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wam/Downloads/"/>
    </mc:Choice>
  </mc:AlternateContent>
  <xr:revisionPtr revIDLastSave="0" documentId="13_ncr:1_{EACA9D82-64BE-0F4A-943B-9CC138DBE196}" xr6:coauthVersionLast="47" xr6:coauthVersionMax="47" xr10:uidLastSave="{00000000-0000-0000-0000-000000000000}"/>
  <bookViews>
    <workbookView xWindow="0" yWindow="760" windowWidth="34200" windowHeight="21380" activeTab="2" xr2:uid="{817570D5-22FC-4E7E-8BEE-B751411D024F}"/>
  </bookViews>
  <sheets>
    <sheet name="UPAH" sheetId="1" r:id="rId1"/>
    <sheet name="BAHAN" sheetId="3" r:id="rId2"/>
    <sheet name="Rekap HSP" sheetId="5" r:id="rId3"/>
    <sheet name="AHSP" sheetId="2" r:id="rId4"/>
  </sheets>
  <externalReferences>
    <externalReference r:id="rId5"/>
    <externalReference r:id="rId6"/>
  </externalReferences>
  <definedNames>
    <definedName name="_">#REF!</definedName>
    <definedName name="_____________________________DIV11">#REF!</definedName>
    <definedName name="_____________________________EEE02">#REF!</definedName>
    <definedName name="_____________________________EEE05">#REF!</definedName>
    <definedName name="_____________________________EEE06">#REF!</definedName>
    <definedName name="_____________________________EEE07">#REF!</definedName>
    <definedName name="_____________________________EEE08">#REF!</definedName>
    <definedName name="_____________________________EEE09">#REF!</definedName>
    <definedName name="_____________________________EEE10">#REF!</definedName>
    <definedName name="_____________________________EEE11">#REF!</definedName>
    <definedName name="_____________________________EEE13">#REF!</definedName>
    <definedName name="_____________________________EEE15">#REF!</definedName>
    <definedName name="_____________________________EEE16">#REF!</definedName>
    <definedName name="_____________________________EEE17">#REF!</definedName>
    <definedName name="_____________________________EEE22">#REF!</definedName>
    <definedName name="_____________________________EEE23">#REF!</definedName>
    <definedName name="_____________________________EEE27">#REF!</definedName>
    <definedName name="_____________________________EEE29">#REF!</definedName>
    <definedName name="_____________________________MMM19">#REF!</definedName>
    <definedName name="____________________________DIV11">#REF!</definedName>
    <definedName name="____________________________EEE02">#REF!</definedName>
    <definedName name="____________________________EEE05">#REF!</definedName>
    <definedName name="____________________________EEE06">#REF!</definedName>
    <definedName name="____________________________EEE07">#REF!</definedName>
    <definedName name="____________________________EEE08">#REF!</definedName>
    <definedName name="____________________________EEE09">#REF!</definedName>
    <definedName name="____________________________EEE10">#REF!</definedName>
    <definedName name="____________________________EEE11">#REF!</definedName>
    <definedName name="____________________________EEE13">#REF!</definedName>
    <definedName name="____________________________EEE15">#REF!</definedName>
    <definedName name="____________________________EEE16">#REF!</definedName>
    <definedName name="____________________________EEE17">#REF!</definedName>
    <definedName name="____________________________EEE19">#REF!</definedName>
    <definedName name="____________________________EEE22">#REF!</definedName>
    <definedName name="____________________________EEE23">#REF!</definedName>
    <definedName name="____________________________EEE27">#REF!</definedName>
    <definedName name="____________________________EEE29">#REF!</definedName>
    <definedName name="____________________________EEE31">#REF!</definedName>
    <definedName name="____________________________MMM19">#REF!</definedName>
    <definedName name="___________________________DIV1">#REF!</definedName>
    <definedName name="___________________________DIV10">#REF!</definedName>
    <definedName name="___________________________DIV11">#REF!</definedName>
    <definedName name="___________________________DIV2">#REF!</definedName>
    <definedName name="___________________________DIV5">#REF!</definedName>
    <definedName name="___________________________DIV7">#REF!</definedName>
    <definedName name="___________________________DIV8">#REF!</definedName>
    <definedName name="___________________________DIV9">#REF!</definedName>
    <definedName name="___________________________EEE02">#REF!</definedName>
    <definedName name="___________________________EEE05">#REF!</definedName>
    <definedName name="___________________________EEE06">#REF!</definedName>
    <definedName name="___________________________EEE07">#REF!</definedName>
    <definedName name="___________________________EEE08">#REF!</definedName>
    <definedName name="___________________________EEE09">#REF!</definedName>
    <definedName name="___________________________EEE10">#REF!</definedName>
    <definedName name="___________________________EEE11">#REF!</definedName>
    <definedName name="___________________________EEE13">#REF!</definedName>
    <definedName name="___________________________EEE15">#REF!</definedName>
    <definedName name="___________________________EEE16">#REF!</definedName>
    <definedName name="___________________________EEE17">#REF!</definedName>
    <definedName name="___________________________EEE19">#REF!</definedName>
    <definedName name="___________________________EEE22">#REF!</definedName>
    <definedName name="___________________________EEE23">#REF!</definedName>
    <definedName name="___________________________EEE27">#REF!</definedName>
    <definedName name="___________________________EEE29">#REF!</definedName>
    <definedName name="___________________________EEE31">#REF!</definedName>
    <definedName name="___________________________MMM19">#REF!</definedName>
    <definedName name="__________________________DIV1">#REF!</definedName>
    <definedName name="__________________________DIV10">#REF!</definedName>
    <definedName name="__________________________DIV11">#REF!</definedName>
    <definedName name="__________________________DIV2">#REF!</definedName>
    <definedName name="__________________________DIV3">#REF!</definedName>
    <definedName name="__________________________DIV4">#REF!</definedName>
    <definedName name="__________________________DIV5">#REF!</definedName>
    <definedName name="__________________________DIV6">#REF!</definedName>
    <definedName name="__________________________DIV7">#REF!</definedName>
    <definedName name="__________________________DIV8">#REF!</definedName>
    <definedName name="__________________________DIV9">#REF!</definedName>
    <definedName name="__________________________EEE02">#REF!</definedName>
    <definedName name="__________________________EEE05">#REF!</definedName>
    <definedName name="__________________________EEE06">#REF!</definedName>
    <definedName name="__________________________EEE07">#REF!</definedName>
    <definedName name="__________________________EEE08">#REF!</definedName>
    <definedName name="__________________________EEE09">#REF!</definedName>
    <definedName name="__________________________EEE10">#REF!</definedName>
    <definedName name="__________________________EEE11">#REF!</definedName>
    <definedName name="__________________________EEE13">#REF!</definedName>
    <definedName name="__________________________EEE15">#REF!</definedName>
    <definedName name="__________________________EEE16">#REF!</definedName>
    <definedName name="__________________________EEE17">#REF!</definedName>
    <definedName name="__________________________EEE19">#REF!</definedName>
    <definedName name="__________________________EEE22">#REF!</definedName>
    <definedName name="__________________________EEE23">#REF!</definedName>
    <definedName name="__________________________EEE27">#REF!</definedName>
    <definedName name="__________________________EEE29">#REF!</definedName>
    <definedName name="__________________________EEE31">#REF!</definedName>
    <definedName name="__________________________MMM19">#REF!</definedName>
    <definedName name="__________________________MMM26">#REF!</definedName>
    <definedName name="__________________________MMM48">#REF!</definedName>
    <definedName name="_________________________DIV1">#REF!</definedName>
    <definedName name="_________________________DIV10">#REF!</definedName>
    <definedName name="_________________________DIV11">#REF!</definedName>
    <definedName name="_________________________DIV2">#REF!</definedName>
    <definedName name="_________________________DIV3">#REF!</definedName>
    <definedName name="_________________________DIV4">#REF!</definedName>
    <definedName name="_________________________DIV5">#REF!</definedName>
    <definedName name="_________________________DIV6">#REF!</definedName>
    <definedName name="_________________________DIV7">#REF!</definedName>
    <definedName name="_________________________DIV8">#REF!</definedName>
    <definedName name="_________________________DIV9">#REF!</definedName>
    <definedName name="_________________________EEE02">#REF!</definedName>
    <definedName name="_________________________EEE05">#REF!</definedName>
    <definedName name="_________________________EEE06">#REF!</definedName>
    <definedName name="_________________________EEE07">#REF!</definedName>
    <definedName name="_________________________EEE08">#REF!</definedName>
    <definedName name="_________________________EEE09">#REF!</definedName>
    <definedName name="_________________________EEE10">#REF!</definedName>
    <definedName name="_________________________EEE11">#REF!</definedName>
    <definedName name="_________________________EEE13">#REF!</definedName>
    <definedName name="_________________________EEE15">#REF!</definedName>
    <definedName name="_________________________EEE16">#REF!</definedName>
    <definedName name="_________________________EEE17">#REF!</definedName>
    <definedName name="_________________________EEE18">#REF!</definedName>
    <definedName name="_________________________EEE19">#REF!</definedName>
    <definedName name="_________________________EEE20">#REF!</definedName>
    <definedName name="_________________________EEE22">#REF!</definedName>
    <definedName name="_________________________EEE23">#REF!</definedName>
    <definedName name="_________________________EEE27">#REF!</definedName>
    <definedName name="_________________________EEE28">#REF!</definedName>
    <definedName name="_________________________EEE29">#REF!</definedName>
    <definedName name="_________________________EEE31">#REF!</definedName>
    <definedName name="_________________________LLL01">#REF!</definedName>
    <definedName name="_________________________LLL03">#REF!</definedName>
    <definedName name="_________________________MDE01">#REF!</definedName>
    <definedName name="_________________________MDE02">#REF!</definedName>
    <definedName name="_________________________MDE03">#REF!</definedName>
    <definedName name="_________________________MDE04">#REF!</definedName>
    <definedName name="_________________________MDE05">#REF!</definedName>
    <definedName name="_________________________MDE06">#REF!</definedName>
    <definedName name="_________________________MDE07">#REF!</definedName>
    <definedName name="_________________________MDE08">#REF!</definedName>
    <definedName name="_________________________MDE09">#REF!</definedName>
    <definedName name="_________________________MDE10">#REF!</definedName>
    <definedName name="_________________________MDE11">#REF!</definedName>
    <definedName name="_________________________MDE12">#REF!</definedName>
    <definedName name="_________________________MDE13">#REF!</definedName>
    <definedName name="_________________________MDE14">#REF!</definedName>
    <definedName name="_________________________MDE15">#REF!</definedName>
    <definedName name="_________________________MDE16">#REF!</definedName>
    <definedName name="_________________________MDE17">#REF!</definedName>
    <definedName name="_________________________MDE18">#REF!</definedName>
    <definedName name="_________________________MDE19">#REF!</definedName>
    <definedName name="_________________________MDE20">#REF!</definedName>
    <definedName name="_________________________MDE21">#REF!</definedName>
    <definedName name="_________________________MDE22">#REF!</definedName>
    <definedName name="_________________________MDE23">#REF!</definedName>
    <definedName name="_________________________MDE24">#REF!</definedName>
    <definedName name="_________________________MDE25">#REF!</definedName>
    <definedName name="_________________________MDE26">#REF!</definedName>
    <definedName name="_________________________MDE27">#REF!</definedName>
    <definedName name="_________________________MDE28">#REF!</definedName>
    <definedName name="_________________________MDE29">#REF!</definedName>
    <definedName name="_________________________MDE30">#REF!</definedName>
    <definedName name="_________________________MDE31">#REF!</definedName>
    <definedName name="_________________________MDE32">#REF!</definedName>
    <definedName name="_________________________MDE33">#REF!</definedName>
    <definedName name="_________________________MDE34">#REF!</definedName>
    <definedName name="_________________________ME01">#REF!</definedName>
    <definedName name="_________________________ME02">#REF!</definedName>
    <definedName name="_________________________ME03">#REF!</definedName>
    <definedName name="_________________________ME04">#REF!</definedName>
    <definedName name="_________________________ME05">#REF!</definedName>
    <definedName name="_________________________ME06">#REF!</definedName>
    <definedName name="_________________________ME07">#REF!</definedName>
    <definedName name="_________________________ME08">#REF!</definedName>
    <definedName name="_________________________ME09">#REF!</definedName>
    <definedName name="_________________________ME10">#REF!</definedName>
    <definedName name="_________________________ME11">#REF!</definedName>
    <definedName name="_________________________ME12">#REF!</definedName>
    <definedName name="_________________________ME13">#REF!</definedName>
    <definedName name="_________________________ME14">#REF!</definedName>
    <definedName name="_________________________ME15">#REF!</definedName>
    <definedName name="_________________________ME16">#REF!</definedName>
    <definedName name="_________________________ME17">#REF!</definedName>
    <definedName name="_________________________ME18">#REF!</definedName>
    <definedName name="_________________________ME19">#REF!</definedName>
    <definedName name="_________________________ME20">#REF!</definedName>
    <definedName name="_________________________ME21">#REF!</definedName>
    <definedName name="_________________________ME22">#REF!</definedName>
    <definedName name="_________________________ME23">#REF!</definedName>
    <definedName name="_________________________ME24">#REF!</definedName>
    <definedName name="_________________________ME25">#REF!</definedName>
    <definedName name="_________________________ME26">#REF!</definedName>
    <definedName name="_________________________ME27">#REF!</definedName>
    <definedName name="_________________________ME28">#REF!</definedName>
    <definedName name="_________________________ME29">#REF!</definedName>
    <definedName name="_________________________ME30">#REF!</definedName>
    <definedName name="_________________________ME31">#REF!</definedName>
    <definedName name="_________________________ME32">#REF!</definedName>
    <definedName name="_________________________ME33">#REF!</definedName>
    <definedName name="_________________________ME34">#REF!</definedName>
    <definedName name="_________________________MMM10">#REF!</definedName>
    <definedName name="_________________________MMM12">#REF!</definedName>
    <definedName name="_________________________MMM16">#REF!</definedName>
    <definedName name="_________________________MMM18">#REF!</definedName>
    <definedName name="_________________________MMM19">#REF!</definedName>
    <definedName name="_________________________MMM26">#REF!</definedName>
    <definedName name="_________________________MMM27">#REF!</definedName>
    <definedName name="_________________________MMM37">#REF!</definedName>
    <definedName name="_________________________MMM39">#REF!</definedName>
    <definedName name="_________________________MMM44">#REF!</definedName>
    <definedName name="_________________________MMM47">#REF!</definedName>
    <definedName name="_________________________MMM48">#REF!</definedName>
    <definedName name="________________________abb91">#REF!</definedName>
    <definedName name="________________________CT250">#REF!</definedName>
    <definedName name="________________________dgt100">#REF!</definedName>
    <definedName name="________________________DIV1">#REF!</definedName>
    <definedName name="________________________DIV10">#REF!</definedName>
    <definedName name="________________________DIV11">#REF!</definedName>
    <definedName name="________________________DIV2">#REF!</definedName>
    <definedName name="________________________DIV3">#REF!</definedName>
    <definedName name="________________________DIV4">#REF!</definedName>
    <definedName name="________________________DIV5">#REF!</definedName>
    <definedName name="________________________DIV6">#REF!</definedName>
    <definedName name="________________________DIV7">#REF!</definedName>
    <definedName name="________________________DIV8">#REF!</definedName>
    <definedName name="________________________DIV9">#REF!</definedName>
    <definedName name="________________________EEE02">#REF!</definedName>
    <definedName name="________________________EEE05">#REF!</definedName>
    <definedName name="________________________EEE06">#REF!</definedName>
    <definedName name="________________________EEE07">#REF!</definedName>
    <definedName name="________________________EEE08">#REF!</definedName>
    <definedName name="________________________EEE09">#REF!</definedName>
    <definedName name="________________________EEE10">#REF!</definedName>
    <definedName name="________________________EEE11">#REF!</definedName>
    <definedName name="________________________EEE13">#REF!</definedName>
    <definedName name="________________________EEE15">#REF!</definedName>
    <definedName name="________________________EEE16">#REF!</definedName>
    <definedName name="________________________EEE17">#REF!</definedName>
    <definedName name="________________________EEE18">#REF!</definedName>
    <definedName name="________________________EEE19">#REF!</definedName>
    <definedName name="________________________EEE20">#REF!</definedName>
    <definedName name="________________________EEE22">#REF!</definedName>
    <definedName name="________________________EEE23">#REF!</definedName>
    <definedName name="________________________EEE27">#REF!</definedName>
    <definedName name="________________________EEE28">#REF!</definedName>
    <definedName name="________________________EEE29">#REF!</definedName>
    <definedName name="________________________EEE31">#REF!</definedName>
    <definedName name="________________________grc1">#REF!</definedName>
    <definedName name="________________________LLL01">#REF!</definedName>
    <definedName name="________________________LLL02">#REF!</definedName>
    <definedName name="________________________LLL03">#REF!</definedName>
    <definedName name="________________________MDE01">#REF!</definedName>
    <definedName name="________________________MDE02">#REF!</definedName>
    <definedName name="________________________MDE03">#REF!</definedName>
    <definedName name="________________________MDE04">#REF!</definedName>
    <definedName name="________________________MDE05">#REF!</definedName>
    <definedName name="________________________MDE06">#REF!</definedName>
    <definedName name="________________________MDE07">#REF!</definedName>
    <definedName name="________________________MDE08">#REF!</definedName>
    <definedName name="________________________MDE09">#REF!</definedName>
    <definedName name="________________________MDE10">#REF!</definedName>
    <definedName name="________________________MDE11">#REF!</definedName>
    <definedName name="________________________MDE12">#REF!</definedName>
    <definedName name="________________________MDE13">#REF!</definedName>
    <definedName name="________________________MDE14">#REF!</definedName>
    <definedName name="________________________MDE15">#REF!</definedName>
    <definedName name="________________________MDE16">#REF!</definedName>
    <definedName name="________________________MDE17">#REF!</definedName>
    <definedName name="________________________MDE18">#REF!</definedName>
    <definedName name="________________________MDE19">#REF!</definedName>
    <definedName name="________________________MDE20">#REF!</definedName>
    <definedName name="________________________MDE21">#REF!</definedName>
    <definedName name="________________________MDE22">#REF!</definedName>
    <definedName name="________________________MDE23">#REF!</definedName>
    <definedName name="________________________MDE24">#REF!</definedName>
    <definedName name="________________________MDE25">#REF!</definedName>
    <definedName name="________________________MDE26">#REF!</definedName>
    <definedName name="________________________MDE27">#REF!</definedName>
    <definedName name="________________________MDE28">#REF!</definedName>
    <definedName name="________________________MDE29">#REF!</definedName>
    <definedName name="________________________MDE30">#REF!</definedName>
    <definedName name="________________________MDE31">#REF!</definedName>
    <definedName name="________________________MDE32">#REF!</definedName>
    <definedName name="________________________MDE33">#REF!</definedName>
    <definedName name="________________________MDE34">#REF!</definedName>
    <definedName name="________________________ME01">#REF!</definedName>
    <definedName name="________________________ME02">#REF!</definedName>
    <definedName name="________________________ME03">#REF!</definedName>
    <definedName name="________________________ME04">#REF!</definedName>
    <definedName name="________________________ME05">#REF!</definedName>
    <definedName name="________________________ME06">#REF!</definedName>
    <definedName name="________________________ME07">#REF!</definedName>
    <definedName name="________________________ME08">#REF!</definedName>
    <definedName name="________________________ME09">#REF!</definedName>
    <definedName name="________________________ME10">#REF!</definedName>
    <definedName name="________________________ME11">#REF!</definedName>
    <definedName name="________________________ME12">#REF!</definedName>
    <definedName name="________________________ME13">#REF!</definedName>
    <definedName name="________________________ME14">#REF!</definedName>
    <definedName name="________________________ME15">#REF!</definedName>
    <definedName name="________________________ME16">#REF!</definedName>
    <definedName name="________________________ME17">#REF!</definedName>
    <definedName name="________________________ME18">#REF!</definedName>
    <definedName name="________________________ME19">#REF!</definedName>
    <definedName name="________________________ME20">#REF!</definedName>
    <definedName name="________________________ME21">#REF!</definedName>
    <definedName name="________________________ME22">#REF!</definedName>
    <definedName name="________________________ME23">#REF!</definedName>
    <definedName name="________________________ME24">#REF!</definedName>
    <definedName name="________________________ME25">#REF!</definedName>
    <definedName name="________________________ME26">#REF!</definedName>
    <definedName name="________________________ME27">#REF!</definedName>
    <definedName name="________________________ME28">#REF!</definedName>
    <definedName name="________________________ME29">#REF!</definedName>
    <definedName name="________________________ME30">#REF!</definedName>
    <definedName name="________________________ME31">#REF!</definedName>
    <definedName name="________________________ME32">#REF!</definedName>
    <definedName name="________________________ME33">#REF!</definedName>
    <definedName name="________________________ME34">#REF!</definedName>
    <definedName name="________________________MMM03">#REF!</definedName>
    <definedName name="________________________MMM04">#REF!</definedName>
    <definedName name="________________________MMM10">#REF!</definedName>
    <definedName name="________________________MMM11">#REF!</definedName>
    <definedName name="________________________MMM12">#REF!</definedName>
    <definedName name="________________________MMM16">#REF!</definedName>
    <definedName name="________________________MMM18">#REF!</definedName>
    <definedName name="________________________MMM19">#REF!</definedName>
    <definedName name="________________________MMM26">#REF!</definedName>
    <definedName name="________________________MMM27">#REF!</definedName>
    <definedName name="________________________MMM37">#REF!</definedName>
    <definedName name="________________________MMM39">#REF!</definedName>
    <definedName name="________________________MMM44">#REF!</definedName>
    <definedName name="________________________MMM47">#REF!</definedName>
    <definedName name="________________________MMM48">#REF!</definedName>
    <definedName name="________________________NCL100">#REF!</definedName>
    <definedName name="________________________NCL200">#REF!</definedName>
    <definedName name="________________________NCL250">#REF!</definedName>
    <definedName name="________________________nin190">#REF!</definedName>
    <definedName name="________________________rkl1000">#REF!</definedName>
    <definedName name="________________________rkl200">#REF!</definedName>
    <definedName name="________________________rkl300">#REF!</definedName>
    <definedName name="________________________rkl400">#REF!</definedName>
    <definedName name="________________________rkl500">#REF!</definedName>
    <definedName name="________________________rkl600">#REF!</definedName>
    <definedName name="________________________rkl700">#REF!</definedName>
    <definedName name="________________________rkl800">#REF!</definedName>
    <definedName name="________________________SN3">#REF!</definedName>
    <definedName name="________________________th100">#REF!</definedName>
    <definedName name="________________________TH160">#REF!</definedName>
    <definedName name="________________________TL3">#REF!</definedName>
    <definedName name="________________________tlc20">#REF!</definedName>
    <definedName name="________________________TR250">#REF!</definedName>
    <definedName name="________________________tr375">#REF!</definedName>
    <definedName name="________________________VL100">#REF!</definedName>
    <definedName name="________________________VL200">#REF!</definedName>
    <definedName name="________________________VL250">#REF!</definedName>
    <definedName name="_______________________AAA1">#REF!</definedName>
    <definedName name="_______________________AAA10">#REF!</definedName>
    <definedName name="_______________________AAA11">#REF!</definedName>
    <definedName name="_______________________AAA12">#REF!</definedName>
    <definedName name="_______________________AAA13">#REF!</definedName>
    <definedName name="_______________________AAA2">#REF!</definedName>
    <definedName name="_______________________AAA3">#REF!</definedName>
    <definedName name="_______________________AAA4">#REF!</definedName>
    <definedName name="_______________________AAA5">#REF!</definedName>
    <definedName name="_______________________AAA6">#REF!</definedName>
    <definedName name="_______________________AAA7">#REF!</definedName>
    <definedName name="_______________________AAA8">#REF!</definedName>
    <definedName name="_______________________AAA9">#REF!</definedName>
    <definedName name="_______________________abs100">#REF!</definedName>
    <definedName name="_______________________ahu100">#REF!</definedName>
    <definedName name="_______________________ahu150">#REF!</definedName>
    <definedName name="_______________________ako100">#REF!</definedName>
    <definedName name="_______________________ako150">#REF!</definedName>
    <definedName name="_______________________ako50">#REF!</definedName>
    <definedName name="_______________________ako80">#REF!</definedName>
    <definedName name="_______________________aku100">#REF!</definedName>
    <definedName name="_______________________aku150">#REF!</definedName>
    <definedName name="_______________________bbl150">#REF!</definedName>
    <definedName name="_______________________bcv100">#REF!</definedName>
    <definedName name="_______________________bcv125">#REF!</definedName>
    <definedName name="_______________________bcv150">#REF!</definedName>
    <definedName name="_______________________bkt70">#REF!</definedName>
    <definedName name="_______________________bkt80">#REF!</definedName>
    <definedName name="_______________________blt150">#REF!</definedName>
    <definedName name="_______________________btk175">#REF!</definedName>
    <definedName name="_______________________btk275">#REF!</definedName>
    <definedName name="_______________________cas80">#REF!</definedName>
    <definedName name="_______________________cvd100">#REF!</definedName>
    <definedName name="_______________________cvd15">#REF!</definedName>
    <definedName name="_______________________cvd150">#REF!</definedName>
    <definedName name="_______________________cvd50">#REF!</definedName>
    <definedName name="_______________________cvd65">#REF!</definedName>
    <definedName name="_______________________daf1">#REF!</definedName>
    <definedName name="_______________________daf2">#REF!</definedName>
    <definedName name="_______________________daf31">#REF!</definedName>
    <definedName name="_______________________daf32">#REF!</definedName>
    <definedName name="_______________________daf33">#REF!</definedName>
    <definedName name="_______________________ddn400">#REF!</definedName>
    <definedName name="_______________________ddn600">#REF!</definedName>
    <definedName name="_______________________dia6">#REF!</definedName>
    <definedName name="_______________________DIV1">#REF!</definedName>
    <definedName name="_______________________DIV10">#REF!</definedName>
    <definedName name="_______________________DIV11">#REF!</definedName>
    <definedName name="_______________________DIV2">#REF!</definedName>
    <definedName name="_______________________DIV3">#REF!</definedName>
    <definedName name="_______________________DIV4">#REF!</definedName>
    <definedName name="_______________________DIV5">#REF!</definedName>
    <definedName name="_______________________DIV6">#REF!</definedName>
    <definedName name="_______________________DIV7">#REF!</definedName>
    <definedName name="_______________________DIV8">#REF!</definedName>
    <definedName name="_______________________DIV9">#REF!</definedName>
    <definedName name="_______________________EEE02">#REF!</definedName>
    <definedName name="_______________________EEE05">#REF!</definedName>
    <definedName name="_______________________EEE06">#REF!</definedName>
    <definedName name="_______________________EEE07">#REF!</definedName>
    <definedName name="_______________________EEE08">#REF!</definedName>
    <definedName name="_______________________EEE09">#REF!</definedName>
    <definedName name="_______________________EEE10">#REF!</definedName>
    <definedName name="_______________________EEE11">#REF!</definedName>
    <definedName name="_______________________EEE13">#REF!</definedName>
    <definedName name="_______________________EEE15">#REF!</definedName>
    <definedName name="_______________________EEE16">#REF!</definedName>
    <definedName name="_______________________EEE17">#REF!</definedName>
    <definedName name="_______________________EEE18">#REF!</definedName>
    <definedName name="_______________________EEE19">#REF!</definedName>
    <definedName name="_______________________EEE20">#REF!</definedName>
    <definedName name="_______________________EEE22">#REF!</definedName>
    <definedName name="_______________________EEE23">#REF!</definedName>
    <definedName name="_______________________EEE27">#REF!</definedName>
    <definedName name="_______________________EEE28">#REF!</definedName>
    <definedName name="_______________________EEE29">#REF!</definedName>
    <definedName name="_______________________EEE31">#REF!</definedName>
    <definedName name="_______________________fjd100">#REF!</definedName>
    <definedName name="_______________________fjd150">#REF!</definedName>
    <definedName name="_______________________fjd50">#REF!</definedName>
    <definedName name="_______________________fjd65">#REF!</definedName>
    <definedName name="_______________________fmd150">#REF!</definedName>
    <definedName name="_______________________gti50">#REF!</definedName>
    <definedName name="_______________________gti60">#REF!</definedName>
    <definedName name="_______________________gvd100">#REF!</definedName>
    <definedName name="_______________________gvd15">#REF!</definedName>
    <definedName name="_______________________gvd150">#REF!</definedName>
    <definedName name="_______________________gvd25">#REF!</definedName>
    <definedName name="_______________________gvd50">#REF!</definedName>
    <definedName name="_______________________gvd65">#REF!</definedName>
    <definedName name="_______________________hdw1">#REF!</definedName>
    <definedName name="_______________________LLL01">#REF!</definedName>
    <definedName name="_______________________LLL02">#REF!</definedName>
    <definedName name="_______________________LLL03">#REF!</definedName>
    <definedName name="_______________________MAC12">#REF!</definedName>
    <definedName name="_______________________MAC46">#REF!</definedName>
    <definedName name="_______________________MDE01">#REF!</definedName>
    <definedName name="_______________________MDE02">#REF!</definedName>
    <definedName name="_______________________MDE03">#REF!</definedName>
    <definedName name="_______________________MDE04">#REF!</definedName>
    <definedName name="_______________________MDE05">#REF!</definedName>
    <definedName name="_______________________MDE06">#REF!</definedName>
    <definedName name="_______________________MDE07">#REF!</definedName>
    <definedName name="_______________________MDE08">#REF!</definedName>
    <definedName name="_______________________MDE09">#REF!</definedName>
    <definedName name="_______________________MDE10">#REF!</definedName>
    <definedName name="_______________________MDE11">#REF!</definedName>
    <definedName name="_______________________MDE12">#REF!</definedName>
    <definedName name="_______________________MDE13">#REF!</definedName>
    <definedName name="_______________________MDE14">#REF!</definedName>
    <definedName name="_______________________MDE15">#REF!</definedName>
    <definedName name="_______________________MDE16">#REF!</definedName>
    <definedName name="_______________________MDE17">#REF!</definedName>
    <definedName name="_______________________MDE18">#REF!</definedName>
    <definedName name="_______________________MDE19">#REF!</definedName>
    <definedName name="_______________________MDE20">#REF!</definedName>
    <definedName name="_______________________MDE21">#REF!</definedName>
    <definedName name="_______________________MDE22">#REF!</definedName>
    <definedName name="_______________________MDE23">#REF!</definedName>
    <definedName name="_______________________MDE24">#REF!</definedName>
    <definedName name="_______________________MDE25">#REF!</definedName>
    <definedName name="_______________________MDE26">#REF!</definedName>
    <definedName name="_______________________MDE27">#REF!</definedName>
    <definedName name="_______________________MDE28">#REF!</definedName>
    <definedName name="_______________________MDE29">#REF!</definedName>
    <definedName name="_______________________MDE30">#REF!</definedName>
    <definedName name="_______________________MDE31">#REF!</definedName>
    <definedName name="_______________________MDE32">#REF!</definedName>
    <definedName name="_______________________MDE33">#REF!</definedName>
    <definedName name="_______________________MDE34">#REF!</definedName>
    <definedName name="_______________________MDE35">#REF!</definedName>
    <definedName name="_______________________ME01">#REF!</definedName>
    <definedName name="_______________________ME02">#REF!</definedName>
    <definedName name="_______________________ME03">#REF!</definedName>
    <definedName name="_______________________ME04">#REF!</definedName>
    <definedName name="_______________________ME05">#REF!</definedName>
    <definedName name="_______________________ME06">#REF!</definedName>
    <definedName name="_______________________ME07">#REF!</definedName>
    <definedName name="_______________________ME08">#REF!</definedName>
    <definedName name="_______________________ME09">#REF!</definedName>
    <definedName name="_______________________ME10">#REF!</definedName>
    <definedName name="_______________________ME11">#REF!</definedName>
    <definedName name="_______________________ME12">#REF!</definedName>
    <definedName name="_______________________ME13">#REF!</definedName>
    <definedName name="_______________________ME14">#REF!</definedName>
    <definedName name="_______________________ME15">#REF!</definedName>
    <definedName name="_______________________ME16">#REF!</definedName>
    <definedName name="_______________________ME17">#REF!</definedName>
    <definedName name="_______________________ME18">#REF!</definedName>
    <definedName name="_______________________ME19">#REF!</definedName>
    <definedName name="_______________________ME20">#REF!</definedName>
    <definedName name="_______________________ME21">#REF!</definedName>
    <definedName name="_______________________ME22">#REF!</definedName>
    <definedName name="_______________________ME23">#REF!</definedName>
    <definedName name="_______________________ME24">#REF!</definedName>
    <definedName name="_______________________ME25">#REF!</definedName>
    <definedName name="_______________________ME26">#REF!</definedName>
    <definedName name="_______________________ME27">#REF!</definedName>
    <definedName name="_______________________ME28">#REF!</definedName>
    <definedName name="_______________________ME29">#REF!</definedName>
    <definedName name="_______________________ME30">#REF!</definedName>
    <definedName name="_______________________ME31">#REF!</definedName>
    <definedName name="_______________________ME32">#REF!</definedName>
    <definedName name="_______________________ME33">#REF!</definedName>
    <definedName name="_______________________ME34">#REF!</definedName>
    <definedName name="_______________________ME35">#REF!</definedName>
    <definedName name="_______________________MMM03">#REF!</definedName>
    <definedName name="_______________________MMM04">#REF!</definedName>
    <definedName name="_______________________MMM10">#REF!</definedName>
    <definedName name="_______________________MMM11">#REF!</definedName>
    <definedName name="_______________________MMM12">#REF!</definedName>
    <definedName name="_______________________MMM16">#REF!</definedName>
    <definedName name="_______________________MMM18">#REF!</definedName>
    <definedName name="_______________________MMM19">#REF!</definedName>
    <definedName name="_______________________MMM26">#REF!</definedName>
    <definedName name="_______________________MMM27">#REF!</definedName>
    <definedName name="_______________________MMM37">#REF!</definedName>
    <definedName name="_______________________MMM39">#REF!</definedName>
    <definedName name="_______________________MMM44">#REF!</definedName>
    <definedName name="_______________________MMM47">#REF!</definedName>
    <definedName name="_______________________MMM48">#REF!</definedName>
    <definedName name="_______________________pab100">#REF!</definedName>
    <definedName name="_______________________pab125">#REF!</definedName>
    <definedName name="_______________________pab15">#REF!</definedName>
    <definedName name="_______________________pab150">#REF!</definedName>
    <definedName name="_______________________pab2">#REF!</definedName>
    <definedName name="_______________________pab20">#REF!</definedName>
    <definedName name="_______________________pab25">#REF!</definedName>
    <definedName name="_______________________pab32">#REF!</definedName>
    <definedName name="_______________________pab4">#REF!</definedName>
    <definedName name="_______________________pab40">#REF!</definedName>
    <definedName name="_______________________pab50">#REF!</definedName>
    <definedName name="_______________________pab6">#REF!</definedName>
    <definedName name="_______________________pab65">#REF!</definedName>
    <definedName name="_______________________pab80">#REF!</definedName>
    <definedName name="_______________________pah150">#REF!</definedName>
    <definedName name="_______________________pak100">#REF!</definedName>
    <definedName name="_______________________pak150">#REF!</definedName>
    <definedName name="_______________________pak50">#REF!</definedName>
    <definedName name="_______________________pak80">#REF!</definedName>
    <definedName name="_______________________pbs100">#REF!</definedName>
    <definedName name="_______________________pbs15">#REF!</definedName>
    <definedName name="_______________________pbs150">#REF!</definedName>
    <definedName name="_______________________pbs40">#REF!</definedName>
    <definedName name="_______________________pbs50">#REF!</definedName>
    <definedName name="_______________________pbs65">#REF!</definedName>
    <definedName name="_______________________pbs80">#REF!</definedName>
    <definedName name="_______________________pc80">#REF!</definedName>
    <definedName name="_______________________pcf80">#REF!</definedName>
    <definedName name="_______________________ph100">#REF!</definedName>
    <definedName name="_______________________ph150">#REF!</definedName>
    <definedName name="_______________________phf100">#REF!</definedName>
    <definedName name="_______________________phf150">#REF!</definedName>
    <definedName name="_______________________pv100">#REF!</definedName>
    <definedName name="_______________________pv40">#REF!</definedName>
    <definedName name="_______________________pv50">#REF!</definedName>
    <definedName name="_______________________pv80">#REF!</definedName>
    <definedName name="_______________________pvf100">#REF!</definedName>
    <definedName name="_______________________pvf80">#REF!</definedName>
    <definedName name="_______________________rk100">#REF!</definedName>
    <definedName name="_______________________rk200">#REF!</definedName>
    <definedName name="_______________________rk300">#REF!</definedName>
    <definedName name="_______________________rk600">#REF!</definedName>
    <definedName name="_______________________rkl1200">#REF!</definedName>
    <definedName name="_______________________sc1">#REF!</definedName>
    <definedName name="_______________________SC2">#REF!</definedName>
    <definedName name="_______________________sc3">#REF!</definedName>
    <definedName name="_______________________sfv150">#REF!</definedName>
    <definedName name="_______________________std100">#REF!</definedName>
    <definedName name="_______________________std150">#REF!</definedName>
    <definedName name="_______________________std50">#REF!</definedName>
    <definedName name="_______________________std65">#REF!</definedName>
    <definedName name="_______________________TL1">#REF!</definedName>
    <definedName name="_______________________TL2">#REF!</definedName>
    <definedName name="_______________________TLA120">#REF!</definedName>
    <definedName name="_______________________TLA35">#REF!</definedName>
    <definedName name="_______________________TLA50">#REF!</definedName>
    <definedName name="_______________________TLA70">#REF!</definedName>
    <definedName name="_______________________TLA95">#REF!</definedName>
    <definedName name="_______________________tsv25">#REF!</definedName>
    <definedName name="_______________________vnt100">#REF!</definedName>
    <definedName name="_______________________vnt40">#REF!</definedName>
    <definedName name="_______________________vnt50">#REF!</definedName>
    <definedName name="_______________________vnt80">#REF!</definedName>
    <definedName name="______________________Div1">#REF!</definedName>
    <definedName name="______________________Div10">#REF!</definedName>
    <definedName name="______________________DIV11">#REF!</definedName>
    <definedName name="______________________Div2">#REF!</definedName>
    <definedName name="______________________Div3">#REF!</definedName>
    <definedName name="______________________Div4">#REF!</definedName>
    <definedName name="______________________Div5">#REF!</definedName>
    <definedName name="______________________Div6">#REF!</definedName>
    <definedName name="______________________Div7">#REF!</definedName>
    <definedName name="______________________Div8">#REF!</definedName>
    <definedName name="______________________Div9">#REF!</definedName>
    <definedName name="______________________EEE02">#REF!</definedName>
    <definedName name="______________________EEE05">#REF!</definedName>
    <definedName name="______________________EEE06">#REF!</definedName>
    <definedName name="______________________EEE07">#REF!</definedName>
    <definedName name="______________________EEE08">#REF!</definedName>
    <definedName name="______________________EEE09">#REF!</definedName>
    <definedName name="______________________EEE10">#REF!</definedName>
    <definedName name="______________________EEE11">#REF!</definedName>
    <definedName name="______________________EEE13">#REF!</definedName>
    <definedName name="______________________EEE15">#REF!</definedName>
    <definedName name="______________________EEE16">#REF!</definedName>
    <definedName name="______________________EEE17">#REF!</definedName>
    <definedName name="______________________EEE18">#REF!</definedName>
    <definedName name="______________________EEE19">#REF!</definedName>
    <definedName name="______________________EEE20">#REF!</definedName>
    <definedName name="______________________EEE22">#REF!</definedName>
    <definedName name="______________________EEE23">#REF!</definedName>
    <definedName name="______________________EEE27">#REF!</definedName>
    <definedName name="______________________EEE28">#REF!</definedName>
    <definedName name="______________________EEE29">#REF!</definedName>
    <definedName name="______________________EEE31">#REF!</definedName>
    <definedName name="______________________HAL1">#REF!</definedName>
    <definedName name="______________________HAL6">#REF!</definedName>
    <definedName name="______________________HAL7">#REF!</definedName>
    <definedName name="______________________IWF150">#REF!</definedName>
    <definedName name="______________________IWF50">#REF!</definedName>
    <definedName name="______________________IWF500">#REF!</definedName>
    <definedName name="______________________IWF600">#REF!</definedName>
    <definedName name="______________________LLL01">#REF!</definedName>
    <definedName name="______________________LLL02">#REF!</definedName>
    <definedName name="______________________LLL03">#REF!</definedName>
    <definedName name="______________________MDE01">#REF!</definedName>
    <definedName name="______________________MDE02">#REF!</definedName>
    <definedName name="______________________MDE03">#REF!</definedName>
    <definedName name="______________________MDE04">#REF!</definedName>
    <definedName name="______________________MDE05">#REF!</definedName>
    <definedName name="______________________MDE06">#REF!</definedName>
    <definedName name="______________________MDE07">#REF!</definedName>
    <definedName name="______________________MDE08">#REF!</definedName>
    <definedName name="______________________MDE09">#REF!</definedName>
    <definedName name="______________________MDE10">#REF!</definedName>
    <definedName name="______________________MDE11">#REF!</definedName>
    <definedName name="______________________MDE12">#REF!</definedName>
    <definedName name="______________________MDE13">#REF!</definedName>
    <definedName name="______________________MDE14">#REF!</definedName>
    <definedName name="______________________MDE15">#REF!</definedName>
    <definedName name="______________________MDE16">#REF!</definedName>
    <definedName name="______________________MDE17">#REF!</definedName>
    <definedName name="______________________MDE18">#REF!</definedName>
    <definedName name="______________________MDE19">#REF!</definedName>
    <definedName name="______________________MDE20">#REF!</definedName>
    <definedName name="______________________MDE21">#REF!</definedName>
    <definedName name="______________________MDE22">#REF!</definedName>
    <definedName name="______________________MDE23">#REF!</definedName>
    <definedName name="______________________MDE24">#REF!</definedName>
    <definedName name="______________________MDE25">#REF!</definedName>
    <definedName name="______________________MDE26">#REF!</definedName>
    <definedName name="______________________MDE27">#REF!</definedName>
    <definedName name="______________________MDE28">#REF!</definedName>
    <definedName name="______________________MDE29">#REF!</definedName>
    <definedName name="______________________MDE30">#REF!</definedName>
    <definedName name="______________________MDE31">#REF!</definedName>
    <definedName name="______________________MDE32">#REF!</definedName>
    <definedName name="______________________MDE33">#REF!</definedName>
    <definedName name="______________________MDE34">#REF!</definedName>
    <definedName name="______________________MDE35">#REF!</definedName>
    <definedName name="______________________ME01">#REF!</definedName>
    <definedName name="______________________ME02">#REF!</definedName>
    <definedName name="______________________ME03">#REF!</definedName>
    <definedName name="______________________ME04">#REF!</definedName>
    <definedName name="______________________ME05">#REF!</definedName>
    <definedName name="______________________ME06">#REF!</definedName>
    <definedName name="______________________ME07">#REF!</definedName>
    <definedName name="______________________ME08">#REF!</definedName>
    <definedName name="______________________ME09">#REF!</definedName>
    <definedName name="______________________ME10">#REF!</definedName>
    <definedName name="______________________ME11">#REF!</definedName>
    <definedName name="______________________ME12">#REF!</definedName>
    <definedName name="______________________ME13">#REF!</definedName>
    <definedName name="______________________ME14">#REF!</definedName>
    <definedName name="______________________ME15">#REF!</definedName>
    <definedName name="______________________ME16">#REF!</definedName>
    <definedName name="______________________ME17">#REF!</definedName>
    <definedName name="______________________ME18">#REF!</definedName>
    <definedName name="______________________ME19">#REF!</definedName>
    <definedName name="______________________ME20">#REF!</definedName>
    <definedName name="______________________ME21">#REF!</definedName>
    <definedName name="______________________ME22">#REF!</definedName>
    <definedName name="______________________ME23">#REF!</definedName>
    <definedName name="______________________ME24">#REF!</definedName>
    <definedName name="______________________ME25">#REF!</definedName>
    <definedName name="______________________ME26">#REF!</definedName>
    <definedName name="______________________ME27">#REF!</definedName>
    <definedName name="______________________ME28">#REF!</definedName>
    <definedName name="______________________ME29">#REF!</definedName>
    <definedName name="______________________ME30">#REF!</definedName>
    <definedName name="______________________ME31">#REF!</definedName>
    <definedName name="______________________ME32">#REF!</definedName>
    <definedName name="______________________ME33">#REF!</definedName>
    <definedName name="______________________ME34">#REF!</definedName>
    <definedName name="______________________ME35">#REF!</definedName>
    <definedName name="______________________MMM03">#REF!</definedName>
    <definedName name="______________________MMM04">#REF!</definedName>
    <definedName name="______________________MMM05">#REF!</definedName>
    <definedName name="______________________MMM10">#REF!</definedName>
    <definedName name="______________________MMM11">#REF!</definedName>
    <definedName name="______________________MMM12">#REF!</definedName>
    <definedName name="______________________MMM16">#REF!</definedName>
    <definedName name="______________________MMM18">#REF!</definedName>
    <definedName name="______________________MMM19">#REF!</definedName>
    <definedName name="______________________MMM26">#REF!</definedName>
    <definedName name="______________________MMM27">#REF!</definedName>
    <definedName name="______________________MMM37">#REF!</definedName>
    <definedName name="______________________MMM39">#REF!</definedName>
    <definedName name="______________________MMM44">#REF!</definedName>
    <definedName name="______________________MMM47">#REF!</definedName>
    <definedName name="______________________MMM48">#REF!</definedName>
    <definedName name="_____________________AAA1">#REF!</definedName>
    <definedName name="_____________________AAA10">#REF!</definedName>
    <definedName name="_____________________AAA11">#REF!</definedName>
    <definedName name="_____________________AAA12">#REF!</definedName>
    <definedName name="_____________________AAA13">#REF!</definedName>
    <definedName name="_____________________AAA2">#REF!</definedName>
    <definedName name="_____________________AAA3">#REF!</definedName>
    <definedName name="_____________________AAA4">#REF!</definedName>
    <definedName name="_____________________AAA5">#REF!</definedName>
    <definedName name="_____________________AAA6">#REF!</definedName>
    <definedName name="_____________________AAA7">#REF!</definedName>
    <definedName name="_____________________AAA8">#REF!</definedName>
    <definedName name="_____________________AAA9">#REF!</definedName>
    <definedName name="_____________________abb91">#REF!</definedName>
    <definedName name="_____________________abs100">#REF!</definedName>
    <definedName name="_____________________ahu100">#REF!</definedName>
    <definedName name="_____________________ahu150">#REF!</definedName>
    <definedName name="_____________________ako100">#REF!</definedName>
    <definedName name="_____________________ako150">#REF!</definedName>
    <definedName name="_____________________ako50">#REF!</definedName>
    <definedName name="_____________________ako80">#REF!</definedName>
    <definedName name="_____________________aku100">#REF!</definedName>
    <definedName name="_____________________aku150">#REF!</definedName>
    <definedName name="_____________________bbl150">#REF!</definedName>
    <definedName name="_____________________bbp5">#REF!</definedName>
    <definedName name="_____________________bcv100">#REF!</definedName>
    <definedName name="_____________________bcv125">#REF!</definedName>
    <definedName name="_____________________bcv150">#REF!</definedName>
    <definedName name="_____________________bkt70">#REF!</definedName>
    <definedName name="_____________________bkt80">#REF!</definedName>
    <definedName name="_____________________blt150">#REF!</definedName>
    <definedName name="_____________________btk175">#REF!</definedName>
    <definedName name="_____________________btk275">#REF!</definedName>
    <definedName name="_____________________cas80">#REF!</definedName>
    <definedName name="_____________________CT250">#REF!</definedName>
    <definedName name="_____________________cvd100">#REF!</definedName>
    <definedName name="_____________________cvd15">#REF!</definedName>
    <definedName name="_____________________cvd150">#REF!</definedName>
    <definedName name="_____________________cvd50">#REF!</definedName>
    <definedName name="_____________________cvd65">#REF!</definedName>
    <definedName name="_____________________daf1">#REF!</definedName>
    <definedName name="_____________________daf2">#REF!</definedName>
    <definedName name="_____________________daf31">#REF!</definedName>
    <definedName name="_____________________daf32">#REF!</definedName>
    <definedName name="_____________________daf33">#REF!</definedName>
    <definedName name="_____________________ddn400">#REF!</definedName>
    <definedName name="_____________________ddn600">#REF!</definedName>
    <definedName name="_____________________dgt100">#REF!</definedName>
    <definedName name="_____________________dia6">#REF!</definedName>
    <definedName name="_____________________Div1">#REF!</definedName>
    <definedName name="_____________________Div10">#REF!</definedName>
    <definedName name="_____________________DIV11">#REF!</definedName>
    <definedName name="_____________________Div2">#REF!</definedName>
    <definedName name="_____________________Div3">#REF!</definedName>
    <definedName name="_____________________Div4">#REF!</definedName>
    <definedName name="_____________________Div5">#REF!</definedName>
    <definedName name="_____________________Div6">#REF!</definedName>
    <definedName name="_____________________Div7">#REF!</definedName>
    <definedName name="_____________________Div8">#REF!</definedName>
    <definedName name="_____________________Div9">#REF!</definedName>
    <definedName name="_____________________EEE02">#REF!</definedName>
    <definedName name="_____________________EEE05">#REF!</definedName>
    <definedName name="_____________________EEE06">#REF!</definedName>
    <definedName name="_____________________EEE07">#REF!</definedName>
    <definedName name="_____________________EEE08">#REF!</definedName>
    <definedName name="_____________________EEE09">#REF!</definedName>
    <definedName name="_____________________EEE10">#REF!</definedName>
    <definedName name="_____________________EEE11">#REF!</definedName>
    <definedName name="_____________________EEE13">#REF!</definedName>
    <definedName name="_____________________EEE15">#REF!</definedName>
    <definedName name="_____________________EEE16">#REF!</definedName>
    <definedName name="_____________________EEE17">#REF!</definedName>
    <definedName name="_____________________EEE18">#REF!</definedName>
    <definedName name="_____________________EEE19">#REF!</definedName>
    <definedName name="_____________________EEE20">#REF!</definedName>
    <definedName name="_____________________EEE22">#REF!</definedName>
    <definedName name="_____________________EEE23">#REF!</definedName>
    <definedName name="_____________________EEE27">#REF!</definedName>
    <definedName name="_____________________EEE28">#REF!</definedName>
    <definedName name="_____________________EEE29">#REF!</definedName>
    <definedName name="_____________________EEE31">#REF!</definedName>
    <definedName name="_____________________fjd100">#REF!</definedName>
    <definedName name="_____________________fjd150">#REF!</definedName>
    <definedName name="_____________________fjd50">#REF!</definedName>
    <definedName name="_____________________fjd65">#REF!</definedName>
    <definedName name="_____________________fmd150">#REF!</definedName>
    <definedName name="_____________________GID1">#REF!</definedName>
    <definedName name="_____________________grc1">#REF!</definedName>
    <definedName name="_____________________gti50">#REF!</definedName>
    <definedName name="_____________________gti60">#REF!</definedName>
    <definedName name="_____________________gvd100">#REF!</definedName>
    <definedName name="_____________________gvd15">#REF!</definedName>
    <definedName name="_____________________gvd150">#REF!</definedName>
    <definedName name="_____________________gvd25">#REF!</definedName>
    <definedName name="_____________________gvd50">#REF!</definedName>
    <definedName name="_____________________gvd65">#REF!</definedName>
    <definedName name="_____________________HAL1">#REF!</definedName>
    <definedName name="_____________________HAL2">#REF!</definedName>
    <definedName name="_____________________HAL3">#REF!</definedName>
    <definedName name="_____________________HAL4">#REF!</definedName>
    <definedName name="_____________________HAL5">#REF!</definedName>
    <definedName name="_____________________HAL6">#REF!</definedName>
    <definedName name="_____________________HAL7">#REF!</definedName>
    <definedName name="_____________________HAL8">#REF!</definedName>
    <definedName name="_____________________hdw1">#REF!</definedName>
    <definedName name="_____________________IWF150">#REF!</definedName>
    <definedName name="_____________________IWF50">#REF!</definedName>
    <definedName name="_____________________IWF500">#REF!</definedName>
    <definedName name="_____________________IWF600">#REF!</definedName>
    <definedName name="_____________________LLL01">#REF!</definedName>
    <definedName name="_____________________LLL02">#REF!</definedName>
    <definedName name="_____________________LLL03">#REF!</definedName>
    <definedName name="_____________________MAC12">#REF!</definedName>
    <definedName name="_____________________MAC46">#REF!</definedName>
    <definedName name="_____________________MDE01">#REF!</definedName>
    <definedName name="_____________________MDE02">#REF!</definedName>
    <definedName name="_____________________MDE03">#REF!</definedName>
    <definedName name="_____________________MDE04">#REF!</definedName>
    <definedName name="_____________________MDE05">#REF!</definedName>
    <definedName name="_____________________MDE06">#REF!</definedName>
    <definedName name="_____________________MDE07">#REF!</definedName>
    <definedName name="_____________________MDE08">#REF!</definedName>
    <definedName name="_____________________MDE09">#REF!</definedName>
    <definedName name="_____________________MDE10">#REF!</definedName>
    <definedName name="_____________________MDE11">#REF!</definedName>
    <definedName name="_____________________MDE12">#REF!</definedName>
    <definedName name="_____________________MDE13">#REF!</definedName>
    <definedName name="_____________________MDE14">#REF!</definedName>
    <definedName name="_____________________MDE15">#REF!</definedName>
    <definedName name="_____________________MDE16">#REF!</definedName>
    <definedName name="_____________________MDE17">#REF!</definedName>
    <definedName name="_____________________MDE18">#REF!</definedName>
    <definedName name="_____________________MDE19">#REF!</definedName>
    <definedName name="_____________________MDE20">#REF!</definedName>
    <definedName name="_____________________MDE21">#REF!</definedName>
    <definedName name="_____________________MDE22">#REF!</definedName>
    <definedName name="_____________________MDE23">#REF!</definedName>
    <definedName name="_____________________MDE24">#REF!</definedName>
    <definedName name="_____________________MDE25">#REF!</definedName>
    <definedName name="_____________________MDE26">#REF!</definedName>
    <definedName name="_____________________MDE27">#REF!</definedName>
    <definedName name="_____________________MDE28">#REF!</definedName>
    <definedName name="_____________________MDE29">#REF!</definedName>
    <definedName name="_____________________MDE30">#REF!</definedName>
    <definedName name="_____________________MDE31">#REF!</definedName>
    <definedName name="_____________________MDE32">#REF!</definedName>
    <definedName name="_____________________MDE33">#REF!</definedName>
    <definedName name="_____________________MDE34">#REF!</definedName>
    <definedName name="_____________________MDE35">#REF!</definedName>
    <definedName name="_____________________ME01">#REF!</definedName>
    <definedName name="_____________________ME02">#REF!</definedName>
    <definedName name="_____________________ME03">#REF!</definedName>
    <definedName name="_____________________ME04">#REF!</definedName>
    <definedName name="_____________________ME05">#REF!</definedName>
    <definedName name="_____________________ME06">#REF!</definedName>
    <definedName name="_____________________ME07">#REF!</definedName>
    <definedName name="_____________________ME08">#REF!</definedName>
    <definedName name="_____________________ME09">#REF!</definedName>
    <definedName name="_____________________ME10">#REF!</definedName>
    <definedName name="_____________________ME11">#REF!</definedName>
    <definedName name="_____________________ME12">#REF!</definedName>
    <definedName name="_____________________ME13">#REF!</definedName>
    <definedName name="_____________________ME14">#REF!</definedName>
    <definedName name="_____________________ME15">#REF!</definedName>
    <definedName name="_____________________ME16">#REF!</definedName>
    <definedName name="_____________________ME17">#REF!</definedName>
    <definedName name="_____________________ME18">#REF!</definedName>
    <definedName name="_____________________ME19">#REF!</definedName>
    <definedName name="_____________________ME20">#REF!</definedName>
    <definedName name="_____________________ME21">#REF!</definedName>
    <definedName name="_____________________ME22">#REF!</definedName>
    <definedName name="_____________________ME23">#REF!</definedName>
    <definedName name="_____________________ME24">#REF!</definedName>
    <definedName name="_____________________ME25">#REF!</definedName>
    <definedName name="_____________________ME26">#REF!</definedName>
    <definedName name="_____________________ME27">#REF!</definedName>
    <definedName name="_____________________ME28">#REF!</definedName>
    <definedName name="_____________________ME29">#REF!</definedName>
    <definedName name="_____________________ME30">#REF!</definedName>
    <definedName name="_____________________ME31">#REF!</definedName>
    <definedName name="_____________________ME32">#REF!</definedName>
    <definedName name="_____________________ME33">#REF!</definedName>
    <definedName name="_____________________ME34">#REF!</definedName>
    <definedName name="_____________________ME35">#REF!</definedName>
    <definedName name="_____________________MMM03">#REF!</definedName>
    <definedName name="_____________________MMM04">#REF!</definedName>
    <definedName name="_____________________MMM05">#REF!</definedName>
    <definedName name="_____________________MMM10">#REF!</definedName>
    <definedName name="_____________________MMM11">#REF!</definedName>
    <definedName name="_____________________MMM12">#REF!</definedName>
    <definedName name="_____________________MMM16">#REF!</definedName>
    <definedName name="_____________________MMM18">#REF!</definedName>
    <definedName name="_____________________MMM19">#REF!</definedName>
    <definedName name="_____________________MMM26">#REF!</definedName>
    <definedName name="_____________________MMM27">#REF!</definedName>
    <definedName name="_____________________MMM37">#REF!</definedName>
    <definedName name="_____________________MMM39">#REF!</definedName>
    <definedName name="_____________________MMM44">#REF!</definedName>
    <definedName name="_____________________MMM47">#REF!</definedName>
    <definedName name="_____________________MMM48">#REF!</definedName>
    <definedName name="_____________________NCL100">#REF!</definedName>
    <definedName name="_____________________NCL200">#REF!</definedName>
    <definedName name="_____________________NCL250">#REF!</definedName>
    <definedName name="_____________________nin190">#REF!</definedName>
    <definedName name="_____________________pab100">#REF!</definedName>
    <definedName name="_____________________pab125">#REF!</definedName>
    <definedName name="_____________________pab15">#REF!</definedName>
    <definedName name="_____________________pab150">#REF!</definedName>
    <definedName name="_____________________pab2">#REF!</definedName>
    <definedName name="_____________________pab20">#REF!</definedName>
    <definedName name="_____________________pab25">#REF!</definedName>
    <definedName name="_____________________pab32">#REF!</definedName>
    <definedName name="_____________________pab4">#REF!</definedName>
    <definedName name="_____________________pab40">#REF!</definedName>
    <definedName name="_____________________pab50">#REF!</definedName>
    <definedName name="_____________________pab6">#REF!</definedName>
    <definedName name="_____________________pab65">#REF!</definedName>
    <definedName name="_____________________pab80">#REF!</definedName>
    <definedName name="_____________________pah150">#REF!</definedName>
    <definedName name="_____________________pak100">#REF!</definedName>
    <definedName name="_____________________pak150">#REF!</definedName>
    <definedName name="_____________________pak50">#REF!</definedName>
    <definedName name="_____________________pak80">#REF!</definedName>
    <definedName name="_____________________pbs100">#REF!</definedName>
    <definedName name="_____________________pbs15">#REF!</definedName>
    <definedName name="_____________________pbs150">#REF!</definedName>
    <definedName name="_____________________pbs40">#REF!</definedName>
    <definedName name="_____________________pbs50">#REF!</definedName>
    <definedName name="_____________________pbs65">#REF!</definedName>
    <definedName name="_____________________pbs80">#REF!</definedName>
    <definedName name="_____________________PC50">#REF!</definedName>
    <definedName name="_____________________pc80">#REF!</definedName>
    <definedName name="_____________________pcf80">#REF!</definedName>
    <definedName name="_____________________ph100">#REF!</definedName>
    <definedName name="_____________________ph150">#REF!</definedName>
    <definedName name="_____________________phf100">#REF!</definedName>
    <definedName name="_____________________phf150">#REF!</definedName>
    <definedName name="_____________________pv100">#REF!</definedName>
    <definedName name="_____________________pv40">#REF!</definedName>
    <definedName name="_____________________pv50">#REF!</definedName>
    <definedName name="_____________________pv80">#REF!</definedName>
    <definedName name="_____________________pvf100">#REF!</definedName>
    <definedName name="_____________________pvf80">#REF!</definedName>
    <definedName name="_____________________rk100">#REF!</definedName>
    <definedName name="_____________________rk200">#REF!</definedName>
    <definedName name="_____________________rk300">#REF!</definedName>
    <definedName name="_____________________rk600">#REF!</definedName>
    <definedName name="_____________________rkl1000">#REF!</definedName>
    <definedName name="_____________________rkl1200">#REF!</definedName>
    <definedName name="_____________________rkl200">#REF!</definedName>
    <definedName name="_____________________rkl300">#REF!</definedName>
    <definedName name="_____________________rkl400">#REF!</definedName>
    <definedName name="_____________________rkl500">#REF!</definedName>
    <definedName name="_____________________rkl600">#REF!</definedName>
    <definedName name="_____________________rkl700">#REF!</definedName>
    <definedName name="_____________________rkl800">#REF!</definedName>
    <definedName name="_____________________RM175">#REF!</definedName>
    <definedName name="_____________________RM225">#REF!</definedName>
    <definedName name="_____________________RM300">#REF!</definedName>
    <definedName name="_____________________sc1">#REF!</definedName>
    <definedName name="_____________________SC2">#REF!</definedName>
    <definedName name="_____________________sc3">#REF!</definedName>
    <definedName name="_____________________sfv150">#REF!</definedName>
    <definedName name="_____________________SN3">#REF!</definedName>
    <definedName name="_____________________std100">#REF!</definedName>
    <definedName name="_____________________std150">#REF!</definedName>
    <definedName name="_____________________std50">#REF!</definedName>
    <definedName name="_____________________std65">#REF!</definedName>
    <definedName name="_____________________th100">#REF!</definedName>
    <definedName name="_____________________TH160">#REF!</definedName>
    <definedName name="_____________________TL1">#REF!</definedName>
    <definedName name="_____________________TL2">#REF!</definedName>
    <definedName name="_____________________TL3">#REF!</definedName>
    <definedName name="_____________________TLA120">#REF!</definedName>
    <definedName name="_____________________TLA35">#REF!</definedName>
    <definedName name="_____________________TLA50">#REF!</definedName>
    <definedName name="_____________________TLA70">#REF!</definedName>
    <definedName name="_____________________TLA95">#REF!</definedName>
    <definedName name="_____________________tlc20">#REF!</definedName>
    <definedName name="_____________________TR250">#REF!</definedName>
    <definedName name="_____________________tr375">#REF!</definedName>
    <definedName name="_____________________tsv25">#REF!</definedName>
    <definedName name="_____________________VL100">#REF!</definedName>
    <definedName name="_____________________VL200">#REF!</definedName>
    <definedName name="_____________________VL250">#REF!</definedName>
    <definedName name="_____________________vnt100">#REF!</definedName>
    <definedName name="_____________________vnt40">#REF!</definedName>
    <definedName name="_____________________vnt50">#REF!</definedName>
    <definedName name="_____________________vnt80">#REF!</definedName>
    <definedName name="____________________AAA1">#REF!</definedName>
    <definedName name="____________________AAA10">#REF!</definedName>
    <definedName name="____________________AAA11">#REF!</definedName>
    <definedName name="____________________AAA12">#REF!</definedName>
    <definedName name="____________________AAA13">#REF!</definedName>
    <definedName name="____________________AAA2">#REF!</definedName>
    <definedName name="____________________AAA3">#REF!</definedName>
    <definedName name="____________________AAA4">#REF!</definedName>
    <definedName name="____________________AAA5">#REF!</definedName>
    <definedName name="____________________AAA6">#REF!</definedName>
    <definedName name="____________________AAA7">#REF!</definedName>
    <definedName name="____________________AAA8">#REF!</definedName>
    <definedName name="____________________AAA9">#REF!</definedName>
    <definedName name="____________________abb91">#REF!</definedName>
    <definedName name="____________________abs100">#REF!</definedName>
    <definedName name="____________________ahu100">#REF!</definedName>
    <definedName name="____________________ahu150">#REF!</definedName>
    <definedName name="____________________ako100">#REF!</definedName>
    <definedName name="____________________ako150">#REF!</definedName>
    <definedName name="____________________ako50">#REF!</definedName>
    <definedName name="____________________ako80">#REF!</definedName>
    <definedName name="____________________aku100">#REF!</definedName>
    <definedName name="____________________aku150">#REF!</definedName>
    <definedName name="____________________bbl150">#REF!</definedName>
    <definedName name="____________________bbp5">#REF!</definedName>
    <definedName name="____________________bcv100">#REF!</definedName>
    <definedName name="____________________bcv125">#REF!</definedName>
    <definedName name="____________________bcv150">#REF!</definedName>
    <definedName name="____________________bkt70">#REF!</definedName>
    <definedName name="____________________bkt80">#REF!</definedName>
    <definedName name="____________________blt150">#REF!</definedName>
    <definedName name="____________________btk175">#REF!</definedName>
    <definedName name="____________________btk275">#REF!</definedName>
    <definedName name="____________________cas80">#REF!</definedName>
    <definedName name="____________________CT250">#REF!</definedName>
    <definedName name="____________________cvd100">#REF!</definedName>
    <definedName name="____________________cvd15">#REF!</definedName>
    <definedName name="____________________cvd150">#REF!</definedName>
    <definedName name="____________________cvd50">#REF!</definedName>
    <definedName name="____________________cvd65">#REF!</definedName>
    <definedName name="____________________daf1">#REF!</definedName>
    <definedName name="____________________daf2">#REF!</definedName>
    <definedName name="____________________daf31">#REF!</definedName>
    <definedName name="____________________daf32">#REF!</definedName>
    <definedName name="____________________daf33">#REF!</definedName>
    <definedName name="____________________ddn400">#REF!</definedName>
    <definedName name="____________________ddn600">#REF!</definedName>
    <definedName name="____________________dgt100">#REF!</definedName>
    <definedName name="____________________dia6">#REF!</definedName>
    <definedName name="____________________Div1">#REF!</definedName>
    <definedName name="____________________Div10">#REF!</definedName>
    <definedName name="____________________DIV11">#REF!</definedName>
    <definedName name="____________________Div2">#REF!</definedName>
    <definedName name="____________________Div3">#REF!</definedName>
    <definedName name="____________________Div4">#REF!</definedName>
    <definedName name="____________________Div5">#REF!</definedName>
    <definedName name="____________________Div6">#REF!</definedName>
    <definedName name="____________________Div7">#REF!</definedName>
    <definedName name="____________________Div8">#REF!</definedName>
    <definedName name="____________________Div9">#REF!</definedName>
    <definedName name="____________________EEE01">#REF!</definedName>
    <definedName name="____________________EEE02">#REF!</definedName>
    <definedName name="____________________EEE03">#REF!</definedName>
    <definedName name="____________________EEE04">#REF!</definedName>
    <definedName name="____________________EEE05">#REF!</definedName>
    <definedName name="____________________EEE06">#REF!</definedName>
    <definedName name="____________________EEE07">#REF!</definedName>
    <definedName name="____________________EEE08">#REF!</definedName>
    <definedName name="____________________EEE09">#REF!</definedName>
    <definedName name="____________________EEE10">#REF!</definedName>
    <definedName name="____________________EEE11">#REF!</definedName>
    <definedName name="____________________EEE12">#REF!</definedName>
    <definedName name="____________________EEE13">#REF!</definedName>
    <definedName name="____________________EEE14">#REF!</definedName>
    <definedName name="____________________EEE15">#REF!</definedName>
    <definedName name="____________________EEE16">#REF!</definedName>
    <definedName name="____________________EEE17">#REF!</definedName>
    <definedName name="____________________EEE18">#REF!</definedName>
    <definedName name="____________________EEE19">#REF!</definedName>
    <definedName name="____________________EEE20">#REF!</definedName>
    <definedName name="____________________EEE21">#REF!</definedName>
    <definedName name="____________________EEE22">#REF!</definedName>
    <definedName name="____________________EEE23">#REF!</definedName>
    <definedName name="____________________EEE24">#REF!</definedName>
    <definedName name="____________________EEE25">#REF!</definedName>
    <definedName name="____________________EEE26">#REF!</definedName>
    <definedName name="____________________EEE27">#REF!</definedName>
    <definedName name="____________________EEE28">#REF!</definedName>
    <definedName name="____________________EEE29">#REF!</definedName>
    <definedName name="____________________EEE30">#REF!</definedName>
    <definedName name="____________________EEE31">#REF!</definedName>
    <definedName name="____________________EEE32">#REF!</definedName>
    <definedName name="____________________EEE33">#REF!</definedName>
    <definedName name="____________________fjd100">#REF!</definedName>
    <definedName name="____________________fjd150">#REF!</definedName>
    <definedName name="____________________fjd50">#REF!</definedName>
    <definedName name="____________________fjd65">#REF!</definedName>
    <definedName name="____________________fmd150">#REF!</definedName>
    <definedName name="____________________GID1">#REF!</definedName>
    <definedName name="____________________grc1">#REF!</definedName>
    <definedName name="____________________gti50">#REF!</definedName>
    <definedName name="____________________gti60">#REF!</definedName>
    <definedName name="____________________gvd100">#REF!</definedName>
    <definedName name="____________________gvd15">#REF!</definedName>
    <definedName name="____________________gvd150">#REF!</definedName>
    <definedName name="____________________gvd25">#REF!</definedName>
    <definedName name="____________________gvd50">#REF!</definedName>
    <definedName name="____________________gvd65">#REF!</definedName>
    <definedName name="____________________HAL1">#REF!</definedName>
    <definedName name="____________________HAL2">#REF!</definedName>
    <definedName name="____________________HAL3">#REF!</definedName>
    <definedName name="____________________HAL4">#REF!</definedName>
    <definedName name="____________________HAL5">#REF!</definedName>
    <definedName name="____________________HAL6">#REF!</definedName>
    <definedName name="____________________HAL7">#REF!</definedName>
    <definedName name="____________________HAL8">#REF!</definedName>
    <definedName name="____________________hdw1">#REF!</definedName>
    <definedName name="____________________IWF150">#REF!</definedName>
    <definedName name="____________________IWF50">#REF!</definedName>
    <definedName name="____________________IWF500">#REF!</definedName>
    <definedName name="____________________IWF600">#REF!</definedName>
    <definedName name="____________________LLL01">#REF!</definedName>
    <definedName name="____________________LLL02">#REF!</definedName>
    <definedName name="____________________LLL03">#REF!</definedName>
    <definedName name="____________________MAC12">#REF!</definedName>
    <definedName name="____________________MAC46">#REF!</definedName>
    <definedName name="____________________MDE01">#REF!</definedName>
    <definedName name="____________________MDE02">#REF!</definedName>
    <definedName name="____________________MDE03">#REF!</definedName>
    <definedName name="____________________MDE04">#REF!</definedName>
    <definedName name="____________________MDE05">#REF!</definedName>
    <definedName name="____________________MDE06">#REF!</definedName>
    <definedName name="____________________MDE07">#REF!</definedName>
    <definedName name="____________________MDE08">#REF!</definedName>
    <definedName name="____________________MDE09">#REF!</definedName>
    <definedName name="____________________MDE10">#REF!</definedName>
    <definedName name="____________________MDE11">#REF!</definedName>
    <definedName name="____________________MDE12">#REF!</definedName>
    <definedName name="____________________MDE13">#REF!</definedName>
    <definedName name="____________________MDE14">#REF!</definedName>
    <definedName name="____________________MDE15">#REF!</definedName>
    <definedName name="____________________MDE16">#REF!</definedName>
    <definedName name="____________________MDE17">#REF!</definedName>
    <definedName name="____________________MDE18">#REF!</definedName>
    <definedName name="____________________MDE19">#REF!</definedName>
    <definedName name="____________________MDE20">#REF!</definedName>
    <definedName name="____________________MDE21">#REF!</definedName>
    <definedName name="____________________MDE22">#REF!</definedName>
    <definedName name="____________________MDE23">#REF!</definedName>
    <definedName name="____________________MDE24">#REF!</definedName>
    <definedName name="____________________MDE25">#REF!</definedName>
    <definedName name="____________________MDE26">#REF!</definedName>
    <definedName name="____________________MDE27">#REF!</definedName>
    <definedName name="____________________MDE28">#REF!</definedName>
    <definedName name="____________________MDE29">#REF!</definedName>
    <definedName name="____________________MDE30">#REF!</definedName>
    <definedName name="____________________MDE31">#REF!</definedName>
    <definedName name="____________________MDE32">#REF!</definedName>
    <definedName name="____________________MDE33">#REF!</definedName>
    <definedName name="____________________MDE34">#REF!</definedName>
    <definedName name="____________________MDE35">#REF!</definedName>
    <definedName name="____________________ME01">#REF!</definedName>
    <definedName name="____________________ME02">#REF!</definedName>
    <definedName name="____________________ME03">#REF!</definedName>
    <definedName name="____________________ME04">#REF!</definedName>
    <definedName name="____________________ME05">#REF!</definedName>
    <definedName name="____________________ME06">#REF!</definedName>
    <definedName name="____________________ME07">#REF!</definedName>
    <definedName name="____________________ME08">#REF!</definedName>
    <definedName name="____________________ME09">#REF!</definedName>
    <definedName name="____________________ME10">#REF!</definedName>
    <definedName name="____________________ME11">#REF!</definedName>
    <definedName name="____________________ME12">#REF!</definedName>
    <definedName name="____________________ME13">#REF!</definedName>
    <definedName name="____________________ME14">#REF!</definedName>
    <definedName name="____________________ME15">#REF!</definedName>
    <definedName name="____________________ME16">#REF!</definedName>
    <definedName name="____________________ME17">#REF!</definedName>
    <definedName name="____________________ME18">#REF!</definedName>
    <definedName name="____________________ME19">#REF!</definedName>
    <definedName name="____________________ME20">#REF!</definedName>
    <definedName name="____________________ME21">#REF!</definedName>
    <definedName name="____________________ME22">#REF!</definedName>
    <definedName name="____________________ME23">#REF!</definedName>
    <definedName name="____________________ME24">#REF!</definedName>
    <definedName name="____________________ME25">#REF!</definedName>
    <definedName name="____________________ME26">#REF!</definedName>
    <definedName name="____________________ME27">#REF!</definedName>
    <definedName name="____________________ME28">#REF!</definedName>
    <definedName name="____________________ME29">#REF!</definedName>
    <definedName name="____________________ME30">#REF!</definedName>
    <definedName name="____________________ME31">#REF!</definedName>
    <definedName name="____________________ME32">#REF!</definedName>
    <definedName name="____________________ME33">#REF!</definedName>
    <definedName name="____________________ME34">#REF!</definedName>
    <definedName name="____________________ME35">#REF!</definedName>
    <definedName name="____________________MMM03">#REF!</definedName>
    <definedName name="____________________MMM04">#REF!</definedName>
    <definedName name="____________________MMM05">#REF!</definedName>
    <definedName name="____________________MMM10">#REF!</definedName>
    <definedName name="____________________MMM11">#REF!</definedName>
    <definedName name="____________________MMM12">#REF!</definedName>
    <definedName name="____________________MMM16">#REF!</definedName>
    <definedName name="____________________MMM18">#REF!</definedName>
    <definedName name="____________________MMM19">#REF!</definedName>
    <definedName name="____________________MMM26">#REF!</definedName>
    <definedName name="____________________MMM27">#REF!</definedName>
    <definedName name="____________________MMM37">#REF!</definedName>
    <definedName name="____________________MMM39">#REF!</definedName>
    <definedName name="____________________MMM44">#REF!</definedName>
    <definedName name="____________________MMM47">#REF!</definedName>
    <definedName name="____________________MMM48">#REF!</definedName>
    <definedName name="____________________NCL100">#REF!</definedName>
    <definedName name="____________________NCL200">#REF!</definedName>
    <definedName name="____________________NCL250">#REF!</definedName>
    <definedName name="____________________nin190">#REF!</definedName>
    <definedName name="____________________pab100">#REF!</definedName>
    <definedName name="____________________pab125">#REF!</definedName>
    <definedName name="____________________pab15">#REF!</definedName>
    <definedName name="____________________pab150">#REF!</definedName>
    <definedName name="____________________pab2">#REF!</definedName>
    <definedName name="____________________pab20">#REF!</definedName>
    <definedName name="____________________pab25">#REF!</definedName>
    <definedName name="____________________pab32">#REF!</definedName>
    <definedName name="____________________pab4">#REF!</definedName>
    <definedName name="____________________pab40">#REF!</definedName>
    <definedName name="____________________pab50">#REF!</definedName>
    <definedName name="____________________pab6">#REF!</definedName>
    <definedName name="____________________pab65">#REF!</definedName>
    <definedName name="____________________pab80">#REF!</definedName>
    <definedName name="____________________pah150">#REF!</definedName>
    <definedName name="____________________pak100">#REF!</definedName>
    <definedName name="____________________pak150">#REF!</definedName>
    <definedName name="____________________pak50">#REF!</definedName>
    <definedName name="____________________pak80">#REF!</definedName>
    <definedName name="____________________pbs100">#REF!</definedName>
    <definedName name="____________________pbs15">#REF!</definedName>
    <definedName name="____________________pbs150">#REF!</definedName>
    <definedName name="____________________pbs40">#REF!</definedName>
    <definedName name="____________________pbs50">#REF!</definedName>
    <definedName name="____________________pbs65">#REF!</definedName>
    <definedName name="____________________pbs80">#REF!</definedName>
    <definedName name="____________________PC50">#REF!</definedName>
    <definedName name="____________________pc80">#REF!</definedName>
    <definedName name="____________________pcf80">#REF!</definedName>
    <definedName name="____________________ph100">#REF!</definedName>
    <definedName name="____________________ph150">#REF!</definedName>
    <definedName name="____________________phf100">#REF!</definedName>
    <definedName name="____________________phf150">#REF!</definedName>
    <definedName name="____________________pv100">#REF!</definedName>
    <definedName name="____________________pv40">#REF!</definedName>
    <definedName name="____________________pv50">#REF!</definedName>
    <definedName name="____________________pv80">#REF!</definedName>
    <definedName name="____________________pvf100">#REF!</definedName>
    <definedName name="____________________pvf80">#REF!</definedName>
    <definedName name="____________________rk100">#REF!</definedName>
    <definedName name="____________________rk200">#REF!</definedName>
    <definedName name="____________________rk300">#REF!</definedName>
    <definedName name="____________________rk600">#REF!</definedName>
    <definedName name="____________________rkl1000">#REF!</definedName>
    <definedName name="____________________rkl1200">#REF!</definedName>
    <definedName name="____________________rkl200">#REF!</definedName>
    <definedName name="____________________rkl300">#REF!</definedName>
    <definedName name="____________________rkl400">#REF!</definedName>
    <definedName name="____________________rkl500">#REF!</definedName>
    <definedName name="____________________rkl600">#REF!</definedName>
    <definedName name="____________________rkl700">#REF!</definedName>
    <definedName name="____________________rkl800">#REF!</definedName>
    <definedName name="____________________RM175">#REF!</definedName>
    <definedName name="____________________RM225">#REF!</definedName>
    <definedName name="____________________RM300">#REF!</definedName>
    <definedName name="____________________sc1">#REF!</definedName>
    <definedName name="____________________SC2">#REF!</definedName>
    <definedName name="____________________sc3">#REF!</definedName>
    <definedName name="____________________sfv150">#REF!</definedName>
    <definedName name="____________________SN3">#REF!</definedName>
    <definedName name="____________________std100">#REF!</definedName>
    <definedName name="____________________std150">#REF!</definedName>
    <definedName name="____________________std50">#REF!</definedName>
    <definedName name="____________________std65">#REF!</definedName>
    <definedName name="____________________th100">#REF!</definedName>
    <definedName name="____________________TH160">#REF!</definedName>
    <definedName name="____________________TL1">#REF!</definedName>
    <definedName name="____________________TL2">#REF!</definedName>
    <definedName name="____________________TL3">#REF!</definedName>
    <definedName name="____________________TLA120">#REF!</definedName>
    <definedName name="____________________TLA35">#REF!</definedName>
    <definedName name="____________________TLA50">#REF!</definedName>
    <definedName name="____________________TLA70">#REF!</definedName>
    <definedName name="____________________TLA95">#REF!</definedName>
    <definedName name="____________________tlc20">#REF!</definedName>
    <definedName name="____________________TR250">#REF!</definedName>
    <definedName name="____________________tr375">#REF!</definedName>
    <definedName name="____________________tsv25">#REF!</definedName>
    <definedName name="____________________VL100">#REF!</definedName>
    <definedName name="____________________VL200">#REF!</definedName>
    <definedName name="____________________VL250">#REF!</definedName>
    <definedName name="____________________vnt100">#REF!</definedName>
    <definedName name="____________________vnt40">#REF!</definedName>
    <definedName name="____________________vnt50">#REF!</definedName>
    <definedName name="____________________vnt80">#REF!</definedName>
    <definedName name="___________________AAA1">#REF!</definedName>
    <definedName name="___________________AAA10">#REF!</definedName>
    <definedName name="___________________AAA11">#REF!</definedName>
    <definedName name="___________________AAA12">#REF!</definedName>
    <definedName name="___________________AAA13">#REF!</definedName>
    <definedName name="___________________AAA2">#REF!</definedName>
    <definedName name="___________________AAA3">#REF!</definedName>
    <definedName name="___________________AAA4">#REF!</definedName>
    <definedName name="___________________AAA5">#REF!</definedName>
    <definedName name="___________________AAA6">#REF!</definedName>
    <definedName name="___________________AAA7">#REF!</definedName>
    <definedName name="___________________AAA8">#REF!</definedName>
    <definedName name="___________________AAA9">#REF!</definedName>
    <definedName name="___________________abb91">#REF!</definedName>
    <definedName name="___________________abs100">#REF!</definedName>
    <definedName name="___________________ahu100">#REF!</definedName>
    <definedName name="___________________ahu150">#REF!</definedName>
    <definedName name="___________________ako100">#REF!</definedName>
    <definedName name="___________________ako150">#REF!</definedName>
    <definedName name="___________________ako50">#REF!</definedName>
    <definedName name="___________________ako80">#REF!</definedName>
    <definedName name="___________________aku100">#REF!</definedName>
    <definedName name="___________________aku150">#REF!</definedName>
    <definedName name="___________________bbl150">#REF!</definedName>
    <definedName name="___________________bbp5">#REF!</definedName>
    <definedName name="___________________bcv100">#REF!</definedName>
    <definedName name="___________________bcv125">#REF!</definedName>
    <definedName name="___________________bcv150">#REF!</definedName>
    <definedName name="___________________bkt70">#REF!</definedName>
    <definedName name="___________________bkt80">#REF!</definedName>
    <definedName name="___________________blt150">#REF!</definedName>
    <definedName name="___________________btk175">#REF!</definedName>
    <definedName name="___________________btk275">#REF!</definedName>
    <definedName name="___________________cas80">#REF!</definedName>
    <definedName name="___________________CT250">#REF!</definedName>
    <definedName name="___________________cvd100">#REF!</definedName>
    <definedName name="___________________cvd15">#REF!</definedName>
    <definedName name="___________________cvd150">#REF!</definedName>
    <definedName name="___________________cvd50">#REF!</definedName>
    <definedName name="___________________cvd65">#REF!</definedName>
    <definedName name="___________________daf1">#REF!</definedName>
    <definedName name="___________________daf2">#REF!</definedName>
    <definedName name="___________________daf31">#REF!</definedName>
    <definedName name="___________________daf32">#REF!</definedName>
    <definedName name="___________________daf33">#REF!</definedName>
    <definedName name="___________________ddn400">#REF!</definedName>
    <definedName name="___________________ddn600">#REF!</definedName>
    <definedName name="___________________dgt100">#REF!</definedName>
    <definedName name="___________________dia6">#REF!</definedName>
    <definedName name="___________________Div1">#REF!</definedName>
    <definedName name="___________________Div10">#REF!</definedName>
    <definedName name="___________________DIV11">#REF!</definedName>
    <definedName name="___________________Div2">#REF!</definedName>
    <definedName name="___________________Div3">#REF!</definedName>
    <definedName name="___________________Div4">#REF!</definedName>
    <definedName name="___________________Div5">#REF!</definedName>
    <definedName name="___________________Div6">#REF!</definedName>
    <definedName name="___________________Div7">#REF!</definedName>
    <definedName name="___________________Div8">#REF!</definedName>
    <definedName name="___________________Div9">#REF!</definedName>
    <definedName name="___________________dua2">#REF!</definedName>
    <definedName name="___________________EEE01">#REF!</definedName>
    <definedName name="___________________EEE02">#REF!</definedName>
    <definedName name="___________________EEE03">#REF!</definedName>
    <definedName name="___________________EEE04">#REF!</definedName>
    <definedName name="___________________EEE05">#REF!</definedName>
    <definedName name="___________________EEE06">#REF!</definedName>
    <definedName name="___________________EEE07">#REF!</definedName>
    <definedName name="___________________EEE08">#REF!</definedName>
    <definedName name="___________________EEE09">#REF!</definedName>
    <definedName name="___________________EEE10">#REF!</definedName>
    <definedName name="___________________EEE11">#REF!</definedName>
    <definedName name="___________________EEE12">#REF!</definedName>
    <definedName name="___________________EEE13">#REF!</definedName>
    <definedName name="___________________EEE14">#REF!</definedName>
    <definedName name="___________________EEE15">#REF!</definedName>
    <definedName name="___________________EEE16">#REF!</definedName>
    <definedName name="___________________EEE17">#REF!</definedName>
    <definedName name="___________________EEE18">#REF!</definedName>
    <definedName name="___________________EEE19">#REF!</definedName>
    <definedName name="___________________EEE20">#REF!</definedName>
    <definedName name="___________________EEE21">#REF!</definedName>
    <definedName name="___________________EEE22">#REF!</definedName>
    <definedName name="___________________EEE23">#REF!</definedName>
    <definedName name="___________________EEE24">#REF!</definedName>
    <definedName name="___________________EEE25">#REF!</definedName>
    <definedName name="___________________EEE26">#REF!</definedName>
    <definedName name="___________________EEE27">#REF!</definedName>
    <definedName name="___________________EEE28">#REF!</definedName>
    <definedName name="___________________EEE29">#REF!</definedName>
    <definedName name="___________________EEE30">#REF!</definedName>
    <definedName name="___________________EEE31">#REF!</definedName>
    <definedName name="___________________EEE32">#REF!</definedName>
    <definedName name="___________________EEE33">#REF!</definedName>
    <definedName name="___________________fjd100">#REF!</definedName>
    <definedName name="___________________fjd150">#REF!</definedName>
    <definedName name="___________________fjd50">#REF!</definedName>
    <definedName name="___________________fjd65">#REF!</definedName>
    <definedName name="___________________fmd150">#REF!</definedName>
    <definedName name="___________________GID1">#REF!</definedName>
    <definedName name="___________________GOT30">#REF!</definedName>
    <definedName name="___________________grc1">#REF!</definedName>
    <definedName name="___________________gti50">#REF!</definedName>
    <definedName name="___________________gti60">#REF!</definedName>
    <definedName name="___________________gvd100">#REF!</definedName>
    <definedName name="___________________gvd15">#REF!</definedName>
    <definedName name="___________________gvd150">#REF!</definedName>
    <definedName name="___________________gvd25">#REF!</definedName>
    <definedName name="___________________gvd50">#REF!</definedName>
    <definedName name="___________________gvd65">#REF!</definedName>
    <definedName name="___________________HAL1">#REF!</definedName>
    <definedName name="___________________HAL2">#REF!</definedName>
    <definedName name="___________________HAL3">#REF!</definedName>
    <definedName name="___________________HAL4">#REF!</definedName>
    <definedName name="___________________HAL5">#REF!</definedName>
    <definedName name="___________________HAL6">#REF!</definedName>
    <definedName name="___________________HAL7">#REF!</definedName>
    <definedName name="___________________HAL8">#REF!</definedName>
    <definedName name="___________________hdw1">#REF!</definedName>
    <definedName name="___________________IWF150">#REF!</definedName>
    <definedName name="___________________IWF50">#REF!</definedName>
    <definedName name="___________________IWF500">#REF!</definedName>
    <definedName name="___________________IWF600">#REF!</definedName>
    <definedName name="___________________kof1">#REF!</definedName>
    <definedName name="___________________KRM20">#REF!</definedName>
    <definedName name="___________________KRM30">#REF!</definedName>
    <definedName name="___________________LLL01">#REF!</definedName>
    <definedName name="___________________LLL02">#REF!</definedName>
    <definedName name="___________________LLL03">#REF!</definedName>
    <definedName name="___________________MAC12">#REF!</definedName>
    <definedName name="___________________MAC46">#REF!</definedName>
    <definedName name="___________________MDE01">#REF!</definedName>
    <definedName name="___________________MDE02">#REF!</definedName>
    <definedName name="___________________MDE03">#REF!</definedName>
    <definedName name="___________________MDE04">#REF!</definedName>
    <definedName name="___________________MDE05">#REF!</definedName>
    <definedName name="___________________MDE06">#REF!</definedName>
    <definedName name="___________________MDE07">#REF!</definedName>
    <definedName name="___________________MDE08">#REF!</definedName>
    <definedName name="___________________MDE09">#REF!</definedName>
    <definedName name="___________________MDE10">#REF!</definedName>
    <definedName name="___________________MDE11">#REF!</definedName>
    <definedName name="___________________MDE12">#REF!</definedName>
    <definedName name="___________________MDE13">#REF!</definedName>
    <definedName name="___________________MDE14">#REF!</definedName>
    <definedName name="___________________MDE15">#REF!</definedName>
    <definedName name="___________________MDE16">#REF!</definedName>
    <definedName name="___________________MDE17">#REF!</definedName>
    <definedName name="___________________MDE18">#REF!</definedName>
    <definedName name="___________________MDE19">#REF!</definedName>
    <definedName name="___________________MDE20">#REF!</definedName>
    <definedName name="___________________MDE21">#REF!</definedName>
    <definedName name="___________________MDE22">#REF!</definedName>
    <definedName name="___________________MDE23">#REF!</definedName>
    <definedName name="___________________MDE24">#REF!</definedName>
    <definedName name="___________________MDE25">#REF!</definedName>
    <definedName name="___________________MDE26">#REF!</definedName>
    <definedName name="___________________MDE27">#REF!</definedName>
    <definedName name="___________________MDE28">#REF!</definedName>
    <definedName name="___________________MDE29">#REF!</definedName>
    <definedName name="___________________MDE30">#REF!</definedName>
    <definedName name="___________________MDE31">#REF!</definedName>
    <definedName name="___________________MDE32">#REF!</definedName>
    <definedName name="___________________MDE33">#REF!</definedName>
    <definedName name="___________________MDE34">#REF!</definedName>
    <definedName name="___________________MDE35">#REF!</definedName>
    <definedName name="___________________ME01">#REF!</definedName>
    <definedName name="___________________ME02">#REF!</definedName>
    <definedName name="___________________ME03">#REF!</definedName>
    <definedName name="___________________ME04">#REF!</definedName>
    <definedName name="___________________ME05">#REF!</definedName>
    <definedName name="___________________ME06">#REF!</definedName>
    <definedName name="___________________ME07">#REF!</definedName>
    <definedName name="___________________ME08">#REF!</definedName>
    <definedName name="___________________ME09">#REF!</definedName>
    <definedName name="___________________ME10">#REF!</definedName>
    <definedName name="___________________ME11">#REF!</definedName>
    <definedName name="___________________ME12">#REF!</definedName>
    <definedName name="___________________ME13">#REF!</definedName>
    <definedName name="___________________ME14">#REF!</definedName>
    <definedName name="___________________ME15">#REF!</definedName>
    <definedName name="___________________ME16">#REF!</definedName>
    <definedName name="___________________ME17">#REF!</definedName>
    <definedName name="___________________ME18">#REF!</definedName>
    <definedName name="___________________ME19">#REF!</definedName>
    <definedName name="___________________ME20">#REF!</definedName>
    <definedName name="___________________ME21">#REF!</definedName>
    <definedName name="___________________ME22">#REF!</definedName>
    <definedName name="___________________ME23">#REF!</definedName>
    <definedName name="___________________ME24">#REF!</definedName>
    <definedName name="___________________ME25">#REF!</definedName>
    <definedName name="___________________ME26">#REF!</definedName>
    <definedName name="___________________ME27">#REF!</definedName>
    <definedName name="___________________ME28">#REF!</definedName>
    <definedName name="___________________ME29">#REF!</definedName>
    <definedName name="___________________ME30">#REF!</definedName>
    <definedName name="___________________ME31">#REF!</definedName>
    <definedName name="___________________ME32">#REF!</definedName>
    <definedName name="___________________ME33">#REF!</definedName>
    <definedName name="___________________ME34">#REF!</definedName>
    <definedName name="___________________ME35">#REF!</definedName>
    <definedName name="___________________MMM03">#REF!</definedName>
    <definedName name="___________________MMM04">#REF!</definedName>
    <definedName name="___________________MMM05">#REF!</definedName>
    <definedName name="___________________MMM10">#REF!</definedName>
    <definedName name="___________________MMM11">#REF!</definedName>
    <definedName name="___________________MMM12">#REF!</definedName>
    <definedName name="___________________MMM16">#REF!</definedName>
    <definedName name="___________________MMM18">#REF!</definedName>
    <definedName name="___________________MMM19">#REF!</definedName>
    <definedName name="___________________MMM26">#REF!</definedName>
    <definedName name="___________________MMM27">#REF!</definedName>
    <definedName name="___________________MMM37">#REF!</definedName>
    <definedName name="___________________MMM38">#REF!</definedName>
    <definedName name="___________________MMM39">#REF!</definedName>
    <definedName name="___________________MMM44">#REF!</definedName>
    <definedName name="___________________MMM47">#REF!</definedName>
    <definedName name="___________________MMM48">#REF!</definedName>
    <definedName name="___________________NCL100">#REF!</definedName>
    <definedName name="___________________NCL200">#REF!</definedName>
    <definedName name="___________________NCL250">#REF!</definedName>
    <definedName name="___________________nin190">#REF!</definedName>
    <definedName name="___________________pab100">#REF!</definedName>
    <definedName name="___________________pab125">#REF!</definedName>
    <definedName name="___________________pab15">#REF!</definedName>
    <definedName name="___________________pab150">#REF!</definedName>
    <definedName name="___________________pab2">#REF!</definedName>
    <definedName name="___________________pab20">#REF!</definedName>
    <definedName name="___________________pab25">#REF!</definedName>
    <definedName name="___________________pab32">#REF!</definedName>
    <definedName name="___________________pab4">#REF!</definedName>
    <definedName name="___________________pab40">#REF!</definedName>
    <definedName name="___________________pab50">#REF!</definedName>
    <definedName name="___________________pab6">#REF!</definedName>
    <definedName name="___________________pab65">#REF!</definedName>
    <definedName name="___________________pab80">#REF!</definedName>
    <definedName name="___________________pah150">#REF!</definedName>
    <definedName name="___________________pak100">#REF!</definedName>
    <definedName name="___________________pak150">#REF!</definedName>
    <definedName name="___________________pak50">#REF!</definedName>
    <definedName name="___________________pak80">#REF!</definedName>
    <definedName name="___________________pbs100">#REF!</definedName>
    <definedName name="___________________pbs15">#REF!</definedName>
    <definedName name="___________________pbs150">#REF!</definedName>
    <definedName name="___________________pbs40">#REF!</definedName>
    <definedName name="___________________pbs50">#REF!</definedName>
    <definedName name="___________________pbs65">#REF!</definedName>
    <definedName name="___________________pbs80">#REF!</definedName>
    <definedName name="___________________PC40">#REF!</definedName>
    <definedName name="___________________PC50">#REF!</definedName>
    <definedName name="___________________pc80">#REF!</definedName>
    <definedName name="___________________pcf80">#REF!</definedName>
    <definedName name="___________________Pek231">#REF!</definedName>
    <definedName name="___________________Pek233">#REF!</definedName>
    <definedName name="___________________Pek331">#REF!</definedName>
    <definedName name="___________________Pek332">#REF!</definedName>
    <definedName name="___________________Pek511">#REF!</definedName>
    <definedName name="___________________Pek512">#REF!</definedName>
    <definedName name="___________________Pek644">#REF!</definedName>
    <definedName name="___________________Pek645">#REF!</definedName>
    <definedName name="___________________Pek711">#REF!</definedName>
    <definedName name="___________________Pek7123">#REF!</definedName>
    <definedName name="___________________Pek713">#REF!</definedName>
    <definedName name="___________________Pek715">#REF!</definedName>
    <definedName name="___________________Pek716">#REF!</definedName>
    <definedName name="___________________Pek717">#REF!</definedName>
    <definedName name="___________________Pek719">#REF!</definedName>
    <definedName name="___________________Pek7211">#REF!</definedName>
    <definedName name="___________________Pek725">#REF!</definedName>
    <definedName name="___________________Pek731">#REF!</definedName>
    <definedName name="___________________Pek732">#REF!</definedName>
    <definedName name="___________________Pek743">#REF!</definedName>
    <definedName name="___________________Pek744">#REF!</definedName>
    <definedName name="___________________pek7515">#REF!</definedName>
    <definedName name="___________________Pek7517">#REF!</definedName>
    <definedName name="___________________Pek7525">#REF!</definedName>
    <definedName name="___________________Pek761">#REF!</definedName>
    <definedName name="___________________Pek765">#REF!</definedName>
    <definedName name="___________________Pek766">#REF!</definedName>
    <definedName name="___________________Pek783">#REF!</definedName>
    <definedName name="___________________Pek791">#REF!</definedName>
    <definedName name="___________________Pek792">#REF!</definedName>
    <definedName name="___________________ph100">#REF!</definedName>
    <definedName name="___________________ph150">#REF!</definedName>
    <definedName name="___________________phf100">#REF!</definedName>
    <definedName name="___________________phf150">#REF!</definedName>
    <definedName name="___________________pv100">#REF!</definedName>
    <definedName name="___________________pv40">#REF!</definedName>
    <definedName name="___________________pv50">#REF!</definedName>
    <definedName name="___________________pv80">#REF!</definedName>
    <definedName name="___________________pvf100">#REF!</definedName>
    <definedName name="___________________pvf80">#REF!</definedName>
    <definedName name="___________________rk100">#REF!</definedName>
    <definedName name="___________________rk200">#REF!</definedName>
    <definedName name="___________________rk300">#REF!</definedName>
    <definedName name="___________________rk600">#REF!</definedName>
    <definedName name="___________________rkl1000">#REF!</definedName>
    <definedName name="___________________rkl1200">#REF!</definedName>
    <definedName name="___________________rkl200">#REF!</definedName>
    <definedName name="___________________rkl300">#REF!</definedName>
    <definedName name="___________________rkl400">#REF!</definedName>
    <definedName name="___________________rkl500">#REF!</definedName>
    <definedName name="___________________rkl600">#REF!</definedName>
    <definedName name="___________________rkl700">#REF!</definedName>
    <definedName name="___________________rkl800">#REF!</definedName>
    <definedName name="___________________RM175">#REF!</definedName>
    <definedName name="___________________RM225">#REF!</definedName>
    <definedName name="___________________RM300">#REF!</definedName>
    <definedName name="___________________rmk250">#REF!</definedName>
    <definedName name="___________________rmk350">#REF!</definedName>
    <definedName name="___________________sc1">#REF!</definedName>
    <definedName name="___________________SC2">#REF!</definedName>
    <definedName name="___________________sc3">#REF!</definedName>
    <definedName name="___________________sfv150">#REF!</definedName>
    <definedName name="___________________SN3">#REF!</definedName>
    <definedName name="___________________std100">#REF!</definedName>
    <definedName name="___________________std150">#REF!</definedName>
    <definedName name="___________________std50">#REF!</definedName>
    <definedName name="___________________std65">#REF!</definedName>
    <definedName name="___________________th100">#REF!</definedName>
    <definedName name="___________________TH160">#REF!</definedName>
    <definedName name="___________________TL1">#REF!</definedName>
    <definedName name="___________________TL2">#REF!</definedName>
    <definedName name="___________________TL3">#REF!</definedName>
    <definedName name="___________________TLA120">#REF!</definedName>
    <definedName name="___________________TLA35">#REF!</definedName>
    <definedName name="___________________TLA50">#REF!</definedName>
    <definedName name="___________________TLA70">#REF!</definedName>
    <definedName name="___________________TLA95">#REF!</definedName>
    <definedName name="___________________tlc20">#REF!</definedName>
    <definedName name="___________________TR250">#REF!</definedName>
    <definedName name="___________________tr375">#REF!</definedName>
    <definedName name="___________________tsv25">#REF!</definedName>
    <definedName name="___________________UNP200">#REF!</definedName>
    <definedName name="___________________VL100">#REF!</definedName>
    <definedName name="___________________VL200">#REF!</definedName>
    <definedName name="___________________VL250">#REF!</definedName>
    <definedName name="___________________vnt100">#REF!</definedName>
    <definedName name="___________________vnt40">#REF!</definedName>
    <definedName name="___________________vnt50">#REF!</definedName>
    <definedName name="___________________vnt80">#REF!</definedName>
    <definedName name="__________________a1">#REF!</definedName>
    <definedName name="__________________AAA1">#REF!</definedName>
    <definedName name="__________________AAA10">#REF!</definedName>
    <definedName name="__________________AAA11">#REF!</definedName>
    <definedName name="__________________AAA12">#REF!</definedName>
    <definedName name="__________________AAA13">#REF!</definedName>
    <definedName name="__________________AAA2">#REF!</definedName>
    <definedName name="__________________AAA3">#REF!</definedName>
    <definedName name="__________________AAA4">#REF!</definedName>
    <definedName name="__________________AAA5">#REF!</definedName>
    <definedName name="__________________AAA6">#REF!</definedName>
    <definedName name="__________________AAA7">#REF!</definedName>
    <definedName name="__________________AAA8">#REF!</definedName>
    <definedName name="__________________AAA9">#REF!</definedName>
    <definedName name="__________________abb91">#REF!</definedName>
    <definedName name="__________________abs100">#REF!</definedName>
    <definedName name="__________________ahu100">#REF!</definedName>
    <definedName name="__________________ahu150">#REF!</definedName>
    <definedName name="__________________ako100">#REF!</definedName>
    <definedName name="__________________ako150">#REF!</definedName>
    <definedName name="__________________ako50">#REF!</definedName>
    <definedName name="__________________ako80">#REF!</definedName>
    <definedName name="__________________aku100">#REF!</definedName>
    <definedName name="__________________aku150">#REF!</definedName>
    <definedName name="__________________b1">#REF!</definedName>
    <definedName name="__________________bbl150">#REF!</definedName>
    <definedName name="__________________bbp5">#REF!</definedName>
    <definedName name="__________________bcv100">#REF!</definedName>
    <definedName name="__________________bcv125">#REF!</definedName>
    <definedName name="__________________bcv150">#REF!</definedName>
    <definedName name="__________________bkt70">#REF!</definedName>
    <definedName name="__________________bkt80">#REF!</definedName>
    <definedName name="__________________blt150">#REF!</definedName>
    <definedName name="__________________btk175">#REF!</definedName>
    <definedName name="__________________btk275">#REF!</definedName>
    <definedName name="__________________cas80">#REF!</definedName>
    <definedName name="__________________CT250">#REF!</definedName>
    <definedName name="__________________cvd100">#REF!</definedName>
    <definedName name="__________________cvd15">#REF!</definedName>
    <definedName name="__________________cvd150">#REF!</definedName>
    <definedName name="__________________cvd50">#REF!</definedName>
    <definedName name="__________________cvd65">#REF!</definedName>
    <definedName name="__________________d1">#REF!</definedName>
    <definedName name="__________________daf1">#REF!</definedName>
    <definedName name="__________________daf2">#REF!</definedName>
    <definedName name="__________________daf31">#REF!</definedName>
    <definedName name="__________________daf32">#REF!</definedName>
    <definedName name="__________________daf33">#REF!</definedName>
    <definedName name="__________________ddn400">#REF!</definedName>
    <definedName name="__________________ddn600">#REF!</definedName>
    <definedName name="__________________dgt100">#REF!</definedName>
    <definedName name="__________________dia6">#REF!</definedName>
    <definedName name="__________________DIV1">#REF!</definedName>
    <definedName name="__________________Div10">#REF!</definedName>
    <definedName name="__________________DIV11">#REF!</definedName>
    <definedName name="__________________Div2">#REF!</definedName>
    <definedName name="__________________Div3">#REF!</definedName>
    <definedName name="__________________Div4">#REF!</definedName>
    <definedName name="__________________Div5">#REF!</definedName>
    <definedName name="__________________Div6">#REF!</definedName>
    <definedName name="__________________Div7">#REF!</definedName>
    <definedName name="__________________Div8">#REF!</definedName>
    <definedName name="__________________Div9">#REF!</definedName>
    <definedName name="__________________dua2">#REF!</definedName>
    <definedName name="__________________e1">#REF!</definedName>
    <definedName name="__________________EEE01">#REF!</definedName>
    <definedName name="__________________EEE02">#REF!</definedName>
    <definedName name="__________________EEE03">#REF!</definedName>
    <definedName name="__________________EEE04">#REF!</definedName>
    <definedName name="__________________EEE05">#REF!</definedName>
    <definedName name="__________________EEE06">#REF!</definedName>
    <definedName name="__________________EEE07">#REF!</definedName>
    <definedName name="__________________EEE08">#REF!</definedName>
    <definedName name="__________________EEE09">#REF!</definedName>
    <definedName name="__________________EEE10">#REF!</definedName>
    <definedName name="__________________EEE11">#REF!</definedName>
    <definedName name="__________________EEE12">#REF!</definedName>
    <definedName name="__________________EEE13">#REF!</definedName>
    <definedName name="__________________EEE14">#REF!</definedName>
    <definedName name="__________________EEE15">#REF!</definedName>
    <definedName name="__________________EEE16">#REF!</definedName>
    <definedName name="__________________EEE17">#REF!</definedName>
    <definedName name="__________________EEE18">#REF!</definedName>
    <definedName name="__________________EEE19">#REF!</definedName>
    <definedName name="__________________EEE20">#REF!</definedName>
    <definedName name="__________________EEE21">#REF!</definedName>
    <definedName name="__________________EEE22">#REF!</definedName>
    <definedName name="__________________EEE23">#REF!</definedName>
    <definedName name="__________________EEE24">#REF!</definedName>
    <definedName name="__________________EEE25">#REF!</definedName>
    <definedName name="__________________EEE26">#REF!</definedName>
    <definedName name="__________________EEE27">#REF!</definedName>
    <definedName name="__________________EEE28">#REF!</definedName>
    <definedName name="__________________EEE29">#REF!</definedName>
    <definedName name="__________________EEE30">#REF!</definedName>
    <definedName name="__________________EEE31">#REF!</definedName>
    <definedName name="__________________EEE32">#REF!</definedName>
    <definedName name="__________________EEE33">#REF!</definedName>
    <definedName name="__________________f1">#REF!</definedName>
    <definedName name="__________________fjd100">#REF!</definedName>
    <definedName name="__________________fjd150">#REF!</definedName>
    <definedName name="__________________fjd50">#REF!</definedName>
    <definedName name="__________________fjd65">#REF!</definedName>
    <definedName name="__________________fmd150">#REF!</definedName>
    <definedName name="__________________g1">#REF!</definedName>
    <definedName name="__________________GID1">#REF!</definedName>
    <definedName name="__________________GOT30">#REF!</definedName>
    <definedName name="__________________grc1">#REF!</definedName>
    <definedName name="__________________gti50">#REF!</definedName>
    <definedName name="__________________gti60">#REF!</definedName>
    <definedName name="__________________gvd100">#REF!</definedName>
    <definedName name="__________________gvd15">#REF!</definedName>
    <definedName name="__________________gvd150">#REF!</definedName>
    <definedName name="__________________gvd25">#REF!</definedName>
    <definedName name="__________________gvd50">#REF!</definedName>
    <definedName name="__________________gvd65">#REF!</definedName>
    <definedName name="__________________h1">#REF!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hdw1">#REF!</definedName>
    <definedName name="__________________ii1">#REF!</definedName>
    <definedName name="__________________IWF150">#REF!</definedName>
    <definedName name="__________________IWF50">#REF!</definedName>
    <definedName name="__________________IWF500">#REF!</definedName>
    <definedName name="__________________IWF600">#REF!</definedName>
    <definedName name="__________________j1">#REF!</definedName>
    <definedName name="__________________k1">#REF!</definedName>
    <definedName name="__________________kof1">#REF!</definedName>
    <definedName name="__________________KRM20">#REF!</definedName>
    <definedName name="__________________KRM30">#REF!</definedName>
    <definedName name="__________________l1">#REF!</definedName>
    <definedName name="__________________LLL01">#REF!</definedName>
    <definedName name="__________________LLL02">#REF!</definedName>
    <definedName name="__________________LLL03">#REF!</definedName>
    <definedName name="__________________m1">#REF!</definedName>
    <definedName name="__________________MAC12">#REF!</definedName>
    <definedName name="__________________MAC46">#REF!</definedName>
    <definedName name="__________________MDE01">#REF!</definedName>
    <definedName name="__________________MDE02">#REF!</definedName>
    <definedName name="__________________MDE03">#REF!</definedName>
    <definedName name="__________________MDE04">#REF!</definedName>
    <definedName name="__________________MDE05">#REF!</definedName>
    <definedName name="__________________MDE06">#REF!</definedName>
    <definedName name="__________________MDE07">#REF!</definedName>
    <definedName name="__________________MDE08">#REF!</definedName>
    <definedName name="__________________MDE09">#REF!</definedName>
    <definedName name="__________________MDE10">#REF!</definedName>
    <definedName name="__________________MDE11">#REF!</definedName>
    <definedName name="__________________MDE12">#REF!</definedName>
    <definedName name="__________________MDE13">#REF!</definedName>
    <definedName name="__________________MDE14">#REF!</definedName>
    <definedName name="__________________MDE15">#REF!</definedName>
    <definedName name="__________________MDE16">#REF!</definedName>
    <definedName name="__________________MDE17">#REF!</definedName>
    <definedName name="__________________MDE18">#REF!</definedName>
    <definedName name="__________________MDE19">#REF!</definedName>
    <definedName name="__________________MDE20">#REF!</definedName>
    <definedName name="__________________MDE21">#REF!</definedName>
    <definedName name="__________________MDE22">#REF!</definedName>
    <definedName name="__________________MDE23">#REF!</definedName>
    <definedName name="__________________MDE24">#REF!</definedName>
    <definedName name="__________________MDE25">#REF!</definedName>
    <definedName name="__________________MDE26">#REF!</definedName>
    <definedName name="__________________MDE27">#REF!</definedName>
    <definedName name="__________________MDE28">#REF!</definedName>
    <definedName name="__________________MDE29">#REF!</definedName>
    <definedName name="__________________MDE30">#REF!</definedName>
    <definedName name="__________________MDE31">#REF!</definedName>
    <definedName name="__________________MDE32">#REF!</definedName>
    <definedName name="__________________MDE33">#REF!</definedName>
    <definedName name="__________________MDE34">#REF!</definedName>
    <definedName name="__________________MDE35">#REF!</definedName>
    <definedName name="__________________ME01">#REF!</definedName>
    <definedName name="__________________ME02">#REF!</definedName>
    <definedName name="__________________ME03">#REF!</definedName>
    <definedName name="__________________ME04">#REF!</definedName>
    <definedName name="__________________ME05">#REF!</definedName>
    <definedName name="__________________ME06">#REF!</definedName>
    <definedName name="__________________ME07">#REF!</definedName>
    <definedName name="__________________ME08">#REF!</definedName>
    <definedName name="__________________ME09">#REF!</definedName>
    <definedName name="__________________ME10">#REF!</definedName>
    <definedName name="__________________ME11">#REF!</definedName>
    <definedName name="__________________ME12">#REF!</definedName>
    <definedName name="__________________ME13">#REF!</definedName>
    <definedName name="__________________ME14">#REF!</definedName>
    <definedName name="__________________ME15">#REF!</definedName>
    <definedName name="__________________ME16">#REF!</definedName>
    <definedName name="__________________ME17">#REF!</definedName>
    <definedName name="__________________ME18">#REF!</definedName>
    <definedName name="__________________ME19">#REF!</definedName>
    <definedName name="__________________ME20">#REF!</definedName>
    <definedName name="__________________ME21">#REF!</definedName>
    <definedName name="__________________ME22">#REF!</definedName>
    <definedName name="__________________ME23">#REF!</definedName>
    <definedName name="__________________ME24">#REF!</definedName>
    <definedName name="__________________ME25">#REF!</definedName>
    <definedName name="__________________ME26">#REF!</definedName>
    <definedName name="__________________ME27">#REF!</definedName>
    <definedName name="__________________ME28">#REF!</definedName>
    <definedName name="__________________ME29">#REF!</definedName>
    <definedName name="__________________ME30">#REF!</definedName>
    <definedName name="__________________ME31">#REF!</definedName>
    <definedName name="__________________ME32">#REF!</definedName>
    <definedName name="__________________ME33">#REF!</definedName>
    <definedName name="__________________ME34">#REF!</definedName>
    <definedName name="__________________ME35">#REF!</definedName>
    <definedName name="__________________MMM03">#REF!</definedName>
    <definedName name="__________________MMM04">#REF!</definedName>
    <definedName name="__________________MMM05">#REF!</definedName>
    <definedName name="__________________MMM10">#REF!</definedName>
    <definedName name="__________________MMM11">#REF!</definedName>
    <definedName name="__________________MMM12">#REF!</definedName>
    <definedName name="__________________MMM16">#REF!</definedName>
    <definedName name="__________________MMM18">#REF!</definedName>
    <definedName name="__________________MMM19">#REF!</definedName>
    <definedName name="__________________MMM26">#REF!</definedName>
    <definedName name="__________________MMM27">#REF!</definedName>
    <definedName name="__________________MMM37">#REF!</definedName>
    <definedName name="__________________MMM38">#REF!</definedName>
    <definedName name="__________________MMM39">#REF!</definedName>
    <definedName name="__________________MMM411">#REF!</definedName>
    <definedName name="__________________MMM44">#REF!</definedName>
    <definedName name="__________________MMM47">#REF!</definedName>
    <definedName name="__________________MMM48">#REF!</definedName>
    <definedName name="__________________n1">#REF!</definedName>
    <definedName name="__________________NCL100">#REF!</definedName>
    <definedName name="__________________NCL200">#REF!</definedName>
    <definedName name="__________________NCL250">#REF!</definedName>
    <definedName name="__________________nin190">#REF!</definedName>
    <definedName name="__________________o1">#REF!</definedName>
    <definedName name="__________________pab100">#REF!</definedName>
    <definedName name="__________________pab125">#REF!</definedName>
    <definedName name="__________________pab15">#REF!</definedName>
    <definedName name="__________________pab150">#REF!</definedName>
    <definedName name="__________________pab2">#REF!</definedName>
    <definedName name="__________________pab20">#REF!</definedName>
    <definedName name="__________________pab25">#REF!</definedName>
    <definedName name="__________________pab32">#REF!</definedName>
    <definedName name="__________________pab4">#REF!</definedName>
    <definedName name="__________________pab40">#REF!</definedName>
    <definedName name="__________________pab50">#REF!</definedName>
    <definedName name="__________________pab6">#REF!</definedName>
    <definedName name="__________________pab65">#REF!</definedName>
    <definedName name="__________________pab80">#REF!</definedName>
    <definedName name="__________________pah150">#REF!</definedName>
    <definedName name="__________________pak100">#REF!</definedName>
    <definedName name="__________________pak150">#REF!</definedName>
    <definedName name="__________________pak50">#REF!</definedName>
    <definedName name="__________________pak80">#REF!</definedName>
    <definedName name="__________________pbs100">#REF!</definedName>
    <definedName name="__________________pbs15">#REF!</definedName>
    <definedName name="__________________pbs150">#REF!</definedName>
    <definedName name="__________________pbs40">#REF!</definedName>
    <definedName name="__________________pbs50">#REF!</definedName>
    <definedName name="__________________pbs65">#REF!</definedName>
    <definedName name="__________________pbs80">#REF!</definedName>
    <definedName name="__________________PC40">#REF!</definedName>
    <definedName name="__________________PC50">#REF!</definedName>
    <definedName name="__________________pc80">#REF!</definedName>
    <definedName name="__________________pcf80">#REF!</definedName>
    <definedName name="__________________Pek231">#REF!</definedName>
    <definedName name="__________________Pek233">#REF!</definedName>
    <definedName name="__________________Pek331">#REF!</definedName>
    <definedName name="__________________Pek332">#REF!</definedName>
    <definedName name="__________________Pek511">#REF!</definedName>
    <definedName name="__________________Pek512">#REF!</definedName>
    <definedName name="__________________Pek644">#REF!</definedName>
    <definedName name="__________________Pek645">#REF!</definedName>
    <definedName name="__________________Pek711">#REF!</definedName>
    <definedName name="__________________Pek7123">#REF!</definedName>
    <definedName name="__________________Pek713">#REF!</definedName>
    <definedName name="__________________Pek715">#REF!</definedName>
    <definedName name="__________________Pek716">#REF!</definedName>
    <definedName name="__________________Pek717">#REF!</definedName>
    <definedName name="__________________Pek719">#REF!</definedName>
    <definedName name="__________________Pek7211">#REF!</definedName>
    <definedName name="__________________Pek725">#REF!</definedName>
    <definedName name="__________________Pek731">#REF!</definedName>
    <definedName name="__________________Pek732">#REF!</definedName>
    <definedName name="__________________Pek743">#REF!</definedName>
    <definedName name="__________________Pek744">#REF!</definedName>
    <definedName name="__________________pek7515">#REF!</definedName>
    <definedName name="__________________Pek7517">#REF!</definedName>
    <definedName name="__________________Pek7525">#REF!</definedName>
    <definedName name="__________________Pek761">#REF!</definedName>
    <definedName name="__________________Pek765">#REF!</definedName>
    <definedName name="__________________Pek766">#REF!</definedName>
    <definedName name="__________________Pek783">#REF!</definedName>
    <definedName name="__________________Pek791">#REF!</definedName>
    <definedName name="__________________Pek792">#REF!</definedName>
    <definedName name="__________________ph100">#REF!</definedName>
    <definedName name="__________________ph150">#REF!</definedName>
    <definedName name="__________________phf100">#REF!</definedName>
    <definedName name="__________________phf150">#REF!</definedName>
    <definedName name="__________________pv100">#REF!</definedName>
    <definedName name="__________________pv40">#REF!</definedName>
    <definedName name="__________________pv50">#REF!</definedName>
    <definedName name="__________________pv80">#REF!</definedName>
    <definedName name="__________________pvf100">#REF!</definedName>
    <definedName name="__________________pvf80">#REF!</definedName>
    <definedName name="__________________rk100">#REF!</definedName>
    <definedName name="__________________rk200">#REF!</definedName>
    <definedName name="__________________rk300">#REF!</definedName>
    <definedName name="__________________rk600">#REF!</definedName>
    <definedName name="__________________rkl1000">#REF!</definedName>
    <definedName name="__________________rkl1200">#REF!</definedName>
    <definedName name="__________________rkl200">#REF!</definedName>
    <definedName name="__________________rkl300">#REF!</definedName>
    <definedName name="__________________rkl400">#REF!</definedName>
    <definedName name="__________________rkl500">#REF!</definedName>
    <definedName name="__________________rkl600">#REF!</definedName>
    <definedName name="__________________rkl700">#REF!</definedName>
    <definedName name="__________________rkl800">#REF!</definedName>
    <definedName name="__________________RM175">#REF!</definedName>
    <definedName name="__________________RM225">#REF!</definedName>
    <definedName name="__________________RM300">#REF!</definedName>
    <definedName name="__________________rmk250">#REF!</definedName>
    <definedName name="__________________rmk350">#REF!</definedName>
    <definedName name="__________________sc1">#REF!</definedName>
    <definedName name="__________________SC2">#REF!</definedName>
    <definedName name="__________________sc3">#REF!</definedName>
    <definedName name="__________________sfv150">#REF!</definedName>
    <definedName name="__________________SN3">#REF!</definedName>
    <definedName name="__________________std100">#REF!</definedName>
    <definedName name="__________________std150">#REF!</definedName>
    <definedName name="__________________std50">#REF!</definedName>
    <definedName name="__________________std65">#REF!</definedName>
    <definedName name="__________________th100">#REF!</definedName>
    <definedName name="__________________TH160">#REF!</definedName>
    <definedName name="__________________TL1">#REF!</definedName>
    <definedName name="__________________TL2">#REF!</definedName>
    <definedName name="__________________TL3">#REF!</definedName>
    <definedName name="__________________TLA120">#REF!</definedName>
    <definedName name="__________________TLA35">#REF!</definedName>
    <definedName name="__________________TLA50">#REF!</definedName>
    <definedName name="__________________TLA70">#REF!</definedName>
    <definedName name="__________________TLA95">#REF!</definedName>
    <definedName name="__________________tlc20">#REF!</definedName>
    <definedName name="__________________TR250">#REF!</definedName>
    <definedName name="__________________tr375">#REF!</definedName>
    <definedName name="__________________tsv25">#REF!</definedName>
    <definedName name="__________________UNP200">#REF!</definedName>
    <definedName name="__________________VL100">#REF!</definedName>
    <definedName name="__________________VL200">#REF!</definedName>
    <definedName name="__________________VL250">#REF!</definedName>
    <definedName name="__________________vnt100">#REF!</definedName>
    <definedName name="__________________vnt40">#REF!</definedName>
    <definedName name="__________________vnt50">#REF!</definedName>
    <definedName name="__________________vnt80">#REF!</definedName>
    <definedName name="_________________a1">#REF!</definedName>
    <definedName name="_________________AAA1">#REF!</definedName>
    <definedName name="_________________AAA10">#REF!</definedName>
    <definedName name="_________________AAA11">#REF!</definedName>
    <definedName name="_________________AAA12">#REF!</definedName>
    <definedName name="_________________AAA13">#REF!</definedName>
    <definedName name="_________________AAA2">#REF!</definedName>
    <definedName name="_________________AAA3">#REF!</definedName>
    <definedName name="_________________AAA4">#REF!</definedName>
    <definedName name="_________________AAA5">#REF!</definedName>
    <definedName name="_________________AAA6">#REF!</definedName>
    <definedName name="_________________AAA7">#REF!</definedName>
    <definedName name="_________________AAA8">#REF!</definedName>
    <definedName name="_________________AAA9">#REF!</definedName>
    <definedName name="_________________abb91">#REF!</definedName>
    <definedName name="_________________abs100">#REF!</definedName>
    <definedName name="_________________ahu100">#REF!</definedName>
    <definedName name="_________________ahu150">#REF!</definedName>
    <definedName name="_________________ako100">#REF!</definedName>
    <definedName name="_________________ako150">#REF!</definedName>
    <definedName name="_________________ako50">#REF!</definedName>
    <definedName name="_________________ako80">#REF!</definedName>
    <definedName name="_________________aku100">#REF!</definedName>
    <definedName name="_________________aku150">#REF!</definedName>
    <definedName name="_________________b1">#REF!</definedName>
    <definedName name="_________________bbl150">#REF!</definedName>
    <definedName name="_________________bbp5">#REF!</definedName>
    <definedName name="_________________bcv100">#REF!</definedName>
    <definedName name="_________________bcv125">#REF!</definedName>
    <definedName name="_________________bcv150">#REF!</definedName>
    <definedName name="_________________bkt70">#REF!</definedName>
    <definedName name="_________________bkt80">#REF!</definedName>
    <definedName name="_________________BlB1">#REF!</definedName>
    <definedName name="_________________BlB2">#REF!</definedName>
    <definedName name="_________________BlB3">#REF!</definedName>
    <definedName name="_________________BlB4">#REF!</definedName>
    <definedName name="_________________BlB5">#REF!</definedName>
    <definedName name="_________________BlB6">#REF!</definedName>
    <definedName name="_________________BlB7">#REF!</definedName>
    <definedName name="_________________blt150">#REF!</definedName>
    <definedName name="_________________btk175">#REF!</definedName>
    <definedName name="_________________btk275">#REF!</definedName>
    <definedName name="_________________cas80">#REF!</definedName>
    <definedName name="_________________CT250">#REF!</definedName>
    <definedName name="_________________cvd100">#REF!</definedName>
    <definedName name="_________________cvd15">#REF!</definedName>
    <definedName name="_________________cvd150">#REF!</definedName>
    <definedName name="_________________cvd50">#REF!</definedName>
    <definedName name="_________________cvd65">#REF!</definedName>
    <definedName name="_________________d1">#REF!</definedName>
    <definedName name="_________________daf1">#REF!</definedName>
    <definedName name="_________________daf2">#REF!</definedName>
    <definedName name="_________________daf31">#REF!</definedName>
    <definedName name="_________________daf32">#REF!</definedName>
    <definedName name="_________________daf33">#REF!</definedName>
    <definedName name="_________________ddn400">#REF!</definedName>
    <definedName name="_________________ddn600">#REF!</definedName>
    <definedName name="_________________dgt100">#REF!</definedName>
    <definedName name="_________________dia6">#REF!</definedName>
    <definedName name="_________________DIV1">#REF!</definedName>
    <definedName name="_________________Div10">#REF!</definedName>
    <definedName name="_________________DIV11">#REF!</definedName>
    <definedName name="_________________Div2">#REF!</definedName>
    <definedName name="_________________Div3">#REF!</definedName>
    <definedName name="_________________Div4">#REF!</definedName>
    <definedName name="_________________Div5">#REF!</definedName>
    <definedName name="_________________Div6">#REF!</definedName>
    <definedName name="_________________Div7">#REF!</definedName>
    <definedName name="_________________Div8">#REF!</definedName>
    <definedName name="_________________Div9">#REF!</definedName>
    <definedName name="_________________dua2">#REF!</definedName>
    <definedName name="_________________e1">#REF!</definedName>
    <definedName name="_________________EEE01">#REF!</definedName>
    <definedName name="_________________EEE02">#REF!</definedName>
    <definedName name="_________________EEE03">#REF!</definedName>
    <definedName name="_________________EEE04">#REF!</definedName>
    <definedName name="_________________EEE05">#REF!</definedName>
    <definedName name="_________________EEE06">#REF!</definedName>
    <definedName name="_________________EEE07">#REF!</definedName>
    <definedName name="_________________EEE08">#REF!</definedName>
    <definedName name="_________________EEE09">#REF!</definedName>
    <definedName name="_________________EEE10">#REF!</definedName>
    <definedName name="_________________EEE11">#REF!</definedName>
    <definedName name="_________________EEE12">#REF!</definedName>
    <definedName name="_________________EEE13">#REF!</definedName>
    <definedName name="_________________EEE14">#REF!</definedName>
    <definedName name="_________________EEE15">#REF!</definedName>
    <definedName name="_________________EEE16">#REF!</definedName>
    <definedName name="_________________EEE17">#REF!</definedName>
    <definedName name="_________________EEE18">#REF!</definedName>
    <definedName name="_________________EEE19">#REF!</definedName>
    <definedName name="_________________EEE20">#REF!</definedName>
    <definedName name="_________________EEE21">#REF!</definedName>
    <definedName name="_________________EEE22">#REF!</definedName>
    <definedName name="_________________EEE23">#REF!</definedName>
    <definedName name="_________________EEE24">#REF!</definedName>
    <definedName name="_________________EEE25">#REF!</definedName>
    <definedName name="_________________EEE26">#REF!</definedName>
    <definedName name="_________________EEE27">#REF!</definedName>
    <definedName name="_________________EEE28">#REF!</definedName>
    <definedName name="_________________EEE29">#REF!</definedName>
    <definedName name="_________________EEE30">#REF!</definedName>
    <definedName name="_________________EEE31">#REF!</definedName>
    <definedName name="_________________EEE32">#REF!</definedName>
    <definedName name="_________________EEE33">#REF!</definedName>
    <definedName name="_________________f1">#REF!</definedName>
    <definedName name="_________________fjd100">#REF!</definedName>
    <definedName name="_________________fjd150">#REF!</definedName>
    <definedName name="_________________fjd50">#REF!</definedName>
    <definedName name="_________________fjd65">#REF!</definedName>
    <definedName name="_________________fmd150">#REF!</definedName>
    <definedName name="_________________FpP1">#REF!</definedName>
    <definedName name="_________________FpP2">#REF!</definedName>
    <definedName name="_________________FpP3">#REF!</definedName>
    <definedName name="_________________FpP4">#REF!</definedName>
    <definedName name="_________________FpP5">#REF!</definedName>
    <definedName name="_________________FpP6">#REF!</definedName>
    <definedName name="_________________g1">#REF!</definedName>
    <definedName name="_________________GID1">#REF!</definedName>
    <definedName name="_________________GOT30">#REF!</definedName>
    <definedName name="_________________grc1">#REF!</definedName>
    <definedName name="_________________gti50">#REF!</definedName>
    <definedName name="_________________gti60">#REF!</definedName>
    <definedName name="_________________gvd100">#REF!</definedName>
    <definedName name="_________________gvd15">#REF!</definedName>
    <definedName name="_________________gvd150">#REF!</definedName>
    <definedName name="_________________gvd25">#REF!</definedName>
    <definedName name="_________________gvd50">#REF!</definedName>
    <definedName name="_________________gvd65">#REF!</definedName>
    <definedName name="_________________h1">#REF!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hdw1">#REF!</definedName>
    <definedName name="_________________i1">#REF!</definedName>
    <definedName name="_________________ii1">#REF!</definedName>
    <definedName name="_________________IWF150">#REF!</definedName>
    <definedName name="_________________IWF50">#REF!</definedName>
    <definedName name="_________________IWF500">#REF!</definedName>
    <definedName name="_________________IWF600">#REF!</definedName>
    <definedName name="_________________j1">#REF!</definedName>
    <definedName name="_________________k1">#REF!</definedName>
    <definedName name="_________________Kl1515">#REF!</definedName>
    <definedName name="_________________KlK1">#REF!</definedName>
    <definedName name="_________________KlK11">#REF!</definedName>
    <definedName name="_________________KlK12">#REF!</definedName>
    <definedName name="_________________KlK2">#REF!</definedName>
    <definedName name="_________________KlK3">#REF!</definedName>
    <definedName name="_________________kof1">#REF!</definedName>
    <definedName name="_________________KRM20">#REF!</definedName>
    <definedName name="_________________KRM30">#REF!</definedName>
    <definedName name="_________________l1">#REF!</definedName>
    <definedName name="_________________LLL01">#REF!</definedName>
    <definedName name="_________________LLL02">#REF!</definedName>
    <definedName name="_________________LLL03">#REF!</definedName>
    <definedName name="_________________m1">#REF!</definedName>
    <definedName name="_________________MAC12">#REF!</definedName>
    <definedName name="_________________MAC46">#REF!</definedName>
    <definedName name="_________________MDE01">#REF!</definedName>
    <definedName name="_________________MDE02">#REF!</definedName>
    <definedName name="_________________MDE03">#REF!</definedName>
    <definedName name="_________________MDE04">#REF!</definedName>
    <definedName name="_________________MDE05">#REF!</definedName>
    <definedName name="_________________MDE06">#REF!</definedName>
    <definedName name="_________________MDE07">#REF!</definedName>
    <definedName name="_________________MDE08">#REF!</definedName>
    <definedName name="_________________MDE09">#REF!</definedName>
    <definedName name="_________________MDE10">#REF!</definedName>
    <definedName name="_________________MDE11">#REF!</definedName>
    <definedName name="_________________MDE12">#REF!</definedName>
    <definedName name="_________________MDE13">#REF!</definedName>
    <definedName name="_________________MDE14">#REF!</definedName>
    <definedName name="_________________MDE15">#REF!</definedName>
    <definedName name="_________________MDE16">#REF!</definedName>
    <definedName name="_________________MDE17">#REF!</definedName>
    <definedName name="_________________MDE18">#REF!</definedName>
    <definedName name="_________________MDE19">#REF!</definedName>
    <definedName name="_________________MDE20">#REF!</definedName>
    <definedName name="_________________MDE21">#REF!</definedName>
    <definedName name="_________________MDE22">#REF!</definedName>
    <definedName name="_________________MDE23">#REF!</definedName>
    <definedName name="_________________MDE24">#REF!</definedName>
    <definedName name="_________________MDE25">#REF!</definedName>
    <definedName name="_________________MDE26">#REF!</definedName>
    <definedName name="_________________MDE27">#REF!</definedName>
    <definedName name="_________________MDE28">#REF!</definedName>
    <definedName name="_________________MDE29">#REF!</definedName>
    <definedName name="_________________MDE30">#REF!</definedName>
    <definedName name="_________________MDE31">#REF!</definedName>
    <definedName name="_________________MDE32">#REF!</definedName>
    <definedName name="_________________MDE33">#REF!</definedName>
    <definedName name="_________________MDE34">#REF!</definedName>
    <definedName name="_________________MDE35">#REF!</definedName>
    <definedName name="_________________ME01">#REF!</definedName>
    <definedName name="_________________ME02">#REF!</definedName>
    <definedName name="_________________ME03">#REF!</definedName>
    <definedName name="_________________ME04">#REF!</definedName>
    <definedName name="_________________ME05">#REF!</definedName>
    <definedName name="_________________ME06">#REF!</definedName>
    <definedName name="_________________ME07">#REF!</definedName>
    <definedName name="_________________ME08">#REF!</definedName>
    <definedName name="_________________ME09">#REF!</definedName>
    <definedName name="_________________ME10">#REF!</definedName>
    <definedName name="_________________ME11">#REF!</definedName>
    <definedName name="_________________ME12">#REF!</definedName>
    <definedName name="_________________ME13">#REF!</definedName>
    <definedName name="_________________ME14">#REF!</definedName>
    <definedName name="_________________ME15">#REF!</definedName>
    <definedName name="_________________ME16">#REF!</definedName>
    <definedName name="_________________ME17">#REF!</definedName>
    <definedName name="_________________ME18">#REF!</definedName>
    <definedName name="_________________ME19">#REF!</definedName>
    <definedName name="_________________ME20">#REF!</definedName>
    <definedName name="_________________ME21">#REF!</definedName>
    <definedName name="_________________ME22">#REF!</definedName>
    <definedName name="_________________ME23">#REF!</definedName>
    <definedName name="_________________ME24">#REF!</definedName>
    <definedName name="_________________ME25">#REF!</definedName>
    <definedName name="_________________ME26">#REF!</definedName>
    <definedName name="_________________ME27">#REF!</definedName>
    <definedName name="_________________ME28">#REF!</definedName>
    <definedName name="_________________ME29">#REF!</definedName>
    <definedName name="_________________ME30">#REF!</definedName>
    <definedName name="_________________ME31">#REF!</definedName>
    <definedName name="_________________ME32">#REF!</definedName>
    <definedName name="_________________ME33">#REF!</definedName>
    <definedName name="_________________ME34">#REF!</definedName>
    <definedName name="_________________ME35">#REF!</definedName>
    <definedName name="_________________MMM03">#REF!</definedName>
    <definedName name="_________________MMM04">#REF!</definedName>
    <definedName name="_________________MMM05">#REF!</definedName>
    <definedName name="_________________MMM10">#REF!</definedName>
    <definedName name="_________________MMM11">#REF!</definedName>
    <definedName name="_________________MMM16">#REF!</definedName>
    <definedName name="_________________MMM18">#REF!</definedName>
    <definedName name="_________________MMM19">#REF!</definedName>
    <definedName name="_________________MMM26">#REF!</definedName>
    <definedName name="_________________MMM37">#REF!</definedName>
    <definedName name="_________________MMM38">#REF!</definedName>
    <definedName name="_________________MMM39">#REF!</definedName>
    <definedName name="_________________MMM411">#REF!</definedName>
    <definedName name="_________________MMM44">#REF!</definedName>
    <definedName name="_________________MMM48">#REF!</definedName>
    <definedName name="_________________n1">#REF!</definedName>
    <definedName name="_________________NCL100">#REF!</definedName>
    <definedName name="_________________NCL200">#REF!</definedName>
    <definedName name="_________________NCL250">#REF!</definedName>
    <definedName name="_________________nin190">#REF!</definedName>
    <definedName name="_________________o1">#REF!</definedName>
    <definedName name="_________________pab100">#REF!</definedName>
    <definedName name="_________________pab125">#REF!</definedName>
    <definedName name="_________________pab15">#REF!</definedName>
    <definedName name="_________________pab150">#REF!</definedName>
    <definedName name="_________________pab2">#REF!</definedName>
    <definedName name="_________________pab20">#REF!</definedName>
    <definedName name="_________________pab25">#REF!</definedName>
    <definedName name="_________________pab32">#REF!</definedName>
    <definedName name="_________________pab4">#REF!</definedName>
    <definedName name="_________________pab40">#REF!</definedName>
    <definedName name="_________________pab50">#REF!</definedName>
    <definedName name="_________________pab6">#REF!</definedName>
    <definedName name="_________________pab65">#REF!</definedName>
    <definedName name="_________________pab80">#REF!</definedName>
    <definedName name="_________________pah150">#REF!</definedName>
    <definedName name="_________________pak100">#REF!</definedName>
    <definedName name="_________________pak150">#REF!</definedName>
    <definedName name="_________________pak50">#REF!</definedName>
    <definedName name="_________________pak80">#REF!</definedName>
    <definedName name="_________________pbs100">#REF!</definedName>
    <definedName name="_________________pbs15">#REF!</definedName>
    <definedName name="_________________pbs150">#REF!</definedName>
    <definedName name="_________________pbs40">#REF!</definedName>
    <definedName name="_________________pbs50">#REF!</definedName>
    <definedName name="_________________pbs65">#REF!</definedName>
    <definedName name="_________________pbs80">#REF!</definedName>
    <definedName name="_________________PC40">#REF!</definedName>
    <definedName name="_________________PC50">#REF!</definedName>
    <definedName name="_________________pc80">#REF!</definedName>
    <definedName name="_________________pcf80">#REF!</definedName>
    <definedName name="_________________Pek231">#REF!</definedName>
    <definedName name="_________________Pek233">#REF!</definedName>
    <definedName name="_________________Pek331">#REF!</definedName>
    <definedName name="_________________Pek332">#REF!</definedName>
    <definedName name="_________________Pek511">#REF!</definedName>
    <definedName name="_________________Pek512">#REF!</definedName>
    <definedName name="_________________Pek644">#REF!</definedName>
    <definedName name="_________________Pek645">#REF!</definedName>
    <definedName name="_________________Pek711">#REF!</definedName>
    <definedName name="_________________Pek7123">#REF!</definedName>
    <definedName name="_________________Pek713">#REF!</definedName>
    <definedName name="_________________Pek715">#REF!</definedName>
    <definedName name="_________________Pek716">#REF!</definedName>
    <definedName name="_________________Pek717">#REF!</definedName>
    <definedName name="_________________Pek719">#REF!</definedName>
    <definedName name="_________________Pek7211">#REF!</definedName>
    <definedName name="_________________Pek725">#REF!</definedName>
    <definedName name="_________________Pek731">#REF!</definedName>
    <definedName name="_________________Pek732">#REF!</definedName>
    <definedName name="_________________Pek743">#REF!</definedName>
    <definedName name="_________________Pek744">#REF!</definedName>
    <definedName name="_________________pek7515">#REF!</definedName>
    <definedName name="_________________Pek7517">#REF!</definedName>
    <definedName name="_________________Pek7525">#REF!</definedName>
    <definedName name="_________________Pek761">#REF!</definedName>
    <definedName name="_________________Pek765">#REF!</definedName>
    <definedName name="_________________Pek766">#REF!</definedName>
    <definedName name="_________________Pek783">#REF!</definedName>
    <definedName name="_________________Pek791">#REF!</definedName>
    <definedName name="_________________Pek792">#REF!</definedName>
    <definedName name="_________________ph100">#REF!</definedName>
    <definedName name="_________________ph150">#REF!</definedName>
    <definedName name="_________________phf100">#REF!</definedName>
    <definedName name="_________________phf150">#REF!</definedName>
    <definedName name="_________________pv100">#REF!</definedName>
    <definedName name="_________________pv40">#REF!</definedName>
    <definedName name="_________________pv50">#REF!</definedName>
    <definedName name="_________________pv80">#REF!</definedName>
    <definedName name="_________________PVC34">#REF!</definedName>
    <definedName name="_________________PVC4">#REF!</definedName>
    <definedName name="_________________pvf100">#REF!</definedName>
    <definedName name="_________________pvf80">#REF!</definedName>
    <definedName name="_________________rk100">#REF!</definedName>
    <definedName name="_________________rk200">#REF!</definedName>
    <definedName name="_________________rk300">#REF!</definedName>
    <definedName name="_________________rk600">#REF!</definedName>
    <definedName name="_________________rkl1000">#REF!</definedName>
    <definedName name="_________________rkl1200">#REF!</definedName>
    <definedName name="_________________rkl200">#REF!</definedName>
    <definedName name="_________________rkl300">#REF!</definedName>
    <definedName name="_________________rkl400">#REF!</definedName>
    <definedName name="_________________rkl500">#REF!</definedName>
    <definedName name="_________________rkl600">#REF!</definedName>
    <definedName name="_________________rkl700">#REF!</definedName>
    <definedName name="_________________rkl800">#REF!</definedName>
    <definedName name="_________________RM175">#REF!</definedName>
    <definedName name="_________________RM225">#REF!</definedName>
    <definedName name="_________________RM300">#REF!</definedName>
    <definedName name="_________________rmk250">#REF!</definedName>
    <definedName name="_________________rmk350">#REF!</definedName>
    <definedName name="_________________sc1">#REF!</definedName>
    <definedName name="_________________SC2">#REF!</definedName>
    <definedName name="_________________sc3">#REF!</definedName>
    <definedName name="_________________sfv150">#REF!</definedName>
    <definedName name="_________________SlS1">#REF!</definedName>
    <definedName name="_________________SlS2">#REF!</definedName>
    <definedName name="_________________SlS3">#REF!</definedName>
    <definedName name="_________________SlS4">#REF!</definedName>
    <definedName name="_________________SN3">#REF!</definedName>
    <definedName name="_________________std100">#REF!</definedName>
    <definedName name="_________________std150">#REF!</definedName>
    <definedName name="_________________std50">#REF!</definedName>
    <definedName name="_________________std65">#REF!</definedName>
    <definedName name="_________________th100">#REF!</definedName>
    <definedName name="_________________TH160">#REF!</definedName>
    <definedName name="_________________TL1">#REF!</definedName>
    <definedName name="_________________TL2">#REF!</definedName>
    <definedName name="_________________TL3">#REF!</definedName>
    <definedName name="_________________TLA120">#REF!</definedName>
    <definedName name="_________________TLA35">#REF!</definedName>
    <definedName name="_________________TLA50">#REF!</definedName>
    <definedName name="_________________TLA70">#REF!</definedName>
    <definedName name="_________________TLA95">#REF!</definedName>
    <definedName name="_________________tlc20">#REF!</definedName>
    <definedName name="_________________TR250">#REF!</definedName>
    <definedName name="_________________tr375">#REF!</definedName>
    <definedName name="_________________tsv25">#REF!</definedName>
    <definedName name="_________________UNP200">#REF!</definedName>
    <definedName name="_________________VL100">#REF!</definedName>
    <definedName name="_________________VL200">#REF!</definedName>
    <definedName name="_________________VL250">#REF!</definedName>
    <definedName name="_________________vnt100">#REF!</definedName>
    <definedName name="_________________vnt40">#REF!</definedName>
    <definedName name="_________________vnt50">#REF!</definedName>
    <definedName name="_________________vnt80">#REF!</definedName>
    <definedName name="________________a1">#REF!</definedName>
    <definedName name="________________AAA1">#REF!</definedName>
    <definedName name="________________AAA10">#REF!</definedName>
    <definedName name="________________AAA11">#REF!</definedName>
    <definedName name="________________AAA12">#REF!</definedName>
    <definedName name="________________AAA13">#REF!</definedName>
    <definedName name="________________AAA2">#REF!</definedName>
    <definedName name="________________AAA3">#REF!</definedName>
    <definedName name="________________AAA4">#REF!</definedName>
    <definedName name="________________AAA5">#REF!</definedName>
    <definedName name="________________AAA6">#REF!</definedName>
    <definedName name="________________AAA7">#REF!</definedName>
    <definedName name="________________AAA8">#REF!</definedName>
    <definedName name="________________AAA9">#REF!</definedName>
    <definedName name="________________abb91">#REF!</definedName>
    <definedName name="________________abs100">#REF!</definedName>
    <definedName name="________________ahu100">#REF!</definedName>
    <definedName name="________________ahu150">#REF!</definedName>
    <definedName name="________________ako100">#REF!</definedName>
    <definedName name="________________ako150">#REF!</definedName>
    <definedName name="________________ako50">#REF!</definedName>
    <definedName name="________________ako80">#REF!</definedName>
    <definedName name="________________aku100">#REF!</definedName>
    <definedName name="________________aku150">#REF!</definedName>
    <definedName name="________________b1">#REF!</definedName>
    <definedName name="________________bbl150">#REF!</definedName>
    <definedName name="________________bbp5">#REF!</definedName>
    <definedName name="________________bcv100">#REF!</definedName>
    <definedName name="________________bcv125">#REF!</definedName>
    <definedName name="________________bcv150">#REF!</definedName>
    <definedName name="________________bkt70">#REF!</definedName>
    <definedName name="________________bkt80">#REF!</definedName>
    <definedName name="________________BlB1">#REF!</definedName>
    <definedName name="________________BlB2">#REF!</definedName>
    <definedName name="________________BlB3">#REF!</definedName>
    <definedName name="________________BlB4">#REF!</definedName>
    <definedName name="________________BlB5">#REF!</definedName>
    <definedName name="________________BlB6">#REF!</definedName>
    <definedName name="________________BlB7">#REF!</definedName>
    <definedName name="________________blt150">#REF!</definedName>
    <definedName name="________________btk175">#REF!</definedName>
    <definedName name="________________btk275">#REF!</definedName>
    <definedName name="________________cas80">#REF!</definedName>
    <definedName name="________________CT250">#REF!</definedName>
    <definedName name="________________cvd100">#REF!</definedName>
    <definedName name="________________cvd15">#REF!</definedName>
    <definedName name="________________cvd150">#REF!</definedName>
    <definedName name="________________cvd50">#REF!</definedName>
    <definedName name="________________cvd65">#REF!</definedName>
    <definedName name="________________d1">#REF!</definedName>
    <definedName name="________________daf1">#REF!</definedName>
    <definedName name="________________daf2">#REF!</definedName>
    <definedName name="________________daf31">#REF!</definedName>
    <definedName name="________________daf32">#REF!</definedName>
    <definedName name="________________daf33">#REF!</definedName>
    <definedName name="________________ddn400">#REF!</definedName>
    <definedName name="________________ddn600">#REF!</definedName>
    <definedName name="________________dgt100">#REF!</definedName>
    <definedName name="________________dia6">#REF!</definedName>
    <definedName name="________________DIV1">#REF!</definedName>
    <definedName name="________________Div10">#REF!</definedName>
    <definedName name="________________DIV11">#REF!</definedName>
    <definedName name="________________Div2">#REF!</definedName>
    <definedName name="________________Div3">#REF!</definedName>
    <definedName name="________________Div4">#REF!</definedName>
    <definedName name="________________Div5">#REF!</definedName>
    <definedName name="________________Div6">#REF!</definedName>
    <definedName name="________________Div7">#REF!</definedName>
    <definedName name="________________Div8">#REF!</definedName>
    <definedName name="________________Div9">#REF!</definedName>
    <definedName name="________________dua2">#REF!</definedName>
    <definedName name="________________e1">#REF!</definedName>
    <definedName name="________________EEE01">#REF!</definedName>
    <definedName name="________________EEE02">#REF!</definedName>
    <definedName name="________________EEE03">#REF!</definedName>
    <definedName name="________________EEE04">#REF!</definedName>
    <definedName name="________________EEE05">#REF!</definedName>
    <definedName name="________________EEE06">#REF!</definedName>
    <definedName name="________________EEE07">#REF!</definedName>
    <definedName name="________________EEE08">#REF!</definedName>
    <definedName name="________________EEE09">#REF!</definedName>
    <definedName name="________________EEE10">#REF!</definedName>
    <definedName name="________________EEE11">#REF!</definedName>
    <definedName name="________________EEE12">#REF!</definedName>
    <definedName name="________________EEE13">#REF!</definedName>
    <definedName name="________________EEE14">#REF!</definedName>
    <definedName name="________________EEE15">#REF!</definedName>
    <definedName name="________________EEE16">#REF!</definedName>
    <definedName name="________________EEE17">#REF!</definedName>
    <definedName name="________________EEE18">#REF!</definedName>
    <definedName name="________________EEE19">#REF!</definedName>
    <definedName name="________________EEE20">#REF!</definedName>
    <definedName name="________________EEE21">#REF!</definedName>
    <definedName name="________________EEE22">#REF!</definedName>
    <definedName name="________________EEE23">#REF!</definedName>
    <definedName name="________________EEE24">#REF!</definedName>
    <definedName name="________________EEE25">#REF!</definedName>
    <definedName name="________________EEE26">#REF!</definedName>
    <definedName name="________________EEE27">#REF!</definedName>
    <definedName name="________________EEE28">#REF!</definedName>
    <definedName name="________________EEE29">#REF!</definedName>
    <definedName name="________________EEE30">#REF!</definedName>
    <definedName name="________________EEE31">#REF!</definedName>
    <definedName name="________________EEE32">#REF!</definedName>
    <definedName name="________________EEE33">#REF!</definedName>
    <definedName name="________________f1">#REF!</definedName>
    <definedName name="________________fin11">#REF!</definedName>
    <definedName name="________________fin110">#REF!</definedName>
    <definedName name="________________fin12">#REF!</definedName>
    <definedName name="________________fin13">#REF!</definedName>
    <definedName name="________________fin14">#REF!</definedName>
    <definedName name="________________fin15">#REF!</definedName>
    <definedName name="________________fin16">#REF!</definedName>
    <definedName name="________________fin17">#REF!</definedName>
    <definedName name="________________fin18">#REF!</definedName>
    <definedName name="________________fin19">#REF!</definedName>
    <definedName name="________________fin21">#REF!</definedName>
    <definedName name="________________fin210">#REF!</definedName>
    <definedName name="________________fin211">#REF!</definedName>
    <definedName name="________________fin212">#REF!</definedName>
    <definedName name="________________fin213">#REF!</definedName>
    <definedName name="________________fin214">#REF!</definedName>
    <definedName name="________________fin22">#REF!</definedName>
    <definedName name="________________fin23">#REF!</definedName>
    <definedName name="________________fin24">#REF!</definedName>
    <definedName name="________________fin25">#REF!</definedName>
    <definedName name="________________fin26">#REF!</definedName>
    <definedName name="________________fin27">#REF!</definedName>
    <definedName name="________________fin28">#REF!</definedName>
    <definedName name="________________fin29">#REF!</definedName>
    <definedName name="________________fin31">#REF!</definedName>
    <definedName name="________________fin310">#REF!</definedName>
    <definedName name="________________fin311">#REF!</definedName>
    <definedName name="________________fin312">#REF!</definedName>
    <definedName name="________________fin313">#REF!</definedName>
    <definedName name="________________fin32">#REF!</definedName>
    <definedName name="________________fin33">#REF!</definedName>
    <definedName name="________________fin34">#REF!</definedName>
    <definedName name="________________fin35">#REF!</definedName>
    <definedName name="________________fin36">#REF!</definedName>
    <definedName name="________________fin37">#REF!</definedName>
    <definedName name="________________fin38">#REF!</definedName>
    <definedName name="________________fin39">#REF!</definedName>
    <definedName name="________________fin41">#REF!</definedName>
    <definedName name="________________fin410">#REF!</definedName>
    <definedName name="________________fin411">#REF!</definedName>
    <definedName name="________________fin412">#REF!</definedName>
    <definedName name="________________fin413">#REF!</definedName>
    <definedName name="________________fin414">#REF!</definedName>
    <definedName name="________________fin42">#REF!</definedName>
    <definedName name="________________fin43">#REF!</definedName>
    <definedName name="________________fin44">#REF!</definedName>
    <definedName name="________________fin45">#REF!</definedName>
    <definedName name="________________fin46">#REF!</definedName>
    <definedName name="________________fin47">#REF!</definedName>
    <definedName name="________________fin48">#REF!</definedName>
    <definedName name="________________fin49">#REF!</definedName>
    <definedName name="________________fin51">#REF!</definedName>
    <definedName name="________________fin510">#REF!</definedName>
    <definedName name="________________fin511">#REF!</definedName>
    <definedName name="________________fin512">#REF!</definedName>
    <definedName name="________________fin513">#REF!</definedName>
    <definedName name="________________fin514">#REF!</definedName>
    <definedName name="________________fin52">#REF!</definedName>
    <definedName name="________________fin53">#REF!</definedName>
    <definedName name="________________fin54">#REF!</definedName>
    <definedName name="________________fin55">#REF!</definedName>
    <definedName name="________________fin56">#REF!</definedName>
    <definedName name="________________fin57">#REF!</definedName>
    <definedName name="________________fin58">#REF!</definedName>
    <definedName name="________________fin59">#REF!</definedName>
    <definedName name="________________fin61">#REF!</definedName>
    <definedName name="________________fin610">#REF!</definedName>
    <definedName name="________________fin611">#REF!</definedName>
    <definedName name="________________fin612">#REF!</definedName>
    <definedName name="________________fin613">#REF!</definedName>
    <definedName name="________________fin614">#REF!</definedName>
    <definedName name="________________fin615">#REF!</definedName>
    <definedName name="________________fin616">#REF!</definedName>
    <definedName name="________________fin62">#REF!</definedName>
    <definedName name="________________fin63">#REF!</definedName>
    <definedName name="________________fin64">#REF!</definedName>
    <definedName name="________________fin65">#REF!</definedName>
    <definedName name="________________fin66">#REF!</definedName>
    <definedName name="________________fin67">#REF!</definedName>
    <definedName name="________________fin68">#REF!</definedName>
    <definedName name="________________fin69">#REF!</definedName>
    <definedName name="________________fin71">#REF!</definedName>
    <definedName name="________________fin710">#REF!</definedName>
    <definedName name="________________fin711">#REF!</definedName>
    <definedName name="________________fin712">#REF!</definedName>
    <definedName name="________________fin713">#REF!</definedName>
    <definedName name="________________fin714">#REF!</definedName>
    <definedName name="________________fin715">#REF!</definedName>
    <definedName name="________________fin716">#REF!</definedName>
    <definedName name="________________fin72">#REF!</definedName>
    <definedName name="________________fin73">#REF!</definedName>
    <definedName name="________________fin74">#REF!</definedName>
    <definedName name="________________fin75">#REF!</definedName>
    <definedName name="________________fin76">#REF!</definedName>
    <definedName name="________________fin77">#REF!</definedName>
    <definedName name="________________fin78">#REF!</definedName>
    <definedName name="________________fin79">#REF!</definedName>
    <definedName name="________________fin81">#REF!</definedName>
    <definedName name="________________fin810">#REF!</definedName>
    <definedName name="________________fin811">#REF!</definedName>
    <definedName name="________________fin812">#REF!</definedName>
    <definedName name="________________fin82">#REF!</definedName>
    <definedName name="________________fin83">#REF!</definedName>
    <definedName name="________________fin84">#REF!</definedName>
    <definedName name="________________fin85">#REF!</definedName>
    <definedName name="________________fin86">#REF!</definedName>
    <definedName name="________________fin87">#REF!</definedName>
    <definedName name="________________fin88">#REF!</definedName>
    <definedName name="________________fin89">#REF!</definedName>
    <definedName name="________________fjd100">#REF!</definedName>
    <definedName name="________________fjd150">#REF!</definedName>
    <definedName name="________________fjd50">#REF!</definedName>
    <definedName name="________________fjd65">#REF!</definedName>
    <definedName name="________________fmd150">#REF!</definedName>
    <definedName name="________________FpP1">#REF!</definedName>
    <definedName name="________________FpP2">#REF!</definedName>
    <definedName name="________________FpP3">#REF!</definedName>
    <definedName name="________________FpP4">#REF!</definedName>
    <definedName name="________________FpP5">#REF!</definedName>
    <definedName name="________________FpP6">#REF!</definedName>
    <definedName name="________________g1">#REF!</definedName>
    <definedName name="________________GID1">#REF!</definedName>
    <definedName name="________________GOT30">#REF!</definedName>
    <definedName name="________________grc1">#REF!</definedName>
    <definedName name="________________gti50">#REF!</definedName>
    <definedName name="________________gti60">#REF!</definedName>
    <definedName name="________________gvd100">#REF!</definedName>
    <definedName name="________________gvd15">#REF!</definedName>
    <definedName name="________________gvd150">#REF!</definedName>
    <definedName name="________________gvd25">#REF!</definedName>
    <definedName name="________________gvd50">#REF!</definedName>
    <definedName name="________________gvd65">#REF!</definedName>
    <definedName name="________________h1">#REF!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hdw1">#REF!</definedName>
    <definedName name="________________i1">#REF!</definedName>
    <definedName name="________________ii1">#REF!</definedName>
    <definedName name="________________IWF150">#REF!</definedName>
    <definedName name="________________IWF50">#REF!</definedName>
    <definedName name="________________IWF500">#REF!</definedName>
    <definedName name="________________IWF600">#REF!</definedName>
    <definedName name="________________j1">#REF!</definedName>
    <definedName name="________________k1">#REF!</definedName>
    <definedName name="________________Kl1515">#REF!</definedName>
    <definedName name="________________KlK1">#REF!</definedName>
    <definedName name="________________KlK11">#REF!</definedName>
    <definedName name="________________KlK12">#REF!</definedName>
    <definedName name="________________KlK2">#REF!</definedName>
    <definedName name="________________KlK3">#REF!</definedName>
    <definedName name="________________kof1">#REF!</definedName>
    <definedName name="________________KRM20">#REF!</definedName>
    <definedName name="________________KRM30">#REF!</definedName>
    <definedName name="________________l1">#REF!</definedName>
    <definedName name="________________LLL01">#REF!</definedName>
    <definedName name="________________LLL02">#REF!</definedName>
    <definedName name="________________LLL03">#REF!</definedName>
    <definedName name="________________m1">#REF!</definedName>
    <definedName name="________________MAC12">#REF!</definedName>
    <definedName name="________________MAC46">#REF!</definedName>
    <definedName name="________________MDE01">#REF!</definedName>
    <definedName name="________________MDE02">#REF!</definedName>
    <definedName name="________________MDE03">#REF!</definedName>
    <definedName name="________________MDE04">#REF!</definedName>
    <definedName name="________________MDE05">#REF!</definedName>
    <definedName name="________________MDE06">#REF!</definedName>
    <definedName name="________________MDE07">#REF!</definedName>
    <definedName name="________________MDE08">#REF!</definedName>
    <definedName name="________________MDE09">#REF!</definedName>
    <definedName name="________________MDE10">#REF!</definedName>
    <definedName name="________________MDE11">#REF!</definedName>
    <definedName name="________________MDE12">#REF!</definedName>
    <definedName name="________________MDE13">#REF!</definedName>
    <definedName name="________________MDE14">#REF!</definedName>
    <definedName name="________________MDE15">#REF!</definedName>
    <definedName name="________________MDE16">#REF!</definedName>
    <definedName name="________________MDE17">#REF!</definedName>
    <definedName name="________________MDE18">#REF!</definedName>
    <definedName name="________________MDE19">#REF!</definedName>
    <definedName name="________________MDE20">#REF!</definedName>
    <definedName name="________________MDE21">#REF!</definedName>
    <definedName name="________________MDE22">#REF!</definedName>
    <definedName name="________________MDE23">#REF!</definedName>
    <definedName name="________________MDE24">#REF!</definedName>
    <definedName name="________________MDE25">#REF!</definedName>
    <definedName name="________________MDE26">#REF!</definedName>
    <definedName name="________________MDE27">#REF!</definedName>
    <definedName name="________________MDE28">#REF!</definedName>
    <definedName name="________________MDE29">#REF!</definedName>
    <definedName name="________________MDE30">#REF!</definedName>
    <definedName name="________________MDE31">#REF!</definedName>
    <definedName name="________________MDE32">#REF!</definedName>
    <definedName name="________________MDE33">#REF!</definedName>
    <definedName name="________________MDE34">#REF!</definedName>
    <definedName name="________________MDE35">#REF!</definedName>
    <definedName name="________________ME01">#REF!</definedName>
    <definedName name="________________ME02">#REF!</definedName>
    <definedName name="________________ME03">#REF!</definedName>
    <definedName name="________________ME04">#REF!</definedName>
    <definedName name="________________ME05">#REF!</definedName>
    <definedName name="________________ME06">#REF!</definedName>
    <definedName name="________________ME07">#REF!</definedName>
    <definedName name="________________ME08">#REF!</definedName>
    <definedName name="________________ME09">#REF!</definedName>
    <definedName name="________________ME10">#REF!</definedName>
    <definedName name="________________ME11">#REF!</definedName>
    <definedName name="________________ME12">#REF!</definedName>
    <definedName name="________________ME13">#REF!</definedName>
    <definedName name="________________ME14">#REF!</definedName>
    <definedName name="________________ME15">#REF!</definedName>
    <definedName name="________________ME16">#REF!</definedName>
    <definedName name="________________ME17">#REF!</definedName>
    <definedName name="________________ME18">#REF!</definedName>
    <definedName name="________________ME19">#REF!</definedName>
    <definedName name="________________ME20">#REF!</definedName>
    <definedName name="________________ME21">#REF!</definedName>
    <definedName name="________________ME22">#REF!</definedName>
    <definedName name="________________ME23">#REF!</definedName>
    <definedName name="________________ME24">#REF!</definedName>
    <definedName name="________________ME25">#REF!</definedName>
    <definedName name="________________ME26">#REF!</definedName>
    <definedName name="________________ME27">#REF!</definedName>
    <definedName name="________________ME28">#REF!</definedName>
    <definedName name="________________ME29">#REF!</definedName>
    <definedName name="________________ME30">#REF!</definedName>
    <definedName name="________________ME31">#REF!</definedName>
    <definedName name="________________ME32">#REF!</definedName>
    <definedName name="________________ME33">#REF!</definedName>
    <definedName name="________________ME34">#REF!</definedName>
    <definedName name="________________ME35">#REF!</definedName>
    <definedName name="________________MMM03">#REF!</definedName>
    <definedName name="________________MMM05">#REF!</definedName>
    <definedName name="________________MMM10">#REF!</definedName>
    <definedName name="________________MMM11">#REF!</definedName>
    <definedName name="________________MMM12">#REF!</definedName>
    <definedName name="________________MMM16">#REF!</definedName>
    <definedName name="________________MMM18">#REF!</definedName>
    <definedName name="________________MMM19">#REF!</definedName>
    <definedName name="________________MMM26">#REF!</definedName>
    <definedName name="________________MMM27">#REF!</definedName>
    <definedName name="________________MMM33">#REF!</definedName>
    <definedName name="________________MMM37">#REF!</definedName>
    <definedName name="________________MMM38">#REF!</definedName>
    <definedName name="________________MMM39">#REF!</definedName>
    <definedName name="________________MMM411">#REF!</definedName>
    <definedName name="________________MMM44">#REF!</definedName>
    <definedName name="________________MMM47">#REF!</definedName>
    <definedName name="________________MMM48">#REF!</definedName>
    <definedName name="________________n1">#REF!</definedName>
    <definedName name="________________NCL100">#REF!</definedName>
    <definedName name="________________NCL200">#REF!</definedName>
    <definedName name="________________NCL250">#REF!</definedName>
    <definedName name="________________nin190">#REF!</definedName>
    <definedName name="________________o1">#REF!</definedName>
    <definedName name="________________pab100">#REF!</definedName>
    <definedName name="________________pab125">#REF!</definedName>
    <definedName name="________________pab15">#REF!</definedName>
    <definedName name="________________pab150">#REF!</definedName>
    <definedName name="________________pab2">#REF!</definedName>
    <definedName name="________________pab20">#REF!</definedName>
    <definedName name="________________pab25">#REF!</definedName>
    <definedName name="________________pab32">#REF!</definedName>
    <definedName name="________________pab4">#REF!</definedName>
    <definedName name="________________pab40">#REF!</definedName>
    <definedName name="________________pab50">#REF!</definedName>
    <definedName name="________________pab6">#REF!</definedName>
    <definedName name="________________pab65">#REF!</definedName>
    <definedName name="________________pab80">#REF!</definedName>
    <definedName name="________________pah150">#REF!</definedName>
    <definedName name="________________pak100">#REF!</definedName>
    <definedName name="________________pak150">#REF!</definedName>
    <definedName name="________________pak50">#REF!</definedName>
    <definedName name="________________pak80">#REF!</definedName>
    <definedName name="________________pbs100">#REF!</definedName>
    <definedName name="________________pbs15">#REF!</definedName>
    <definedName name="________________pbs150">#REF!</definedName>
    <definedName name="________________pbs40">#REF!</definedName>
    <definedName name="________________pbs50">#REF!</definedName>
    <definedName name="________________pbs65">#REF!</definedName>
    <definedName name="________________pbs80">#REF!</definedName>
    <definedName name="________________PC40">#REF!</definedName>
    <definedName name="________________PC50">#REF!</definedName>
    <definedName name="________________pc80">#REF!</definedName>
    <definedName name="________________pcf80">#REF!</definedName>
    <definedName name="________________Pek231">#REF!</definedName>
    <definedName name="________________Pek233">#REF!</definedName>
    <definedName name="________________Pek331">#REF!</definedName>
    <definedName name="________________Pek332">#REF!</definedName>
    <definedName name="________________Pek511">#REF!</definedName>
    <definedName name="________________Pek512">#REF!</definedName>
    <definedName name="________________Pek644">#REF!</definedName>
    <definedName name="________________Pek645">#REF!</definedName>
    <definedName name="________________Pek711">#REF!</definedName>
    <definedName name="________________Pek7123">#REF!</definedName>
    <definedName name="________________Pek713">#REF!</definedName>
    <definedName name="________________Pek715">#REF!</definedName>
    <definedName name="________________Pek716">#REF!</definedName>
    <definedName name="________________Pek717">#REF!</definedName>
    <definedName name="________________Pek719">#REF!</definedName>
    <definedName name="________________Pek7211">#REF!</definedName>
    <definedName name="________________Pek725">#REF!</definedName>
    <definedName name="________________Pek731">#REF!</definedName>
    <definedName name="________________Pek732">#REF!</definedName>
    <definedName name="________________Pek743">#REF!</definedName>
    <definedName name="________________Pek744">#REF!</definedName>
    <definedName name="________________pek7515">#REF!</definedName>
    <definedName name="________________Pek7517">#REF!</definedName>
    <definedName name="________________Pek7525">#REF!</definedName>
    <definedName name="________________Pek761">#REF!</definedName>
    <definedName name="________________Pek765">#REF!</definedName>
    <definedName name="________________Pek766">#REF!</definedName>
    <definedName name="________________Pek783">#REF!</definedName>
    <definedName name="________________Pek791">#REF!</definedName>
    <definedName name="________________Pek792">#REF!</definedName>
    <definedName name="________________ph100">#REF!</definedName>
    <definedName name="________________ph150">#REF!</definedName>
    <definedName name="________________phf100">#REF!</definedName>
    <definedName name="________________phf150">#REF!</definedName>
    <definedName name="________________put1">#REF!</definedName>
    <definedName name="________________pv100">#REF!</definedName>
    <definedName name="________________pv40">#REF!</definedName>
    <definedName name="________________pv50">#REF!</definedName>
    <definedName name="________________pv80">#REF!</definedName>
    <definedName name="________________PVC34">#REF!</definedName>
    <definedName name="________________PVC4">#REF!</definedName>
    <definedName name="________________pvf100">#REF!</definedName>
    <definedName name="________________pvf80">#REF!</definedName>
    <definedName name="________________rk100">#REF!</definedName>
    <definedName name="________________rk200">#REF!</definedName>
    <definedName name="________________rk300">#REF!</definedName>
    <definedName name="________________rk600">#REF!</definedName>
    <definedName name="________________rkl1000">#REF!</definedName>
    <definedName name="________________rkl1200">#REF!</definedName>
    <definedName name="________________rkl200">#REF!</definedName>
    <definedName name="________________rkl300">#REF!</definedName>
    <definedName name="________________rkl400">#REF!</definedName>
    <definedName name="________________rkl500">#REF!</definedName>
    <definedName name="________________rkl600">#REF!</definedName>
    <definedName name="________________rkl700">#REF!</definedName>
    <definedName name="________________rkl800">#REF!</definedName>
    <definedName name="________________RM175">#REF!</definedName>
    <definedName name="________________RM225">#REF!</definedName>
    <definedName name="________________RM300">#REF!</definedName>
    <definedName name="________________rmk250">#REF!</definedName>
    <definedName name="________________rmk350">#REF!</definedName>
    <definedName name="________________sc1">#REF!</definedName>
    <definedName name="________________SC2">#REF!</definedName>
    <definedName name="________________sc3">#REF!</definedName>
    <definedName name="________________sfv150">#REF!</definedName>
    <definedName name="________________SlS1">#REF!</definedName>
    <definedName name="________________SlS2">#REF!</definedName>
    <definedName name="________________SlS3">#REF!</definedName>
    <definedName name="________________SlS4">#REF!</definedName>
    <definedName name="________________SN3">#REF!</definedName>
    <definedName name="________________std100">#REF!</definedName>
    <definedName name="________________std150">#REF!</definedName>
    <definedName name="________________std50">#REF!</definedName>
    <definedName name="________________std65">#REF!</definedName>
    <definedName name="________________th100">#REF!</definedName>
    <definedName name="________________TH160">#REF!</definedName>
    <definedName name="________________TL1">#REF!</definedName>
    <definedName name="________________TL2">#REF!</definedName>
    <definedName name="________________TL3">#REF!</definedName>
    <definedName name="________________TLA120">#REF!</definedName>
    <definedName name="________________TLA35">#REF!</definedName>
    <definedName name="________________TLA50">#REF!</definedName>
    <definedName name="________________TLA70">#REF!</definedName>
    <definedName name="________________TLA95">#REF!</definedName>
    <definedName name="________________tlc20">#REF!</definedName>
    <definedName name="________________TR250">#REF!</definedName>
    <definedName name="________________tr375">#REF!</definedName>
    <definedName name="________________tsv25">#REF!</definedName>
    <definedName name="________________UNP200">#REF!</definedName>
    <definedName name="________________VL100">#REF!</definedName>
    <definedName name="________________VL200">#REF!</definedName>
    <definedName name="________________VL250">#REF!</definedName>
    <definedName name="________________vnt100">#REF!</definedName>
    <definedName name="________________vnt40">#REF!</definedName>
    <definedName name="________________vnt50">#REF!</definedName>
    <definedName name="________________vnt80">#REF!</definedName>
    <definedName name="_______________a1">#REF!</definedName>
    <definedName name="_______________AAA1">#REF!</definedName>
    <definedName name="_______________AAA10">#REF!</definedName>
    <definedName name="_______________AAA11">#REF!</definedName>
    <definedName name="_______________AAA12">#REF!</definedName>
    <definedName name="_______________AAA13">#REF!</definedName>
    <definedName name="_______________AAA2">#REF!</definedName>
    <definedName name="_______________AAA3">#REF!</definedName>
    <definedName name="_______________AAA4">#REF!</definedName>
    <definedName name="_______________AAA5">#REF!</definedName>
    <definedName name="_______________AAA6">#REF!</definedName>
    <definedName name="_______________AAA7">#REF!</definedName>
    <definedName name="_______________AAA8">#REF!</definedName>
    <definedName name="_______________AAA9">#REF!</definedName>
    <definedName name="_______________abb91">#REF!</definedName>
    <definedName name="_______________abs100">#REF!</definedName>
    <definedName name="_______________ahu100">#REF!</definedName>
    <definedName name="_______________ahu150">#REF!</definedName>
    <definedName name="_______________ako100">#REF!</definedName>
    <definedName name="_______________ako150">#REF!</definedName>
    <definedName name="_______________ako50">#REF!</definedName>
    <definedName name="_______________ako80">#REF!</definedName>
    <definedName name="_______________aku100">#REF!</definedName>
    <definedName name="_______________aku150">#REF!</definedName>
    <definedName name="_______________b1">#REF!</definedName>
    <definedName name="_______________bbl150">#REF!</definedName>
    <definedName name="_______________bbp5">#REF!</definedName>
    <definedName name="_______________bcv100">#REF!</definedName>
    <definedName name="_______________bcv125">#REF!</definedName>
    <definedName name="_______________bcv150">#REF!</definedName>
    <definedName name="_______________bkt70">#REF!</definedName>
    <definedName name="_______________bkt80">#REF!</definedName>
    <definedName name="_______________BlB1">#REF!</definedName>
    <definedName name="_______________BlB2">#REF!</definedName>
    <definedName name="_______________BlB3">#REF!</definedName>
    <definedName name="_______________BlB4">#REF!</definedName>
    <definedName name="_______________BlB5">#REF!</definedName>
    <definedName name="_______________BlB6">#REF!</definedName>
    <definedName name="_______________BlB7">#REF!</definedName>
    <definedName name="_______________blt150">#REF!</definedName>
    <definedName name="_______________btk175">#REF!</definedName>
    <definedName name="_______________btk275">#REF!</definedName>
    <definedName name="_______________cas80">#REF!</definedName>
    <definedName name="_______________CT250">#REF!</definedName>
    <definedName name="_______________cvd100">#REF!</definedName>
    <definedName name="_______________cvd15">#REF!</definedName>
    <definedName name="_______________cvd150">#REF!</definedName>
    <definedName name="_______________cvd50">#REF!</definedName>
    <definedName name="_______________cvd65">#REF!</definedName>
    <definedName name="_______________d1">#REF!</definedName>
    <definedName name="_______________daf1">#REF!</definedName>
    <definedName name="_______________daf2">#REF!</definedName>
    <definedName name="_______________daf31">#REF!</definedName>
    <definedName name="_______________daf32">#REF!</definedName>
    <definedName name="_______________daf33">#REF!</definedName>
    <definedName name="_______________ddn400">#REF!</definedName>
    <definedName name="_______________ddn600">#REF!</definedName>
    <definedName name="_______________dgt100">#REF!</definedName>
    <definedName name="_______________dia6">#REF!</definedName>
    <definedName name="_______________DIV1">#REF!</definedName>
    <definedName name="_______________Div10">#REF!</definedName>
    <definedName name="_______________DIV11">#REF!</definedName>
    <definedName name="_______________Div2">#REF!</definedName>
    <definedName name="_______________Div3">#REF!</definedName>
    <definedName name="_______________Div4">#REF!</definedName>
    <definedName name="_______________Div5">#REF!</definedName>
    <definedName name="_______________Div6">#REF!</definedName>
    <definedName name="_______________Div7">#REF!</definedName>
    <definedName name="_______________Div8">#REF!</definedName>
    <definedName name="_______________Div9">#REF!</definedName>
    <definedName name="_______________dua2">#REF!</definedName>
    <definedName name="_______________e1">#REF!</definedName>
    <definedName name="_______________EEE01">#REF!</definedName>
    <definedName name="_______________EEE02">#REF!</definedName>
    <definedName name="_______________EEE03">#REF!</definedName>
    <definedName name="_______________EEE04">#REF!</definedName>
    <definedName name="_______________EEE05">#REF!</definedName>
    <definedName name="_______________EEE06">#REF!</definedName>
    <definedName name="_______________EEE07">#REF!</definedName>
    <definedName name="_______________EEE08">#REF!</definedName>
    <definedName name="_______________EEE09">#REF!</definedName>
    <definedName name="_______________EEE10">#REF!</definedName>
    <definedName name="_______________EEE11">#REF!</definedName>
    <definedName name="_______________EEE12">#REF!</definedName>
    <definedName name="_______________EEE13">#REF!</definedName>
    <definedName name="_______________EEE14">#REF!</definedName>
    <definedName name="_______________EEE15">#REF!</definedName>
    <definedName name="_______________EEE16">#REF!</definedName>
    <definedName name="_______________EEE17">#REF!</definedName>
    <definedName name="_______________EEE18">#REF!</definedName>
    <definedName name="_______________EEE19">#REF!</definedName>
    <definedName name="_______________EEE20">#REF!</definedName>
    <definedName name="_______________EEE21">#REF!</definedName>
    <definedName name="_______________EEE22">#REF!</definedName>
    <definedName name="_______________EEE23">#REF!</definedName>
    <definedName name="_______________EEE24">#REF!</definedName>
    <definedName name="_______________EEE25">#REF!</definedName>
    <definedName name="_______________EEE26">#REF!</definedName>
    <definedName name="_______________EEE27">#REF!</definedName>
    <definedName name="_______________EEE28">#REF!</definedName>
    <definedName name="_______________EEE29">#REF!</definedName>
    <definedName name="_______________EEE30">#REF!</definedName>
    <definedName name="_______________EEE31">#REF!</definedName>
    <definedName name="_______________EEE32">#REF!</definedName>
    <definedName name="_______________EEE33">#REF!</definedName>
    <definedName name="_______________f1">#REF!</definedName>
    <definedName name="_______________fin11">#REF!</definedName>
    <definedName name="_______________fin110">#REF!</definedName>
    <definedName name="_______________fin12">#REF!</definedName>
    <definedName name="_______________fin13">#REF!</definedName>
    <definedName name="_______________fin14">#REF!</definedName>
    <definedName name="_______________fin15">#REF!</definedName>
    <definedName name="_______________fin16">#REF!</definedName>
    <definedName name="_______________fin17">#REF!</definedName>
    <definedName name="_______________fin18">#REF!</definedName>
    <definedName name="_______________fin19">#REF!</definedName>
    <definedName name="_______________fin21">#REF!</definedName>
    <definedName name="_______________fin210">#REF!</definedName>
    <definedName name="_______________fin211">#REF!</definedName>
    <definedName name="_______________fin212">#REF!</definedName>
    <definedName name="_______________fin213">#REF!</definedName>
    <definedName name="_______________fin214">#REF!</definedName>
    <definedName name="_______________fin22">#REF!</definedName>
    <definedName name="_______________fin23">#REF!</definedName>
    <definedName name="_______________fin24">#REF!</definedName>
    <definedName name="_______________fin25">#REF!</definedName>
    <definedName name="_______________fin26">#REF!</definedName>
    <definedName name="_______________fin27">#REF!</definedName>
    <definedName name="_______________fin28">#REF!</definedName>
    <definedName name="_______________fin29">#REF!</definedName>
    <definedName name="_______________fin31">#REF!</definedName>
    <definedName name="_______________fin310">#REF!</definedName>
    <definedName name="_______________fin311">#REF!</definedName>
    <definedName name="_______________fin312">#REF!</definedName>
    <definedName name="_______________fin313">#REF!</definedName>
    <definedName name="_______________fin32">#REF!</definedName>
    <definedName name="_______________fin33">#REF!</definedName>
    <definedName name="_______________fin34">#REF!</definedName>
    <definedName name="_______________fin35">#REF!</definedName>
    <definedName name="_______________fin36">#REF!</definedName>
    <definedName name="_______________fin37">#REF!</definedName>
    <definedName name="_______________fin38">#REF!</definedName>
    <definedName name="_______________fin39">#REF!</definedName>
    <definedName name="_______________fin41">#REF!</definedName>
    <definedName name="_______________fin410">#REF!</definedName>
    <definedName name="_______________fin411">#REF!</definedName>
    <definedName name="_______________fin412">#REF!</definedName>
    <definedName name="_______________fin413">#REF!</definedName>
    <definedName name="_______________fin414">#REF!</definedName>
    <definedName name="_______________fin42">#REF!</definedName>
    <definedName name="_______________fin43">#REF!</definedName>
    <definedName name="_______________fin44">#REF!</definedName>
    <definedName name="_______________fin45">#REF!</definedName>
    <definedName name="_______________fin46">#REF!</definedName>
    <definedName name="_______________fin47">#REF!</definedName>
    <definedName name="_______________fin48">#REF!</definedName>
    <definedName name="_______________fin49">#REF!</definedName>
    <definedName name="_______________fin51">#REF!</definedName>
    <definedName name="_______________fin510">#REF!</definedName>
    <definedName name="_______________fin511">#REF!</definedName>
    <definedName name="_______________fin512">#REF!</definedName>
    <definedName name="_______________fin513">#REF!</definedName>
    <definedName name="_______________fin514">#REF!</definedName>
    <definedName name="_______________fin52">#REF!</definedName>
    <definedName name="_______________fin53">#REF!</definedName>
    <definedName name="_______________fin54">#REF!</definedName>
    <definedName name="_______________fin55">#REF!</definedName>
    <definedName name="_______________fin56">#REF!</definedName>
    <definedName name="_______________fin57">#REF!</definedName>
    <definedName name="_______________fin58">#REF!</definedName>
    <definedName name="_______________fin59">#REF!</definedName>
    <definedName name="_______________fin61">#REF!</definedName>
    <definedName name="_______________fin610">#REF!</definedName>
    <definedName name="_______________fin611">#REF!</definedName>
    <definedName name="_______________fin612">#REF!</definedName>
    <definedName name="_______________fin613">#REF!</definedName>
    <definedName name="_______________fin614">#REF!</definedName>
    <definedName name="_______________fin615">#REF!</definedName>
    <definedName name="_______________fin616">#REF!</definedName>
    <definedName name="_______________fin62">#REF!</definedName>
    <definedName name="_______________fin63">#REF!</definedName>
    <definedName name="_______________fin64">#REF!</definedName>
    <definedName name="_______________fin65">#REF!</definedName>
    <definedName name="_______________fin66">#REF!</definedName>
    <definedName name="_______________fin67">#REF!</definedName>
    <definedName name="_______________fin68">#REF!</definedName>
    <definedName name="_______________fin69">#REF!</definedName>
    <definedName name="_______________fin71">#REF!</definedName>
    <definedName name="_______________fin710">#REF!</definedName>
    <definedName name="_______________fin711">#REF!</definedName>
    <definedName name="_______________fin712">#REF!</definedName>
    <definedName name="_______________fin713">#REF!</definedName>
    <definedName name="_______________fin714">#REF!</definedName>
    <definedName name="_______________fin715">#REF!</definedName>
    <definedName name="_______________fin716">#REF!</definedName>
    <definedName name="_______________fin72">#REF!</definedName>
    <definedName name="_______________fin73">#REF!</definedName>
    <definedName name="_______________fin74">#REF!</definedName>
    <definedName name="_______________fin75">#REF!</definedName>
    <definedName name="_______________fin76">#REF!</definedName>
    <definedName name="_______________fin77">#REF!</definedName>
    <definedName name="_______________fin78">#REF!</definedName>
    <definedName name="_______________fin79">#REF!</definedName>
    <definedName name="_______________fin81">#REF!</definedName>
    <definedName name="_______________fin810">#REF!</definedName>
    <definedName name="_______________fin811">#REF!</definedName>
    <definedName name="_______________fin812">#REF!</definedName>
    <definedName name="_______________fin82">#REF!</definedName>
    <definedName name="_______________fin83">#REF!</definedName>
    <definedName name="_______________fin84">#REF!</definedName>
    <definedName name="_______________fin85">#REF!</definedName>
    <definedName name="_______________fin86">#REF!</definedName>
    <definedName name="_______________fin87">#REF!</definedName>
    <definedName name="_______________fin88">#REF!</definedName>
    <definedName name="_______________fin89">#REF!</definedName>
    <definedName name="_______________fjd100">#REF!</definedName>
    <definedName name="_______________fjd150">#REF!</definedName>
    <definedName name="_______________fjd50">#REF!</definedName>
    <definedName name="_______________fjd65">#REF!</definedName>
    <definedName name="_______________fmd150">#REF!</definedName>
    <definedName name="_______________FpP1">#REF!</definedName>
    <definedName name="_______________FpP2">#REF!</definedName>
    <definedName name="_______________FpP3">#REF!</definedName>
    <definedName name="_______________FpP4">#REF!</definedName>
    <definedName name="_______________FpP5">#REF!</definedName>
    <definedName name="_______________FpP6">#REF!</definedName>
    <definedName name="_______________g1">#REF!</definedName>
    <definedName name="_______________GID1">#REF!</definedName>
    <definedName name="_______________GOT30">#REF!</definedName>
    <definedName name="_______________grc1">#REF!</definedName>
    <definedName name="_______________gti50">#REF!</definedName>
    <definedName name="_______________gti60">#REF!</definedName>
    <definedName name="_______________gvd100">#REF!</definedName>
    <definedName name="_______________gvd15">#REF!</definedName>
    <definedName name="_______________gvd150">#REF!</definedName>
    <definedName name="_______________gvd25">#REF!</definedName>
    <definedName name="_______________gvd50">#REF!</definedName>
    <definedName name="_______________gvd65">#REF!</definedName>
    <definedName name="_______________h1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hdw1">#REF!</definedName>
    <definedName name="_______________i1">#REF!</definedName>
    <definedName name="_______________ii1">#REF!</definedName>
    <definedName name="_______________IWF150">#REF!</definedName>
    <definedName name="_______________IWF50">#REF!</definedName>
    <definedName name="_______________IWF500">#REF!</definedName>
    <definedName name="_______________IWF600">#REF!</definedName>
    <definedName name="_______________j1">#REF!</definedName>
    <definedName name="_______________k1">#REF!</definedName>
    <definedName name="_______________Kl1515">#REF!</definedName>
    <definedName name="_______________KlK1">#REF!</definedName>
    <definedName name="_______________KlK11">#REF!</definedName>
    <definedName name="_______________KlK12">#REF!</definedName>
    <definedName name="_______________KlK2">#REF!</definedName>
    <definedName name="_______________KlK3">#REF!</definedName>
    <definedName name="_______________kof1">#REF!</definedName>
    <definedName name="_______________KRM20">#REF!</definedName>
    <definedName name="_______________KRM30">#REF!</definedName>
    <definedName name="_______________l1">#REF!</definedName>
    <definedName name="_______________LLL01">#REF!</definedName>
    <definedName name="_______________LLL02">#REF!</definedName>
    <definedName name="_______________LLL03">#REF!</definedName>
    <definedName name="_______________m1">#REF!</definedName>
    <definedName name="_______________MAC12">#REF!</definedName>
    <definedName name="_______________MAC46">#REF!</definedName>
    <definedName name="_______________MDE01">#REF!</definedName>
    <definedName name="_______________MDE02">#REF!</definedName>
    <definedName name="_______________MDE03">#REF!</definedName>
    <definedName name="_______________MDE04">#REF!</definedName>
    <definedName name="_______________MDE05">#REF!</definedName>
    <definedName name="_______________MDE06">#REF!</definedName>
    <definedName name="_______________MDE07">#REF!</definedName>
    <definedName name="_______________MDE08">#REF!</definedName>
    <definedName name="_______________MDE09">#REF!</definedName>
    <definedName name="_______________MDE10">#REF!</definedName>
    <definedName name="_______________MDE11">#REF!</definedName>
    <definedName name="_______________MDE12">#REF!</definedName>
    <definedName name="_______________MDE13">#REF!</definedName>
    <definedName name="_______________MDE14">#REF!</definedName>
    <definedName name="_______________MDE15">#REF!</definedName>
    <definedName name="_______________MDE16">#REF!</definedName>
    <definedName name="_______________MDE17">#REF!</definedName>
    <definedName name="_______________MDE18">#REF!</definedName>
    <definedName name="_______________MDE19">#REF!</definedName>
    <definedName name="_______________MDE20">#REF!</definedName>
    <definedName name="_______________MDE21">#REF!</definedName>
    <definedName name="_______________MDE22">#REF!</definedName>
    <definedName name="_______________MDE23">#REF!</definedName>
    <definedName name="_______________MDE24">#REF!</definedName>
    <definedName name="_______________MDE25">#REF!</definedName>
    <definedName name="_______________MDE26">#REF!</definedName>
    <definedName name="_______________MDE27">#REF!</definedName>
    <definedName name="_______________MDE28">#REF!</definedName>
    <definedName name="_______________MDE29">#REF!</definedName>
    <definedName name="_______________MDE30">#REF!</definedName>
    <definedName name="_______________MDE31">#REF!</definedName>
    <definedName name="_______________MDE32">#REF!</definedName>
    <definedName name="_______________MDE33">#REF!</definedName>
    <definedName name="_______________MDE34">#REF!</definedName>
    <definedName name="_______________MDE35">#REF!</definedName>
    <definedName name="_______________ME01">#REF!</definedName>
    <definedName name="_______________ME02">#REF!</definedName>
    <definedName name="_______________ME03">#REF!</definedName>
    <definedName name="_______________ME04">#REF!</definedName>
    <definedName name="_______________ME05">#REF!</definedName>
    <definedName name="_______________ME06">#REF!</definedName>
    <definedName name="_______________ME07">#REF!</definedName>
    <definedName name="_______________ME08">#REF!</definedName>
    <definedName name="_______________ME09">#REF!</definedName>
    <definedName name="_______________ME10">#REF!</definedName>
    <definedName name="_______________ME11">#REF!</definedName>
    <definedName name="_______________ME12">#REF!</definedName>
    <definedName name="_______________ME13">#REF!</definedName>
    <definedName name="_______________ME14">#REF!</definedName>
    <definedName name="_______________ME15">#REF!</definedName>
    <definedName name="_______________ME16">#REF!</definedName>
    <definedName name="_______________ME17">#REF!</definedName>
    <definedName name="_______________ME18">#REF!</definedName>
    <definedName name="_______________ME19">#REF!</definedName>
    <definedName name="_______________ME20">#REF!</definedName>
    <definedName name="_______________ME21">#REF!</definedName>
    <definedName name="_______________ME22">#REF!</definedName>
    <definedName name="_______________ME23">#REF!</definedName>
    <definedName name="_______________ME24">#REF!</definedName>
    <definedName name="_______________ME25">#REF!</definedName>
    <definedName name="_______________ME26">#REF!</definedName>
    <definedName name="_______________ME27">#REF!</definedName>
    <definedName name="_______________ME28">#REF!</definedName>
    <definedName name="_______________ME29">#REF!</definedName>
    <definedName name="_______________ME30">#REF!</definedName>
    <definedName name="_______________ME31">#REF!</definedName>
    <definedName name="_______________ME32">#REF!</definedName>
    <definedName name="_______________ME33">#REF!</definedName>
    <definedName name="_______________ME34">#REF!</definedName>
    <definedName name="_______________ME35">#REF!</definedName>
    <definedName name="_______________MMM03">#REF!</definedName>
    <definedName name="_______________MMM04">#REF!</definedName>
    <definedName name="_______________MMM10">#REF!</definedName>
    <definedName name="_______________MMM11">#REF!</definedName>
    <definedName name="_______________MMM12">#REF!</definedName>
    <definedName name="_______________MMM16">#REF!</definedName>
    <definedName name="_______________MMM18">#REF!</definedName>
    <definedName name="_______________MMM19">#REF!</definedName>
    <definedName name="_______________MMM26">#REF!</definedName>
    <definedName name="_______________MMM27">#REF!</definedName>
    <definedName name="_______________MMM33">#REF!</definedName>
    <definedName name="_______________MMM37">#REF!</definedName>
    <definedName name="_______________MMM38">#REF!</definedName>
    <definedName name="_______________MMM39">#REF!</definedName>
    <definedName name="_______________MMM411">#REF!</definedName>
    <definedName name="_______________MMM44">#REF!</definedName>
    <definedName name="_______________MMM47">#REF!</definedName>
    <definedName name="_______________MMM48">#REF!</definedName>
    <definedName name="_______________n1">#REF!</definedName>
    <definedName name="_______________NCL100">#REF!</definedName>
    <definedName name="_______________NCL200">#REF!</definedName>
    <definedName name="_______________NCL250">#REF!</definedName>
    <definedName name="_______________nin190">#REF!</definedName>
    <definedName name="_______________o1">#REF!</definedName>
    <definedName name="_______________pab100">#REF!</definedName>
    <definedName name="_______________pab125">#REF!</definedName>
    <definedName name="_______________pab15">#REF!</definedName>
    <definedName name="_______________pab150">#REF!</definedName>
    <definedName name="_______________pab2">#REF!</definedName>
    <definedName name="_______________pab20">#REF!</definedName>
    <definedName name="_______________pab25">#REF!</definedName>
    <definedName name="_______________pab32">#REF!</definedName>
    <definedName name="_______________pab4">#REF!</definedName>
    <definedName name="_______________pab40">#REF!</definedName>
    <definedName name="_______________pab50">#REF!</definedName>
    <definedName name="_______________pab6">#REF!</definedName>
    <definedName name="_______________pab65">#REF!</definedName>
    <definedName name="_______________pab80">#REF!</definedName>
    <definedName name="_______________pah150">#REF!</definedName>
    <definedName name="_______________pak100">#REF!</definedName>
    <definedName name="_______________pak150">#REF!</definedName>
    <definedName name="_______________pak50">#REF!</definedName>
    <definedName name="_______________pak80">#REF!</definedName>
    <definedName name="_______________pbs100">#REF!</definedName>
    <definedName name="_______________pbs15">#REF!</definedName>
    <definedName name="_______________pbs150">#REF!</definedName>
    <definedName name="_______________pbs40">#REF!</definedName>
    <definedName name="_______________pbs50">#REF!</definedName>
    <definedName name="_______________pbs65">#REF!</definedName>
    <definedName name="_______________pbs80">#REF!</definedName>
    <definedName name="_______________PC40">#REF!</definedName>
    <definedName name="_______________PC50">#REF!</definedName>
    <definedName name="_______________pc80">#REF!</definedName>
    <definedName name="_______________pcf80">#REF!</definedName>
    <definedName name="_______________Pek231">#REF!</definedName>
    <definedName name="_______________Pek233">#REF!</definedName>
    <definedName name="_______________Pek331">#REF!</definedName>
    <definedName name="_______________Pek332">#REF!</definedName>
    <definedName name="_______________Pek511">#REF!</definedName>
    <definedName name="_______________Pek512">#REF!</definedName>
    <definedName name="_______________Pek644">#REF!</definedName>
    <definedName name="_______________Pek645">#REF!</definedName>
    <definedName name="_______________Pek711">#REF!</definedName>
    <definedName name="_______________Pek7123">#REF!</definedName>
    <definedName name="_______________Pek713">#REF!</definedName>
    <definedName name="_______________Pek715">#REF!</definedName>
    <definedName name="_______________Pek716">#REF!</definedName>
    <definedName name="_______________Pek717">#REF!</definedName>
    <definedName name="_______________Pek719">#REF!</definedName>
    <definedName name="_______________Pek7211">#REF!</definedName>
    <definedName name="_______________Pek725">#REF!</definedName>
    <definedName name="_______________Pek731">#REF!</definedName>
    <definedName name="_______________Pek732">#REF!</definedName>
    <definedName name="_______________Pek743">#REF!</definedName>
    <definedName name="_______________Pek744">#REF!</definedName>
    <definedName name="_______________pek7515">#REF!</definedName>
    <definedName name="_______________Pek7517">#REF!</definedName>
    <definedName name="_______________Pek7525">#REF!</definedName>
    <definedName name="_______________Pek761">#REF!</definedName>
    <definedName name="_______________Pek765">#REF!</definedName>
    <definedName name="_______________Pek766">#REF!</definedName>
    <definedName name="_______________Pek783">#REF!</definedName>
    <definedName name="_______________Pek791">#REF!</definedName>
    <definedName name="_______________Pek792">#REF!</definedName>
    <definedName name="_______________ph100">#REF!</definedName>
    <definedName name="_______________ph150">#REF!</definedName>
    <definedName name="_______________phf100">#REF!</definedName>
    <definedName name="_______________phf150">#REF!</definedName>
    <definedName name="_______________put1">#REF!</definedName>
    <definedName name="_______________pv100">#REF!</definedName>
    <definedName name="_______________pv40">#REF!</definedName>
    <definedName name="_______________pv50">#REF!</definedName>
    <definedName name="_______________pv80">#REF!</definedName>
    <definedName name="_______________PVC34">#REF!</definedName>
    <definedName name="_______________PVC4">#REF!</definedName>
    <definedName name="_______________pvf100">#REF!</definedName>
    <definedName name="_______________pvf80">#REF!</definedName>
    <definedName name="_______________rk100">#REF!</definedName>
    <definedName name="_______________rk200">#REF!</definedName>
    <definedName name="_______________rk300">#REF!</definedName>
    <definedName name="_______________rk600">#REF!</definedName>
    <definedName name="_______________rkl1000">#REF!</definedName>
    <definedName name="_______________rkl1200">#REF!</definedName>
    <definedName name="_______________rkl200">#REF!</definedName>
    <definedName name="_______________rkl300">#REF!</definedName>
    <definedName name="_______________rkl400">#REF!</definedName>
    <definedName name="_______________rkl500">#REF!</definedName>
    <definedName name="_______________rkl600">#REF!</definedName>
    <definedName name="_______________rkl700">#REF!</definedName>
    <definedName name="_______________rkl800">#REF!</definedName>
    <definedName name="_______________RM175">#REF!</definedName>
    <definedName name="_______________RM225">#REF!</definedName>
    <definedName name="_______________RM300">#REF!</definedName>
    <definedName name="_______________rmk250">#REF!</definedName>
    <definedName name="_______________rmk350">#REF!</definedName>
    <definedName name="_______________sc1">#REF!</definedName>
    <definedName name="_______________SC2">#REF!</definedName>
    <definedName name="_______________sc3">#REF!</definedName>
    <definedName name="_______________sfv150">#REF!</definedName>
    <definedName name="_______________SlS1">#REF!</definedName>
    <definedName name="_______________SlS2">#REF!</definedName>
    <definedName name="_______________SlS3">#REF!</definedName>
    <definedName name="_______________SlS4">#REF!</definedName>
    <definedName name="_______________SN3">#REF!</definedName>
    <definedName name="_______________std100">#REF!</definedName>
    <definedName name="_______________std150">#REF!</definedName>
    <definedName name="_______________std50">#REF!</definedName>
    <definedName name="_______________std65">#REF!</definedName>
    <definedName name="_______________th100">#REF!</definedName>
    <definedName name="_______________TH160">#REF!</definedName>
    <definedName name="_______________TL1">#REF!</definedName>
    <definedName name="_______________TL2">#REF!</definedName>
    <definedName name="_______________TL3">#REF!</definedName>
    <definedName name="_______________TLA120">#REF!</definedName>
    <definedName name="_______________TLA35">#REF!</definedName>
    <definedName name="_______________TLA50">#REF!</definedName>
    <definedName name="_______________TLA70">#REF!</definedName>
    <definedName name="_______________TLA95">#REF!</definedName>
    <definedName name="_______________tlc20">#REF!</definedName>
    <definedName name="_______________TR250">#REF!</definedName>
    <definedName name="_______________tr375">#REF!</definedName>
    <definedName name="_______________tsv25">#REF!</definedName>
    <definedName name="_______________UNP200">#REF!</definedName>
    <definedName name="_______________VL100">#REF!</definedName>
    <definedName name="_______________VL200">#REF!</definedName>
    <definedName name="_______________VL250">#REF!</definedName>
    <definedName name="_______________vnt100">#REF!</definedName>
    <definedName name="_______________vnt40">#REF!</definedName>
    <definedName name="_______________vnt50">#REF!</definedName>
    <definedName name="_______________vnt80">#REF!</definedName>
    <definedName name="______________a1">#REF!</definedName>
    <definedName name="______________AAA1">#REF!</definedName>
    <definedName name="______________AAA10">#REF!</definedName>
    <definedName name="______________AAA11">#REF!</definedName>
    <definedName name="______________AAA12">#REF!</definedName>
    <definedName name="______________AAA13">#REF!</definedName>
    <definedName name="______________AAA2">#REF!</definedName>
    <definedName name="______________AAA3">#REF!</definedName>
    <definedName name="______________AAA4">#REF!</definedName>
    <definedName name="______________AAA5">#REF!</definedName>
    <definedName name="______________AAA6">#REF!</definedName>
    <definedName name="______________AAA7">#REF!</definedName>
    <definedName name="______________AAA8">#REF!</definedName>
    <definedName name="______________AAA9">#REF!</definedName>
    <definedName name="______________abb91">#REF!</definedName>
    <definedName name="______________abs100">#REF!</definedName>
    <definedName name="______________ahu100">#REF!</definedName>
    <definedName name="______________ahu150">#REF!</definedName>
    <definedName name="______________ako100">#REF!</definedName>
    <definedName name="______________ako150">#REF!</definedName>
    <definedName name="______________ako50">#REF!</definedName>
    <definedName name="______________ako80">#REF!</definedName>
    <definedName name="______________aku100">#REF!</definedName>
    <definedName name="______________aku150">#REF!</definedName>
    <definedName name="______________b1">#REF!</definedName>
    <definedName name="______________bbl150">#REF!</definedName>
    <definedName name="______________bbp5">#REF!</definedName>
    <definedName name="______________bcv100">#REF!</definedName>
    <definedName name="______________bcv125">#REF!</definedName>
    <definedName name="______________bcv150">#REF!</definedName>
    <definedName name="______________bkt70">#REF!</definedName>
    <definedName name="______________bkt80">#REF!</definedName>
    <definedName name="______________BlB1">#REF!</definedName>
    <definedName name="______________BlB2">#REF!</definedName>
    <definedName name="______________BlB3">#REF!</definedName>
    <definedName name="______________BlB4">#REF!</definedName>
    <definedName name="______________BlB5">#REF!</definedName>
    <definedName name="______________BlB6">#REF!</definedName>
    <definedName name="______________BlB7">#REF!</definedName>
    <definedName name="______________blt150">#REF!</definedName>
    <definedName name="______________btk175">#REF!</definedName>
    <definedName name="______________btk275">#REF!</definedName>
    <definedName name="______________cas80">#REF!</definedName>
    <definedName name="______________CT250">#REF!</definedName>
    <definedName name="______________cvd100">#REF!</definedName>
    <definedName name="______________cvd15">#REF!</definedName>
    <definedName name="______________cvd150">#REF!</definedName>
    <definedName name="______________cvd50">#REF!</definedName>
    <definedName name="______________cvd65">#REF!</definedName>
    <definedName name="______________d1">#REF!</definedName>
    <definedName name="______________daf1">#REF!</definedName>
    <definedName name="______________daf2">#REF!</definedName>
    <definedName name="______________daf31">#REF!</definedName>
    <definedName name="______________daf32">#REF!</definedName>
    <definedName name="______________daf33">#REF!</definedName>
    <definedName name="______________ddn400">#REF!</definedName>
    <definedName name="______________ddn600">#REF!</definedName>
    <definedName name="______________dgt100">#REF!</definedName>
    <definedName name="______________dia6">#REF!</definedName>
    <definedName name="______________DIV1">#REF!</definedName>
    <definedName name="______________Div10">#REF!</definedName>
    <definedName name="______________DIV11">#REF!</definedName>
    <definedName name="______________Div2">#REF!</definedName>
    <definedName name="______________Div3">#REF!</definedName>
    <definedName name="______________Div4">#REF!</definedName>
    <definedName name="______________Div5">#REF!</definedName>
    <definedName name="______________Div6">#REF!</definedName>
    <definedName name="______________Div7">#REF!</definedName>
    <definedName name="______________Div8">#REF!</definedName>
    <definedName name="______________Div9">#REF!</definedName>
    <definedName name="______________dua2">#REF!</definedName>
    <definedName name="______________e1">#REF!</definedName>
    <definedName name="______________EEE01">#REF!</definedName>
    <definedName name="______________EEE02">#REF!</definedName>
    <definedName name="______________EEE03">#REF!</definedName>
    <definedName name="______________EEE04">#REF!</definedName>
    <definedName name="______________EEE05">#REF!</definedName>
    <definedName name="______________EEE06">#REF!</definedName>
    <definedName name="______________EEE07">#REF!</definedName>
    <definedName name="______________EEE08">#REF!</definedName>
    <definedName name="______________EEE09">#REF!</definedName>
    <definedName name="______________EEE10">#REF!</definedName>
    <definedName name="______________EEE11">#REF!</definedName>
    <definedName name="______________EEE12">#REF!</definedName>
    <definedName name="______________EEE13">#REF!</definedName>
    <definedName name="______________EEE14">#REF!</definedName>
    <definedName name="______________EEE15">#REF!</definedName>
    <definedName name="______________EEE16">#REF!</definedName>
    <definedName name="______________EEE17">#REF!</definedName>
    <definedName name="______________EEE18">#REF!</definedName>
    <definedName name="______________EEE19">#REF!</definedName>
    <definedName name="______________EEE20">#REF!</definedName>
    <definedName name="______________EEE21">#REF!</definedName>
    <definedName name="______________EEE22">#REF!</definedName>
    <definedName name="______________EEE23">#REF!</definedName>
    <definedName name="______________EEE24">#REF!</definedName>
    <definedName name="______________EEE25">#REF!</definedName>
    <definedName name="______________EEE26">#REF!</definedName>
    <definedName name="______________EEE27">#REF!</definedName>
    <definedName name="______________EEE28">#REF!</definedName>
    <definedName name="______________EEE29">#REF!</definedName>
    <definedName name="______________EEE30">#REF!</definedName>
    <definedName name="______________EEE31">#REF!</definedName>
    <definedName name="______________EEE32">#REF!</definedName>
    <definedName name="______________EEE33">#REF!</definedName>
    <definedName name="______________f1">#REF!</definedName>
    <definedName name="______________fin11">#REF!</definedName>
    <definedName name="______________fin110">#REF!</definedName>
    <definedName name="______________fin12">#REF!</definedName>
    <definedName name="______________fin13">#REF!</definedName>
    <definedName name="______________fin14">#REF!</definedName>
    <definedName name="______________fin15">#REF!</definedName>
    <definedName name="______________fin16">#REF!</definedName>
    <definedName name="______________fin17">#REF!</definedName>
    <definedName name="______________fin18">#REF!</definedName>
    <definedName name="______________fin19">#REF!</definedName>
    <definedName name="______________fin21">#REF!</definedName>
    <definedName name="______________fin210">#REF!</definedName>
    <definedName name="______________fin211">#REF!</definedName>
    <definedName name="______________fin212">#REF!</definedName>
    <definedName name="______________fin213">#REF!</definedName>
    <definedName name="______________fin214">#REF!</definedName>
    <definedName name="______________fin22">#REF!</definedName>
    <definedName name="______________fin23">#REF!</definedName>
    <definedName name="______________fin24">#REF!</definedName>
    <definedName name="______________fin25">#REF!</definedName>
    <definedName name="______________fin26">#REF!</definedName>
    <definedName name="______________fin27">#REF!</definedName>
    <definedName name="______________fin28">#REF!</definedName>
    <definedName name="______________fin29">#REF!</definedName>
    <definedName name="______________fin31">#REF!</definedName>
    <definedName name="______________fin310">#REF!</definedName>
    <definedName name="______________fin311">#REF!</definedName>
    <definedName name="______________fin312">#REF!</definedName>
    <definedName name="______________fin313">#REF!</definedName>
    <definedName name="______________fin32">#REF!</definedName>
    <definedName name="______________fin33">#REF!</definedName>
    <definedName name="______________fin34">#REF!</definedName>
    <definedName name="______________fin35">#REF!</definedName>
    <definedName name="______________fin36">#REF!</definedName>
    <definedName name="______________fin37">#REF!</definedName>
    <definedName name="______________fin38">#REF!</definedName>
    <definedName name="______________fin39">#REF!</definedName>
    <definedName name="______________fin41">#REF!</definedName>
    <definedName name="______________fin410">#REF!</definedName>
    <definedName name="______________fin411">#REF!</definedName>
    <definedName name="______________fin412">#REF!</definedName>
    <definedName name="______________fin413">#REF!</definedName>
    <definedName name="______________fin414">#REF!</definedName>
    <definedName name="______________fin42">#REF!</definedName>
    <definedName name="______________fin43">#REF!</definedName>
    <definedName name="______________fin44">#REF!</definedName>
    <definedName name="______________fin45">#REF!</definedName>
    <definedName name="______________fin46">#REF!</definedName>
    <definedName name="______________fin47">#REF!</definedName>
    <definedName name="______________fin48">#REF!</definedName>
    <definedName name="______________fin49">#REF!</definedName>
    <definedName name="______________fin51">#REF!</definedName>
    <definedName name="______________fin510">#REF!</definedName>
    <definedName name="______________fin511">#REF!</definedName>
    <definedName name="______________fin512">#REF!</definedName>
    <definedName name="______________fin513">#REF!</definedName>
    <definedName name="______________fin514">#REF!</definedName>
    <definedName name="______________fin52">#REF!</definedName>
    <definedName name="______________fin53">#REF!</definedName>
    <definedName name="______________fin54">#REF!</definedName>
    <definedName name="______________fin55">#REF!</definedName>
    <definedName name="______________fin56">#REF!</definedName>
    <definedName name="______________fin57">#REF!</definedName>
    <definedName name="______________fin58">#REF!</definedName>
    <definedName name="______________fin59">#REF!</definedName>
    <definedName name="______________fin61">#REF!</definedName>
    <definedName name="______________fin610">#REF!</definedName>
    <definedName name="______________fin611">#REF!</definedName>
    <definedName name="______________fin612">#REF!</definedName>
    <definedName name="______________fin613">#REF!</definedName>
    <definedName name="______________fin614">#REF!</definedName>
    <definedName name="______________fin615">#REF!</definedName>
    <definedName name="______________fin616">#REF!</definedName>
    <definedName name="______________fin62">#REF!</definedName>
    <definedName name="______________fin63">#REF!</definedName>
    <definedName name="______________fin64">#REF!</definedName>
    <definedName name="______________fin65">#REF!</definedName>
    <definedName name="______________fin66">#REF!</definedName>
    <definedName name="______________fin67">#REF!</definedName>
    <definedName name="______________fin68">#REF!</definedName>
    <definedName name="______________fin69">#REF!</definedName>
    <definedName name="______________fin71">#REF!</definedName>
    <definedName name="______________fin710">#REF!</definedName>
    <definedName name="______________fin711">#REF!</definedName>
    <definedName name="______________fin712">#REF!</definedName>
    <definedName name="______________fin713">#REF!</definedName>
    <definedName name="______________fin714">#REF!</definedName>
    <definedName name="______________fin715">#REF!</definedName>
    <definedName name="______________fin716">#REF!</definedName>
    <definedName name="______________fin72">#REF!</definedName>
    <definedName name="______________fin73">#REF!</definedName>
    <definedName name="______________fin74">#REF!</definedName>
    <definedName name="______________fin75">#REF!</definedName>
    <definedName name="______________fin76">#REF!</definedName>
    <definedName name="______________fin77">#REF!</definedName>
    <definedName name="______________fin78">#REF!</definedName>
    <definedName name="______________fin79">#REF!</definedName>
    <definedName name="______________fin81">#REF!</definedName>
    <definedName name="______________fin810">#REF!</definedName>
    <definedName name="______________fin811">#REF!</definedName>
    <definedName name="______________fin812">#REF!</definedName>
    <definedName name="______________fin82">#REF!</definedName>
    <definedName name="______________fin83">#REF!</definedName>
    <definedName name="______________fin84">#REF!</definedName>
    <definedName name="______________fin85">#REF!</definedName>
    <definedName name="______________fin86">#REF!</definedName>
    <definedName name="______________fin87">#REF!</definedName>
    <definedName name="______________fin88">#REF!</definedName>
    <definedName name="______________fin89">#REF!</definedName>
    <definedName name="______________fjd100">#REF!</definedName>
    <definedName name="______________fjd150">#REF!</definedName>
    <definedName name="______________fjd50">#REF!</definedName>
    <definedName name="______________fjd65">#REF!</definedName>
    <definedName name="______________fmd150">#REF!</definedName>
    <definedName name="______________FpP1">#REF!</definedName>
    <definedName name="______________FpP2">#REF!</definedName>
    <definedName name="______________FpP3">#REF!</definedName>
    <definedName name="______________FpP4">#REF!</definedName>
    <definedName name="______________FpP5">#REF!</definedName>
    <definedName name="______________FpP6">#REF!</definedName>
    <definedName name="______________g1">#REF!</definedName>
    <definedName name="______________GID1">#REF!</definedName>
    <definedName name="______________GOT30">#REF!</definedName>
    <definedName name="______________grc1">#REF!</definedName>
    <definedName name="______________gti50">#REF!</definedName>
    <definedName name="______________gti60">#REF!</definedName>
    <definedName name="______________gvd100">#REF!</definedName>
    <definedName name="______________gvd15">#REF!</definedName>
    <definedName name="______________gvd150">#REF!</definedName>
    <definedName name="______________gvd25">#REF!</definedName>
    <definedName name="______________gvd50">#REF!</definedName>
    <definedName name="______________gvd65">#REF!</definedName>
    <definedName name="______________h1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hdw1">#REF!</definedName>
    <definedName name="______________i1">#REF!</definedName>
    <definedName name="______________ii1">#REF!</definedName>
    <definedName name="______________IWF150">#REF!</definedName>
    <definedName name="______________IWF50">#REF!</definedName>
    <definedName name="______________IWF500">#REF!</definedName>
    <definedName name="______________IWF600">#REF!</definedName>
    <definedName name="______________j1">#REF!</definedName>
    <definedName name="______________k1">#REF!</definedName>
    <definedName name="______________Kl1515">#REF!</definedName>
    <definedName name="______________KlK1">#REF!</definedName>
    <definedName name="______________KlK11">#REF!</definedName>
    <definedName name="______________KlK12">#REF!</definedName>
    <definedName name="______________KlK2">#REF!</definedName>
    <definedName name="______________KlK3">#REF!</definedName>
    <definedName name="______________kof1">#REF!</definedName>
    <definedName name="______________KRM20">#REF!</definedName>
    <definedName name="______________KRM30">#REF!</definedName>
    <definedName name="______________l1">#REF!</definedName>
    <definedName name="______________LLL01">#REF!</definedName>
    <definedName name="______________LLL02">#REF!</definedName>
    <definedName name="______________LLL03">#REF!</definedName>
    <definedName name="______________m1">#REF!</definedName>
    <definedName name="______________MAC12">#REF!</definedName>
    <definedName name="______________MAC46">#REF!</definedName>
    <definedName name="______________MDE01">#REF!</definedName>
    <definedName name="______________MDE02">#REF!</definedName>
    <definedName name="______________MDE03">#REF!</definedName>
    <definedName name="______________MDE04">#REF!</definedName>
    <definedName name="______________MDE05">#REF!</definedName>
    <definedName name="______________MDE06">#REF!</definedName>
    <definedName name="______________MDE07">#REF!</definedName>
    <definedName name="______________MDE08">#REF!</definedName>
    <definedName name="______________MDE09">#REF!</definedName>
    <definedName name="______________MDE10">#REF!</definedName>
    <definedName name="______________MDE11">#REF!</definedName>
    <definedName name="______________MDE12">#REF!</definedName>
    <definedName name="______________MDE13">#REF!</definedName>
    <definedName name="______________MDE14">#REF!</definedName>
    <definedName name="______________MDE15">#REF!</definedName>
    <definedName name="______________MDE16">#REF!</definedName>
    <definedName name="______________MDE17">#REF!</definedName>
    <definedName name="______________MDE18">#REF!</definedName>
    <definedName name="______________MDE19">#REF!</definedName>
    <definedName name="______________MDE20">#REF!</definedName>
    <definedName name="______________MDE21">#REF!</definedName>
    <definedName name="______________MDE22">#REF!</definedName>
    <definedName name="______________MDE23">#REF!</definedName>
    <definedName name="______________MDE24">#REF!</definedName>
    <definedName name="______________MDE25">#REF!</definedName>
    <definedName name="______________MDE26">#REF!</definedName>
    <definedName name="______________MDE27">#REF!</definedName>
    <definedName name="______________MDE28">#REF!</definedName>
    <definedName name="______________MDE29">#REF!</definedName>
    <definedName name="______________MDE30">#REF!</definedName>
    <definedName name="______________MDE31">#REF!</definedName>
    <definedName name="______________MDE32">#REF!</definedName>
    <definedName name="______________MDE33">#REF!</definedName>
    <definedName name="______________MDE34">#REF!</definedName>
    <definedName name="______________MDE35">#REF!</definedName>
    <definedName name="______________ME01">#REF!</definedName>
    <definedName name="______________ME02">#REF!</definedName>
    <definedName name="______________ME03">#REF!</definedName>
    <definedName name="______________ME04">#REF!</definedName>
    <definedName name="______________ME05">#REF!</definedName>
    <definedName name="______________ME06">#REF!</definedName>
    <definedName name="______________ME07">#REF!</definedName>
    <definedName name="______________ME08">#REF!</definedName>
    <definedName name="______________ME09">#REF!</definedName>
    <definedName name="______________ME10">#REF!</definedName>
    <definedName name="______________ME11">#REF!</definedName>
    <definedName name="______________ME12">#REF!</definedName>
    <definedName name="______________ME13">#REF!</definedName>
    <definedName name="______________ME14">#REF!</definedName>
    <definedName name="______________ME15">#REF!</definedName>
    <definedName name="______________ME16">#REF!</definedName>
    <definedName name="______________ME17">#REF!</definedName>
    <definedName name="______________ME18">#REF!</definedName>
    <definedName name="______________ME19">#REF!</definedName>
    <definedName name="______________ME20">#REF!</definedName>
    <definedName name="______________ME21">#REF!</definedName>
    <definedName name="______________ME22">#REF!</definedName>
    <definedName name="______________ME23">#REF!</definedName>
    <definedName name="______________ME24">#REF!</definedName>
    <definedName name="______________ME25">#REF!</definedName>
    <definedName name="______________ME26">#REF!</definedName>
    <definedName name="______________ME27">#REF!</definedName>
    <definedName name="______________ME28">#REF!</definedName>
    <definedName name="______________ME29">#REF!</definedName>
    <definedName name="______________ME30">#REF!</definedName>
    <definedName name="______________ME31">#REF!</definedName>
    <definedName name="______________ME32">#REF!</definedName>
    <definedName name="______________ME33">#REF!</definedName>
    <definedName name="______________ME34">#REF!</definedName>
    <definedName name="______________ME35">#REF!</definedName>
    <definedName name="______________MMM03">#REF!</definedName>
    <definedName name="______________MMM04">#REF!</definedName>
    <definedName name="______________MMM05">#REF!</definedName>
    <definedName name="______________MMM10">#REF!</definedName>
    <definedName name="______________MMM11">#REF!</definedName>
    <definedName name="______________MMM12">#REF!</definedName>
    <definedName name="______________MMM16">#REF!</definedName>
    <definedName name="______________MMM18">#REF!</definedName>
    <definedName name="______________MMM19">#REF!</definedName>
    <definedName name="______________MMM26">#REF!</definedName>
    <definedName name="______________MMM27">#REF!</definedName>
    <definedName name="______________MMM33">#REF!</definedName>
    <definedName name="______________MMM37">#REF!</definedName>
    <definedName name="______________MMM38">#REF!</definedName>
    <definedName name="______________MMM39">#REF!</definedName>
    <definedName name="______________MMM411">#REF!</definedName>
    <definedName name="______________MMM44">#REF!</definedName>
    <definedName name="______________MMM47">#REF!</definedName>
    <definedName name="______________MMM48">#REF!</definedName>
    <definedName name="______________n1">#REF!</definedName>
    <definedName name="______________NCL100">#REF!</definedName>
    <definedName name="______________NCL200">#REF!</definedName>
    <definedName name="______________NCL250">#REF!</definedName>
    <definedName name="______________nin190">#REF!</definedName>
    <definedName name="______________o1">#REF!</definedName>
    <definedName name="______________pab100">#REF!</definedName>
    <definedName name="______________pab125">#REF!</definedName>
    <definedName name="______________pab15">#REF!</definedName>
    <definedName name="______________pab150">#REF!</definedName>
    <definedName name="______________pab2">#REF!</definedName>
    <definedName name="______________pab20">#REF!</definedName>
    <definedName name="______________pab25">#REF!</definedName>
    <definedName name="______________pab32">#REF!</definedName>
    <definedName name="______________pab4">#REF!</definedName>
    <definedName name="______________pab40">#REF!</definedName>
    <definedName name="______________pab50">#REF!</definedName>
    <definedName name="______________pab6">#REF!</definedName>
    <definedName name="______________pab65">#REF!</definedName>
    <definedName name="______________pab80">#REF!</definedName>
    <definedName name="______________pah150">#REF!</definedName>
    <definedName name="______________pak100">#REF!</definedName>
    <definedName name="______________pak150">#REF!</definedName>
    <definedName name="______________pak50">#REF!</definedName>
    <definedName name="______________pak80">#REF!</definedName>
    <definedName name="______________pbs100">#REF!</definedName>
    <definedName name="______________pbs15">#REF!</definedName>
    <definedName name="______________pbs150">#REF!</definedName>
    <definedName name="______________pbs40">#REF!</definedName>
    <definedName name="______________pbs50">#REF!</definedName>
    <definedName name="______________pbs65">#REF!</definedName>
    <definedName name="______________pbs80">#REF!</definedName>
    <definedName name="______________PC40">#REF!</definedName>
    <definedName name="______________PC50">#REF!</definedName>
    <definedName name="______________pc80">#REF!</definedName>
    <definedName name="______________pcf80">#REF!</definedName>
    <definedName name="______________Pek231">#REF!</definedName>
    <definedName name="______________Pek233">#REF!</definedName>
    <definedName name="______________Pek331">#REF!</definedName>
    <definedName name="______________Pek332">#REF!</definedName>
    <definedName name="______________Pek511">#REF!</definedName>
    <definedName name="______________Pek512">#REF!</definedName>
    <definedName name="______________Pek644">#REF!</definedName>
    <definedName name="______________Pek645">#REF!</definedName>
    <definedName name="______________Pek711">#REF!</definedName>
    <definedName name="______________Pek7123">#REF!</definedName>
    <definedName name="______________Pek713">#REF!</definedName>
    <definedName name="______________Pek715">#REF!</definedName>
    <definedName name="______________Pek716">#REF!</definedName>
    <definedName name="______________Pek717">#REF!</definedName>
    <definedName name="______________Pek719">#REF!</definedName>
    <definedName name="______________Pek7211">#REF!</definedName>
    <definedName name="______________Pek725">#REF!</definedName>
    <definedName name="______________Pek731">#REF!</definedName>
    <definedName name="______________Pek732">#REF!</definedName>
    <definedName name="______________Pek743">#REF!</definedName>
    <definedName name="______________Pek744">#REF!</definedName>
    <definedName name="______________pek7515">#REF!</definedName>
    <definedName name="______________Pek7517">#REF!</definedName>
    <definedName name="______________Pek7525">#REF!</definedName>
    <definedName name="______________Pek761">#REF!</definedName>
    <definedName name="______________Pek765">#REF!</definedName>
    <definedName name="______________Pek766">#REF!</definedName>
    <definedName name="______________Pek783">#REF!</definedName>
    <definedName name="______________Pek791">#REF!</definedName>
    <definedName name="______________Pek792">#REF!</definedName>
    <definedName name="______________ph100">#REF!</definedName>
    <definedName name="______________ph150">#REF!</definedName>
    <definedName name="______________phf100">#REF!</definedName>
    <definedName name="______________phf150">#REF!</definedName>
    <definedName name="______________put1">#REF!</definedName>
    <definedName name="______________pv100">#REF!</definedName>
    <definedName name="______________pv40">#REF!</definedName>
    <definedName name="______________pv50">#REF!</definedName>
    <definedName name="______________pv80">#REF!</definedName>
    <definedName name="______________PVC34">#REF!</definedName>
    <definedName name="______________PVC4">#REF!</definedName>
    <definedName name="______________pvf100">#REF!</definedName>
    <definedName name="______________pvf80">#REF!</definedName>
    <definedName name="______________rk100">#REF!</definedName>
    <definedName name="______________rk200">#REF!</definedName>
    <definedName name="______________rk300">#REF!</definedName>
    <definedName name="______________rk600">#REF!</definedName>
    <definedName name="______________rkl1000">#REF!</definedName>
    <definedName name="______________rkl1200">#REF!</definedName>
    <definedName name="______________rkl200">#REF!</definedName>
    <definedName name="______________rkl300">#REF!</definedName>
    <definedName name="______________rkl400">#REF!</definedName>
    <definedName name="______________rkl500">#REF!</definedName>
    <definedName name="______________rkl600">#REF!</definedName>
    <definedName name="______________rkl700">#REF!</definedName>
    <definedName name="______________rkl800">#REF!</definedName>
    <definedName name="______________RM175">#REF!</definedName>
    <definedName name="______________RM225">#REF!</definedName>
    <definedName name="______________RM300">#REF!</definedName>
    <definedName name="______________rmk250">#REF!</definedName>
    <definedName name="______________rmk350">#REF!</definedName>
    <definedName name="______________sc1">#REF!</definedName>
    <definedName name="______________SC2">#REF!</definedName>
    <definedName name="______________sc3">#REF!</definedName>
    <definedName name="______________sfv150">#REF!</definedName>
    <definedName name="______________SlS1">#REF!</definedName>
    <definedName name="______________SlS2">#REF!</definedName>
    <definedName name="______________SlS3">#REF!</definedName>
    <definedName name="______________SlS4">#REF!</definedName>
    <definedName name="______________SN3">#REF!</definedName>
    <definedName name="______________std100">#REF!</definedName>
    <definedName name="______________std150">#REF!</definedName>
    <definedName name="______________std50">#REF!</definedName>
    <definedName name="______________std65">#REF!</definedName>
    <definedName name="______________th100">#REF!</definedName>
    <definedName name="______________TH160">#REF!</definedName>
    <definedName name="______________TL1">#REF!</definedName>
    <definedName name="______________TL2">#REF!</definedName>
    <definedName name="______________TL3">#REF!</definedName>
    <definedName name="______________TLA120">#REF!</definedName>
    <definedName name="______________TLA35">#REF!</definedName>
    <definedName name="______________TLA50">#REF!</definedName>
    <definedName name="______________TLA70">#REF!</definedName>
    <definedName name="______________TLA95">#REF!</definedName>
    <definedName name="______________tlc20">#REF!</definedName>
    <definedName name="______________TR250">#REF!</definedName>
    <definedName name="______________tr375">#REF!</definedName>
    <definedName name="______________tsv25">#REF!</definedName>
    <definedName name="______________UNP200">#REF!</definedName>
    <definedName name="______________VL100">#REF!</definedName>
    <definedName name="______________VL200">#REF!</definedName>
    <definedName name="______________VL250">#REF!</definedName>
    <definedName name="______________vnt100">#REF!</definedName>
    <definedName name="______________vnt40">#REF!</definedName>
    <definedName name="______________vnt50">#REF!</definedName>
    <definedName name="______________vnt80">#REF!</definedName>
    <definedName name="_____________a1">#REF!</definedName>
    <definedName name="_____________AAA1">#REF!</definedName>
    <definedName name="_____________AAA10">#REF!</definedName>
    <definedName name="_____________AAA11">#REF!</definedName>
    <definedName name="_____________AAA12">#REF!</definedName>
    <definedName name="_____________AAA13">#REF!</definedName>
    <definedName name="_____________AAA2">#REF!</definedName>
    <definedName name="_____________AAA3">#REF!</definedName>
    <definedName name="_____________AAA4">#REF!</definedName>
    <definedName name="_____________AAA5">#REF!</definedName>
    <definedName name="_____________AAA6">#REF!</definedName>
    <definedName name="_____________AAA7">#REF!</definedName>
    <definedName name="_____________AAA8">#REF!</definedName>
    <definedName name="_____________AAA9">#REF!</definedName>
    <definedName name="_____________abb91">#REF!</definedName>
    <definedName name="_____________abs100">#REF!</definedName>
    <definedName name="_____________ahu100">#REF!</definedName>
    <definedName name="_____________ahu150">#REF!</definedName>
    <definedName name="_____________ako100">#REF!</definedName>
    <definedName name="_____________ako150">#REF!</definedName>
    <definedName name="_____________ako50">#REF!</definedName>
    <definedName name="_____________ako80">#REF!</definedName>
    <definedName name="_____________aku100">#REF!</definedName>
    <definedName name="_____________aku150">#REF!</definedName>
    <definedName name="_____________b1">#REF!</definedName>
    <definedName name="_____________bbl150">#REF!</definedName>
    <definedName name="_____________bbp5">#REF!</definedName>
    <definedName name="_____________bcv100">#REF!</definedName>
    <definedName name="_____________bcv125">#REF!</definedName>
    <definedName name="_____________bcv150">#REF!</definedName>
    <definedName name="_____________bkt70">#REF!</definedName>
    <definedName name="_____________bkt80">#REF!</definedName>
    <definedName name="_____________BlB1">#REF!</definedName>
    <definedName name="_____________BlB2">#REF!</definedName>
    <definedName name="_____________BlB3">#REF!</definedName>
    <definedName name="_____________BlB4">#REF!</definedName>
    <definedName name="_____________BlB5">#REF!</definedName>
    <definedName name="_____________BlB6">#REF!</definedName>
    <definedName name="_____________BlB7">#REF!</definedName>
    <definedName name="_____________blt150">#REF!</definedName>
    <definedName name="_____________btk175">#REF!</definedName>
    <definedName name="_____________btk275">#REF!</definedName>
    <definedName name="_____________cas80">#REF!</definedName>
    <definedName name="_____________CT250">#REF!</definedName>
    <definedName name="_____________cvd100">#REF!</definedName>
    <definedName name="_____________cvd15">#REF!</definedName>
    <definedName name="_____________cvd150">#REF!</definedName>
    <definedName name="_____________cvd50">#REF!</definedName>
    <definedName name="_____________cvd65">#REF!</definedName>
    <definedName name="_____________d1">#REF!</definedName>
    <definedName name="_____________daf1">#REF!</definedName>
    <definedName name="_____________daf2">#REF!</definedName>
    <definedName name="_____________daf31">#REF!</definedName>
    <definedName name="_____________daf32">#REF!</definedName>
    <definedName name="_____________daf33">#REF!</definedName>
    <definedName name="_____________ddn400">#REF!</definedName>
    <definedName name="_____________ddn600">#REF!</definedName>
    <definedName name="_____________dgt100">#REF!</definedName>
    <definedName name="_____________dia6">#REF!</definedName>
    <definedName name="_____________DIV1">#REF!</definedName>
    <definedName name="_____________Div10">#REF!</definedName>
    <definedName name="_____________DIV11">#REF!</definedName>
    <definedName name="_____________Div2">#REF!</definedName>
    <definedName name="_____________Div3">#REF!</definedName>
    <definedName name="_____________Div4">#REF!</definedName>
    <definedName name="_____________Div5">#REF!</definedName>
    <definedName name="_____________Div6">#REF!</definedName>
    <definedName name="_____________Div7">#REF!</definedName>
    <definedName name="_____________Div8">#REF!</definedName>
    <definedName name="_____________Div9">#REF!</definedName>
    <definedName name="_____________dua2">#REF!</definedName>
    <definedName name="_____________e1">#REF!</definedName>
    <definedName name="_____________EEE01">#REF!</definedName>
    <definedName name="_____________EEE02">#REF!</definedName>
    <definedName name="_____________EEE03">#REF!</definedName>
    <definedName name="_____________EEE04">#REF!</definedName>
    <definedName name="_____________EEE05">#REF!</definedName>
    <definedName name="_____________EEE06">#REF!</definedName>
    <definedName name="_____________EEE07">#REF!</definedName>
    <definedName name="_____________EEE08">#REF!</definedName>
    <definedName name="_____________EEE09">#REF!</definedName>
    <definedName name="_____________EEE10">#REF!</definedName>
    <definedName name="_____________EEE11">#REF!</definedName>
    <definedName name="_____________EEE12">#REF!</definedName>
    <definedName name="_____________EEE13">#REF!</definedName>
    <definedName name="_____________EEE14">#REF!</definedName>
    <definedName name="_____________EEE15">#REF!</definedName>
    <definedName name="_____________EEE16">#REF!</definedName>
    <definedName name="_____________EEE17">#REF!</definedName>
    <definedName name="_____________EEE18">#REF!</definedName>
    <definedName name="_____________EEE19">#REF!</definedName>
    <definedName name="_____________EEE20">#REF!</definedName>
    <definedName name="_____________EEE21">#REF!</definedName>
    <definedName name="_____________EEE22">#REF!</definedName>
    <definedName name="_____________EEE23">#REF!</definedName>
    <definedName name="_____________EEE24">#REF!</definedName>
    <definedName name="_____________EEE25">#REF!</definedName>
    <definedName name="_____________EEE26">#REF!</definedName>
    <definedName name="_____________EEE27">#REF!</definedName>
    <definedName name="_____________EEE28">#REF!</definedName>
    <definedName name="_____________EEE29">#REF!</definedName>
    <definedName name="_____________EEE30">#REF!</definedName>
    <definedName name="_____________EEE31">#REF!</definedName>
    <definedName name="_____________EEE32">#REF!</definedName>
    <definedName name="_____________EEE33">#REF!</definedName>
    <definedName name="_____________f1">#REF!</definedName>
    <definedName name="_____________fin11">#REF!</definedName>
    <definedName name="_____________fin110">#REF!</definedName>
    <definedName name="_____________fin12">#REF!</definedName>
    <definedName name="_____________fin13">#REF!</definedName>
    <definedName name="_____________fin14">#REF!</definedName>
    <definedName name="_____________fin15">#REF!</definedName>
    <definedName name="_____________fin16">#REF!</definedName>
    <definedName name="_____________fin17">#REF!</definedName>
    <definedName name="_____________fin18">#REF!</definedName>
    <definedName name="_____________fin19">#REF!</definedName>
    <definedName name="_____________fin21">#REF!</definedName>
    <definedName name="_____________fin210">#REF!</definedName>
    <definedName name="_____________fin211">#REF!</definedName>
    <definedName name="_____________fin212">#REF!</definedName>
    <definedName name="_____________fin213">#REF!</definedName>
    <definedName name="_____________fin214">#REF!</definedName>
    <definedName name="_____________fin22">#REF!</definedName>
    <definedName name="_____________fin23">#REF!</definedName>
    <definedName name="_____________fin24">#REF!</definedName>
    <definedName name="_____________fin25">#REF!</definedName>
    <definedName name="_____________fin26">#REF!</definedName>
    <definedName name="_____________fin27">#REF!</definedName>
    <definedName name="_____________fin28">#REF!</definedName>
    <definedName name="_____________fin29">#REF!</definedName>
    <definedName name="_____________fin31">#REF!</definedName>
    <definedName name="_____________fin310">#REF!</definedName>
    <definedName name="_____________fin311">#REF!</definedName>
    <definedName name="_____________fin312">#REF!</definedName>
    <definedName name="_____________fin313">#REF!</definedName>
    <definedName name="_____________fin32">#REF!</definedName>
    <definedName name="_____________fin33">#REF!</definedName>
    <definedName name="_____________fin34">#REF!</definedName>
    <definedName name="_____________fin35">#REF!</definedName>
    <definedName name="_____________fin36">#REF!</definedName>
    <definedName name="_____________fin37">#REF!</definedName>
    <definedName name="_____________fin38">#REF!</definedName>
    <definedName name="_____________fin39">#REF!</definedName>
    <definedName name="_____________fin41">#REF!</definedName>
    <definedName name="_____________fin410">#REF!</definedName>
    <definedName name="_____________fin411">#REF!</definedName>
    <definedName name="_____________fin412">#REF!</definedName>
    <definedName name="_____________fin413">#REF!</definedName>
    <definedName name="_____________fin414">#REF!</definedName>
    <definedName name="_____________fin42">#REF!</definedName>
    <definedName name="_____________fin43">#REF!</definedName>
    <definedName name="_____________fin44">#REF!</definedName>
    <definedName name="_____________fin45">#REF!</definedName>
    <definedName name="_____________fin46">#REF!</definedName>
    <definedName name="_____________fin47">#REF!</definedName>
    <definedName name="_____________fin48">#REF!</definedName>
    <definedName name="_____________fin49">#REF!</definedName>
    <definedName name="_____________fin51">#REF!</definedName>
    <definedName name="_____________fin510">#REF!</definedName>
    <definedName name="_____________fin511">#REF!</definedName>
    <definedName name="_____________fin512">#REF!</definedName>
    <definedName name="_____________fin513">#REF!</definedName>
    <definedName name="_____________fin514">#REF!</definedName>
    <definedName name="_____________fin52">#REF!</definedName>
    <definedName name="_____________fin53">#REF!</definedName>
    <definedName name="_____________fin54">#REF!</definedName>
    <definedName name="_____________fin55">#REF!</definedName>
    <definedName name="_____________fin56">#REF!</definedName>
    <definedName name="_____________fin57">#REF!</definedName>
    <definedName name="_____________fin58">#REF!</definedName>
    <definedName name="_____________fin59">#REF!</definedName>
    <definedName name="_____________fin61">#REF!</definedName>
    <definedName name="_____________fin610">#REF!</definedName>
    <definedName name="_____________fin611">#REF!</definedName>
    <definedName name="_____________fin612">#REF!</definedName>
    <definedName name="_____________fin613">#REF!</definedName>
    <definedName name="_____________fin614">#REF!</definedName>
    <definedName name="_____________fin615">#REF!</definedName>
    <definedName name="_____________fin616">#REF!</definedName>
    <definedName name="_____________fin62">#REF!</definedName>
    <definedName name="_____________fin63">#REF!</definedName>
    <definedName name="_____________fin64">#REF!</definedName>
    <definedName name="_____________fin65">#REF!</definedName>
    <definedName name="_____________fin66">#REF!</definedName>
    <definedName name="_____________fin67">#REF!</definedName>
    <definedName name="_____________fin68">#REF!</definedName>
    <definedName name="_____________fin69">#REF!</definedName>
    <definedName name="_____________fin71">#REF!</definedName>
    <definedName name="_____________fin710">#REF!</definedName>
    <definedName name="_____________fin711">#REF!</definedName>
    <definedName name="_____________fin712">#REF!</definedName>
    <definedName name="_____________fin713">#REF!</definedName>
    <definedName name="_____________fin714">#REF!</definedName>
    <definedName name="_____________fin715">#REF!</definedName>
    <definedName name="_____________fin716">#REF!</definedName>
    <definedName name="_____________fin72">#REF!</definedName>
    <definedName name="_____________fin73">#REF!</definedName>
    <definedName name="_____________fin74">#REF!</definedName>
    <definedName name="_____________fin75">#REF!</definedName>
    <definedName name="_____________fin76">#REF!</definedName>
    <definedName name="_____________fin77">#REF!</definedName>
    <definedName name="_____________fin78">#REF!</definedName>
    <definedName name="_____________fin79">#REF!</definedName>
    <definedName name="_____________fin81">#REF!</definedName>
    <definedName name="_____________fin810">#REF!</definedName>
    <definedName name="_____________fin811">#REF!</definedName>
    <definedName name="_____________fin812">#REF!</definedName>
    <definedName name="_____________fin82">#REF!</definedName>
    <definedName name="_____________fin83">#REF!</definedName>
    <definedName name="_____________fin84">#REF!</definedName>
    <definedName name="_____________fin85">#REF!</definedName>
    <definedName name="_____________fin86">#REF!</definedName>
    <definedName name="_____________fin87">#REF!</definedName>
    <definedName name="_____________fin88">#REF!</definedName>
    <definedName name="_____________fin89">#REF!</definedName>
    <definedName name="_____________fjd100">#REF!</definedName>
    <definedName name="_____________fjd150">#REF!</definedName>
    <definedName name="_____________fjd50">#REF!</definedName>
    <definedName name="_____________fjd65">#REF!</definedName>
    <definedName name="_____________fmd150">#REF!</definedName>
    <definedName name="_____________FpP1">#REF!</definedName>
    <definedName name="_____________FpP2">#REF!</definedName>
    <definedName name="_____________FpP3">#REF!</definedName>
    <definedName name="_____________FpP4">#REF!</definedName>
    <definedName name="_____________FpP5">#REF!</definedName>
    <definedName name="_____________FpP6">#REF!</definedName>
    <definedName name="_____________g1">#REF!</definedName>
    <definedName name="_____________GID1">#REF!</definedName>
    <definedName name="_____________GOT30">#REF!</definedName>
    <definedName name="_____________grc1">#REF!</definedName>
    <definedName name="_____________gti50">#REF!</definedName>
    <definedName name="_____________gti60">#REF!</definedName>
    <definedName name="_____________gvd100">#REF!</definedName>
    <definedName name="_____________gvd15">#REF!</definedName>
    <definedName name="_____________gvd150">#REF!</definedName>
    <definedName name="_____________gvd25">#REF!</definedName>
    <definedName name="_____________gvd50">#REF!</definedName>
    <definedName name="_____________gvd65">#REF!</definedName>
    <definedName name="_____________h1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hdw1">#REF!</definedName>
    <definedName name="_____________i1">#REF!</definedName>
    <definedName name="_____________ii1">#REF!</definedName>
    <definedName name="_____________IWF150">#REF!</definedName>
    <definedName name="_____________IWF50">#REF!</definedName>
    <definedName name="_____________IWF500">#REF!</definedName>
    <definedName name="_____________IWF600">#REF!</definedName>
    <definedName name="_____________j1">#REF!</definedName>
    <definedName name="_____________k1">#REF!</definedName>
    <definedName name="_____________Kl1515">#REF!</definedName>
    <definedName name="_____________KlK1">#REF!</definedName>
    <definedName name="_____________KlK11">#REF!</definedName>
    <definedName name="_____________KlK12">#REF!</definedName>
    <definedName name="_____________KlK2">#REF!</definedName>
    <definedName name="_____________KlK3">#REF!</definedName>
    <definedName name="_____________kof1">#REF!</definedName>
    <definedName name="_____________KRM20">#REF!</definedName>
    <definedName name="_____________KRM30">#REF!</definedName>
    <definedName name="_____________l1">#REF!</definedName>
    <definedName name="_____________LLL01">#REF!</definedName>
    <definedName name="_____________LLL02">#REF!</definedName>
    <definedName name="_____________LLL03">#REF!</definedName>
    <definedName name="_____________m1">#REF!</definedName>
    <definedName name="_____________MAC12">#REF!</definedName>
    <definedName name="_____________MAC46">#REF!</definedName>
    <definedName name="_____________MDE01">#REF!</definedName>
    <definedName name="_____________MDE02">#REF!</definedName>
    <definedName name="_____________MDE03">#REF!</definedName>
    <definedName name="_____________MDE04">#REF!</definedName>
    <definedName name="_____________MDE05">#REF!</definedName>
    <definedName name="_____________MDE06">#REF!</definedName>
    <definedName name="_____________MDE07">#REF!</definedName>
    <definedName name="_____________MDE08">#REF!</definedName>
    <definedName name="_____________MDE09">#REF!</definedName>
    <definedName name="_____________MDE10">#REF!</definedName>
    <definedName name="_____________MDE11">#REF!</definedName>
    <definedName name="_____________MDE12">#REF!</definedName>
    <definedName name="_____________MDE13">#REF!</definedName>
    <definedName name="_____________MDE14">#REF!</definedName>
    <definedName name="_____________MDE15">#REF!</definedName>
    <definedName name="_____________MDE16">#REF!</definedName>
    <definedName name="_____________MDE17">#REF!</definedName>
    <definedName name="_____________MDE18">#REF!</definedName>
    <definedName name="_____________MDE19">#REF!</definedName>
    <definedName name="_____________MDE20">#REF!</definedName>
    <definedName name="_____________MDE21">#REF!</definedName>
    <definedName name="_____________MDE22">#REF!</definedName>
    <definedName name="_____________MDE23">#REF!</definedName>
    <definedName name="_____________MDE24">#REF!</definedName>
    <definedName name="_____________MDE25">#REF!</definedName>
    <definedName name="_____________MDE26">#REF!</definedName>
    <definedName name="_____________MDE27">#REF!</definedName>
    <definedName name="_____________MDE28">#REF!</definedName>
    <definedName name="_____________MDE29">#REF!</definedName>
    <definedName name="_____________MDE30">#REF!</definedName>
    <definedName name="_____________MDE31">#REF!</definedName>
    <definedName name="_____________MDE32">#REF!</definedName>
    <definedName name="_____________MDE33">#REF!</definedName>
    <definedName name="_____________MDE34">#REF!</definedName>
    <definedName name="_____________MDE35">#REF!</definedName>
    <definedName name="_____________ME01">#REF!</definedName>
    <definedName name="_____________ME02">#REF!</definedName>
    <definedName name="_____________ME03">#REF!</definedName>
    <definedName name="_____________ME04">#REF!</definedName>
    <definedName name="_____________ME05">#REF!</definedName>
    <definedName name="_____________ME06">#REF!</definedName>
    <definedName name="_____________ME07">#REF!</definedName>
    <definedName name="_____________ME08">#REF!</definedName>
    <definedName name="_____________ME09">#REF!</definedName>
    <definedName name="_____________ME10">#REF!</definedName>
    <definedName name="_____________ME11">#REF!</definedName>
    <definedName name="_____________ME12">#REF!</definedName>
    <definedName name="_____________ME13">#REF!</definedName>
    <definedName name="_____________ME14">#REF!</definedName>
    <definedName name="_____________ME15">#REF!</definedName>
    <definedName name="_____________ME16">#REF!</definedName>
    <definedName name="_____________ME17">#REF!</definedName>
    <definedName name="_____________ME18">#REF!</definedName>
    <definedName name="_____________ME19">#REF!</definedName>
    <definedName name="_____________ME20">#REF!</definedName>
    <definedName name="_____________ME21">#REF!</definedName>
    <definedName name="_____________ME22">#REF!</definedName>
    <definedName name="_____________ME23">#REF!</definedName>
    <definedName name="_____________ME24">#REF!</definedName>
    <definedName name="_____________ME25">#REF!</definedName>
    <definedName name="_____________ME26">#REF!</definedName>
    <definedName name="_____________ME27">#REF!</definedName>
    <definedName name="_____________ME28">#REF!</definedName>
    <definedName name="_____________ME29">#REF!</definedName>
    <definedName name="_____________ME30">#REF!</definedName>
    <definedName name="_____________ME31">#REF!</definedName>
    <definedName name="_____________ME32">#REF!</definedName>
    <definedName name="_____________ME33">#REF!</definedName>
    <definedName name="_____________ME34">#REF!</definedName>
    <definedName name="_____________ME35">#REF!</definedName>
    <definedName name="_____________MMM03">#REF!</definedName>
    <definedName name="_____________MMM04">#REF!</definedName>
    <definedName name="_____________MMM05">#REF!</definedName>
    <definedName name="_____________MMM08">#REF!</definedName>
    <definedName name="_____________MMM10">#REF!</definedName>
    <definedName name="_____________MMM11">#REF!</definedName>
    <definedName name="_____________MMM12">#REF!</definedName>
    <definedName name="_____________MMM16">#REF!</definedName>
    <definedName name="_____________MMM18">#REF!</definedName>
    <definedName name="_____________MMM19">#REF!</definedName>
    <definedName name="_____________MMM26">#REF!</definedName>
    <definedName name="_____________MMM27">#REF!</definedName>
    <definedName name="_____________MMM33">#REF!</definedName>
    <definedName name="_____________MMM37">#REF!</definedName>
    <definedName name="_____________MMM38">#REF!</definedName>
    <definedName name="_____________MMM39">#REF!</definedName>
    <definedName name="_____________MMM411">#REF!</definedName>
    <definedName name="_____________MMM44">#REF!</definedName>
    <definedName name="_____________MMM47">#REF!</definedName>
    <definedName name="_____________MMM48">#REF!</definedName>
    <definedName name="_____________n1">#REF!</definedName>
    <definedName name="_____________NCL100">#REF!</definedName>
    <definedName name="_____________NCL200">#REF!</definedName>
    <definedName name="_____________NCL250">#REF!</definedName>
    <definedName name="_____________nin190">#REF!</definedName>
    <definedName name="_____________o1">#REF!</definedName>
    <definedName name="_____________pab100">#REF!</definedName>
    <definedName name="_____________pab125">#REF!</definedName>
    <definedName name="_____________pab15">#REF!</definedName>
    <definedName name="_____________pab150">#REF!</definedName>
    <definedName name="_____________pab2">#REF!</definedName>
    <definedName name="_____________pab20">#REF!</definedName>
    <definedName name="_____________pab25">#REF!</definedName>
    <definedName name="_____________pab32">#REF!</definedName>
    <definedName name="_____________pab4">#REF!</definedName>
    <definedName name="_____________pab40">#REF!</definedName>
    <definedName name="_____________pab50">#REF!</definedName>
    <definedName name="_____________pab6">#REF!</definedName>
    <definedName name="_____________pab65">#REF!</definedName>
    <definedName name="_____________pab80">#REF!</definedName>
    <definedName name="_____________pah150">#REF!</definedName>
    <definedName name="_____________pak100">#REF!</definedName>
    <definedName name="_____________pak150">#REF!</definedName>
    <definedName name="_____________pak50">#REF!</definedName>
    <definedName name="_____________pak80">#REF!</definedName>
    <definedName name="_____________pbs100">#REF!</definedName>
    <definedName name="_____________pbs15">#REF!</definedName>
    <definedName name="_____________pbs150">#REF!</definedName>
    <definedName name="_____________pbs40">#REF!</definedName>
    <definedName name="_____________pbs50">#REF!</definedName>
    <definedName name="_____________pbs65">#REF!</definedName>
    <definedName name="_____________pbs80">#REF!</definedName>
    <definedName name="_____________PC40">#REF!</definedName>
    <definedName name="_____________PC50">#REF!</definedName>
    <definedName name="_____________pc80">#REF!</definedName>
    <definedName name="_____________pcf80">#REF!</definedName>
    <definedName name="_____________Pek231">#REF!</definedName>
    <definedName name="_____________Pek233">#REF!</definedName>
    <definedName name="_____________Pek331">#REF!</definedName>
    <definedName name="_____________Pek332">#REF!</definedName>
    <definedName name="_____________Pek511">#REF!</definedName>
    <definedName name="_____________Pek512">#REF!</definedName>
    <definedName name="_____________Pek644">#REF!</definedName>
    <definedName name="_____________Pek645">#REF!</definedName>
    <definedName name="_____________Pek711">#REF!</definedName>
    <definedName name="_____________Pek7123">#REF!</definedName>
    <definedName name="_____________Pek713">#REF!</definedName>
    <definedName name="_____________Pek715">#REF!</definedName>
    <definedName name="_____________Pek716">#REF!</definedName>
    <definedName name="_____________Pek717">#REF!</definedName>
    <definedName name="_____________Pek719">#REF!</definedName>
    <definedName name="_____________Pek7211">#REF!</definedName>
    <definedName name="_____________Pek725">#REF!</definedName>
    <definedName name="_____________Pek731">#REF!</definedName>
    <definedName name="_____________Pek732">#REF!</definedName>
    <definedName name="_____________Pek743">#REF!</definedName>
    <definedName name="_____________Pek744">#REF!</definedName>
    <definedName name="_____________pek7515">#REF!</definedName>
    <definedName name="_____________Pek7517">#REF!</definedName>
    <definedName name="_____________Pek7525">#REF!</definedName>
    <definedName name="_____________Pek761">#REF!</definedName>
    <definedName name="_____________Pek765">#REF!</definedName>
    <definedName name="_____________Pek766">#REF!</definedName>
    <definedName name="_____________Pek783">#REF!</definedName>
    <definedName name="_____________Pek791">#REF!</definedName>
    <definedName name="_____________Pek792">#REF!</definedName>
    <definedName name="_____________ph100">#REF!</definedName>
    <definedName name="_____________ph150">#REF!</definedName>
    <definedName name="_____________phf100">#REF!</definedName>
    <definedName name="_____________phf150">#REF!</definedName>
    <definedName name="_____________put1">#REF!</definedName>
    <definedName name="_____________pv100">#REF!</definedName>
    <definedName name="_____________pv40">#REF!</definedName>
    <definedName name="_____________pv50">#REF!</definedName>
    <definedName name="_____________pv80">#REF!</definedName>
    <definedName name="_____________PVC3">#REF!</definedName>
    <definedName name="_____________PVC34">#REF!</definedName>
    <definedName name="_____________PVC4">#REF!</definedName>
    <definedName name="_____________PVC6">#REF!</definedName>
    <definedName name="_____________pvf100">#REF!</definedName>
    <definedName name="_____________pvf80">#REF!</definedName>
    <definedName name="_____________rk100">#REF!</definedName>
    <definedName name="_____________rk200">#REF!</definedName>
    <definedName name="_____________rk300">#REF!</definedName>
    <definedName name="_____________rk600">#REF!</definedName>
    <definedName name="_____________rkl1000">#REF!</definedName>
    <definedName name="_____________rkl1200">#REF!</definedName>
    <definedName name="_____________rkl200">#REF!</definedName>
    <definedName name="_____________rkl300">#REF!</definedName>
    <definedName name="_____________rkl400">#REF!</definedName>
    <definedName name="_____________rkl500">#REF!</definedName>
    <definedName name="_____________rkl600">#REF!</definedName>
    <definedName name="_____________rkl700">#REF!</definedName>
    <definedName name="_____________rkl800">#REF!</definedName>
    <definedName name="_____________RM175">#REF!</definedName>
    <definedName name="_____________RM225">#REF!</definedName>
    <definedName name="_____________RM300">#REF!</definedName>
    <definedName name="_____________rmk250">#REF!</definedName>
    <definedName name="_____________rmk350">#REF!</definedName>
    <definedName name="_____________sc1">#REF!</definedName>
    <definedName name="_____________SC2">#REF!</definedName>
    <definedName name="_____________sc3">#REF!</definedName>
    <definedName name="_____________sfv150">#REF!</definedName>
    <definedName name="_____________SlS1">#REF!</definedName>
    <definedName name="_____________SlS2">#REF!</definedName>
    <definedName name="_____________SlS3">#REF!</definedName>
    <definedName name="_____________SlS4">#REF!</definedName>
    <definedName name="_____________SN3">#REF!</definedName>
    <definedName name="_____________std100">#REF!</definedName>
    <definedName name="_____________std150">#REF!</definedName>
    <definedName name="_____________std50">#REF!</definedName>
    <definedName name="_____________std65">#REF!</definedName>
    <definedName name="_____________th100">#REF!</definedName>
    <definedName name="_____________TH160">#REF!</definedName>
    <definedName name="_____________TL1">#REF!</definedName>
    <definedName name="_____________TL2">#REF!</definedName>
    <definedName name="_____________TL3">#REF!</definedName>
    <definedName name="_____________TLA120">#REF!</definedName>
    <definedName name="_____________TLA35">#REF!</definedName>
    <definedName name="_____________TLA50">#REF!</definedName>
    <definedName name="_____________TLA70">#REF!</definedName>
    <definedName name="_____________TLA95">#REF!</definedName>
    <definedName name="_____________tlc20">#REF!</definedName>
    <definedName name="_____________TR250">#REF!</definedName>
    <definedName name="_____________tr375">#REF!</definedName>
    <definedName name="_____________tsv25">#REF!</definedName>
    <definedName name="_____________UNP200">#REF!</definedName>
    <definedName name="_____________VL100">#REF!</definedName>
    <definedName name="_____________VL200">#REF!</definedName>
    <definedName name="_____________VL250">#REF!</definedName>
    <definedName name="_____________vnt100">#REF!</definedName>
    <definedName name="_____________vnt40">#REF!</definedName>
    <definedName name="_____________vnt50">#REF!</definedName>
    <definedName name="_____________vnt80">#REF!</definedName>
    <definedName name="____________a1">#REF!</definedName>
    <definedName name="____________AAA1">#REF!</definedName>
    <definedName name="____________AAA10">#REF!</definedName>
    <definedName name="____________AAA11">#REF!</definedName>
    <definedName name="____________AAA12">#REF!</definedName>
    <definedName name="____________AAA13">#REF!</definedName>
    <definedName name="____________AAA2">#REF!</definedName>
    <definedName name="____________AAA3">#REF!</definedName>
    <definedName name="____________AAA4">#REF!</definedName>
    <definedName name="____________AAA5">#REF!</definedName>
    <definedName name="____________AAA6">#REF!</definedName>
    <definedName name="____________AAA7">#REF!</definedName>
    <definedName name="____________AAA8">#REF!</definedName>
    <definedName name="____________AAA9">#REF!</definedName>
    <definedName name="____________abb91">#REF!</definedName>
    <definedName name="____________abs100">#REF!</definedName>
    <definedName name="____________ahu100">#REF!</definedName>
    <definedName name="____________ahu150">#REF!</definedName>
    <definedName name="____________ako100">#REF!</definedName>
    <definedName name="____________ako150">#REF!</definedName>
    <definedName name="____________ako50">#REF!</definedName>
    <definedName name="____________ako80">#REF!</definedName>
    <definedName name="____________aku100">#REF!</definedName>
    <definedName name="____________aku150">#REF!</definedName>
    <definedName name="____________b1">#REF!</definedName>
    <definedName name="____________bbl150">#REF!</definedName>
    <definedName name="____________bbp5">#REF!</definedName>
    <definedName name="____________bcv100">#REF!</definedName>
    <definedName name="____________bcv125">#REF!</definedName>
    <definedName name="____________bcv150">#REF!</definedName>
    <definedName name="____________bkt70">#REF!</definedName>
    <definedName name="____________bkt80">#REF!</definedName>
    <definedName name="____________BlB1">#REF!</definedName>
    <definedName name="____________BlB2">#REF!</definedName>
    <definedName name="____________BlB3">#REF!</definedName>
    <definedName name="____________BlB4">#REF!</definedName>
    <definedName name="____________BlB5">#REF!</definedName>
    <definedName name="____________BlB6">#REF!</definedName>
    <definedName name="____________BlB7">#REF!</definedName>
    <definedName name="____________blt150">#REF!</definedName>
    <definedName name="____________btk175">#REF!</definedName>
    <definedName name="____________btk275">#REF!</definedName>
    <definedName name="____________cas80">#REF!</definedName>
    <definedName name="____________CT250">#REF!</definedName>
    <definedName name="____________cvd100">#REF!</definedName>
    <definedName name="____________cvd15">#REF!</definedName>
    <definedName name="____________cvd150">#REF!</definedName>
    <definedName name="____________cvd50">#REF!</definedName>
    <definedName name="____________cvd65">#REF!</definedName>
    <definedName name="____________d1">#REF!</definedName>
    <definedName name="____________daf1">#REF!</definedName>
    <definedName name="____________daf2">#REF!</definedName>
    <definedName name="____________daf31">#REF!</definedName>
    <definedName name="____________daf32">#REF!</definedName>
    <definedName name="____________daf33">#REF!</definedName>
    <definedName name="____________ddn400">#REF!</definedName>
    <definedName name="____________ddn600">#REF!</definedName>
    <definedName name="____________dgt100">#REF!</definedName>
    <definedName name="____________dia6">#REF!</definedName>
    <definedName name="____________DIV1">#REF!</definedName>
    <definedName name="____________Div10">#REF!</definedName>
    <definedName name="____________DIV11">#REF!</definedName>
    <definedName name="____________Div2">#REF!</definedName>
    <definedName name="____________Div3">#REF!</definedName>
    <definedName name="____________Div4">#REF!</definedName>
    <definedName name="____________Div5">#REF!</definedName>
    <definedName name="____________Div6">#REF!</definedName>
    <definedName name="____________Div7">#REF!</definedName>
    <definedName name="____________Div8">#REF!</definedName>
    <definedName name="____________Div9">#REF!</definedName>
    <definedName name="____________dua2">#REF!</definedName>
    <definedName name="____________e1">#REF!</definedName>
    <definedName name="____________EEE01">#REF!</definedName>
    <definedName name="____________EEE02">#REF!</definedName>
    <definedName name="____________EEE03">#REF!</definedName>
    <definedName name="____________EEE04">#REF!</definedName>
    <definedName name="____________EEE05">#REF!</definedName>
    <definedName name="____________EEE06">#REF!</definedName>
    <definedName name="____________EEE07">#REF!</definedName>
    <definedName name="____________EEE08">#REF!</definedName>
    <definedName name="____________EEE09">#REF!</definedName>
    <definedName name="____________EEE10">#REF!</definedName>
    <definedName name="____________EEE11">#REF!</definedName>
    <definedName name="____________EEE12">#REF!</definedName>
    <definedName name="____________EEE13">#REF!</definedName>
    <definedName name="____________EEE14">#REF!</definedName>
    <definedName name="____________EEE15">#REF!</definedName>
    <definedName name="____________EEE16">#REF!</definedName>
    <definedName name="____________EEE17">#REF!</definedName>
    <definedName name="____________EEE18">#REF!</definedName>
    <definedName name="____________EEE19">#REF!</definedName>
    <definedName name="____________EEE20">#REF!</definedName>
    <definedName name="____________EEE21">#REF!</definedName>
    <definedName name="____________EEE22">#REF!</definedName>
    <definedName name="____________EEE23">#REF!</definedName>
    <definedName name="____________EEE24">#REF!</definedName>
    <definedName name="____________EEE25">#REF!</definedName>
    <definedName name="____________EEE26">#REF!</definedName>
    <definedName name="____________EEE27">#REF!</definedName>
    <definedName name="____________EEE28">#REF!</definedName>
    <definedName name="____________EEE29">#REF!</definedName>
    <definedName name="____________EEE30">#REF!</definedName>
    <definedName name="____________EEE31">#REF!</definedName>
    <definedName name="____________EEE32">#REF!</definedName>
    <definedName name="____________EEE33">#REF!</definedName>
    <definedName name="____________EEE779">#REF!</definedName>
    <definedName name="____________f1">#REF!</definedName>
    <definedName name="____________fin11">#REF!</definedName>
    <definedName name="____________fin110">#REF!</definedName>
    <definedName name="____________fin12">#REF!</definedName>
    <definedName name="____________fin13">#REF!</definedName>
    <definedName name="____________fin14">#REF!</definedName>
    <definedName name="____________fin15">#REF!</definedName>
    <definedName name="____________fin16">#REF!</definedName>
    <definedName name="____________fin17">#REF!</definedName>
    <definedName name="____________fin18">#REF!</definedName>
    <definedName name="____________fin19">#REF!</definedName>
    <definedName name="____________fin21">#REF!</definedName>
    <definedName name="____________fin210">#REF!</definedName>
    <definedName name="____________fin211">#REF!</definedName>
    <definedName name="____________fin212">#REF!</definedName>
    <definedName name="____________fin213">#REF!</definedName>
    <definedName name="____________fin214">#REF!</definedName>
    <definedName name="____________fin22">#REF!</definedName>
    <definedName name="____________fin23">#REF!</definedName>
    <definedName name="____________fin24">#REF!</definedName>
    <definedName name="____________fin25">#REF!</definedName>
    <definedName name="____________fin26">#REF!</definedName>
    <definedName name="____________fin27">#REF!</definedName>
    <definedName name="____________fin28">#REF!</definedName>
    <definedName name="____________fin29">#REF!</definedName>
    <definedName name="____________fin31">#REF!</definedName>
    <definedName name="____________fin310">#REF!</definedName>
    <definedName name="____________fin311">#REF!</definedName>
    <definedName name="____________fin312">#REF!</definedName>
    <definedName name="____________fin313">#REF!</definedName>
    <definedName name="____________fin32">#REF!</definedName>
    <definedName name="____________fin33">#REF!</definedName>
    <definedName name="____________fin34">#REF!</definedName>
    <definedName name="____________fin35">#REF!</definedName>
    <definedName name="____________fin36">#REF!</definedName>
    <definedName name="____________fin37">#REF!</definedName>
    <definedName name="____________fin38">#REF!</definedName>
    <definedName name="____________fin39">#REF!</definedName>
    <definedName name="____________fin41">#REF!</definedName>
    <definedName name="____________fin410">#REF!</definedName>
    <definedName name="____________fin411">#REF!</definedName>
    <definedName name="____________fin412">#REF!</definedName>
    <definedName name="____________fin413">#REF!</definedName>
    <definedName name="____________fin414">#REF!</definedName>
    <definedName name="____________fin42">#REF!</definedName>
    <definedName name="____________fin43">#REF!</definedName>
    <definedName name="____________fin44">#REF!</definedName>
    <definedName name="____________fin45">#REF!</definedName>
    <definedName name="____________fin46">#REF!</definedName>
    <definedName name="____________fin47">#REF!</definedName>
    <definedName name="____________fin48">#REF!</definedName>
    <definedName name="____________fin49">#REF!</definedName>
    <definedName name="____________fin51">#REF!</definedName>
    <definedName name="____________fin510">#REF!</definedName>
    <definedName name="____________fin511">#REF!</definedName>
    <definedName name="____________fin512">#REF!</definedName>
    <definedName name="____________fin513">#REF!</definedName>
    <definedName name="____________fin514">#REF!</definedName>
    <definedName name="____________fin52">#REF!</definedName>
    <definedName name="____________fin53">#REF!</definedName>
    <definedName name="____________fin54">#REF!</definedName>
    <definedName name="____________fin55">#REF!</definedName>
    <definedName name="____________fin56">#REF!</definedName>
    <definedName name="____________fin57">#REF!</definedName>
    <definedName name="____________fin58">#REF!</definedName>
    <definedName name="____________fin59">#REF!</definedName>
    <definedName name="____________fin61">#REF!</definedName>
    <definedName name="____________fin610">#REF!</definedName>
    <definedName name="____________fin611">#REF!</definedName>
    <definedName name="____________fin612">#REF!</definedName>
    <definedName name="____________fin613">#REF!</definedName>
    <definedName name="____________fin614">#REF!</definedName>
    <definedName name="____________fin615">#REF!</definedName>
    <definedName name="____________fin616">#REF!</definedName>
    <definedName name="____________fin62">#REF!</definedName>
    <definedName name="____________fin63">#REF!</definedName>
    <definedName name="____________fin64">#REF!</definedName>
    <definedName name="____________fin65">#REF!</definedName>
    <definedName name="____________fin66">#REF!</definedName>
    <definedName name="____________fin67">#REF!</definedName>
    <definedName name="____________fin68">#REF!</definedName>
    <definedName name="____________fin69">#REF!</definedName>
    <definedName name="____________fin71">#REF!</definedName>
    <definedName name="____________fin710">#REF!</definedName>
    <definedName name="____________fin711">#REF!</definedName>
    <definedName name="____________fin712">#REF!</definedName>
    <definedName name="____________fin713">#REF!</definedName>
    <definedName name="____________fin714">#REF!</definedName>
    <definedName name="____________fin715">#REF!</definedName>
    <definedName name="____________fin716">#REF!</definedName>
    <definedName name="____________fin72">#REF!</definedName>
    <definedName name="____________fin73">#REF!</definedName>
    <definedName name="____________fin74">#REF!</definedName>
    <definedName name="____________fin75">#REF!</definedName>
    <definedName name="____________fin76">#REF!</definedName>
    <definedName name="____________fin77">#REF!</definedName>
    <definedName name="____________fin78">#REF!</definedName>
    <definedName name="____________fin79">#REF!</definedName>
    <definedName name="____________fin81">#REF!</definedName>
    <definedName name="____________fin810">#REF!</definedName>
    <definedName name="____________fin811">#REF!</definedName>
    <definedName name="____________fin812">#REF!</definedName>
    <definedName name="____________fin82">#REF!</definedName>
    <definedName name="____________fin83">#REF!</definedName>
    <definedName name="____________fin84">#REF!</definedName>
    <definedName name="____________fin85">#REF!</definedName>
    <definedName name="____________fin86">#REF!</definedName>
    <definedName name="____________fin87">#REF!</definedName>
    <definedName name="____________fin88">#REF!</definedName>
    <definedName name="____________fin89">#REF!</definedName>
    <definedName name="____________fjd100">#REF!</definedName>
    <definedName name="____________fjd150">#REF!</definedName>
    <definedName name="____________fjd50">#REF!</definedName>
    <definedName name="____________fjd65">#REF!</definedName>
    <definedName name="____________fmd150">#REF!</definedName>
    <definedName name="____________FpP1">#REF!</definedName>
    <definedName name="____________FpP2">#REF!</definedName>
    <definedName name="____________FpP3">#REF!</definedName>
    <definedName name="____________FpP4">#REF!</definedName>
    <definedName name="____________FpP5">#REF!</definedName>
    <definedName name="____________FpP6">#REF!</definedName>
    <definedName name="____________g1">#REF!</definedName>
    <definedName name="____________GID1">#REF!</definedName>
    <definedName name="____________GOT30">#REF!</definedName>
    <definedName name="____________grc1">#REF!</definedName>
    <definedName name="____________gti50">#REF!</definedName>
    <definedName name="____________gti60">#REF!</definedName>
    <definedName name="____________gvd100">#REF!</definedName>
    <definedName name="____________gvd15">#REF!</definedName>
    <definedName name="____________gvd150">#REF!</definedName>
    <definedName name="____________gvd25">#REF!</definedName>
    <definedName name="____________gvd50">#REF!</definedName>
    <definedName name="____________gvd65">#REF!</definedName>
    <definedName name="____________h1">#REF!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hdw1">#REF!</definedName>
    <definedName name="____________i1">#REF!</definedName>
    <definedName name="____________ii1">#REF!</definedName>
    <definedName name="____________IWF150">#REF!</definedName>
    <definedName name="____________IWF50">#REF!</definedName>
    <definedName name="____________IWF500">#REF!</definedName>
    <definedName name="____________IWF600">#REF!</definedName>
    <definedName name="____________j1">#REF!</definedName>
    <definedName name="____________k1">#REF!</definedName>
    <definedName name="____________Kl1515">#REF!</definedName>
    <definedName name="____________KlK1">#REF!</definedName>
    <definedName name="____________KlK11">#REF!</definedName>
    <definedName name="____________KlK12">#REF!</definedName>
    <definedName name="____________KlK2">#REF!</definedName>
    <definedName name="____________KlK3">#REF!</definedName>
    <definedName name="____________kof1">#REF!</definedName>
    <definedName name="____________KRM20">#REF!</definedName>
    <definedName name="____________KRM30">#REF!</definedName>
    <definedName name="____________l1">#REF!</definedName>
    <definedName name="____________LLL01">#REF!</definedName>
    <definedName name="____________LLL02">#REF!</definedName>
    <definedName name="____________LLL03">#REF!</definedName>
    <definedName name="____________LLL11">#REF!</definedName>
    <definedName name="____________m1">#REF!</definedName>
    <definedName name="____________MAC12">#REF!</definedName>
    <definedName name="____________MAC46">#REF!</definedName>
    <definedName name="____________MDE01">#REF!</definedName>
    <definedName name="____________MDE02">#REF!</definedName>
    <definedName name="____________MDE03">#REF!</definedName>
    <definedName name="____________MDE04">#REF!</definedName>
    <definedName name="____________MDE05">#REF!</definedName>
    <definedName name="____________MDE06">#REF!</definedName>
    <definedName name="____________MDE07">#REF!</definedName>
    <definedName name="____________MDE08">#REF!</definedName>
    <definedName name="____________MDE09">#REF!</definedName>
    <definedName name="____________MDE10">#REF!</definedName>
    <definedName name="____________MDE11">#REF!</definedName>
    <definedName name="____________MDE12">#REF!</definedName>
    <definedName name="____________MDE13">#REF!</definedName>
    <definedName name="____________MDE14">#REF!</definedName>
    <definedName name="____________MDE15">#REF!</definedName>
    <definedName name="____________MDE16">#REF!</definedName>
    <definedName name="____________MDE17">#REF!</definedName>
    <definedName name="____________MDE18">#REF!</definedName>
    <definedName name="____________MDE19">#REF!</definedName>
    <definedName name="____________MDE20">#REF!</definedName>
    <definedName name="____________MDE21">#REF!</definedName>
    <definedName name="____________MDE22">#REF!</definedName>
    <definedName name="____________MDE23">#REF!</definedName>
    <definedName name="____________MDE24">#REF!</definedName>
    <definedName name="____________MDE25">#REF!</definedName>
    <definedName name="____________MDE26">#REF!</definedName>
    <definedName name="____________MDE27">#REF!</definedName>
    <definedName name="____________MDE28">#REF!</definedName>
    <definedName name="____________MDE29">#REF!</definedName>
    <definedName name="____________MDE30">#REF!</definedName>
    <definedName name="____________MDE31">#REF!</definedName>
    <definedName name="____________MDE32">#REF!</definedName>
    <definedName name="____________MDE33">#REF!</definedName>
    <definedName name="____________MDE34">#REF!</definedName>
    <definedName name="____________MDE35">#REF!</definedName>
    <definedName name="____________ME01">#REF!</definedName>
    <definedName name="____________ME02">#REF!</definedName>
    <definedName name="____________ME03">#REF!</definedName>
    <definedName name="____________ME04">#REF!</definedName>
    <definedName name="____________ME05">#REF!</definedName>
    <definedName name="____________ME06">#REF!</definedName>
    <definedName name="____________ME07">#REF!</definedName>
    <definedName name="____________ME08">#REF!</definedName>
    <definedName name="____________ME09">#REF!</definedName>
    <definedName name="____________ME10">#REF!</definedName>
    <definedName name="____________ME11">#REF!</definedName>
    <definedName name="____________ME12">#REF!</definedName>
    <definedName name="____________ME13">#REF!</definedName>
    <definedName name="____________ME14">#REF!</definedName>
    <definedName name="____________ME15">#REF!</definedName>
    <definedName name="____________ME16">#REF!</definedName>
    <definedName name="____________ME17">#REF!</definedName>
    <definedName name="____________ME18">#REF!</definedName>
    <definedName name="____________ME19">#REF!</definedName>
    <definedName name="____________ME20">#REF!</definedName>
    <definedName name="____________ME21">#REF!</definedName>
    <definedName name="____________ME22">#REF!</definedName>
    <definedName name="____________ME23">#REF!</definedName>
    <definedName name="____________ME24">#REF!</definedName>
    <definedName name="____________ME25">#REF!</definedName>
    <definedName name="____________ME26">#REF!</definedName>
    <definedName name="____________ME27">#REF!</definedName>
    <definedName name="____________ME28">#REF!</definedName>
    <definedName name="____________ME29">#REF!</definedName>
    <definedName name="____________ME30">#REF!</definedName>
    <definedName name="____________ME31">#REF!</definedName>
    <definedName name="____________ME32">#REF!</definedName>
    <definedName name="____________ME33">#REF!</definedName>
    <definedName name="____________ME34">#REF!</definedName>
    <definedName name="____________ME35">#REF!</definedName>
    <definedName name="____________MMM03">#REF!</definedName>
    <definedName name="____________MMM04">#REF!</definedName>
    <definedName name="____________MMM05">#REF!</definedName>
    <definedName name="____________MMM08">#REF!</definedName>
    <definedName name="____________MMM10">#REF!</definedName>
    <definedName name="____________MMM11">#REF!</definedName>
    <definedName name="____________MMM12">#REF!</definedName>
    <definedName name="____________MMM16">#REF!</definedName>
    <definedName name="____________MMM18">#REF!</definedName>
    <definedName name="____________MMM19">#REF!</definedName>
    <definedName name="____________MMM26">#REF!</definedName>
    <definedName name="____________MMM27">#REF!</definedName>
    <definedName name="____________MMM33">#REF!</definedName>
    <definedName name="____________MMM37">#REF!</definedName>
    <definedName name="____________MMM38">#REF!</definedName>
    <definedName name="____________MMM39">#REF!</definedName>
    <definedName name="____________MMM411">#REF!</definedName>
    <definedName name="____________MMM44">#REF!</definedName>
    <definedName name="____________MMM47">#REF!</definedName>
    <definedName name="____________MMM48">#REF!</definedName>
    <definedName name="____________n1">#REF!</definedName>
    <definedName name="____________NCL100">#REF!</definedName>
    <definedName name="____________NCL200">#REF!</definedName>
    <definedName name="____________NCL250">#REF!</definedName>
    <definedName name="____________nin190">#REF!</definedName>
    <definedName name="____________o1">#REF!</definedName>
    <definedName name="____________pab100">#REF!</definedName>
    <definedName name="____________pab125">#REF!</definedName>
    <definedName name="____________pab15">#REF!</definedName>
    <definedName name="____________pab150">#REF!</definedName>
    <definedName name="____________pab2">#REF!</definedName>
    <definedName name="____________pab20">#REF!</definedName>
    <definedName name="____________pab25">#REF!</definedName>
    <definedName name="____________pab32">#REF!</definedName>
    <definedName name="____________pab4">#REF!</definedName>
    <definedName name="____________pab40">#REF!</definedName>
    <definedName name="____________pab50">#REF!</definedName>
    <definedName name="____________pab6">#REF!</definedName>
    <definedName name="____________pab65">#REF!</definedName>
    <definedName name="____________pab80">#REF!</definedName>
    <definedName name="____________pah150">#REF!</definedName>
    <definedName name="____________pak100">#REF!</definedName>
    <definedName name="____________pak150">#REF!</definedName>
    <definedName name="____________pak50">#REF!</definedName>
    <definedName name="____________pak80">#REF!</definedName>
    <definedName name="____________pbs100">#REF!</definedName>
    <definedName name="____________pbs15">#REF!</definedName>
    <definedName name="____________pbs150">#REF!</definedName>
    <definedName name="____________pbs40">#REF!</definedName>
    <definedName name="____________pbs50">#REF!</definedName>
    <definedName name="____________pbs65">#REF!</definedName>
    <definedName name="____________pbs80">#REF!</definedName>
    <definedName name="____________PC40">#REF!</definedName>
    <definedName name="____________PC450">#REF!</definedName>
    <definedName name="____________PC50">#REF!</definedName>
    <definedName name="____________PC600">#REF!</definedName>
    <definedName name="____________pc80">#REF!</definedName>
    <definedName name="____________pcf80">#REF!</definedName>
    <definedName name="____________Pek231">#REF!</definedName>
    <definedName name="____________Pek233">#REF!</definedName>
    <definedName name="____________Pek331">#REF!</definedName>
    <definedName name="____________Pek332">#REF!</definedName>
    <definedName name="____________Pek511">#REF!</definedName>
    <definedName name="____________Pek512">#REF!</definedName>
    <definedName name="____________Pek644">#REF!</definedName>
    <definedName name="____________Pek645">#REF!</definedName>
    <definedName name="____________Pek711">#REF!</definedName>
    <definedName name="____________Pek7123">#REF!</definedName>
    <definedName name="____________Pek713">#REF!</definedName>
    <definedName name="____________Pek715">#REF!</definedName>
    <definedName name="____________Pek716">#REF!</definedName>
    <definedName name="____________Pek717">#REF!</definedName>
    <definedName name="____________Pek719">#REF!</definedName>
    <definedName name="____________Pek7211">#REF!</definedName>
    <definedName name="____________Pek725">#REF!</definedName>
    <definedName name="____________Pek731">#REF!</definedName>
    <definedName name="____________Pek732">#REF!</definedName>
    <definedName name="____________Pek743">#REF!</definedName>
    <definedName name="____________Pek744">#REF!</definedName>
    <definedName name="____________pek7515">#REF!</definedName>
    <definedName name="____________Pek7517">#REF!</definedName>
    <definedName name="____________Pek7525">#REF!</definedName>
    <definedName name="____________Pek761">#REF!</definedName>
    <definedName name="____________Pek765">#REF!</definedName>
    <definedName name="____________Pek766">#REF!</definedName>
    <definedName name="____________Pek783">#REF!</definedName>
    <definedName name="____________Pek791">#REF!</definedName>
    <definedName name="____________Pek792">#REF!</definedName>
    <definedName name="____________ph100">#REF!</definedName>
    <definedName name="____________ph150">#REF!</definedName>
    <definedName name="____________phf100">#REF!</definedName>
    <definedName name="____________phf150">#REF!</definedName>
    <definedName name="____________put1">#REF!</definedName>
    <definedName name="____________pv100">#REF!</definedName>
    <definedName name="____________pv40">#REF!</definedName>
    <definedName name="____________pv50">#REF!</definedName>
    <definedName name="____________pv80">#REF!</definedName>
    <definedName name="____________PVC3">#REF!</definedName>
    <definedName name="____________PVC6">#REF!</definedName>
    <definedName name="____________pvf100">#REF!</definedName>
    <definedName name="____________pvf80">#REF!</definedName>
    <definedName name="____________rk100">#REF!</definedName>
    <definedName name="____________rk200">#REF!</definedName>
    <definedName name="____________rk300">#REF!</definedName>
    <definedName name="____________rk600">#REF!</definedName>
    <definedName name="____________rkl1000">#REF!</definedName>
    <definedName name="____________rkl1200">#REF!</definedName>
    <definedName name="____________rkl200">#REF!</definedName>
    <definedName name="____________rkl300">#REF!</definedName>
    <definedName name="____________rkl400">#REF!</definedName>
    <definedName name="____________rkl500">#REF!</definedName>
    <definedName name="____________rkl600">#REF!</definedName>
    <definedName name="____________rkl700">#REF!</definedName>
    <definedName name="____________rkl800">#REF!</definedName>
    <definedName name="____________RM175">#REF!</definedName>
    <definedName name="____________RM225">#REF!</definedName>
    <definedName name="____________RM300">#REF!</definedName>
    <definedName name="____________rmk250">#REF!</definedName>
    <definedName name="____________rmk350">#REF!</definedName>
    <definedName name="____________sc1">#REF!</definedName>
    <definedName name="____________SC2">#REF!</definedName>
    <definedName name="____________sc3">#REF!</definedName>
    <definedName name="____________sfv150">#REF!</definedName>
    <definedName name="____________SlS1">#REF!</definedName>
    <definedName name="____________SlS2">#REF!</definedName>
    <definedName name="____________SlS3">#REF!</definedName>
    <definedName name="____________SlS4">#REF!</definedName>
    <definedName name="____________SN3">#REF!</definedName>
    <definedName name="____________std100">#REF!</definedName>
    <definedName name="____________std150">#REF!</definedName>
    <definedName name="____________std50">#REF!</definedName>
    <definedName name="____________std65">#REF!</definedName>
    <definedName name="____________th100">#REF!</definedName>
    <definedName name="____________TH160">#REF!</definedName>
    <definedName name="____________TL1">#REF!</definedName>
    <definedName name="____________TL2">#REF!</definedName>
    <definedName name="____________TL3">#REF!</definedName>
    <definedName name="____________TLA120">#REF!</definedName>
    <definedName name="____________TLA35">#REF!</definedName>
    <definedName name="____________TLA50">#REF!</definedName>
    <definedName name="____________TLA70">#REF!</definedName>
    <definedName name="____________TLA95">#REF!</definedName>
    <definedName name="____________tlc20">#REF!</definedName>
    <definedName name="____________TR250">#REF!</definedName>
    <definedName name="____________tr375">#REF!</definedName>
    <definedName name="____________tsv25">#REF!</definedName>
    <definedName name="____________UNP200">#REF!</definedName>
    <definedName name="____________VL100">#REF!</definedName>
    <definedName name="____________VL200">#REF!</definedName>
    <definedName name="____________VL250">#REF!</definedName>
    <definedName name="____________vnt100">#REF!</definedName>
    <definedName name="____________vnt40">#REF!</definedName>
    <definedName name="____________vnt50">#REF!</definedName>
    <definedName name="____________vnt80">#REF!</definedName>
    <definedName name="___________a1">#REF!</definedName>
    <definedName name="___________AAA1">#REF!</definedName>
    <definedName name="___________AAA10">#REF!</definedName>
    <definedName name="___________AAA11">#REF!</definedName>
    <definedName name="___________AAA12">#REF!</definedName>
    <definedName name="___________AAA13">#REF!</definedName>
    <definedName name="___________AAA2">#REF!</definedName>
    <definedName name="___________AAA3">#REF!</definedName>
    <definedName name="___________AAA4">#REF!</definedName>
    <definedName name="___________AAA5">#REF!</definedName>
    <definedName name="___________AAA6">#REF!</definedName>
    <definedName name="___________AAA7">#REF!</definedName>
    <definedName name="___________AAA8">#REF!</definedName>
    <definedName name="___________AAA9">#REF!</definedName>
    <definedName name="___________abb91">#REF!</definedName>
    <definedName name="___________abs100">#REF!</definedName>
    <definedName name="___________ahu100">#REF!</definedName>
    <definedName name="___________ahu150">#REF!</definedName>
    <definedName name="___________ako100">#REF!</definedName>
    <definedName name="___________ako150">#REF!</definedName>
    <definedName name="___________ako50">#REF!</definedName>
    <definedName name="___________ako80">#REF!</definedName>
    <definedName name="___________aku100">#REF!</definedName>
    <definedName name="___________aku150">#REF!</definedName>
    <definedName name="___________b1">#REF!</definedName>
    <definedName name="___________bbl150">#REF!</definedName>
    <definedName name="___________bbp5">#REF!</definedName>
    <definedName name="___________bcv100">#REF!</definedName>
    <definedName name="___________bcv125">#REF!</definedName>
    <definedName name="___________bcv150">#REF!</definedName>
    <definedName name="___________bkt70">#REF!</definedName>
    <definedName name="___________bkt80">#REF!</definedName>
    <definedName name="___________BlB1">#REF!</definedName>
    <definedName name="___________BlB2">#REF!</definedName>
    <definedName name="___________BlB3">#REF!</definedName>
    <definedName name="___________BlB4">#REF!</definedName>
    <definedName name="___________BlB5">#REF!</definedName>
    <definedName name="___________BlB6">#REF!</definedName>
    <definedName name="___________BlB7">#REF!</definedName>
    <definedName name="___________blt150">#REF!</definedName>
    <definedName name="___________btk175">#REF!</definedName>
    <definedName name="___________btk275">#REF!</definedName>
    <definedName name="___________cas80">#REF!</definedName>
    <definedName name="___________CT250">#REF!</definedName>
    <definedName name="___________cvd100">#REF!</definedName>
    <definedName name="___________cvd15">#REF!</definedName>
    <definedName name="___________cvd150">#REF!</definedName>
    <definedName name="___________cvd50">#REF!</definedName>
    <definedName name="___________cvd65">#REF!</definedName>
    <definedName name="___________d1">#REF!</definedName>
    <definedName name="___________daf1">#REF!</definedName>
    <definedName name="___________daf2">#REF!</definedName>
    <definedName name="___________daf31">#REF!</definedName>
    <definedName name="___________daf32">#REF!</definedName>
    <definedName name="___________daf33">#REF!</definedName>
    <definedName name="___________ddn400">#REF!</definedName>
    <definedName name="___________ddn600">#REF!</definedName>
    <definedName name="___________dgt100">#REF!</definedName>
    <definedName name="___________dia6">#REF!</definedName>
    <definedName name="___________DIV1">#REF!</definedName>
    <definedName name="___________Div10">#REF!</definedName>
    <definedName name="___________DIV11">#REF!</definedName>
    <definedName name="___________Div2">#REF!</definedName>
    <definedName name="___________Div3">#REF!</definedName>
    <definedName name="___________Div4">#REF!</definedName>
    <definedName name="___________Div5">#REF!</definedName>
    <definedName name="___________Div6">#REF!</definedName>
    <definedName name="___________Div7">#REF!</definedName>
    <definedName name="___________Div8">#REF!</definedName>
    <definedName name="___________Div9">#REF!</definedName>
    <definedName name="___________dua2">#REF!</definedName>
    <definedName name="___________e1">#REF!</definedName>
    <definedName name="___________EEE01">#REF!</definedName>
    <definedName name="___________EEE02">#REF!</definedName>
    <definedName name="___________EEE03">#REF!</definedName>
    <definedName name="___________EEE04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2">#REF!</definedName>
    <definedName name="___________EEE13">#REF!</definedName>
    <definedName name="___________EEE14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0">#REF!</definedName>
    <definedName name="___________EEE21">#REF!</definedName>
    <definedName name="___________EEE22">#REF!</definedName>
    <definedName name="___________EEE23">#REF!</definedName>
    <definedName name="___________EEE24">#REF!</definedName>
    <definedName name="___________EEE25">#REF!</definedName>
    <definedName name="___________EEE26">#REF!</definedName>
    <definedName name="___________EEE27">#REF!</definedName>
    <definedName name="___________EEE28">#REF!</definedName>
    <definedName name="___________EEE29">#REF!</definedName>
    <definedName name="___________EEE30">#REF!</definedName>
    <definedName name="___________EEE31">#REF!</definedName>
    <definedName name="___________EEE32">#REF!</definedName>
    <definedName name="___________EEE33">#REF!</definedName>
    <definedName name="___________f1">#REF!</definedName>
    <definedName name="___________fin11">#REF!</definedName>
    <definedName name="___________fin110">#REF!</definedName>
    <definedName name="___________fin12">#REF!</definedName>
    <definedName name="___________fin13">#REF!</definedName>
    <definedName name="___________fin14">#REF!</definedName>
    <definedName name="___________fin15">#REF!</definedName>
    <definedName name="___________fin16">#REF!</definedName>
    <definedName name="___________fin17">#REF!</definedName>
    <definedName name="___________fin18">#REF!</definedName>
    <definedName name="___________fin19">#REF!</definedName>
    <definedName name="___________fin21">#REF!</definedName>
    <definedName name="___________fin210">#REF!</definedName>
    <definedName name="___________fin211">#REF!</definedName>
    <definedName name="___________fin212">#REF!</definedName>
    <definedName name="___________fin213">#REF!</definedName>
    <definedName name="___________fin214">#REF!</definedName>
    <definedName name="___________fin22">#REF!</definedName>
    <definedName name="___________fin23">#REF!</definedName>
    <definedName name="___________fin24">#REF!</definedName>
    <definedName name="___________fin25">#REF!</definedName>
    <definedName name="___________fin26">#REF!</definedName>
    <definedName name="___________fin27">#REF!</definedName>
    <definedName name="___________fin28">#REF!</definedName>
    <definedName name="___________fin29">#REF!</definedName>
    <definedName name="___________fin31">#REF!</definedName>
    <definedName name="___________fin310">#REF!</definedName>
    <definedName name="___________fin311">#REF!</definedName>
    <definedName name="___________fin312">#REF!</definedName>
    <definedName name="___________fin313">#REF!</definedName>
    <definedName name="___________fin32">#REF!</definedName>
    <definedName name="___________fin33">#REF!</definedName>
    <definedName name="___________fin34">#REF!</definedName>
    <definedName name="___________fin35">#REF!</definedName>
    <definedName name="___________fin36">#REF!</definedName>
    <definedName name="___________fin37">#REF!</definedName>
    <definedName name="___________fin38">#REF!</definedName>
    <definedName name="___________fin39">#REF!</definedName>
    <definedName name="___________fin41">#REF!</definedName>
    <definedName name="___________fin410">#REF!</definedName>
    <definedName name="___________fin411">#REF!</definedName>
    <definedName name="___________fin412">#REF!</definedName>
    <definedName name="___________fin413">#REF!</definedName>
    <definedName name="___________fin414">#REF!</definedName>
    <definedName name="___________fin42">#REF!</definedName>
    <definedName name="___________fin43">#REF!</definedName>
    <definedName name="___________fin44">#REF!</definedName>
    <definedName name="___________fin45">#REF!</definedName>
    <definedName name="___________fin46">#REF!</definedName>
    <definedName name="___________fin47">#REF!</definedName>
    <definedName name="___________fin48">#REF!</definedName>
    <definedName name="___________fin49">#REF!</definedName>
    <definedName name="___________fin51">#REF!</definedName>
    <definedName name="___________fin510">#REF!</definedName>
    <definedName name="___________fin511">#REF!</definedName>
    <definedName name="___________fin512">#REF!</definedName>
    <definedName name="___________fin513">#REF!</definedName>
    <definedName name="___________fin514">#REF!</definedName>
    <definedName name="___________fin52">#REF!</definedName>
    <definedName name="___________fin53">#REF!</definedName>
    <definedName name="___________fin54">#REF!</definedName>
    <definedName name="___________fin55">#REF!</definedName>
    <definedName name="___________fin56">#REF!</definedName>
    <definedName name="___________fin57">#REF!</definedName>
    <definedName name="___________fin58">#REF!</definedName>
    <definedName name="___________fin59">#REF!</definedName>
    <definedName name="___________fin61">#REF!</definedName>
    <definedName name="___________fin610">#REF!</definedName>
    <definedName name="___________fin611">#REF!</definedName>
    <definedName name="___________fin612">#REF!</definedName>
    <definedName name="___________fin613">#REF!</definedName>
    <definedName name="___________fin614">#REF!</definedName>
    <definedName name="___________fin615">#REF!</definedName>
    <definedName name="___________fin616">#REF!</definedName>
    <definedName name="___________fin62">#REF!</definedName>
    <definedName name="___________fin63">#REF!</definedName>
    <definedName name="___________fin64">#REF!</definedName>
    <definedName name="___________fin65">#REF!</definedName>
    <definedName name="___________fin66">#REF!</definedName>
    <definedName name="___________fin67">#REF!</definedName>
    <definedName name="___________fin68">#REF!</definedName>
    <definedName name="___________fin69">#REF!</definedName>
    <definedName name="___________fin71">#REF!</definedName>
    <definedName name="___________fin710">#REF!</definedName>
    <definedName name="___________fin711">#REF!</definedName>
    <definedName name="___________fin712">#REF!</definedName>
    <definedName name="___________fin713">#REF!</definedName>
    <definedName name="___________fin714">#REF!</definedName>
    <definedName name="___________fin715">#REF!</definedName>
    <definedName name="___________fin716">#REF!</definedName>
    <definedName name="___________fin72">#REF!</definedName>
    <definedName name="___________fin73">#REF!</definedName>
    <definedName name="___________fin74">#REF!</definedName>
    <definedName name="___________fin75">#REF!</definedName>
    <definedName name="___________fin76">#REF!</definedName>
    <definedName name="___________fin77">#REF!</definedName>
    <definedName name="___________fin78">#REF!</definedName>
    <definedName name="___________fin79">#REF!</definedName>
    <definedName name="___________fin81">#REF!</definedName>
    <definedName name="___________fin810">#REF!</definedName>
    <definedName name="___________fin811">#REF!</definedName>
    <definedName name="___________fin812">#REF!</definedName>
    <definedName name="___________fin82">#REF!</definedName>
    <definedName name="___________fin83">#REF!</definedName>
    <definedName name="___________fin84">#REF!</definedName>
    <definedName name="___________fin85">#REF!</definedName>
    <definedName name="___________fin86">#REF!</definedName>
    <definedName name="___________fin87">#REF!</definedName>
    <definedName name="___________fin88">#REF!</definedName>
    <definedName name="___________fin89">#REF!</definedName>
    <definedName name="___________fjd100">#REF!</definedName>
    <definedName name="___________fjd150">#REF!</definedName>
    <definedName name="___________fjd50">#REF!</definedName>
    <definedName name="___________fjd65">#REF!</definedName>
    <definedName name="___________fmd150">#REF!</definedName>
    <definedName name="___________FpP1">#REF!</definedName>
    <definedName name="___________FpP2">#REF!</definedName>
    <definedName name="___________FpP3">#REF!</definedName>
    <definedName name="___________FpP4">#REF!</definedName>
    <definedName name="___________FpP5">#REF!</definedName>
    <definedName name="___________FpP6">#REF!</definedName>
    <definedName name="___________g1">#REF!</definedName>
    <definedName name="___________GID1">#REF!</definedName>
    <definedName name="___________gk2" hidden="1">#REF!</definedName>
    <definedName name="___________GOT30">#REF!</definedName>
    <definedName name="___________grc1">#REF!</definedName>
    <definedName name="___________gti50">#REF!</definedName>
    <definedName name="___________gti60">#REF!</definedName>
    <definedName name="___________gvd100">#REF!</definedName>
    <definedName name="___________gvd15">#REF!</definedName>
    <definedName name="___________gvd150">#REF!</definedName>
    <definedName name="___________gvd25">#REF!</definedName>
    <definedName name="___________gvd50">#REF!</definedName>
    <definedName name="___________gvd65">#REF!</definedName>
    <definedName name="___________h1">#REF!</definedName>
    <definedName name="___________HAL1">#REF!</definedName>
    <definedName name="___________HAL2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hdw1">#REF!</definedName>
    <definedName name="___________i1">#REF!</definedName>
    <definedName name="___________ii1">#REF!</definedName>
    <definedName name="___________IWF150">#REF!</definedName>
    <definedName name="___________IWF50">#REF!</definedName>
    <definedName name="___________IWF500">#REF!</definedName>
    <definedName name="___________IWF600">#REF!</definedName>
    <definedName name="___________j1">#REF!</definedName>
    <definedName name="___________k1">#REF!</definedName>
    <definedName name="___________Kl1515">#REF!</definedName>
    <definedName name="___________KlK1">#REF!</definedName>
    <definedName name="___________KlK11">#REF!</definedName>
    <definedName name="___________KlK12">#REF!</definedName>
    <definedName name="___________KlK2">#REF!</definedName>
    <definedName name="___________KlK3">#REF!</definedName>
    <definedName name="___________kof1">#REF!</definedName>
    <definedName name="___________KRM20">#REF!</definedName>
    <definedName name="___________KRM30">#REF!</definedName>
    <definedName name="___________l1">#REF!</definedName>
    <definedName name="___________LLL01">#REF!</definedName>
    <definedName name="___________LLL02">#REF!</definedName>
    <definedName name="___________LLL03">#REF!</definedName>
    <definedName name="___________LLL04">#REF!</definedName>
    <definedName name="___________LLL05">#REF!</definedName>
    <definedName name="___________LLL11">#REF!</definedName>
    <definedName name="___________m1">#REF!</definedName>
    <definedName name="___________MAC12">#REF!</definedName>
    <definedName name="___________MAC46">#REF!</definedName>
    <definedName name="___________MDE01">#REF!</definedName>
    <definedName name="___________MDE02">#REF!</definedName>
    <definedName name="___________MDE03">#REF!</definedName>
    <definedName name="___________MDE04">#REF!</definedName>
    <definedName name="___________MDE05">#REF!</definedName>
    <definedName name="___________MDE06">#REF!</definedName>
    <definedName name="___________MDE07">#REF!</definedName>
    <definedName name="___________MDE08">#REF!</definedName>
    <definedName name="___________MDE09">#REF!</definedName>
    <definedName name="___________MDE10">#REF!</definedName>
    <definedName name="___________MDE11">#REF!</definedName>
    <definedName name="___________MDE12">#REF!</definedName>
    <definedName name="___________MDE13">#REF!</definedName>
    <definedName name="___________MDE14">#REF!</definedName>
    <definedName name="___________MDE15">#REF!</definedName>
    <definedName name="___________MDE16">#REF!</definedName>
    <definedName name="___________MDE17">#REF!</definedName>
    <definedName name="___________MDE18">#REF!</definedName>
    <definedName name="___________MDE19">#REF!</definedName>
    <definedName name="___________MDE20">#REF!</definedName>
    <definedName name="___________MDE21">#REF!</definedName>
    <definedName name="___________MDE22">#REF!</definedName>
    <definedName name="___________MDE23">#REF!</definedName>
    <definedName name="___________MDE24">#REF!</definedName>
    <definedName name="___________MDE25">#REF!</definedName>
    <definedName name="___________MDE26">#REF!</definedName>
    <definedName name="___________MDE27">#REF!</definedName>
    <definedName name="___________MDE28">#REF!</definedName>
    <definedName name="___________MDE29">#REF!</definedName>
    <definedName name="___________MDE30">#REF!</definedName>
    <definedName name="___________MDE31">#REF!</definedName>
    <definedName name="___________MDE32">#REF!</definedName>
    <definedName name="___________MDE33">#REF!</definedName>
    <definedName name="___________MDE34">#REF!</definedName>
    <definedName name="___________MDE35">#REF!</definedName>
    <definedName name="___________ME01">#REF!</definedName>
    <definedName name="___________ME02">#REF!</definedName>
    <definedName name="___________ME03">#REF!</definedName>
    <definedName name="___________ME04">#REF!</definedName>
    <definedName name="___________ME05">#REF!</definedName>
    <definedName name="___________ME06">#REF!</definedName>
    <definedName name="___________ME07">#REF!</definedName>
    <definedName name="___________ME08">#REF!</definedName>
    <definedName name="___________ME09">#REF!</definedName>
    <definedName name="___________ME10">#REF!</definedName>
    <definedName name="___________ME11">#REF!</definedName>
    <definedName name="___________ME12">#REF!</definedName>
    <definedName name="___________ME13">#REF!</definedName>
    <definedName name="___________ME14">#REF!</definedName>
    <definedName name="___________ME15">#REF!</definedName>
    <definedName name="___________ME16">#REF!</definedName>
    <definedName name="___________ME17">#REF!</definedName>
    <definedName name="___________ME18">#REF!</definedName>
    <definedName name="___________ME19">#REF!</definedName>
    <definedName name="___________ME20">#REF!</definedName>
    <definedName name="___________ME21">#REF!</definedName>
    <definedName name="___________ME22">#REF!</definedName>
    <definedName name="___________ME23">#REF!</definedName>
    <definedName name="___________ME24">#REF!</definedName>
    <definedName name="___________ME25">#REF!</definedName>
    <definedName name="___________ME26">#REF!</definedName>
    <definedName name="___________ME27">#REF!</definedName>
    <definedName name="___________ME28">#REF!</definedName>
    <definedName name="___________ME29">#REF!</definedName>
    <definedName name="___________ME30">#REF!</definedName>
    <definedName name="___________ME31">#REF!</definedName>
    <definedName name="___________ME32">#REF!</definedName>
    <definedName name="___________ME33">#REF!</definedName>
    <definedName name="___________ME34">#REF!</definedName>
    <definedName name="___________ME35">#REF!</definedName>
    <definedName name="___________MMM01">#REF!</definedName>
    <definedName name="___________MMM02">#REF!</definedName>
    <definedName name="___________MMM03">#REF!</definedName>
    <definedName name="___________MMM04">#REF!</definedName>
    <definedName name="___________MMM05">#REF!</definedName>
    <definedName name="___________MMM08">#REF!</definedName>
    <definedName name="___________MMM10">#REF!</definedName>
    <definedName name="___________MMM11">#REF!</definedName>
    <definedName name="___________MMM12">#REF!</definedName>
    <definedName name="___________MMM16">#REF!</definedName>
    <definedName name="___________MMM18">#REF!</definedName>
    <definedName name="___________MMM19">#REF!</definedName>
    <definedName name="___________MMM20">#REF!</definedName>
    <definedName name="___________MMM21">#REF!</definedName>
    <definedName name="___________MMM22">#REF!</definedName>
    <definedName name="___________MMM26">#REF!</definedName>
    <definedName name="___________MMM27">#REF!</definedName>
    <definedName name="___________MMM33">#REF!</definedName>
    <definedName name="___________MMM37">#REF!</definedName>
    <definedName name="___________MMM38">#REF!</definedName>
    <definedName name="___________MMM39">#REF!</definedName>
    <definedName name="___________MMM411">#REF!</definedName>
    <definedName name="___________MMM44">#REF!</definedName>
    <definedName name="___________MMM47">#REF!</definedName>
    <definedName name="___________MMM48">#REF!</definedName>
    <definedName name="___________n1">#REF!</definedName>
    <definedName name="___________NCL100">#REF!</definedName>
    <definedName name="___________NCL200">#REF!</definedName>
    <definedName name="___________NCL250">#REF!</definedName>
    <definedName name="___________nin190">#REF!</definedName>
    <definedName name="___________o1">#REF!</definedName>
    <definedName name="___________pab100">#REF!</definedName>
    <definedName name="___________pab125">#REF!</definedName>
    <definedName name="___________pab15">#REF!</definedName>
    <definedName name="___________pab150">#REF!</definedName>
    <definedName name="___________pab2">#REF!</definedName>
    <definedName name="___________pab20">#REF!</definedName>
    <definedName name="___________pab25">#REF!</definedName>
    <definedName name="___________pab32">#REF!</definedName>
    <definedName name="___________pab4">#REF!</definedName>
    <definedName name="___________pab40">#REF!</definedName>
    <definedName name="___________pab50">#REF!</definedName>
    <definedName name="___________pab6">#REF!</definedName>
    <definedName name="___________pab65">#REF!</definedName>
    <definedName name="___________pab80">#REF!</definedName>
    <definedName name="___________pah150">#REF!</definedName>
    <definedName name="___________pak100">#REF!</definedName>
    <definedName name="___________pak150">#REF!</definedName>
    <definedName name="___________pak50">#REF!</definedName>
    <definedName name="___________pak80">#REF!</definedName>
    <definedName name="___________pbs100">#REF!</definedName>
    <definedName name="___________pbs15">#REF!</definedName>
    <definedName name="___________pbs150">#REF!</definedName>
    <definedName name="___________pbs40">#REF!</definedName>
    <definedName name="___________pbs50">#REF!</definedName>
    <definedName name="___________pbs65">#REF!</definedName>
    <definedName name="___________pbs80">#REF!</definedName>
    <definedName name="___________PC40">#REF!</definedName>
    <definedName name="___________PC450">#REF!</definedName>
    <definedName name="___________PC50">#REF!</definedName>
    <definedName name="___________PC600">#REF!</definedName>
    <definedName name="___________pc80">#REF!</definedName>
    <definedName name="___________pcf80">#REF!</definedName>
    <definedName name="___________Pek231">#REF!</definedName>
    <definedName name="___________Pek233">#REF!</definedName>
    <definedName name="___________Pek331">#REF!</definedName>
    <definedName name="___________Pek332">#REF!</definedName>
    <definedName name="___________Pek511">#REF!</definedName>
    <definedName name="___________Pek512">#REF!</definedName>
    <definedName name="___________Pek644">#REF!</definedName>
    <definedName name="___________Pek645">#REF!</definedName>
    <definedName name="___________Pek711">#REF!</definedName>
    <definedName name="___________Pek7123">#REF!</definedName>
    <definedName name="___________Pek713">#REF!</definedName>
    <definedName name="___________Pek715">#REF!</definedName>
    <definedName name="___________Pek716">#REF!</definedName>
    <definedName name="___________Pek717">#REF!</definedName>
    <definedName name="___________Pek719">#REF!</definedName>
    <definedName name="___________Pek7211">#REF!</definedName>
    <definedName name="___________Pek725">#REF!</definedName>
    <definedName name="___________Pek731">#REF!</definedName>
    <definedName name="___________Pek732">#REF!</definedName>
    <definedName name="___________Pek743">#REF!</definedName>
    <definedName name="___________Pek744">#REF!</definedName>
    <definedName name="___________pek7515">#REF!</definedName>
    <definedName name="___________Pek7517">#REF!</definedName>
    <definedName name="___________Pek7525">#REF!</definedName>
    <definedName name="___________Pek761">#REF!</definedName>
    <definedName name="___________Pek765">#REF!</definedName>
    <definedName name="___________Pek766">#REF!</definedName>
    <definedName name="___________Pek783">#REF!</definedName>
    <definedName name="___________Pek791">#REF!</definedName>
    <definedName name="___________Pek792">#REF!</definedName>
    <definedName name="___________ph100">#REF!</definedName>
    <definedName name="___________ph150">#REF!</definedName>
    <definedName name="___________phf100">#REF!</definedName>
    <definedName name="___________phf150">#REF!</definedName>
    <definedName name="___________put1">#REF!</definedName>
    <definedName name="___________pv100">#REF!</definedName>
    <definedName name="___________pv40">#REF!</definedName>
    <definedName name="___________pv50">#REF!</definedName>
    <definedName name="___________pv80">#REF!</definedName>
    <definedName name="___________PVC34">#REF!</definedName>
    <definedName name="___________PVC4">#REF!</definedName>
    <definedName name="___________pvf100">#REF!</definedName>
    <definedName name="___________pvf80">#REF!</definedName>
    <definedName name="___________rk100">#REF!</definedName>
    <definedName name="___________rk200">#REF!</definedName>
    <definedName name="___________rk300">#REF!</definedName>
    <definedName name="___________rk600">#REF!</definedName>
    <definedName name="___________rkl1000">#REF!</definedName>
    <definedName name="___________rkl1200">#REF!</definedName>
    <definedName name="___________rkl200">#REF!</definedName>
    <definedName name="___________rkl300">#REF!</definedName>
    <definedName name="___________rkl400">#REF!</definedName>
    <definedName name="___________rkl500">#REF!</definedName>
    <definedName name="___________rkl600">#REF!</definedName>
    <definedName name="___________rkl700">#REF!</definedName>
    <definedName name="___________rkl800">#REF!</definedName>
    <definedName name="___________RM175">#REF!</definedName>
    <definedName name="___________RM225">#REF!</definedName>
    <definedName name="___________RM300">#REF!</definedName>
    <definedName name="___________rmk250">#REF!</definedName>
    <definedName name="___________rmk350">#REF!</definedName>
    <definedName name="___________sc1">#REF!</definedName>
    <definedName name="___________SC2">#REF!</definedName>
    <definedName name="___________sc3">#REF!</definedName>
    <definedName name="___________sfv150">#REF!</definedName>
    <definedName name="___________SlS1">#REF!</definedName>
    <definedName name="___________SlS2">#REF!</definedName>
    <definedName name="___________SlS3">#REF!</definedName>
    <definedName name="___________SlS4">#REF!</definedName>
    <definedName name="___________SN3">#REF!</definedName>
    <definedName name="___________std100">#REF!</definedName>
    <definedName name="___________std150">#REF!</definedName>
    <definedName name="___________std50">#REF!</definedName>
    <definedName name="___________std65">#REF!</definedName>
    <definedName name="___________th100">#REF!</definedName>
    <definedName name="___________TH160">#REF!</definedName>
    <definedName name="___________TL1">#REF!</definedName>
    <definedName name="___________TL2">#REF!</definedName>
    <definedName name="___________TL3">#REF!</definedName>
    <definedName name="___________TLA120">#REF!</definedName>
    <definedName name="___________TLA35">#REF!</definedName>
    <definedName name="___________TLA50">#REF!</definedName>
    <definedName name="___________TLA70">#REF!</definedName>
    <definedName name="___________TLA95">#REF!</definedName>
    <definedName name="___________tlc20">#REF!</definedName>
    <definedName name="___________TR250">#REF!</definedName>
    <definedName name="___________tr375">#REF!</definedName>
    <definedName name="___________tsv25">#REF!</definedName>
    <definedName name="___________UNP200">#REF!</definedName>
    <definedName name="___________VL100">#REF!</definedName>
    <definedName name="___________VL200">#REF!</definedName>
    <definedName name="___________VL250">#REF!</definedName>
    <definedName name="___________vnt100">#REF!</definedName>
    <definedName name="___________vnt40">#REF!</definedName>
    <definedName name="___________vnt50">#REF!</definedName>
    <definedName name="___________vnt80">#REF!</definedName>
    <definedName name="__________a1">#REF!</definedName>
    <definedName name="__________AAA1">#REF!</definedName>
    <definedName name="__________AAA10">#REF!</definedName>
    <definedName name="__________AAA11">#REF!</definedName>
    <definedName name="__________AAA12">#REF!</definedName>
    <definedName name="__________AAA13">#REF!</definedName>
    <definedName name="__________AAA2">#REF!</definedName>
    <definedName name="__________AAA3">#REF!</definedName>
    <definedName name="__________AAA4">#REF!</definedName>
    <definedName name="__________AAA5">#REF!</definedName>
    <definedName name="__________AAA6">#REF!</definedName>
    <definedName name="__________AAA7">#REF!</definedName>
    <definedName name="__________AAA8">#REF!</definedName>
    <definedName name="__________AAA9">#REF!</definedName>
    <definedName name="__________abb91">#REF!</definedName>
    <definedName name="__________abs100">#REF!</definedName>
    <definedName name="__________ahu100">#REF!</definedName>
    <definedName name="__________ahu150">#REF!</definedName>
    <definedName name="__________ako100">#REF!</definedName>
    <definedName name="__________ako150">#REF!</definedName>
    <definedName name="__________ako50">#REF!</definedName>
    <definedName name="__________ako80">#REF!</definedName>
    <definedName name="__________aku100">#REF!</definedName>
    <definedName name="__________aku150">#REF!</definedName>
    <definedName name="__________amd1" hidden="1">{#N/A,#N/A,FALSE,"Chi tiÆt"}</definedName>
    <definedName name="__________b1">#REF!</definedName>
    <definedName name="__________bbl150">#REF!</definedName>
    <definedName name="__________bbp5">#REF!</definedName>
    <definedName name="__________bcv100">#REF!</definedName>
    <definedName name="__________bcv125">#REF!</definedName>
    <definedName name="__________bcv150">#REF!</definedName>
    <definedName name="__________bkt70">#REF!</definedName>
    <definedName name="__________bkt80">#REF!</definedName>
    <definedName name="__________BlB1">#REF!</definedName>
    <definedName name="__________BlB2">#REF!</definedName>
    <definedName name="__________BlB3">#REF!</definedName>
    <definedName name="__________BlB4">#REF!</definedName>
    <definedName name="__________BlB5">#REF!</definedName>
    <definedName name="__________BlB6">#REF!</definedName>
    <definedName name="__________BlB7">#REF!</definedName>
    <definedName name="__________blt150">#REF!</definedName>
    <definedName name="__________btk175">#REF!</definedName>
    <definedName name="__________btk275">#REF!</definedName>
    <definedName name="__________cas80">#REF!</definedName>
    <definedName name="__________CT250">#REF!</definedName>
    <definedName name="__________cvd100">#REF!</definedName>
    <definedName name="__________cvd15">#REF!</definedName>
    <definedName name="__________cvd150">#REF!</definedName>
    <definedName name="__________cvd50">#REF!</definedName>
    <definedName name="__________cvd65">#REF!</definedName>
    <definedName name="__________d1">#REF!</definedName>
    <definedName name="__________daf1">#REF!</definedName>
    <definedName name="__________daf2">#REF!</definedName>
    <definedName name="__________daf31">#REF!</definedName>
    <definedName name="__________daf32">#REF!</definedName>
    <definedName name="__________daf33">#REF!</definedName>
    <definedName name="__________ddn400">#REF!</definedName>
    <definedName name="__________ddn600">#REF!</definedName>
    <definedName name="__________dgt100">#REF!</definedName>
    <definedName name="__________dia6">#REF!</definedName>
    <definedName name="__________DIV1">#REF!</definedName>
    <definedName name="__________DIV10">#REF!</definedName>
    <definedName name="__________DIV11">#REF!</definedName>
    <definedName name="__________DIV2">#REF!</definedName>
    <definedName name="__________DIV3">#REF!</definedName>
    <definedName name="__________DIV4">#REF!</definedName>
    <definedName name="__________DIV5">#REF!</definedName>
    <definedName name="__________DIV6">#REF!</definedName>
    <definedName name="__________DIV7">#REF!</definedName>
    <definedName name="__________DIV8">#REF!</definedName>
    <definedName name="__________DIV9">#REF!</definedName>
    <definedName name="__________dua2">#REF!</definedName>
    <definedName name="__________e1">#REF!</definedName>
    <definedName name="__________EEE01">#REF!</definedName>
    <definedName name="__________EEE02">#REF!</definedName>
    <definedName name="__________EEE03">#REF!</definedName>
    <definedName name="__________EEE04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2">#REF!</definedName>
    <definedName name="__________EEE13">#REF!</definedName>
    <definedName name="__________EEE14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0">#REF!</definedName>
    <definedName name="__________EEE21">#REF!</definedName>
    <definedName name="__________EEE22">#REF!</definedName>
    <definedName name="__________EEE23">#REF!</definedName>
    <definedName name="__________EEE24">#REF!</definedName>
    <definedName name="__________EEE25">#REF!</definedName>
    <definedName name="__________EEE26">#REF!</definedName>
    <definedName name="__________EEE27">#REF!</definedName>
    <definedName name="__________EEE28">#REF!</definedName>
    <definedName name="__________EEE29">#REF!</definedName>
    <definedName name="__________EEE30">#REF!</definedName>
    <definedName name="__________EEE31">#REF!</definedName>
    <definedName name="__________EEE32">#REF!</definedName>
    <definedName name="__________EEE33">#REF!</definedName>
    <definedName name="__________EEE779">#REF!</definedName>
    <definedName name="__________f1">#REF!</definedName>
    <definedName name="__________fin11">#REF!</definedName>
    <definedName name="__________fin110">#REF!</definedName>
    <definedName name="__________fin12">#REF!</definedName>
    <definedName name="__________fin13">#REF!</definedName>
    <definedName name="__________fin14">#REF!</definedName>
    <definedName name="__________fin15">#REF!</definedName>
    <definedName name="__________fin16">#REF!</definedName>
    <definedName name="__________fin17">#REF!</definedName>
    <definedName name="__________fin18">#REF!</definedName>
    <definedName name="__________fin19">#REF!</definedName>
    <definedName name="__________fin21">#REF!</definedName>
    <definedName name="__________fin210">#REF!</definedName>
    <definedName name="__________fin211">#REF!</definedName>
    <definedName name="__________fin212">#REF!</definedName>
    <definedName name="__________fin213">#REF!</definedName>
    <definedName name="__________fin214">#REF!</definedName>
    <definedName name="__________fin22">#REF!</definedName>
    <definedName name="__________fin23">#REF!</definedName>
    <definedName name="__________fin24">#REF!</definedName>
    <definedName name="__________fin25">#REF!</definedName>
    <definedName name="__________fin26">#REF!</definedName>
    <definedName name="__________fin27">#REF!</definedName>
    <definedName name="__________fin28">#REF!</definedName>
    <definedName name="__________fin29">#REF!</definedName>
    <definedName name="__________fin31">#REF!</definedName>
    <definedName name="__________fin310">#REF!</definedName>
    <definedName name="__________fin311">#REF!</definedName>
    <definedName name="__________fin312">#REF!</definedName>
    <definedName name="__________fin313">#REF!</definedName>
    <definedName name="__________fin32">#REF!</definedName>
    <definedName name="__________fin33">#REF!</definedName>
    <definedName name="__________fin34">#REF!</definedName>
    <definedName name="__________fin35">#REF!</definedName>
    <definedName name="__________fin36">#REF!</definedName>
    <definedName name="__________fin37">#REF!</definedName>
    <definedName name="__________fin38">#REF!</definedName>
    <definedName name="__________fin39">#REF!</definedName>
    <definedName name="__________fin41">#REF!</definedName>
    <definedName name="__________fin410">#REF!</definedName>
    <definedName name="__________fin411">#REF!</definedName>
    <definedName name="__________fin412">#REF!</definedName>
    <definedName name="__________fin413">#REF!</definedName>
    <definedName name="__________fin414">#REF!</definedName>
    <definedName name="__________fin42">#REF!</definedName>
    <definedName name="__________fin43">#REF!</definedName>
    <definedName name="__________fin44">#REF!</definedName>
    <definedName name="__________fin45">#REF!</definedName>
    <definedName name="__________fin46">#REF!</definedName>
    <definedName name="__________fin47">#REF!</definedName>
    <definedName name="__________fin48">#REF!</definedName>
    <definedName name="__________fin49">#REF!</definedName>
    <definedName name="__________fin51">#REF!</definedName>
    <definedName name="__________fin510">#REF!</definedName>
    <definedName name="__________fin511">#REF!</definedName>
    <definedName name="__________fin512">#REF!</definedName>
    <definedName name="__________fin513">#REF!</definedName>
    <definedName name="__________fin514">#REF!</definedName>
    <definedName name="__________fin52">#REF!</definedName>
    <definedName name="__________fin53">#REF!</definedName>
    <definedName name="__________fin54">#REF!</definedName>
    <definedName name="__________fin55">#REF!</definedName>
    <definedName name="__________fin56">#REF!</definedName>
    <definedName name="__________fin57">#REF!</definedName>
    <definedName name="__________fin58">#REF!</definedName>
    <definedName name="__________fin59">#REF!</definedName>
    <definedName name="__________fin61">#REF!</definedName>
    <definedName name="__________fin610">#REF!</definedName>
    <definedName name="__________fin611">#REF!</definedName>
    <definedName name="__________fin612">#REF!</definedName>
    <definedName name="__________fin613">#REF!</definedName>
    <definedName name="__________fin614">#REF!</definedName>
    <definedName name="__________fin615">#REF!</definedName>
    <definedName name="__________fin616">#REF!</definedName>
    <definedName name="__________fin62">#REF!</definedName>
    <definedName name="__________fin63">#REF!</definedName>
    <definedName name="__________fin64">#REF!</definedName>
    <definedName name="__________fin65">#REF!</definedName>
    <definedName name="__________fin66">#REF!</definedName>
    <definedName name="__________fin67">#REF!</definedName>
    <definedName name="__________fin68">#REF!</definedName>
    <definedName name="__________fin69">#REF!</definedName>
    <definedName name="__________fin71">#REF!</definedName>
    <definedName name="__________fin710">#REF!</definedName>
    <definedName name="__________fin711">#REF!</definedName>
    <definedName name="__________fin712">#REF!</definedName>
    <definedName name="__________fin713">#REF!</definedName>
    <definedName name="__________fin714">#REF!</definedName>
    <definedName name="__________fin715">#REF!</definedName>
    <definedName name="__________fin716">#REF!</definedName>
    <definedName name="__________fin72">#REF!</definedName>
    <definedName name="__________fin73">#REF!</definedName>
    <definedName name="__________fin74">#REF!</definedName>
    <definedName name="__________fin75">#REF!</definedName>
    <definedName name="__________fin76">#REF!</definedName>
    <definedName name="__________fin77">#REF!</definedName>
    <definedName name="__________fin78">#REF!</definedName>
    <definedName name="__________fin79">#REF!</definedName>
    <definedName name="__________fin81">#REF!</definedName>
    <definedName name="__________fin810">#REF!</definedName>
    <definedName name="__________fin811">#REF!</definedName>
    <definedName name="__________fin812">#REF!</definedName>
    <definedName name="__________fin82">#REF!</definedName>
    <definedName name="__________fin83">#REF!</definedName>
    <definedName name="__________fin84">#REF!</definedName>
    <definedName name="__________fin85">#REF!</definedName>
    <definedName name="__________fin86">#REF!</definedName>
    <definedName name="__________fin87">#REF!</definedName>
    <definedName name="__________fin88">#REF!</definedName>
    <definedName name="__________fin89">#REF!</definedName>
    <definedName name="__________fjd100">#REF!</definedName>
    <definedName name="__________fjd150">#REF!</definedName>
    <definedName name="__________fjd50">#REF!</definedName>
    <definedName name="__________fjd65">#REF!</definedName>
    <definedName name="__________fmd150">#REF!</definedName>
    <definedName name="__________FpP1">#REF!</definedName>
    <definedName name="__________FpP2">#REF!</definedName>
    <definedName name="__________FpP3">#REF!</definedName>
    <definedName name="__________FpP4">#REF!</definedName>
    <definedName name="__________FpP5">#REF!</definedName>
    <definedName name="__________FpP6">#REF!</definedName>
    <definedName name="__________g1">#REF!</definedName>
    <definedName name="__________GID1">#REF!</definedName>
    <definedName name="__________gk2" hidden="1">#REF!</definedName>
    <definedName name="__________GOT30">#REF!</definedName>
    <definedName name="__________grc1">#REF!</definedName>
    <definedName name="__________gti50">#REF!</definedName>
    <definedName name="__________gti60">#REF!</definedName>
    <definedName name="__________gvd100">#REF!</definedName>
    <definedName name="__________gvd15">#REF!</definedName>
    <definedName name="__________gvd150">#REF!</definedName>
    <definedName name="__________gvd25">#REF!</definedName>
    <definedName name="__________gvd50">#REF!</definedName>
    <definedName name="__________gvd65">#REF!</definedName>
    <definedName name="__________h1">#REF!</definedName>
    <definedName name="__________HAL1">#REF!</definedName>
    <definedName name="__________HAL2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hdw1">#REF!</definedName>
    <definedName name="__________i1">#REF!</definedName>
    <definedName name="__________ii1">#REF!</definedName>
    <definedName name="__________IWF150">#REF!</definedName>
    <definedName name="__________IWF50">#REF!</definedName>
    <definedName name="__________IWF500">#REF!</definedName>
    <definedName name="__________IWF600">#REF!</definedName>
    <definedName name="__________j1">#REF!</definedName>
    <definedName name="__________k1">#REF!</definedName>
    <definedName name="__________Kl1515">#REF!</definedName>
    <definedName name="__________KlK1">#REF!</definedName>
    <definedName name="__________KlK11">#REF!</definedName>
    <definedName name="__________KlK12">#REF!</definedName>
    <definedName name="__________KlK2">#REF!</definedName>
    <definedName name="__________KlK3">#REF!</definedName>
    <definedName name="__________kof1">#REF!</definedName>
    <definedName name="__________KRM20">#REF!</definedName>
    <definedName name="__________KRM30">#REF!</definedName>
    <definedName name="__________l1">#REF!</definedName>
    <definedName name="__________LLL01">#REF!</definedName>
    <definedName name="__________LLL02">#REF!</definedName>
    <definedName name="__________LLL03">#REF!</definedName>
    <definedName name="__________LLL04">#REF!</definedName>
    <definedName name="__________LLL05">#REF!</definedName>
    <definedName name="__________LLL11">#REF!</definedName>
    <definedName name="__________m1">#REF!</definedName>
    <definedName name="__________MAC12">#REF!</definedName>
    <definedName name="__________MAC46">#REF!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DE35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35">#REF!</definedName>
    <definedName name="__________MMM01">#REF!</definedName>
    <definedName name="__________MMM02">#REF!</definedName>
    <definedName name="__________MMM03">#REF!</definedName>
    <definedName name="__________MMM04">#REF!</definedName>
    <definedName name="__________MMM05">#REF!</definedName>
    <definedName name="__________MMM06">#REF!</definedName>
    <definedName name="__________MMM08">#REF!</definedName>
    <definedName name="__________MMM10">#REF!</definedName>
    <definedName name="__________MMM11">#REF!</definedName>
    <definedName name="__________MMM12">#REF!</definedName>
    <definedName name="__________MMM16">#REF!</definedName>
    <definedName name="__________MMM18">#REF!</definedName>
    <definedName name="__________MMM19">#REF!</definedName>
    <definedName name="__________MMM20">#REF!</definedName>
    <definedName name="__________MMM21">#REF!</definedName>
    <definedName name="__________MMM22">#REF!</definedName>
    <definedName name="__________MMM26">#REF!</definedName>
    <definedName name="__________MMM27">#REF!</definedName>
    <definedName name="__________MMM33">#REF!</definedName>
    <definedName name="__________MMM37">#REF!</definedName>
    <definedName name="__________MMM38">#REF!</definedName>
    <definedName name="__________MMM39">#REF!</definedName>
    <definedName name="__________MMM411">#REF!</definedName>
    <definedName name="__________MMM44">#REF!</definedName>
    <definedName name="__________MMM47">#REF!</definedName>
    <definedName name="__________MMM48">#REF!</definedName>
    <definedName name="__________n1">#REF!</definedName>
    <definedName name="__________NCL100">#REF!</definedName>
    <definedName name="__________NCL200">#REF!</definedName>
    <definedName name="__________NCL250">#REF!</definedName>
    <definedName name="__________nin190">#REF!</definedName>
    <definedName name="__________o1">#REF!</definedName>
    <definedName name="__________pab100">#REF!</definedName>
    <definedName name="__________pab125">#REF!</definedName>
    <definedName name="__________pab15">#REF!</definedName>
    <definedName name="__________pab150">#REF!</definedName>
    <definedName name="__________pab2">#REF!</definedName>
    <definedName name="__________pab20">#REF!</definedName>
    <definedName name="__________pab25">#REF!</definedName>
    <definedName name="__________pab32">#REF!</definedName>
    <definedName name="__________pab4">#REF!</definedName>
    <definedName name="__________pab40">#REF!</definedName>
    <definedName name="__________pab50">#REF!</definedName>
    <definedName name="__________pab6">#REF!</definedName>
    <definedName name="__________pab65">#REF!</definedName>
    <definedName name="__________pab80">#REF!</definedName>
    <definedName name="__________pah150">#REF!</definedName>
    <definedName name="__________pak100">#REF!</definedName>
    <definedName name="__________pak150">#REF!</definedName>
    <definedName name="__________pak50">#REF!</definedName>
    <definedName name="__________pak80">#REF!</definedName>
    <definedName name="__________pbs100">#REF!</definedName>
    <definedName name="__________pbs15">#REF!</definedName>
    <definedName name="__________pbs150">#REF!</definedName>
    <definedName name="__________pbs40">#REF!</definedName>
    <definedName name="__________pbs50">#REF!</definedName>
    <definedName name="__________pbs65">#REF!</definedName>
    <definedName name="__________pbs80">#REF!</definedName>
    <definedName name="__________PC40">#REF!</definedName>
    <definedName name="__________PC450">#REF!</definedName>
    <definedName name="__________PC50">#REF!</definedName>
    <definedName name="__________PC600">#REF!</definedName>
    <definedName name="__________pc80">#REF!</definedName>
    <definedName name="__________pcf80">#REF!</definedName>
    <definedName name="__________Pek231">#REF!</definedName>
    <definedName name="__________Pek233">#REF!</definedName>
    <definedName name="__________Pek331">#REF!</definedName>
    <definedName name="__________Pek332">#REF!</definedName>
    <definedName name="__________Pek511">#REF!</definedName>
    <definedName name="__________Pek512">#REF!</definedName>
    <definedName name="__________Pek644">#REF!</definedName>
    <definedName name="__________Pek645">#REF!</definedName>
    <definedName name="__________Pek711">#REF!</definedName>
    <definedName name="__________Pek7123">#REF!</definedName>
    <definedName name="__________Pek713">#REF!</definedName>
    <definedName name="__________Pek715">#REF!</definedName>
    <definedName name="__________Pek716">#REF!</definedName>
    <definedName name="__________Pek717">#REF!</definedName>
    <definedName name="__________Pek719">#REF!</definedName>
    <definedName name="__________Pek7211">#REF!</definedName>
    <definedName name="__________Pek725">#REF!</definedName>
    <definedName name="__________Pek731">#REF!</definedName>
    <definedName name="__________Pek732">#REF!</definedName>
    <definedName name="__________Pek743">#REF!</definedName>
    <definedName name="__________Pek744">#REF!</definedName>
    <definedName name="__________pek7515">#REF!</definedName>
    <definedName name="__________Pek7517">#REF!</definedName>
    <definedName name="__________Pek7525">#REF!</definedName>
    <definedName name="__________Pek761">#REF!</definedName>
    <definedName name="__________Pek765">#REF!</definedName>
    <definedName name="__________Pek766">#REF!</definedName>
    <definedName name="__________Pek783">#REF!</definedName>
    <definedName name="__________Pek791">#REF!</definedName>
    <definedName name="__________Pek792">#REF!</definedName>
    <definedName name="__________ph100">#REF!</definedName>
    <definedName name="__________ph150">#REF!</definedName>
    <definedName name="__________phf100">#REF!</definedName>
    <definedName name="__________phf150">#REF!</definedName>
    <definedName name="__________put1">#REF!</definedName>
    <definedName name="__________pv100">#REF!</definedName>
    <definedName name="__________pv40">#REF!</definedName>
    <definedName name="__________pv50">#REF!</definedName>
    <definedName name="__________pv80">#REF!</definedName>
    <definedName name="__________PVC3">#REF!</definedName>
    <definedName name="__________PVC34">#REF!</definedName>
    <definedName name="__________PVC4">#REF!</definedName>
    <definedName name="__________PVC6">#REF!</definedName>
    <definedName name="__________pvf100">#REF!</definedName>
    <definedName name="__________pvf80">#REF!</definedName>
    <definedName name="__________rk100">#REF!</definedName>
    <definedName name="__________rk200">#REF!</definedName>
    <definedName name="__________rk300">#REF!</definedName>
    <definedName name="__________rk600">#REF!</definedName>
    <definedName name="__________rkl1000">#REF!</definedName>
    <definedName name="__________rkl1200">#REF!</definedName>
    <definedName name="__________rkl200">#REF!</definedName>
    <definedName name="__________rkl300">#REF!</definedName>
    <definedName name="__________rkl400">#REF!</definedName>
    <definedName name="__________rkl500">#REF!</definedName>
    <definedName name="__________rkl600">#REF!</definedName>
    <definedName name="__________rkl700">#REF!</definedName>
    <definedName name="__________rkl800">#REF!</definedName>
    <definedName name="__________RM175">#REF!</definedName>
    <definedName name="__________RM225">#REF!</definedName>
    <definedName name="__________RM300">#REF!</definedName>
    <definedName name="__________rmk250">#REF!</definedName>
    <definedName name="__________rmk350">#REF!</definedName>
    <definedName name="__________sc1">#REF!</definedName>
    <definedName name="__________SC2">#REF!</definedName>
    <definedName name="__________sc3">#REF!</definedName>
    <definedName name="__________sfv150">#REF!</definedName>
    <definedName name="__________SlS1">#REF!</definedName>
    <definedName name="__________SlS2">#REF!</definedName>
    <definedName name="__________SlS3">#REF!</definedName>
    <definedName name="__________SlS4">#REF!</definedName>
    <definedName name="__________SN3">#REF!</definedName>
    <definedName name="__________std100">#REF!</definedName>
    <definedName name="__________std150">#REF!</definedName>
    <definedName name="__________std50">#REF!</definedName>
    <definedName name="__________std65">#REF!</definedName>
    <definedName name="__________th100">#REF!</definedName>
    <definedName name="__________TH160">#REF!</definedName>
    <definedName name="__________TL1">#REF!</definedName>
    <definedName name="__________TL2">#REF!</definedName>
    <definedName name="__________TL3">#REF!</definedName>
    <definedName name="__________TLA120">#REF!</definedName>
    <definedName name="__________TLA35">#REF!</definedName>
    <definedName name="__________TLA50">#REF!</definedName>
    <definedName name="__________TLA70">#REF!</definedName>
    <definedName name="__________TLA95">#REF!</definedName>
    <definedName name="__________tlc20">#REF!</definedName>
    <definedName name="__________TR250">#REF!</definedName>
    <definedName name="__________tr375">#REF!</definedName>
    <definedName name="__________tsv25">#REF!</definedName>
    <definedName name="__________UNP200">#REF!</definedName>
    <definedName name="__________VL100">#REF!</definedName>
    <definedName name="__________VL200">#REF!</definedName>
    <definedName name="__________VL250">#REF!</definedName>
    <definedName name="__________vnt100">#REF!</definedName>
    <definedName name="__________vnt40">#REF!</definedName>
    <definedName name="__________vnt50">#REF!</definedName>
    <definedName name="__________vnt80">#REF!</definedName>
    <definedName name="_________a1">#REF!</definedName>
    <definedName name="_________AAA1">#REF!</definedName>
    <definedName name="_________AAA10">#REF!</definedName>
    <definedName name="_________AAA11">#REF!</definedName>
    <definedName name="_________AAA12">#REF!</definedName>
    <definedName name="_________AAA13">#REF!</definedName>
    <definedName name="_________AAA2">#REF!</definedName>
    <definedName name="_________AAA3">#REF!</definedName>
    <definedName name="_________AAA4">#REF!</definedName>
    <definedName name="_________AAA5">#REF!</definedName>
    <definedName name="_________AAA6">#REF!</definedName>
    <definedName name="_________AAA7">#REF!</definedName>
    <definedName name="_________AAA8">#REF!</definedName>
    <definedName name="_________AAA9">#REF!</definedName>
    <definedName name="_________abb91">#REF!</definedName>
    <definedName name="_________abs100">#REF!</definedName>
    <definedName name="_________ahu100">#REF!</definedName>
    <definedName name="_________ahu150">#REF!</definedName>
    <definedName name="_________ako100">#REF!</definedName>
    <definedName name="_________ako150">#REF!</definedName>
    <definedName name="_________ako50">#REF!</definedName>
    <definedName name="_________ako80">#REF!</definedName>
    <definedName name="_________aku100">#REF!</definedName>
    <definedName name="_________aku150">#REF!</definedName>
    <definedName name="_________amd1" hidden="1">{#N/A,#N/A,FALSE,"Chi tiÆt"}</definedName>
    <definedName name="_________b1">#REF!</definedName>
    <definedName name="_________bbl150">#REF!</definedName>
    <definedName name="_________bbp5">#REF!</definedName>
    <definedName name="_________bcv100">#REF!</definedName>
    <definedName name="_________bcv125">#REF!</definedName>
    <definedName name="_________bcv150">#REF!</definedName>
    <definedName name="_________bkt70">#REF!</definedName>
    <definedName name="_________bkt80">#REF!</definedName>
    <definedName name="_________BlB1">#REF!</definedName>
    <definedName name="_________BlB2">#REF!</definedName>
    <definedName name="_________BlB3">#REF!</definedName>
    <definedName name="_________BlB4">#REF!</definedName>
    <definedName name="_________BlB5">#REF!</definedName>
    <definedName name="_________BlB6">#REF!</definedName>
    <definedName name="_________BlB7">#REF!</definedName>
    <definedName name="_________blt150">#REF!</definedName>
    <definedName name="_________Box1">#REF!</definedName>
    <definedName name="_________Box2">#REF!</definedName>
    <definedName name="_________btk175">#REF!</definedName>
    <definedName name="_________btk275">#REF!</definedName>
    <definedName name="_________cas80">#REF!</definedName>
    <definedName name="_________CT250">#REF!</definedName>
    <definedName name="_________cvd100">#REF!</definedName>
    <definedName name="_________cvd15">#REF!</definedName>
    <definedName name="_________cvd150">#REF!</definedName>
    <definedName name="_________cvd50">#REF!</definedName>
    <definedName name="_________cvd65">#REF!</definedName>
    <definedName name="_________d1">#REF!</definedName>
    <definedName name="_________daf1">#REF!</definedName>
    <definedName name="_________daf2">#REF!</definedName>
    <definedName name="_________daf31">#REF!</definedName>
    <definedName name="_________daf32">#REF!</definedName>
    <definedName name="_________daf33">#REF!</definedName>
    <definedName name="_________ddn400">#REF!</definedName>
    <definedName name="_________ddn600">#REF!</definedName>
    <definedName name="_________dgt100">#REF!</definedName>
    <definedName name="_________dia6">#REF!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dua2">#REF!</definedName>
    <definedName name="_________e1">#REF!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EEE779">#REF!</definedName>
    <definedName name="_________f1">#REF!</definedName>
    <definedName name="_________fin11">#REF!</definedName>
    <definedName name="_________fin110">#REF!</definedName>
    <definedName name="_________fin12">#REF!</definedName>
    <definedName name="_________fin13">#REF!</definedName>
    <definedName name="_________fin14">#REF!</definedName>
    <definedName name="_________fin15">#REF!</definedName>
    <definedName name="_________fin16">#REF!</definedName>
    <definedName name="_________fin17">#REF!</definedName>
    <definedName name="_________fin18">#REF!</definedName>
    <definedName name="_________fin19">#REF!</definedName>
    <definedName name="_________fin21">#REF!</definedName>
    <definedName name="_________fin210">#REF!</definedName>
    <definedName name="_________fin211">#REF!</definedName>
    <definedName name="_________fin212">#REF!</definedName>
    <definedName name="_________fin213">#REF!</definedName>
    <definedName name="_________fin214">#REF!</definedName>
    <definedName name="_________fin22">#REF!</definedName>
    <definedName name="_________fin23">#REF!</definedName>
    <definedName name="_________fin24">#REF!</definedName>
    <definedName name="_________fin25">#REF!</definedName>
    <definedName name="_________fin26">#REF!</definedName>
    <definedName name="_________fin27">#REF!</definedName>
    <definedName name="_________fin28">#REF!</definedName>
    <definedName name="_________fin29">#REF!</definedName>
    <definedName name="_________fin31">#REF!</definedName>
    <definedName name="_________fin310">#REF!</definedName>
    <definedName name="_________fin311">#REF!</definedName>
    <definedName name="_________fin312">#REF!</definedName>
    <definedName name="_________fin313">#REF!</definedName>
    <definedName name="_________fin32">#REF!</definedName>
    <definedName name="_________fin33">#REF!</definedName>
    <definedName name="_________fin34">#REF!</definedName>
    <definedName name="_________fin35">#REF!</definedName>
    <definedName name="_________fin36">#REF!</definedName>
    <definedName name="_________fin37">#REF!</definedName>
    <definedName name="_________fin38">#REF!</definedName>
    <definedName name="_________fin39">#REF!</definedName>
    <definedName name="_________fin41">#REF!</definedName>
    <definedName name="_________fin410">#REF!</definedName>
    <definedName name="_________fin411">#REF!</definedName>
    <definedName name="_________fin412">#REF!</definedName>
    <definedName name="_________fin413">#REF!</definedName>
    <definedName name="_________fin414">#REF!</definedName>
    <definedName name="_________fin42">#REF!</definedName>
    <definedName name="_________fin43">#REF!</definedName>
    <definedName name="_________fin44">#REF!</definedName>
    <definedName name="_________fin45">#REF!</definedName>
    <definedName name="_________fin46">#REF!</definedName>
    <definedName name="_________fin47">#REF!</definedName>
    <definedName name="_________fin48">#REF!</definedName>
    <definedName name="_________fin49">#REF!</definedName>
    <definedName name="_________fin51">#REF!</definedName>
    <definedName name="_________fin510">#REF!</definedName>
    <definedName name="_________fin511">#REF!</definedName>
    <definedName name="_________fin512">#REF!</definedName>
    <definedName name="_________fin513">#REF!</definedName>
    <definedName name="_________fin514">#REF!</definedName>
    <definedName name="_________fin52">#REF!</definedName>
    <definedName name="_________fin53">#REF!</definedName>
    <definedName name="_________fin54">#REF!</definedName>
    <definedName name="_________fin55">#REF!</definedName>
    <definedName name="_________fin56">#REF!</definedName>
    <definedName name="_________fin57">#REF!</definedName>
    <definedName name="_________fin58">#REF!</definedName>
    <definedName name="_________fin59">#REF!</definedName>
    <definedName name="_________fin61">#REF!</definedName>
    <definedName name="_________fin610">#REF!</definedName>
    <definedName name="_________fin611">#REF!</definedName>
    <definedName name="_________fin612">#REF!</definedName>
    <definedName name="_________fin613">#REF!</definedName>
    <definedName name="_________fin614">#REF!</definedName>
    <definedName name="_________fin615">#REF!</definedName>
    <definedName name="_________fin616">#REF!</definedName>
    <definedName name="_________fin62">#REF!</definedName>
    <definedName name="_________fin63">#REF!</definedName>
    <definedName name="_________fin64">#REF!</definedName>
    <definedName name="_________fin65">#REF!</definedName>
    <definedName name="_________fin66">#REF!</definedName>
    <definedName name="_________fin67">#REF!</definedName>
    <definedName name="_________fin68">#REF!</definedName>
    <definedName name="_________fin69">#REF!</definedName>
    <definedName name="_________fin71">#REF!</definedName>
    <definedName name="_________fin710">#REF!</definedName>
    <definedName name="_________fin711">#REF!</definedName>
    <definedName name="_________fin712">#REF!</definedName>
    <definedName name="_________fin713">#REF!</definedName>
    <definedName name="_________fin714">#REF!</definedName>
    <definedName name="_________fin715">#REF!</definedName>
    <definedName name="_________fin716">#REF!</definedName>
    <definedName name="_________fin72">#REF!</definedName>
    <definedName name="_________fin73">#REF!</definedName>
    <definedName name="_________fin74">#REF!</definedName>
    <definedName name="_________fin75">#REF!</definedName>
    <definedName name="_________fin76">#REF!</definedName>
    <definedName name="_________fin77">#REF!</definedName>
    <definedName name="_________fin78">#REF!</definedName>
    <definedName name="_________fin79">#REF!</definedName>
    <definedName name="_________fin81">#REF!</definedName>
    <definedName name="_________fin810">#REF!</definedName>
    <definedName name="_________fin811">#REF!</definedName>
    <definedName name="_________fin812">#REF!</definedName>
    <definedName name="_________fin82">#REF!</definedName>
    <definedName name="_________fin83">#REF!</definedName>
    <definedName name="_________fin84">#REF!</definedName>
    <definedName name="_________fin85">#REF!</definedName>
    <definedName name="_________fin86">#REF!</definedName>
    <definedName name="_________fin87">#REF!</definedName>
    <definedName name="_________fin88">#REF!</definedName>
    <definedName name="_________fin89">#REF!</definedName>
    <definedName name="_________fjd100">#REF!</definedName>
    <definedName name="_________fjd150">#REF!</definedName>
    <definedName name="_________fjd50">#REF!</definedName>
    <definedName name="_________fjd65">#REF!</definedName>
    <definedName name="_________fmd150">#REF!</definedName>
    <definedName name="_________FpP1">#REF!</definedName>
    <definedName name="_________FpP2">#REF!</definedName>
    <definedName name="_________FpP3">#REF!</definedName>
    <definedName name="_________FpP4">#REF!</definedName>
    <definedName name="_________FpP5">#REF!</definedName>
    <definedName name="_________FpP6">#REF!</definedName>
    <definedName name="_________g1">#REF!</definedName>
    <definedName name="_________GID1">#REF!</definedName>
    <definedName name="_________gk2" hidden="1">#REF!</definedName>
    <definedName name="_________GOT30">#REF!</definedName>
    <definedName name="_________grc1">#REF!</definedName>
    <definedName name="_________gti50">#REF!</definedName>
    <definedName name="_________gti60">#REF!</definedName>
    <definedName name="_________gvd100">#REF!</definedName>
    <definedName name="_________gvd15">#REF!</definedName>
    <definedName name="_________gvd150">#REF!</definedName>
    <definedName name="_________gvd25">#REF!</definedName>
    <definedName name="_________gvd50">#REF!</definedName>
    <definedName name="_________gvd65">#REF!</definedName>
    <definedName name="_________h1">#REF!</definedName>
    <definedName name="_________HAL1">#REF!</definedName>
    <definedName name="_________HAL2">#REF!</definedName>
    <definedName name="_________HAL3">#REF!</definedName>
    <definedName name="_________HAL4">#REF!</definedName>
    <definedName name="_________HAL5">#REF!</definedName>
    <definedName name="_________HAL6">#REF!</definedName>
    <definedName name="_________HAL7">#REF!</definedName>
    <definedName name="_________HAL8">#REF!</definedName>
    <definedName name="_________hdw1">#REF!</definedName>
    <definedName name="_________i1">#REF!</definedName>
    <definedName name="_________ii1">#REF!</definedName>
    <definedName name="_________IWF150">#REF!</definedName>
    <definedName name="_________IWF50">#REF!</definedName>
    <definedName name="_________IWF500">#REF!</definedName>
    <definedName name="_________IWF600">#REF!</definedName>
    <definedName name="_________j1">#REF!</definedName>
    <definedName name="_________k1">#REF!</definedName>
    <definedName name="_________Kl1515">#REF!</definedName>
    <definedName name="_________KlK1">#REF!</definedName>
    <definedName name="_________KlK11">#REF!</definedName>
    <definedName name="_________KlK12">#REF!</definedName>
    <definedName name="_________KlK2">#REF!</definedName>
    <definedName name="_________KlK3">#REF!</definedName>
    <definedName name="_________kof1">#REF!</definedName>
    <definedName name="_________KRM20">#REF!</definedName>
    <definedName name="_________KRM30">#REF!</definedName>
    <definedName name="_________l1">#REF!</definedName>
    <definedName name="_________LLL01">#REF!</definedName>
    <definedName name="_________LLL02">#REF!</definedName>
    <definedName name="_________LLL03">#REF!</definedName>
    <definedName name="_________LLL11">#REF!</definedName>
    <definedName name="_________m1">#REF!</definedName>
    <definedName name="_________MAC12">#REF!</definedName>
    <definedName name="_________MAC46">#REF!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DE35">#REF!</definedName>
    <definedName name="_________MDE36">#REF!</definedName>
    <definedName name="_________MDE37">#REF!</definedName>
    <definedName name="_________MDE38">#REF!</definedName>
    <definedName name="_________MDE39">#REF!</definedName>
    <definedName name="_________MDE40">#REF!</definedName>
    <definedName name="_________MDE41">#REF!</definedName>
    <definedName name="_________MDE42">#REF!</definedName>
    <definedName name="_________MDE43">#REF!</definedName>
    <definedName name="_________MDE44">#REF!</definedName>
    <definedName name="_________MDE45">#REF!</definedName>
    <definedName name="_________MDE46">#REF!</definedName>
    <definedName name="_________MDE47">#REF!</definedName>
    <definedName name="_________MDE48">#REF!</definedName>
    <definedName name="_________MDE49">#REF!</definedName>
    <definedName name="_________MDE50">#REF!</definedName>
    <definedName name="_________MDE51">#REF!</definedName>
    <definedName name="_________MDE52">#REF!</definedName>
    <definedName name="_________MDE53">#REF!</definedName>
    <definedName name="_________MDE54">#REF!</definedName>
    <definedName name="_________MDE55">#REF!</definedName>
    <definedName name="_________MDE56">#REF!</definedName>
    <definedName name="_________MDE57">#REF!</definedName>
    <definedName name="_________MDE58">#REF!</definedName>
    <definedName name="_________MDE59">#REF!</definedName>
    <definedName name="_________MDE60">#REF!</definedName>
    <definedName name="_________MDE61">#REF!</definedName>
    <definedName name="_________MDE62">#REF!</definedName>
    <definedName name="_________MDE63">#REF!</definedName>
    <definedName name="_________MDE64">#REF!</definedName>
    <definedName name="_________MDE65">#REF!</definedName>
    <definedName name="_________MDE66">#REF!</definedName>
    <definedName name="_________MDE67">#REF!</definedName>
    <definedName name="_________MDE68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ME35">#REF!</definedName>
    <definedName name="_________ME36">#REF!</definedName>
    <definedName name="_________ME37">#REF!</definedName>
    <definedName name="_________ME38">#REF!</definedName>
    <definedName name="_________ME39">#REF!</definedName>
    <definedName name="_________ME40">#REF!</definedName>
    <definedName name="_________ME41">#REF!</definedName>
    <definedName name="_________ME42">#REF!</definedName>
    <definedName name="_________ME43">#REF!</definedName>
    <definedName name="_________ME44">#REF!</definedName>
    <definedName name="_________ME45">#REF!</definedName>
    <definedName name="_________ME46">#REF!</definedName>
    <definedName name="_________ME47">#REF!</definedName>
    <definedName name="_________ME48">#REF!</definedName>
    <definedName name="_________ME49">#REF!</definedName>
    <definedName name="_________ME50">#REF!</definedName>
    <definedName name="_________ME51">#REF!</definedName>
    <definedName name="_________ME52">#REF!</definedName>
    <definedName name="_________ME53">#REF!</definedName>
    <definedName name="_________ME54">#REF!</definedName>
    <definedName name="_________ME55">#REF!</definedName>
    <definedName name="_________ME56">#REF!</definedName>
    <definedName name="_________ME57">#REF!</definedName>
    <definedName name="_________ME58">#REF!</definedName>
    <definedName name="_________ME59">#REF!</definedName>
    <definedName name="_________ME60">#REF!</definedName>
    <definedName name="_________ME61">#REF!</definedName>
    <definedName name="_________ME62">#REF!</definedName>
    <definedName name="_________ME63">#REF!</definedName>
    <definedName name="_________ME64">#REF!</definedName>
    <definedName name="_________ME65">#REF!</definedName>
    <definedName name="_________ME66">#REF!</definedName>
    <definedName name="_________ME67">#REF!</definedName>
    <definedName name="_________ME68">#REF!</definedName>
    <definedName name="_________MMM03">#REF!</definedName>
    <definedName name="_________MMM04">#REF!</definedName>
    <definedName name="_________MMM05">#REF!</definedName>
    <definedName name="_________MMM06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4">#REF!</definedName>
    <definedName name="_________MMM16">#REF!</definedName>
    <definedName name="_________MMM18">#REF!</definedName>
    <definedName name="_________MMM19">#REF!</definedName>
    <definedName name="_________MMM26">#REF!</definedName>
    <definedName name="_________MMM27">#REF!</definedName>
    <definedName name="_________MMM33">#REF!</definedName>
    <definedName name="_________MMM37">#REF!</definedName>
    <definedName name="_________MMM38">#REF!</definedName>
    <definedName name="_________MMM39">#REF!</definedName>
    <definedName name="_________MMM411">#REF!</definedName>
    <definedName name="_________MMM44">#REF!</definedName>
    <definedName name="_________MMM47">#REF!</definedName>
    <definedName name="_________MMM48">#REF!</definedName>
    <definedName name="_________n1">#REF!</definedName>
    <definedName name="_________NCL100">#REF!</definedName>
    <definedName name="_________NCL200">#REF!</definedName>
    <definedName name="_________NCL250">#REF!</definedName>
    <definedName name="_________nin190">#REF!</definedName>
    <definedName name="_________o1">#REF!</definedName>
    <definedName name="_________pab100">#REF!</definedName>
    <definedName name="_________pab125">#REF!</definedName>
    <definedName name="_________pab15">#REF!</definedName>
    <definedName name="_________pab150">#REF!</definedName>
    <definedName name="_________pab2">#REF!</definedName>
    <definedName name="_________pab20">#REF!</definedName>
    <definedName name="_________pab25">#REF!</definedName>
    <definedName name="_________pab32">#REF!</definedName>
    <definedName name="_________pab4">#REF!</definedName>
    <definedName name="_________pab40">#REF!</definedName>
    <definedName name="_________pab50">#REF!</definedName>
    <definedName name="_________pab6">#REF!</definedName>
    <definedName name="_________pab65">#REF!</definedName>
    <definedName name="_________pab80">#REF!</definedName>
    <definedName name="_________pah150">#REF!</definedName>
    <definedName name="_________pah7">#REF!</definedName>
    <definedName name="_________pak100">#REF!</definedName>
    <definedName name="_________pak150">#REF!</definedName>
    <definedName name="_________pak50">#REF!</definedName>
    <definedName name="_________pak80">#REF!</definedName>
    <definedName name="_________pbs100">#REF!</definedName>
    <definedName name="_________pbs15">#REF!</definedName>
    <definedName name="_________pbs150">#REF!</definedName>
    <definedName name="_________pbs40">#REF!</definedName>
    <definedName name="_________pbs50">#REF!</definedName>
    <definedName name="_________pbs65">#REF!</definedName>
    <definedName name="_________pbs80">#REF!</definedName>
    <definedName name="_________PC40">#REF!</definedName>
    <definedName name="_________PC450">#REF!</definedName>
    <definedName name="_________PC50">#REF!</definedName>
    <definedName name="_________PC600">#REF!</definedName>
    <definedName name="_________pc80">#REF!</definedName>
    <definedName name="_________pcf80">#REF!</definedName>
    <definedName name="_________Pek231">#REF!</definedName>
    <definedName name="_________Pek233">#REF!</definedName>
    <definedName name="_________Pek331">#REF!</definedName>
    <definedName name="_________Pek332">#REF!</definedName>
    <definedName name="_________Pek511">#REF!</definedName>
    <definedName name="_________Pek512">#REF!</definedName>
    <definedName name="_________Pek644">#REF!</definedName>
    <definedName name="_________Pek645">#REF!</definedName>
    <definedName name="_________Pek711">#REF!</definedName>
    <definedName name="_________Pek7123">#REF!</definedName>
    <definedName name="_________Pek713">#REF!</definedName>
    <definedName name="_________Pek715">#REF!</definedName>
    <definedName name="_________Pek716">#REF!</definedName>
    <definedName name="_________Pek717">#REF!</definedName>
    <definedName name="_________Pek719">#REF!</definedName>
    <definedName name="_________Pek7211">#REF!</definedName>
    <definedName name="_________Pek725">#REF!</definedName>
    <definedName name="_________Pek731">#REF!</definedName>
    <definedName name="_________Pek732">#REF!</definedName>
    <definedName name="_________Pek743">#REF!</definedName>
    <definedName name="_________Pek744">#REF!</definedName>
    <definedName name="_________pek7515">#REF!</definedName>
    <definedName name="_________Pek7517">#REF!</definedName>
    <definedName name="_________Pek7525">#REF!</definedName>
    <definedName name="_________Pek761">#REF!</definedName>
    <definedName name="_________Pek765">#REF!</definedName>
    <definedName name="_________Pek766">#REF!</definedName>
    <definedName name="_________Pek783">#REF!</definedName>
    <definedName name="_________Pek791">#REF!</definedName>
    <definedName name="_________Pek792">#REF!</definedName>
    <definedName name="_________ph100">#REF!</definedName>
    <definedName name="_________ph150">#REF!</definedName>
    <definedName name="_________phf100">#REF!</definedName>
    <definedName name="_________phf150">#REF!</definedName>
    <definedName name="_________put1">#REF!</definedName>
    <definedName name="_________pv100">#REF!</definedName>
    <definedName name="_________pv40">#REF!</definedName>
    <definedName name="_________pv50">#REF!</definedName>
    <definedName name="_________pv80">#REF!</definedName>
    <definedName name="_________PVC3">#REF!</definedName>
    <definedName name="_________PVC34">#REF!</definedName>
    <definedName name="_________PVC4">#REF!</definedName>
    <definedName name="_________PVC6">#REF!</definedName>
    <definedName name="_________pvf100">#REF!</definedName>
    <definedName name="_________pvf80">#REF!</definedName>
    <definedName name="_________rk100">#REF!</definedName>
    <definedName name="_________rk200">#REF!</definedName>
    <definedName name="_________rk300">#REF!</definedName>
    <definedName name="_________rk600">#REF!</definedName>
    <definedName name="_________rkl1000">#REF!</definedName>
    <definedName name="_________rkl1200">#REF!</definedName>
    <definedName name="_________rkl200">#REF!</definedName>
    <definedName name="_________rkl300">#REF!</definedName>
    <definedName name="_________rkl400">#REF!</definedName>
    <definedName name="_________rkl500">#REF!</definedName>
    <definedName name="_________rkl600">#REF!</definedName>
    <definedName name="_________rkl700">#REF!</definedName>
    <definedName name="_________rkl800">#REF!</definedName>
    <definedName name="_________RM175">#REF!</definedName>
    <definedName name="_________RM225">#REF!</definedName>
    <definedName name="_________RM300">#REF!</definedName>
    <definedName name="_________rmk250">#REF!</definedName>
    <definedName name="_________rmk350">#REF!</definedName>
    <definedName name="_________rng1">#REF!</definedName>
    <definedName name="_________sc1">#REF!</definedName>
    <definedName name="_________SC2">#REF!</definedName>
    <definedName name="_________sc3">#REF!</definedName>
    <definedName name="_________sfv150">#REF!</definedName>
    <definedName name="_________SlS1">#REF!</definedName>
    <definedName name="_________SlS2">#REF!</definedName>
    <definedName name="_________SlS3">#REF!</definedName>
    <definedName name="_________SlS4">#REF!</definedName>
    <definedName name="_________SN3">#REF!</definedName>
    <definedName name="_________std100">#REF!</definedName>
    <definedName name="_________std150">#REF!</definedName>
    <definedName name="_________std50">#REF!</definedName>
    <definedName name="_________std65">#REF!</definedName>
    <definedName name="_________th100">#REF!</definedName>
    <definedName name="_________TH160">#REF!</definedName>
    <definedName name="_________TL1">#REF!</definedName>
    <definedName name="_________TL2">#REF!</definedName>
    <definedName name="_________TL3">#REF!</definedName>
    <definedName name="_________TLA120">#REF!</definedName>
    <definedName name="_________TLA35">#REF!</definedName>
    <definedName name="_________TLA50">#REF!</definedName>
    <definedName name="_________TLA70">#REF!</definedName>
    <definedName name="_________TLA95">#REF!</definedName>
    <definedName name="_________tlc20">#REF!</definedName>
    <definedName name="_________TR250">#REF!</definedName>
    <definedName name="_________tr375">#REF!</definedName>
    <definedName name="_________tsv25">#REF!</definedName>
    <definedName name="_________UNP200">#REF!</definedName>
    <definedName name="_________VL100">#REF!</definedName>
    <definedName name="_________VL200">#REF!</definedName>
    <definedName name="_________VL250">#REF!</definedName>
    <definedName name="_________vnt100">#REF!</definedName>
    <definedName name="_________vnt40">#REF!</definedName>
    <definedName name="_________vnt50">#REF!</definedName>
    <definedName name="_________vnt80">#REF!</definedName>
    <definedName name="________a1">#REF!</definedName>
    <definedName name="________AAA1">#REF!</definedName>
    <definedName name="________AAA10">#REF!</definedName>
    <definedName name="________AAA11">#REF!</definedName>
    <definedName name="________AAA12">#REF!</definedName>
    <definedName name="________AAA13">#REF!</definedName>
    <definedName name="________AAA2">#REF!</definedName>
    <definedName name="________AAA3">#REF!</definedName>
    <definedName name="________AAA4">#REF!</definedName>
    <definedName name="________AAA5">#REF!</definedName>
    <definedName name="________AAA6">#REF!</definedName>
    <definedName name="________AAA7">#REF!</definedName>
    <definedName name="________AAA8">#REF!</definedName>
    <definedName name="________AAA9">#REF!</definedName>
    <definedName name="________abb91">#REF!</definedName>
    <definedName name="________abs100">#REF!</definedName>
    <definedName name="________ahu100">#REF!</definedName>
    <definedName name="________ahu150">#REF!</definedName>
    <definedName name="________ako100">#REF!</definedName>
    <definedName name="________ako150">#REF!</definedName>
    <definedName name="________ako50">#REF!</definedName>
    <definedName name="________ako80">#REF!</definedName>
    <definedName name="________aku100">#REF!</definedName>
    <definedName name="________aku150">#REF!</definedName>
    <definedName name="________amd1" hidden="1">{#N/A,#N/A,FALSE,"Chi tiÆt"}</definedName>
    <definedName name="________b1">#REF!</definedName>
    <definedName name="________bab1">#REF!</definedName>
    <definedName name="________bab10">#REF!</definedName>
    <definedName name="________bab2">#REF!</definedName>
    <definedName name="________bab3">#REF!</definedName>
    <definedName name="________bab4">#REF!</definedName>
    <definedName name="________bab5">#REF!</definedName>
    <definedName name="________bab6">#REF!</definedName>
    <definedName name="________bab7">#REF!</definedName>
    <definedName name="________bab8">#REF!</definedName>
    <definedName name="________bab9">#REF!</definedName>
    <definedName name="________bbl150">#REF!</definedName>
    <definedName name="________bbp5">#REF!</definedName>
    <definedName name="________bcv100">#REF!</definedName>
    <definedName name="________bcv125">#REF!</definedName>
    <definedName name="________bcv150">#REF!</definedName>
    <definedName name="________bkt70">#REF!</definedName>
    <definedName name="________bkt80">#REF!</definedName>
    <definedName name="________BlB1">#REF!</definedName>
    <definedName name="________BlB2">#REF!</definedName>
    <definedName name="________BlB3">#REF!</definedName>
    <definedName name="________BlB4">#REF!</definedName>
    <definedName name="________BlB5">#REF!</definedName>
    <definedName name="________BlB6">#REF!</definedName>
    <definedName name="________BlB7">#REF!</definedName>
    <definedName name="________blt150">#REF!</definedName>
    <definedName name="________Box1">#REF!</definedName>
    <definedName name="________Box2">#REF!</definedName>
    <definedName name="________btk175">#REF!</definedName>
    <definedName name="________btk275">#REF!</definedName>
    <definedName name="________cas80">#REF!</definedName>
    <definedName name="________CT250">#REF!</definedName>
    <definedName name="________cvd100">#REF!</definedName>
    <definedName name="________cvd15">#REF!</definedName>
    <definedName name="________cvd150">#REF!</definedName>
    <definedName name="________cvd50">#REF!</definedName>
    <definedName name="________cvd65">#REF!</definedName>
    <definedName name="________d1">#REF!</definedName>
    <definedName name="________daf1">#REF!</definedName>
    <definedName name="________daf2">#REF!</definedName>
    <definedName name="________daf31">#REF!</definedName>
    <definedName name="________daf32">#REF!</definedName>
    <definedName name="________daf33">#REF!</definedName>
    <definedName name="________ddn400">#REF!</definedName>
    <definedName name="________ddn600">#REF!</definedName>
    <definedName name="________dgt100">#REF!</definedName>
    <definedName name="________dia6">#REF!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ua2">#REF!</definedName>
    <definedName name="________e1">#REF!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EE779">#REF!</definedName>
    <definedName name="________f1">#REF!</definedName>
    <definedName name="________fin11">#REF!</definedName>
    <definedName name="________fin110">#REF!</definedName>
    <definedName name="________fin12">#REF!</definedName>
    <definedName name="________fin13">#REF!</definedName>
    <definedName name="________fin14">#REF!</definedName>
    <definedName name="________fin15">#REF!</definedName>
    <definedName name="________fin16">#REF!</definedName>
    <definedName name="________fin17">#REF!</definedName>
    <definedName name="________fin18">#REF!</definedName>
    <definedName name="________fin19">#REF!</definedName>
    <definedName name="________fin21">#REF!</definedName>
    <definedName name="________fin210">#REF!</definedName>
    <definedName name="________fin211">#REF!</definedName>
    <definedName name="________fin212">#REF!</definedName>
    <definedName name="________fin213">#REF!</definedName>
    <definedName name="________fin214">#REF!</definedName>
    <definedName name="________fin22">#REF!</definedName>
    <definedName name="________fin23">#REF!</definedName>
    <definedName name="________fin24">#REF!</definedName>
    <definedName name="________fin25">#REF!</definedName>
    <definedName name="________fin26">#REF!</definedName>
    <definedName name="________fin27">#REF!</definedName>
    <definedName name="________fin28">#REF!</definedName>
    <definedName name="________fin29">#REF!</definedName>
    <definedName name="________fin31">#REF!</definedName>
    <definedName name="________fin310">#REF!</definedName>
    <definedName name="________fin311">#REF!</definedName>
    <definedName name="________fin312">#REF!</definedName>
    <definedName name="________fin313">#REF!</definedName>
    <definedName name="________fin32">#REF!</definedName>
    <definedName name="________fin33">#REF!</definedName>
    <definedName name="________fin34">#REF!</definedName>
    <definedName name="________fin35">#REF!</definedName>
    <definedName name="________fin36">#REF!</definedName>
    <definedName name="________fin37">#REF!</definedName>
    <definedName name="________fin38">#REF!</definedName>
    <definedName name="________fin39">#REF!</definedName>
    <definedName name="________fin41">#REF!</definedName>
    <definedName name="________fin410">#REF!</definedName>
    <definedName name="________fin411">#REF!</definedName>
    <definedName name="________fin412">#REF!</definedName>
    <definedName name="________fin413">#REF!</definedName>
    <definedName name="________fin414">#REF!</definedName>
    <definedName name="________fin42">#REF!</definedName>
    <definedName name="________fin43">#REF!</definedName>
    <definedName name="________fin44">#REF!</definedName>
    <definedName name="________fin45">#REF!</definedName>
    <definedName name="________fin46">#REF!</definedName>
    <definedName name="________fin47">#REF!</definedName>
    <definedName name="________fin48">#REF!</definedName>
    <definedName name="________fin49">#REF!</definedName>
    <definedName name="________fin51">#REF!</definedName>
    <definedName name="________fin510">#REF!</definedName>
    <definedName name="________fin511">#REF!</definedName>
    <definedName name="________fin512">#REF!</definedName>
    <definedName name="________fin513">#REF!</definedName>
    <definedName name="________fin514">#REF!</definedName>
    <definedName name="________fin52">#REF!</definedName>
    <definedName name="________fin53">#REF!</definedName>
    <definedName name="________fin54">#REF!</definedName>
    <definedName name="________fin55">#REF!</definedName>
    <definedName name="________fin56">#REF!</definedName>
    <definedName name="________fin57">#REF!</definedName>
    <definedName name="________fin58">#REF!</definedName>
    <definedName name="________fin59">#REF!</definedName>
    <definedName name="________fin61">#REF!</definedName>
    <definedName name="________fin610">#REF!</definedName>
    <definedName name="________fin611">#REF!</definedName>
    <definedName name="________fin612">#REF!</definedName>
    <definedName name="________fin613">#REF!</definedName>
    <definedName name="________fin614">#REF!</definedName>
    <definedName name="________fin615">#REF!</definedName>
    <definedName name="________fin616">#REF!</definedName>
    <definedName name="________fin62">#REF!</definedName>
    <definedName name="________fin63">#REF!</definedName>
    <definedName name="________fin64">#REF!</definedName>
    <definedName name="________fin65">#REF!</definedName>
    <definedName name="________fin66">#REF!</definedName>
    <definedName name="________fin67">#REF!</definedName>
    <definedName name="________fin68">#REF!</definedName>
    <definedName name="________fin69">#REF!</definedName>
    <definedName name="________fin71">#REF!</definedName>
    <definedName name="________fin710">#REF!</definedName>
    <definedName name="________fin711">#REF!</definedName>
    <definedName name="________fin712">#REF!</definedName>
    <definedName name="________fin713">#REF!</definedName>
    <definedName name="________fin714">#REF!</definedName>
    <definedName name="________fin715">#REF!</definedName>
    <definedName name="________fin716">#REF!</definedName>
    <definedName name="________fin72">#REF!</definedName>
    <definedName name="________fin73">#REF!</definedName>
    <definedName name="________fin74">#REF!</definedName>
    <definedName name="________fin75">#REF!</definedName>
    <definedName name="________fin76">#REF!</definedName>
    <definedName name="________fin77">#REF!</definedName>
    <definedName name="________fin78">#REF!</definedName>
    <definedName name="________fin79">#REF!</definedName>
    <definedName name="________fin81">#REF!</definedName>
    <definedName name="________fin810">#REF!</definedName>
    <definedName name="________fin811">#REF!</definedName>
    <definedName name="________fin812">#REF!</definedName>
    <definedName name="________fin82">#REF!</definedName>
    <definedName name="________fin83">#REF!</definedName>
    <definedName name="________fin84">#REF!</definedName>
    <definedName name="________fin85">#REF!</definedName>
    <definedName name="________fin86">#REF!</definedName>
    <definedName name="________fin87">#REF!</definedName>
    <definedName name="________fin88">#REF!</definedName>
    <definedName name="________fin89">#REF!</definedName>
    <definedName name="________fjd100">#REF!</definedName>
    <definedName name="________fjd150">#REF!</definedName>
    <definedName name="________fjd50">#REF!</definedName>
    <definedName name="________fjd65">#REF!</definedName>
    <definedName name="________fmd150">#REF!</definedName>
    <definedName name="________FpP1">#REF!</definedName>
    <definedName name="________FpP2">#REF!</definedName>
    <definedName name="________FpP3">#REF!</definedName>
    <definedName name="________FpP4">#REF!</definedName>
    <definedName name="________FpP5">#REF!</definedName>
    <definedName name="________FpP6">#REF!</definedName>
    <definedName name="________g1">#REF!</definedName>
    <definedName name="________GID1">#REF!</definedName>
    <definedName name="________gk2" hidden="1">#REF!</definedName>
    <definedName name="________GOT30">#REF!</definedName>
    <definedName name="________grc1">#REF!</definedName>
    <definedName name="________gti50">#REF!</definedName>
    <definedName name="________gti60">#REF!</definedName>
    <definedName name="________gvd100">#REF!</definedName>
    <definedName name="________gvd15">#REF!</definedName>
    <definedName name="________gvd150">#REF!</definedName>
    <definedName name="________gvd25">#REF!</definedName>
    <definedName name="________gvd50">#REF!</definedName>
    <definedName name="________gvd65">#REF!</definedName>
    <definedName name="________h1">#REF!</definedName>
    <definedName name="________HAL1">#REF!</definedName>
    <definedName name="________HAL2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dw1">#REF!</definedName>
    <definedName name="________i1">#REF!</definedName>
    <definedName name="________ii1">#REF!</definedName>
    <definedName name="________IWF150">#REF!</definedName>
    <definedName name="________IWF50">#REF!</definedName>
    <definedName name="________IWF500">#REF!</definedName>
    <definedName name="________IWF600">#REF!</definedName>
    <definedName name="________j1">#REF!</definedName>
    <definedName name="________k1">#REF!</definedName>
    <definedName name="________Kl1515">#REF!</definedName>
    <definedName name="________KlK1">#REF!</definedName>
    <definedName name="________KlK11">#REF!</definedName>
    <definedName name="________KlK12">#REF!</definedName>
    <definedName name="________KlK2">#REF!</definedName>
    <definedName name="________KlK3">#REF!</definedName>
    <definedName name="________kof1">#REF!</definedName>
    <definedName name="________KRM20">#REF!</definedName>
    <definedName name="________KRM30">#REF!</definedName>
    <definedName name="________l1">#REF!</definedName>
    <definedName name="________LLL01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11">#REF!</definedName>
    <definedName name="________m1">#REF!</definedName>
    <definedName name="________MAC12">#REF!</definedName>
    <definedName name="________MAC46">#REF!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DE35">#REF!</definedName>
    <definedName name="________MDE36">#REF!</definedName>
    <definedName name="________MDE37">#REF!</definedName>
    <definedName name="________MDE38">#REF!</definedName>
    <definedName name="________MDE39">#REF!</definedName>
    <definedName name="________MDE40">#REF!</definedName>
    <definedName name="________MDE41">#REF!</definedName>
    <definedName name="________MDE42">#REF!</definedName>
    <definedName name="________MDE43">#REF!</definedName>
    <definedName name="________MDE44">#REF!</definedName>
    <definedName name="________MDE45">#REF!</definedName>
    <definedName name="________MDE46">#REF!</definedName>
    <definedName name="________MDE47">#REF!</definedName>
    <definedName name="________MDE48">#REF!</definedName>
    <definedName name="________MDE49">#REF!</definedName>
    <definedName name="________MDE50">#REF!</definedName>
    <definedName name="________MDE51">#REF!</definedName>
    <definedName name="________MDE52">#REF!</definedName>
    <definedName name="________MDE53">#REF!</definedName>
    <definedName name="________MDE54">#REF!</definedName>
    <definedName name="________MDE55">#REF!</definedName>
    <definedName name="________MDE56">#REF!</definedName>
    <definedName name="________MDE57">#REF!</definedName>
    <definedName name="________MDE58">#REF!</definedName>
    <definedName name="________MDE59">#REF!</definedName>
    <definedName name="________MDE60">#REF!</definedName>
    <definedName name="________MDE61">#REF!</definedName>
    <definedName name="________MDE62">#REF!</definedName>
    <definedName name="________MDE63">#REF!</definedName>
    <definedName name="________MDE64">#REF!</definedName>
    <definedName name="________MDE65">#REF!</definedName>
    <definedName name="________MDE66">#REF!</definedName>
    <definedName name="________MDE67">#REF!</definedName>
    <definedName name="________MDE68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35">#REF!</definedName>
    <definedName name="________ME36">#REF!</definedName>
    <definedName name="________ME37">#REF!</definedName>
    <definedName name="________ME38">#REF!</definedName>
    <definedName name="________ME39">#REF!</definedName>
    <definedName name="________ME40">#REF!</definedName>
    <definedName name="________ME41">#REF!</definedName>
    <definedName name="________ME42">#REF!</definedName>
    <definedName name="________ME43">#REF!</definedName>
    <definedName name="________ME44">#REF!</definedName>
    <definedName name="________ME45">#REF!</definedName>
    <definedName name="________ME46">#REF!</definedName>
    <definedName name="________ME47">#REF!</definedName>
    <definedName name="________ME48">#REF!</definedName>
    <definedName name="________ME49">#REF!</definedName>
    <definedName name="________ME50">#REF!</definedName>
    <definedName name="________ME51">#REF!</definedName>
    <definedName name="________ME52">#REF!</definedName>
    <definedName name="________ME53">#REF!</definedName>
    <definedName name="________ME54">#REF!</definedName>
    <definedName name="________ME55">#REF!</definedName>
    <definedName name="________ME56">#REF!</definedName>
    <definedName name="________ME57">#REF!</definedName>
    <definedName name="________ME58">#REF!</definedName>
    <definedName name="________ME59">#REF!</definedName>
    <definedName name="________ME60">#REF!</definedName>
    <definedName name="________ME61">#REF!</definedName>
    <definedName name="________ME62">#REF!</definedName>
    <definedName name="________ME63">#REF!</definedName>
    <definedName name="________ME64">#REF!</definedName>
    <definedName name="________ME65">#REF!</definedName>
    <definedName name="________ME66">#REF!</definedName>
    <definedName name="________ME67">#REF!</definedName>
    <definedName name="________ME68">#REF!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5">#REF!</definedName>
    <definedName name="________MMM26">#REF!</definedName>
    <definedName name="________MMM27">#REF!</definedName>
    <definedName name="________MMM32">#REF!</definedName>
    <definedName name="________MMM33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n1">#REF!</definedName>
    <definedName name="________NCL100">#REF!</definedName>
    <definedName name="________NCL200">#REF!</definedName>
    <definedName name="________NCL250">#REF!</definedName>
    <definedName name="________nin190">#REF!</definedName>
    <definedName name="________o1">#REF!</definedName>
    <definedName name="________pab100">#REF!</definedName>
    <definedName name="________pab125">#REF!</definedName>
    <definedName name="________pab15">#REF!</definedName>
    <definedName name="________pab150">#REF!</definedName>
    <definedName name="________pab2">#REF!</definedName>
    <definedName name="________pab20">#REF!</definedName>
    <definedName name="________pab25">#REF!</definedName>
    <definedName name="________pab32">#REF!</definedName>
    <definedName name="________pab4">#REF!</definedName>
    <definedName name="________pab40">#REF!</definedName>
    <definedName name="________pab50">#REF!</definedName>
    <definedName name="________pab6">#REF!</definedName>
    <definedName name="________pab65">#REF!</definedName>
    <definedName name="________pab80">#REF!</definedName>
    <definedName name="________pah150">#REF!</definedName>
    <definedName name="________pah7">#REF!</definedName>
    <definedName name="________pak100">#REF!</definedName>
    <definedName name="________pak150">#REF!</definedName>
    <definedName name="________pak50">#REF!</definedName>
    <definedName name="________pak80">#REF!</definedName>
    <definedName name="________PAS14">#REF!</definedName>
    <definedName name="________pbs100">#REF!</definedName>
    <definedName name="________pbs15">#REF!</definedName>
    <definedName name="________pbs150">#REF!</definedName>
    <definedName name="________pbs40">#REF!</definedName>
    <definedName name="________pbs50">#REF!</definedName>
    <definedName name="________pbs65">#REF!</definedName>
    <definedName name="________pbs80">#REF!</definedName>
    <definedName name="________PC40">#REF!</definedName>
    <definedName name="________PC450">#REF!</definedName>
    <definedName name="________PC50">#REF!</definedName>
    <definedName name="________PC600">#REF!</definedName>
    <definedName name="________pc80">#REF!</definedName>
    <definedName name="________pcf80">#REF!</definedName>
    <definedName name="________Pek171">#REF!</definedName>
    <definedName name="________Pek172">#REF!</definedName>
    <definedName name="________pek221">#REF!</definedName>
    <definedName name="________Pek231">#REF!</definedName>
    <definedName name="________Pek233">#REF!</definedName>
    <definedName name="________Pek322">#REF!</definedName>
    <definedName name="________Pek331">#REF!</definedName>
    <definedName name="________Pek332">#REF!</definedName>
    <definedName name="________pek352">#REF!</definedName>
    <definedName name="________Pek511">#REF!</definedName>
    <definedName name="________Pek512">#REF!</definedName>
    <definedName name="________pek611">#REF!</definedName>
    <definedName name="________pek612">#REF!</definedName>
    <definedName name="________pek633">#REF!</definedName>
    <definedName name="________pek634">#REF!</definedName>
    <definedName name="________Pek644">#REF!</definedName>
    <definedName name="________Pek645">#REF!</definedName>
    <definedName name="________Pek711">#REF!</definedName>
    <definedName name="________Pek7123">#REF!</definedName>
    <definedName name="________Pek713">#REF!</definedName>
    <definedName name="________Pek714">#REF!</definedName>
    <definedName name="________Pek715">#REF!</definedName>
    <definedName name="________Pek716">#REF!</definedName>
    <definedName name="________Pek717">#REF!</definedName>
    <definedName name="________Pek719">#REF!</definedName>
    <definedName name="________Pek7211">#REF!</definedName>
    <definedName name="________Pek7214">#REF!</definedName>
    <definedName name="________Pek725">#REF!</definedName>
    <definedName name="________Pek727">#REF!</definedName>
    <definedName name="________Pek728">#REF!</definedName>
    <definedName name="________Pek731">#REF!</definedName>
    <definedName name="________Pek732">#REF!</definedName>
    <definedName name="________Pek734">#REF!</definedName>
    <definedName name="________Pek743">#REF!</definedName>
    <definedName name="________Pek744">#REF!</definedName>
    <definedName name="________Pek7514">#REF!</definedName>
    <definedName name="________pek7515">#REF!</definedName>
    <definedName name="________Pek7517">#REF!</definedName>
    <definedName name="________Pek7519">#REF!</definedName>
    <definedName name="________Pek7524">#REF!</definedName>
    <definedName name="________Pek7525">#REF!</definedName>
    <definedName name="________pek757">#REF!</definedName>
    <definedName name="________Pek761">#REF!</definedName>
    <definedName name="________Pek7610">#REF!</definedName>
    <definedName name="________Pek764">#REF!</definedName>
    <definedName name="________Pek765">#REF!</definedName>
    <definedName name="________Pek766">#REF!</definedName>
    <definedName name="________Pek768">#REF!</definedName>
    <definedName name="________Pek783">#REF!</definedName>
    <definedName name="________Pek79">#REF!</definedName>
    <definedName name="________Pek791">#REF!</definedName>
    <definedName name="________Pek792">#REF!</definedName>
    <definedName name="________pek793">#REF!</definedName>
    <definedName name="________pek796">#REF!</definedName>
    <definedName name="________Pek8013">#REF!</definedName>
    <definedName name="________Pek8017">#REF!</definedName>
    <definedName name="________Pek80212">#REF!</definedName>
    <definedName name="________pek812">#REF!</definedName>
    <definedName name="________Pek841">#REF!</definedName>
    <definedName name="________ph100">#REF!</definedName>
    <definedName name="________ph150">#REF!</definedName>
    <definedName name="________phf100">#REF!</definedName>
    <definedName name="________phf150">#REF!</definedName>
    <definedName name="________put1">#REF!</definedName>
    <definedName name="________pv100">#REF!</definedName>
    <definedName name="________pv40">#REF!</definedName>
    <definedName name="________pv50">#REF!</definedName>
    <definedName name="________pv80">#REF!</definedName>
    <definedName name="________PVC3">#REF!</definedName>
    <definedName name="________PVC34">#REF!</definedName>
    <definedName name="________PVC4">#REF!</definedName>
    <definedName name="________PVC6">#REF!</definedName>
    <definedName name="________pvf100">#REF!</definedName>
    <definedName name="________pvf80">#REF!</definedName>
    <definedName name="________Qe2">#REF!</definedName>
    <definedName name="________rk100">#REF!</definedName>
    <definedName name="________rk200">#REF!</definedName>
    <definedName name="________rk300">#REF!</definedName>
    <definedName name="________rk600">#REF!</definedName>
    <definedName name="________rkl1000">#REF!</definedName>
    <definedName name="________rkl1200">#REF!</definedName>
    <definedName name="________rkl200">#REF!</definedName>
    <definedName name="________rkl300">#REF!</definedName>
    <definedName name="________rkl400">#REF!</definedName>
    <definedName name="________rkl500">#REF!</definedName>
    <definedName name="________rkl600">#REF!</definedName>
    <definedName name="________rkl700">#REF!</definedName>
    <definedName name="________rkl800">#REF!</definedName>
    <definedName name="________RM175">#REF!</definedName>
    <definedName name="________RM225">#REF!</definedName>
    <definedName name="________RM300">#REF!</definedName>
    <definedName name="________rmk250">#REF!</definedName>
    <definedName name="________rmk350">#REF!</definedName>
    <definedName name="________rng1">#REF!</definedName>
    <definedName name="________rng2">#REF!</definedName>
    <definedName name="________sc1">#REF!</definedName>
    <definedName name="________SC2">#REF!</definedName>
    <definedName name="________sc3">#REF!</definedName>
    <definedName name="________sfv150">#REF!</definedName>
    <definedName name="________SlS1">#REF!</definedName>
    <definedName name="________SlS2">#REF!</definedName>
    <definedName name="________SlS3">#REF!</definedName>
    <definedName name="________SlS4">#REF!</definedName>
    <definedName name="________SN3">#REF!</definedName>
    <definedName name="________sp50">#REF!</definedName>
    <definedName name="________SSF1">#REF!</definedName>
    <definedName name="________SSF2">#REF!</definedName>
    <definedName name="________std100">#REF!</definedName>
    <definedName name="________std150">#REF!</definedName>
    <definedName name="________std50">#REF!</definedName>
    <definedName name="________std65">#REF!</definedName>
    <definedName name="________Tbl1">#REF!</definedName>
    <definedName name="________Te1">#REF!</definedName>
    <definedName name="________th100">#REF!</definedName>
    <definedName name="________TH160">#REF!</definedName>
    <definedName name="________TL1">#REF!</definedName>
    <definedName name="________TL2">#REF!</definedName>
    <definedName name="________TL3">#REF!</definedName>
    <definedName name="________TLA120">#REF!</definedName>
    <definedName name="________TLA35">#REF!</definedName>
    <definedName name="________TLA50">#REF!</definedName>
    <definedName name="________TLA70">#REF!</definedName>
    <definedName name="________TLA95">#REF!</definedName>
    <definedName name="________tlc20">#REF!</definedName>
    <definedName name="________tp40">#REF!</definedName>
    <definedName name="________TR250">#REF!</definedName>
    <definedName name="________tr375">#REF!</definedName>
    <definedName name="________Ts1">#REF!</definedName>
    <definedName name="________tsv25">#REF!</definedName>
    <definedName name="________UNP200">#REF!</definedName>
    <definedName name="________v99999">#REF!</definedName>
    <definedName name="________VL100">#REF!</definedName>
    <definedName name="________VL200">#REF!</definedName>
    <definedName name="________VL250">#REF!</definedName>
    <definedName name="________vnt100">#REF!</definedName>
    <definedName name="________vnt40">#REF!</definedName>
    <definedName name="________vnt50">#REF!</definedName>
    <definedName name="________vnt80">#REF!</definedName>
    <definedName name="_______a1">#REF!</definedName>
    <definedName name="_______AAA1">#REF!</definedName>
    <definedName name="_______AAA10">#REF!</definedName>
    <definedName name="_______AAA11">#REF!</definedName>
    <definedName name="_______AAA12">#REF!</definedName>
    <definedName name="_______AAA13">#REF!</definedName>
    <definedName name="_______AAA2">#REF!</definedName>
    <definedName name="_______AAA3">#REF!</definedName>
    <definedName name="_______AAA4">#REF!</definedName>
    <definedName name="_______AAA5">#REF!</definedName>
    <definedName name="_______AAA6">#REF!</definedName>
    <definedName name="_______AAA7">#REF!</definedName>
    <definedName name="_______AAA8">#REF!</definedName>
    <definedName name="_______AAA9">#REF!</definedName>
    <definedName name="_______abb91">#REF!</definedName>
    <definedName name="_______abs100">#REF!</definedName>
    <definedName name="_______ahu100">#REF!</definedName>
    <definedName name="_______ahu150">#REF!</definedName>
    <definedName name="_______ako100">#REF!</definedName>
    <definedName name="_______ako150">#REF!</definedName>
    <definedName name="_______ako50">#REF!</definedName>
    <definedName name="_______ako80">#REF!</definedName>
    <definedName name="_______aku100">#REF!</definedName>
    <definedName name="_______aku150">#REF!</definedName>
    <definedName name="_______amd1" hidden="1">{#N/A,#N/A,FALSE,"Chi tiÆt"}</definedName>
    <definedName name="_______b1">#REF!</definedName>
    <definedName name="_______bab1">#REF!</definedName>
    <definedName name="_______bab10">#REF!</definedName>
    <definedName name="_______bab2">#REF!</definedName>
    <definedName name="_______bab3">#REF!</definedName>
    <definedName name="_______bab4">#REF!</definedName>
    <definedName name="_______bab5">#REF!</definedName>
    <definedName name="_______bab6">#REF!</definedName>
    <definedName name="_______bab7">#REF!</definedName>
    <definedName name="_______bab8">#REF!</definedName>
    <definedName name="_______bab9">#REF!</definedName>
    <definedName name="_______bbl150">#REF!</definedName>
    <definedName name="_______bbp5">#REF!</definedName>
    <definedName name="_______bcv100">#REF!</definedName>
    <definedName name="_______bcv125">#REF!</definedName>
    <definedName name="_______bcv150">#REF!</definedName>
    <definedName name="_______bkt70">#REF!</definedName>
    <definedName name="_______bkt80">#REF!</definedName>
    <definedName name="_______BlB1">#REF!</definedName>
    <definedName name="_______BlB2">#REF!</definedName>
    <definedName name="_______BlB3">#REF!</definedName>
    <definedName name="_______BlB4">#REF!</definedName>
    <definedName name="_______BlB5">#REF!</definedName>
    <definedName name="_______BlB6">#REF!</definedName>
    <definedName name="_______BlB7">#REF!</definedName>
    <definedName name="_______blt150">#REF!</definedName>
    <definedName name="_______Box1">#REF!</definedName>
    <definedName name="_______Box2">#REF!</definedName>
    <definedName name="_______btk175">#REF!</definedName>
    <definedName name="_______btk275">#REF!</definedName>
    <definedName name="_______cas80">#REF!</definedName>
    <definedName name="_______CT250">#REF!</definedName>
    <definedName name="_______cvd100">#REF!</definedName>
    <definedName name="_______cvd15">#REF!</definedName>
    <definedName name="_______cvd150">#REF!</definedName>
    <definedName name="_______cvd50">#REF!</definedName>
    <definedName name="_______cvd65">#REF!</definedName>
    <definedName name="_______d1">#REF!</definedName>
    <definedName name="_______daf1">#REF!</definedName>
    <definedName name="_______daf2">#REF!</definedName>
    <definedName name="_______daf31">#REF!</definedName>
    <definedName name="_______daf32">#REF!</definedName>
    <definedName name="_______daf33">#REF!</definedName>
    <definedName name="_______ddn400">#REF!</definedName>
    <definedName name="_______ddn600">#REF!</definedName>
    <definedName name="_______dgt100">#REF!</definedName>
    <definedName name="_______dia6">#REF!</definedName>
    <definedName name="_______DIV1">#REF!</definedName>
    <definedName name="_______Div10">#REF!</definedName>
    <definedName name="_______DIV11">#REF!</definedName>
    <definedName name="_______Div2">#REF!</definedName>
    <definedName name="_______DIV3" hidden="1">#REF!</definedName>
    <definedName name="_______DIV4" hidden="1">#REF!</definedName>
    <definedName name="_______DIV5" hidden="1">#REF!</definedName>
    <definedName name="_______Div6">#REF!</definedName>
    <definedName name="_______Div7">#REF!</definedName>
    <definedName name="_______Div8">#REF!</definedName>
    <definedName name="_______Div9">#REF!</definedName>
    <definedName name="_______dua2">#REF!</definedName>
    <definedName name="_______e1">#REF!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E779">#REF!</definedName>
    <definedName name="_______f1">#REF!</definedName>
    <definedName name="_______fin11">#REF!</definedName>
    <definedName name="_______fin110">#REF!</definedName>
    <definedName name="_______fin12">#REF!</definedName>
    <definedName name="_______fin13">#REF!</definedName>
    <definedName name="_______fin14">#REF!</definedName>
    <definedName name="_______fin15">#REF!</definedName>
    <definedName name="_______fin16">#REF!</definedName>
    <definedName name="_______fin17">#REF!</definedName>
    <definedName name="_______fin18">#REF!</definedName>
    <definedName name="_______fin19">#REF!</definedName>
    <definedName name="_______fin21">#REF!</definedName>
    <definedName name="_______fin210">#REF!</definedName>
    <definedName name="_______fin211">#REF!</definedName>
    <definedName name="_______fin212">#REF!</definedName>
    <definedName name="_______fin213">#REF!</definedName>
    <definedName name="_______fin214">#REF!</definedName>
    <definedName name="_______fin22">#REF!</definedName>
    <definedName name="_______fin23">#REF!</definedName>
    <definedName name="_______fin24">#REF!</definedName>
    <definedName name="_______fin25">#REF!</definedName>
    <definedName name="_______fin26">#REF!</definedName>
    <definedName name="_______fin27">#REF!</definedName>
    <definedName name="_______fin28">#REF!</definedName>
    <definedName name="_______fin29">#REF!</definedName>
    <definedName name="_______fin31">#REF!</definedName>
    <definedName name="_______fin310">#REF!</definedName>
    <definedName name="_______fin311">#REF!</definedName>
    <definedName name="_______fin312">#REF!</definedName>
    <definedName name="_______fin313">#REF!</definedName>
    <definedName name="_______fin32">#REF!</definedName>
    <definedName name="_______fin33">#REF!</definedName>
    <definedName name="_______fin34">#REF!</definedName>
    <definedName name="_______fin35">#REF!</definedName>
    <definedName name="_______fin36">#REF!</definedName>
    <definedName name="_______fin37">#REF!</definedName>
    <definedName name="_______fin38">#REF!</definedName>
    <definedName name="_______fin39">#REF!</definedName>
    <definedName name="_______fin41">#REF!</definedName>
    <definedName name="_______fin410">#REF!</definedName>
    <definedName name="_______fin411">#REF!</definedName>
    <definedName name="_______fin412">#REF!</definedName>
    <definedName name="_______fin413">#REF!</definedName>
    <definedName name="_______fin414">#REF!</definedName>
    <definedName name="_______fin42">#REF!</definedName>
    <definedName name="_______fin43">#REF!</definedName>
    <definedName name="_______fin44">#REF!</definedName>
    <definedName name="_______fin45">#REF!</definedName>
    <definedName name="_______fin46">#REF!</definedName>
    <definedName name="_______fin47">#REF!</definedName>
    <definedName name="_______fin48">#REF!</definedName>
    <definedName name="_______fin49">#REF!</definedName>
    <definedName name="_______fin51">#REF!</definedName>
    <definedName name="_______fin510">#REF!</definedName>
    <definedName name="_______fin511">#REF!</definedName>
    <definedName name="_______fin512">#REF!</definedName>
    <definedName name="_______fin513">#REF!</definedName>
    <definedName name="_______fin514">#REF!</definedName>
    <definedName name="_______fin52">#REF!</definedName>
    <definedName name="_______fin53">#REF!</definedName>
    <definedName name="_______fin54">#REF!</definedName>
    <definedName name="_______fin55">#REF!</definedName>
    <definedName name="_______fin56">#REF!</definedName>
    <definedName name="_______fin57">#REF!</definedName>
    <definedName name="_______fin58">#REF!</definedName>
    <definedName name="_______fin59">#REF!</definedName>
    <definedName name="_______fin61">#REF!</definedName>
    <definedName name="_______fin610">#REF!</definedName>
    <definedName name="_______fin611">#REF!</definedName>
    <definedName name="_______fin612">#REF!</definedName>
    <definedName name="_______fin613">#REF!</definedName>
    <definedName name="_______fin614">#REF!</definedName>
    <definedName name="_______fin615">#REF!</definedName>
    <definedName name="_______fin616">#REF!</definedName>
    <definedName name="_______fin62">#REF!</definedName>
    <definedName name="_______fin63">#REF!</definedName>
    <definedName name="_______fin64">#REF!</definedName>
    <definedName name="_______fin65">#REF!</definedName>
    <definedName name="_______fin66">#REF!</definedName>
    <definedName name="_______fin67">#REF!</definedName>
    <definedName name="_______fin68">#REF!</definedName>
    <definedName name="_______fin69">#REF!</definedName>
    <definedName name="_______fin71">#REF!</definedName>
    <definedName name="_______fin710">#REF!</definedName>
    <definedName name="_______fin711">#REF!</definedName>
    <definedName name="_______fin712">#REF!</definedName>
    <definedName name="_______fin713">#REF!</definedName>
    <definedName name="_______fin714">#REF!</definedName>
    <definedName name="_______fin715">#REF!</definedName>
    <definedName name="_______fin716">#REF!</definedName>
    <definedName name="_______fin72">#REF!</definedName>
    <definedName name="_______fin73">#REF!</definedName>
    <definedName name="_______fin74">#REF!</definedName>
    <definedName name="_______fin75">#REF!</definedName>
    <definedName name="_______fin76">#REF!</definedName>
    <definedName name="_______fin77">#REF!</definedName>
    <definedName name="_______fin78">#REF!</definedName>
    <definedName name="_______fin79">#REF!</definedName>
    <definedName name="_______fin81">#REF!</definedName>
    <definedName name="_______fin810">#REF!</definedName>
    <definedName name="_______fin811">#REF!</definedName>
    <definedName name="_______fin812">#REF!</definedName>
    <definedName name="_______fin82">#REF!</definedName>
    <definedName name="_______fin83">#REF!</definedName>
    <definedName name="_______fin84">#REF!</definedName>
    <definedName name="_______fin85">#REF!</definedName>
    <definedName name="_______fin86">#REF!</definedName>
    <definedName name="_______fin87">#REF!</definedName>
    <definedName name="_______fin88">#REF!</definedName>
    <definedName name="_______fin89">#REF!</definedName>
    <definedName name="_______fjd100">#REF!</definedName>
    <definedName name="_______fjd150">#REF!</definedName>
    <definedName name="_______fjd50">#REF!</definedName>
    <definedName name="_______fjd65">#REF!</definedName>
    <definedName name="_______fmd150">#REF!</definedName>
    <definedName name="_______FpP1">#REF!</definedName>
    <definedName name="_______FpP2">#REF!</definedName>
    <definedName name="_______FpP3">#REF!</definedName>
    <definedName name="_______FpP4">#REF!</definedName>
    <definedName name="_______FpP5">#REF!</definedName>
    <definedName name="_______FpP6">#REF!</definedName>
    <definedName name="_______g1">#REF!</definedName>
    <definedName name="_______GID1">#REF!</definedName>
    <definedName name="_______gk2" hidden="1">#REF!</definedName>
    <definedName name="_______GOT30">#REF!</definedName>
    <definedName name="_______grc1">#REF!</definedName>
    <definedName name="_______gti50">#REF!</definedName>
    <definedName name="_______gti60">#REF!</definedName>
    <definedName name="_______gvd100">#REF!</definedName>
    <definedName name="_______gvd15">#REF!</definedName>
    <definedName name="_______gvd150">#REF!</definedName>
    <definedName name="_______gvd25">#REF!</definedName>
    <definedName name="_______gvd50">#REF!</definedName>
    <definedName name="_______gvd65">#REF!</definedName>
    <definedName name="_______h1">#REF!</definedName>
    <definedName name="_______HAL1">#REF!</definedName>
    <definedName name="_______HAL2">#REF!</definedName>
    <definedName name="_______HAL3">#REF!</definedName>
    <definedName name="_______HAL4">#REF!</definedName>
    <definedName name="_______HAL5">#REF!</definedName>
    <definedName name="_______HAL6">#REF!</definedName>
    <definedName name="_______HAL7">#REF!</definedName>
    <definedName name="_______HAL8">#REF!</definedName>
    <definedName name="_______hdw1">#REF!</definedName>
    <definedName name="_______i1">#REF!</definedName>
    <definedName name="_______ii1">#REF!</definedName>
    <definedName name="_______IWF150">#REF!</definedName>
    <definedName name="_______IWF50">#REF!</definedName>
    <definedName name="_______IWF500">#REF!</definedName>
    <definedName name="_______IWF600">#REF!</definedName>
    <definedName name="_______j1">#REF!</definedName>
    <definedName name="_______k1">#REF!</definedName>
    <definedName name="_______Kl1515">#REF!</definedName>
    <definedName name="_______KlK1">#REF!</definedName>
    <definedName name="_______KlK11">#REF!</definedName>
    <definedName name="_______KlK12">#REF!</definedName>
    <definedName name="_______KlK2">#REF!</definedName>
    <definedName name="_______KlK3">#REF!</definedName>
    <definedName name="_______kof1">#REF!</definedName>
    <definedName name="_______KRM20">#REF!</definedName>
    <definedName name="_______KRM30">#REF!</definedName>
    <definedName name="_______l1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11">#REF!</definedName>
    <definedName name="_______m1">#REF!</definedName>
    <definedName name="_______MAC12">#REF!</definedName>
    <definedName name="_______MAC46">#REF!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DE35">#REF!</definedName>
    <definedName name="_______MDE36">#REF!</definedName>
    <definedName name="_______MDE37">#REF!</definedName>
    <definedName name="_______MDE38">#REF!</definedName>
    <definedName name="_______MDE39">#REF!</definedName>
    <definedName name="_______MDE40">#REF!</definedName>
    <definedName name="_______MDE41">#REF!</definedName>
    <definedName name="_______MDE42">#REF!</definedName>
    <definedName name="_______MDE43">#REF!</definedName>
    <definedName name="_______MDE44">#REF!</definedName>
    <definedName name="_______MDE45">#REF!</definedName>
    <definedName name="_______MDE46">#REF!</definedName>
    <definedName name="_______MDE47">#REF!</definedName>
    <definedName name="_______MDE48">#REF!</definedName>
    <definedName name="_______MDE49">#REF!</definedName>
    <definedName name="_______MDE50">#REF!</definedName>
    <definedName name="_______MDE51">#REF!</definedName>
    <definedName name="_______MDE52">#REF!</definedName>
    <definedName name="_______MDE53">#REF!</definedName>
    <definedName name="_______MDE54">#REF!</definedName>
    <definedName name="_______MDE55">#REF!</definedName>
    <definedName name="_______MDE56">#REF!</definedName>
    <definedName name="_______MDE57">#REF!</definedName>
    <definedName name="_______MDE58">#REF!</definedName>
    <definedName name="_______MDE59">#REF!</definedName>
    <definedName name="_______MDE60">#REF!</definedName>
    <definedName name="_______MDE61">#REF!</definedName>
    <definedName name="_______MDE62">#REF!</definedName>
    <definedName name="_______MDE63">#REF!</definedName>
    <definedName name="_______MDE64">#REF!</definedName>
    <definedName name="_______MDE65">#REF!</definedName>
    <definedName name="_______MDE66">#REF!</definedName>
    <definedName name="_______MDE67">#REF!</definedName>
    <definedName name="_______MDE68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35">#REF!</definedName>
    <definedName name="_______ME36">#REF!</definedName>
    <definedName name="_______ME37">#REF!</definedName>
    <definedName name="_______ME38">#REF!</definedName>
    <definedName name="_______ME39">#REF!</definedName>
    <definedName name="_______ME40">#REF!</definedName>
    <definedName name="_______ME41">#REF!</definedName>
    <definedName name="_______ME42">#REF!</definedName>
    <definedName name="_______ME43">#REF!</definedName>
    <definedName name="_______ME44">#REF!</definedName>
    <definedName name="_______ME45">#REF!</definedName>
    <definedName name="_______ME46">#REF!</definedName>
    <definedName name="_______ME47">#REF!</definedName>
    <definedName name="_______ME48">#REF!</definedName>
    <definedName name="_______ME49">#REF!</definedName>
    <definedName name="_______ME50">#REF!</definedName>
    <definedName name="_______ME51">#REF!</definedName>
    <definedName name="_______ME52">#REF!</definedName>
    <definedName name="_______ME53">#REF!</definedName>
    <definedName name="_______ME54">#REF!</definedName>
    <definedName name="_______ME55">#REF!</definedName>
    <definedName name="_______ME56">#REF!</definedName>
    <definedName name="_______ME57">#REF!</definedName>
    <definedName name="_______ME58">#REF!</definedName>
    <definedName name="_______ME59">#REF!</definedName>
    <definedName name="_______ME60">#REF!</definedName>
    <definedName name="_______ME61">#REF!</definedName>
    <definedName name="_______ME62">#REF!</definedName>
    <definedName name="_______ME63">#REF!</definedName>
    <definedName name="_______ME64">#REF!</definedName>
    <definedName name="_______ME65">#REF!</definedName>
    <definedName name="_______ME66">#REF!</definedName>
    <definedName name="_______ME67">#REF!</definedName>
    <definedName name="_______ME68">#REF!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5">#REF!</definedName>
    <definedName name="_______MMM26">#REF!</definedName>
    <definedName name="_______MMM27">#REF!</definedName>
    <definedName name="_______MMM32">#REF!</definedName>
    <definedName name="_______MMM33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n1">#REF!</definedName>
    <definedName name="_______NCL100">#REF!</definedName>
    <definedName name="_______NCL200">#REF!</definedName>
    <definedName name="_______NCL250">#REF!</definedName>
    <definedName name="_______nin190">#REF!</definedName>
    <definedName name="_______o1">#REF!</definedName>
    <definedName name="_______pab100">#REF!</definedName>
    <definedName name="_______pab125">#REF!</definedName>
    <definedName name="_______pab15">#REF!</definedName>
    <definedName name="_______pab150">#REF!</definedName>
    <definedName name="_______pab2">#REF!</definedName>
    <definedName name="_______pab20">#REF!</definedName>
    <definedName name="_______pab25">#REF!</definedName>
    <definedName name="_______pab32">#REF!</definedName>
    <definedName name="_______pab4">#REF!</definedName>
    <definedName name="_______pab40">#REF!</definedName>
    <definedName name="_______pab50">#REF!</definedName>
    <definedName name="_______pab6">#REF!</definedName>
    <definedName name="_______pab65">#REF!</definedName>
    <definedName name="_______pab80">#REF!</definedName>
    <definedName name="_______pah150">#REF!</definedName>
    <definedName name="_______pak100">#REF!</definedName>
    <definedName name="_______pak150">#REF!</definedName>
    <definedName name="_______pak50">#REF!</definedName>
    <definedName name="_______pak80">#REF!</definedName>
    <definedName name="_______PAS14">#REF!</definedName>
    <definedName name="_______pbs100">#REF!</definedName>
    <definedName name="_______pbs15">#REF!</definedName>
    <definedName name="_______pbs150">#REF!</definedName>
    <definedName name="_______pbs40">#REF!</definedName>
    <definedName name="_______pbs50">#REF!</definedName>
    <definedName name="_______pbs65">#REF!</definedName>
    <definedName name="_______pbs80">#REF!</definedName>
    <definedName name="_______PC40">#REF!</definedName>
    <definedName name="_______PC450">#REF!</definedName>
    <definedName name="_______pc50">#REF!</definedName>
    <definedName name="_______PC600">#REF!</definedName>
    <definedName name="_______pc80">#REF!</definedName>
    <definedName name="_______pcf80">#REF!</definedName>
    <definedName name="_______Pek171">#REF!</definedName>
    <definedName name="_______Pek172">#REF!</definedName>
    <definedName name="_______pek221">#REF!</definedName>
    <definedName name="_______Pek231">#REF!</definedName>
    <definedName name="_______Pek233">#REF!</definedName>
    <definedName name="_______Pek322">#REF!</definedName>
    <definedName name="_______Pek331">#REF!</definedName>
    <definedName name="_______Pek332">#REF!</definedName>
    <definedName name="_______pek352">#REF!</definedName>
    <definedName name="_______Pek511">#REF!</definedName>
    <definedName name="_______Pek512">#REF!</definedName>
    <definedName name="_______pek611">#REF!</definedName>
    <definedName name="_______pek612">#REF!</definedName>
    <definedName name="_______pek633">#REF!</definedName>
    <definedName name="_______pek634">#REF!</definedName>
    <definedName name="_______Pek644">#REF!</definedName>
    <definedName name="_______Pek645">#REF!</definedName>
    <definedName name="_______Pek711">#REF!</definedName>
    <definedName name="_______Pek7123">#REF!</definedName>
    <definedName name="_______Pek713">#REF!</definedName>
    <definedName name="_______Pek714">#REF!</definedName>
    <definedName name="_______Pek715">#REF!</definedName>
    <definedName name="_______Pek716">#REF!</definedName>
    <definedName name="_______Pek717">#REF!</definedName>
    <definedName name="_______Pek719">#REF!</definedName>
    <definedName name="_______Pek7211">#REF!</definedName>
    <definedName name="_______Pek7214">#REF!</definedName>
    <definedName name="_______Pek725">#REF!</definedName>
    <definedName name="_______Pek727">#REF!</definedName>
    <definedName name="_______Pek728">#REF!</definedName>
    <definedName name="_______Pek731">#REF!</definedName>
    <definedName name="_______Pek732">#REF!</definedName>
    <definedName name="_______Pek734">#REF!</definedName>
    <definedName name="_______Pek743">#REF!</definedName>
    <definedName name="_______Pek744">#REF!</definedName>
    <definedName name="_______Pek7514">#REF!</definedName>
    <definedName name="_______pek7515">#REF!</definedName>
    <definedName name="_______Pek7517">#REF!</definedName>
    <definedName name="_______Pek7519">#REF!</definedName>
    <definedName name="_______Pek7524">#REF!</definedName>
    <definedName name="_______Pek7525">#REF!</definedName>
    <definedName name="_______pek757">#REF!</definedName>
    <definedName name="_______Pek761">#REF!</definedName>
    <definedName name="_______Pek7610">#REF!</definedName>
    <definedName name="_______Pek764">#REF!</definedName>
    <definedName name="_______Pek765">#REF!</definedName>
    <definedName name="_______Pek766">#REF!</definedName>
    <definedName name="_______Pek768">#REF!</definedName>
    <definedName name="_______Pek783">#REF!</definedName>
    <definedName name="_______Pek79">#REF!</definedName>
    <definedName name="_______Pek791">#REF!</definedName>
    <definedName name="_______Pek792">#REF!</definedName>
    <definedName name="_______pek793">#REF!</definedName>
    <definedName name="_______pek796">#REF!</definedName>
    <definedName name="_______Pek8013">#REF!</definedName>
    <definedName name="_______Pek8017">#REF!</definedName>
    <definedName name="_______Pek80212">#REF!</definedName>
    <definedName name="_______pek812">#REF!</definedName>
    <definedName name="_______Pek841">#REF!</definedName>
    <definedName name="_______ph100">#REF!</definedName>
    <definedName name="_______ph150">#REF!</definedName>
    <definedName name="_______phf100">#REF!</definedName>
    <definedName name="_______phf150">#REF!</definedName>
    <definedName name="_______put1">#REF!</definedName>
    <definedName name="_______pv100">#REF!</definedName>
    <definedName name="_______pv40">#REF!</definedName>
    <definedName name="_______pv50">#REF!</definedName>
    <definedName name="_______pv80">#REF!</definedName>
    <definedName name="_______PVC3">#REF!</definedName>
    <definedName name="_______PVC34">#REF!</definedName>
    <definedName name="_______PVC4">#REF!</definedName>
    <definedName name="_______PVC6">#REF!</definedName>
    <definedName name="_______pvf100">#REF!</definedName>
    <definedName name="_______pvf80">#REF!</definedName>
    <definedName name="_______Qe2">#REF!</definedName>
    <definedName name="_______rk100">#REF!</definedName>
    <definedName name="_______rk200">#REF!</definedName>
    <definedName name="_______rk300">#REF!</definedName>
    <definedName name="_______rk600">#REF!</definedName>
    <definedName name="_______rkl1000">#REF!</definedName>
    <definedName name="_______rkl12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M175">#REF!</definedName>
    <definedName name="_______RM225">#REF!</definedName>
    <definedName name="_______RM300">#REF!</definedName>
    <definedName name="_______rmk250">#REF!</definedName>
    <definedName name="_______rmk350">#REF!</definedName>
    <definedName name="_______rng1">#REF!</definedName>
    <definedName name="_______rng2">#REF!</definedName>
    <definedName name="_______sc1">#REF!</definedName>
    <definedName name="_______SC2">#REF!</definedName>
    <definedName name="_______sc3">#REF!</definedName>
    <definedName name="_______sfv150">#REF!</definedName>
    <definedName name="_______SlS1">#REF!</definedName>
    <definedName name="_______SlS2">#REF!</definedName>
    <definedName name="_______SlS3">#REF!</definedName>
    <definedName name="_______SlS4">#REF!</definedName>
    <definedName name="_______SN3">#REF!</definedName>
    <definedName name="_______sp50">#REF!</definedName>
    <definedName name="_______SSF1">#REF!</definedName>
    <definedName name="_______SSF2">#REF!</definedName>
    <definedName name="_______SSF3">#REF!</definedName>
    <definedName name="_______std100">#REF!</definedName>
    <definedName name="_______std150">#REF!</definedName>
    <definedName name="_______std50">#REF!</definedName>
    <definedName name="_______std65">#REF!</definedName>
    <definedName name="_______Tbl1">#REF!</definedName>
    <definedName name="_______Te1">#REF!</definedName>
    <definedName name="_______th100">#REF!</definedName>
    <definedName name="_______TH160">#REF!</definedName>
    <definedName name="_______TL1">#REF!</definedName>
    <definedName name="_______TL2">#REF!</definedName>
    <definedName name="_______TL3">#REF!</definedName>
    <definedName name="_______TLA120">#REF!</definedName>
    <definedName name="_______TLA35">#REF!</definedName>
    <definedName name="_______TLA50">#REF!</definedName>
    <definedName name="_______TLA70">#REF!</definedName>
    <definedName name="_______TLA95">#REF!</definedName>
    <definedName name="_______tlc20">#REF!</definedName>
    <definedName name="_______tp40">#REF!</definedName>
    <definedName name="_______TR250">#REF!</definedName>
    <definedName name="_______tr375">#REF!</definedName>
    <definedName name="_______Ts1">#REF!</definedName>
    <definedName name="_______tsv25">#REF!</definedName>
    <definedName name="_______UNP200">#REF!</definedName>
    <definedName name="_______v99999">#REF!</definedName>
    <definedName name="_______VL100">#REF!</definedName>
    <definedName name="_______VL200">#REF!</definedName>
    <definedName name="_______VL250">#REF!</definedName>
    <definedName name="_______vnt100">#REF!</definedName>
    <definedName name="_______vnt40">#REF!</definedName>
    <definedName name="_______vnt50">#REF!</definedName>
    <definedName name="_______vnt80">#REF!</definedName>
    <definedName name="______a1">#REF!</definedName>
    <definedName name="______AAA1">#REF!</definedName>
    <definedName name="______AAA10">#REF!</definedName>
    <definedName name="______AAA11">#REF!</definedName>
    <definedName name="______AAA12">#REF!</definedName>
    <definedName name="______AAA13">#REF!</definedName>
    <definedName name="______AAA2">#REF!</definedName>
    <definedName name="______AAA3">#REF!</definedName>
    <definedName name="______AAA4">#REF!</definedName>
    <definedName name="______AAA5">#REF!</definedName>
    <definedName name="______AAA6">#REF!</definedName>
    <definedName name="______AAA7">#REF!</definedName>
    <definedName name="______AAA8">#REF!</definedName>
    <definedName name="______AAA9">#REF!</definedName>
    <definedName name="______abb91">#REF!</definedName>
    <definedName name="______abs100">#REF!</definedName>
    <definedName name="______ahu100">#REF!</definedName>
    <definedName name="______ahu150">#REF!</definedName>
    <definedName name="______ako100">#REF!</definedName>
    <definedName name="______ako150">#REF!</definedName>
    <definedName name="______ako50">#REF!</definedName>
    <definedName name="______ako80">#REF!</definedName>
    <definedName name="______aku100">#REF!</definedName>
    <definedName name="______aku150">#REF!</definedName>
    <definedName name="______amd1" hidden="1">{#N/A,#N/A,FALSE,"Chi tiÆt"}</definedName>
    <definedName name="______b1">#REF!</definedName>
    <definedName name="______bab1">#REF!</definedName>
    <definedName name="______bab10">#REF!</definedName>
    <definedName name="______bab2">#REF!</definedName>
    <definedName name="______bab3">#REF!</definedName>
    <definedName name="______bab4">#REF!</definedName>
    <definedName name="______bab5">#REF!</definedName>
    <definedName name="______bab6">#REF!</definedName>
    <definedName name="______bab7">#REF!</definedName>
    <definedName name="______bab8">#REF!</definedName>
    <definedName name="______bab9">#REF!</definedName>
    <definedName name="______bbl150">#REF!</definedName>
    <definedName name="______bbp5">#REF!</definedName>
    <definedName name="______bcv100">#REF!</definedName>
    <definedName name="______bcv125">#REF!</definedName>
    <definedName name="______bcv150">#REF!</definedName>
    <definedName name="______bkt70">#REF!</definedName>
    <definedName name="______bkt80">#REF!</definedName>
    <definedName name="______BlB1">#REF!</definedName>
    <definedName name="______BlB2">#REF!</definedName>
    <definedName name="______BlB3">#REF!</definedName>
    <definedName name="______BlB4">#REF!</definedName>
    <definedName name="______BlB5">#REF!</definedName>
    <definedName name="______BlB6">#REF!</definedName>
    <definedName name="______BlB7">#REF!</definedName>
    <definedName name="______blt150">#REF!</definedName>
    <definedName name="______Box1">#REF!</definedName>
    <definedName name="______Box2">#REF!</definedName>
    <definedName name="______btk175">#REF!</definedName>
    <definedName name="______btk275">#REF!</definedName>
    <definedName name="______cas80">#REF!</definedName>
    <definedName name="______CT250">#REF!</definedName>
    <definedName name="______cvd100">#REF!</definedName>
    <definedName name="______cvd15">#REF!</definedName>
    <definedName name="______cvd150">#REF!</definedName>
    <definedName name="______cvd50">#REF!</definedName>
    <definedName name="______cvd65">#REF!</definedName>
    <definedName name="______d1">#REF!</definedName>
    <definedName name="______daf1">#REF!</definedName>
    <definedName name="______daf2">#REF!</definedName>
    <definedName name="______daf31">#REF!</definedName>
    <definedName name="______daf32">#REF!</definedName>
    <definedName name="______daf33">#REF!</definedName>
    <definedName name="______ddn400">#REF!</definedName>
    <definedName name="______ddn600">#REF!</definedName>
    <definedName name="______dgt100">#REF!</definedName>
    <definedName name="______dia6">#REF!</definedName>
    <definedName name="______DIV1">#REF!</definedName>
    <definedName name="______Div10">#REF!</definedName>
    <definedName name="______DIV11">#REF!</definedName>
    <definedName name="______Div2">#REF!</definedName>
    <definedName name="______Div3">#REF!</definedName>
    <definedName name="______Div4">#REF!</definedName>
    <definedName name="______Div5">#REF!</definedName>
    <definedName name="______Div6">#REF!</definedName>
    <definedName name="______Div7">#REF!</definedName>
    <definedName name="______Div8">#REF!</definedName>
    <definedName name="______Div9">#REF!</definedName>
    <definedName name="______dua2">#REF!</definedName>
    <definedName name="______e1">#REF!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E779">#REF!</definedName>
    <definedName name="______f1">#REF!</definedName>
    <definedName name="______fin11">#REF!</definedName>
    <definedName name="______fin110">#REF!</definedName>
    <definedName name="______fin12">#REF!</definedName>
    <definedName name="______fin13">#REF!</definedName>
    <definedName name="______fin14">#REF!</definedName>
    <definedName name="______fin15">#REF!</definedName>
    <definedName name="______fin16">#REF!</definedName>
    <definedName name="______fin17">#REF!</definedName>
    <definedName name="______fin18">#REF!</definedName>
    <definedName name="______fin19">#REF!</definedName>
    <definedName name="______fin21">#REF!</definedName>
    <definedName name="______fin210">#REF!</definedName>
    <definedName name="______fin211">#REF!</definedName>
    <definedName name="______fin212">#REF!</definedName>
    <definedName name="______fin213">#REF!</definedName>
    <definedName name="______fin214">#REF!</definedName>
    <definedName name="______fin22">#REF!</definedName>
    <definedName name="______fin23">#REF!</definedName>
    <definedName name="______fin24">#REF!</definedName>
    <definedName name="______fin25">#REF!</definedName>
    <definedName name="______fin26">#REF!</definedName>
    <definedName name="______fin27">#REF!</definedName>
    <definedName name="______fin28">#REF!</definedName>
    <definedName name="______fin29">#REF!</definedName>
    <definedName name="______fin31">#REF!</definedName>
    <definedName name="______fin310">#REF!</definedName>
    <definedName name="______fin311">#REF!</definedName>
    <definedName name="______fin312">#REF!</definedName>
    <definedName name="______fin313">#REF!</definedName>
    <definedName name="______fin32">#REF!</definedName>
    <definedName name="______fin33">#REF!</definedName>
    <definedName name="______fin34">#REF!</definedName>
    <definedName name="______fin35">#REF!</definedName>
    <definedName name="______fin36">#REF!</definedName>
    <definedName name="______fin37">#REF!</definedName>
    <definedName name="______fin38">#REF!</definedName>
    <definedName name="______fin39">#REF!</definedName>
    <definedName name="______fin41">#REF!</definedName>
    <definedName name="______fin410">#REF!</definedName>
    <definedName name="______fin411">#REF!</definedName>
    <definedName name="______fin412">#REF!</definedName>
    <definedName name="______fin413">#REF!</definedName>
    <definedName name="______fin414">#REF!</definedName>
    <definedName name="______fin42">#REF!</definedName>
    <definedName name="______fin43">#REF!</definedName>
    <definedName name="______fin44">#REF!</definedName>
    <definedName name="______fin45">#REF!</definedName>
    <definedName name="______fin46">#REF!</definedName>
    <definedName name="______fin47">#REF!</definedName>
    <definedName name="______fin48">#REF!</definedName>
    <definedName name="______fin49">#REF!</definedName>
    <definedName name="______fin51">#REF!</definedName>
    <definedName name="______fin510">#REF!</definedName>
    <definedName name="______fin511">#REF!</definedName>
    <definedName name="______fin512">#REF!</definedName>
    <definedName name="______fin513">#REF!</definedName>
    <definedName name="______fin514">#REF!</definedName>
    <definedName name="______fin52">#REF!</definedName>
    <definedName name="______fin53">#REF!</definedName>
    <definedName name="______fin54">#REF!</definedName>
    <definedName name="______fin55">#REF!</definedName>
    <definedName name="______fin56">#REF!</definedName>
    <definedName name="______fin57">#REF!</definedName>
    <definedName name="______fin58">#REF!</definedName>
    <definedName name="______fin59">#REF!</definedName>
    <definedName name="______fin61">#REF!</definedName>
    <definedName name="______fin610">#REF!</definedName>
    <definedName name="______fin611">#REF!</definedName>
    <definedName name="______fin612">#REF!</definedName>
    <definedName name="______fin613">#REF!</definedName>
    <definedName name="______fin614">#REF!</definedName>
    <definedName name="______fin615">#REF!</definedName>
    <definedName name="______fin616">#REF!</definedName>
    <definedName name="______fin62">#REF!</definedName>
    <definedName name="______fin63">#REF!</definedName>
    <definedName name="______fin64">#REF!</definedName>
    <definedName name="______fin65">#REF!</definedName>
    <definedName name="______fin66">#REF!</definedName>
    <definedName name="______fin67">#REF!</definedName>
    <definedName name="______fin68">#REF!</definedName>
    <definedName name="______fin69">#REF!</definedName>
    <definedName name="______fin71">#REF!</definedName>
    <definedName name="______fin710">#REF!</definedName>
    <definedName name="______fin711">#REF!</definedName>
    <definedName name="______fin712">#REF!</definedName>
    <definedName name="______fin713">#REF!</definedName>
    <definedName name="______fin714">#REF!</definedName>
    <definedName name="______fin715">#REF!</definedName>
    <definedName name="______fin716">#REF!</definedName>
    <definedName name="______fin72">#REF!</definedName>
    <definedName name="______fin73">#REF!</definedName>
    <definedName name="______fin74">#REF!</definedName>
    <definedName name="______fin75">#REF!</definedName>
    <definedName name="______fin76">#REF!</definedName>
    <definedName name="______fin77">#REF!</definedName>
    <definedName name="______fin78">#REF!</definedName>
    <definedName name="______fin79">#REF!</definedName>
    <definedName name="______fin81">#REF!</definedName>
    <definedName name="______fin810">#REF!</definedName>
    <definedName name="______fin811">#REF!</definedName>
    <definedName name="______fin812">#REF!</definedName>
    <definedName name="______fin82">#REF!</definedName>
    <definedName name="______fin83">#REF!</definedName>
    <definedName name="______fin84">#REF!</definedName>
    <definedName name="______fin85">#REF!</definedName>
    <definedName name="______fin86">#REF!</definedName>
    <definedName name="______fin87">#REF!</definedName>
    <definedName name="______fin88">#REF!</definedName>
    <definedName name="______fin89">#REF!</definedName>
    <definedName name="______fjd100">#REF!</definedName>
    <definedName name="______fjd150">#REF!</definedName>
    <definedName name="______fjd50">#REF!</definedName>
    <definedName name="______fjd65">#REF!</definedName>
    <definedName name="______fmd150">#REF!</definedName>
    <definedName name="______FpP1">#REF!</definedName>
    <definedName name="______FpP2">#REF!</definedName>
    <definedName name="______FpP3">#REF!</definedName>
    <definedName name="______FpP4">#REF!</definedName>
    <definedName name="______FpP5">#REF!</definedName>
    <definedName name="______FpP6">#REF!</definedName>
    <definedName name="______g1">#REF!</definedName>
    <definedName name="______GID1">#REF!</definedName>
    <definedName name="______gk2" hidden="1">#REF!</definedName>
    <definedName name="______GOT30">#REF!</definedName>
    <definedName name="______grc1">#REF!</definedName>
    <definedName name="______gti50">#REF!</definedName>
    <definedName name="______gti60">#REF!</definedName>
    <definedName name="______gvd100">#REF!</definedName>
    <definedName name="______gvd15">#REF!</definedName>
    <definedName name="______gvd150">#REF!</definedName>
    <definedName name="______gvd25">#REF!</definedName>
    <definedName name="______gvd50">#REF!</definedName>
    <definedName name="______gvd65">#REF!</definedName>
    <definedName name="______h1">#REF!</definedName>
    <definedName name="______HAL1">#REF!</definedName>
    <definedName name="______HAL2">#REF!</definedName>
    <definedName name="______HAL3">#REF!</definedName>
    <definedName name="______HAL4">#REF!</definedName>
    <definedName name="______HAL5">#REF!</definedName>
    <definedName name="______HAL6">#REF!</definedName>
    <definedName name="______HAL7">#REF!</definedName>
    <definedName name="______HAL8">#REF!</definedName>
    <definedName name="______hdw1">#REF!</definedName>
    <definedName name="______i1">#REF!</definedName>
    <definedName name="______ii1">#REF!</definedName>
    <definedName name="______IWF150">#REF!</definedName>
    <definedName name="______IWF50">#REF!</definedName>
    <definedName name="______IWF500">#REF!</definedName>
    <definedName name="______IWF600">#REF!</definedName>
    <definedName name="______j1">#REF!</definedName>
    <definedName name="______k1">#REF!</definedName>
    <definedName name="______Kl1515">#REF!</definedName>
    <definedName name="______KlK1">#REF!</definedName>
    <definedName name="______KlK11">#REF!</definedName>
    <definedName name="______KlK12">#REF!</definedName>
    <definedName name="______KlK2">#REF!</definedName>
    <definedName name="______KlK3">#REF!</definedName>
    <definedName name="______kof1">#REF!</definedName>
    <definedName name="______KRM20">#REF!</definedName>
    <definedName name="______KRM30">#REF!</definedName>
    <definedName name="______l1">#REF!</definedName>
    <definedName name="______LLL01">#REF!</definedName>
    <definedName name="______LLL02">#REF!</definedName>
    <definedName name="______LLL03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1">#REF!</definedName>
    <definedName name="______m1">#REF!</definedName>
    <definedName name="______MAC12">#REF!</definedName>
    <definedName name="______MAC46">#REF!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DE35">#REF!</definedName>
    <definedName name="______MDE36">#REF!</definedName>
    <definedName name="______MDE37">#REF!</definedName>
    <definedName name="______MDE38">#REF!</definedName>
    <definedName name="______MDE39">#REF!</definedName>
    <definedName name="______MDE40">#REF!</definedName>
    <definedName name="______MDE41">#REF!</definedName>
    <definedName name="______MDE42">#REF!</definedName>
    <definedName name="______MDE43">#REF!</definedName>
    <definedName name="______MDE44">#REF!</definedName>
    <definedName name="______MDE45">#REF!</definedName>
    <definedName name="______MDE46">#REF!</definedName>
    <definedName name="______MDE47">#REF!</definedName>
    <definedName name="______MDE48">#REF!</definedName>
    <definedName name="______MDE49">#REF!</definedName>
    <definedName name="______MDE50">#REF!</definedName>
    <definedName name="______MDE51">#REF!</definedName>
    <definedName name="______MDE52">#REF!</definedName>
    <definedName name="______MDE53">#REF!</definedName>
    <definedName name="______MDE54">#REF!</definedName>
    <definedName name="______MDE55">#REF!</definedName>
    <definedName name="______MDE56">#REF!</definedName>
    <definedName name="______MDE57">#REF!</definedName>
    <definedName name="______MDE58">#REF!</definedName>
    <definedName name="______MDE59">#REF!</definedName>
    <definedName name="______MDE60">#REF!</definedName>
    <definedName name="______MDE61">#REF!</definedName>
    <definedName name="______MDE62">#REF!</definedName>
    <definedName name="______MDE63">#REF!</definedName>
    <definedName name="______MDE64">#REF!</definedName>
    <definedName name="______MDE65">#REF!</definedName>
    <definedName name="______MDE66">#REF!</definedName>
    <definedName name="______MDE67">#REF!</definedName>
    <definedName name="______MDE68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35">#REF!</definedName>
    <definedName name="______ME36">#REF!</definedName>
    <definedName name="______ME37">#REF!</definedName>
    <definedName name="______ME38">#REF!</definedName>
    <definedName name="______ME39">#REF!</definedName>
    <definedName name="______ME40">#REF!</definedName>
    <definedName name="______ME41">#REF!</definedName>
    <definedName name="______ME42">#REF!</definedName>
    <definedName name="______ME43">#REF!</definedName>
    <definedName name="______ME44">#REF!</definedName>
    <definedName name="______ME45">#REF!</definedName>
    <definedName name="______ME46">#REF!</definedName>
    <definedName name="______ME47">#REF!</definedName>
    <definedName name="______ME48">#REF!</definedName>
    <definedName name="______ME49">#REF!</definedName>
    <definedName name="______ME50">#REF!</definedName>
    <definedName name="______ME51">#REF!</definedName>
    <definedName name="______ME52">#REF!</definedName>
    <definedName name="______ME53">#REF!</definedName>
    <definedName name="______ME54">#REF!</definedName>
    <definedName name="______ME55">#REF!</definedName>
    <definedName name="______ME56">#REF!</definedName>
    <definedName name="______ME57">#REF!</definedName>
    <definedName name="______ME58">#REF!</definedName>
    <definedName name="______ME59">#REF!</definedName>
    <definedName name="______ME60">#REF!</definedName>
    <definedName name="______ME61">#REF!</definedName>
    <definedName name="______ME62">#REF!</definedName>
    <definedName name="______ME63">#REF!</definedName>
    <definedName name="______ME64">#REF!</definedName>
    <definedName name="______ME65">#REF!</definedName>
    <definedName name="______ME66">#REF!</definedName>
    <definedName name="______ME67">#REF!</definedName>
    <definedName name="______ME68">#REF!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8">#REF!</definedName>
    <definedName name="______MMM09">#REF!</definedName>
    <definedName name="______MMM10">#REF!</definedName>
    <definedName name="______MMM11">#REF!</definedName>
    <definedName name="______MMM12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39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n1">#REF!</definedName>
    <definedName name="______NCL100">#REF!</definedName>
    <definedName name="______NCL200">#REF!</definedName>
    <definedName name="______NCL250">#REF!</definedName>
    <definedName name="______nin190">#REF!</definedName>
    <definedName name="______o1">#REF!</definedName>
    <definedName name="______pab100">#REF!</definedName>
    <definedName name="______pab125">#REF!</definedName>
    <definedName name="______pab15">#REF!</definedName>
    <definedName name="______pab150">#REF!</definedName>
    <definedName name="______pab2">#REF!</definedName>
    <definedName name="______pab20">#REF!</definedName>
    <definedName name="______pab25">#REF!</definedName>
    <definedName name="______pab32">#REF!</definedName>
    <definedName name="______pab4">#REF!</definedName>
    <definedName name="______pab40">#REF!</definedName>
    <definedName name="______pab50">#REF!</definedName>
    <definedName name="______pab6">#REF!</definedName>
    <definedName name="______pab65">#REF!</definedName>
    <definedName name="______pab80">#REF!</definedName>
    <definedName name="______pah150">#REF!</definedName>
    <definedName name="______pah7">#REF!</definedName>
    <definedName name="______pak100">#REF!</definedName>
    <definedName name="______pak150">#REF!</definedName>
    <definedName name="______pak50">#REF!</definedName>
    <definedName name="______pak80">#REF!</definedName>
    <definedName name="______pbs100">#REF!</definedName>
    <definedName name="______pbs15">#REF!</definedName>
    <definedName name="______pbs150">#REF!</definedName>
    <definedName name="______pbs40">#REF!</definedName>
    <definedName name="______pbs50">#REF!</definedName>
    <definedName name="______pbs65">#REF!</definedName>
    <definedName name="______pbs80">#REF!</definedName>
    <definedName name="______PC40">#REF!</definedName>
    <definedName name="______PC450">#REF!</definedName>
    <definedName name="______pc50">#REF!</definedName>
    <definedName name="______PC600">#REF!</definedName>
    <definedName name="______pc80">#REF!</definedName>
    <definedName name="______pcf80">#REF!</definedName>
    <definedName name="______Pek171">#REF!</definedName>
    <definedName name="______Pek172">#REF!</definedName>
    <definedName name="______pek221">#REF!</definedName>
    <definedName name="______Pek231">#REF!</definedName>
    <definedName name="______Pek233">#REF!</definedName>
    <definedName name="______Pek322">#REF!</definedName>
    <definedName name="______Pek331">#REF!</definedName>
    <definedName name="______Pek332">#REF!</definedName>
    <definedName name="______pek352">#REF!</definedName>
    <definedName name="______Pek511">#REF!</definedName>
    <definedName name="______Pek512">#REF!</definedName>
    <definedName name="______pek611">#REF!</definedName>
    <definedName name="______pek612">#REF!</definedName>
    <definedName name="______pek633">#REF!</definedName>
    <definedName name="______pek634">#REF!</definedName>
    <definedName name="______Pek644">#REF!</definedName>
    <definedName name="______Pek645">#REF!</definedName>
    <definedName name="______Pek711">#REF!</definedName>
    <definedName name="______Pek7123">#REF!</definedName>
    <definedName name="______Pek713">#REF!</definedName>
    <definedName name="______Pek714">#REF!</definedName>
    <definedName name="______Pek715">#REF!</definedName>
    <definedName name="______Pek716">#REF!</definedName>
    <definedName name="______Pek717">#REF!</definedName>
    <definedName name="______Pek719">#REF!</definedName>
    <definedName name="______Pek7211">#REF!</definedName>
    <definedName name="______Pek7214">#REF!</definedName>
    <definedName name="______Pek725">#REF!</definedName>
    <definedName name="______Pek727">#REF!</definedName>
    <definedName name="______Pek728">#REF!</definedName>
    <definedName name="______Pek731">#REF!</definedName>
    <definedName name="______Pek732">#REF!</definedName>
    <definedName name="______Pek734">#REF!</definedName>
    <definedName name="______Pek743">#REF!</definedName>
    <definedName name="______Pek744">#REF!</definedName>
    <definedName name="______Pek7514">#REF!</definedName>
    <definedName name="______pek7515">#REF!</definedName>
    <definedName name="______Pek7517">#REF!</definedName>
    <definedName name="______Pek7519">#REF!</definedName>
    <definedName name="______Pek7524">#REF!</definedName>
    <definedName name="______Pek7525">#REF!</definedName>
    <definedName name="______pek757">#REF!</definedName>
    <definedName name="______Pek761">#REF!</definedName>
    <definedName name="______Pek7610">#REF!</definedName>
    <definedName name="______Pek764">#REF!</definedName>
    <definedName name="______Pek765">#REF!</definedName>
    <definedName name="______Pek766">#REF!</definedName>
    <definedName name="______Pek768">#REF!</definedName>
    <definedName name="______Pek783">#REF!</definedName>
    <definedName name="______Pek79">#REF!</definedName>
    <definedName name="______Pek791">#REF!</definedName>
    <definedName name="______Pek792">#REF!</definedName>
    <definedName name="______pek793">#REF!</definedName>
    <definedName name="______pek796">#REF!</definedName>
    <definedName name="______Pek8013">#REF!</definedName>
    <definedName name="______Pek8017">#REF!</definedName>
    <definedName name="______Pek80212">#REF!</definedName>
    <definedName name="______pek812">#REF!</definedName>
    <definedName name="______Pek841">#REF!</definedName>
    <definedName name="______ph100">#REF!</definedName>
    <definedName name="______ph150">#REF!</definedName>
    <definedName name="______phf100">#REF!</definedName>
    <definedName name="______phf150">#REF!</definedName>
    <definedName name="______pp1">#REF!</definedName>
    <definedName name="______pp15">#REF!</definedName>
    <definedName name="______pp323">#REF!</definedName>
    <definedName name="______put1">#REF!</definedName>
    <definedName name="______pv100">#REF!</definedName>
    <definedName name="______pv40">#REF!</definedName>
    <definedName name="______pv50">#REF!</definedName>
    <definedName name="______pv80">#REF!</definedName>
    <definedName name="______PVC3">#REF!</definedName>
    <definedName name="______PVC34">#REF!</definedName>
    <definedName name="______PVC4">#REF!</definedName>
    <definedName name="______PVC6">#REF!</definedName>
    <definedName name="______pvf100">#REF!</definedName>
    <definedName name="______pvf80">#REF!</definedName>
    <definedName name="______Qe2">#REF!</definedName>
    <definedName name="______rk100">#REF!</definedName>
    <definedName name="______rk200">#REF!</definedName>
    <definedName name="______rk300">#REF!</definedName>
    <definedName name="______rk600">#REF!</definedName>
    <definedName name="______rkl1000">#REF!</definedName>
    <definedName name="______rkl1200">#REF!</definedName>
    <definedName name="______rkl200">#REF!</definedName>
    <definedName name="______rkl300">#REF!</definedName>
    <definedName name="______rkl400">#REF!</definedName>
    <definedName name="______rkl500">#REF!</definedName>
    <definedName name="______rkl600">#REF!</definedName>
    <definedName name="______rkl700">#REF!</definedName>
    <definedName name="______rkl800">#REF!</definedName>
    <definedName name="______RM175">#REF!</definedName>
    <definedName name="______RM225">#REF!</definedName>
    <definedName name="______RM300">#REF!</definedName>
    <definedName name="______rmk250">#REF!</definedName>
    <definedName name="______rmk350">#REF!</definedName>
    <definedName name="______rng1">#REF!</definedName>
    <definedName name="______rng2">#REF!</definedName>
    <definedName name="______sc1">#REF!</definedName>
    <definedName name="______SC2">#REF!</definedName>
    <definedName name="______sc3">#REF!</definedName>
    <definedName name="______sfv150">#REF!</definedName>
    <definedName name="______SlS1">#REF!</definedName>
    <definedName name="______SlS2">#REF!</definedName>
    <definedName name="______SlS3">#REF!</definedName>
    <definedName name="______SlS4">#REF!</definedName>
    <definedName name="______SN3">#REF!</definedName>
    <definedName name="______sp50">#REF!</definedName>
    <definedName name="______SSF1">#REF!</definedName>
    <definedName name="______SSF2">#REF!</definedName>
    <definedName name="______SSF3">#REF!</definedName>
    <definedName name="______std100">#REF!</definedName>
    <definedName name="______std150">#REF!</definedName>
    <definedName name="______std50">#REF!</definedName>
    <definedName name="______std65">#REF!</definedName>
    <definedName name="______Tbl1">#REF!</definedName>
    <definedName name="______Te1">#REF!</definedName>
    <definedName name="______th100">#REF!</definedName>
    <definedName name="______TH160">#REF!</definedName>
    <definedName name="______TL1">#REF!</definedName>
    <definedName name="______TL2">#REF!</definedName>
    <definedName name="______TL3">#REF!</definedName>
    <definedName name="______TLA120">#REF!</definedName>
    <definedName name="______TLA35">#REF!</definedName>
    <definedName name="______TLA50">#REF!</definedName>
    <definedName name="______TLA70">#REF!</definedName>
    <definedName name="______TLA95">#REF!</definedName>
    <definedName name="______tlc20">#REF!</definedName>
    <definedName name="______tp40">#REF!</definedName>
    <definedName name="______TR250">#REF!</definedName>
    <definedName name="______tr375">#REF!</definedName>
    <definedName name="______Ts1">#REF!</definedName>
    <definedName name="______tsv25">#REF!</definedName>
    <definedName name="______UNP200">#REF!</definedName>
    <definedName name="______v99999">#REF!</definedName>
    <definedName name="______VL100">#REF!</definedName>
    <definedName name="______VL200">#REF!</definedName>
    <definedName name="______VL250">#REF!</definedName>
    <definedName name="______vnt100">#REF!</definedName>
    <definedName name="______vnt40">#REF!</definedName>
    <definedName name="______vnt50">#REF!</definedName>
    <definedName name="______vnt80">#REF!</definedName>
    <definedName name="_____a1">#REF!</definedName>
    <definedName name="_____AAA1">#REF!</definedName>
    <definedName name="_____AAA10">#REF!</definedName>
    <definedName name="_____AAA11">#REF!</definedName>
    <definedName name="_____AAA12">#REF!</definedName>
    <definedName name="_____AAA13">#REF!</definedName>
    <definedName name="_____AAA2">#REF!</definedName>
    <definedName name="_____AAA3">#REF!</definedName>
    <definedName name="_____AAA4">#REF!</definedName>
    <definedName name="_____AAA5">#REF!</definedName>
    <definedName name="_____AAA6">#REF!</definedName>
    <definedName name="_____AAA7">#REF!</definedName>
    <definedName name="_____AAA8">#REF!</definedName>
    <definedName name="_____AAA9">#REF!</definedName>
    <definedName name="_____abb91">#REF!</definedName>
    <definedName name="_____abs100">#REF!</definedName>
    <definedName name="_____ahu100">#REF!</definedName>
    <definedName name="_____ahu150">#REF!</definedName>
    <definedName name="_____ako100">#REF!</definedName>
    <definedName name="_____ako150">#REF!</definedName>
    <definedName name="_____ako50">#REF!</definedName>
    <definedName name="_____ako80">#REF!</definedName>
    <definedName name="_____aku100">#REF!</definedName>
    <definedName name="_____aku150">#REF!</definedName>
    <definedName name="_____amd1" hidden="1">{#N/A,#N/A,FALSE,"Chi tiÆt"}</definedName>
    <definedName name="_____ank275">#REF!</definedName>
    <definedName name="_____b1">#REF!</definedName>
    <definedName name="_____bab1">#REF!</definedName>
    <definedName name="_____bab10">#REF!</definedName>
    <definedName name="_____bab2">#REF!</definedName>
    <definedName name="_____bab3">#REF!</definedName>
    <definedName name="_____bab4">#REF!</definedName>
    <definedName name="_____bab5">#REF!</definedName>
    <definedName name="_____bab6">#REF!</definedName>
    <definedName name="_____bab7">#REF!</definedName>
    <definedName name="_____bab8">#REF!</definedName>
    <definedName name="_____bab9">#REF!</definedName>
    <definedName name="_____bbl150">#REF!</definedName>
    <definedName name="_____bbp5">#REF!</definedName>
    <definedName name="_____bcv100">#REF!</definedName>
    <definedName name="_____bcv125">#REF!</definedName>
    <definedName name="_____bcv150">#REF!</definedName>
    <definedName name="_____bkt70">#REF!</definedName>
    <definedName name="_____bkt80">#REF!</definedName>
    <definedName name="_____BlB1">#REF!</definedName>
    <definedName name="_____BlB2">#REF!</definedName>
    <definedName name="_____BlB3">#REF!</definedName>
    <definedName name="_____BlB4">#REF!</definedName>
    <definedName name="_____BlB5">#REF!</definedName>
    <definedName name="_____BlB6">#REF!</definedName>
    <definedName name="_____BlB7">#REF!</definedName>
    <definedName name="_____blt150">#REF!</definedName>
    <definedName name="_____Box1">#REF!</definedName>
    <definedName name="_____Box2">#REF!</definedName>
    <definedName name="_____bsc100">#REF!</definedName>
    <definedName name="_____btk175">#REF!</definedName>
    <definedName name="_____btk275">#REF!</definedName>
    <definedName name="_____cas80">#REF!</definedName>
    <definedName name="_____CT250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1">#REF!</definedName>
    <definedName name="_____daf1">#REF!</definedName>
    <definedName name="_____daf2">#REF!</definedName>
    <definedName name="_____daf31">#REF!</definedName>
    <definedName name="_____daf32">#REF!</definedName>
    <definedName name="_____daf33">#REF!</definedName>
    <definedName name="_____ddn400">#REF!</definedName>
    <definedName name="_____ddn600">#REF!</definedName>
    <definedName name="_____dgt100">#REF!</definedName>
    <definedName name="_____dia6">#REF!</definedName>
    <definedName name="_____DIV1">#REF!</definedName>
    <definedName name="_____DIV10">#REF!</definedName>
    <definedName name="_____DIV11">#REF!</definedName>
    <definedName name="_____Div2">#REF!</definedName>
    <definedName name="_____DIV3">#REF!</definedName>
    <definedName name="_____DIV4">#REF!</definedName>
    <definedName name="_____DIV5">#REF!</definedName>
    <definedName name="_____DIV6">#REF!</definedName>
    <definedName name="_____DIV7">#REF!</definedName>
    <definedName name="_____DIV8">#REF!</definedName>
    <definedName name="_____DIV9">#REF!</definedName>
    <definedName name="_____dua2">#REF!</definedName>
    <definedName name="_____e1">#REF!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EE779">#REF!</definedName>
    <definedName name="_____ewr4">#REF!</definedName>
    <definedName name="_____f1">#REF!</definedName>
    <definedName name="_____fin11">#REF!</definedName>
    <definedName name="_____fin110">#REF!</definedName>
    <definedName name="_____fin12">#REF!</definedName>
    <definedName name="_____fin13">#REF!</definedName>
    <definedName name="_____fin14">#REF!</definedName>
    <definedName name="_____fin15">#REF!</definedName>
    <definedName name="_____fin16">#REF!</definedName>
    <definedName name="_____fin17">#REF!</definedName>
    <definedName name="_____fin18">#REF!</definedName>
    <definedName name="_____fin19">#REF!</definedName>
    <definedName name="_____fin21">#REF!</definedName>
    <definedName name="_____fin210">#REF!</definedName>
    <definedName name="_____fin211">#REF!</definedName>
    <definedName name="_____fin212">#REF!</definedName>
    <definedName name="_____fin213">#REF!</definedName>
    <definedName name="_____fin214">#REF!</definedName>
    <definedName name="_____fin22">#REF!</definedName>
    <definedName name="_____fin23">#REF!</definedName>
    <definedName name="_____fin24">#REF!</definedName>
    <definedName name="_____fin25">#REF!</definedName>
    <definedName name="_____fin26">#REF!</definedName>
    <definedName name="_____fin27">#REF!</definedName>
    <definedName name="_____fin28">#REF!</definedName>
    <definedName name="_____fin29">#REF!</definedName>
    <definedName name="_____fin31">#REF!</definedName>
    <definedName name="_____fin310">#REF!</definedName>
    <definedName name="_____fin311">#REF!</definedName>
    <definedName name="_____fin312">#REF!</definedName>
    <definedName name="_____fin313">#REF!</definedName>
    <definedName name="_____fin32">#REF!</definedName>
    <definedName name="_____fin33">#REF!</definedName>
    <definedName name="_____fin34">#REF!</definedName>
    <definedName name="_____fin35">#REF!</definedName>
    <definedName name="_____fin36">#REF!</definedName>
    <definedName name="_____fin37">#REF!</definedName>
    <definedName name="_____fin38">#REF!</definedName>
    <definedName name="_____fin39">#REF!</definedName>
    <definedName name="_____fin41">#REF!</definedName>
    <definedName name="_____fin410">#REF!</definedName>
    <definedName name="_____fin411">#REF!</definedName>
    <definedName name="_____fin412">#REF!</definedName>
    <definedName name="_____fin413">#REF!</definedName>
    <definedName name="_____fin414">#REF!</definedName>
    <definedName name="_____fin42">#REF!</definedName>
    <definedName name="_____fin43">#REF!</definedName>
    <definedName name="_____fin44">#REF!</definedName>
    <definedName name="_____fin45">#REF!</definedName>
    <definedName name="_____fin46">#REF!</definedName>
    <definedName name="_____fin47">#REF!</definedName>
    <definedName name="_____fin48">#REF!</definedName>
    <definedName name="_____fin49">#REF!</definedName>
    <definedName name="_____fin51">#REF!</definedName>
    <definedName name="_____fin510">#REF!</definedName>
    <definedName name="_____fin511">#REF!</definedName>
    <definedName name="_____fin512">#REF!</definedName>
    <definedName name="_____fin513">#REF!</definedName>
    <definedName name="_____fin514">#REF!</definedName>
    <definedName name="_____fin52">#REF!</definedName>
    <definedName name="_____fin53">#REF!</definedName>
    <definedName name="_____fin54">#REF!</definedName>
    <definedName name="_____fin55">#REF!</definedName>
    <definedName name="_____fin56">#REF!</definedName>
    <definedName name="_____fin57">#REF!</definedName>
    <definedName name="_____fin58">#REF!</definedName>
    <definedName name="_____fin59">#REF!</definedName>
    <definedName name="_____fin61">#REF!</definedName>
    <definedName name="_____fin610">#REF!</definedName>
    <definedName name="_____fin611">#REF!</definedName>
    <definedName name="_____fin612">#REF!</definedName>
    <definedName name="_____fin613">#REF!</definedName>
    <definedName name="_____fin614">#REF!</definedName>
    <definedName name="_____fin615">#REF!</definedName>
    <definedName name="_____fin616">#REF!</definedName>
    <definedName name="_____fin62">#REF!</definedName>
    <definedName name="_____fin63">#REF!</definedName>
    <definedName name="_____fin64">#REF!</definedName>
    <definedName name="_____fin65">#REF!</definedName>
    <definedName name="_____fin66">#REF!</definedName>
    <definedName name="_____fin67">#REF!</definedName>
    <definedName name="_____fin68">#REF!</definedName>
    <definedName name="_____fin69">#REF!</definedName>
    <definedName name="_____fin71">#REF!</definedName>
    <definedName name="_____fin710">#REF!</definedName>
    <definedName name="_____fin711">#REF!</definedName>
    <definedName name="_____fin712">#REF!</definedName>
    <definedName name="_____fin713">#REF!</definedName>
    <definedName name="_____fin714">#REF!</definedName>
    <definedName name="_____fin715">#REF!</definedName>
    <definedName name="_____fin716">#REF!</definedName>
    <definedName name="_____fin72">#REF!</definedName>
    <definedName name="_____fin73">#REF!</definedName>
    <definedName name="_____fin74">#REF!</definedName>
    <definedName name="_____fin75">#REF!</definedName>
    <definedName name="_____fin76">#REF!</definedName>
    <definedName name="_____fin77">#REF!</definedName>
    <definedName name="_____fin78">#REF!</definedName>
    <definedName name="_____fin79">#REF!</definedName>
    <definedName name="_____fin81">#REF!</definedName>
    <definedName name="_____fin810">#REF!</definedName>
    <definedName name="_____fin811">#REF!</definedName>
    <definedName name="_____fin812">#REF!</definedName>
    <definedName name="_____fin82">#REF!</definedName>
    <definedName name="_____fin83">#REF!</definedName>
    <definedName name="_____fin84">#REF!</definedName>
    <definedName name="_____fin85">#REF!</definedName>
    <definedName name="_____fin86">#REF!</definedName>
    <definedName name="_____fin87">#REF!</definedName>
    <definedName name="_____fin88">#REF!</definedName>
    <definedName name="_____fin89">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FpP1">#REF!</definedName>
    <definedName name="_____FpP2">#REF!</definedName>
    <definedName name="_____FpP3">#REF!</definedName>
    <definedName name="_____FpP4">#REF!</definedName>
    <definedName name="_____FpP5">#REF!</definedName>
    <definedName name="_____FpP6">#REF!</definedName>
    <definedName name="_____g1">#REF!</definedName>
    <definedName name="_____GID1">#REF!</definedName>
    <definedName name="_____gk2" hidden="1">#REF!</definedName>
    <definedName name="_____GOT30">#REF!</definedName>
    <definedName name="_____grc1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5">#REF!</definedName>
    <definedName name="_____gvd50">#REF!</definedName>
    <definedName name="_____gvd65">#REF!</definedName>
    <definedName name="_____h1">#REF!</definedName>
    <definedName name="_____HAL1">#REF!</definedName>
    <definedName name="_____HAL2">#REF!</definedName>
    <definedName name="_____HAL3">#REF!</definedName>
    <definedName name="_____HAL4">#REF!</definedName>
    <definedName name="_____HAL5">#REF!</definedName>
    <definedName name="_____HAL6">#REF!</definedName>
    <definedName name="_____HAL7">#REF!</definedName>
    <definedName name="_____HAL8">#REF!</definedName>
    <definedName name="_____hdw1">#REF!</definedName>
    <definedName name="_____i1">#REF!</definedName>
    <definedName name="_____ii1">#REF!</definedName>
    <definedName name="_____IWF150">#REF!</definedName>
    <definedName name="_____IWF50">#REF!</definedName>
    <definedName name="_____IWF500">#REF!</definedName>
    <definedName name="_____IWF600">#REF!</definedName>
    <definedName name="_____j1">#REF!</definedName>
    <definedName name="_____jk225">#REF!</definedName>
    <definedName name="_____k1">#REF!</definedName>
    <definedName name="_____ker1020">#REF!</definedName>
    <definedName name="_____ker2020">#REF!</definedName>
    <definedName name="_____ker2025">#REF!</definedName>
    <definedName name="_____ker3030">#REF!</definedName>
    <definedName name="_____ker40">#REF!</definedName>
    <definedName name="_____Kl1515">#REF!</definedName>
    <definedName name="_____KlK1">#REF!</definedName>
    <definedName name="_____KlK11">#REF!</definedName>
    <definedName name="_____KlK12">#REF!</definedName>
    <definedName name="_____KlK2">#REF!</definedName>
    <definedName name="_____KlK3">#REF!</definedName>
    <definedName name="_____ko2">#REF!</definedName>
    <definedName name="_____kof1">#REF!</definedName>
    <definedName name="_____KRM20">#REF!</definedName>
    <definedName name="_____KRM30">#REF!</definedName>
    <definedName name="_____l1">#REF!</definedName>
    <definedName name="_____lbp516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1">#REF!</definedName>
    <definedName name="_____m1">#REF!</definedName>
    <definedName name="_____MAC12">#REF!</definedName>
    <definedName name="_____MAC46">#REF!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DE35">#REF!</definedName>
    <definedName name="_____MDE36">#REF!</definedName>
    <definedName name="_____MDE37">#REF!</definedName>
    <definedName name="_____MDE38">#REF!</definedName>
    <definedName name="_____MDE39">#REF!</definedName>
    <definedName name="_____MDE40">#REF!</definedName>
    <definedName name="_____MDE41">#REF!</definedName>
    <definedName name="_____MDE42">#REF!</definedName>
    <definedName name="_____MDE43">#REF!</definedName>
    <definedName name="_____MDE44">#REF!</definedName>
    <definedName name="_____MDE45">#REF!</definedName>
    <definedName name="_____MDE46">#REF!</definedName>
    <definedName name="_____MDE47">#REF!</definedName>
    <definedName name="_____MDE48">#REF!</definedName>
    <definedName name="_____MDE49">#REF!</definedName>
    <definedName name="_____MDE50">#REF!</definedName>
    <definedName name="_____MDE51">#REF!</definedName>
    <definedName name="_____MDE52">#REF!</definedName>
    <definedName name="_____MDE53">#REF!</definedName>
    <definedName name="_____MDE54">#REF!</definedName>
    <definedName name="_____MDE55">#REF!</definedName>
    <definedName name="_____MDE56">#REF!</definedName>
    <definedName name="_____MDE57">#REF!</definedName>
    <definedName name="_____MDE58">#REF!</definedName>
    <definedName name="_____MDE59">#REF!</definedName>
    <definedName name="_____MDE60">#REF!</definedName>
    <definedName name="_____MDE61">#REF!</definedName>
    <definedName name="_____MDE62">#REF!</definedName>
    <definedName name="_____MDE63">#REF!</definedName>
    <definedName name="_____MDE64">#REF!</definedName>
    <definedName name="_____MDE65">#REF!</definedName>
    <definedName name="_____MDE66">#REF!</definedName>
    <definedName name="_____MDE67">#REF!</definedName>
    <definedName name="_____MDE68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35">#REF!</definedName>
    <definedName name="_____ME36">#REF!</definedName>
    <definedName name="_____ME37">#REF!</definedName>
    <definedName name="_____ME38">#REF!</definedName>
    <definedName name="_____ME39">#REF!</definedName>
    <definedName name="_____ME40">#REF!</definedName>
    <definedName name="_____ME41">#REF!</definedName>
    <definedName name="_____ME42">#REF!</definedName>
    <definedName name="_____ME43">#REF!</definedName>
    <definedName name="_____ME44">#REF!</definedName>
    <definedName name="_____ME45">#REF!</definedName>
    <definedName name="_____ME46">#REF!</definedName>
    <definedName name="_____ME47">#REF!</definedName>
    <definedName name="_____ME48">#REF!</definedName>
    <definedName name="_____ME49">#REF!</definedName>
    <definedName name="_____ME50">#REF!</definedName>
    <definedName name="_____ME51">#REF!</definedName>
    <definedName name="_____ME52">#REF!</definedName>
    <definedName name="_____ME53">#REF!</definedName>
    <definedName name="_____ME54">#REF!</definedName>
    <definedName name="_____ME55">#REF!</definedName>
    <definedName name="_____ME56">#REF!</definedName>
    <definedName name="_____ME57">#REF!</definedName>
    <definedName name="_____ME58">#REF!</definedName>
    <definedName name="_____ME59">#REF!</definedName>
    <definedName name="_____ME60">#REF!</definedName>
    <definedName name="_____ME61">#REF!</definedName>
    <definedName name="_____ME62">#REF!</definedName>
    <definedName name="_____ME63">#REF!</definedName>
    <definedName name="_____ME64">#REF!</definedName>
    <definedName name="_____ME65">#REF!</definedName>
    <definedName name="_____ME66">#REF!</definedName>
    <definedName name="_____ME67">#REF!</definedName>
    <definedName name="_____ME68">#REF!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n1">#REF!</definedName>
    <definedName name="_____NCL100">#REF!</definedName>
    <definedName name="_____NCL200">#REF!</definedName>
    <definedName name="_____NCL250">#REF!</definedName>
    <definedName name="_____nin190">#REF!</definedName>
    <definedName name="_____nip2">#REF!</definedName>
    <definedName name="_____o1">#REF!</definedName>
    <definedName name="_____pab100">#REF!</definedName>
    <definedName name="_____pab125">#REF!</definedName>
    <definedName name="_____pab15">#REF!</definedName>
    <definedName name="_____pab150">#REF!</definedName>
    <definedName name="_____pab2">#REF!</definedName>
    <definedName name="_____pab20">#REF!</definedName>
    <definedName name="_____pab25">#REF!</definedName>
    <definedName name="_____pab32">#REF!</definedName>
    <definedName name="_____pab4">#REF!</definedName>
    <definedName name="_____pab40">#REF!</definedName>
    <definedName name="_____pab50">#REF!</definedName>
    <definedName name="_____pab6">#REF!</definedName>
    <definedName name="_____pab65">#REF!</definedName>
    <definedName name="_____pab80">#REF!</definedName>
    <definedName name="_____pah150">#REF!</definedName>
    <definedName name="_____pak100">#REF!</definedName>
    <definedName name="_____pak150">#REF!</definedName>
    <definedName name="_____pak50">#REF!</definedName>
    <definedName name="_____pak80">#REF!</definedName>
    <definedName name="_____PAS14">#REF!</definedName>
    <definedName name="_____pav8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40">#REF!</definedName>
    <definedName name="_____PC450">#REF!</definedName>
    <definedName name="_____pc50">#REF!</definedName>
    <definedName name="_____PC600">#REF!</definedName>
    <definedName name="_____pc80">#REF!</definedName>
    <definedName name="_____pcf80">#REF!</definedName>
    <definedName name="_____Pek171">#REF!</definedName>
    <definedName name="_____Pek172">#REF!</definedName>
    <definedName name="_____pek221">#REF!</definedName>
    <definedName name="_____Pek231">#REF!</definedName>
    <definedName name="_____Pek233">#REF!</definedName>
    <definedName name="_____Pek322">#REF!</definedName>
    <definedName name="_____Pek331">#REF!</definedName>
    <definedName name="_____Pek332">#REF!</definedName>
    <definedName name="_____pek352">#REF!</definedName>
    <definedName name="_____Pek511">#REF!</definedName>
    <definedName name="_____Pek512">#REF!</definedName>
    <definedName name="_____pek611">#REF!</definedName>
    <definedName name="_____pek612">#REF!</definedName>
    <definedName name="_____pek633">#REF!</definedName>
    <definedName name="_____pek634">#REF!</definedName>
    <definedName name="_____Pek644">#REF!</definedName>
    <definedName name="_____Pek645">#REF!</definedName>
    <definedName name="_____Pek711">#REF!</definedName>
    <definedName name="_____Pek7123">#REF!</definedName>
    <definedName name="_____Pek713">#REF!</definedName>
    <definedName name="_____Pek714">#REF!</definedName>
    <definedName name="_____Pek715">#REF!</definedName>
    <definedName name="_____Pek716">#REF!</definedName>
    <definedName name="_____Pek717">#REF!</definedName>
    <definedName name="_____Pek719">#REF!</definedName>
    <definedName name="_____Pek7211">#REF!</definedName>
    <definedName name="_____Pek7214">#REF!</definedName>
    <definedName name="_____Pek725">#REF!</definedName>
    <definedName name="_____Pek727">#REF!</definedName>
    <definedName name="_____Pek728">#REF!</definedName>
    <definedName name="_____Pek731">#REF!</definedName>
    <definedName name="_____Pek732">#REF!</definedName>
    <definedName name="_____Pek734">#REF!</definedName>
    <definedName name="_____Pek743">#REF!</definedName>
    <definedName name="_____Pek744">#REF!</definedName>
    <definedName name="_____Pek7514">#REF!</definedName>
    <definedName name="_____pek7515">#REF!</definedName>
    <definedName name="_____Pek7517">#REF!</definedName>
    <definedName name="_____Pek7519">#REF!</definedName>
    <definedName name="_____Pek7524">#REF!</definedName>
    <definedName name="_____Pek7525">#REF!</definedName>
    <definedName name="_____pek757">#REF!</definedName>
    <definedName name="_____Pek761">#REF!</definedName>
    <definedName name="_____Pek7610">#REF!</definedName>
    <definedName name="_____Pek764">#REF!</definedName>
    <definedName name="_____Pek765">#REF!</definedName>
    <definedName name="_____Pek766">#REF!</definedName>
    <definedName name="_____Pek768">#REF!</definedName>
    <definedName name="_____Pek783">#REF!</definedName>
    <definedName name="_____Pek79">#REF!</definedName>
    <definedName name="_____Pek791">#REF!</definedName>
    <definedName name="_____Pek792">#REF!</definedName>
    <definedName name="_____pek793">#REF!</definedName>
    <definedName name="_____pek796">#REF!</definedName>
    <definedName name="_____Pek8013">#REF!</definedName>
    <definedName name="_____Pek8017">#REF!</definedName>
    <definedName name="_____Pek80212">#REF!</definedName>
    <definedName name="_____pek812">#REF!</definedName>
    <definedName name="_____Pek841">#REF!</definedName>
    <definedName name="_____ph100">#REF!</definedName>
    <definedName name="_____ph150">#REF!</definedName>
    <definedName name="_____phf100">#REF!</definedName>
    <definedName name="_____phf150">#REF!</definedName>
    <definedName name="_____PR1">#REF!</definedName>
    <definedName name="_____PR2">#REF!</definedName>
    <definedName name="_____PR3">#REF!</definedName>
    <definedName name="_____PR4">#REF!</definedName>
    <definedName name="_____put1">#REF!</definedName>
    <definedName name="_____pv100">#REF!</definedName>
    <definedName name="_____pv40">#REF!</definedName>
    <definedName name="_____pv50">#REF!</definedName>
    <definedName name="_____pv80">#REF!</definedName>
    <definedName name="_____pvc1">#REF!</definedName>
    <definedName name="_____pvc12">#REF!</definedName>
    <definedName name="_____PVC3">#REF!</definedName>
    <definedName name="_____PVC34">#REF!</definedName>
    <definedName name="_____PVC4">#REF!</definedName>
    <definedName name="_____pvc44">#REF!</definedName>
    <definedName name="_____PVC6">#REF!</definedName>
    <definedName name="_____pvf100">#REF!</definedName>
    <definedName name="_____pvf80">#REF!</definedName>
    <definedName name="_____Qe2">#REF!</definedName>
    <definedName name="_____rk100">#REF!</definedName>
    <definedName name="_____rk200">#REF!</definedName>
    <definedName name="_____rk3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KP2">#REF!</definedName>
    <definedName name="_____RM175">#REF!</definedName>
    <definedName name="_____RM225">#REF!</definedName>
    <definedName name="_____RM300">#REF!</definedName>
    <definedName name="_____rmk250">#REF!</definedName>
    <definedName name="_____rmk350">#REF!</definedName>
    <definedName name="_____rng1">#REF!</definedName>
    <definedName name="_____rng2">#REF!</definedName>
    <definedName name="_____sc1">#REF!</definedName>
    <definedName name="_____SC2">#REF!</definedName>
    <definedName name="_____sc3">#REF!</definedName>
    <definedName name="_____sfv150">#REF!</definedName>
    <definedName name="_____SlS1">#REF!</definedName>
    <definedName name="_____SlS2">#REF!</definedName>
    <definedName name="_____SlS3">#REF!</definedName>
    <definedName name="_____SlS4">#REF!</definedName>
    <definedName name="_____SN3">#REF!</definedName>
    <definedName name="_____sp50">#REF!</definedName>
    <definedName name="_____SSF1">#REF!</definedName>
    <definedName name="_____SSF2">#REF!</definedName>
    <definedName name="_____SSF3">#REF!</definedName>
    <definedName name="_____std100">#REF!</definedName>
    <definedName name="_____std150">#REF!</definedName>
    <definedName name="_____std50">#REF!</definedName>
    <definedName name="_____std65">#REF!</definedName>
    <definedName name="_____Tbl1">#REF!</definedName>
    <definedName name="_____Te1">#REF!</definedName>
    <definedName name="_____th100">#REF!</definedName>
    <definedName name="_____TH160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tlc20">#REF!</definedName>
    <definedName name="_____tp40">#REF!</definedName>
    <definedName name="_____TR250">#REF!</definedName>
    <definedName name="_____tr375">#REF!</definedName>
    <definedName name="_____Ts1">#REF!</definedName>
    <definedName name="_____tsv25">#REF!</definedName>
    <definedName name="_____UNP200">#REF!</definedName>
    <definedName name="_____v99999">#REF!</definedName>
    <definedName name="_____VL100">#REF!</definedName>
    <definedName name="_____VL200">#REF!</definedName>
    <definedName name="_____VL250">#REF!</definedName>
    <definedName name="_____vnt100">#REF!</definedName>
    <definedName name="_____vnt40">#REF!</definedName>
    <definedName name="_____vnt50">#REF!</definedName>
    <definedName name="_____vnt80">#REF!</definedName>
    <definedName name="____a1">#REF!</definedName>
    <definedName name="____AAA1">#REF!</definedName>
    <definedName name="____AAA10">#REF!</definedName>
    <definedName name="____AAA11">#REF!</definedName>
    <definedName name="____AAA12">#REF!</definedName>
    <definedName name="____AAA13">#REF!</definedName>
    <definedName name="____AAA2">#REF!</definedName>
    <definedName name="____AAA3">#REF!</definedName>
    <definedName name="____AAA4">#REF!</definedName>
    <definedName name="____AAA5">#REF!</definedName>
    <definedName name="____AAA6">#REF!</definedName>
    <definedName name="____AAA7">#REF!</definedName>
    <definedName name="____AAA8">#REF!</definedName>
    <definedName name="____AAA9">#REF!</definedName>
    <definedName name="____abb91">#REF!</definedName>
    <definedName name="____abc1">#REF!</definedName>
    <definedName name="____abc2">#REF!</definedName>
    <definedName name="____abc3">#REF!</definedName>
    <definedName name="____abc4">#REF!</definedName>
    <definedName name="____abc5">#REF!</definedName>
    <definedName name="____abs100">#REF!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lt1">#N/A</definedName>
    <definedName name="____amd1" hidden="1">{#N/A,#N/A,FALSE,"Chi tiÆt"}</definedName>
    <definedName name="____ank275">#REF!</definedName>
    <definedName name="____APP3">#N/A</definedName>
    <definedName name="____b1">#REF!</definedName>
    <definedName name="____bab1">#REF!</definedName>
    <definedName name="____bab10">#REF!</definedName>
    <definedName name="____bab2">#REF!</definedName>
    <definedName name="____bab3">#REF!</definedName>
    <definedName name="____bab4">#REF!</definedName>
    <definedName name="____bab5">#REF!</definedName>
    <definedName name="____bab6">#REF!</definedName>
    <definedName name="____bab7">#REF!</definedName>
    <definedName name="____bab8">#REF!</definedName>
    <definedName name="____bab9">#REF!</definedName>
    <definedName name="____baj01">#REF!</definedName>
    <definedName name="____BAT13">#REF!</definedName>
    <definedName name="____BBB1">#REF!</definedName>
    <definedName name="____BBB2">#REF!</definedName>
    <definedName name="____BBB3">#REF!</definedName>
    <definedName name="____BBB4">#REF!</definedName>
    <definedName name="____BBB5">#REF!</definedName>
    <definedName name="____BBB6">#REF!</definedName>
    <definedName name="____BBB7">#REF!</definedName>
    <definedName name="____bbl150">#REF!</definedName>
    <definedName name="____bbp5">#REF!</definedName>
    <definedName name="____bcv100">#REF!</definedName>
    <definedName name="____bcv125">#REF!</definedName>
    <definedName name="____bcv150">#REF!</definedName>
    <definedName name="____bet1">#REF!</definedName>
    <definedName name="____BET175">#REF!</definedName>
    <definedName name="____bgi1">#REF!</definedName>
    <definedName name="____bgi2">#REF!</definedName>
    <definedName name="____bkt70">#REF!</definedName>
    <definedName name="____bkt80">#REF!</definedName>
    <definedName name="____BlB1">#REF!</definedName>
    <definedName name="____BlB2">#REF!</definedName>
    <definedName name="____BlB3">#REF!</definedName>
    <definedName name="____BlB4">#REF!</definedName>
    <definedName name="____BlB5">#REF!</definedName>
    <definedName name="____BlB6">#REF!</definedName>
    <definedName name="____BlB7">#REF!</definedName>
    <definedName name="____blk1">#REF!</definedName>
    <definedName name="____blt150">#REF!</definedName>
    <definedName name="____Box1">#REF!</definedName>
    <definedName name="____Box2">#REF!</definedName>
    <definedName name="____bsc100">#REF!</definedName>
    <definedName name="____btk175">#REF!</definedName>
    <definedName name="____btk275">#REF!</definedName>
    <definedName name="____btn123">#REF!</definedName>
    <definedName name="____CAN15">#REF!</definedName>
    <definedName name="____cas80">#REF!</definedName>
    <definedName name="____CCC1">#REF!</definedName>
    <definedName name="____CCC2">#REF!</definedName>
    <definedName name="____CCC3">#REF!</definedName>
    <definedName name="____CCC4">#REF!</definedName>
    <definedName name="____CCC5">#REF!</definedName>
    <definedName name="____CCC6">#REF!</definedName>
    <definedName name="____CCC7">#REF!</definedName>
    <definedName name="____CCO1">#REF!</definedName>
    <definedName name="____cor110">#REF!</definedName>
    <definedName name="____COR123">#REF!</definedName>
    <definedName name="____cor124">#REF!</definedName>
    <definedName name="____COR135">#REF!</definedName>
    <definedName name="____cor195">#REF!</definedName>
    <definedName name="____cor85">#REF!</definedName>
    <definedName name="____cor95">#REF!</definedName>
    <definedName name="____CT250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1">#REF!</definedName>
    <definedName name="____daf1">#REF!</definedName>
    <definedName name="____daf2">#REF!</definedName>
    <definedName name="____daf31">#REF!</definedName>
    <definedName name="____daf32">#REF!</definedName>
    <definedName name="____daf33">#REF!</definedName>
    <definedName name="____DDD1">#REF!</definedName>
    <definedName name="____DDD2">#REF!</definedName>
    <definedName name="____DDD3">#REF!</definedName>
    <definedName name="____DDD4">#REF!</definedName>
    <definedName name="____DDD5">#REF!</definedName>
    <definedName name="____DDD6">#REF!</definedName>
    <definedName name="____DDD7">#REF!</definedName>
    <definedName name="____ddn400">#REF!</definedName>
    <definedName name="____ddn600">#REF!</definedName>
    <definedName name="____DEV10">#REF!</definedName>
    <definedName name="____DEV8">#REF!</definedName>
    <definedName name="____DEV9">#REF!</definedName>
    <definedName name="____dgt100">#REF!</definedName>
    <definedName name="____dia6">#REF!</definedName>
    <definedName name="____DIV1">#REF!</definedName>
    <definedName name="____DIV10">#REF!</definedName>
    <definedName name="____DIV11">#REF!</definedName>
    <definedName name="____DIV2">#REF!</definedName>
    <definedName name="____DIV3">#REF!</definedName>
    <definedName name="____DIV4">#REF!</definedName>
    <definedName name="____DIV5">#REF!</definedName>
    <definedName name="____DIV6">#REF!</definedName>
    <definedName name="____DIV7">#REF!</definedName>
    <definedName name="____DIV8">#REF!</definedName>
    <definedName name="____DIV9">#REF!</definedName>
    <definedName name="____DRD1">#REF!</definedName>
    <definedName name="____DRD2">#REF!</definedName>
    <definedName name="____DRD3">#REF!</definedName>
    <definedName name="____DRD4">#REF!</definedName>
    <definedName name="____DRD5">#REF!</definedName>
    <definedName name="____DRD6">#REF!</definedName>
    <definedName name="____DRD7">#REF!</definedName>
    <definedName name="____dua2">#REF!</definedName>
    <definedName name="____e1">#REF!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EE779">#REF!</definedName>
    <definedName name="____EQU1">#REF!</definedName>
    <definedName name="____EQU2">#REF!</definedName>
    <definedName name="____ewr4">#REF!</definedName>
    <definedName name="____f1">#REF!</definedName>
    <definedName name="____fin11">#REF!</definedName>
    <definedName name="____fin110">#REF!</definedName>
    <definedName name="____fin12">#REF!</definedName>
    <definedName name="____fin13">#REF!</definedName>
    <definedName name="____fin14">#REF!</definedName>
    <definedName name="____fin15">#REF!</definedName>
    <definedName name="____fin16">#REF!</definedName>
    <definedName name="____fin17">#REF!</definedName>
    <definedName name="____fin18">#REF!</definedName>
    <definedName name="____fin19">#REF!</definedName>
    <definedName name="____fin21">#REF!</definedName>
    <definedName name="____fin210">#REF!</definedName>
    <definedName name="____fin211">#REF!</definedName>
    <definedName name="____fin212">#REF!</definedName>
    <definedName name="____fin213">#REF!</definedName>
    <definedName name="____fin214">#REF!</definedName>
    <definedName name="____fin22">#REF!</definedName>
    <definedName name="____fin23">#REF!</definedName>
    <definedName name="____fin24">#REF!</definedName>
    <definedName name="____fin25">#REF!</definedName>
    <definedName name="____fin26">#REF!</definedName>
    <definedName name="____fin27">#REF!</definedName>
    <definedName name="____fin28">#REF!</definedName>
    <definedName name="____fin29">#REF!</definedName>
    <definedName name="____fin31">#REF!</definedName>
    <definedName name="____fin310">#REF!</definedName>
    <definedName name="____fin311">#REF!</definedName>
    <definedName name="____fin312">#REF!</definedName>
    <definedName name="____fin313">#REF!</definedName>
    <definedName name="____fin32">#REF!</definedName>
    <definedName name="____fin33">#REF!</definedName>
    <definedName name="____fin34">#REF!</definedName>
    <definedName name="____fin35">#REF!</definedName>
    <definedName name="____fin36">#REF!</definedName>
    <definedName name="____fin37">#REF!</definedName>
    <definedName name="____fin38">#REF!</definedName>
    <definedName name="____fin39">#REF!</definedName>
    <definedName name="____fin41">#REF!</definedName>
    <definedName name="____fin410">#REF!</definedName>
    <definedName name="____fin411">#REF!</definedName>
    <definedName name="____fin412">#REF!</definedName>
    <definedName name="____fin413">#REF!</definedName>
    <definedName name="____fin414">#REF!</definedName>
    <definedName name="____fin42">#REF!</definedName>
    <definedName name="____fin43">#REF!</definedName>
    <definedName name="____fin44">#REF!</definedName>
    <definedName name="____fin45">#REF!</definedName>
    <definedName name="____fin46">#REF!</definedName>
    <definedName name="____fin47">#REF!</definedName>
    <definedName name="____fin48">#REF!</definedName>
    <definedName name="____fin49">#REF!</definedName>
    <definedName name="____fin51">#REF!</definedName>
    <definedName name="____fin510">#REF!</definedName>
    <definedName name="____fin511">#REF!</definedName>
    <definedName name="____fin512">#REF!</definedName>
    <definedName name="____fin513">#REF!</definedName>
    <definedName name="____fin514">#REF!</definedName>
    <definedName name="____fin52">#REF!</definedName>
    <definedName name="____fin53">#REF!</definedName>
    <definedName name="____fin54">#REF!</definedName>
    <definedName name="____fin55">#REF!</definedName>
    <definedName name="____fin56">#REF!</definedName>
    <definedName name="____fin57">#REF!</definedName>
    <definedName name="____fin58">#REF!</definedName>
    <definedName name="____fin59">#REF!</definedName>
    <definedName name="____fin61">#REF!</definedName>
    <definedName name="____fin610">#REF!</definedName>
    <definedName name="____fin611">#REF!</definedName>
    <definedName name="____fin612">#REF!</definedName>
    <definedName name="____fin613">#REF!</definedName>
    <definedName name="____fin614">#REF!</definedName>
    <definedName name="____fin615">#REF!</definedName>
    <definedName name="____fin616">#REF!</definedName>
    <definedName name="____fin62">#REF!</definedName>
    <definedName name="____fin63">#REF!</definedName>
    <definedName name="____fin64">#REF!</definedName>
    <definedName name="____fin65">#REF!</definedName>
    <definedName name="____fin66">#REF!</definedName>
    <definedName name="____fin67">#REF!</definedName>
    <definedName name="____fin68">#REF!</definedName>
    <definedName name="____fin69">#REF!</definedName>
    <definedName name="____fin71">#REF!</definedName>
    <definedName name="____fin710">#REF!</definedName>
    <definedName name="____fin711">#REF!</definedName>
    <definedName name="____fin712">#REF!</definedName>
    <definedName name="____fin713">#REF!</definedName>
    <definedName name="____fin714">#REF!</definedName>
    <definedName name="____fin715">#REF!</definedName>
    <definedName name="____fin716">#REF!</definedName>
    <definedName name="____fin72">#REF!</definedName>
    <definedName name="____fin73">#REF!</definedName>
    <definedName name="____fin74">#REF!</definedName>
    <definedName name="____fin75">#REF!</definedName>
    <definedName name="____fin76">#REF!</definedName>
    <definedName name="____fin77">#REF!</definedName>
    <definedName name="____fin78">#REF!</definedName>
    <definedName name="____fin79">#REF!</definedName>
    <definedName name="____fin81">#REF!</definedName>
    <definedName name="____fin810">#REF!</definedName>
    <definedName name="____fin811">#REF!</definedName>
    <definedName name="____fin812">#REF!</definedName>
    <definedName name="____fin82">#REF!</definedName>
    <definedName name="____fin83">#REF!</definedName>
    <definedName name="____fin84">#REF!</definedName>
    <definedName name="____fin85">#REF!</definedName>
    <definedName name="____fin86">#REF!</definedName>
    <definedName name="____fin87">#REF!</definedName>
    <definedName name="____fin88">#REF!</definedName>
    <definedName name="____fin89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pP1">#REF!</definedName>
    <definedName name="____FpP2">#REF!</definedName>
    <definedName name="____FpP3">#REF!</definedName>
    <definedName name="____FpP4">#REF!</definedName>
    <definedName name="____FpP5">#REF!</definedName>
    <definedName name="____FpP6">#REF!</definedName>
    <definedName name="____g1">#REF!</definedName>
    <definedName name="____GID1">#REF!</definedName>
    <definedName name="____GIP4004">"'file://SERVER3/har-data/STRUCTURE PRICE OF BQ KOMPAS GRAMEDIA.xls'#$analisa.$#REF!$#REF!"</definedName>
    <definedName name="____GIP5004">"'file://SERVER3/har-data/STRUCTURE PRICE OF BQ KOMPAS GRAMEDIA.xls'#$analisa.$#REF!$#REF!"</definedName>
    <definedName name="____GIP6504">"'file://SERVER3/har-data/STRUCTURE PRICE OF BQ KOMPAS GRAMEDIA.xls'#$analisa.$#REF!$#REF!"</definedName>
    <definedName name="____GIP804">"'file://SERVER3/har-data/STRUCTURE PRICE OF BQ KOMPAS GRAMEDIA.xls'#$analisa.$#REF!$#REF!"</definedName>
    <definedName name="____GIS200">#REF!</definedName>
    <definedName name="____GIS400">#REF!</definedName>
    <definedName name="____gk2" hidden="1">#REF!</definedName>
    <definedName name="____GOT30">#REF!</definedName>
    <definedName name="____grc1">#REF!</definedName>
    <definedName name="____grc4">#REF!</definedName>
    <definedName name="____grc8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h1">#REF!</definedName>
    <definedName name="____HAL1">#REF!</definedName>
    <definedName name="____HAL2">#REF!</definedName>
    <definedName name="____HAL3">#REF!</definedName>
    <definedName name="____HAL4">#REF!</definedName>
    <definedName name="____HAL5">#REF!</definedName>
    <definedName name="____HAL6">#REF!</definedName>
    <definedName name="____HAL7">#REF!</definedName>
    <definedName name="____HAL8">#REF!</definedName>
    <definedName name="____hdw1">#REF!</definedName>
    <definedName name="____i1">#REF!</definedName>
    <definedName name="____ii1">#REF!</definedName>
    <definedName name="____IWF150">#REF!</definedName>
    <definedName name="____IWF50">#REF!</definedName>
    <definedName name="____IWF500">#REF!</definedName>
    <definedName name="____IWF600">#REF!</definedName>
    <definedName name="____j1">#REF!</definedName>
    <definedName name="____jk225">#REF!</definedName>
    <definedName name="____k1">#REF!</definedName>
    <definedName name="____ker1020">#REF!</definedName>
    <definedName name="____ker2020">#REF!</definedName>
    <definedName name="____ker2025">#REF!</definedName>
    <definedName name="____ker3030">#REF!</definedName>
    <definedName name="____ker40">#REF!</definedName>
    <definedName name="____KK01">#REF!</definedName>
    <definedName name="____KK1">#REF!</definedName>
    <definedName name="____Kl1515">#REF!</definedName>
    <definedName name="____KlK1">#REF!</definedName>
    <definedName name="____KlK11">#REF!</definedName>
    <definedName name="____KlK12">#REF!</definedName>
    <definedName name="____KlK2">#REF!</definedName>
    <definedName name="____KlK3">#REF!</definedName>
    <definedName name="____klm1525">#REF!</definedName>
    <definedName name="____ko2">#REF!</definedName>
    <definedName name="____kof1">#REF!</definedName>
    <definedName name="____KRM20">#REF!</definedName>
    <definedName name="____KRM30">#REF!</definedName>
    <definedName name="____kw2">#REF!</definedName>
    <definedName name="____kw3">#REF!</definedName>
    <definedName name="____l1">#REF!</definedName>
    <definedName name="____lbp516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LM1">#REF!</definedName>
    <definedName name="____LM17">#REF!</definedName>
    <definedName name="____LM2">#REF!</definedName>
    <definedName name="____LM3">#REF!</definedName>
    <definedName name="____LM4">#REF!</definedName>
    <definedName name="____LM5">#REF!</definedName>
    <definedName name="____LM6">#REF!</definedName>
    <definedName name="____LM7">#REF!</definedName>
    <definedName name="____m1">#REF!</definedName>
    <definedName name="____MAC12">#REF!</definedName>
    <definedName name="____MAC46">#REF!</definedName>
    <definedName name="____mbe12">#REF!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DE35">#REF!</definedName>
    <definedName name="____MDE36">#REF!</definedName>
    <definedName name="____MDE37">#REF!</definedName>
    <definedName name="____MDE38">#REF!</definedName>
    <definedName name="____MDE39">#REF!</definedName>
    <definedName name="____MDE40">#REF!</definedName>
    <definedName name="____MDE41">#REF!</definedName>
    <definedName name="____MDE42">#REF!</definedName>
    <definedName name="____MDE43">#REF!</definedName>
    <definedName name="____MDE44">#REF!</definedName>
    <definedName name="____MDE45">#REF!</definedName>
    <definedName name="____MDE46">#REF!</definedName>
    <definedName name="____MDE47">#REF!</definedName>
    <definedName name="____MDE48">#REF!</definedName>
    <definedName name="____MDE49">#REF!</definedName>
    <definedName name="____MDE50">#REF!</definedName>
    <definedName name="____MDE51">#REF!</definedName>
    <definedName name="____MDE52">#REF!</definedName>
    <definedName name="____MDE53">#REF!</definedName>
    <definedName name="____MDE54">#REF!</definedName>
    <definedName name="____MDE55">#REF!</definedName>
    <definedName name="____MDE56">#REF!</definedName>
    <definedName name="____MDE57">#REF!</definedName>
    <definedName name="____MDE58">#REF!</definedName>
    <definedName name="____MDE59">#REF!</definedName>
    <definedName name="____MDE60">#REF!</definedName>
    <definedName name="____MDE61">#REF!</definedName>
    <definedName name="____MDE62">#REF!</definedName>
    <definedName name="____MDE63">#REF!</definedName>
    <definedName name="____MDE64">#REF!</definedName>
    <definedName name="____MDE65">#REF!</definedName>
    <definedName name="____MDE66">#REF!</definedName>
    <definedName name="____MDE67">#REF!</definedName>
    <definedName name="____MDE68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35">#REF!</definedName>
    <definedName name="____ME36">#REF!</definedName>
    <definedName name="____ME37">#REF!</definedName>
    <definedName name="____ME38">#REF!</definedName>
    <definedName name="____ME39">#REF!</definedName>
    <definedName name="____ME40">#REF!</definedName>
    <definedName name="____ME41">#REF!</definedName>
    <definedName name="____ME42">#REF!</definedName>
    <definedName name="____ME43">#REF!</definedName>
    <definedName name="____ME44">#REF!</definedName>
    <definedName name="____ME45">#REF!</definedName>
    <definedName name="____ME46">#REF!</definedName>
    <definedName name="____ME47">#REF!</definedName>
    <definedName name="____ME48">#REF!</definedName>
    <definedName name="____ME49">#REF!</definedName>
    <definedName name="____ME50">#REF!</definedName>
    <definedName name="____ME51">#REF!</definedName>
    <definedName name="____ME52">#REF!</definedName>
    <definedName name="____ME53">#REF!</definedName>
    <definedName name="____ME54">#REF!</definedName>
    <definedName name="____ME55">#REF!</definedName>
    <definedName name="____ME56">#REF!</definedName>
    <definedName name="____ME57">#REF!</definedName>
    <definedName name="____ME58">#REF!</definedName>
    <definedName name="____ME59">#REF!</definedName>
    <definedName name="____ME60">#REF!</definedName>
    <definedName name="____ME61">#REF!</definedName>
    <definedName name="____ME62">#REF!</definedName>
    <definedName name="____ME63">#REF!</definedName>
    <definedName name="____ME64">#REF!</definedName>
    <definedName name="____ME65">#REF!</definedName>
    <definedName name="____ME66">#REF!</definedName>
    <definedName name="____ME67">#REF!</definedName>
    <definedName name="____ME68">#REF!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u1">#REF!</definedName>
    <definedName name="____n1">#REF!</definedName>
    <definedName name="____NCL100">#REF!</definedName>
    <definedName name="____NCL200">#REF!</definedName>
    <definedName name="____NCL250">#REF!</definedName>
    <definedName name="____nin190">#REF!</definedName>
    <definedName name="____nip2">#REF!</definedName>
    <definedName name="____o1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h150">#REF!</definedName>
    <definedName name="____pah7">#REF!</definedName>
    <definedName name="____pak100">#REF!</definedName>
    <definedName name="____pak150">#REF!</definedName>
    <definedName name="____pak50">#REF!</definedName>
    <definedName name="____pak80">#REF!</definedName>
    <definedName name="____PAS14">#REF!</definedName>
    <definedName name="____pav8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200">#REF!</definedName>
    <definedName name="____PC40">#REF!</definedName>
    <definedName name="____PC450">#REF!</definedName>
    <definedName name="____pc50">#REF!</definedName>
    <definedName name="____PC600">#REF!</definedName>
    <definedName name="____pc80">#REF!</definedName>
    <definedName name="____pcf80">#REF!</definedName>
    <definedName name="____Pek171">#REF!</definedName>
    <definedName name="____Pek172">#REF!</definedName>
    <definedName name="____pek221">#REF!</definedName>
    <definedName name="____Pek231">#REF!</definedName>
    <definedName name="____Pek233">#REF!</definedName>
    <definedName name="____Pek322">#REF!</definedName>
    <definedName name="____Pek331">#REF!</definedName>
    <definedName name="____Pek332">#REF!</definedName>
    <definedName name="____pek352">#REF!</definedName>
    <definedName name="____Pek511">#REF!</definedName>
    <definedName name="____Pek512">#REF!</definedName>
    <definedName name="____pek611">#REF!</definedName>
    <definedName name="____pek612">#REF!</definedName>
    <definedName name="____pek633">#REF!</definedName>
    <definedName name="____pek634">#REF!</definedName>
    <definedName name="____Pek644">#REF!</definedName>
    <definedName name="____Pek645">#REF!</definedName>
    <definedName name="____Pek711">#REF!</definedName>
    <definedName name="____Pek7123">#REF!</definedName>
    <definedName name="____Pek713">#REF!</definedName>
    <definedName name="____Pek714">#REF!</definedName>
    <definedName name="____Pek715">#REF!</definedName>
    <definedName name="____Pek716">#REF!</definedName>
    <definedName name="____Pek717">#REF!</definedName>
    <definedName name="____Pek719">#REF!</definedName>
    <definedName name="____Pek7211">#REF!</definedName>
    <definedName name="____Pek7214">#REF!</definedName>
    <definedName name="____Pek725">#REF!</definedName>
    <definedName name="____Pek727">#REF!</definedName>
    <definedName name="____Pek728">#REF!</definedName>
    <definedName name="____Pek731">#REF!</definedName>
    <definedName name="____Pek732">#REF!</definedName>
    <definedName name="____Pek734">#REF!</definedName>
    <definedName name="____Pek743">#REF!</definedName>
    <definedName name="____Pek744">#REF!</definedName>
    <definedName name="____Pek7514">#REF!</definedName>
    <definedName name="____pek7515">#REF!</definedName>
    <definedName name="____Pek7517">#REF!</definedName>
    <definedName name="____Pek7519">#REF!</definedName>
    <definedName name="____Pek7524">#REF!</definedName>
    <definedName name="____Pek7525">#REF!</definedName>
    <definedName name="____pek757">#REF!</definedName>
    <definedName name="____Pek761">#REF!</definedName>
    <definedName name="____Pek7610">#REF!</definedName>
    <definedName name="____Pek764">#REF!</definedName>
    <definedName name="____Pek765">#REF!</definedName>
    <definedName name="____Pek766">#REF!</definedName>
    <definedName name="____Pek768">#REF!</definedName>
    <definedName name="____Pek783">#REF!</definedName>
    <definedName name="____Pek79">#REF!</definedName>
    <definedName name="____Pek791">#REF!</definedName>
    <definedName name="____Pek792">#REF!</definedName>
    <definedName name="____pek793">#REF!</definedName>
    <definedName name="____pek796">#REF!</definedName>
    <definedName name="____Pek8013">#REF!</definedName>
    <definedName name="____Pek8017">#REF!</definedName>
    <definedName name="____Pek80212">#REF!</definedName>
    <definedName name="____pek812">#REF!</definedName>
    <definedName name="____Pek841">#REF!</definedName>
    <definedName name="____ph100">#REF!</definedName>
    <definedName name="____ph150">#REF!</definedName>
    <definedName name="____phf100">#REF!</definedName>
    <definedName name="____phf150">#REF!</definedName>
    <definedName name="____pl1">#REF!</definedName>
    <definedName name="____pls15">#REF!</definedName>
    <definedName name="____ply4">#REF!</definedName>
    <definedName name="____ply6">#REF!</definedName>
    <definedName name="____ply9">#REF!</definedName>
    <definedName name="____pp1">#REF!</definedName>
    <definedName name="____pp15">#REF!</definedName>
    <definedName name="____pp323">#REF!</definedName>
    <definedName name="____PR1">#REF!</definedName>
    <definedName name="____PR2">#REF!</definedName>
    <definedName name="____PR3">#REF!</definedName>
    <definedName name="____PR4">#REF!</definedName>
    <definedName name="____put1">#REF!</definedName>
    <definedName name="____pv100">#REF!</definedName>
    <definedName name="____pv40">#REF!</definedName>
    <definedName name="____pv50">#REF!</definedName>
    <definedName name="____pv80">#REF!</definedName>
    <definedName name="____pvc1">#REF!</definedName>
    <definedName name="____pvc12">#REF!</definedName>
    <definedName name="____PVC3">#REF!</definedName>
    <definedName name="____PVC34">#REF!</definedName>
    <definedName name="____PVC4">#REF!</definedName>
    <definedName name="____pvc44">#REF!</definedName>
    <definedName name="____PVC6">#REF!</definedName>
    <definedName name="____pvc804">"'file://SERVER3/har-data/STRUCTURE PRICE OF BQ KOMPAS GRAMEDIA.xls'#$analisa.$#REF!$#REF!"</definedName>
    <definedName name="____pvc805">"'file://SERVER3/har-data/STRUCTURE PRICE OF BQ KOMPAS GRAMEDIA.xls'#$analisa.$#REF!$#REF!"</definedName>
    <definedName name="____pvf100">#REF!</definedName>
    <definedName name="____pvf80">#REF!</definedName>
    <definedName name="____Qe2">#REF!</definedName>
    <definedName name="____re1">#REF!</definedName>
    <definedName name="____RE10">#REF!</definedName>
    <definedName name="____re11">#REF!</definedName>
    <definedName name="____re12">#REF!</definedName>
    <definedName name="____re13">#REF!</definedName>
    <definedName name="____re14">#REF!</definedName>
    <definedName name="____re15">#REF!</definedName>
    <definedName name="____re16">#REF!</definedName>
    <definedName name="____re17">#REF!</definedName>
    <definedName name="____re18">#REF!</definedName>
    <definedName name="____re19">#REF!</definedName>
    <definedName name="____re2">#REF!</definedName>
    <definedName name="____re20">#REF!</definedName>
    <definedName name="____re21">#REF!</definedName>
    <definedName name="____re22">#REF!</definedName>
    <definedName name="____re23">#REF!</definedName>
    <definedName name="____re24">#REF!</definedName>
    <definedName name="____RE25">#REF!</definedName>
    <definedName name="____RE26">#REF!</definedName>
    <definedName name="____RE27">#REF!</definedName>
    <definedName name="____re28">#REF!</definedName>
    <definedName name="____re29">#REF!</definedName>
    <definedName name="____re3">#REF!</definedName>
    <definedName name="____re30">#REF!</definedName>
    <definedName name="____re4">#REF!</definedName>
    <definedName name="____re5">#REF!</definedName>
    <definedName name="____re6">#REF!</definedName>
    <definedName name="____RE7">#REF!</definedName>
    <definedName name="____RE8">#REF!</definedName>
    <definedName name="____RE9">#REF!</definedName>
    <definedName name="____rk100">#REF!</definedName>
    <definedName name="____rk200">#REF!</definedName>
    <definedName name="____rk3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KP2">#REF!</definedName>
    <definedName name="____RL1">#REF!</definedName>
    <definedName name="____RL10">#REF!</definedName>
    <definedName name="____RL11">#REF!</definedName>
    <definedName name="____RL12">#REF!</definedName>
    <definedName name="____RL13">#REF!</definedName>
    <definedName name="____RL14">#REF!</definedName>
    <definedName name="____RL15">#REF!</definedName>
    <definedName name="____RL16">#REF!</definedName>
    <definedName name="____RL17">#REF!</definedName>
    <definedName name="____RL18">#REF!</definedName>
    <definedName name="____RL19">#REF!</definedName>
    <definedName name="____RL2">#REF!</definedName>
    <definedName name="____RL20">#REF!</definedName>
    <definedName name="____rl21">#REF!</definedName>
    <definedName name="____rl22">#REF!</definedName>
    <definedName name="____rl23">#REF!</definedName>
    <definedName name="____rl24">#REF!</definedName>
    <definedName name="____rl25">#REF!</definedName>
    <definedName name="____rl26">#REF!</definedName>
    <definedName name="____RL27">#REF!</definedName>
    <definedName name="____rl28">#REF!</definedName>
    <definedName name="____rl29">#REF!</definedName>
    <definedName name="____RL3">#REF!</definedName>
    <definedName name="____RL4">#REF!</definedName>
    <definedName name="____RL5">#REF!</definedName>
    <definedName name="____RL6">#REF!</definedName>
    <definedName name="____RL7">#REF!</definedName>
    <definedName name="____RL8">#REF!</definedName>
    <definedName name="____RL9">#REF!</definedName>
    <definedName name="____RM175">#REF!</definedName>
    <definedName name="____RM225">#REF!</definedName>
    <definedName name="____RM300">#REF!</definedName>
    <definedName name="____rmk250">#REF!</definedName>
    <definedName name="____rmk350">#REF!</definedName>
    <definedName name="____rng1">#REF!</definedName>
    <definedName name="____rng2">#REF!</definedName>
    <definedName name="____RP1">#REF!</definedName>
    <definedName name="____RP10">#REF!</definedName>
    <definedName name="____RP11">#REF!</definedName>
    <definedName name="____RP12">#REF!</definedName>
    <definedName name="____RP13">#REF!</definedName>
    <definedName name="____RP14">#REF!</definedName>
    <definedName name="____RP15">#REF!</definedName>
    <definedName name="____RP16">#REF!</definedName>
    <definedName name="____RP17">#REF!</definedName>
    <definedName name="____RP18">#REF!</definedName>
    <definedName name="____RP19">#REF!</definedName>
    <definedName name="____RP2">#REF!</definedName>
    <definedName name="____RP20">#REF!</definedName>
    <definedName name="____RP21">#REF!</definedName>
    <definedName name="____RP22">#REF!</definedName>
    <definedName name="____RP23">#REF!</definedName>
    <definedName name="____RP3">#REF!</definedName>
    <definedName name="____RP4">#REF!</definedName>
    <definedName name="____RP5">#REF!</definedName>
    <definedName name="____RP6">#REF!</definedName>
    <definedName name="____RP7">#REF!</definedName>
    <definedName name="____RP8">#REF!</definedName>
    <definedName name="____RP9">#REF!</definedName>
    <definedName name="____RPM01">#REF!</definedName>
    <definedName name="____rpm02">#REF!</definedName>
    <definedName name="____RPM1">#REF!</definedName>
    <definedName name="____rpm2">#REF!</definedName>
    <definedName name="____sc1">#REF!</definedName>
    <definedName name="____SC2">#REF!</definedName>
    <definedName name="____sc3">#REF!</definedName>
    <definedName name="____sfv150">#REF!</definedName>
    <definedName name="____SlS1">#REF!</definedName>
    <definedName name="____SlS2">#REF!</definedName>
    <definedName name="____SlS3">#REF!</definedName>
    <definedName name="____SlS4">#REF!</definedName>
    <definedName name="____SN3">#REF!</definedName>
    <definedName name="____sp24">#REF!</definedName>
    <definedName name="____sp3">#REF!</definedName>
    <definedName name="____sp4">#REF!</definedName>
    <definedName name="____sp50">#REF!</definedName>
    <definedName name="____sp57">#REF!</definedName>
    <definedName name="____sp810">#REF!</definedName>
    <definedName name="____SSF1">#REF!</definedName>
    <definedName name="____SSF2">#REF!</definedName>
    <definedName name="____std100">#REF!</definedName>
    <definedName name="____std150">#REF!</definedName>
    <definedName name="____std50">#REF!</definedName>
    <definedName name="____std65">#REF!</definedName>
    <definedName name="____TB1">#REF!</definedName>
    <definedName name="____TB2">#REF!</definedName>
    <definedName name="____TB3">#REF!</definedName>
    <definedName name="____TB4">#REF!</definedName>
    <definedName name="____TB5">#REF!</definedName>
    <definedName name="____Tbl1">#REF!</definedName>
    <definedName name="____TBL2">#REF!</definedName>
    <definedName name="____Te1">#REF!</definedName>
    <definedName name="____th100">#REF!</definedName>
    <definedName name="____TH160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tlc20">#REF!</definedName>
    <definedName name="____TM1">#REF!</definedName>
    <definedName name="____tm10">#REF!</definedName>
    <definedName name="____tm11">#REF!</definedName>
    <definedName name="____tm12">#REF!</definedName>
    <definedName name="____tm13">#REF!</definedName>
    <definedName name="____tm14">#REF!</definedName>
    <definedName name="____tm15">#REF!</definedName>
    <definedName name="____tm16">#REF!</definedName>
    <definedName name="____tm17">#REF!</definedName>
    <definedName name="____tm18">#REF!</definedName>
    <definedName name="____TM19">#REF!</definedName>
    <definedName name="____TM2">#REF!</definedName>
    <definedName name="____tm20">#REF!</definedName>
    <definedName name="____TM21">#REF!</definedName>
    <definedName name="____TM22">#REF!</definedName>
    <definedName name="____tm23">#REF!</definedName>
    <definedName name="____TM24">#REF!</definedName>
    <definedName name="____TM25">#REF!</definedName>
    <definedName name="____TM26">#REF!</definedName>
    <definedName name="____TM27">#REF!</definedName>
    <definedName name="____tm28">#REF!</definedName>
    <definedName name="____tm29">#REF!</definedName>
    <definedName name="____tm3">#REF!</definedName>
    <definedName name="____TM30">#REF!</definedName>
    <definedName name="____tm4">#REF!</definedName>
    <definedName name="____tm5">#REF!</definedName>
    <definedName name="____tm6">#REF!</definedName>
    <definedName name="____tm7">#REF!</definedName>
    <definedName name="____tm8">#REF!</definedName>
    <definedName name="____tm9">#REF!</definedName>
    <definedName name="____tp40">#REF!</definedName>
    <definedName name="____TR250">#REF!</definedName>
    <definedName name="____tr375">#REF!</definedName>
    <definedName name="____Ts1">#REF!</definedName>
    <definedName name="____tsI3">#N/A</definedName>
    <definedName name="____TSM1">#REF!</definedName>
    <definedName name="____tsm10">#REF!</definedName>
    <definedName name="____tsm11">#REF!</definedName>
    <definedName name="____tsm12">#REF!</definedName>
    <definedName name="____tsm13">#REF!</definedName>
    <definedName name="____tsm14">#REF!</definedName>
    <definedName name="____tsm15">#REF!</definedName>
    <definedName name="____tsm16">#REF!</definedName>
    <definedName name="____tsm17">#REF!</definedName>
    <definedName name="____tsm18">#REF!</definedName>
    <definedName name="____TSM19">#REF!</definedName>
    <definedName name="____TSM2">#REF!</definedName>
    <definedName name="____tsm20">#REF!</definedName>
    <definedName name="____tsm21">#REF!</definedName>
    <definedName name="____tsm22">#REF!</definedName>
    <definedName name="____tsm23">#REF!</definedName>
    <definedName name="____TSM24">#REF!</definedName>
    <definedName name="____TSM25">#REF!</definedName>
    <definedName name="____TSM26">#REF!</definedName>
    <definedName name="____TSM27">#REF!</definedName>
    <definedName name="____tsm28">#REF!</definedName>
    <definedName name="____tsm29">#REF!</definedName>
    <definedName name="____tsm3">#REF!</definedName>
    <definedName name="____TSM30">#REF!</definedName>
    <definedName name="____tsm4">#REF!</definedName>
    <definedName name="____tsm5">#REF!</definedName>
    <definedName name="____tsm6">#REF!</definedName>
    <definedName name="____tsm7">#REF!</definedName>
    <definedName name="____tsm8">#REF!</definedName>
    <definedName name="____tsm9">#REF!</definedName>
    <definedName name="____tsv25">#REF!</definedName>
    <definedName name="____UNP200">#REF!</definedName>
    <definedName name="____up10">"'file://SERVER3/har-data/STRUCTURE PRICE OF BQ KOMPAS GRAMEDIA.xls'#$analisa.$#REF!$#REF!"</definedName>
    <definedName name="____up2">#REF!</definedName>
    <definedName name="____up3">#REF!</definedName>
    <definedName name="____v99999">#REF!</definedName>
    <definedName name="____VL100">#REF!</definedName>
    <definedName name="____VL200">#REF!</definedName>
    <definedName name="____VL250">#REF!</definedName>
    <definedName name="____vnt100">#REF!</definedName>
    <definedName name="____vnt40">#REF!</definedName>
    <definedName name="____vnt50">#REF!</definedName>
    <definedName name="____vnt80">#REF!</definedName>
    <definedName name="____WF32">#REF!</definedName>
    <definedName name="____WF42">#REF!</definedName>
    <definedName name="____wf43">#REF!</definedName>
    <definedName name="____XAG2">#REF!</definedName>
    <definedName name="____XAG50">#REF!</definedName>
    <definedName name="____XAW2">#REF!</definedName>
    <definedName name="____XAW3">#REF!</definedName>
    <definedName name="____XAW4">#REF!</definedName>
    <definedName name="____ya1">#REF!</definedName>
    <definedName name="____ya2">#REF!</definedName>
    <definedName name="____ya3">#REF!</definedName>
    <definedName name="____ya4">#REF!</definedName>
    <definedName name="___1__123Graph_ACHART_1" hidden="1">#REF!</definedName>
    <definedName name="___a1">#REF!</definedName>
    <definedName name="___AAA1">#REF!</definedName>
    <definedName name="___AAA10">#REF!</definedName>
    <definedName name="___AAA11">#REF!</definedName>
    <definedName name="___AAA12">#REF!</definedName>
    <definedName name="___AAA13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AA8">#REF!</definedName>
    <definedName name="___AAA9">#REF!</definedName>
    <definedName name="___abb91">#REF!</definedName>
    <definedName name="___abc1">#REF!</definedName>
    <definedName name="___abc2">#REF!</definedName>
    <definedName name="___abc3">#REF!</definedName>
    <definedName name="___abc4">#REF!</definedName>
    <definedName name="___abc5">#REF!</definedName>
    <definedName name="___abs100">#REF!</definedName>
    <definedName name="___ADD1">#N/A</definedName>
    <definedName name="___ADD2">#N/A</definedName>
    <definedName name="___ADD3">#N/A</definedName>
    <definedName name="___ahs1">#REF!</definedName>
    <definedName name="___ahs10">#REF!</definedName>
    <definedName name="___ahs11">#REF!</definedName>
    <definedName name="___ahs12">#REF!</definedName>
    <definedName name="___ahs13">#REF!</definedName>
    <definedName name="___ahs14">#REF!</definedName>
    <definedName name="___ahs15">#REF!</definedName>
    <definedName name="___ahs16">#REF!</definedName>
    <definedName name="___ahs17">#REF!</definedName>
    <definedName name="___ahs18">#REF!</definedName>
    <definedName name="___ahs19">#REF!</definedName>
    <definedName name="___ahs2">#REF!</definedName>
    <definedName name="___ahs3">#REF!</definedName>
    <definedName name="___ahs4">#REF!</definedName>
    <definedName name="___ahs5">#REF!</definedName>
    <definedName name="___ahs6">#REF!</definedName>
    <definedName name="___ahs7">#REF!</definedName>
    <definedName name="___ahs8">#REF!</definedName>
    <definedName name="___ahs9">#REF!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a1">#REF!</definedName>
    <definedName name="___ala2">#REF!</definedName>
    <definedName name="___ala3">#REF!</definedName>
    <definedName name="___ala4">#REF!</definedName>
    <definedName name="___ala5">#REF!</definedName>
    <definedName name="___ala6">#REF!</definedName>
    <definedName name="___ala7">#REF!</definedName>
    <definedName name="___ala8">#REF!</definedName>
    <definedName name="___alt1">#N/A</definedName>
    <definedName name="___ank275">#REF!</definedName>
    <definedName name="___APP3">#N/A</definedName>
    <definedName name="___b1">#REF!</definedName>
    <definedName name="___bab1">#REF!</definedName>
    <definedName name="___bab10">#REF!</definedName>
    <definedName name="___bab2">#REF!</definedName>
    <definedName name="___bab3">#REF!</definedName>
    <definedName name="___bab4">#REF!</definedName>
    <definedName name="___bab5">#REF!</definedName>
    <definedName name="___bab6">#REF!</definedName>
    <definedName name="___bab7">#REF!</definedName>
    <definedName name="___bab8">#REF!</definedName>
    <definedName name="___bab9">#REF!</definedName>
    <definedName name="___bah1">#REF!</definedName>
    <definedName name="___bah10">#REF!</definedName>
    <definedName name="___bah11">#REF!</definedName>
    <definedName name="___bah12">#REF!</definedName>
    <definedName name="___bah13">#REF!</definedName>
    <definedName name="___bah14">#REF!</definedName>
    <definedName name="___bah15">#REF!</definedName>
    <definedName name="___bah2">#REF!</definedName>
    <definedName name="___bah24">#REF!</definedName>
    <definedName name="___bah25">#REF!</definedName>
    <definedName name="___bah26">#REF!</definedName>
    <definedName name="___bah3">#REF!</definedName>
    <definedName name="___bah33">#REF!</definedName>
    <definedName name="___bah4">#REF!</definedName>
    <definedName name="___bah6">#REF!</definedName>
    <definedName name="___bah7">#REF!</definedName>
    <definedName name="___bah9">#REF!</definedName>
    <definedName name="___baj01">#REF!</definedName>
    <definedName name="___BAT13">#REF!</definedName>
    <definedName name="___BAT48100">#REF!</definedName>
    <definedName name="___BBB1">#REF!</definedName>
    <definedName name="___BBB2">#REF!</definedName>
    <definedName name="___BBB3">#REF!</definedName>
    <definedName name="___BBB4">#REF!</definedName>
    <definedName name="___BBB5">#REF!</definedName>
    <definedName name="___BBB6">#REF!</definedName>
    <definedName name="___BBB7">#REF!</definedName>
    <definedName name="___bbl150">#REF!</definedName>
    <definedName name="___bbp5">#REF!</definedName>
    <definedName name="___bcv100">#REF!</definedName>
    <definedName name="___bcv125">#REF!</definedName>
    <definedName name="___bcv150">#REF!</definedName>
    <definedName name="___bet1">#REF!</definedName>
    <definedName name="___BET175">#REF!</definedName>
    <definedName name="___bet350">#REF!</definedName>
    <definedName name="___bet400">#REF!</definedName>
    <definedName name="___bgi1">#REF!</definedName>
    <definedName name="___bgi2">#REF!</definedName>
    <definedName name="___bkt70">#REF!</definedName>
    <definedName name="___bkt80">#REF!</definedName>
    <definedName name="___BlB1">#REF!</definedName>
    <definedName name="___BlB2">#REF!</definedName>
    <definedName name="___BlB3">#REF!</definedName>
    <definedName name="___BlB4">#REF!</definedName>
    <definedName name="___BlB5">#REF!</definedName>
    <definedName name="___BlB6">#REF!</definedName>
    <definedName name="___BlB7">#REF!</definedName>
    <definedName name="___blk1">#REF!</definedName>
    <definedName name="___blt150">#REF!</definedName>
    <definedName name="___Box1">#REF!</definedName>
    <definedName name="___Box2">#REF!</definedName>
    <definedName name="___bsc100">#REF!</definedName>
    <definedName name="___btk175">#REF!</definedName>
    <definedName name="___btk275">#REF!</definedName>
    <definedName name="___btn123">#REF!</definedName>
    <definedName name="___C">#REF!</definedName>
    <definedName name="___CAN15">#REF!</definedName>
    <definedName name="___cas80">#REF!</definedName>
    <definedName name="___CCC1">#REF!</definedName>
    <definedName name="___CCC2">#REF!</definedName>
    <definedName name="___CCC3">#REF!</definedName>
    <definedName name="___CCC4">#REF!</definedName>
    <definedName name="___CCC5">#REF!</definedName>
    <definedName name="___CCC6">#REF!</definedName>
    <definedName name="___CCC7">#REF!</definedName>
    <definedName name="___CCO1">#REF!</definedName>
    <definedName name="___clg01">#REF!</definedName>
    <definedName name="___clg02">#REF!</definedName>
    <definedName name="___clg03">#REF!</definedName>
    <definedName name="___clg04">#REF!</definedName>
    <definedName name="___clg05">#REF!</definedName>
    <definedName name="___clg06">#REF!</definedName>
    <definedName name="___clg07">#REF!</definedName>
    <definedName name="___clg08">#REF!</definedName>
    <definedName name="___clg09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0">#REF!</definedName>
    <definedName name="___clg21">#REF!</definedName>
    <definedName name="___clg22">#REF!</definedName>
    <definedName name="___clg23">#REF!</definedName>
    <definedName name="___clg24">#REF!</definedName>
    <definedName name="___clg25">#REF!</definedName>
    <definedName name="___clg26">#REF!</definedName>
    <definedName name="___clg27">#REF!</definedName>
    <definedName name="___clg28">#REF!</definedName>
    <definedName name="___clg29">#REF!</definedName>
    <definedName name="___clg30">#REF!</definedName>
    <definedName name="___clg31">#REF!</definedName>
    <definedName name="___clg32">#REF!</definedName>
    <definedName name="___clg33">#REF!</definedName>
    <definedName name="___clg34">#REF!</definedName>
    <definedName name="___clg35">#REF!</definedName>
    <definedName name="___clg36">#REF!</definedName>
    <definedName name="___clg37">#REF!</definedName>
    <definedName name="___cod50">#REF!</definedName>
    <definedName name="___cor110">#REF!</definedName>
    <definedName name="___COR123">#REF!</definedName>
    <definedName name="___cor124">#REF!</definedName>
    <definedName name="___COR135">#REF!</definedName>
    <definedName name="___cor195">#REF!</definedName>
    <definedName name="___cor85">#REF!</definedName>
    <definedName name="___cor95">#REF!</definedName>
    <definedName name="___CT250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1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D1">#REF!</definedName>
    <definedName name="___DDD2">#REF!</definedName>
    <definedName name="___DDD3">#REF!</definedName>
    <definedName name="___DDD4">#REF!</definedName>
    <definedName name="___DDD5">#REF!</definedName>
    <definedName name="___DDD6">#REF!</definedName>
    <definedName name="___DDD7">#REF!</definedName>
    <definedName name="___ddn400">#REF!</definedName>
    <definedName name="___ddn600">#REF!</definedName>
    <definedName name="___DEV10">#REF!</definedName>
    <definedName name="___DEV8">#REF!</definedName>
    <definedName name="___DEV9">#REF!</definedName>
    <definedName name="___dgt100">#REF!</definedName>
    <definedName name="___dia6">#REF!</definedName>
    <definedName name="___DIV1">#REF!</definedName>
    <definedName name="___DIV10">#REF!</definedName>
    <definedName name="___DIV11">#REF!</definedName>
    <definedName name="___DIV2">#REF!</definedName>
    <definedName name="___DIV3">#REF!</definedName>
    <definedName name="___DIV4">#REF!</definedName>
    <definedName name="___DIV5">#REF!</definedName>
    <definedName name="___DIV6">#REF!</definedName>
    <definedName name="___DIV7">#REF!</definedName>
    <definedName name="___DIV8">#REF!</definedName>
    <definedName name="___DIV9">#REF!</definedName>
    <definedName name="___DRD1">#REF!</definedName>
    <definedName name="___DRD2">#REF!</definedName>
    <definedName name="___DRD3">#REF!</definedName>
    <definedName name="___DRD4">#REF!</definedName>
    <definedName name="___DRD5">#REF!</definedName>
    <definedName name="___DRD6">#REF!</definedName>
    <definedName name="___DRD7">#REF!</definedName>
    <definedName name="___dua2">#REF!</definedName>
    <definedName name="___e1">#REF!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E779">#REF!</definedName>
    <definedName name="___EQU1">#REF!</definedName>
    <definedName name="___EQU2">#REF!</definedName>
    <definedName name="___ewr4">#REF!</definedName>
    <definedName name="___Exc1">#REF!</definedName>
    <definedName name="___f1">#REF!</definedName>
    <definedName name="___fdd100">#REF!</definedName>
    <definedName name="___fin11">#REF!</definedName>
    <definedName name="___fin110">#REF!</definedName>
    <definedName name="___fin12">#REF!</definedName>
    <definedName name="___fin13">#REF!</definedName>
    <definedName name="___fin14">#REF!</definedName>
    <definedName name="___fin15">#REF!</definedName>
    <definedName name="___fin16">#REF!</definedName>
    <definedName name="___fin17">#REF!</definedName>
    <definedName name="___fin18">#REF!</definedName>
    <definedName name="___fin19">#REF!</definedName>
    <definedName name="___fin21">#REF!</definedName>
    <definedName name="___fin210">#REF!</definedName>
    <definedName name="___fin211">#REF!</definedName>
    <definedName name="___fin212">#REF!</definedName>
    <definedName name="___fin213">#REF!</definedName>
    <definedName name="___fin214">#REF!</definedName>
    <definedName name="___fin22">#REF!</definedName>
    <definedName name="___fin23">#REF!</definedName>
    <definedName name="___fin24">#REF!</definedName>
    <definedName name="___fin25">#REF!</definedName>
    <definedName name="___fin26">#REF!</definedName>
    <definedName name="___fin27">#REF!</definedName>
    <definedName name="___fin28">#REF!</definedName>
    <definedName name="___fin29">#REF!</definedName>
    <definedName name="___fin31">#REF!</definedName>
    <definedName name="___fin310">#REF!</definedName>
    <definedName name="___fin311">#REF!</definedName>
    <definedName name="___fin312">#REF!</definedName>
    <definedName name="___fin313">#REF!</definedName>
    <definedName name="___fin32">#REF!</definedName>
    <definedName name="___fin33">#REF!</definedName>
    <definedName name="___fin34">#REF!</definedName>
    <definedName name="___fin35">#REF!</definedName>
    <definedName name="___fin36">#REF!</definedName>
    <definedName name="___fin37">#REF!</definedName>
    <definedName name="___fin38">#REF!</definedName>
    <definedName name="___fin39">#REF!</definedName>
    <definedName name="___fin41">#REF!</definedName>
    <definedName name="___fin410">#REF!</definedName>
    <definedName name="___fin411">#REF!</definedName>
    <definedName name="___fin412">#REF!</definedName>
    <definedName name="___fin413">#REF!</definedName>
    <definedName name="___fin414">#REF!</definedName>
    <definedName name="___fin42">#REF!</definedName>
    <definedName name="___fin43">#REF!</definedName>
    <definedName name="___fin44">#REF!</definedName>
    <definedName name="___fin45">#REF!</definedName>
    <definedName name="___fin46">#REF!</definedName>
    <definedName name="___fin47">#REF!</definedName>
    <definedName name="___fin48">#REF!</definedName>
    <definedName name="___fin49">#REF!</definedName>
    <definedName name="___fin51">#REF!</definedName>
    <definedName name="___fin510">#REF!</definedName>
    <definedName name="___fin511">#REF!</definedName>
    <definedName name="___fin512">#REF!</definedName>
    <definedName name="___fin513">#REF!</definedName>
    <definedName name="___fin514">#REF!</definedName>
    <definedName name="___fin52">#REF!</definedName>
    <definedName name="___fin53">#REF!</definedName>
    <definedName name="___fin54">#REF!</definedName>
    <definedName name="___fin55">#REF!</definedName>
    <definedName name="___fin56">#REF!</definedName>
    <definedName name="___fin57">#REF!</definedName>
    <definedName name="___fin58">#REF!</definedName>
    <definedName name="___fin59">#REF!</definedName>
    <definedName name="___fin61">#REF!</definedName>
    <definedName name="___fin610">#REF!</definedName>
    <definedName name="___fin611">#REF!</definedName>
    <definedName name="___fin612">#REF!</definedName>
    <definedName name="___fin613">#REF!</definedName>
    <definedName name="___fin614">#REF!</definedName>
    <definedName name="___fin615">#REF!</definedName>
    <definedName name="___fin616">#REF!</definedName>
    <definedName name="___fin62">#REF!</definedName>
    <definedName name="___fin63">#REF!</definedName>
    <definedName name="___fin64">#REF!</definedName>
    <definedName name="___fin65">#REF!</definedName>
    <definedName name="___fin66">#REF!</definedName>
    <definedName name="___fin67">#REF!</definedName>
    <definedName name="___fin68">#REF!</definedName>
    <definedName name="___fin69">#REF!</definedName>
    <definedName name="___fin71">#REF!</definedName>
    <definedName name="___fin710">#REF!</definedName>
    <definedName name="___fin711">#REF!</definedName>
    <definedName name="___fin712">#REF!</definedName>
    <definedName name="___fin713">#REF!</definedName>
    <definedName name="___fin714">#REF!</definedName>
    <definedName name="___fin715">#REF!</definedName>
    <definedName name="___fin716">#REF!</definedName>
    <definedName name="___fin72">#REF!</definedName>
    <definedName name="___fin73">#REF!</definedName>
    <definedName name="___fin74">#REF!</definedName>
    <definedName name="___fin75">#REF!</definedName>
    <definedName name="___fin76">#REF!</definedName>
    <definedName name="___fin77">#REF!</definedName>
    <definedName name="___fin78">#REF!</definedName>
    <definedName name="___fin79">#REF!</definedName>
    <definedName name="___fin81">#REF!</definedName>
    <definedName name="___fin810">#REF!</definedName>
    <definedName name="___fin811">#REF!</definedName>
    <definedName name="___fin812">#REF!</definedName>
    <definedName name="___fin82">#REF!</definedName>
    <definedName name="___fin83">#REF!</definedName>
    <definedName name="___fin84">#REF!</definedName>
    <definedName name="___fin85">#REF!</definedName>
    <definedName name="___fin86">#REF!</definedName>
    <definedName name="___fin87">#REF!</definedName>
    <definedName name="___fin88">#REF!</definedName>
    <definedName name="___fin89">#REF!</definedName>
    <definedName name="___fjd100">#REF!</definedName>
    <definedName name="___fjd150">#REF!</definedName>
    <definedName name="___fjd50">#REF!</definedName>
    <definedName name="___fjd65">#REF!</definedName>
    <definedName name="___flr01">#REF!</definedName>
    <definedName name="___flr02">#REF!</definedName>
    <definedName name="___flr03">#REF!</definedName>
    <definedName name="___flr04">#REF!</definedName>
    <definedName name="___flr05">#REF!</definedName>
    <definedName name="___flr06">#REF!</definedName>
    <definedName name="___flr07">#REF!</definedName>
    <definedName name="___flr08">#REF!</definedName>
    <definedName name="___flr09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81">#REF!</definedName>
    <definedName name="___flr19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29">#REF!</definedName>
    <definedName name="___flr30">#REF!</definedName>
    <definedName name="___flr31">#REF!</definedName>
    <definedName name="___flr32">#REF!</definedName>
    <definedName name="___flr33">#REF!</definedName>
    <definedName name="___flr34">#REF!</definedName>
    <definedName name="___flr35">#REF!</definedName>
    <definedName name="___flr36">#REF!</definedName>
    <definedName name="___flr37">#REF!</definedName>
    <definedName name="___flr38">#REF!</definedName>
    <definedName name="___flr39">#REF!</definedName>
    <definedName name="___flr40">#REF!</definedName>
    <definedName name="___flr41">#REF!</definedName>
    <definedName name="___flr42">#REF!</definedName>
    <definedName name="___flr43">#REF!</definedName>
    <definedName name="___flr44">#REF!</definedName>
    <definedName name="___flr45">#REF!</definedName>
    <definedName name="___flr46">#REF!</definedName>
    <definedName name="___flr47">#REF!</definedName>
    <definedName name="___flr48">#REF!</definedName>
    <definedName name="___flr49">#REF!</definedName>
    <definedName name="___flr50">#REF!</definedName>
    <definedName name="___flr51">#REF!</definedName>
    <definedName name="___flr52">#REF!</definedName>
    <definedName name="___flr53">#REF!</definedName>
    <definedName name="___flr54">#REF!</definedName>
    <definedName name="___flr55">#REF!</definedName>
    <definedName name="___flr56">#REF!</definedName>
    <definedName name="___flr57">#REF!</definedName>
    <definedName name="___fmd150">#REF!</definedName>
    <definedName name="___FpP1">#REF!</definedName>
    <definedName name="___FpP2">#REF!</definedName>
    <definedName name="___FpP3">#REF!</definedName>
    <definedName name="___FpP4">#REF!</definedName>
    <definedName name="___FpP5">#REF!</definedName>
    <definedName name="___FpP6">#REF!</definedName>
    <definedName name="___fvd100">#REF!</definedName>
    <definedName name="___g1">#REF!</definedName>
    <definedName name="___GID1">#REF!</definedName>
    <definedName name="___GIP4004">"'file://SERVER3/har-data/STRUCTURE PRICE OF BQ KOMPAS GRAMEDIA.xls'#$analisa.$#REF!$#REF!"</definedName>
    <definedName name="___GIP5004">"'file://SERVER3/har-data/STRUCTURE PRICE OF BQ KOMPAS GRAMEDIA.xls'#$analisa.$#REF!$#REF!"</definedName>
    <definedName name="___GIP6504">"'file://SERVER3/har-data/STRUCTURE PRICE OF BQ KOMPAS GRAMEDIA.xls'#$analisa.$#REF!$#REF!"</definedName>
    <definedName name="___GIP804">"'file://SERVER3/har-data/STRUCTURE PRICE OF BQ KOMPAS GRAMEDIA.xls'#$analisa.$#REF!$#REF!"</definedName>
    <definedName name="___GIS200">#REF!</definedName>
    <definedName name="___GIS400">#REF!</definedName>
    <definedName name="___giv1">#REF!</definedName>
    <definedName name="___gk2" hidden="1">#REF!</definedName>
    <definedName name="___GOT30">#REF!</definedName>
    <definedName name="___grc1">#REF!</definedName>
    <definedName name="___grc4">#REF!</definedName>
    <definedName name="___grc8">#REF!</definedName>
    <definedName name="___gti50">#REF!</definedName>
    <definedName name="___gti60">#REF!</definedName>
    <definedName name="___gvd100">#REF!</definedName>
    <definedName name="___gvd15">#REF!</definedName>
    <definedName name="___gvd150">#REF!</definedName>
    <definedName name="___gvd20">#REF!</definedName>
    <definedName name="___gvd25">#REF!</definedName>
    <definedName name="___gvd32">#REF!</definedName>
    <definedName name="___gvd40">#REF!</definedName>
    <definedName name="___gvd50">#REF!</definedName>
    <definedName name="___gvd65">#REF!</definedName>
    <definedName name="___gvd80">#REF!</definedName>
    <definedName name="___gyp9">#REF!</definedName>
    <definedName name="___h1">#REF!</definedName>
    <definedName name="___HAL1">#REF!</definedName>
    <definedName name="___HAL2">#REF!</definedName>
    <definedName name="___HAL3">#REF!</definedName>
    <definedName name="___HAL4">#REF!</definedName>
    <definedName name="___HAL5">#REF!</definedName>
    <definedName name="___HAL6">#REF!</definedName>
    <definedName name="___HAL7">#REF!</definedName>
    <definedName name="___HAL8">#REF!</definedName>
    <definedName name="___hdw1">#REF!</definedName>
    <definedName name="___i1">#REF!</definedName>
    <definedName name="___ii1">#REF!</definedName>
    <definedName name="___IWF150">#REF!</definedName>
    <definedName name="___IWF50">#REF!</definedName>
    <definedName name="___IWF500">#REF!</definedName>
    <definedName name="___IWF600">#REF!</definedName>
    <definedName name="___j1">#REF!</definedName>
    <definedName name="___jk225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1">#REF!</definedName>
    <definedName name="___kb1">#REF!</definedName>
    <definedName name="___kb2">#REF!</definedName>
    <definedName name="___ker1020">#REF!</definedName>
    <definedName name="___ker1030">#REF!</definedName>
    <definedName name="___ker2020">#REF!</definedName>
    <definedName name="___ker2025">#REF!</definedName>
    <definedName name="___ker3030">#REF!</definedName>
    <definedName name="___ker40">#REF!</definedName>
    <definedName name="___KK01">#REF!</definedName>
    <definedName name="___KK1">#REF!</definedName>
    <definedName name="___Kl1515">#REF!</definedName>
    <definedName name="___KlK1">#REF!</definedName>
    <definedName name="___KlK11">#REF!</definedName>
    <definedName name="___KlK12">#REF!</definedName>
    <definedName name="___KlK2">#REF!</definedName>
    <definedName name="___KlK3">#REF!</definedName>
    <definedName name="___klm1525">#REF!</definedName>
    <definedName name="___ko2">#REF!</definedName>
    <definedName name="___kof1">#REF!</definedName>
    <definedName name="___kp1">#REF!</definedName>
    <definedName name="___KP2">#REF!</definedName>
    <definedName name="___kr15">#REF!</definedName>
    <definedName name="___KRM20">#REF!</definedName>
    <definedName name="___KRM30">#REF!</definedName>
    <definedName name="___kw2">#REF!</definedName>
    <definedName name="___kw3">#REF!</definedName>
    <definedName name="___l1">#REF!</definedName>
    <definedName name="___la150">#REF!</definedName>
    <definedName name="___lbp516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LM1">#REF!</definedName>
    <definedName name="___LM17">#REF!</definedName>
    <definedName name="___LM2">#REF!</definedName>
    <definedName name="___LM3">#REF!</definedName>
    <definedName name="___LM4">#REF!</definedName>
    <definedName name="___LM5">#REF!</definedName>
    <definedName name="___LM6">#REF!</definedName>
    <definedName name="___LM7">#REF!</definedName>
    <definedName name="___m1">#REF!</definedName>
    <definedName name="___MAC12">#REF!</definedName>
    <definedName name="___MAC46">#REF!</definedName>
    <definedName name="___mat1">#REF!</definedName>
    <definedName name="___mat2">#REF!</definedName>
    <definedName name="___mbe12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6">#REF!</definedName>
    <definedName name="___MDE37">#REF!</definedName>
    <definedName name="___MDE38">#REF!</definedName>
    <definedName name="___MDE39">#REF!</definedName>
    <definedName name="___MDE40">#REF!</definedName>
    <definedName name="___MDE41">#REF!</definedName>
    <definedName name="___MDE42">#REF!</definedName>
    <definedName name="___MDE43">#REF!</definedName>
    <definedName name="___MDE44">#REF!</definedName>
    <definedName name="___MDE45">#REF!</definedName>
    <definedName name="___MDE46">#REF!</definedName>
    <definedName name="___MDE47">#REF!</definedName>
    <definedName name="___MDE48">#REF!</definedName>
    <definedName name="___MDE49">#REF!</definedName>
    <definedName name="___MDE50">#REF!</definedName>
    <definedName name="___MDE51">#REF!</definedName>
    <definedName name="___MDE52">#REF!</definedName>
    <definedName name="___MDE53">#REF!</definedName>
    <definedName name="___MDE54">#REF!</definedName>
    <definedName name="___MDE55">#REF!</definedName>
    <definedName name="___MDE56">#REF!</definedName>
    <definedName name="___MDE57">#REF!</definedName>
    <definedName name="___MDE58">#REF!</definedName>
    <definedName name="___MDE59">#REF!</definedName>
    <definedName name="___MDE60">#REF!</definedName>
    <definedName name="___MDE61">#REF!</definedName>
    <definedName name="___MDE62">#REF!</definedName>
    <definedName name="___MDE63">#REF!</definedName>
    <definedName name="___MDE64">#REF!</definedName>
    <definedName name="___MDE65">#REF!</definedName>
    <definedName name="___MDE66">#REF!</definedName>
    <definedName name="___MDE67">#REF!</definedName>
    <definedName name="___MDE68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6">#REF!</definedName>
    <definedName name="___ME37">#REF!</definedName>
    <definedName name="___ME38">#REF!</definedName>
    <definedName name="___ME39">#REF!</definedName>
    <definedName name="___ME40">#REF!</definedName>
    <definedName name="___ME41">#REF!</definedName>
    <definedName name="___ME42">#REF!</definedName>
    <definedName name="___ME43">#REF!</definedName>
    <definedName name="___ME44">#REF!</definedName>
    <definedName name="___ME45">#REF!</definedName>
    <definedName name="___ME46">#REF!</definedName>
    <definedName name="___ME47">#REF!</definedName>
    <definedName name="___ME48">#REF!</definedName>
    <definedName name="___ME49">#REF!</definedName>
    <definedName name="___ME50">#REF!</definedName>
    <definedName name="___ME51">#REF!</definedName>
    <definedName name="___ME52">#REF!</definedName>
    <definedName name="___ME53">#REF!</definedName>
    <definedName name="___ME54">#REF!</definedName>
    <definedName name="___ME55">#REF!</definedName>
    <definedName name="___ME56">#REF!</definedName>
    <definedName name="___ME57">#REF!</definedName>
    <definedName name="___ME58">#REF!</definedName>
    <definedName name="___ME59">#REF!</definedName>
    <definedName name="___ME60">#REF!</definedName>
    <definedName name="___ME61">#REF!</definedName>
    <definedName name="___ME62">#REF!</definedName>
    <definedName name="___ME63">#REF!</definedName>
    <definedName name="___ME64">#REF!</definedName>
    <definedName name="___ME65">#REF!</definedName>
    <definedName name="___ME66">#REF!</definedName>
    <definedName name="___ME67">#REF!</definedName>
    <definedName name="___ME68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U1">#REF!</definedName>
    <definedName name="___MU2">#REF!</definedName>
    <definedName name="___n1">#REF!</definedName>
    <definedName name="___NCL100">#REF!</definedName>
    <definedName name="___NCL200">#REF!</definedName>
    <definedName name="___NCL250">#REF!</definedName>
    <definedName name="___nin190">#REF!</definedName>
    <definedName name="___nip2">#REF!</definedName>
    <definedName name="___no2">#REF!</definedName>
    <definedName name="___no3">#REF!</definedName>
    <definedName name="___no4">#REF!</definedName>
    <definedName name="___no5">#REF!</definedName>
    <definedName name="___npv1">#REF!</definedName>
    <definedName name="___npv2">#REF!</definedName>
    <definedName name="___o1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S14">#REF!</definedName>
    <definedName name="___pav8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200">#REF!</definedName>
    <definedName name="___PC40">#REF!</definedName>
    <definedName name="___PC450">#REF!</definedName>
    <definedName name="___pc50">#REF!</definedName>
    <definedName name="___PC600">#REF!</definedName>
    <definedName name="___pc80">#REF!</definedName>
    <definedName name="___pcf80">#REF!</definedName>
    <definedName name="___pek1">#REF!</definedName>
    <definedName name="___pek11">#REF!</definedName>
    <definedName name="___pek12">#REF!</definedName>
    <definedName name="___pek13">#REF!</definedName>
    <definedName name="___pek14">#REF!</definedName>
    <definedName name="___pek15">#REF!</definedName>
    <definedName name="___pek16">#REF!</definedName>
    <definedName name="___pek17">#REF!</definedName>
    <definedName name="___Pek171">#REF!</definedName>
    <definedName name="___Pek172">#REF!</definedName>
    <definedName name="___pek18">#REF!</definedName>
    <definedName name="___pek2">#REF!</definedName>
    <definedName name="___pek221">#REF!</definedName>
    <definedName name="___Pek231">#REF!</definedName>
    <definedName name="___Pek233">#REF!</definedName>
    <definedName name="___pek3">#REF!</definedName>
    <definedName name="___Pek322">#REF!</definedName>
    <definedName name="___Pek331">#REF!</definedName>
    <definedName name="___Pek332">#REF!</definedName>
    <definedName name="___pek352">#REF!</definedName>
    <definedName name="___pek4">#REF!</definedName>
    <definedName name="___pek5">#REF!</definedName>
    <definedName name="___Pek511">#REF!</definedName>
    <definedName name="___Pek512">#REF!</definedName>
    <definedName name="___pek611">#REF!</definedName>
    <definedName name="___pek612">#REF!</definedName>
    <definedName name="___pek633">#REF!</definedName>
    <definedName name="___pek634">#REF!</definedName>
    <definedName name="___Pek644">#REF!</definedName>
    <definedName name="___Pek645">#REF!</definedName>
    <definedName name="___pek7">#REF!</definedName>
    <definedName name="___Pek711">#REF!</definedName>
    <definedName name="___Pek7123">#REF!</definedName>
    <definedName name="___Pek713">#REF!</definedName>
    <definedName name="___Pek714">#REF!</definedName>
    <definedName name="___Pek715">#REF!</definedName>
    <definedName name="___Pek716">#REF!</definedName>
    <definedName name="___Pek717">#REF!</definedName>
    <definedName name="___Pek719">#REF!</definedName>
    <definedName name="___Pek7211">#REF!</definedName>
    <definedName name="___Pek7214">#REF!</definedName>
    <definedName name="___Pek725">#REF!</definedName>
    <definedName name="___Pek727">#REF!</definedName>
    <definedName name="___Pek728">#REF!</definedName>
    <definedName name="___Pek731">#REF!</definedName>
    <definedName name="___Pek732">#REF!</definedName>
    <definedName name="___Pek734">#REF!</definedName>
    <definedName name="___Pek743">#REF!</definedName>
    <definedName name="___Pek744">#REF!</definedName>
    <definedName name="___Pek7514">#REF!</definedName>
    <definedName name="___pek7515">#REF!</definedName>
    <definedName name="___Pek7517">#REF!</definedName>
    <definedName name="___Pek7519">#REF!</definedName>
    <definedName name="___Pek7524">#REF!</definedName>
    <definedName name="___Pek7525">#REF!</definedName>
    <definedName name="___pek757">#REF!</definedName>
    <definedName name="___Pek761">#REF!</definedName>
    <definedName name="___Pek7610">#REF!</definedName>
    <definedName name="___Pek764">#REF!</definedName>
    <definedName name="___Pek765">#REF!</definedName>
    <definedName name="___Pek766">#REF!</definedName>
    <definedName name="___Pek768">#REF!</definedName>
    <definedName name="___Pek783">#REF!</definedName>
    <definedName name="___Pek79">#REF!</definedName>
    <definedName name="___Pek791">#REF!</definedName>
    <definedName name="___Pek792">#REF!</definedName>
    <definedName name="___pek793">#REF!</definedName>
    <definedName name="___pek796">#REF!</definedName>
    <definedName name="___pek8">#REF!</definedName>
    <definedName name="___Pek8013">#REF!</definedName>
    <definedName name="___Pek8017">#REF!</definedName>
    <definedName name="___Pek80212">#REF!</definedName>
    <definedName name="___pek812">#REF!</definedName>
    <definedName name="___Pek841">#REF!</definedName>
    <definedName name="___pek9">#REF!</definedName>
    <definedName name="___pel10">#REF!</definedName>
    <definedName name="___pel6">#REF!</definedName>
    <definedName name="___pf15">#REF!</definedName>
    <definedName name="___pf18">#REF!</definedName>
    <definedName name="___ph100">#REF!</definedName>
    <definedName name="___ph150">#REF!</definedName>
    <definedName name="___phf100">#REF!</definedName>
    <definedName name="___phf150">#REF!</definedName>
    <definedName name="___pl1">#REF!</definedName>
    <definedName name="___pls15">#REF!</definedName>
    <definedName name="___ply4">#REF!</definedName>
    <definedName name="___ply6">#REF!</definedName>
    <definedName name="___ply9">#REF!</definedName>
    <definedName name="___pmt7040">#REF!</definedName>
    <definedName name="___ppc4">#REF!</definedName>
    <definedName name="___ppv4">#REF!</definedName>
    <definedName name="___PR1">#REF!</definedName>
    <definedName name="___PR2">#REF!</definedName>
    <definedName name="___PR3">#REF!</definedName>
    <definedName name="___PR4">#REF!</definedName>
    <definedName name="___put1">#REF!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#REF!</definedName>
    <definedName name="___pvc12">#REF!</definedName>
    <definedName name="___pvc150">#REF!</definedName>
    <definedName name="___pvc2">#REF!</definedName>
    <definedName name="___pvc20">#REF!</definedName>
    <definedName name="___pvc200">#REF!</definedName>
    <definedName name="___pvc25">#REF!</definedName>
    <definedName name="___PVC3">#REF!</definedName>
    <definedName name="___pvc32">#REF!</definedName>
    <definedName name="___PVC34">#REF!</definedName>
    <definedName name="___PVC4">#REF!</definedName>
    <definedName name="___pvc40">#REF!</definedName>
    <definedName name="___pvc44">#REF!</definedName>
    <definedName name="___pvc50">#REF!</definedName>
    <definedName name="___PVC6">#REF!</definedName>
    <definedName name="___pvc65">#REF!</definedName>
    <definedName name="___pvc80">#REF!</definedName>
    <definedName name="___pvc804">"'file://SERVER3/har-data/STRUCTURE PRICE OF BQ KOMPAS GRAMEDIA.xls'#$analisa.$#REF!$#REF!"</definedName>
    <definedName name="___pvc805">"'file://SERVER3/har-data/STRUCTURE PRICE OF BQ KOMPAS GRAMEDIA.xls'#$analisa.$#REF!$#REF!"</definedName>
    <definedName name="___pvf100">#REF!</definedName>
    <definedName name="___pvf80">#REF!</definedName>
    <definedName name="___Qe2">#REF!</definedName>
    <definedName name="___qmd15">#REF!</definedName>
    <definedName name="___qmd20">#REF!</definedName>
    <definedName name="___rab1">#REF!</definedName>
    <definedName name="___rab2">#REF!</definedName>
    <definedName name="___rdd100">#REF!</definedName>
    <definedName name="___rdd150">#REF!</definedName>
    <definedName name="___re1">#REF!</definedName>
    <definedName name="___RE10">#REF!</definedName>
    <definedName name="___re11">#REF!</definedName>
    <definedName name="___re12">#REF!</definedName>
    <definedName name="___re13">#REF!</definedName>
    <definedName name="___re14">#REF!</definedName>
    <definedName name="___re15">#REF!</definedName>
    <definedName name="___re16">#REF!</definedName>
    <definedName name="___re17">#REF!</definedName>
    <definedName name="___re18">#REF!</definedName>
    <definedName name="___re19">#REF!</definedName>
    <definedName name="___re2">#REF!</definedName>
    <definedName name="___re20">#REF!</definedName>
    <definedName name="___re21">#REF!</definedName>
    <definedName name="___re22">#REF!</definedName>
    <definedName name="___re23">#REF!</definedName>
    <definedName name="___re24">#REF!</definedName>
    <definedName name="___RE25">#REF!</definedName>
    <definedName name="___RE26">#REF!</definedName>
    <definedName name="___RE27">#REF!</definedName>
    <definedName name="___re28">#REF!</definedName>
    <definedName name="___re29">#REF!</definedName>
    <definedName name="___re3">#REF!</definedName>
    <definedName name="___re30">#REF!</definedName>
    <definedName name="___re4">#REF!</definedName>
    <definedName name="___re5">#REF!</definedName>
    <definedName name="___re6">#REF!</definedName>
    <definedName name="___RE7">#REF!</definedName>
    <definedName name="___RE8">#REF!</definedName>
    <definedName name="___RE9">#REF!</definedName>
    <definedName name="___rk100">#REF!</definedName>
    <definedName name="___rk200">#REF!</definedName>
    <definedName name="___rk3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KP2">#REF!</definedName>
    <definedName name="___RL1">#REF!</definedName>
    <definedName name="___RL10">#REF!</definedName>
    <definedName name="___RL11">#REF!</definedName>
    <definedName name="___RL12">#REF!</definedName>
    <definedName name="___RL13">#REF!</definedName>
    <definedName name="___RL14">#REF!</definedName>
    <definedName name="___RL15">#REF!</definedName>
    <definedName name="___RL16">#REF!</definedName>
    <definedName name="___RL17">#REF!</definedName>
    <definedName name="___RL18">#REF!</definedName>
    <definedName name="___RL19">#REF!</definedName>
    <definedName name="___RL2">#REF!</definedName>
    <definedName name="___RL20">#REF!</definedName>
    <definedName name="___rl21">#REF!</definedName>
    <definedName name="___rl22">#REF!</definedName>
    <definedName name="___rl23">#REF!</definedName>
    <definedName name="___rl24">#REF!</definedName>
    <definedName name="___rl25">#REF!</definedName>
    <definedName name="___rl26">#REF!</definedName>
    <definedName name="___RL27">#REF!</definedName>
    <definedName name="___rl28">#REF!</definedName>
    <definedName name="___rl29">#REF!</definedName>
    <definedName name="___RL3">#REF!</definedName>
    <definedName name="___RL4">#REF!</definedName>
    <definedName name="___RL5">#REF!</definedName>
    <definedName name="___RL6">#REF!</definedName>
    <definedName name="___RL7">#REF!</definedName>
    <definedName name="___RL8">#REF!</definedName>
    <definedName name="___RL9">#REF!</definedName>
    <definedName name="___RM175">#REF!</definedName>
    <definedName name="___RM225">#REF!</definedName>
    <definedName name="___RM300">#REF!</definedName>
    <definedName name="___rmk250">#REF!</definedName>
    <definedName name="___rmk350">#REF!</definedName>
    <definedName name="___rng1">#REF!</definedName>
    <definedName name="___rng2">#REF!</definedName>
    <definedName name="___RP1">#REF!</definedName>
    <definedName name="___RP10">#REF!</definedName>
    <definedName name="___RP11">#REF!</definedName>
    <definedName name="___RP12">#REF!</definedName>
    <definedName name="___RP13">#REF!</definedName>
    <definedName name="___RP14">#REF!</definedName>
    <definedName name="___RP15">#REF!</definedName>
    <definedName name="___RP16">#REF!</definedName>
    <definedName name="___RP17">#REF!</definedName>
    <definedName name="___RP18">#REF!</definedName>
    <definedName name="___RP19">#REF!</definedName>
    <definedName name="___RP2">#REF!</definedName>
    <definedName name="___RP20">#REF!</definedName>
    <definedName name="___RP21">#REF!</definedName>
    <definedName name="___RP22">#REF!</definedName>
    <definedName name="___RP23">#REF!</definedName>
    <definedName name="___RP3">#REF!</definedName>
    <definedName name="___RP4">#REF!</definedName>
    <definedName name="___RP5">#REF!</definedName>
    <definedName name="___RP6">#REF!</definedName>
    <definedName name="___RP7">#REF!</definedName>
    <definedName name="___RP8">#REF!</definedName>
    <definedName name="___RP9">#REF!</definedName>
    <definedName name="___RPM01">#REF!</definedName>
    <definedName name="___rpm02">#REF!</definedName>
    <definedName name="___RPM1">#REF!</definedName>
    <definedName name="___rpm2">#REF!</definedName>
    <definedName name="___sc1">#REF!</definedName>
    <definedName name="___SC2">#REF!</definedName>
    <definedName name="___sc3">#REF!</definedName>
    <definedName name="___sfv150">#REF!</definedName>
    <definedName name="___sl11">#REF!</definedName>
    <definedName name="___SlS1">#REF!</definedName>
    <definedName name="___SlS2">#REF!</definedName>
    <definedName name="___SlS3">#REF!</definedName>
    <definedName name="___SlS4">#REF!</definedName>
    <definedName name="___SN3">#REF!</definedName>
    <definedName name="___sp24">#REF!</definedName>
    <definedName name="___sp3">#REF!</definedName>
    <definedName name="___sp4">#REF!</definedName>
    <definedName name="___sp50">#REF!</definedName>
    <definedName name="___sp57">#REF!</definedName>
    <definedName name="___sp810">#REF!</definedName>
    <definedName name="___SSF1">#REF!</definedName>
    <definedName name="___SSF2">#REF!</definedName>
    <definedName name="___SSF3">#REF!</definedName>
    <definedName name="___std100">#REF!</definedName>
    <definedName name="___std150">#REF!</definedName>
    <definedName name="___STD4">#REF!</definedName>
    <definedName name="___std50">#REF!</definedName>
    <definedName name="___std65">#REF!</definedName>
    <definedName name="___str01">#REF!</definedName>
    <definedName name="___str02">#REF!</definedName>
    <definedName name="___str03">#REF!</definedName>
    <definedName name="___str04">#REF!</definedName>
    <definedName name="___str05">#REF!</definedName>
    <definedName name="___str06">#REF!</definedName>
    <definedName name="___str07">#REF!</definedName>
    <definedName name="___str08">#REF!</definedName>
    <definedName name="___str09">#REF!</definedName>
    <definedName name="___str10">#REF!</definedName>
    <definedName name="___str100">#REF!</definedName>
    <definedName name="___str11">#REF!</definedName>
    <definedName name="___str12">#REF!</definedName>
    <definedName name="___str13">#REF!</definedName>
    <definedName name="___str14">#REF!</definedName>
    <definedName name="___STR15">#REF!</definedName>
    <definedName name="___str16">#REF!</definedName>
    <definedName name="___str17">#REF!</definedName>
    <definedName name="___str18">#REF!</definedName>
    <definedName name="___str19">#REF!</definedName>
    <definedName name="___STR20">#REF!</definedName>
    <definedName name="___str201">#REF!</definedName>
    <definedName name="___str21">#REF!</definedName>
    <definedName name="___str22">#REF!</definedName>
    <definedName name="___str23">#REF!</definedName>
    <definedName name="___str24">#REF!</definedName>
    <definedName name="___STR25">#REF!</definedName>
    <definedName name="___str26">#REF!</definedName>
    <definedName name="___str27">#REF!</definedName>
    <definedName name="___str28">#REF!</definedName>
    <definedName name="___str29">#REF!</definedName>
    <definedName name="___str30">#REF!</definedName>
    <definedName name="___str31">#REF!</definedName>
    <definedName name="___STR32">#REF!</definedName>
    <definedName name="___str33">#REF!</definedName>
    <definedName name="___str34">#REF!</definedName>
    <definedName name="___str35">#REF!</definedName>
    <definedName name="___str36">#REF!</definedName>
    <definedName name="___str37">#REF!</definedName>
    <definedName name="___str38">#REF!</definedName>
    <definedName name="___str39">#REF!</definedName>
    <definedName name="___STR40">#REF!</definedName>
    <definedName name="___str41">#REF!</definedName>
    <definedName name="___str42">#REF!</definedName>
    <definedName name="___str43">#REF!</definedName>
    <definedName name="___str44">#REF!</definedName>
    <definedName name="___str45">#REF!</definedName>
    <definedName name="___str46">#REF!</definedName>
    <definedName name="___str47">#REF!</definedName>
    <definedName name="___str48">#REF!</definedName>
    <definedName name="___str49">#REF!</definedName>
    <definedName name="___STR50">#REF!</definedName>
    <definedName name="___str51">#REF!</definedName>
    <definedName name="___str52">#REF!</definedName>
    <definedName name="___str53">#REF!</definedName>
    <definedName name="___str54">#REF!</definedName>
    <definedName name="___str55">#REF!</definedName>
    <definedName name="___str56">#REF!</definedName>
    <definedName name="___str561">#REF!</definedName>
    <definedName name="___str57">#REF!</definedName>
    <definedName name="___str58">#REF!</definedName>
    <definedName name="___str59">#REF!</definedName>
    <definedName name="___str60">#REF!</definedName>
    <definedName name="___str61">#REF!</definedName>
    <definedName name="___str62">#REF!</definedName>
    <definedName name="___str63">#REF!</definedName>
    <definedName name="___str64">#REF!</definedName>
    <definedName name="___STR65">#REF!</definedName>
    <definedName name="___str66">#REF!</definedName>
    <definedName name="___str67">#REF!</definedName>
    <definedName name="___str68">#REF!</definedName>
    <definedName name="___str69">#REF!</definedName>
    <definedName name="___str70">#REF!</definedName>
    <definedName name="___str71">#REF!</definedName>
    <definedName name="___str72">#REF!</definedName>
    <definedName name="___str73">#REF!</definedName>
    <definedName name="___str74">#REF!</definedName>
    <definedName name="___str75">#REF!</definedName>
    <definedName name="___str76">#REF!</definedName>
    <definedName name="___str77">#REF!</definedName>
    <definedName name="___str78">#REF!</definedName>
    <definedName name="___str79">#REF!</definedName>
    <definedName name="___str80">#REF!</definedName>
    <definedName name="___str81">#REF!</definedName>
    <definedName name="___str811">#REF!</definedName>
    <definedName name="___str812">#REF!</definedName>
    <definedName name="___str813">#REF!</definedName>
    <definedName name="___str82">#REF!</definedName>
    <definedName name="___str83">#REF!</definedName>
    <definedName name="___str84">#REF!</definedName>
    <definedName name="___str85">#REF!</definedName>
    <definedName name="___str86">#REF!</definedName>
    <definedName name="___str87">#REF!</definedName>
    <definedName name="___str88">#REF!</definedName>
    <definedName name="___str89">#REF!</definedName>
    <definedName name="___str90">#REF!</definedName>
    <definedName name="___str91">#REF!</definedName>
    <definedName name="___str92">#REF!</definedName>
    <definedName name="___str93">#REF!</definedName>
    <definedName name="___str94">#REF!</definedName>
    <definedName name="___str95">#REF!</definedName>
    <definedName name="___str96">#REF!</definedName>
    <definedName name="___str97">#REF!</definedName>
    <definedName name="___str98">#REF!</definedName>
    <definedName name="___TB1">#REF!</definedName>
    <definedName name="___TB2">#REF!</definedName>
    <definedName name="___TB3">#REF!</definedName>
    <definedName name="___TB4">#REF!</definedName>
    <definedName name="___TB5">#REF!</definedName>
    <definedName name="___Tbl1">#REF!</definedName>
    <definedName name="___TBL2">#REF!</definedName>
    <definedName name="___tbt1">#REF!</definedName>
    <definedName name="___tbt2">#REF!</definedName>
    <definedName name="___Te1">#REF!</definedName>
    <definedName name="___th100">#REF!</definedName>
    <definedName name="___TH160">#REF!</definedName>
    <definedName name="___TL1">#REF!</definedName>
    <definedName name="___TL2">#REF!</definedName>
    <definedName name="___tl20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#REF!</definedName>
    <definedName name="___TM1">#REF!</definedName>
    <definedName name="___tm10">#REF!</definedName>
    <definedName name="___tm11">#REF!</definedName>
    <definedName name="___tm12">#REF!</definedName>
    <definedName name="___tm13">#REF!</definedName>
    <definedName name="___tm14">#REF!</definedName>
    <definedName name="___tm15">#REF!</definedName>
    <definedName name="___tm16">#REF!</definedName>
    <definedName name="___tm17">#REF!</definedName>
    <definedName name="___tm18">#REF!</definedName>
    <definedName name="___TM19">#REF!</definedName>
    <definedName name="___TM2">#REF!</definedName>
    <definedName name="___tm20">#REF!</definedName>
    <definedName name="___TM21">#REF!</definedName>
    <definedName name="___TM22">#REF!</definedName>
    <definedName name="___tm23">#REF!</definedName>
    <definedName name="___TM24">#REF!</definedName>
    <definedName name="___TM25">#REF!</definedName>
    <definedName name="___TM26">#REF!</definedName>
    <definedName name="___TM27">#REF!</definedName>
    <definedName name="___tm28">#REF!</definedName>
    <definedName name="___tm29">#REF!</definedName>
    <definedName name="___tm3">#REF!</definedName>
    <definedName name="___TM30">#REF!</definedName>
    <definedName name="___tm4">#REF!</definedName>
    <definedName name="___tm5">#REF!</definedName>
    <definedName name="___tm6">#REF!</definedName>
    <definedName name="___tm7">#REF!</definedName>
    <definedName name="___tm8">#REF!</definedName>
    <definedName name="___tm9">#REF!</definedName>
    <definedName name="___tp40">#REF!</definedName>
    <definedName name="___TR250">#REF!</definedName>
    <definedName name="___tr375">#REF!</definedName>
    <definedName name="___Ts1">#REF!</definedName>
    <definedName name="___tsI3">#N/A</definedName>
    <definedName name="___TSM1">#REF!</definedName>
    <definedName name="___tsm10">#REF!</definedName>
    <definedName name="___tsm11">#REF!</definedName>
    <definedName name="___tsm12">#REF!</definedName>
    <definedName name="___tsm13">#REF!</definedName>
    <definedName name="___tsm14">#REF!</definedName>
    <definedName name="___tsm15">#REF!</definedName>
    <definedName name="___tsm16">#REF!</definedName>
    <definedName name="___tsm17">#REF!</definedName>
    <definedName name="___tsm18">#REF!</definedName>
    <definedName name="___TSM19">#REF!</definedName>
    <definedName name="___TSM2">#REF!</definedName>
    <definedName name="___tsm20">#REF!</definedName>
    <definedName name="___tsm21">#REF!</definedName>
    <definedName name="___tsm22">#REF!</definedName>
    <definedName name="___tsm23">#REF!</definedName>
    <definedName name="___TSM24">#REF!</definedName>
    <definedName name="___TSM25">#REF!</definedName>
    <definedName name="___TSM26">#REF!</definedName>
    <definedName name="___TSM27">#REF!</definedName>
    <definedName name="___tsm28">#REF!</definedName>
    <definedName name="___tsm29">#REF!</definedName>
    <definedName name="___tsm3">#REF!</definedName>
    <definedName name="___TSM30">#REF!</definedName>
    <definedName name="___tsm4">#REF!</definedName>
    <definedName name="___tsm5">#REF!</definedName>
    <definedName name="___tsm6">#REF!</definedName>
    <definedName name="___tsm7">#REF!</definedName>
    <definedName name="___tsm8">#REF!</definedName>
    <definedName name="___tsm9">#REF!</definedName>
    <definedName name="___tsv25">#REF!</definedName>
    <definedName name="___tws1">#REF!</definedName>
    <definedName name="___UNP200">#REF!</definedName>
    <definedName name="___up05">#N/A</definedName>
    <definedName name="___up1">#REF!</definedName>
    <definedName name="___up10">"'file://SERVER3/har-data/STRUCTURE PRICE OF BQ KOMPAS GRAMEDIA.xls'#$analisa.$#REF!$#REF!"</definedName>
    <definedName name="___UP15">#N/A</definedName>
    <definedName name="___up2">#REF!</definedName>
    <definedName name="___UP20">#N/A</definedName>
    <definedName name="___up3">#REF!</definedName>
    <definedName name="___up4">#REF!</definedName>
    <definedName name="___up5">#REF!</definedName>
    <definedName name="___v99999">#REF!</definedName>
    <definedName name="___VL100">#REF!</definedName>
    <definedName name="___VL200">#REF!</definedName>
    <definedName name="___VL250">#REF!</definedName>
    <definedName name="___vnt100">#REF!</definedName>
    <definedName name="___vnt40">#REF!</definedName>
    <definedName name="___vnt50">#REF!</definedName>
    <definedName name="___vnt80">#REF!</definedName>
    <definedName name="___wal01">#REF!</definedName>
    <definedName name="___wal02">#REF!</definedName>
    <definedName name="___wal03">#REF!</definedName>
    <definedName name="___wal04">#REF!</definedName>
    <definedName name="___wal05">#REF!</definedName>
    <definedName name="___wal06">#REF!</definedName>
    <definedName name="___wal07">#REF!</definedName>
    <definedName name="___wal08">#REF!</definedName>
    <definedName name="___wal09">#REF!</definedName>
    <definedName name="___wal10">#REF!</definedName>
    <definedName name="___wal100">#REF!</definedName>
    <definedName name="___wal101">#REF!</definedName>
    <definedName name="___wal102">#REF!</definedName>
    <definedName name="___wal103">#REF!</definedName>
    <definedName name="___wal104">#REF!</definedName>
    <definedName name="___wal105">#REF!</definedName>
    <definedName name="___wal106">#REF!</definedName>
    <definedName name="___wal11">#REF!</definedName>
    <definedName name="___wal111">#REF!</definedName>
    <definedName name="___wal12">#REF!</definedName>
    <definedName name="___wal13">#REF!</definedName>
    <definedName name="___wal14">#REF!</definedName>
    <definedName name="___wal15">#REF!</definedName>
    <definedName name="___wal16">#REF!</definedName>
    <definedName name="___wal17">#REF!</definedName>
    <definedName name="___wal18">#REF!</definedName>
    <definedName name="___wal19">#REF!</definedName>
    <definedName name="___wal20">#REF!</definedName>
    <definedName name="___wal21">#REF!</definedName>
    <definedName name="___wal22">#REF!</definedName>
    <definedName name="___wal23">#REF!</definedName>
    <definedName name="___wal24">#REF!</definedName>
    <definedName name="___wal25">#REF!</definedName>
    <definedName name="___wal26">#REF!</definedName>
    <definedName name="___wal27">#REF!</definedName>
    <definedName name="___wal28">#REF!</definedName>
    <definedName name="___wal29">#REF!</definedName>
    <definedName name="___wal30">#REF!</definedName>
    <definedName name="___wal31">#REF!</definedName>
    <definedName name="___wal32">#REF!</definedName>
    <definedName name="___wal33">#REF!</definedName>
    <definedName name="___wal34">#REF!</definedName>
    <definedName name="___wal35">#REF!</definedName>
    <definedName name="___wal36">#REF!</definedName>
    <definedName name="___wal37">#REF!</definedName>
    <definedName name="___wal38">#REF!</definedName>
    <definedName name="___wal39">#REF!</definedName>
    <definedName name="___wal40">#REF!</definedName>
    <definedName name="___wal41">#REF!</definedName>
    <definedName name="___wal42">#REF!</definedName>
    <definedName name="___wal43">#REF!</definedName>
    <definedName name="___wal44">#REF!</definedName>
    <definedName name="___wal45">#REF!</definedName>
    <definedName name="___wal46">#REF!</definedName>
    <definedName name="___wal47">#REF!</definedName>
    <definedName name="___wal48">#REF!</definedName>
    <definedName name="___wal49">#REF!</definedName>
    <definedName name="___wal50">#REF!</definedName>
    <definedName name="___wal51">#REF!</definedName>
    <definedName name="___wal52">#REF!</definedName>
    <definedName name="___wal53">#REF!</definedName>
    <definedName name="___wal54">#REF!</definedName>
    <definedName name="___wal55">#REF!</definedName>
    <definedName name="___wal56">#REF!</definedName>
    <definedName name="___wal57">#REF!</definedName>
    <definedName name="___wal58">#REF!</definedName>
    <definedName name="___wal59">#REF!</definedName>
    <definedName name="___wal60">#REF!</definedName>
    <definedName name="___wal601">#REF!</definedName>
    <definedName name="___wal602">#REF!</definedName>
    <definedName name="___wal61">#REF!</definedName>
    <definedName name="___wal62">#REF!</definedName>
    <definedName name="___wal63">#REF!</definedName>
    <definedName name="___wal64">#REF!</definedName>
    <definedName name="___wal65">#REF!</definedName>
    <definedName name="___wal66">#REF!</definedName>
    <definedName name="___wal67">#REF!</definedName>
    <definedName name="___wal68">#REF!</definedName>
    <definedName name="___wal69">#REF!</definedName>
    <definedName name="___wal70">#REF!</definedName>
    <definedName name="___wal71">#REF!</definedName>
    <definedName name="___wal72">#REF!</definedName>
    <definedName name="___wal73">#REF!</definedName>
    <definedName name="___wal74">#REF!</definedName>
    <definedName name="___wal75">#REF!</definedName>
    <definedName name="___wal76">#REF!</definedName>
    <definedName name="___wal77">#REF!</definedName>
    <definedName name="___wal78">#REF!</definedName>
    <definedName name="___wal79">#REF!</definedName>
    <definedName name="___wal80">#REF!</definedName>
    <definedName name="___wal81">#REF!</definedName>
    <definedName name="___wal82">#REF!</definedName>
    <definedName name="___wal83">#REF!</definedName>
    <definedName name="___wal84">#REF!</definedName>
    <definedName name="___wal85">#REF!</definedName>
    <definedName name="___wal86">#REF!</definedName>
    <definedName name="___wal87">#REF!</definedName>
    <definedName name="___wal88">#REF!</definedName>
    <definedName name="___wal89">#REF!</definedName>
    <definedName name="___wal90">#REF!</definedName>
    <definedName name="___wal91">#REF!</definedName>
    <definedName name="___wal92">#REF!</definedName>
    <definedName name="___wal93">#REF!</definedName>
    <definedName name="___wal94">#REF!</definedName>
    <definedName name="___wal95">#REF!</definedName>
    <definedName name="___wal96">#REF!</definedName>
    <definedName name="___wal97">#REF!</definedName>
    <definedName name="___wal98">#REF!</definedName>
    <definedName name="___wal99">#REF!</definedName>
    <definedName name="___WF32">#REF!</definedName>
    <definedName name="___WF42">#REF!</definedName>
    <definedName name="___wf43">#REF!</definedName>
    <definedName name="___XAG2">#REF!</definedName>
    <definedName name="___XAG43">#REF!</definedName>
    <definedName name="___XAG50">#REF!</definedName>
    <definedName name="___XAG67">#REF!</definedName>
    <definedName name="___XAW2">#REF!</definedName>
    <definedName name="___XAW3">#REF!</definedName>
    <definedName name="___XAW4">#REF!</definedName>
    <definedName name="___XK010">#REF!</definedName>
    <definedName name="___XK011">#REF!</definedName>
    <definedName name="___XK012">#REF!</definedName>
    <definedName name="___XK013">#REF!</definedName>
    <definedName name="___XK014">#REF!</definedName>
    <definedName name="___XK016">#REF!</definedName>
    <definedName name="___XK017">#REF!</definedName>
    <definedName name="___XK018">#REF!</definedName>
    <definedName name="___XK020">#REF!</definedName>
    <definedName name="___XK023">#REF!</definedName>
    <definedName name="___XK024">#REF!</definedName>
    <definedName name="___XK025">#REF!</definedName>
    <definedName name="___XK026">#REF!</definedName>
    <definedName name="___XK030">#REF!</definedName>
    <definedName name="___XK035">#REF!</definedName>
    <definedName name="___XK040">#REF!</definedName>
    <definedName name="___XK110">#REF!</definedName>
    <definedName name="___XK111">#REF!</definedName>
    <definedName name="___XK112">#REF!</definedName>
    <definedName name="___XK113">#REF!</definedName>
    <definedName name="___XK114">#REF!</definedName>
    <definedName name="___XK115">#REF!</definedName>
    <definedName name="___XK116">#REF!</definedName>
    <definedName name="___XK117">#REF!</definedName>
    <definedName name="___XK118">#REF!</definedName>
    <definedName name="___xk12">#REF!</definedName>
    <definedName name="___XK121">#REF!</definedName>
    <definedName name="___XK122">#REF!</definedName>
    <definedName name="___XK123">#REF!</definedName>
    <definedName name="___XK124">#REF!</definedName>
    <definedName name="___XK125">#REF!</definedName>
    <definedName name="___xk126">#REF!</definedName>
    <definedName name="___XK131">#REF!</definedName>
    <definedName name="___XK132">#REF!</definedName>
    <definedName name="___XK139">#REF!</definedName>
    <definedName name="___XK140">#REF!</definedName>
    <definedName name="___XK158">#REF!</definedName>
    <definedName name="___XK175">#REF!</definedName>
    <definedName name="___XK210">#REF!</definedName>
    <definedName name="___XK211">#REF!</definedName>
    <definedName name="___XK220">#REF!</definedName>
    <definedName name="___XK221">#REF!</definedName>
    <definedName name="___XK224">#REF!</definedName>
    <definedName name="___XK225">#REF!</definedName>
    <definedName name="___XK230">#REF!</definedName>
    <definedName name="___XK231">#REF!</definedName>
    <definedName name="___XK232">#REF!</definedName>
    <definedName name="___XK233">#REF!</definedName>
    <definedName name="___XK310">#REF!</definedName>
    <definedName name="___XK311">#REF!</definedName>
    <definedName name="___XK320">#REF!</definedName>
    <definedName name="___XK321">#REF!</definedName>
    <definedName name="___xk324">#REF!</definedName>
    <definedName name="___XK341">#REF!</definedName>
    <definedName name="___XK342">#REF!</definedName>
    <definedName name="___XK410">#REF!</definedName>
    <definedName name="___XK411">#REF!</definedName>
    <definedName name="___XK421">#REF!</definedName>
    <definedName name="___XK422">#REF!</definedName>
    <definedName name="___XK424">#REF!</definedName>
    <definedName name="___XK510">#REF!</definedName>
    <definedName name="___XK511">#REF!</definedName>
    <definedName name="___XK512">#REF!</definedName>
    <definedName name="___XK513">#REF!</definedName>
    <definedName name="___XK514">#REF!</definedName>
    <definedName name="___XK515">#REF!</definedName>
    <definedName name="___XK516">#REF!</definedName>
    <definedName name="___XK520">#REF!</definedName>
    <definedName name="___XK521">#REF!</definedName>
    <definedName name="___XK522">#REF!</definedName>
    <definedName name="___XK523">#REF!</definedName>
    <definedName name="___XK612">#REF!</definedName>
    <definedName name="___XK615">#REF!</definedName>
    <definedName name="___XK618">#REF!</definedName>
    <definedName name="___XK636">#REF!</definedName>
    <definedName name="___XK638">#REF!</definedName>
    <definedName name="___xk639">#REF!</definedName>
    <definedName name="___XK705">#REF!</definedName>
    <definedName name="___XK710">#REF!</definedName>
    <definedName name="___XK715">#REF!</definedName>
    <definedName name="___XK719">#REF!</definedName>
    <definedName name="___XK720">#REF!</definedName>
    <definedName name="___XK722">#REF!</definedName>
    <definedName name="___XK725">#REF!</definedName>
    <definedName name="___XK726">#REF!</definedName>
    <definedName name="___xk730">#REF!</definedName>
    <definedName name="___XK810">#REF!</definedName>
    <definedName name="___XK815">#REF!</definedName>
    <definedName name="___XK855">#REF!</definedName>
    <definedName name="___XK865">#REF!</definedName>
    <definedName name="___xlfn.BAHTTEXT" hidden="1">#NAME?</definedName>
    <definedName name="___ya1">#REF!</definedName>
    <definedName name="___ya2">#REF!</definedName>
    <definedName name="___ya3">#REF!</definedName>
    <definedName name="___ya4">#REF!</definedName>
    <definedName name="__?___RIGHT__?_">#REF!</definedName>
    <definedName name="__1___123Graph_ACHART_1" hidden="1">#REF!</definedName>
    <definedName name="__1__123Graph_ACHART_1" hidden="1">#REF!</definedName>
    <definedName name="__1__123Graph_AChart_2A" hidden="1">#REF!</definedName>
    <definedName name="__10">#REF!</definedName>
    <definedName name="__12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2__123Graph_ACHART_1" hidden="1">#REF!</definedName>
    <definedName name="__2__123Graph_AChart_3A" hidden="1">#REF!</definedName>
    <definedName name="__3__123Graph_XChart_2A" hidden="1">#REF!</definedName>
    <definedName name="__345">#REF!</definedName>
    <definedName name="__4__123Graph_XChart_3A" hidden="1">#REF!</definedName>
    <definedName name="__67">#REF!</definedName>
    <definedName name="__8">#REF!</definedName>
    <definedName name="__9">#REF!</definedName>
    <definedName name="__a1">#REF!</definedName>
    <definedName name="__A16500">#REF!</definedName>
    <definedName name="__A65600">#REF!</definedName>
    <definedName name="__AAA1">#REF!</definedName>
    <definedName name="__AAA10">#REF!</definedName>
    <definedName name="__AAA11">#REF!</definedName>
    <definedName name="__AAA12">#REF!</definedName>
    <definedName name="__AAA13">#REF!</definedName>
    <definedName name="__AAA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AA8">#REF!</definedName>
    <definedName name="__AAA9">#REF!</definedName>
    <definedName name="__AAD3">#N/A</definedName>
    <definedName name="__AAV25">#REF!</definedName>
    <definedName name="__AAV50">#REF!</definedName>
    <definedName name="__AAV65">#REF!</definedName>
    <definedName name="__abb91">#REF!</definedName>
    <definedName name="__abc1">#REF!</definedName>
    <definedName name="__abc2">#REF!</definedName>
    <definedName name="__abc3">#REF!</definedName>
    <definedName name="__abc4">#REF!</definedName>
    <definedName name="__abc5">#REF!</definedName>
    <definedName name="__abs100">#REF!</definedName>
    <definedName name="__ADD1">#N/A</definedName>
    <definedName name="__ADD2">#N/A</definedName>
    <definedName name="__ADD3">#N/A</definedName>
    <definedName name="__ahs1">#REF!</definedName>
    <definedName name="__ahs10">#REF!</definedName>
    <definedName name="__ahs11">#REF!</definedName>
    <definedName name="__ahs12">#REF!</definedName>
    <definedName name="__ahs13">#REF!</definedName>
    <definedName name="__ahs14">#REF!</definedName>
    <definedName name="__ahs15">#REF!</definedName>
    <definedName name="__ahs16">#REF!</definedName>
    <definedName name="__ahs17">#REF!</definedName>
    <definedName name="__ahs18">#REF!</definedName>
    <definedName name="__ahs19">#REF!</definedName>
    <definedName name="__ahs2">#REF!</definedName>
    <definedName name="__ahs3">#REF!</definedName>
    <definedName name="__ahs4">#REF!</definedName>
    <definedName name="__ahs5">#REF!</definedName>
    <definedName name="__ahs6">#REF!</definedName>
    <definedName name="__ahs7">#REF!</definedName>
    <definedName name="__ahs8">#REF!</definedName>
    <definedName name="__ahs9">#REF!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a1">#REF!</definedName>
    <definedName name="__ala2">#REF!</definedName>
    <definedName name="__ala3">#REF!</definedName>
    <definedName name="__ala4">#REF!</definedName>
    <definedName name="__ala5">#REF!</definedName>
    <definedName name="__ala6">#REF!</definedName>
    <definedName name="__ala7">#REF!</definedName>
    <definedName name="__ala8">#REF!</definedName>
    <definedName name="__Alt1">#REF!</definedName>
    <definedName name="__amd1" hidden="1">{#N/A,#N/A,FALSE,"Chi tiÆt"}</definedName>
    <definedName name="__amp120">#REF!</definedName>
    <definedName name="__amp240">#REF!</definedName>
    <definedName name="__amp60">#REF!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27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nl1">#REF!</definedName>
    <definedName name="__APP3">#REF!</definedName>
    <definedName name="__b1">#REF!</definedName>
    <definedName name="__bab1">#REF!</definedName>
    <definedName name="__bab10">#REF!</definedName>
    <definedName name="__bab2">#REF!</definedName>
    <definedName name="__bab3">#REF!</definedName>
    <definedName name="__bab4">#REF!</definedName>
    <definedName name="__bab5">#REF!</definedName>
    <definedName name="__bab6">#REF!</definedName>
    <definedName name="__bab7">#REF!</definedName>
    <definedName name="__bab8">#REF!</definedName>
    <definedName name="__bab9">#REF!</definedName>
    <definedName name="__bah1">#REF!</definedName>
    <definedName name="__bah10">#REF!</definedName>
    <definedName name="__bah11">#REF!</definedName>
    <definedName name="__bah12">#REF!</definedName>
    <definedName name="__bah13">#REF!</definedName>
    <definedName name="__bah14">#REF!</definedName>
    <definedName name="__bah15">#REF!</definedName>
    <definedName name="__bah2">#REF!</definedName>
    <definedName name="__bah24">#REF!</definedName>
    <definedName name="__bah25">#REF!</definedName>
    <definedName name="__bah26">#REF!</definedName>
    <definedName name="__bah3">#REF!</definedName>
    <definedName name="__bah33">#REF!</definedName>
    <definedName name="__bah4">#REF!</definedName>
    <definedName name="__bah6">#REF!</definedName>
    <definedName name="__bah7">#REF!</definedName>
    <definedName name="__bah9">#REF!</definedName>
    <definedName name="__baj01">#REF!</definedName>
    <definedName name="__BAT13">#REF!</definedName>
    <definedName name="__BAT48100">#REF!</definedName>
    <definedName name="__BBB1">#REF!</definedName>
    <definedName name="__BBB2">#REF!</definedName>
    <definedName name="__BBB3">#REF!</definedName>
    <definedName name="__BBB4">#REF!</definedName>
    <definedName name="__BBB5">#REF!</definedName>
    <definedName name="__BBB6">#REF!</definedName>
    <definedName name="__BBB7">#REF!</definedName>
    <definedName name="__bbl150">#REF!</definedName>
    <definedName name="__bbp5">#REF!</definedName>
    <definedName name="__bcv100">#REF!</definedName>
    <definedName name="__bcv125">#REF!</definedName>
    <definedName name="__bcv150">#REF!</definedName>
    <definedName name="__bet1">#REF!</definedName>
    <definedName name="__BET175">#REF!</definedName>
    <definedName name="__bet350">#REF!</definedName>
    <definedName name="__bet400">#REF!</definedName>
    <definedName name="__bgi1">#REF!</definedName>
    <definedName name="__bgi2">#REF!</definedName>
    <definedName name="__bil411">#REF!</definedName>
    <definedName name="__bkt70">#REF!</definedName>
    <definedName name="__bkt80">#REF!</definedName>
    <definedName name="__BlB1">#REF!</definedName>
    <definedName name="__BlB2">#REF!</definedName>
    <definedName name="__BlB3">#REF!</definedName>
    <definedName name="__BlB4">#REF!</definedName>
    <definedName name="__BlB5">#REF!</definedName>
    <definedName name="__BlB6">#REF!</definedName>
    <definedName name="__BlB7">#REF!</definedName>
    <definedName name="__blk1">#REF!</definedName>
    <definedName name="__blt150">#REF!</definedName>
    <definedName name="__Box1">#REF!</definedName>
    <definedName name="__BOX2">#REF!</definedName>
    <definedName name="__bpl32">#REF!</definedName>
    <definedName name="__bpl9">#REF!</definedName>
    <definedName name="__BSB20100">#REF!</definedName>
    <definedName name="__BSB20125">#REF!</definedName>
    <definedName name="__BSB2015">#REF!</definedName>
    <definedName name="__BSB20150">#REF!</definedName>
    <definedName name="__BSB2020">#REF!</definedName>
    <definedName name="__BSB20200">#REF!</definedName>
    <definedName name="__BSB2025">#REF!</definedName>
    <definedName name="__BSB20250">#REF!</definedName>
    <definedName name="__BSB20300">#REF!</definedName>
    <definedName name="__BSB2032">#REF!</definedName>
    <definedName name="__BSB2040">#REF!</definedName>
    <definedName name="__BSB2050">#REF!</definedName>
    <definedName name="__BSB2065">#REF!</definedName>
    <definedName name="__BSB2080">#REF!</definedName>
    <definedName name="__BSB40100">#REF!</definedName>
    <definedName name="__BSB40125">#REF!</definedName>
    <definedName name="__BSB4015">#REF!</definedName>
    <definedName name="__BSB40150">#REF!</definedName>
    <definedName name="__BSB4020">#REF!</definedName>
    <definedName name="__BSB40200">#REF!</definedName>
    <definedName name="__BSB4025">#REF!</definedName>
    <definedName name="__BSB40250">#REF!</definedName>
    <definedName name="__BSB40300">#REF!</definedName>
    <definedName name="__BSB4032">#REF!</definedName>
    <definedName name="__BSB40350">#REF!</definedName>
    <definedName name="__BSB4040">#REF!</definedName>
    <definedName name="__BSB40400">#REF!</definedName>
    <definedName name="__BSB4050">#REF!</definedName>
    <definedName name="__BSB4065">#REF!</definedName>
    <definedName name="__BSB4080">#REF!</definedName>
    <definedName name="__bsc100">#REF!</definedName>
    <definedName name="__bsd1600">#REF!</definedName>
    <definedName name="__bsd2500">#REF!</definedName>
    <definedName name="__bsd4000">#REF!</definedName>
    <definedName name="__BSI6">#REF!</definedName>
    <definedName name="__BSS20100">#REF!</definedName>
    <definedName name="__BSS20125">#REF!</definedName>
    <definedName name="__BSS2015">#REF!</definedName>
    <definedName name="__BSS20150">#REF!</definedName>
    <definedName name="__BSS2020">#REF!</definedName>
    <definedName name="__BSS20200">#REF!</definedName>
    <definedName name="__BSS2025">#REF!</definedName>
    <definedName name="__BSS20250">#REF!</definedName>
    <definedName name="__BSS20300">#REF!</definedName>
    <definedName name="__BSS2032">#REF!</definedName>
    <definedName name="__BSS2040">#REF!</definedName>
    <definedName name="__BSS2050">#REF!</definedName>
    <definedName name="__BSS2065">#REF!</definedName>
    <definedName name="__BSS2080">#REF!</definedName>
    <definedName name="__BSS40100">#REF!</definedName>
    <definedName name="__BSS40125">#REF!</definedName>
    <definedName name="__BSS4015">#REF!</definedName>
    <definedName name="__BSS40150">#REF!</definedName>
    <definedName name="__BSS4020">#REF!</definedName>
    <definedName name="__BSS40200">#REF!</definedName>
    <definedName name="__BSS4025">#REF!</definedName>
    <definedName name="__BSS40250">#REF!</definedName>
    <definedName name="__BSS40300">#REF!</definedName>
    <definedName name="__BSS4032">#REF!</definedName>
    <definedName name="__BSS4040">#REF!</definedName>
    <definedName name="__BSS4050">#REF!</definedName>
    <definedName name="__BSS4065">#REF!</definedName>
    <definedName name="__BSS4080">#REF!</definedName>
    <definedName name="__btk175">#REF!</definedName>
    <definedName name="__btk275">#REF!</definedName>
    <definedName name="__btn123">#REF!</definedName>
    <definedName name="__bud3500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N15">#REF!</definedName>
    <definedName name="__cas80">#REF!</definedName>
    <definedName name="__CCC1">#REF!</definedName>
    <definedName name="__CCC2">#REF!</definedName>
    <definedName name="__CCC3">#REF!</definedName>
    <definedName name="__CCC4">#REF!</definedName>
    <definedName name="__CCC5">#REF!</definedName>
    <definedName name="__CCC6">#REF!</definedName>
    <definedName name="__CCC7">#REF!</definedName>
    <definedName name="__CCF2">#REF!</definedName>
    <definedName name="__CCO1">#REF!</definedName>
    <definedName name="__CFP2">#REF!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2">#REF!</definedName>
    <definedName name="__COA100">#REF!</definedName>
    <definedName name="__COA50">#REF!</definedName>
    <definedName name="__COA80">#REF!</definedName>
    <definedName name="__cod50">#REF!</definedName>
    <definedName name="__cor110">#REF!</definedName>
    <definedName name="__COR123">#REF!</definedName>
    <definedName name="__cor124">#REF!</definedName>
    <definedName name="__COR135">#REF!</definedName>
    <definedName name="__cor195">#REF!</definedName>
    <definedName name="__cor85">#REF!</definedName>
    <definedName name="__cor95">#REF!</definedName>
    <definedName name="__CT250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1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DD1">#REF!</definedName>
    <definedName name="__DDD2">#REF!</definedName>
    <definedName name="__DDD3">#REF!</definedName>
    <definedName name="__DDD4">#REF!</definedName>
    <definedName name="__DDD5">#REF!</definedName>
    <definedName name="__DDD6">#REF!</definedName>
    <definedName name="__DDD7">#REF!</definedName>
    <definedName name="__ddn400">#REF!</definedName>
    <definedName name="__ddn600">#REF!</definedName>
    <definedName name="__DEV10">#REF!</definedName>
    <definedName name="__DEV8">#REF!</definedName>
    <definedName name="__DEV9">#REF!</definedName>
    <definedName name="__dgt100">#REF!</definedName>
    <definedName name="__dia10">#REF!</definedName>
    <definedName name="__dia13">#REF!</definedName>
    <definedName name="__dia16">#REF!</definedName>
    <definedName name="__dia19">#REF!</definedName>
    <definedName name="__dia22">#REF!</definedName>
    <definedName name="__dia6">#REF!</definedName>
    <definedName name="__DIL100">#REF!</definedName>
    <definedName name="__DIL120">#REF!</definedName>
    <definedName name="__DIL2100">#REF!</definedName>
    <definedName name="__DIL2120">#REF!</definedName>
    <definedName name="__DIL240">#REF!</definedName>
    <definedName name="__DIL250">#REF!</definedName>
    <definedName name="__DIL260">#REF!</definedName>
    <definedName name="__DIL280">#REF!</definedName>
    <definedName name="__DIL40">#REF!</definedName>
    <definedName name="__DIL50">#REF!</definedName>
    <definedName name="__DIL60">#REF!</definedName>
    <definedName name="__DIL70">#REF!</definedName>
    <definedName name="__DIL80">#REF!</definedName>
    <definedName name="__DIL90">#REF!</definedName>
    <definedName name="__DIV1">#REF!</definedName>
    <definedName name="__DIV10">#REF!</definedName>
    <definedName name="__DIV11">#REF!</definedName>
    <definedName name="__DIV2">#REF!</definedName>
    <definedName name="__DIV3">#REF!</definedName>
    <definedName name="__DIV4">#REF!</definedName>
    <definedName name="__DIV5">#REF!</definedName>
    <definedName name="__DIV6">#REF!</definedName>
    <definedName name="__DIV7">#REF!</definedName>
    <definedName name="__DIV8">#REF!</definedName>
    <definedName name="__DIV9">#REF!</definedName>
    <definedName name="__dlh20">#REF!</definedName>
    <definedName name="__dlh50">#REF!</definedName>
    <definedName name="__DRD1">#REF!</definedName>
    <definedName name="__DRD2">#REF!</definedName>
    <definedName name="__DRD3">#REF!</definedName>
    <definedName name="__DRD4">#REF!</definedName>
    <definedName name="__DRD5">#REF!</definedName>
    <definedName name="__DRD6">#REF!</definedName>
    <definedName name="__DRD7">#REF!</definedName>
    <definedName name="__DTI100">#REF!</definedName>
    <definedName name="__DTI120">#REF!</definedName>
    <definedName name="__DTI40">#REF!</definedName>
    <definedName name="__DTI50">#REF!</definedName>
    <definedName name="__DTI60">#REF!</definedName>
    <definedName name="__DTI70">#REF!</definedName>
    <definedName name="__DTI80">#REF!</definedName>
    <definedName name="__DTI90">#REF!</definedName>
    <definedName name="__dtr8">#REF!</definedName>
    <definedName name="__dua2">#REF!</definedName>
    <definedName name="__e1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E779">#REF!</definedName>
    <definedName name="__Eqp1">#REF!</definedName>
    <definedName name="__Eqp2">#REF!</definedName>
    <definedName name="__EQU1">#REF!</definedName>
    <definedName name="__EQU2">#REF!</definedName>
    <definedName name="__ewr4">#REF!</definedName>
    <definedName name="__Exc1">#REF!</definedName>
    <definedName name="__f1">#REF!</definedName>
    <definedName name="__fdd100">#REF!</definedName>
    <definedName name="__fin11">#REF!</definedName>
    <definedName name="__fin110">#REF!</definedName>
    <definedName name="__fin12">#REF!</definedName>
    <definedName name="__fin13">#REF!</definedName>
    <definedName name="__fin14">#REF!</definedName>
    <definedName name="__fin15">#REF!</definedName>
    <definedName name="__fin16">#REF!</definedName>
    <definedName name="__fin17">#REF!</definedName>
    <definedName name="__fin18">#REF!</definedName>
    <definedName name="__fin19">#REF!</definedName>
    <definedName name="__fin21">#REF!</definedName>
    <definedName name="__fin210">#REF!</definedName>
    <definedName name="__fin211">#REF!</definedName>
    <definedName name="__fin212">#REF!</definedName>
    <definedName name="__fin213">#REF!</definedName>
    <definedName name="__fin214">#REF!</definedName>
    <definedName name="__fin22">#REF!</definedName>
    <definedName name="__fin23">#REF!</definedName>
    <definedName name="__fin24">#REF!</definedName>
    <definedName name="__fin25">#REF!</definedName>
    <definedName name="__fin26">#REF!</definedName>
    <definedName name="__fin27">#REF!</definedName>
    <definedName name="__fin28">#REF!</definedName>
    <definedName name="__fin29">#REF!</definedName>
    <definedName name="__fin31">#REF!</definedName>
    <definedName name="__fin310">#REF!</definedName>
    <definedName name="__fin311">#REF!</definedName>
    <definedName name="__fin312">#REF!</definedName>
    <definedName name="__fin313">#REF!</definedName>
    <definedName name="__fin32">#REF!</definedName>
    <definedName name="__fin33">#REF!</definedName>
    <definedName name="__fin34">#REF!</definedName>
    <definedName name="__fin35">#REF!</definedName>
    <definedName name="__fin36">#REF!</definedName>
    <definedName name="__fin37">#REF!</definedName>
    <definedName name="__fin38">#REF!</definedName>
    <definedName name="__fin39">#REF!</definedName>
    <definedName name="__fin41">#REF!</definedName>
    <definedName name="__fin410">#REF!</definedName>
    <definedName name="__fin411">#REF!</definedName>
    <definedName name="__fin412">#REF!</definedName>
    <definedName name="__fin413">#REF!</definedName>
    <definedName name="__fin414">#REF!</definedName>
    <definedName name="__fin42">#REF!</definedName>
    <definedName name="__fin43">#REF!</definedName>
    <definedName name="__fin44">#REF!</definedName>
    <definedName name="__fin45">#REF!</definedName>
    <definedName name="__fin46">#REF!</definedName>
    <definedName name="__fin47">#REF!</definedName>
    <definedName name="__fin48">#REF!</definedName>
    <definedName name="__fin49">#REF!</definedName>
    <definedName name="__fin51">#REF!</definedName>
    <definedName name="__fin510">#REF!</definedName>
    <definedName name="__fin511">#REF!</definedName>
    <definedName name="__fin512">#REF!</definedName>
    <definedName name="__fin513">#REF!</definedName>
    <definedName name="__fin514">#REF!</definedName>
    <definedName name="__fin52">#REF!</definedName>
    <definedName name="__fin53">#REF!</definedName>
    <definedName name="__fin54">#REF!</definedName>
    <definedName name="__fin55">#REF!</definedName>
    <definedName name="__fin56">#REF!</definedName>
    <definedName name="__fin57">#REF!</definedName>
    <definedName name="__fin58">#REF!</definedName>
    <definedName name="__fin59">#REF!</definedName>
    <definedName name="__fin61">#REF!</definedName>
    <definedName name="__fin610">#REF!</definedName>
    <definedName name="__fin611">#REF!</definedName>
    <definedName name="__fin612">#REF!</definedName>
    <definedName name="__fin613">#REF!</definedName>
    <definedName name="__fin614">#REF!</definedName>
    <definedName name="__fin615">#REF!</definedName>
    <definedName name="__fin616">#REF!</definedName>
    <definedName name="__fin62">#REF!</definedName>
    <definedName name="__fin63">#REF!</definedName>
    <definedName name="__fin64">#REF!</definedName>
    <definedName name="__fin65">#REF!</definedName>
    <definedName name="__fin66">#REF!</definedName>
    <definedName name="__fin67">#REF!</definedName>
    <definedName name="__fin68">#REF!</definedName>
    <definedName name="__fin69">#REF!</definedName>
    <definedName name="__fin71">#REF!</definedName>
    <definedName name="__fin710">#REF!</definedName>
    <definedName name="__fin711">#REF!</definedName>
    <definedName name="__fin712">#REF!</definedName>
    <definedName name="__fin713">#REF!</definedName>
    <definedName name="__fin714">#REF!</definedName>
    <definedName name="__fin715">#REF!</definedName>
    <definedName name="__fin716">#REF!</definedName>
    <definedName name="__fin72">#REF!</definedName>
    <definedName name="__fin73">#REF!</definedName>
    <definedName name="__fin74">#REF!</definedName>
    <definedName name="__fin75">#REF!</definedName>
    <definedName name="__fin76">#REF!</definedName>
    <definedName name="__fin77">#REF!</definedName>
    <definedName name="__fin78">#REF!</definedName>
    <definedName name="__fin79">#REF!</definedName>
    <definedName name="__fin81">#REF!</definedName>
    <definedName name="__fin810">#REF!</definedName>
    <definedName name="__fin811">#REF!</definedName>
    <definedName name="__fin812">#REF!</definedName>
    <definedName name="__fin82">#REF!</definedName>
    <definedName name="__fin83">#REF!</definedName>
    <definedName name="__fin84">#REF!</definedName>
    <definedName name="__fin85">#REF!</definedName>
    <definedName name="__fin86">#REF!</definedName>
    <definedName name="__fin87">#REF!</definedName>
    <definedName name="__fin88">#REF!</definedName>
    <definedName name="__fin89">#REF!</definedName>
    <definedName name="__fjd100">#REF!</definedName>
    <definedName name="__fjd150">#REF!</definedName>
    <definedName name="__fjd50">#REF!</definedName>
    <definedName name="__fjd65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LT100">#REF!</definedName>
    <definedName name="__FLT40">#REF!</definedName>
    <definedName name="__FLT50">#REF!</definedName>
    <definedName name="__fmd150">#REF!</definedName>
    <definedName name="__FpP1">#REF!</definedName>
    <definedName name="__FpP2">#REF!</definedName>
    <definedName name="__FpP3">#REF!</definedName>
    <definedName name="__FpP4">#REF!</definedName>
    <definedName name="__FpP5">#REF!</definedName>
    <definedName name="__FpP6">#REF!</definedName>
    <definedName name="__frc2495">#REF!</definedName>
    <definedName name="__frc41010">#REF!</definedName>
    <definedName name="__frc495">#REF!</definedName>
    <definedName name="__FSS65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vd100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1">#REF!</definedName>
    <definedName name="__GID1">#REF!</definedName>
    <definedName name="__gip200">#REF!</definedName>
    <definedName name="__gip250">#REF!</definedName>
    <definedName name="__GIP4004">"'file://SERVER3/har-data/STRUCTURE PRICE OF BQ KOMPAS GRAMEDIA.xls'#$analisa.$#REF!$#REF!"</definedName>
    <definedName name="__GIP5004">"'file://SERVER3/har-data/STRUCTURE PRICE OF BQ KOMPAS GRAMEDIA.xls'#$analisa.$#REF!$#REF!"</definedName>
    <definedName name="__GIP6504">"'file://SERVER3/har-data/STRUCTURE PRICE OF BQ KOMPAS GRAMEDIA.xls'#$analisa.$#REF!$#REF!"</definedName>
    <definedName name="__GIP804">"'file://SERVER3/har-data/STRUCTURE PRICE OF BQ KOMPAS GRAMEDIA.xls'#$analisa.$#REF!$#REF!"</definedName>
    <definedName name="__GIS200">#REF!</definedName>
    <definedName name="__GIS400">#REF!</definedName>
    <definedName name="__giv1">#REF!</definedName>
    <definedName name="__gk2" hidden="1">#REF!</definedName>
    <definedName name="__GOT30">#REF!</definedName>
    <definedName name="__grc1">#REF!</definedName>
    <definedName name="__Grc4">#REF!</definedName>
    <definedName name="__grc8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#REF!</definedName>
    <definedName name="__gvd25">#REF!</definedName>
    <definedName name="__gvd32">#REF!</definedName>
    <definedName name="__gvd40">#REF!</definedName>
    <definedName name="__gvd50">#REF!</definedName>
    <definedName name="__gvd65">#REF!</definedName>
    <definedName name="__gvd80">#REF!</definedName>
    <definedName name="__gyp9">#REF!</definedName>
    <definedName name="__h1">#REF!</definedName>
    <definedName name="__HAL1">#REF!</definedName>
    <definedName name="__HAL2">#REF!</definedName>
    <definedName name="__HAL3">#REF!</definedName>
    <definedName name="__HAL4">#REF!</definedName>
    <definedName name="__HAL5">#REF!</definedName>
    <definedName name="__HAL6">#REF!</definedName>
    <definedName name="__HAL7">#REF!</definedName>
    <definedName name="__HAL8">#REF!</definedName>
    <definedName name="__hdw1">#REF!</definedName>
    <definedName name="__hsm01">#REF!</definedName>
    <definedName name="__hsm02">#REF!</definedName>
    <definedName name="__hsm06">#REF!</definedName>
    <definedName name="__hsm07">#REF!</definedName>
    <definedName name="__hsm16">#REF!</definedName>
    <definedName name="__hsm44">#REF!</definedName>
    <definedName name="__i1">#REF!</definedName>
    <definedName name="__ii1">#REF!</definedName>
    <definedName name="__IWF150">#REF!</definedName>
    <definedName name="__IWF50">#REF!</definedName>
    <definedName name="__IWF500">#REF!</definedName>
    <definedName name="__IWF600">#REF!</definedName>
    <definedName name="__j1">#REF!</definedName>
    <definedName name="__JAC10">#REF!</definedName>
    <definedName name="__JAC20">#REF!</definedName>
    <definedName name="__JAC30">#REF!</definedName>
    <definedName name="__jen1">#REF!</definedName>
    <definedName name="__jen2">#REF!</definedName>
    <definedName name="__jen3">#REF!</definedName>
    <definedName name="__jen4">#REF!</definedName>
    <definedName name="__jen5">#REF!</definedName>
    <definedName name="__jen6">#REF!</definedName>
    <definedName name="__jen7">#REF!</definedName>
    <definedName name="__jen8">#REF!</definedName>
    <definedName name="__jen9">#REF!</definedName>
    <definedName name="__jk225">#REF!</definedName>
    <definedName name="__js1">#REF!</definedName>
    <definedName name="__js2">#REF!</definedName>
    <definedName name="__JUM1">#REF!</definedName>
    <definedName name="__JUM10">#REF!</definedName>
    <definedName name="__JUM11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1">#REF!</definedName>
    <definedName name="__kb1">#REF!</definedName>
    <definedName name="__kb2">#REF!</definedName>
    <definedName name="__kco7">#REF!</definedName>
    <definedName name="__ker1020">#REF!</definedName>
    <definedName name="__ker1030">#REF!</definedName>
    <definedName name="__ker2020">#REF!</definedName>
    <definedName name="__ker2025">#REF!</definedName>
    <definedName name="__ker3030">#REF!</definedName>
    <definedName name="__ker40">#REF!</definedName>
    <definedName name="__key1" hidden="1">#REF!</definedName>
    <definedName name="__kht20">#REF!</definedName>
    <definedName name="__kht40">#REF!</definedName>
    <definedName name="__kht50">#REF!</definedName>
    <definedName name="__ki1">#REF!</definedName>
    <definedName name="__ki2">#REF!</definedName>
    <definedName name="__ki3">#REF!</definedName>
    <definedName name="__KK01">#REF!</definedName>
    <definedName name="__KK1">#REF!</definedName>
    <definedName name="__Kl1515">#REF!</definedName>
    <definedName name="__KlK1">#REF!</definedName>
    <definedName name="__KlK11">#REF!</definedName>
    <definedName name="__KlK12">#REF!</definedName>
    <definedName name="__KlK2">#REF!</definedName>
    <definedName name="__KlK3">#REF!</definedName>
    <definedName name="__klm1525">#REF!</definedName>
    <definedName name="__ko2">#REF!</definedName>
    <definedName name="__kof1">#REF!</definedName>
    <definedName name="__kp1">#REF!</definedName>
    <definedName name="__KP2">#REF!</definedName>
    <definedName name="__kr1">#REF!</definedName>
    <definedName name="__kr15">#REF!</definedName>
    <definedName name="__kr2">#REF!</definedName>
    <definedName name="__KRM20">#REF!</definedName>
    <definedName name="__KRM30">#REF!</definedName>
    <definedName name="__kw2">#REF!</definedName>
    <definedName name="__kw3">#REF!</definedName>
    <definedName name="__l1">#REF!</definedName>
    <definedName name="__la150">#REF!</definedName>
    <definedName name="__lbp516">#REF!</definedName>
    <definedName name="__LBS100">#REF!</definedName>
    <definedName name="__LBS25">#REF!</definedName>
    <definedName name="__LBS50">#REF!</definedName>
    <definedName name="__LD10">#REF!</definedName>
    <definedName name="__LD12">#REF!</definedName>
    <definedName name="__LD16">#REF!</definedName>
    <definedName name="__LD6">#REF!</definedName>
    <definedName name="__LD8">#REF!</definedName>
    <definedName name="__ldp60">#REF!</definedName>
    <definedName name="__lh50">#REF!</definedName>
    <definedName name="__lk725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M1">#REF!</definedName>
    <definedName name="__LM17">#REF!</definedName>
    <definedName name="__LM2">#REF!</definedName>
    <definedName name="__LM3">#REF!</definedName>
    <definedName name="__LM4">#REF!</definedName>
    <definedName name="__LM5">#REF!</definedName>
    <definedName name="__LM6">#REF!</definedName>
    <definedName name="__LM7">#REF!</definedName>
    <definedName name="__LP1">#REF!</definedName>
    <definedName name="__lp100">#REF!</definedName>
    <definedName name="__LP2">#REF!</definedName>
    <definedName name="__LP3">#REF!</definedName>
    <definedName name="__lp300">#REF!</definedName>
    <definedName name="__lp36">#REF!</definedName>
    <definedName name="__LP4">#REF!</definedName>
    <definedName name="__LP5">#REF!</definedName>
    <definedName name="__lp500">#REF!</definedName>
    <definedName name="__LP6">#REF!</definedName>
    <definedName name="__lp60">#REF!</definedName>
    <definedName name="__LP7">#REF!</definedName>
    <definedName name="__lpl11">#REF!</definedName>
    <definedName name="__lvL546">#REF!</definedName>
    <definedName name="__m1">#REF!</definedName>
    <definedName name="__MAC12">#REF!</definedName>
    <definedName name="__MAC46">#REF!</definedName>
    <definedName name="__mat1">#REF!</definedName>
    <definedName name="__mat2">#REF!</definedName>
    <definedName name="__MB10">#REF!</definedName>
    <definedName name="__MB12">#REF!</definedName>
    <definedName name="__MB16">#REF!</definedName>
    <definedName name="__MB6">#REF!</definedName>
    <definedName name="__MB8">#REF!</definedName>
    <definedName name="__mbe12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6">#REF!</definedName>
    <definedName name="__MDE37">#REF!</definedName>
    <definedName name="__MDE38">#REF!</definedName>
    <definedName name="__MDE39">#REF!</definedName>
    <definedName name="__MDE40">#REF!</definedName>
    <definedName name="__MDE41">#REF!</definedName>
    <definedName name="__MDE42">#REF!</definedName>
    <definedName name="__MDE43">#REF!</definedName>
    <definedName name="__MDE44">#REF!</definedName>
    <definedName name="__MDE45">#REF!</definedName>
    <definedName name="__MDE46">#REF!</definedName>
    <definedName name="__MDE47">#REF!</definedName>
    <definedName name="__MDE48">#REF!</definedName>
    <definedName name="__MDE49">#REF!</definedName>
    <definedName name="__MDE50">#REF!</definedName>
    <definedName name="__MDE51">#REF!</definedName>
    <definedName name="__MDE52">#REF!</definedName>
    <definedName name="__MDE53">#REF!</definedName>
    <definedName name="__MDE54">#REF!</definedName>
    <definedName name="__MDE55">#REF!</definedName>
    <definedName name="__MDE56">#REF!</definedName>
    <definedName name="__MDE57">#REF!</definedName>
    <definedName name="__MDE58">#REF!</definedName>
    <definedName name="__MDE59">#REF!</definedName>
    <definedName name="__MDE60">#REF!</definedName>
    <definedName name="__MDE61">#REF!</definedName>
    <definedName name="__MDE62">#REF!</definedName>
    <definedName name="__MDE63">#REF!</definedName>
    <definedName name="__MDE64">#REF!</definedName>
    <definedName name="__MDE65">#REF!</definedName>
    <definedName name="__MDE66">#REF!</definedName>
    <definedName name="__MDE67">#REF!</definedName>
    <definedName name="__MDE68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6">#REF!</definedName>
    <definedName name="__ME37">#REF!</definedName>
    <definedName name="__ME38">#REF!</definedName>
    <definedName name="__ME39">#REF!</definedName>
    <definedName name="__ME40">#REF!</definedName>
    <definedName name="__ME41">#REF!</definedName>
    <definedName name="__ME42">#REF!</definedName>
    <definedName name="__ME43">#REF!</definedName>
    <definedName name="__ME44">#REF!</definedName>
    <definedName name="__ME45">#REF!</definedName>
    <definedName name="__ME46">#REF!</definedName>
    <definedName name="__ME47">#REF!</definedName>
    <definedName name="__ME48">#REF!</definedName>
    <definedName name="__ME49">#REF!</definedName>
    <definedName name="__ME50">#REF!</definedName>
    <definedName name="__ME51">#REF!</definedName>
    <definedName name="__ME52">#REF!</definedName>
    <definedName name="__ME53">#REF!</definedName>
    <definedName name="__ME54">#REF!</definedName>
    <definedName name="__ME55">#REF!</definedName>
    <definedName name="__ME56">#REF!</definedName>
    <definedName name="__ME57">#REF!</definedName>
    <definedName name="__ME58">#REF!</definedName>
    <definedName name="__ME59">#REF!</definedName>
    <definedName name="__ME60">#REF!</definedName>
    <definedName name="__ME61">#REF!</definedName>
    <definedName name="__ME62">#REF!</definedName>
    <definedName name="__ME63">#REF!</definedName>
    <definedName name="__ME64">#REF!</definedName>
    <definedName name="__ME65">#REF!</definedName>
    <definedName name="__ME66">#REF!</definedName>
    <definedName name="__ME67">#REF!</definedName>
    <definedName name="__ME68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U1">#REF!</definedName>
    <definedName name="__MU2">#REF!</definedName>
    <definedName name="__MU3">#REF!</definedName>
    <definedName name="__MUb1">#REF!</definedName>
    <definedName name="__MUb2">#REF!</definedName>
    <definedName name="__mup2">#REF!</definedName>
    <definedName name="__n1">#REF!</definedName>
    <definedName name="__NCL100">#REF!</definedName>
    <definedName name="__NCL200">#REF!</definedName>
    <definedName name="__NCL250">#REF!</definedName>
    <definedName name="__new5">#N/A</definedName>
    <definedName name="__nin190">#REF!</definedName>
    <definedName name="__nip2">#REF!</definedName>
    <definedName name="__npv1">#REF!</definedName>
    <definedName name="__npv2">#REF!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00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o1">#REF!</definedName>
    <definedName name="__op2">#REF!</definedName>
    <definedName name="__P14">#REF!</definedName>
    <definedName name="__p2">#REF!</definedName>
    <definedName name="__PA1">#REF!</definedName>
    <definedName name="__PA2">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h7">#REF!</definedName>
    <definedName name="__pak100">#REF!</definedName>
    <definedName name="__pak150">#REF!</definedName>
    <definedName name="__pak50">#REF!</definedName>
    <definedName name="__pak80">#REF!</definedName>
    <definedName name="__PAS14">#REF!</definedName>
    <definedName name="__pas15">#REF!</definedName>
    <definedName name="__pav8">#REF!</definedName>
    <definedName name="__PBK14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1">#REF!</definedName>
    <definedName name="__pc200">#REF!</definedName>
    <definedName name="__PC40">#REF!</definedName>
    <definedName name="__PC450">#REF!</definedName>
    <definedName name="__pc50">#REF!</definedName>
    <definedName name="__PC600">#REF!</definedName>
    <definedName name="__pc80">#REF!</definedName>
    <definedName name="__pcf80">#REF!</definedName>
    <definedName name="__pek1">#REF!</definedName>
    <definedName name="__pek11">#REF!</definedName>
    <definedName name="__pek12">#REF!</definedName>
    <definedName name="__pek13">#REF!</definedName>
    <definedName name="__pek14">#REF!</definedName>
    <definedName name="__pek15">#REF!</definedName>
    <definedName name="__pek16">#REF!</definedName>
    <definedName name="__pek17">#REF!</definedName>
    <definedName name="__Pek171">#REF!</definedName>
    <definedName name="__Pek172">#REF!</definedName>
    <definedName name="__pek18">#REF!</definedName>
    <definedName name="__pek2">#REF!</definedName>
    <definedName name="__pek221">#REF!</definedName>
    <definedName name="__Pek231">#REF!</definedName>
    <definedName name="__Pek233">#REF!</definedName>
    <definedName name="__pek3">#REF!</definedName>
    <definedName name="__Pek322">#REF!</definedName>
    <definedName name="__Pek331">#REF!</definedName>
    <definedName name="__Pek332">#REF!</definedName>
    <definedName name="__pek352">#REF!</definedName>
    <definedName name="__pek4">#REF!</definedName>
    <definedName name="__pek5">#REF!</definedName>
    <definedName name="__Pek511">#REF!</definedName>
    <definedName name="__Pek512">#REF!</definedName>
    <definedName name="__pek611">#REF!</definedName>
    <definedName name="__pek612">#REF!</definedName>
    <definedName name="__pek633">#REF!</definedName>
    <definedName name="__pek634">#REF!</definedName>
    <definedName name="__Pek644">#REF!</definedName>
    <definedName name="__Pek645">#REF!</definedName>
    <definedName name="__pek7">#REF!</definedName>
    <definedName name="__Pek711">#REF!</definedName>
    <definedName name="__Pek7123">#REF!</definedName>
    <definedName name="__Pek713">#REF!</definedName>
    <definedName name="__Pek714">#REF!</definedName>
    <definedName name="__Pek715">#REF!</definedName>
    <definedName name="__Pek716">#REF!</definedName>
    <definedName name="__Pek717">#REF!</definedName>
    <definedName name="__Pek719">#REF!</definedName>
    <definedName name="__Pek7211">#REF!</definedName>
    <definedName name="__Pek7214">#REF!</definedName>
    <definedName name="__Pek725">#REF!</definedName>
    <definedName name="__Pek727">#REF!</definedName>
    <definedName name="__Pek728">#REF!</definedName>
    <definedName name="__Pek731">#REF!</definedName>
    <definedName name="__Pek732">#REF!</definedName>
    <definedName name="__Pek734">#REF!</definedName>
    <definedName name="__Pek743">#REF!</definedName>
    <definedName name="__Pek744">#REF!</definedName>
    <definedName name="__Pek7514">#REF!</definedName>
    <definedName name="__pek7515">#REF!</definedName>
    <definedName name="__Pek7517">#REF!</definedName>
    <definedName name="__Pek7519">#REF!</definedName>
    <definedName name="__Pek7524">#REF!</definedName>
    <definedName name="__Pek7525">#REF!</definedName>
    <definedName name="__pek757">#REF!</definedName>
    <definedName name="__Pek761">#REF!</definedName>
    <definedName name="__Pek7610">#REF!</definedName>
    <definedName name="__Pek764">#REF!</definedName>
    <definedName name="__Pek765">#REF!</definedName>
    <definedName name="__Pek766">#REF!</definedName>
    <definedName name="__Pek768">#REF!</definedName>
    <definedName name="__Pek783">#REF!</definedName>
    <definedName name="__Pek79">#REF!</definedName>
    <definedName name="__Pek791">#REF!</definedName>
    <definedName name="__Pek792">#REF!</definedName>
    <definedName name="__pek793">#REF!</definedName>
    <definedName name="__pek796">#REF!</definedName>
    <definedName name="__pek8">#REF!</definedName>
    <definedName name="__Pek8013">#REF!</definedName>
    <definedName name="__Pek8017">#REF!</definedName>
    <definedName name="__Pek80212">#REF!</definedName>
    <definedName name="__pek812">#REF!</definedName>
    <definedName name="__Pek841">#REF!</definedName>
    <definedName name="__pek9">#REF!</definedName>
    <definedName name="__pel10">#REF!</definedName>
    <definedName name="__pel6">#REF!</definedName>
    <definedName name="__pf15">#REF!</definedName>
    <definedName name="__pf18">#REF!</definedName>
    <definedName name="__ph100">#REF!</definedName>
    <definedName name="__ph150">#REF!</definedName>
    <definedName name="__phf100">#REF!</definedName>
    <definedName name="__phf150">#REF!</definedName>
    <definedName name="__pj1">#REF!</definedName>
    <definedName name="__pj2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l1">#REF!</definedName>
    <definedName name="__pl2">#REF!</definedName>
    <definedName name="__pl4">#REF!</definedName>
    <definedName name="__pl6">#REF!</definedName>
    <definedName name="__pl8">#REF!</definedName>
    <definedName name="__pls15">#REF!</definedName>
    <definedName name="__ply4">#REF!</definedName>
    <definedName name="__ply6">#REF!</definedName>
    <definedName name="__ply9">#REF!</definedName>
    <definedName name="__pmt7040">#REF!</definedName>
    <definedName name="__po1000">#REF!</definedName>
    <definedName name="__pol10">#REF!</definedName>
    <definedName name="__pol16">#REF!</definedName>
    <definedName name="__pol8">#REF!</definedName>
    <definedName name="__PP1">#REF!</definedName>
    <definedName name="__pp15">#REF!</definedName>
    <definedName name="__PP2">#REF!</definedName>
    <definedName name="__PP3">#REF!</definedName>
    <definedName name="__pp323">#REF!</definedName>
    <definedName name="__PP4">#REF!</definedName>
    <definedName name="__PP5">#REF!</definedName>
    <definedName name="__PP6">#REF!</definedName>
    <definedName name="__ppc4">#REF!</definedName>
    <definedName name="__ppn1">#REF!</definedName>
    <definedName name="__ppv4">#REF!</definedName>
    <definedName name="__PR1">#REF!</definedName>
    <definedName name="__PR2">#REF!</definedName>
    <definedName name="__PR3">#REF!</definedName>
    <definedName name="__PR4">#REF!</definedName>
    <definedName name="__PRC019">#REF!</definedName>
    <definedName name="__PRV50">#REF!</definedName>
    <definedName name="__PS12">#REF!</definedName>
    <definedName name="__PS202">#REF!</definedName>
    <definedName name="__PS203">#REF!</definedName>
    <definedName name="__PS252">#REF!</definedName>
    <definedName name="__PS253">#REF!</definedName>
    <definedName name="__PS30">#REF!</definedName>
    <definedName name="__PS302">#REF!</definedName>
    <definedName name="__PS303">#REF!</definedName>
    <definedName name="__PSC052">#REF!</definedName>
    <definedName name="__PSC084">#REF!</definedName>
    <definedName name="__pt1">#REF!</definedName>
    <definedName name="__pt2">#REF!</definedName>
    <definedName name="__put1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#REF!</definedName>
    <definedName name="__pvc12">#REF!</definedName>
    <definedName name="__pvc150">#REF!</definedName>
    <definedName name="__pvc2">#REF!</definedName>
    <definedName name="__pvc20">#REF!</definedName>
    <definedName name="__pvc200">#REF!</definedName>
    <definedName name="__pvc25">#REF!</definedName>
    <definedName name="__PVC3">#REF!</definedName>
    <definedName name="__pvc32">#REF!</definedName>
    <definedName name="__PVC34">#REF!</definedName>
    <definedName name="__PVC4">#REF!</definedName>
    <definedName name="__pvc40">#REF!</definedName>
    <definedName name="__pvc44">#REF!</definedName>
    <definedName name="__pvc50">#REF!</definedName>
    <definedName name="__PVC6">#REF!</definedName>
    <definedName name="__pvc65">#REF!</definedName>
    <definedName name="__pvc80">#REF!</definedName>
    <definedName name="__pvc804">"'file://SERVER3/har-data/STRUCTURE PRICE OF BQ KOMPAS GRAMEDIA.xls'#$analisa.$#REF!$#REF!"</definedName>
    <definedName name="__pvc805">"'file://SERVER3/har-data/STRUCTURE PRICE OF BQ KOMPAS GRAMEDIA.xls'#$analisa.$#REF!$#REF!"</definedName>
    <definedName name="__pvf100">#REF!</definedName>
    <definedName name="__pvf80">#REF!</definedName>
    <definedName name="__Q97112">#REF!</definedName>
    <definedName name="__Q97125">#REF!</definedName>
    <definedName name="__Qe2">#REF!</definedName>
    <definedName name="__qmd15">#REF!</definedName>
    <definedName name="__qmd20">#REF!</definedName>
    <definedName name="__rab1">#REF!</definedName>
    <definedName name="__rab2">#REF!</definedName>
    <definedName name="__RD100">#REF!</definedName>
    <definedName name="__RD150">#REF!</definedName>
    <definedName name="__RD50">#REF!</definedName>
    <definedName name="__RD65">#REF!</definedName>
    <definedName name="__RD80">#REF!</definedName>
    <definedName name="__rdd100">#REF!</definedName>
    <definedName name="__rdd150">#REF!</definedName>
    <definedName name="__RDS100">#REF!</definedName>
    <definedName name="__RDS150">#REF!</definedName>
    <definedName name="__re1">#REF!</definedName>
    <definedName name="__RE10">#REF!</definedName>
    <definedName name="__re11">#REF!</definedName>
    <definedName name="__re12">#REF!</definedName>
    <definedName name="__re13">#REF!</definedName>
    <definedName name="__re14">#REF!</definedName>
    <definedName name="__re15">#REF!</definedName>
    <definedName name="__re16">#REF!</definedName>
    <definedName name="__re17">#REF!</definedName>
    <definedName name="__re18">#REF!</definedName>
    <definedName name="__re19">#REF!</definedName>
    <definedName name="__re2">#REF!</definedName>
    <definedName name="__re20">#REF!</definedName>
    <definedName name="__re21">#REF!</definedName>
    <definedName name="__re22">#REF!</definedName>
    <definedName name="__re23">#REF!</definedName>
    <definedName name="__re24">#REF!</definedName>
    <definedName name="__RE25">#REF!</definedName>
    <definedName name="__RE26">#REF!</definedName>
    <definedName name="__RE27">#REF!</definedName>
    <definedName name="__re28">#REF!</definedName>
    <definedName name="__re29">#REF!</definedName>
    <definedName name="__re3">#REF!</definedName>
    <definedName name="__re30">#REF!</definedName>
    <definedName name="__re4">#REF!</definedName>
    <definedName name="__re5">#REF!</definedName>
    <definedName name="__re6">#REF!</definedName>
    <definedName name="__RE7">#REF!</definedName>
    <definedName name="__RE8">#REF!</definedName>
    <definedName name="__RE9">#REF!</definedName>
    <definedName name="__RED100">#REF!</definedName>
    <definedName name="__RED125">#REF!</definedName>
    <definedName name="__RED15">#REF!</definedName>
    <definedName name="__RED150">#REF!</definedName>
    <definedName name="__RED20">#REF!</definedName>
    <definedName name="__RED200">#REF!</definedName>
    <definedName name="__RED25">#REF!</definedName>
    <definedName name="__RED250">#REF!</definedName>
    <definedName name="__RED265">#REF!</definedName>
    <definedName name="__RED300">#REF!</definedName>
    <definedName name="__RED32">#REF!</definedName>
    <definedName name="__RED40">#REF!</definedName>
    <definedName name="__RED50">#REF!</definedName>
    <definedName name="__RED80">#REF!</definedName>
    <definedName name="__rek2">#REF!</definedName>
    <definedName name="__RJ11">#REF!</definedName>
    <definedName name="__RJ6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KP2">#REF!</definedName>
    <definedName name="__RL1">#REF!</definedName>
    <definedName name="__RL10">#REF!</definedName>
    <definedName name="__RL11">#REF!</definedName>
    <definedName name="__RL12">#REF!</definedName>
    <definedName name="__RL13">#REF!</definedName>
    <definedName name="__RL14">#REF!</definedName>
    <definedName name="__RL15">#REF!</definedName>
    <definedName name="__RL16">#REF!</definedName>
    <definedName name="__RL17">#REF!</definedName>
    <definedName name="__RL18">#REF!</definedName>
    <definedName name="__RL19">#REF!</definedName>
    <definedName name="__RL2">#REF!</definedName>
    <definedName name="__RL20">#REF!</definedName>
    <definedName name="__rl21">#REF!</definedName>
    <definedName name="__rl22">#REF!</definedName>
    <definedName name="__rl23">#REF!</definedName>
    <definedName name="__rl24">#REF!</definedName>
    <definedName name="__rl25">#REF!</definedName>
    <definedName name="__rl26">#REF!</definedName>
    <definedName name="__RL27">#REF!</definedName>
    <definedName name="__rl28">#REF!</definedName>
    <definedName name="__rl29">#REF!</definedName>
    <definedName name="__RL3">#REF!</definedName>
    <definedName name="__RL4">#REF!</definedName>
    <definedName name="__RL5">#REF!</definedName>
    <definedName name="__RL6">#REF!</definedName>
    <definedName name="__RL7">#REF!</definedName>
    <definedName name="__RL8">#REF!</definedName>
    <definedName name="__RL9">#REF!</definedName>
    <definedName name="__RM175">#REF!</definedName>
    <definedName name="__RM225">#REF!</definedName>
    <definedName name="__RM300">#REF!</definedName>
    <definedName name="__rmk250">#REF!</definedName>
    <definedName name="__rmk350">#REF!</definedName>
    <definedName name="__Rmo136">#REF!</definedName>
    <definedName name="__Rmo236">#REF!</definedName>
    <definedName name="__rng1">#REF!</definedName>
    <definedName name="__rng2">#REF!</definedName>
    <definedName name="__RP1">#REF!</definedName>
    <definedName name="__RP10">#REF!</definedName>
    <definedName name="__RP11">#REF!</definedName>
    <definedName name="__RP12">#REF!</definedName>
    <definedName name="__RP13">#REF!</definedName>
    <definedName name="__RP14">#REF!</definedName>
    <definedName name="__RP15">#REF!</definedName>
    <definedName name="__RP16">#REF!</definedName>
    <definedName name="__RP17">#REF!</definedName>
    <definedName name="__RP18">#REF!</definedName>
    <definedName name="__RP19">#REF!</definedName>
    <definedName name="__RP2">#REF!</definedName>
    <definedName name="__RP20">#REF!</definedName>
    <definedName name="__RP21">#REF!</definedName>
    <definedName name="__RP22">#REF!</definedName>
    <definedName name="__RP23">#REF!</definedName>
    <definedName name="__RP3">#REF!</definedName>
    <definedName name="__RP4">#REF!</definedName>
    <definedName name="__RP5">#REF!</definedName>
    <definedName name="__RP6">#REF!</definedName>
    <definedName name="__RP7">#REF!</definedName>
    <definedName name="__RP8">#REF!</definedName>
    <definedName name="__RP9">#REF!</definedName>
    <definedName name="__RPM01">#REF!</definedName>
    <definedName name="__rpm02">#REF!</definedName>
    <definedName name="__RPM1">#REF!</definedName>
    <definedName name="__rpm2">#REF!</definedName>
    <definedName name="__sc1">#REF!</definedName>
    <definedName name="__SC2">#REF!</definedName>
    <definedName name="__sc3">#REF!</definedName>
    <definedName name="__SDP1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FV25">#REF!</definedName>
    <definedName name="__SFV32">#REF!</definedName>
    <definedName name="__SFV50">#REF!</definedName>
    <definedName name="__SGL25">#REF!</definedName>
    <definedName name="__shared_13_0_4">9000000*25/100</definedName>
    <definedName name="__SK352">#REF!</definedName>
    <definedName name="__SK353">#REF!</definedName>
    <definedName name="__SK354">#REF!</definedName>
    <definedName name="__SK442">#REF!</definedName>
    <definedName name="__SK443">#REF!</definedName>
    <definedName name="__SK444">#REF!</definedName>
    <definedName name="__SK452">#REF!</definedName>
    <definedName name="__SK453">#REF!</definedName>
    <definedName name="__SK454">#REF!</definedName>
    <definedName name="__SK455">#REF!</definedName>
    <definedName name="__sl11">#REF!</definedName>
    <definedName name="__SlS1">#REF!</definedName>
    <definedName name="__SlS2">#REF!</definedName>
    <definedName name="__SlS3">#REF!</definedName>
    <definedName name="__SlS4">#REF!</definedName>
    <definedName name="__sn1020">#REF!</definedName>
    <definedName name="__SN3">#REF!</definedName>
    <definedName name="__sp24">#REF!</definedName>
    <definedName name="__sp3">#REF!</definedName>
    <definedName name="__sp4">#REF!</definedName>
    <definedName name="__sp50">#REF!</definedName>
    <definedName name="__sp57">#REF!</definedName>
    <definedName name="__sp810">#REF!</definedName>
    <definedName name="__SSF1">#REF!</definedName>
    <definedName name="__SSF2">#REF!</definedName>
    <definedName name="__SSF3">#REF!</definedName>
    <definedName name="__std100">#REF!</definedName>
    <definedName name="__std150">#REF!</definedName>
    <definedName name="__STD4">#REF!</definedName>
    <definedName name="__std50">#REF!</definedName>
    <definedName name="__std65">#REF!</definedName>
    <definedName name="__str01">#REF!</definedName>
    <definedName name="__str02">#REF!</definedName>
    <definedName name="__str03">#REF!</definedName>
    <definedName name="__str04">#REF!</definedName>
    <definedName name="__str05">#REF!</definedName>
    <definedName name="__str06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UM1">#REF!</definedName>
    <definedName name="__SUM2">#REF!</definedName>
    <definedName name="__SUM3">#REF!</definedName>
    <definedName name="__T916889">#REF!</definedName>
    <definedName name="__TB1">#REF!</definedName>
    <definedName name="__TB2">#REF!</definedName>
    <definedName name="__TB3">#REF!</definedName>
    <definedName name="__TB4">#REF!</definedName>
    <definedName name="__TB5">#REF!</definedName>
    <definedName name="__TBG10">#REF!</definedName>
    <definedName name="__TBG12">#REF!</definedName>
    <definedName name="__TBG20">#REF!</definedName>
    <definedName name="__TBG25">#REF!</definedName>
    <definedName name="__Tbl1">#REF!</definedName>
    <definedName name="__TBL2">#REF!</definedName>
    <definedName name="__TBS100">#REF!</definedName>
    <definedName name="__TBS50">#REF!</definedName>
    <definedName name="__tbt1">#REF!</definedName>
    <definedName name="__tbt2">#REF!</definedName>
    <definedName name="__Te1">#REF!</definedName>
    <definedName name="__TEE100">#REF!</definedName>
    <definedName name="__TEE125">#REF!</definedName>
    <definedName name="__TEE15">#REF!</definedName>
    <definedName name="__TEE150">#REF!</definedName>
    <definedName name="__TEE20">#REF!</definedName>
    <definedName name="__TEE200">#REF!</definedName>
    <definedName name="__TEE25">#REF!</definedName>
    <definedName name="__TEE250">#REF!</definedName>
    <definedName name="__TEE300">#REF!</definedName>
    <definedName name="__TEE32">#REF!</definedName>
    <definedName name="__TEE40">#REF!</definedName>
    <definedName name="__TEE50">#REF!</definedName>
    <definedName name="__TEE65">#REF!</definedName>
    <definedName name="__TEE80">#REF!</definedName>
    <definedName name="__th100">#REF!</definedName>
    <definedName name="__TH160">#REF!</definedName>
    <definedName name="__THP2">#N/A</definedName>
    <definedName name="__tk04">#REF!</definedName>
    <definedName name="__TL1">#REF!</definedName>
    <definedName name="__TL2">#REF!</definedName>
    <definedName name="__tl20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M1">#REF!</definedName>
    <definedName name="__tm10">#REF!</definedName>
    <definedName name="__tm11">#REF!</definedName>
    <definedName name="__tm12">#REF!</definedName>
    <definedName name="__tm13">#REF!</definedName>
    <definedName name="__tm14">#REF!</definedName>
    <definedName name="__tm15">#REF!</definedName>
    <definedName name="__tm16">#REF!</definedName>
    <definedName name="__tm17">#REF!</definedName>
    <definedName name="__tm18">#REF!</definedName>
    <definedName name="__TM19">#REF!</definedName>
    <definedName name="__TM2">#REF!</definedName>
    <definedName name="__tm20">#REF!</definedName>
    <definedName name="__TM21">#REF!</definedName>
    <definedName name="__TM22">#REF!</definedName>
    <definedName name="__tm23">#REF!</definedName>
    <definedName name="__TM24">#REF!</definedName>
    <definedName name="__TM25">#REF!</definedName>
    <definedName name="__TM26">#REF!</definedName>
    <definedName name="__TM27">#REF!</definedName>
    <definedName name="__tm28">#REF!</definedName>
    <definedName name="__tm29">#REF!</definedName>
    <definedName name="__tm3">#REF!</definedName>
    <definedName name="__TM30">#REF!</definedName>
    <definedName name="__tm4">#REF!</definedName>
    <definedName name="__tm5">#REF!</definedName>
    <definedName name="__tm6">#REF!</definedName>
    <definedName name="__tm7">#REF!</definedName>
    <definedName name="__tm8">#REF!</definedName>
    <definedName name="__tm9">#REF!</definedName>
    <definedName name="__TOP2">#REF!</definedName>
    <definedName name="__tp40">#REF!</definedName>
    <definedName name="__TR250">#REF!</definedName>
    <definedName name="__tr375">#REF!</definedName>
    <definedName name="__Ts1">#REF!</definedName>
    <definedName name="__tsI3">#REF!</definedName>
    <definedName name="__TSM1">#REF!</definedName>
    <definedName name="__tsm10">#REF!</definedName>
    <definedName name="__tsm11">#REF!</definedName>
    <definedName name="__tsm12">#REF!</definedName>
    <definedName name="__tsm13">#REF!</definedName>
    <definedName name="__tsm14">#REF!</definedName>
    <definedName name="__tsm15">#REF!</definedName>
    <definedName name="__tsm16">#REF!</definedName>
    <definedName name="__tsm17">#REF!</definedName>
    <definedName name="__tsm18">#REF!</definedName>
    <definedName name="__TSM19">#REF!</definedName>
    <definedName name="__TSM2">#REF!</definedName>
    <definedName name="__tsm20">#REF!</definedName>
    <definedName name="__tsm21">#REF!</definedName>
    <definedName name="__tsm22">#REF!</definedName>
    <definedName name="__tsm23">#REF!</definedName>
    <definedName name="__TSM24">#REF!</definedName>
    <definedName name="__TSM25">#REF!</definedName>
    <definedName name="__TSM26">#REF!</definedName>
    <definedName name="__TSM27">#REF!</definedName>
    <definedName name="__tsm28">#REF!</definedName>
    <definedName name="__tsm29">#REF!</definedName>
    <definedName name="__tsm3">#REF!</definedName>
    <definedName name="__TSM30">#REF!</definedName>
    <definedName name="__tsm4">#REF!</definedName>
    <definedName name="__tsm5">#REF!</definedName>
    <definedName name="__tsm6">#REF!</definedName>
    <definedName name="__tsm7">#REF!</definedName>
    <definedName name="__tsm8">#REF!</definedName>
    <definedName name="__tsm9">#REF!</definedName>
    <definedName name="__tsv25">#REF!</definedName>
    <definedName name="__tws1">#REF!</definedName>
    <definedName name="__TY100">#REF!</definedName>
    <definedName name="__TY125">#REF!</definedName>
    <definedName name="__TY15">#REF!</definedName>
    <definedName name="__TY150">#REF!</definedName>
    <definedName name="__TY20">#REF!</definedName>
    <definedName name="__TY200">#REF!</definedName>
    <definedName name="__TY25">#REF!</definedName>
    <definedName name="__TY250">#REF!</definedName>
    <definedName name="__TY300">#REF!</definedName>
    <definedName name="__TY32">#REF!</definedName>
    <definedName name="__TY40">#REF!</definedName>
    <definedName name="__TY45100">#REF!</definedName>
    <definedName name="__TY45125">#REF!</definedName>
    <definedName name="__TY4515">#REF!</definedName>
    <definedName name="__TY45150">#REF!</definedName>
    <definedName name="__TY4520">#REF!</definedName>
    <definedName name="__TY45200">#REF!</definedName>
    <definedName name="__TY4525">#REF!</definedName>
    <definedName name="__TY45250">#REF!</definedName>
    <definedName name="__TY45300">#REF!</definedName>
    <definedName name="__TY4532">#REF!</definedName>
    <definedName name="__TY4540">#REF!</definedName>
    <definedName name="__TY4550">#REF!</definedName>
    <definedName name="__TY4565">#REF!</definedName>
    <definedName name="__TY4580">#REF!</definedName>
    <definedName name="__TY50">#REF!</definedName>
    <definedName name="__TY65">#REF!</definedName>
    <definedName name="__TY80">#REF!</definedName>
    <definedName name="__TY90100">#REF!</definedName>
    <definedName name="__TY90125">#REF!</definedName>
    <definedName name="__TY9015">#REF!</definedName>
    <definedName name="__TY90150">#REF!</definedName>
    <definedName name="__TY9020">#REF!</definedName>
    <definedName name="__TY90200">#REF!</definedName>
    <definedName name="__TY9025">#REF!</definedName>
    <definedName name="__TY90250">#REF!</definedName>
    <definedName name="__TY90300">#REF!</definedName>
    <definedName name="__TY9032">#REF!</definedName>
    <definedName name="__TY9040">#REF!</definedName>
    <definedName name="__TY9050">#REF!</definedName>
    <definedName name="__TY9065">#REF!</definedName>
    <definedName name="__TY9080">#REF!</definedName>
    <definedName name="__uls60">#REF!</definedName>
    <definedName name="__UNP200">#REF!</definedName>
    <definedName name="__up05">#N/A</definedName>
    <definedName name="__up1">#REF!</definedName>
    <definedName name="__up10">"'file://SERVER3/har-data/STRUCTURE PRICE OF BQ KOMPAS GRAMEDIA.xls'#$analisa.$#REF!$#REF!"</definedName>
    <definedName name="__UP15">#N/A</definedName>
    <definedName name="__up2">#REF!</definedName>
    <definedName name="__UP20">#N/A</definedName>
    <definedName name="__up3">#REF!</definedName>
    <definedName name="__up4">#REF!</definedName>
    <definedName name="__up5">#REF!</definedName>
    <definedName name="__USD1">#REF!</definedName>
    <definedName name="__v99999">#REF!</definedName>
    <definedName name="__VL100">#REF!</definedName>
    <definedName name="__VL200">#REF!</definedName>
    <definedName name="__VL250">#REF!</definedName>
    <definedName name="__vnt100">#REF!</definedName>
    <definedName name="__vnt40">#REF!</definedName>
    <definedName name="__vnt50">#REF!</definedName>
    <definedName name="__vnt80">#REF!</definedName>
    <definedName name="__wal01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WF32">#REF!</definedName>
    <definedName name="__WF42">#REF!</definedName>
    <definedName name="__wf43">#REF!</definedName>
    <definedName name="__WL32">#REF!</definedName>
    <definedName name="__XAG2">#REF!</definedName>
    <definedName name="__XAG50">#REF!</definedName>
    <definedName name="__XAW2">#REF!</definedName>
    <definedName name="__XAW3">#REF!</definedName>
    <definedName name="__XAW4">#REF!</definedName>
    <definedName name="__xlfn.BAHTTEXT" hidden="1">#NAME?</definedName>
    <definedName name="__ya1">#REF!</definedName>
    <definedName name="__ya2">#REF!</definedName>
    <definedName name="__ya3">#REF!</definedName>
    <definedName name="__ya4">#REF!</definedName>
    <definedName name="_0_2">#REF!</definedName>
    <definedName name="_0.3">#REF!</definedName>
    <definedName name="_012">#REF!</definedName>
    <definedName name="_1">#N/A</definedName>
    <definedName name="_1_________________________________________________________________________________________________________________________________________________123Graph_ACHART_1" hidden="1">#REF!</definedName>
    <definedName name="_1_________________________________________________________________________123Graph_ACHART_1" hidden="1">#REF!</definedName>
    <definedName name="_1___123Graph_ACHART_1" hidden="1">#REF!</definedName>
    <definedName name="_1__123Graph_ACHART_1" hidden="1">#REF!</definedName>
    <definedName name="_1__123Graph_ACHART_2" hidden="1">#REF!</definedName>
    <definedName name="_1__123Graph_AChart_2A" hidden="1">#REF!</definedName>
    <definedName name="_1__M2__Plesteran_Campuran_1___4">#REF!</definedName>
    <definedName name="_1__M2_Memasang_Lantai_Keramik_20_x_20">#REF!</definedName>
    <definedName name="_1__M2_Memasang_Lantai_Keramik_30_x_30">#REF!</definedName>
    <definedName name="_1__M2_Mengecat_Plapond">#REF!</definedName>
    <definedName name="_1_10">#REF!</definedName>
    <definedName name="_1_EUR">#REF!</definedName>
    <definedName name="_1_Kg_Pembesian">#REF!</definedName>
    <definedName name="_1_m___Bangku_ulin_Uk.T_0_5_m__L_0_4_m">#REF!</definedName>
    <definedName name="_1_m___Mengukur_dan_memasang_bauwpalnk">#REF!</definedName>
    <definedName name="_1_m___tangga_ulin_Uk.L__1_m">#REF!</definedName>
    <definedName name="_1_M__Memasang_Bubungan_Seng_Metal">#REF!</definedName>
    <definedName name="_1_M__Memasang_Listplank">#REF!</definedName>
    <definedName name="_1_M__Membuat_Pagar___90_x_100___Cm__Reiling">#REF!</definedName>
    <definedName name="_1_M__Membuat_Pagar__papan">#REF!</definedName>
    <definedName name="_1_M__PAS._NIROGRANITO_MOTIF_40X40">#REF!</definedName>
    <definedName name="_1_M__PAS._PLINT_KERAMIK">#REF!</definedName>
    <definedName name="_1_M__PEK._PENGUKURAN_KEMBALI__SITE">#REF!</definedName>
    <definedName name="_1_M2_ACIAN_TEMBOK">#REF!</definedName>
    <definedName name="_1_M2_BEKISTING___PERANCAH">#REF!</definedName>
    <definedName name="_1_M2_Dinding_Kayu_Bengkirai">#REF!</definedName>
    <definedName name="_1_M2_Memasang_Atap_Seng_Metal">#REF!</definedName>
    <definedName name="_1_M2_MEMASANG_ATAP_TEGLAS">#REF!</definedName>
    <definedName name="_1_M2_Memasang_Lantai_Kayu_Ulin_Ukuran_5_20">#REF!</definedName>
    <definedName name="_1_M2_MEMASANG_MULTIPLEX">#REF!</definedName>
    <definedName name="_1_M2_MEMASANG_PAPAN_LISTPLANK">#REF!</definedName>
    <definedName name="_1_M2_MEMASANG_PLAFOND_MULTIPLEX_VARIASI___RANGKA">#REF!</definedName>
    <definedName name="_1_M2_mengecat_Atap">#REF!</definedName>
    <definedName name="_1_M2_MENGECAT_DASAR_1X__PLAMUR__DAN_CAT_WARNA">#REF!</definedName>
    <definedName name="_1_M2_Mengecat_Dinding_Tembok__3__Lapis">#REF!</definedName>
    <definedName name="_1_M2_mengecat_Kayu">#REF!</definedName>
    <definedName name="_1_M2_Mengecat_Kilap_3_lapis">#REF!</definedName>
    <definedName name="_1_M2_MENGECAT_ULANG_TEMBOK_LUAR">#REF!</definedName>
    <definedName name="_1_M2_Mengerjakan_Rangka_Atap_Seng">#REF!</definedName>
    <definedName name="_1_M2_PASANGAN_DINDING_BATA_1_4">#REF!</definedName>
    <definedName name="_1_M2_Pasangan_Plapond_Playwood">#REF!</definedName>
    <definedName name="_1_M2_PLESTERAN_MOTIF">#REF!</definedName>
    <definedName name="_1_M2_PLESTERAN_TEMBOK_1_3_t___1_5_cm">#REF!</definedName>
    <definedName name="_1_M2_PLESTERAN_TEMBOK_1_4_t___1_5_cm">#REF!</definedName>
    <definedName name="_1_M2_RABAT_BETON_TEBAL_5_cm_1_3_6">#REF!</definedName>
    <definedName name="_1_M3__Beton_Tanpa_Tulang__1_____3_____5">#REF!</definedName>
    <definedName name="_1_M3__Galian_Tanah_Biasa">#REF!</definedName>
    <definedName name="_1_m3__Mengerjekan_Urugan_Pasir">#REF!</definedName>
    <definedName name="_1_M3_BETON_BERTULANG__1_2_3">#REF!</definedName>
    <definedName name="_1_M3_BETON_K___225">#REF!</definedName>
    <definedName name="_1_m3_Beton_rabat_camp._1pc___3_Ps___5_Krl">#REF!</definedName>
    <definedName name="_1_M3_GALIAN_TANAH">#REF!</definedName>
    <definedName name="_1_M3_Kusen_Bangunan_Yang__Berdinding">#REF!</definedName>
    <definedName name="_1_M3_Memasang_Balok_Penggapit_Daprah">#REF!</definedName>
    <definedName name="_1_M3_Memasang_Balok_Penggapit_Lantai">#REF!</definedName>
    <definedName name="_1_M3_Memasang_Gelagar_Kayu_Ukuran_12_12">#REF!</definedName>
    <definedName name="_1_M3_Memasang_Sloof_Ukuran_20_20">#REF!</definedName>
    <definedName name="_1_M3_Memasang_Suai_Dan_Tali_Jangkar">#REF!</definedName>
    <definedName name="_1_M3_Mengerjakan_Kolom__Ringbalk_Kayu_Ulin">#REF!</definedName>
    <definedName name="_1_m3_Mengerjakan_Urugan_tanah">#REF!</definedName>
    <definedName name="_1_m3_Menggali_tanah_biasa">#REF!</definedName>
    <definedName name="_1_M3_Menimbun_Kembali_Galian_Tanah">#REF!</definedName>
    <definedName name="_1_M3_PAS._BATU_GUNUNG___BATU_KALI_1_1_2_5">#REF!</definedName>
    <definedName name="_1_M3_PAS._BATU_KOSONG">#REF!</definedName>
    <definedName name="_1_M3_PEKERJAAN_GORDING__KASO_KAYU_KLS_I">#REF!</definedName>
    <definedName name="_1_M3_PEKERJAAN_KUDA___KUDA_KAYU_KLAS_1">#REF!</definedName>
    <definedName name="_1_M3_Rangka_Dinding_5_10">#REF!</definedName>
    <definedName name="_1_M3_Rangka_Kuda_Kuda_Gording">#REF!</definedName>
    <definedName name="_1_M3_TIMBUNAN_PASIR_BAWAH_LANTAI___PONDASI">#REF!</definedName>
    <definedName name="_1_M3_Urugan_Pasir">#REF!</definedName>
    <definedName name="_1_M3_Urugan_Tanah">#REF!</definedName>
    <definedName name="_1_us">#REF!</definedName>
    <definedName name="_1._Susunan_Pemilik_Modal_Saham">#REF!</definedName>
    <definedName name="_1.2A">#REF!</definedName>
    <definedName name="_10">#REF!</definedName>
    <definedName name="_10________________________________________________________________________________________________________________________________________123Graph_ACHART_1" hidden="1">#REF!</definedName>
    <definedName name="_10________________________________________________________________123Graph_ACHART_1" hidden="1">#REF!</definedName>
    <definedName name="_10__123Graph_ACHART_5L" hidden="1">#REF!</definedName>
    <definedName name="_10__123Graph_CCHART_5L" hidden="1">#REF!</definedName>
    <definedName name="_10_DIV_9">#REF!</definedName>
    <definedName name="_10_M2_MENGECAT_KAYU_3X___1X_DASAR___2X_WARNA">#REF!</definedName>
    <definedName name="_10000">#REF!</definedName>
    <definedName name="_1011">#REF!</definedName>
    <definedName name="_1012">#REF!</definedName>
    <definedName name="_1013">#REF!</definedName>
    <definedName name="_1014">#REF!</definedName>
    <definedName name="_1015">#REF!</definedName>
    <definedName name="_10Excel_BuiltIn_Print_Titles_1">#REF!</definedName>
    <definedName name="_10MP_1011">#REF!</definedName>
    <definedName name="_11">#REF!</definedName>
    <definedName name="_11_______________________________________________________________________________________________________________________________________123Graph_ACHART_1" hidden="1">#REF!</definedName>
    <definedName name="_11_______________________________________________________________123Graph_ACHART_1" hidden="1">#REF!</definedName>
    <definedName name="_11__123Graph_BCHART_3J" hidden="1">#REF!</definedName>
    <definedName name="_11__123Graph_DCHART_3J" hidden="1">#REF!</definedName>
    <definedName name="_110">#REF!</definedName>
    <definedName name="_11DIV_10">#REF!</definedName>
    <definedName name="_11Excel_BuiltIn_Print_Titles_3_1">#REF!,#REF!</definedName>
    <definedName name="_11MP_1012">#REF!</definedName>
    <definedName name="_12">#REF!</definedName>
    <definedName name="_12______________________________________________________________________________________________________________________________________123Graph_ACHART_1" hidden="1">#REF!</definedName>
    <definedName name="_12______________________________________________________________123Graph_ACHART_1" hidden="1">#REF!</definedName>
    <definedName name="_12__123Graph_BCHART_4K" hidden="1">#REF!</definedName>
    <definedName name="_12__123Graph_DCHART_4K" hidden="1">#REF!</definedName>
    <definedName name="_12_67">#REF!</definedName>
    <definedName name="_121">#REF!</definedName>
    <definedName name="_123Graph_F" hidden="1">#REF!</definedName>
    <definedName name="_123Graph_X" hidden="1">#REF!</definedName>
    <definedName name="_12DIV_2">#REF!</definedName>
    <definedName name="_12Excel_BuiltIn_Print_Titles_3_1_1">#REF!,#REF!</definedName>
    <definedName name="_12MP_12">#REF!</definedName>
    <definedName name="_13">#REF!</definedName>
    <definedName name="_13_____________________________________________________________________________________________________________________________________123Graph_ACHART_1" hidden="1">#REF!</definedName>
    <definedName name="_13_____________________________________________________________123Graph_ACHART_1" hidden="1">#REF!</definedName>
    <definedName name="_13__123Graph_BCHART_5L" hidden="1">#REF!</definedName>
    <definedName name="_13__123Graph_DCHART_5L" hidden="1">#REF!</definedName>
    <definedName name="_13DIV_7">#REF!</definedName>
    <definedName name="_13Excel_BuiltIn_Print_Titles_4_1_1_1">#REF!,#REF!</definedName>
    <definedName name="_13MP_21">#REF!</definedName>
    <definedName name="_14">#REF!</definedName>
    <definedName name="_14____________________________________________________________________________________________________________________________________123Graph_ACHART_1" hidden="1">#REF!</definedName>
    <definedName name="_14____________________________________________________________123Graph_ACHART_1" hidden="1">#REF!</definedName>
    <definedName name="_14__123Graph_BCHART_3J" hidden="1">#REF!</definedName>
    <definedName name="_14__123Graph_ECHART_3J" hidden="1">#REF!</definedName>
    <definedName name="_147Excel_BuiltIn_Print_Area_9_1">#REF!,#REF!</definedName>
    <definedName name="_14A">#REF!</definedName>
    <definedName name="_14B">#REF!</definedName>
    <definedName name="_14DIV_9">#REF!</definedName>
    <definedName name="_14MP_22">#REF!</definedName>
    <definedName name="_15">#REF!</definedName>
    <definedName name="_15___________________________________________________________________________________________________________________________________123Graph_ACHART_1" hidden="1">#REF!</definedName>
    <definedName name="_15___________________________________________________________123Graph_ACHART_1" hidden="1">#REF!</definedName>
    <definedName name="_15__123Graph_ACHART_1" hidden="1">#REF!</definedName>
    <definedName name="_15__123Graph_BCHART_4K" hidden="1">#REF!</definedName>
    <definedName name="_15__123Graph_ECHART_5L" hidden="1">#REF!</definedName>
    <definedName name="_15_8">#REF!</definedName>
    <definedName name="_15Excel_BuiltIn_Print_Titles_6_1_1">#REF!,#REF!</definedName>
    <definedName name="_15MP_318">#REF!</definedName>
    <definedName name="_16">#REF!</definedName>
    <definedName name="_16__________________________________________________________________________________________________________________________________123Graph_ACHART_1" hidden="1">#REF!</definedName>
    <definedName name="_16__________________________________________________________123Graph_ACHART_1" hidden="1">#REF!</definedName>
    <definedName name="_16__123Graph_BCHART_5L" hidden="1">#REF!</definedName>
    <definedName name="_16__123Graph_CCHART_3J" hidden="1">#REF!</definedName>
    <definedName name="_16__123Graph_FCHART_3J" hidden="1">#REF!</definedName>
    <definedName name="_16_10">#REF!</definedName>
    <definedName name="_16K_7_1">#REF!</definedName>
    <definedName name="_16MP_322">#REF!</definedName>
    <definedName name="_17">#REF!</definedName>
    <definedName name="_17_________________________________________________________________________________________________________________________________123Graph_ACHART_1" hidden="1">#REF!</definedName>
    <definedName name="_17_________________________________________________________123Graph_ACHART_1" hidden="1">#REF!</definedName>
    <definedName name="_17__123Graph_CCHART_4K" hidden="1">#REF!</definedName>
    <definedName name="_17__123Graph_FCHART_5L" hidden="1">#REF!</definedName>
    <definedName name="_17MP_33">#REF!</definedName>
    <definedName name="_18">#REF!</definedName>
    <definedName name="_18________________________________________________________________________________________________________________________________123Graph_ACHART_1" hidden="1">#REF!</definedName>
    <definedName name="_18________________________________________________________123Graph_ACHART_1" hidden="1">#REF!</definedName>
    <definedName name="_18__123Graph_CCHART_5L" hidden="1">#REF!</definedName>
    <definedName name="_18_9">#REF!</definedName>
    <definedName name="_18Excel_BuiltIn_Print_Titles_1_1">#REF!,#REF!</definedName>
    <definedName name="_19">#REF!</definedName>
    <definedName name="_19_______________________________________________________________________________________________________________________________123Graph_ACHART_1" hidden="1">#REF!</definedName>
    <definedName name="_19_______________________________________________________123Graph_ACHART_1" hidden="1">#REF!</definedName>
    <definedName name="_19__123Graph_DCHART_3J" hidden="1">#REF!</definedName>
    <definedName name="_1A">#REF!</definedName>
    <definedName name="_1A_2_1">#REF!</definedName>
    <definedName name="_1DIV_1">#REF!</definedName>
    <definedName name="_1Excel_BuiltIn_Print_Area_9_1">#REF!,#REF!</definedName>
    <definedName name="_1m__Memasang_bubungan_multi_roof">#REF!</definedName>
    <definedName name="_1m__Memasang_lisplank_dengan_rapi">#REF!</definedName>
    <definedName name="_1m__Memasang_lisplank_dengan_rapi.">#REF!</definedName>
    <definedName name="_1m__Membuat_Saluran_dari_pas._batu_bata">#REF!</definedName>
    <definedName name="_1m__Mengerjakan_daun_jalusi">#REF!</definedName>
    <definedName name="_1m__Mengerjakan_talang_gantung">#REF!</definedName>
    <definedName name="_1m__Mengukur_dan_Memasang_bauwplank">#REF!</definedName>
    <definedName name="_1m2_Lantai_beton_7_cm_camp._1pc_3psr_6krl">#REF!</definedName>
    <definedName name="_1m2_Memasang_atap_Multi_roof">#REF!</definedName>
    <definedName name="_1m2_Memasang_atap_seng_BJLS_20">#REF!</definedName>
    <definedName name="_1m2_Memasang_atap_seng_motif_genteng">#REF!</definedName>
    <definedName name="_1m2_Memasang_dinding_dalam_susun_Prepav">#REF!</definedName>
    <definedName name="_1m2_Memasang_dinding_dalam_susun_Prepav_meranti">#REF!</definedName>
    <definedName name="_1m2_Memasang_dinding_dalam_susun_Prepav_ulin">#REF!</definedName>
    <definedName name="_1m2_Memasang_dinding_susun_Prepav">#REF!</definedName>
    <definedName name="_1m2_Memasang_dinding_susun_Prepav_meranti">#REF!</definedName>
    <definedName name="_1m2_Memasang_dinding_susun_Prepav_ulin">#REF!</definedName>
    <definedName name="_1m2_Membongkar_dinding_dan_lantai_kayu">#REF!</definedName>
    <definedName name="_1m2_Membongkar_dinding_tembok">#REF!</definedName>
    <definedName name="_1m2_Membongkar_lantai_beton">#REF!</definedName>
    <definedName name="_1m2_Mengecat_dinding_dan_plapon_3_lapis">#REF!</definedName>
    <definedName name="_1m2_Mengecat_kilat">#REF!</definedName>
    <definedName name="_1m2_Mengerjakan_daun_pintu_dan_jendela">#REF!</definedName>
    <definedName name="_1m2_Mengerjakan_daun_pintu_dan_jendela_kaca">#REF!</definedName>
    <definedName name="_1m2_Mengerjakan_dinding__lantai_dan_plapond">#REF!</definedName>
    <definedName name="_1m2_Mengerjakan_dinding_partizen_kayu">#REF!</definedName>
    <definedName name="_1m2_Mengerjakan_rangka_atap_genteng_M_Roof">#REF!</definedName>
    <definedName name="_1m2_Mengerjakan_rangka_plapon_plywood">#REF!</definedName>
    <definedName name="_1m2_Menggosok_dan_mendempul_kayu">#REF!</definedName>
    <definedName name="_1m2_Menurunkan_atap_genteng">#REF!</definedName>
    <definedName name="_1m2_Menurunkan_atap_sirap">#REF!</definedName>
    <definedName name="_1m2_Menurunkan_rangka_atap">#REF!</definedName>
    <definedName name="_1m2_pas._Plapond_lambarsiring">#REF!</definedName>
    <definedName name="_1m2_Pasangan_dinding_porselin_20x20_cm">#REF!</definedName>
    <definedName name="_1m2_Pasangan_lantai_tegel_keramik_20x20_cm">#REF!</definedName>
    <definedName name="_1m2_Pasangan_lantai_tegel_keramik_30x30_cm">#REF!</definedName>
    <definedName name="_1m2_Pasangan_tegel_porselin_11x11_cm">#REF!</definedName>
    <definedName name="_1m2_Plesteran_dinding_tembok_cp._1pc_2psr">#REF!</definedName>
    <definedName name="_1m2_Plesteran_dinding_tembok_cp._1pc_4psr">#REF!</definedName>
    <definedName name="_1m2_Upah_plesteran_dinding_tembok">#REF!</definedName>
    <definedName name="_1m2_Upah_untuk_mengecat">#REF!</definedName>
    <definedName name="_1m3_Beton_rabat_camp._1pc___2psr___3krl">#REF!</definedName>
    <definedName name="_1M3_Galian_Tanah">#REF!</definedName>
    <definedName name="_1m3_Lantai__camp._1pc_3psr_5krl">#REF!</definedName>
    <definedName name="_1m3_Mengerjakan_Gelagar_lantai_kayu">#REF!</definedName>
    <definedName name="_1m3_Mengerjakan_kozen_untuk_bangunan_kayu">#REF!</definedName>
    <definedName name="_1m3_Mengerjakan_kozen_untuk_bangunan_kayu_ulin">#REF!</definedName>
    <definedName name="_1m3_Mengerjakan_kozen_untuk_bangunan_yang">#REF!</definedName>
    <definedName name="_1m3_Mengerjakan_kozen_untuk_bangunan_yang_berdinding_pasangan_batu_bata">#REF!</definedName>
    <definedName name="_1m3_Mengerjakan_sloof__tiang_dirian_dan_reng">#REF!</definedName>
    <definedName name="_1m3_Mengerjakan_urungan_pasir">#REF!</definedName>
    <definedName name="_1m3_Mengerjakan_urungan_tanah">#REF!</definedName>
    <definedName name="_1m3_Menggali_tanah_biasa">#REF!</definedName>
    <definedName name="_1m3_Menggali_tanah_lumpur">#REF!</definedName>
    <definedName name="_1m3_Menimbun_kembali_tanah_galian">#REF!</definedName>
    <definedName name="_1m3_Pas._Dinding_tembok_batu_bara_1pc_2psr">#REF!</definedName>
    <definedName name="_1m3_Pas._Dinding_tembok_batu_bata_1pc_4psr">#REF!</definedName>
    <definedName name="_1m3_Pas._Pondasi_batu_gunung_cp._1pc_4psr">#REF!</definedName>
    <definedName name="_1M3_Pasangan_Batu_Bata_camp._1___2">#REF!</definedName>
    <definedName name="_1M3_Pasangan_Batu_Bata_camp._1___4">#REF!</definedName>
    <definedName name="_1m3_pasangan_batu_kosong">#REF!</definedName>
    <definedName name="_1M3_Pondasi_Batu_Gunung_Camp._1___4">#REF!</definedName>
    <definedName name="_1M3_Pondasi_Batu_Kosong">#REF!</definedName>
    <definedName name="_1m3_Rangka_kuda_kuda___gording_sederhana">#REF!</definedName>
    <definedName name="_1m3_Upah_pasangan_batu_bata">#REF!</definedName>
    <definedName name="_1PROD_ALAT">#REF!</definedName>
    <definedName name="_1W1G">#REF!</definedName>
    <definedName name="_1W2G">#REF!</definedName>
    <definedName name="_1W3G">#REF!</definedName>
    <definedName name="_1W4G">#REF!</definedName>
    <definedName name="_1W5G">#REF!</definedName>
    <definedName name="_1W6G">#REF!</definedName>
    <definedName name="_2">#N/A</definedName>
    <definedName name="_2________________________________________________________________________________________________________________________________________________123Graph_ACHART_1" hidden="1">#REF!</definedName>
    <definedName name="_2________________________________________________________________________123Graph_ACHART_1" hidden="1">#REF!</definedName>
    <definedName name="_2__123Graph_ACHART_1" hidden="1">#REF!</definedName>
    <definedName name="_2__123Graph_AChart_3A" hidden="1">#REF!</definedName>
    <definedName name="_2__123Graph_ACHART_3J" hidden="1">#REF!</definedName>
    <definedName name="_2__123Graph_XCHART_1" hidden="1">#REF!</definedName>
    <definedName name="_2_12">#REF!</definedName>
    <definedName name="_2_8__BO">#REF!</definedName>
    <definedName name="_2._Direksi_Penanggung_Jawab_Pengurus_Perusahaan">#REF!</definedName>
    <definedName name="_2._Pajak">#REF!</definedName>
    <definedName name="_2.1">#REF!</definedName>
    <definedName name="_2.2">#REF!</definedName>
    <definedName name="_2.3.3">#REF!</definedName>
    <definedName name="_20">#REF!</definedName>
    <definedName name="_20______________________________________________________________________________________________________________________________123Graph_ACHART_1" hidden="1">#REF!</definedName>
    <definedName name="_20______________________________________________________123Graph_ACHART_1" hidden="1">#REF!</definedName>
    <definedName name="_20__123Graph_CCHART_3J" hidden="1">#REF!</definedName>
    <definedName name="_20__123Graph_DCHART_4K" hidden="1">#REF!</definedName>
    <definedName name="_2001">#REF!</definedName>
    <definedName name="_202">#REF!</definedName>
    <definedName name="_2062">#REF!</definedName>
    <definedName name="_2064">#REF!</definedName>
    <definedName name="_2073">#REF!</definedName>
    <definedName name="_21">#REF!</definedName>
    <definedName name="_21_____________________________________________________________________________________________________________________________123Graph_ACHART_1" hidden="1">#REF!</definedName>
    <definedName name="_21_____________________________________________________123Graph_ACHART_1" hidden="1">#REF!</definedName>
    <definedName name="_21__123Graph_CCHART_4K" hidden="1">#REF!</definedName>
    <definedName name="_21__123Graph_DCHART_5L" hidden="1">#REF!</definedName>
    <definedName name="_210">#REF!</definedName>
    <definedName name="_211">#REF!</definedName>
    <definedName name="_21FA">#REF!</definedName>
    <definedName name="_21PK">#REF!</definedName>
    <definedName name="_22">#REF!</definedName>
    <definedName name="_22____________________________________________________________________________________________________________________________123Graph_ACHART_1" hidden="1">#REF!</definedName>
    <definedName name="_22____________________________________________________123Graph_ACHART_1" hidden="1">#REF!</definedName>
    <definedName name="_22__123Graph_CCHART_5L" hidden="1">#REF!</definedName>
    <definedName name="_22__123Graph_ECHART_3J" hidden="1">#REF!</definedName>
    <definedName name="_224">#REF!</definedName>
    <definedName name="_225">#REF!</definedName>
    <definedName name="_22FA">#REF!</definedName>
    <definedName name="_22FA_M_">#REF!</definedName>
    <definedName name="_22PK">#REF!</definedName>
    <definedName name="_22PK_M_">#REF!</definedName>
    <definedName name="_23___________________________________________________________________________________________________________________________123Graph_ACHART_1" hidden="1">#REF!</definedName>
    <definedName name="_23___________________________________________________123Graph_ACHART_1" hidden="1">#REF!</definedName>
    <definedName name="_23__123Graph_DCHART_3J" hidden="1">#REF!</definedName>
    <definedName name="_23__123Graph_ECHART_5L" hidden="1">#REF!</definedName>
    <definedName name="_231">#REF!</definedName>
    <definedName name="_231FA">#REF!</definedName>
    <definedName name="_231PK">#REF!</definedName>
    <definedName name="_232">#REF!</definedName>
    <definedName name="_232FA">#REF!</definedName>
    <definedName name="_232PK">#REF!</definedName>
    <definedName name="_233">#REF!</definedName>
    <definedName name="_233FA">#REF!</definedName>
    <definedName name="_233PK">#REF!</definedName>
    <definedName name="_236">#REF!</definedName>
    <definedName name="_237">#REF!</definedName>
    <definedName name="_24__________________________________________________________________________________________________________________________123Graph_ACHART_1" hidden="1">#REF!</definedName>
    <definedName name="_24__________________________________________________123Graph_ACHART_1" hidden="1">#REF!</definedName>
    <definedName name="_24__123Graph_DCHART_4K" hidden="1">#REF!</definedName>
    <definedName name="_241">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5_________________________________________________________________________________________________________________________123Graph_ACHART_1" hidden="1">#REF!</definedName>
    <definedName name="_25_________________________________________________123Graph_ACHART_1" hidden="1">#REF!</definedName>
    <definedName name="_25__123Graph_DCHART_5L" hidden="1">#REF!</definedName>
    <definedName name="_26________________________________________________________________________________________________________________________123Graph_ACHART_1" hidden="1">#REF!</definedName>
    <definedName name="_26________________________________________________123Graph_ACHART_1" hidden="1">#REF!</definedName>
    <definedName name="_26__123Graph_ECHART_3J" hidden="1">#REF!</definedName>
    <definedName name="_26__123Graph_FCHART_3J" hidden="1">#REF!</definedName>
    <definedName name="_27_______________________________________________________________________________________________________________________123Graph_ACHART_1" hidden="1">#REF!</definedName>
    <definedName name="_27_______________________________________________123Graph_ACHART_1" hidden="1">#REF!</definedName>
    <definedName name="_27__123Graph_ECHART_5L" hidden="1">#REF!</definedName>
    <definedName name="_27__123Graph_FCHART_5L" hidden="1">#REF!</definedName>
    <definedName name="_28______________________________________________________________________________________________________________________123Graph_ACHART_1" hidden="1">#REF!</definedName>
    <definedName name="_28______________________________________________123Graph_ACHART_1" hidden="1">#REF!</definedName>
    <definedName name="_29_____________________________________________________________________________________________________________________123Graph_ACHART_1" hidden="1">#REF!</definedName>
    <definedName name="_29_____________________________________________123Graph_ACHART_1" hidden="1">#REF!</definedName>
    <definedName name="_2DIV_10">#REF!</definedName>
    <definedName name="_2DIV_2">#REF!</definedName>
    <definedName name="_2Excel_BuiltIn_Print_Area_9_1">#REF!,#REF!</definedName>
    <definedName name="_2RAB_1">#REF!</definedName>
    <definedName name="_2W1G">#REF!</definedName>
    <definedName name="_2W2G">#REF!</definedName>
    <definedName name="_2W3G">#REF!</definedName>
    <definedName name="_2W4G">#REF!</definedName>
    <definedName name="_2W5G">#REF!</definedName>
    <definedName name="_2W6G">#REF!</definedName>
    <definedName name="_3">#N/A</definedName>
    <definedName name="_3_______________________________________________________________________________________________________________________________________________123Graph_ACHART_1" hidden="1">#REF!</definedName>
    <definedName name="_3_______________________________________________________________________123Graph_ACHART_1" hidden="1">#REF!</definedName>
    <definedName name="_3__123Graph_ACHART_1" hidden="1">#REF!</definedName>
    <definedName name="_3__123Graph_ACHART_2" hidden="1">#REF!</definedName>
    <definedName name="_3__123Graph_ACHART_4K" hidden="1">#REF!</definedName>
    <definedName name="_3__123Graph_XChart_2A" hidden="1">#REF!</definedName>
    <definedName name="_3_10">#REF!</definedName>
    <definedName name="_3_345">#REF!</definedName>
    <definedName name="_3.2.2">#REF!</definedName>
    <definedName name="_3.3">#REF!</definedName>
    <definedName name="_30____________________________________________________________________________________________________________________123Graph_ACHART_1" hidden="1">#REF!</definedName>
    <definedName name="_30____________________________________________123Graph_ACHART_1" hidden="1">#REF!</definedName>
    <definedName name="_30__123Graph_XCHART_1" hidden="1">#REF!</definedName>
    <definedName name="_304">#REF!</definedName>
    <definedName name="_3061">#REF!</definedName>
    <definedName name="_3062">#REF!</definedName>
    <definedName name="_31___________________________________________________________________________________________________________________123Graph_ACHART_1" hidden="1">#REF!</definedName>
    <definedName name="_31___________________________________________123Graph_ACHART_1" hidden="1">#REF!</definedName>
    <definedName name="_31__123Graph_FCHART_3J" hidden="1">#REF!</definedName>
    <definedName name="_310">#REF!</definedName>
    <definedName name="_311">#REF!</definedName>
    <definedName name="_311FA">#REF!</definedName>
    <definedName name="_311PK">#REF!</definedName>
    <definedName name="_312">#REF!</definedName>
    <definedName name="_312a">#REF!</definedName>
    <definedName name="_312FA">#REF!</definedName>
    <definedName name="_312PK">#REF!</definedName>
    <definedName name="_313">#REF!</definedName>
    <definedName name="_317">#REF!</definedName>
    <definedName name="_318">#REF!</definedName>
    <definedName name="_32__________________________________________________________________________________________________________________123Graph_ACHART_1" hidden="1">#REF!</definedName>
    <definedName name="_32__________________________________________123Graph_ACHART_1" hidden="1">#REF!</definedName>
    <definedName name="_32__123Graph_FCHART_5L" hidden="1">#REF!</definedName>
    <definedName name="_32_12">#REF!</definedName>
    <definedName name="_321">#REF!</definedName>
    <definedName name="_321FA">#REF!</definedName>
    <definedName name="_321PK">#REF!</definedName>
    <definedName name="_322">#REF!</definedName>
    <definedName name="_322FA">#REF!</definedName>
    <definedName name="_322PK">#REF!</definedName>
    <definedName name="_33">#REF!</definedName>
    <definedName name="_33_________________________________________________________________________________________________________________123Graph_ACHART_1" hidden="1">#REF!</definedName>
    <definedName name="_33_________________________________________123Graph_ACHART_1" hidden="1">#REF!</definedName>
    <definedName name="_33FA">#REF!</definedName>
    <definedName name="_33PK">#REF!</definedName>
    <definedName name="_34________________________________________________________________________________________________________________123Graph_ACHART_1" hidden="1">#REF!</definedName>
    <definedName name="_34________________________________________123Graph_ACHART_1" hidden="1">#REF!</definedName>
    <definedName name="_342">#REF!</definedName>
    <definedName name="_345">#REF!</definedName>
    <definedName name="_35">#REF!</definedName>
    <definedName name="_35_______________________________________________________________________________________________________________123Graph_ACHART_1" hidden="1">#REF!</definedName>
    <definedName name="_35_______________________________________123Graph_ACHART_1" hidden="1">#REF!</definedName>
    <definedName name="_36">#REF!</definedName>
    <definedName name="_36______________________________________________________________________________________________________________123Graph_ACHART_1" hidden="1">#REF!</definedName>
    <definedName name="_36______________________________________123Graph_ACHART_1" hidden="1">#REF!</definedName>
    <definedName name="_37_____________________________________________________________________________________________________________123Graph_ACHART_1" hidden="1">#REF!</definedName>
    <definedName name="_37_____________________________________123Graph_ACHART_1" hidden="1">#REF!</definedName>
    <definedName name="_38____________________________________________________________________________________________________________123Graph_ACHART_1" hidden="1">#REF!</definedName>
    <definedName name="_38____________________________________123Graph_ACHART_1" hidden="1">#REF!</definedName>
    <definedName name="_39___________________________________________________________________________________________________________123Graph_ACHART_1" hidden="1">#REF!</definedName>
    <definedName name="_39___________________________________123Graph_ACHART_1" hidden="1">#REF!</definedName>
    <definedName name="_3A">#REF!</definedName>
    <definedName name="_3DIV_2">#REF!</definedName>
    <definedName name="_3DIV_7">#REF!</definedName>
    <definedName name="_3SRT_PEN">#REF!</definedName>
    <definedName name="_3WROLLER">#REF!</definedName>
    <definedName name="_4">#N/A</definedName>
    <definedName name="_4______________________________________________________________________________________________________________________________________________123Graph_ACHART_1" hidden="1">#REF!</definedName>
    <definedName name="_4______________________________________________________________________123Graph_ACHART_1" hidden="1">#REF!</definedName>
    <definedName name="_4__123Graph_ACHART_1" hidden="1">#REF!</definedName>
    <definedName name="_4__123Graph_ACHART_2" hidden="1">#REF!</definedName>
    <definedName name="_4__123Graph_ACHART_5L" hidden="1">#REF!</definedName>
    <definedName name="_4__123Graph_XCHART_1" hidden="1">#REF!</definedName>
    <definedName name="_4__123Graph_XChart_3A" hidden="1">#REF!</definedName>
    <definedName name="_4__DIV_2">#REF!</definedName>
    <definedName name="_4_67">#REF!</definedName>
    <definedName name="_40__________________________________________________________________________________________________________123Graph_ACHART_1" hidden="1">#REF!</definedName>
    <definedName name="_40__________________________________123Graph_ACHART_1" hidden="1">#REF!</definedName>
    <definedName name="_41_________________________________________________________________________________________________________123Graph_ACHART_1" hidden="1">#REF!</definedName>
    <definedName name="_41_________________________________123Graph_ACHART_1" hidden="1">#REF!</definedName>
    <definedName name="_410">#REF!</definedName>
    <definedName name="_411">#REF!</definedName>
    <definedName name="_411FA">#REF!</definedName>
    <definedName name="_411PK">#REF!</definedName>
    <definedName name="_412">#REF!</definedName>
    <definedName name="_412FA">#REF!</definedName>
    <definedName name="_412PK">#REF!</definedName>
    <definedName name="_42________________________________________________________________________________________________________123Graph_ACHART_1" hidden="1">#REF!</definedName>
    <definedName name="_42________________________________123Graph_ACHART_1" hidden="1">#REF!</definedName>
    <definedName name="_421">#REF!</definedName>
    <definedName name="_421FA">#REF!</definedName>
    <definedName name="_421PK">#REF!</definedName>
    <definedName name="_422">#REF!</definedName>
    <definedName name="_422FA">#REF!</definedName>
    <definedName name="_422PK">#REF!</definedName>
    <definedName name="_424">#REF!</definedName>
    <definedName name="_43_______________________________________________________________________________________________________123Graph_ACHART_1" hidden="1">#REF!</definedName>
    <definedName name="_43_______________________________123Graph_ACHART_1" hidden="1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4______________________________________________________________________________________________________123Graph_ACHART_1" hidden="1">#REF!</definedName>
    <definedName name="_44______________________________123Graph_ACHART_1" hidden="1">#REF!</definedName>
    <definedName name="_45_____________________________________________________________________________________________________123Graph_ACHART_1" hidden="1">#REF!</definedName>
    <definedName name="_45_____________________________123Graph_ACHART_1" hidden="1">#REF!</definedName>
    <definedName name="_46____________________________________________________________________________________________________123Graph_ACHART_1" hidden="1">#REF!</definedName>
    <definedName name="_46____________________________123Graph_ACHART_1" hidden="1">#REF!</definedName>
    <definedName name="_47___________________________________________________________________________________________________123Graph_ACHART_1" hidden="1">#REF!</definedName>
    <definedName name="_47___________________________123Graph_ACHART_1" hidden="1">#REF!</definedName>
    <definedName name="_48__________________________________________________________________________________________________123Graph_ACHART_1" hidden="1">#REF!</definedName>
    <definedName name="_48__________________________123Graph_ACHART_1" hidden="1">#REF!</definedName>
    <definedName name="_48_345">#REF!</definedName>
    <definedName name="_49_________________________________________________________________________________________________123Graph_ACHART_1" hidden="1">#REF!</definedName>
    <definedName name="_49_________________________123Graph_ACHART_1" hidden="1">#REF!</definedName>
    <definedName name="_4DIV_3">#REF!</definedName>
    <definedName name="_4WORD_M_001_07">#REF!</definedName>
    <definedName name="_4WORD_O_005_E_">#REF!</definedName>
    <definedName name="_5">#N/A</definedName>
    <definedName name="_5_____________________________________________________________________________________________________________________________________________123Graph_ACHART_1" hidden="1">#REF!</definedName>
    <definedName name="_5_____________________________________________________________________123Graph_ACHART_1" hidden="1">#REF!</definedName>
    <definedName name="_5__123Graph_BCHART_3J" hidden="1">#REF!</definedName>
    <definedName name="_5__DIV_7">#REF!</definedName>
    <definedName name="_5_8">#REF!</definedName>
    <definedName name="_5.1">#REF!</definedName>
    <definedName name="_5.1.2">#REF!</definedName>
    <definedName name="_50________________________________________________________________________________________________123Graph_ACHART_1" hidden="1">#REF!</definedName>
    <definedName name="_50________________________123Graph_ACHART_1" hidden="1">#REF!</definedName>
    <definedName name="_5000">#REF!</definedName>
    <definedName name="_51_______________________________________________________________________________________________123Graph_ACHART_1" hidden="1">#REF!</definedName>
    <definedName name="_51_______________________123Graph_ACHART_1" hidden="1">#REF!</definedName>
    <definedName name="_511">#REF!</definedName>
    <definedName name="_511FA">#REF!</definedName>
    <definedName name="_512">#REF!</definedName>
    <definedName name="_512FA">#REF!</definedName>
    <definedName name="_514">#REF!</definedName>
    <definedName name="_516">#REF!</definedName>
    <definedName name="_52______________________________________________________________________________________________123Graph_ACHART_1" hidden="1">#REF!</definedName>
    <definedName name="_52______________________123Graph_ACHART_1" hidden="1">#REF!</definedName>
    <definedName name="_53_____________________________________________________________________________________________123Graph_ACHART_1" hidden="1">#REF!</definedName>
    <definedName name="_53_____________________123Graph_ACHART_1" hidden="1">#REF!</definedName>
    <definedName name="_54____________________________________________________________________________________________123Graph_ACHART_1" hidden="1">#REF!</definedName>
    <definedName name="_54____________________123Graph_ACHART_1" hidden="1">#REF!</definedName>
    <definedName name="_55">#REF!</definedName>
    <definedName name="_55___________________________________________________________________________________________123Graph_ACHART_1" hidden="1">#REF!</definedName>
    <definedName name="_55___________________123Graph_ACHART_1" hidden="1">#REF!</definedName>
    <definedName name="_56">#REF!</definedName>
    <definedName name="_56__________________________________________________________________________________________123Graph_ACHART_1" hidden="1">#REF!</definedName>
    <definedName name="_56__________________123Graph_ACHART_1" hidden="1">#REF!</definedName>
    <definedName name="_561a">#REF!</definedName>
    <definedName name="_561b">#REF!</definedName>
    <definedName name="_57_________________________________________________________________________________________123Graph_ACHART_1" hidden="1">#REF!</definedName>
    <definedName name="_57_________________123Graph_ACHART_1" hidden="1">#REF!</definedName>
    <definedName name="_571">#REF!</definedName>
    <definedName name="_58________________________________________________________________________________________123Graph_ACHART_1" hidden="1">#REF!</definedName>
    <definedName name="_58________________123Graph_ACHART_1" hidden="1">#REF!</definedName>
    <definedName name="_59_______________________________________________________________________________________123Graph_ACHART_1" hidden="1">#REF!</definedName>
    <definedName name="_59_______________123Graph_ACHART_1" hidden="1">#REF!</definedName>
    <definedName name="_5DIV_5">#REF!</definedName>
    <definedName name="_5Excel_BuiltIn_Print_Area_9_1">#REF!,#REF!</definedName>
    <definedName name="_6">#N/A</definedName>
    <definedName name="_6____________________________________________________________________________________________________________________________________________123Graph_ACHART_1" hidden="1">#REF!</definedName>
    <definedName name="_6____________________________________________________________________123Graph_ACHART_1" hidden="1">#REF!</definedName>
    <definedName name="_6__123Graph_ACHART_3J" hidden="1">#REF!</definedName>
    <definedName name="_6__123Graph_BCHART_4K" hidden="1">#REF!</definedName>
    <definedName name="_6__DIV_9">#REF!</definedName>
    <definedName name="_6_12">#REF!</definedName>
    <definedName name="_6_9">#REF!</definedName>
    <definedName name="_6.1.1">#REF!</definedName>
    <definedName name="_6.6">#REF!</definedName>
    <definedName name="_60______________________________________________________________________________________123Graph_ACHART_1" hidden="1">#REF!</definedName>
    <definedName name="_60______________123Graph_ACHART_1" hidden="1">#REF!</definedName>
    <definedName name="_6021">#REF!</definedName>
    <definedName name="_6022">#REF!</definedName>
    <definedName name="_605">#REF!</definedName>
    <definedName name="_61_____________________________________________________________________________________123Graph_ACHART_1" hidden="1">#REF!</definedName>
    <definedName name="_61_____________123Graph_ACHART_1" hidden="1">#REF!</definedName>
    <definedName name="_611">#REF!</definedName>
    <definedName name="_611FA">#REF!</definedName>
    <definedName name="_611PK">#REF!</definedName>
    <definedName name="_612">#REF!</definedName>
    <definedName name="_612FA">#REF!</definedName>
    <definedName name="_612PK">#REF!</definedName>
    <definedName name="_618">#REF!</definedName>
    <definedName name="_62____________________________________________________________________________________123Graph_ACHART_1" hidden="1">#REF!</definedName>
    <definedName name="_62____________123Graph_ACHART_1" hidden="1">#REF!</definedName>
    <definedName name="_621FA">#REF!</definedName>
    <definedName name="_621PK">#REF!</definedName>
    <definedName name="_622FA">#REF!</definedName>
    <definedName name="_622PK">#REF!</definedName>
    <definedName name="_623FA">#REF!</definedName>
    <definedName name="_623PK">#REF!</definedName>
    <definedName name="_63___________________________________________________________________________________123Graph_ACHART_1" hidden="1">#REF!</definedName>
    <definedName name="_63___________123Graph_ACHART_1" hidden="1">#REF!</definedName>
    <definedName name="_632FA">#REF!</definedName>
    <definedName name="_632PK">#REF!</definedName>
    <definedName name="_633">#REF!</definedName>
    <definedName name="_633FA">#REF!</definedName>
    <definedName name="_633PK">#REF!</definedName>
    <definedName name="_634">#REF!</definedName>
    <definedName name="_634FA">#REF!</definedName>
    <definedName name="_634PK">#REF!</definedName>
    <definedName name="_635">#REF!</definedName>
    <definedName name="_635a">#REF!</definedName>
    <definedName name="_635AFA">#REF!</definedName>
    <definedName name="_635APK">#REF!</definedName>
    <definedName name="_635b">#REF!</definedName>
    <definedName name="_635c">#REF!</definedName>
    <definedName name="_635FA">#REF!</definedName>
    <definedName name="_635PK">#REF!</definedName>
    <definedName name="_636">#REF!</definedName>
    <definedName name="_636a">#REF!</definedName>
    <definedName name="_636b">#REF!</definedName>
    <definedName name="_636C">#REF!</definedName>
    <definedName name="_636d">#REF!</definedName>
    <definedName name="_637">#REF!</definedName>
    <definedName name="_637b">#REF!</definedName>
    <definedName name="_64__________________________________________________________________________________123Graph_ACHART_1" hidden="1">#REF!</definedName>
    <definedName name="_64__________123Graph_ACHART_1" hidden="1">#REF!</definedName>
    <definedName name="_64_67">#REF!</definedName>
    <definedName name="_65_________________________________________________________________________________123Graph_ACHART_1" hidden="1">#REF!</definedName>
    <definedName name="_65_________123Graph_ACHART_1" hidden="1">#REF!</definedName>
    <definedName name="_65skcmrfb">#REF!</definedName>
    <definedName name="_66________________________________________________________________________________123Graph_ACHART_1" hidden="1">#REF!</definedName>
    <definedName name="_66________123Graph_ACHART_1" hidden="1">#REF!</definedName>
    <definedName name="_67">#REF!</definedName>
    <definedName name="_67_______________________________________________________________________________123Graph_ACHART_1" hidden="1">#REF!</definedName>
    <definedName name="_67_______123Graph_ACHART_1" hidden="1">#REF!</definedName>
    <definedName name="_68">#REF!</definedName>
    <definedName name="_68______________________________________________________________________________123Graph_ACHART_1" hidden="1">#REF!</definedName>
    <definedName name="_68______123Graph_ACHART_1" hidden="1">#REF!</definedName>
    <definedName name="_69_____________________________________________________________________________123Graph_ACHART_1" hidden="1">#REF!</definedName>
    <definedName name="_69_____123Graph_ACHART_1" hidden="1">#REF!</definedName>
    <definedName name="_6DIV_6">#REF!</definedName>
    <definedName name="_7">#REF!</definedName>
    <definedName name="_7___________________________________________________________________________________________________________________________________________123Graph_ACHART_1" hidden="1">#REF!</definedName>
    <definedName name="_7___________________________________________________________________123Graph_ACHART_1" hidden="1">#REF!</definedName>
    <definedName name="_7__123Graph_ACHART_4K" hidden="1">#REF!</definedName>
    <definedName name="_7__123Graph_BCHART_5L" hidden="1">#REF!</definedName>
    <definedName name="_7_DIV_10">#REF!</definedName>
    <definedName name="_7.1__2">#REF!</definedName>
    <definedName name="_7.4">#REF!</definedName>
    <definedName name="_7.9">#REF!</definedName>
    <definedName name="_70____________________________________________________________________________123Graph_ACHART_1" hidden="1">#REF!</definedName>
    <definedName name="_70____123Graph_ACHART_1" hidden="1">#REF!</definedName>
    <definedName name="_7011">#REF!</definedName>
    <definedName name="_7012">#REF!</definedName>
    <definedName name="_705">#REF!</definedName>
    <definedName name="_7083">#REF!</definedName>
    <definedName name="_709">#REF!</definedName>
    <definedName name="_71___________________________________________________________________________123Graph_ACHART_1" hidden="1">#REF!</definedName>
    <definedName name="_71___123Graph_ACHART_1" hidden="1">#REF!</definedName>
    <definedName name="_71_2">#REF!</definedName>
    <definedName name="_710">#REF!</definedName>
    <definedName name="_711">#REF!</definedName>
    <definedName name="_7116">#REF!</definedName>
    <definedName name="_711FA">#REF!</definedName>
    <definedName name="_711PK">#REF!</definedName>
    <definedName name="_712">#REF!</definedName>
    <definedName name="_7122">#REF!</definedName>
    <definedName name="_712b">#REF!</definedName>
    <definedName name="_712FA">#REF!</definedName>
    <definedName name="_712PK">#REF!</definedName>
    <definedName name="_713">#REF!</definedName>
    <definedName name="_7132">#REF!</definedName>
    <definedName name="_7133">#REF!</definedName>
    <definedName name="_714">#REF!</definedName>
    <definedName name="_715">#REF!</definedName>
    <definedName name="_715_1">#REF!</definedName>
    <definedName name="_716">#REF!</definedName>
    <definedName name="_7171">#REF!</definedName>
    <definedName name="_718">#REF!</definedName>
    <definedName name="_72">#REF!</definedName>
    <definedName name="_72__________________________________________________________________________123Graph_ACHART_1" hidden="1">#REF!</definedName>
    <definedName name="_72__123Graph_ACHART_1" hidden="1">#REF!</definedName>
    <definedName name="_72_1">#REF!</definedName>
    <definedName name="_725">#REF!</definedName>
    <definedName name="_72FA">#REF!</definedName>
    <definedName name="_72PK">#REF!</definedName>
    <definedName name="_72x">#REF!</definedName>
    <definedName name="_731">#REF!</definedName>
    <definedName name="_732">#REF!</definedName>
    <definedName name="_74FA">#REF!</definedName>
    <definedName name="_74PK">#REF!</definedName>
    <definedName name="_750_KVA_X_64__">#REF!</definedName>
    <definedName name="_751FA">#REF!</definedName>
    <definedName name="_751PK">#REF!</definedName>
    <definedName name="_752FA">#REF!</definedName>
    <definedName name="_752PK">#REF!</definedName>
    <definedName name="_753">#REF!</definedName>
    <definedName name="_753FA">#REF!</definedName>
    <definedName name="_753PK">#REF!</definedName>
    <definedName name="_754FA">#REF!</definedName>
    <definedName name="_754PK">#REF!</definedName>
    <definedName name="_7620">#REF!</definedName>
    <definedName name="_781">#REF!</definedName>
    <definedName name="_79">#REF!</definedName>
    <definedName name="_7DIV_7">#REF!</definedName>
    <definedName name="_8">#REF!</definedName>
    <definedName name="_8__________________________________________________________________________________________________________________________________________123Graph_ACHART_1" hidden="1">#REF!</definedName>
    <definedName name="_8__________________________________________________________________123Graph_ACHART_1" hidden="1">#REF!</definedName>
    <definedName name="_8__123Graph_ACHART_3J" hidden="1">#REF!</definedName>
    <definedName name="_8__123Graph_ACHART_5L" hidden="1">#REF!</definedName>
    <definedName name="_8__123Graph_CCHART_3J" hidden="1">#REF!</definedName>
    <definedName name="_8_DIV_2">#REF!</definedName>
    <definedName name="_8.1__1">#REF!</definedName>
    <definedName name="_8.1.7">#REF!</definedName>
    <definedName name="_80_8">#REF!</definedName>
    <definedName name="_8000">#REF!</definedName>
    <definedName name="_8011">#REF!</definedName>
    <definedName name="_8013">#REF!</definedName>
    <definedName name="_8013b">#REF!</definedName>
    <definedName name="_8014">#REF!</definedName>
    <definedName name="_8015">#REF!</definedName>
    <definedName name="_8017">#REF!</definedName>
    <definedName name="_8023">#REF!</definedName>
    <definedName name="_803">#REF!</definedName>
    <definedName name="_8032">#REF!</definedName>
    <definedName name="_8041e">#REF!</definedName>
    <definedName name="_80510">#REF!</definedName>
    <definedName name="_80511">#REF!</definedName>
    <definedName name="_80512">#REF!</definedName>
    <definedName name="_8059">#REF!</definedName>
    <definedName name="_811">#REF!</definedName>
    <definedName name="_8111a">#REF!</definedName>
    <definedName name="_811FA">#REF!</definedName>
    <definedName name="_811PK">#REF!</definedName>
    <definedName name="_812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FA">#REF!</definedName>
    <definedName name="_82PK">#REF!</definedName>
    <definedName name="_83">#REF!</definedName>
    <definedName name="_83FA">#REF!</definedName>
    <definedName name="_83PK">#REF!</definedName>
    <definedName name="_841">#REF!</definedName>
    <definedName name="_8410">#REF!</definedName>
    <definedName name="_841FA">#REF!</definedName>
    <definedName name="_841PK">#REF!</definedName>
    <definedName name="_842a">#REF!</definedName>
    <definedName name="_842b">#REF!</definedName>
    <definedName name="_842FA">#REF!</definedName>
    <definedName name="_842PK">#REF!</definedName>
    <definedName name="_843a">#REF!</definedName>
    <definedName name="_843FA">#REF!</definedName>
    <definedName name="_843PK">#REF!</definedName>
    <definedName name="_844">#REF!</definedName>
    <definedName name="_844FA">#REF!</definedName>
    <definedName name="_844PK">#REF!</definedName>
    <definedName name="_845">#REF!</definedName>
    <definedName name="_845FA">#REF!</definedName>
    <definedName name="_845PK">#REF!</definedName>
    <definedName name="_846a">#REF!</definedName>
    <definedName name="_847">#REF!</definedName>
    <definedName name="_847a">#REF!</definedName>
    <definedName name="_861a">#REF!</definedName>
    <definedName name="_872">#REF!</definedName>
    <definedName name="_873">#REF!</definedName>
    <definedName name="_874">#REF!</definedName>
    <definedName name="_881">#REF!</definedName>
    <definedName name="_884">#REF!</definedName>
    <definedName name="_8A">#REF!</definedName>
    <definedName name="_8DIV_9">#REF!</definedName>
    <definedName name="_9">#REF!</definedName>
    <definedName name="_9_________________________________________________________________________________________________________________________________________123Graph_ACHART_1" hidden="1">#REF!</definedName>
    <definedName name="_9_________________________________________________________________123Graph_ACHART_1" hidden="1">#REF!</definedName>
    <definedName name="_9__123Graph_ACHART_4K" hidden="1">#REF!</definedName>
    <definedName name="_9__123Graph_CCHART_4K" hidden="1">#REF!</definedName>
    <definedName name="_9_345">#REF!</definedName>
    <definedName name="_9_DIV_7">#REF!</definedName>
    <definedName name="_9053">#REF!</definedName>
    <definedName name="_9101">#REF!</definedName>
    <definedName name="_9102">#REF!</definedName>
    <definedName name="_9111">#REF!</definedName>
    <definedName name="_9116">#REF!</definedName>
    <definedName name="_96_9">#REF!</definedName>
    <definedName name="_9DT_K">#REF!</definedName>
    <definedName name="_9Excel_BuiltIn_Print_Area_1">#REF!</definedName>
    <definedName name="_9Excel_BuiltIn_Print_Area_1_1">#REF!</definedName>
    <definedName name="_A">#N/A</definedName>
    <definedName name="_a1">#REF!</definedName>
    <definedName name="_A16500">#REF!</definedName>
    <definedName name="_A65600">#REF!</definedName>
    <definedName name="_aaa07">#REF!</definedName>
    <definedName name="_AAA1">#REF!</definedName>
    <definedName name="_AAA10">#REF!</definedName>
    <definedName name="_AAA11">#REF!</definedName>
    <definedName name="_AAA12">#REF!</definedName>
    <definedName name="_AAA13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AA9">#REF!</definedName>
    <definedName name="_AAD3">#N/A</definedName>
    <definedName name="_AAV25">#REF!</definedName>
    <definedName name="_AAV50">#REF!</definedName>
    <definedName name="_AAV65">#REF!</definedName>
    <definedName name="_abb91">#REF!</definedName>
    <definedName name="_abc1">#REF!</definedName>
    <definedName name="_abc2">#REF!</definedName>
    <definedName name="_abc3">#REF!</definedName>
    <definedName name="_abc4">#REF!</definedName>
    <definedName name="_abc5">#REF!</definedName>
    <definedName name="_abs100">#REF!</definedName>
    <definedName name="_ACIAN_SEMEN">#REF!</definedName>
    <definedName name="_ADD1">#N/A</definedName>
    <definedName name="_ADD2">#N/A</definedName>
    <definedName name="_ADD3">#N/A</definedName>
    <definedName name="_ahs1">#REF!</definedName>
    <definedName name="_ahs10">#REF!</definedName>
    <definedName name="_ahs11">#REF!</definedName>
    <definedName name="_ahs12">#REF!</definedName>
    <definedName name="_ahs13">#REF!</definedName>
    <definedName name="_ahs14">#REF!</definedName>
    <definedName name="_ahs15">#REF!</definedName>
    <definedName name="_ahs16">#REF!</definedName>
    <definedName name="_ahs17">#REF!</definedName>
    <definedName name="_ahs18">#REF!</definedName>
    <definedName name="_ahs19">#REF!</definedName>
    <definedName name="_ahs2">#REF!</definedName>
    <definedName name="_ahs3">#REF!</definedName>
    <definedName name="_ahs4">#REF!</definedName>
    <definedName name="_ahs5">#REF!</definedName>
    <definedName name="_ahs6">#REF!</definedName>
    <definedName name="_ahs7">#REF!</definedName>
    <definedName name="_ahs8">#REF!</definedName>
    <definedName name="_ahs9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a1">#REF!</definedName>
    <definedName name="_ala2">#REF!</definedName>
    <definedName name="_ala3">#REF!</definedName>
    <definedName name="_ala4">#REF!</definedName>
    <definedName name="_ala5">#REF!</definedName>
    <definedName name="_ala6">#REF!</definedName>
    <definedName name="_ala7">#REF!</definedName>
    <definedName name="_ala8">#REF!</definedName>
    <definedName name="_ALAT_BANTU__MO">#REF!</definedName>
    <definedName name="_ALKALI_PRIMER">#REF!</definedName>
    <definedName name="_Alt1">#REF!</definedName>
    <definedName name="_amd1" hidden="1">{#N/A,#N/A,FALSE,"Chi tiÆt"}</definedName>
    <definedName name="_amp120">#REF!</definedName>
    <definedName name="_amp240">#REF!</definedName>
    <definedName name="_amp60">#REF!</definedName>
    <definedName name="_AMP635">#REF!</definedName>
    <definedName name="_AMPELAS_BESI">#REF!</definedName>
    <definedName name="_AMPLAS">#REF!</definedName>
    <definedName name="_anB1">#REF!</definedName>
    <definedName name="_anB2">#REF!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5">#REF!</definedName>
    <definedName name="_anK127">#REF!</definedName>
    <definedName name="_anK139">#REF!</definedName>
    <definedName name="_anK175">#REF!</definedName>
    <definedName name="_anK2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275">#REF!</definedName>
    <definedName name="_anK3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1">#REF!</definedName>
    <definedName name="_ANL10">#REF!</definedName>
    <definedName name="_ANL11">#REF!</definedName>
    <definedName name="_ANL12">#REF!</definedName>
    <definedName name="_ANL13">#REF!</definedName>
    <definedName name="_ANL14">#REF!</definedName>
    <definedName name="_ANL15">#REF!</definedName>
    <definedName name="_ANL16">#REF!</definedName>
    <definedName name="_ANL17">#REF!</definedName>
    <definedName name="_ANL18">#REF!</definedName>
    <definedName name="_ANL19">#REF!</definedName>
    <definedName name="_ANL2">#REF!</definedName>
    <definedName name="_ANL20">#REF!</definedName>
    <definedName name="_ANL21">#REF!</definedName>
    <definedName name="_ANL22">#REF!</definedName>
    <definedName name="_ANL23">#REF!</definedName>
    <definedName name="_ANL24">#REF!</definedName>
    <definedName name="_ANL25">#REF!</definedName>
    <definedName name="_ANL26">#REF!</definedName>
    <definedName name="_ANL27">#REF!</definedName>
    <definedName name="_ANL28">#REF!</definedName>
    <definedName name="_ANL29">#REF!</definedName>
    <definedName name="_ANL3">#REF!</definedName>
    <definedName name="_ANL30">#REF!</definedName>
    <definedName name="_ANL31">#REF!</definedName>
    <definedName name="_ANL32">#REF!</definedName>
    <definedName name="_ANL33">#REF!</definedName>
    <definedName name="_ANL34">#REF!</definedName>
    <definedName name="_ANL35">#REF!</definedName>
    <definedName name="_ANL36">#REF!</definedName>
    <definedName name="_ANL37">#REF!</definedName>
    <definedName name="_ANL38">#REF!</definedName>
    <definedName name="_ANL39">#REF!</definedName>
    <definedName name="_ANL4">#REF!</definedName>
    <definedName name="_ANL40">#REF!</definedName>
    <definedName name="_ANL41">#REF!</definedName>
    <definedName name="_ANL42">#REF!</definedName>
    <definedName name="_ANL43">#REF!</definedName>
    <definedName name="_ANL44">#REF!</definedName>
    <definedName name="_ANL45">#REF!</definedName>
    <definedName name="_ANL46">#REF!</definedName>
    <definedName name="_ANL47">#REF!</definedName>
    <definedName name="_ANL48">#REF!</definedName>
    <definedName name="_ANL49">#REF!</definedName>
    <definedName name="_ANL5">#REF!</definedName>
    <definedName name="_ANL50">#REF!</definedName>
    <definedName name="_ANL51">#REF!</definedName>
    <definedName name="_ANL52">#REF!</definedName>
    <definedName name="_ANL53">#REF!</definedName>
    <definedName name="_ANL54">#REF!</definedName>
    <definedName name="_ANL55">#REF!</definedName>
    <definedName name="_ANL56">#REF!</definedName>
    <definedName name="_ANL57">#REF!</definedName>
    <definedName name="_ANL58">#REF!</definedName>
    <definedName name="_ANL59">#REF!</definedName>
    <definedName name="_ANL6">#REF!</definedName>
    <definedName name="_ANL60">#REF!</definedName>
    <definedName name="_ANL61">#REF!</definedName>
    <definedName name="_ANL62">#REF!</definedName>
    <definedName name="_ANL63">#REF!</definedName>
    <definedName name="_ANL64">#REF!</definedName>
    <definedName name="_ANL65">#REF!</definedName>
    <definedName name="_ANL66">#REF!</definedName>
    <definedName name="_ANL67">#REF!</definedName>
    <definedName name="_ANL68">#REF!</definedName>
    <definedName name="_ANL69">#REF!</definedName>
    <definedName name="_ANL7">#REF!</definedName>
    <definedName name="_ANL8">#REF!</definedName>
    <definedName name="_ANL9">#REF!</definedName>
    <definedName name="_anS1">#REF!</definedName>
    <definedName name="_anS2">#REF!</definedName>
    <definedName name="_anS3">#REF!</definedName>
    <definedName name="_APP3">#REF!</definedName>
    <definedName name="_ATAP_METAL">#REF!</definedName>
    <definedName name="_atap_seng">#REF!</definedName>
    <definedName name="_ATB">#REF!</definedName>
    <definedName name="_b1">#REF!</definedName>
    <definedName name="_Bab1">#REF!</definedName>
    <definedName name="_Bab10">#REF!</definedName>
    <definedName name="_Bab2">#REF!</definedName>
    <definedName name="_Bab3">#REF!</definedName>
    <definedName name="_Bab4">#REF!</definedName>
    <definedName name="_Bab5">#REF!</definedName>
    <definedName name="_Bab6">#REF!</definedName>
    <definedName name="_Bab7">#REF!</definedName>
    <definedName name="_Bab8">#REF!</definedName>
    <definedName name="_bab9">#REF!</definedName>
    <definedName name="_bah1">#REF!</definedName>
    <definedName name="_bah10">#REF!</definedName>
    <definedName name="_bah11">#REF!</definedName>
    <definedName name="_bah12">#REF!</definedName>
    <definedName name="_bah13">#REF!</definedName>
    <definedName name="_bah14">#REF!</definedName>
    <definedName name="_bah15">#REF!</definedName>
    <definedName name="_bah2">#REF!</definedName>
    <definedName name="_bah24">#REF!</definedName>
    <definedName name="_bah25">#REF!</definedName>
    <definedName name="_bah26">#REF!</definedName>
    <definedName name="_bah3">#REF!</definedName>
    <definedName name="_bah33">#REF!</definedName>
    <definedName name="_bah4">#REF!</definedName>
    <definedName name="_bah6">#REF!</definedName>
    <definedName name="_bah7">#REF!</definedName>
    <definedName name="_bah9">#REF!</definedName>
    <definedName name="_BAHU">#REF!</definedName>
    <definedName name="_baj01">#REF!</definedName>
    <definedName name="_BAJA_PROFIL_WF">#REF!</definedName>
    <definedName name="_BAK_KONTROL">#REF!</definedName>
    <definedName name="_BAT13">#REF!</definedName>
    <definedName name="_BAT48100">#REF!</definedName>
    <definedName name="_BATU_BATA_MERA">#REF!</definedName>
    <definedName name="_BATU_KALI___BA">#REF!</definedName>
    <definedName name="_BATU_KOSONG">#REF!</definedName>
    <definedName name="_BATU_PADAS">#REF!</definedName>
    <definedName name="_BBB1">#REF!</definedName>
    <definedName name="_BBB2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bl150">#REF!</definedName>
    <definedName name="_bbm10">#REF!</definedName>
    <definedName name="_bbm2">#REF!</definedName>
    <definedName name="_bbm3">#REF!</definedName>
    <definedName name="_bbm5">#REF!</definedName>
    <definedName name="_bbm8">#REF!</definedName>
    <definedName name="_bbp5">#REF!</definedName>
    <definedName name="_bcv100">#REF!</definedName>
    <definedName name="_bcv125">#REF!</definedName>
    <definedName name="_bcv150">#REF!</definedName>
    <definedName name="_BERBUTIR">#REF!</definedName>
    <definedName name="_bes24">#REF!</definedName>
    <definedName name="_bes39">#REF!</definedName>
    <definedName name="_BESI_BETON_TUL">#REF!</definedName>
    <definedName name="_BESI_BETON_ULI">#REF!</definedName>
    <definedName name="_bet1">#REF!</definedName>
    <definedName name="_BET175">#REF!</definedName>
    <definedName name="_bet250">#REF!</definedName>
    <definedName name="_bet275">#REF!</definedName>
    <definedName name="_bet300">#REF!</definedName>
    <definedName name="_bet350">#REF!</definedName>
    <definedName name="_bet400">#REF!</definedName>
    <definedName name="_BETON_100_KG_BESI">#REF!</definedName>
    <definedName name="_BETON_120_BESI">#REF!</definedName>
    <definedName name="_bgi1">#REF!</definedName>
    <definedName name="_bgi2">#REF!</definedName>
    <definedName name="_bil411">#REF!</definedName>
    <definedName name="_BINGKAI_JENDELA_DAN_KACA">#REF!</definedName>
    <definedName name="_BINGKAI_JENDELA_KLS_1">#REF!</definedName>
    <definedName name="_bkt70">#REF!</definedName>
    <definedName name="_bkt80">#REF!</definedName>
    <definedName name="_bky1">#REF!</definedName>
    <definedName name="_bky2">#REF!</definedName>
    <definedName name="_bky3">#REF!</definedName>
    <definedName name="_BlB1">#REF!</definedName>
    <definedName name="_BlB2">#REF!</definedName>
    <definedName name="_BlB3">#REF!</definedName>
    <definedName name="_BlB4">#REF!</definedName>
    <definedName name="_BlB5">#REF!</definedName>
    <definedName name="_BlB6">#REF!</definedName>
    <definedName name="_BlB7">#REF!</definedName>
    <definedName name="_blk1">#REF!</definedName>
    <definedName name="_blt150">#REF!</definedName>
    <definedName name="_bor1030">#REF!</definedName>
    <definedName name="_Box1">#REF!</definedName>
    <definedName name="_BOX2">#REF!</definedName>
    <definedName name="_bpl32">#REF!</definedName>
    <definedName name="_bpl9">#REF!</definedName>
    <definedName name="_BRONJONG">#REF!</definedName>
    <definedName name="_BSB20100">#REF!</definedName>
    <definedName name="_BSB20125">#REF!</definedName>
    <definedName name="_BSB2015">#REF!</definedName>
    <definedName name="_BSB20150">#REF!</definedName>
    <definedName name="_BSB2020">#REF!</definedName>
    <definedName name="_BSB20200">#REF!</definedName>
    <definedName name="_BSB2025">#REF!</definedName>
    <definedName name="_BSB20250">#REF!</definedName>
    <definedName name="_BSB20300">#REF!</definedName>
    <definedName name="_BSB2032">#REF!</definedName>
    <definedName name="_BSB2040">#REF!</definedName>
    <definedName name="_BSB2050">#REF!</definedName>
    <definedName name="_BSB2065">#REF!</definedName>
    <definedName name="_BSB2080">#REF!</definedName>
    <definedName name="_BSB40100">#REF!</definedName>
    <definedName name="_BSB40125">#REF!</definedName>
    <definedName name="_BSB4015">#REF!</definedName>
    <definedName name="_BSB40150">#REF!</definedName>
    <definedName name="_BSB4020">#REF!</definedName>
    <definedName name="_BSB40200">#REF!</definedName>
    <definedName name="_BSB4025">#REF!</definedName>
    <definedName name="_BSB40250">#REF!</definedName>
    <definedName name="_BSB40300">#REF!</definedName>
    <definedName name="_BSB4032">#REF!</definedName>
    <definedName name="_BSB40350">#REF!</definedName>
    <definedName name="_BSB4040">#REF!</definedName>
    <definedName name="_BSB40400">#REF!</definedName>
    <definedName name="_BSB4050">#REF!</definedName>
    <definedName name="_BSB4065">#REF!</definedName>
    <definedName name="_BSB4080">#REF!</definedName>
    <definedName name="_BSC100">#REF!</definedName>
    <definedName name="_BSC125">#REF!</definedName>
    <definedName name="_BSC150">#REF!</definedName>
    <definedName name="_BSC65">#REF!</definedName>
    <definedName name="_BSC80">#REF!</definedName>
    <definedName name="_bsd1600">#REF!</definedName>
    <definedName name="_bsd2500">#REF!</definedName>
    <definedName name="_bsd4000">#REF!</definedName>
    <definedName name="_BSI6">#REF!</definedName>
    <definedName name="_BSL2">#REF!</definedName>
    <definedName name="_BSL3">#REF!</definedName>
    <definedName name="_BSL4">#REF!</definedName>
    <definedName name="_BSL5">#REF!</definedName>
    <definedName name="_BSP65">#REF!</definedName>
    <definedName name="_BSP80">#REF!</definedName>
    <definedName name="_BSS20100">#REF!</definedName>
    <definedName name="_BSS20125">#REF!</definedName>
    <definedName name="_BSS2015">#REF!</definedName>
    <definedName name="_BSS20150">#REF!</definedName>
    <definedName name="_BSS2020">#REF!</definedName>
    <definedName name="_BSS20200">#REF!</definedName>
    <definedName name="_BSS2025">#REF!</definedName>
    <definedName name="_BSS20250">#REF!</definedName>
    <definedName name="_BSS20300">#REF!</definedName>
    <definedName name="_BSS2032">#REF!</definedName>
    <definedName name="_BSS2040">#REF!</definedName>
    <definedName name="_BSS2050">#REF!</definedName>
    <definedName name="_BSS2065">#REF!</definedName>
    <definedName name="_BSS2080">#REF!</definedName>
    <definedName name="_BSS40100">#REF!</definedName>
    <definedName name="_BSS40125">#REF!</definedName>
    <definedName name="_BSS4015">#REF!</definedName>
    <definedName name="_BSS40150">#REF!</definedName>
    <definedName name="_BSS4020">#REF!</definedName>
    <definedName name="_BSS40200">#REF!</definedName>
    <definedName name="_BSS4025">#REF!</definedName>
    <definedName name="_BSS40250">#REF!</definedName>
    <definedName name="_BSS40300">#REF!</definedName>
    <definedName name="_BSS4032">#REF!</definedName>
    <definedName name="_BSS4040">#REF!</definedName>
    <definedName name="_BSS4050">#REF!</definedName>
    <definedName name="_BSS4065">#REF!</definedName>
    <definedName name="_BSS4080">#REF!</definedName>
    <definedName name="_btk175">#REF!</definedName>
    <definedName name="_btk275">#REF!</definedName>
    <definedName name="_btn123">#REF!</definedName>
    <definedName name="_btn175">#REF!</definedName>
    <definedName name="_btn300">#REF!</definedName>
    <definedName name="_BUANGAN_TANAH">#REF!</definedName>
    <definedName name="_BUBUNGAN_ATAP_METAL">#REF!</definedName>
    <definedName name="_bud3500">#REF!</definedName>
    <definedName name="_bus50">#REF!</definedName>
    <definedName name="_bvd1">#REF!</definedName>
    <definedName name="_bvd2">#REF!</definedName>
    <definedName name="_bvd3">#REF!</definedName>
    <definedName name="_bvd34">#REF!</definedName>
    <definedName name="_bvd4">#REF!</definedName>
    <definedName name="_bvd5">#REF!</definedName>
    <definedName name="_bvd8">#REF!</definedName>
    <definedName name="_C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N15">#REF!</definedName>
    <definedName name="_cas80">#REF!</definedName>
    <definedName name="_CAT_DASAR">#REF!</definedName>
    <definedName name="_CAT_KAYU___BES">#REF!</definedName>
    <definedName name="_CAT_KILAP">#REF!</definedName>
    <definedName name="_CAT_MANIE_KAYU">#REF!</definedName>
    <definedName name="_CAT_PLAFON">#REF!</definedName>
    <definedName name="_CAT_TEMBOK">#REF!</definedName>
    <definedName name="_cat1">#REF!</definedName>
    <definedName name="_cat2">#REF!</definedName>
    <definedName name="_cat3">#REF!</definedName>
    <definedName name="_ccb32">#REF!</definedName>
    <definedName name="_CCC1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CF2">#REF!</definedName>
    <definedName name="_CCO1">#REF!</definedName>
    <definedName name="_CERAMIC_NON_SL">#REF!</definedName>
    <definedName name="_CFP2">#REF!</definedName>
    <definedName name="_CH1..H1___C__R">#REF!</definedName>
    <definedName name="_CH11..H11___C_">#REF!</definedName>
    <definedName name="_CH13..H13___C_">#REF!</definedName>
    <definedName name="_CH15..H15___C_">#REF!</definedName>
    <definedName name="_CH17..H17___C_">#REF!</definedName>
    <definedName name="_CH19..H19___C_">#REF!</definedName>
    <definedName name="_CH21..H21___C_">#REF!</definedName>
    <definedName name="_CH23..H23___C_">#REF!</definedName>
    <definedName name="_CH25..H25___C_">#REF!</definedName>
    <definedName name="_CH27..H27___C_">#REF!</definedName>
    <definedName name="_CH29..H29___C_">#REF!</definedName>
    <definedName name="_CH3..H3___C__R">#REF!</definedName>
    <definedName name="_CH31..H31___C_">#REF!</definedName>
    <definedName name="_CH33..H33___C_">#REF!</definedName>
    <definedName name="_CH35..H35___C_">#REF!</definedName>
    <definedName name="_CH37..H37___C_">#REF!</definedName>
    <definedName name="_CH39..H39___C_">#REF!</definedName>
    <definedName name="_CH41..H41___C_">#REF!</definedName>
    <definedName name="_CH43..H43___C_">#REF!</definedName>
    <definedName name="_CH45..H45___C_">#REF!</definedName>
    <definedName name="_CH5..H5___C__R">#REF!</definedName>
    <definedName name="_CH7..H7___C__R">#REF!</definedName>
    <definedName name="_CH9..H9___C__R">#REF!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e10">#REF!</definedName>
    <definedName name="_cle65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OSET_DUDUK_PAS">#REF!</definedName>
    <definedName name="_CLOSET_JOGKOK">#REF!</definedName>
    <definedName name="_CLP2">#REF!</definedName>
    <definedName name="_COA100">#REF!</definedName>
    <definedName name="_COA50">#REF!</definedName>
    <definedName name="_COA80">#REF!</definedName>
    <definedName name="_cod4">#REF!</definedName>
    <definedName name="_cod50">#REF!</definedName>
    <definedName name="_cor110">#REF!</definedName>
    <definedName name="_COR123">#REF!</definedName>
    <definedName name="_cor124">#REF!</definedName>
    <definedName name="_COR135">#REF!</definedName>
    <definedName name="_cor195">#REF!</definedName>
    <definedName name="_cor85">#REF!</definedName>
    <definedName name="_cor95">#REF!</definedName>
    <definedName name="_CT250">#REF!</definedName>
    <definedName name="_CV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1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D1">#REF!</definedName>
    <definedName name="_DDD2">#REF!</definedName>
    <definedName name="_DDD3">#REF!</definedName>
    <definedName name="_DDD4">#REF!</definedName>
    <definedName name="_DDD5">#REF!</definedName>
    <definedName name="_DDD6">#REF!</definedName>
    <definedName name="_DDD7">#REF!</definedName>
    <definedName name="_ddn400">#REF!</definedName>
    <definedName name="_ddn600">#REF!</definedName>
    <definedName name="_DEV10">#REF!</definedName>
    <definedName name="_DEV8">#REF!</definedName>
    <definedName name="_DEV9">#REF!</definedName>
    <definedName name="_dgt100">#REF!</definedName>
    <definedName name="_dia10">#REF!</definedName>
    <definedName name="_dia13">#REF!</definedName>
    <definedName name="_dia16">#REF!</definedName>
    <definedName name="_dia19">#REF!</definedName>
    <definedName name="_dia22">#REF!</definedName>
    <definedName name="_dia6">#REF!</definedName>
    <definedName name="_DIL100">#REF!</definedName>
    <definedName name="_DIL120">#REF!</definedName>
    <definedName name="_DIL2100">#REF!</definedName>
    <definedName name="_DIL2120">#REF!</definedName>
    <definedName name="_DIL240">#REF!</definedName>
    <definedName name="_DIL250">#REF!</definedName>
    <definedName name="_DIL260">#REF!</definedName>
    <definedName name="_DIL280">#REF!</definedName>
    <definedName name="_DIL40">#REF!</definedName>
    <definedName name="_DIL50">#REF!</definedName>
    <definedName name="_DIL60">#REF!</definedName>
    <definedName name="_DIL70">#REF!</definedName>
    <definedName name="_DIL80">#REF!</definedName>
    <definedName name="_DIL90">#REF!</definedName>
    <definedName name="_DINDING_BATA_1_3">#REF!</definedName>
    <definedName name="_DINDING_BATA_1_5">#REF!</definedName>
    <definedName name="_Dist_Bin" hidden="1">#REF!</definedName>
    <definedName name="_Dist_Values" hidden="1">#REF!</definedName>
    <definedName name="_DIV1">#REF!</definedName>
    <definedName name="_DIV10">#REF!</definedName>
    <definedName name="_DIV11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lh20">#REF!</definedName>
    <definedName name="_dlh50">#REF!</definedName>
    <definedName name="_dot2020">#REF!</definedName>
    <definedName name="_DRAINASE">#REF!</definedName>
    <definedName name="_DRD1">#REF!</definedName>
    <definedName name="_DRD2">#REF!</definedName>
    <definedName name="_DRD3">#REF!</definedName>
    <definedName name="_DRD4">#REF!</definedName>
    <definedName name="_DRD5">#REF!</definedName>
    <definedName name="_DRD6">#REF!</definedName>
    <definedName name="_DRD7">#REF!</definedName>
    <definedName name="_DTI100">#REF!</definedName>
    <definedName name="_DTI120">#REF!</definedName>
    <definedName name="_DTI40">#REF!</definedName>
    <definedName name="_DTI50">#REF!</definedName>
    <definedName name="_DTI60">#REF!</definedName>
    <definedName name="_DTI70">#REF!</definedName>
    <definedName name="_DTI80">#REF!</definedName>
    <definedName name="_DTI90">#REF!</definedName>
    <definedName name="_dtr34">#REF!</definedName>
    <definedName name="_dtr8">#REF!</definedName>
    <definedName name="_dua2">#REF!</definedName>
    <definedName name="_e1">#REF!</definedName>
    <definedName name="_E112720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EE779">#REF!</definedName>
    <definedName name="_ENGSEL_JENDELA_PAS">#REF!</definedName>
    <definedName name="_ENGSEL_PAS">#REF!</definedName>
    <definedName name="_Eqp1">#REF!</definedName>
    <definedName name="_Eqp2">#REF!</definedName>
    <definedName name="_EQU1">#REF!</definedName>
    <definedName name="_EQU2">#REF!</definedName>
    <definedName name="_ESPANYOLET">#REF!</definedName>
    <definedName name="_ESPANYOLET_PAS">#REF!</definedName>
    <definedName name="_ewr4">#REF!</definedName>
    <definedName name="_Exc1">#REF!</definedName>
    <definedName name="_f" hidden="1">#REF!</definedName>
    <definedName name="_f1">#REF!</definedName>
    <definedName name="_faw10">#REF!</definedName>
    <definedName name="_faw65">#REF!</definedName>
    <definedName name="_fdd100">#REF!</definedName>
    <definedName name="_fdd3">#REF!</definedName>
    <definedName name="_fdu2">#REF!</definedName>
    <definedName name="_FIBRE_CEMENT_B">#REF!</definedName>
    <definedName name="_Fill" hidden="1">#REF!</definedName>
    <definedName name="_xlnm._FilterDatabase" hidden="1">#REF!</definedName>
    <definedName name="_fin11">#REF!</definedName>
    <definedName name="_fin110">#REF!</definedName>
    <definedName name="_fin12">#REF!</definedName>
    <definedName name="_fin13">#REF!</definedName>
    <definedName name="_fin14">#REF!</definedName>
    <definedName name="_fin15">#REF!</definedName>
    <definedName name="_fin16">#REF!</definedName>
    <definedName name="_fin17">#REF!</definedName>
    <definedName name="_fin18">#REF!</definedName>
    <definedName name="_fin19">#REF!</definedName>
    <definedName name="_fin21">#REF!</definedName>
    <definedName name="_fin210">#REF!</definedName>
    <definedName name="_fin211">#REF!</definedName>
    <definedName name="_fin212">#REF!</definedName>
    <definedName name="_fin213">#REF!</definedName>
    <definedName name="_fin214">#REF!</definedName>
    <definedName name="_fin22">#REF!</definedName>
    <definedName name="_fin23">#REF!</definedName>
    <definedName name="_fin24">#REF!</definedName>
    <definedName name="_fin25">#REF!</definedName>
    <definedName name="_fin26">#REF!</definedName>
    <definedName name="_fin27">#REF!</definedName>
    <definedName name="_fin28">#REF!</definedName>
    <definedName name="_fin29">#REF!</definedName>
    <definedName name="_fin31">#REF!</definedName>
    <definedName name="_fin310">#REF!</definedName>
    <definedName name="_fin311">#REF!</definedName>
    <definedName name="_fin312">#REF!</definedName>
    <definedName name="_fin313">#REF!</definedName>
    <definedName name="_fin32">#REF!</definedName>
    <definedName name="_fin33">#REF!</definedName>
    <definedName name="_fin34">#REF!</definedName>
    <definedName name="_fin35">#REF!</definedName>
    <definedName name="_fin36">#REF!</definedName>
    <definedName name="_fin37">#REF!</definedName>
    <definedName name="_fin38">#REF!</definedName>
    <definedName name="_fin39">#REF!</definedName>
    <definedName name="_fin41">#REF!</definedName>
    <definedName name="_fin410">#REF!</definedName>
    <definedName name="_fin411">#REF!</definedName>
    <definedName name="_fin412">#REF!</definedName>
    <definedName name="_fin413">#REF!</definedName>
    <definedName name="_fin414">#REF!</definedName>
    <definedName name="_fin42">#REF!</definedName>
    <definedName name="_fin43">#REF!</definedName>
    <definedName name="_fin44">#REF!</definedName>
    <definedName name="_fin45">#REF!</definedName>
    <definedName name="_fin46">#REF!</definedName>
    <definedName name="_fin47">#REF!</definedName>
    <definedName name="_fin48">#REF!</definedName>
    <definedName name="_fin49">#REF!</definedName>
    <definedName name="_fin51">#REF!</definedName>
    <definedName name="_fin510">#REF!</definedName>
    <definedName name="_fin511">#REF!</definedName>
    <definedName name="_fin512">#REF!</definedName>
    <definedName name="_fin513">#REF!</definedName>
    <definedName name="_fin514">#REF!</definedName>
    <definedName name="_fin52">#REF!</definedName>
    <definedName name="_fin53">#REF!</definedName>
    <definedName name="_fin54">#REF!</definedName>
    <definedName name="_fin55">#REF!</definedName>
    <definedName name="_fin56">#REF!</definedName>
    <definedName name="_fin57">#REF!</definedName>
    <definedName name="_fin58">#REF!</definedName>
    <definedName name="_fin59">#REF!</definedName>
    <definedName name="_fin61">#REF!</definedName>
    <definedName name="_fin610">#REF!</definedName>
    <definedName name="_fin611">#REF!</definedName>
    <definedName name="_fin612">#REF!</definedName>
    <definedName name="_fin613">#REF!</definedName>
    <definedName name="_fin614">#REF!</definedName>
    <definedName name="_fin615">#REF!</definedName>
    <definedName name="_fin616">#REF!</definedName>
    <definedName name="_fin62">#REF!</definedName>
    <definedName name="_fin63">#REF!</definedName>
    <definedName name="_fin64">#REF!</definedName>
    <definedName name="_fin65">#REF!</definedName>
    <definedName name="_fin66">#REF!</definedName>
    <definedName name="_fin67">#REF!</definedName>
    <definedName name="_fin68">#REF!</definedName>
    <definedName name="_fin69">#REF!</definedName>
    <definedName name="_fin71">#REF!</definedName>
    <definedName name="_fin710">#REF!</definedName>
    <definedName name="_fin711">#REF!</definedName>
    <definedName name="_fin712">#REF!</definedName>
    <definedName name="_fin713">#REF!</definedName>
    <definedName name="_fin714">#REF!</definedName>
    <definedName name="_fin715">#REF!</definedName>
    <definedName name="_fin716">#REF!</definedName>
    <definedName name="_fin72">#REF!</definedName>
    <definedName name="_fin73">#REF!</definedName>
    <definedName name="_fin74">#REF!</definedName>
    <definedName name="_fin75">#REF!</definedName>
    <definedName name="_fin76">#REF!</definedName>
    <definedName name="_fin77">#REF!</definedName>
    <definedName name="_fin78">#REF!</definedName>
    <definedName name="_fin79">#REF!</definedName>
    <definedName name="_fin81">#REF!</definedName>
    <definedName name="_fin810">#REF!</definedName>
    <definedName name="_fin811">#REF!</definedName>
    <definedName name="_fin812">#REF!</definedName>
    <definedName name="_fin82">#REF!</definedName>
    <definedName name="_fin83">#REF!</definedName>
    <definedName name="_fin84">#REF!</definedName>
    <definedName name="_fin85">#REF!</definedName>
    <definedName name="_fin86">#REF!</definedName>
    <definedName name="_fin87">#REF!</definedName>
    <definedName name="_fin88">#REF!</definedName>
    <definedName name="_fin89">#REF!</definedName>
    <definedName name="_FIT100">#REF!</definedName>
    <definedName name="_fit125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50">#REF!</definedName>
    <definedName name="_fjd50">#REF!</definedName>
    <definedName name="_fjd65">#REF!</definedName>
    <definedName name="_flo40">#REF!</definedName>
    <definedName name="_FLOORDRAIN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LT100">#REF!</definedName>
    <definedName name="_FLT40">#REF!</definedName>
    <definedName name="_FLT50">#REF!</definedName>
    <definedName name="_fmd150">#REF!</definedName>
    <definedName name="_FpP1">#REF!</definedName>
    <definedName name="_FpP2">#REF!</definedName>
    <definedName name="_FpP3">#REF!</definedName>
    <definedName name="_FpP4">#REF!</definedName>
    <definedName name="_FpP5">#REF!</definedName>
    <definedName name="_FpP6">#REF!</definedName>
    <definedName name="_frc2495">#REF!</definedName>
    <definedName name="_frc41010">#REF!</definedName>
    <definedName name="_frc495">#REF!</definedName>
    <definedName name="_frm74">#REF!</definedName>
    <definedName name="_FSS6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1">#REF!</definedName>
    <definedName name="_GAL_TANAH">#REF!</definedName>
    <definedName name="_GAL_TANAH_KMBLI">#REF!</definedName>
    <definedName name="_gal1">#REF!</definedName>
    <definedName name="_gal12">#REF!</definedName>
    <definedName name="_gat50">#REF!</definedName>
    <definedName name="_gaw100">#REF!</definedName>
    <definedName name="_gaw150">#REF!</definedName>
    <definedName name="_gaw32">#REF!</definedName>
    <definedName name="_gaw50">#REF!</definedName>
    <definedName name="_gaw65">#REF!</definedName>
    <definedName name="_gaw80">#REF!</definedName>
    <definedName name="_gbs1">#REF!</definedName>
    <definedName name="_gbs2">#REF!</definedName>
    <definedName name="_gbs3">#REF!</definedName>
    <definedName name="_gbs4">#REF!</definedName>
    <definedName name="_gbs5">#REF!</definedName>
    <definedName name="_ggv100">#REF!</definedName>
    <definedName name="_ggv150">#REF!</definedName>
    <definedName name="_ggv20">#REF!</definedName>
    <definedName name="_ggv25">#REF!</definedName>
    <definedName name="_ggv32">#REF!</definedName>
    <definedName name="_ggv40">#REF!</definedName>
    <definedName name="_ggv50">#REF!</definedName>
    <definedName name="_ggv65">#REF!</definedName>
    <definedName name="_ggv75">#REF!</definedName>
    <definedName name="_GID1">#REF!</definedName>
    <definedName name="_gip15">#REF!</definedName>
    <definedName name="_gip20">#REF!</definedName>
    <definedName name="_gip200">#REF!</definedName>
    <definedName name="_gip25">#REF!</definedName>
    <definedName name="_gip250">#REF!</definedName>
    <definedName name="_gip3">#REF!</definedName>
    <definedName name="_GIP32">#REF!</definedName>
    <definedName name="_GIP40">#REF!</definedName>
    <definedName name="_GIP4004">"'file://SERVER3/har-data/STRUCTURE PRICE OF BQ KOMPAS GRAMEDIA.xls'#$analisa.$#REF!$#REF!"</definedName>
    <definedName name="_GIP50">#REF!</definedName>
    <definedName name="_GIP5004">"'file://SERVER3/har-data/STRUCTURE PRICE OF BQ KOMPAS GRAMEDIA.xls'#$analisa.$#REF!$#REF!"</definedName>
    <definedName name="_GIP65">#REF!</definedName>
    <definedName name="_GIP6504">"'file://SERVER3/har-data/STRUCTURE PRICE OF BQ KOMPAS GRAMEDIA.xls'#$analisa.$#REF!$#REF!"</definedName>
    <definedName name="_GIP80">#REF!</definedName>
    <definedName name="_GIP804">"'file://SERVER3/har-data/STRUCTURE PRICE OF BQ KOMPAS GRAMEDIA.xls'#$analisa.$#REF!$#REF!"</definedName>
    <definedName name="_GIP90">#REF!</definedName>
    <definedName name="_GIS200">#REF!</definedName>
    <definedName name="_GIS400">#REF!</definedName>
    <definedName name="_giv1">#REF!</definedName>
    <definedName name="_gk2" hidden="1">#REF!</definedName>
    <definedName name="_GORDING_KAYU_KLS_2">#REF!</definedName>
    <definedName name="_GOT30">#REF!</definedName>
    <definedName name="_grc1">#REF!</definedName>
    <definedName name="_Grc4">#REF!</definedName>
    <definedName name="_grc8">#REF!</definedName>
    <definedName name="_GRENDEL_JENDELA">#REF!</definedName>
    <definedName name="_GRENDEL_PAS">#REF!</definedName>
    <definedName name="_gti50">#REF!</definedName>
    <definedName name="_gti60">#REF!</definedName>
    <definedName name="_GTV100">#REF!</definedName>
    <definedName name="_GTV20">#REF!</definedName>
    <definedName name="_GTV25">#REF!</definedName>
    <definedName name="_GTV32">#REF!</definedName>
    <definedName name="_GTV40">#REF!</definedName>
    <definedName name="_GTV50">#REF!</definedName>
    <definedName name="_GTV65">#REF!</definedName>
    <definedName name="_GTV80">#REF!</definedName>
    <definedName name="_gvd1">#REF!</definedName>
    <definedName name="_gvd10">#REF!</definedName>
    <definedName name="_gvd100">#REF!</definedName>
    <definedName name="_gvd15">#REF!</definedName>
    <definedName name="_gvd150">#REF!</definedName>
    <definedName name="_gvd2">#REF!</definedName>
    <definedName name="_gvd20">#REF!</definedName>
    <definedName name="_gvd25">#REF!</definedName>
    <definedName name="_gvd3">#REF!</definedName>
    <definedName name="_gvd32">#REF!</definedName>
    <definedName name="_gvd4">#REF!</definedName>
    <definedName name="_gvd40">#REF!</definedName>
    <definedName name="_gvd5">#REF!</definedName>
    <definedName name="_gvd50">#REF!</definedName>
    <definedName name="_gvd6">#REF!</definedName>
    <definedName name="_gvd65">#REF!</definedName>
    <definedName name="_gvd8">#REF!</definedName>
    <definedName name="_gvd80">#REF!</definedName>
    <definedName name="_gvg100">#REF!</definedName>
    <definedName name="_gyp9">#REF!</definedName>
    <definedName name="_h1">#REF!</definedName>
    <definedName name="_H70000">#REF!</definedName>
    <definedName name="_HAL1">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#REF!</definedName>
    <definedName name="_HAL20">#REF!</definedName>
    <definedName name="_HAL21">#REF!</definedName>
    <definedName name="_HAL2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AL9">#REF!</definedName>
    <definedName name="_HAR1">#REF!</definedName>
    <definedName name="_HAR2">#REF!</definedName>
    <definedName name="_hdw1">#REF!</definedName>
    <definedName name="_hsm01">#REF!</definedName>
    <definedName name="_hsm02">#REF!</definedName>
    <definedName name="_hsm06">#REF!</definedName>
    <definedName name="_hsm07">#REF!</definedName>
    <definedName name="_hsm16">#REF!</definedName>
    <definedName name="_hsm44">#REF!</definedName>
    <definedName name="_i1">#REF!</definedName>
    <definedName name="_Ibr1">#REF!</definedName>
    <definedName name="_ii1">#REF!</definedName>
    <definedName name="_ijuk2">#REF!</definedName>
    <definedName name="_INS_PIPA_GALV_1_2">#REF!</definedName>
    <definedName name="_INS_PIPA_GALV_3_4">#REF!</definedName>
    <definedName name="_INS_PVC_1_5">#REF!</definedName>
    <definedName name="_INS_PVC_2_IN">#REF!</definedName>
    <definedName name="_INST_PVC_1_5">#REF!</definedName>
    <definedName name="_INST_PVC_4_IN">#REF!</definedName>
    <definedName name="_INSt_PVC_5_IN">#REF!</definedName>
    <definedName name="_INSTLS_LISTRIK_PER_TITIK">#REF!</definedName>
    <definedName name="_INSTLS_PVC">#REF!</definedName>
    <definedName name="_int1">#REF!</definedName>
    <definedName name="_int2">#REF!</definedName>
    <definedName name="_IWF150">#REF!</definedName>
    <definedName name="_IWF50">#REF!</definedName>
    <definedName name="_IWF500">#REF!</definedName>
    <definedName name="_IWF600">#REF!</definedName>
    <definedName name="_j1">#REF!</definedName>
    <definedName name="_JAC10">#REF!</definedName>
    <definedName name="_JAC20">#REF!</definedName>
    <definedName name="_JAC30">#REF!</definedName>
    <definedName name="_JALUSI">#REF!</definedName>
    <definedName name="_jen1">#REF!</definedName>
    <definedName name="_jen2">#REF!</definedName>
    <definedName name="_jen3">#REF!</definedName>
    <definedName name="_jen4">#REF!</definedName>
    <definedName name="_jen5">#REF!</definedName>
    <definedName name="_jen6">#REF!</definedName>
    <definedName name="_jen7">#REF!</definedName>
    <definedName name="_jen8">#REF!</definedName>
    <definedName name="_jen9">#REF!</definedName>
    <definedName name="_jk225">#REF!</definedName>
    <definedName name="_js1">#REF!</definedName>
    <definedName name="_js2">#REF!</definedName>
    <definedName name="_JUM1">#REF!</definedName>
    <definedName name="_JUM10">#REF!</definedName>
    <definedName name="_JUM11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1">#REF!</definedName>
    <definedName name="_KACA_4_5_MM">#REF!</definedName>
    <definedName name="_KACA_POLOS_T__">#REF!</definedName>
    <definedName name="_KACA_RAYBAND__">#REF!</definedName>
    <definedName name="_KAIT_ANGIN_PAS">#REF!</definedName>
    <definedName name="_KAWAT_BETON___">#REF!</definedName>
    <definedName name="_KAWAT_BRONJONG">#REF!</definedName>
    <definedName name="_KAYU_BEKISTING">#REF!</definedName>
    <definedName name="_KAYU_KAPUR_BEN">#REF!</definedName>
    <definedName name="_KAYU_KLS_1__UL">#REF!</definedName>
    <definedName name="_KAYU_MERANTI_K">#REF!</definedName>
    <definedName name="_kb1">#REF!</definedName>
    <definedName name="_kb2">#REF!</definedName>
    <definedName name="_kco7">#REF!</definedName>
    <definedName name="_KEPALA_TUKANG">#REF!</definedName>
    <definedName name="_ker1020">#REF!</definedName>
    <definedName name="_ker1030">#REF!</definedName>
    <definedName name="_ker2020">#REF!</definedName>
    <definedName name="_ker2025">#REF!</definedName>
    <definedName name="_ker3030">#REF!</definedName>
    <definedName name="_ker40">#REF!</definedName>
    <definedName name="_KERAMIK_10_20">#REF!</definedName>
    <definedName name="_KERAMIK_20_20">#REF!</definedName>
    <definedName name="_KERAMIK_30_30">#REF!</definedName>
    <definedName name="_Key1" hidden="1">#REF!</definedName>
    <definedName name="_Key2" hidden="1">#REF!</definedName>
    <definedName name="_kht20">#REF!</definedName>
    <definedName name="_kht40">#REF!</definedName>
    <definedName name="_kht50">#REF!</definedName>
    <definedName name="_ki1">#REF!</definedName>
    <definedName name="_ki2">#REF!</definedName>
    <definedName name="_ki3">#REF!</definedName>
    <definedName name="_KK01">#REF!</definedName>
    <definedName name="_KK1">#REF!</definedName>
    <definedName name="_Kl1515">#REF!</definedName>
    <definedName name="_KlK1">#REF!</definedName>
    <definedName name="_KlK11">#REF!</definedName>
    <definedName name="_KlK12">#REF!</definedName>
    <definedName name="_KlK2">#REF!</definedName>
    <definedName name="_KlK3">#REF!</definedName>
    <definedName name="_klm1525">#REF!</definedName>
    <definedName name="_ko2">#REF!</definedName>
    <definedName name="_kof1">#REF!</definedName>
    <definedName name="_KOSEN_KAYU_KLS_1">#REF!</definedName>
    <definedName name="_KOSEN_LASI">#REF!</definedName>
    <definedName name="_kp1">#REF!</definedName>
    <definedName name="_KP2">#REF!</definedName>
    <definedName name="_kr1">#REF!</definedName>
    <definedName name="_kr15">#REF!</definedName>
    <definedName name="_kr2">#REF!</definedName>
    <definedName name="_KRAMIK_DINDING">#REF!</definedName>
    <definedName name="_KRAMIK_LANTAI_">#REF!</definedName>
    <definedName name="_KRM20">#REF!</definedName>
    <definedName name="_KRM30">#REF!</definedName>
    <definedName name="_KUDA_KUDA_">#REF!</definedName>
    <definedName name="_kw2">#REF!</definedName>
    <definedName name="_kw3">#REF!</definedName>
    <definedName name="_kwh1">#REF!</definedName>
    <definedName name="_kwh3">#REF!</definedName>
    <definedName name="_L01">#REF!</definedName>
    <definedName name="_L03">#REF!</definedName>
    <definedName name="_L08">#REF!</definedName>
    <definedName name="_L09">#REF!</definedName>
    <definedName name="_l1">#REF!</definedName>
    <definedName name="_la150">#REF!</definedName>
    <definedName name="_LAPEN">#REF!</definedName>
    <definedName name="_lbp513">#REF!</definedName>
    <definedName name="_lbp516">#REF!</definedName>
    <definedName name="_LBS100">#REF!</definedName>
    <definedName name="_LBS25">#REF!</definedName>
    <definedName name="_LBS50">#REF!</definedName>
    <definedName name="_LCM2">#REF!</definedName>
    <definedName name="_LCM3">#REF!</definedName>
    <definedName name="_LD10">#REF!</definedName>
    <definedName name="_ld100">#REF!</definedName>
    <definedName name="_LD12">#REF!</definedName>
    <definedName name="_ld120">#REF!</definedName>
    <definedName name="_LD16">#REF!</definedName>
    <definedName name="_ld50">#REF!</definedName>
    <definedName name="_LD6">#REF!</definedName>
    <definedName name="_ld60">#REF!</definedName>
    <definedName name="_LD8">#REF!</definedName>
    <definedName name="_ld80">#REF!</definedName>
    <definedName name="_ldp60">#REF!</definedName>
    <definedName name="_LeanConcrete">#REF!</definedName>
    <definedName name="_lh50">#REF!</definedName>
    <definedName name="_LIS_SP4">#REF!</definedName>
    <definedName name="_LISPLANK_SUSUN">#REF!</definedName>
    <definedName name="_lk725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M1">#REF!</definedName>
    <definedName name="_LM17">#REF!</definedName>
    <definedName name="_LM2">#REF!</definedName>
    <definedName name="_LM3">#REF!</definedName>
    <definedName name="_LM4">#REF!</definedName>
    <definedName name="_LM5">#REF!</definedName>
    <definedName name="_LM6">#REF!</definedName>
    <definedName name="_LM7">#REF!</definedName>
    <definedName name="_lmb1">#REF!</definedName>
    <definedName name="_lok2">#REF!</definedName>
    <definedName name="_LP1">#REF!</definedName>
    <definedName name="_lp100">#REF!</definedName>
    <definedName name="_LP2">#REF!</definedName>
    <definedName name="_LP3">#REF!</definedName>
    <definedName name="_lp300">#REF!</definedName>
    <definedName name="_lp36">#REF!</definedName>
    <definedName name="_LP4">#REF!</definedName>
    <definedName name="_LP5">#REF!</definedName>
    <definedName name="_lp500">#REF!</definedName>
    <definedName name="_LP6">#REF!</definedName>
    <definedName name="_lp60">#REF!</definedName>
    <definedName name="_LP7">#REF!</definedName>
    <definedName name="_lpa521">#REF!</definedName>
    <definedName name="_lpl11">#REF!</definedName>
    <definedName name="_ls100">#REF!</definedName>
    <definedName name="_ls50">#REF!</definedName>
    <definedName name="_ls60">#REF!</definedName>
    <definedName name="_ls80">#REF!</definedName>
    <definedName name="_LTR1">#REF!</definedName>
    <definedName name="_lvL546">#REF!</definedName>
    <definedName name="_m1">#REF!</definedName>
    <definedName name="_MA023">#REF!</definedName>
    <definedName name="_MAC12">#REF!</definedName>
    <definedName name="_MAC46">#REF!</definedName>
    <definedName name="_MANDOR">#REF!</definedName>
    <definedName name="_mat1">#REF!</definedName>
    <definedName name="_mat2">#REF!</definedName>
    <definedName name="_MATA_KRAN">#REF!</definedName>
    <definedName name="_MATA_KRAN_PAS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B10">#REF!</definedName>
    <definedName name="_MB12">#REF!</definedName>
    <definedName name="_MB16">#REF!</definedName>
    <definedName name="_MB6">#REF!</definedName>
    <definedName name="_MB8">#REF!</definedName>
    <definedName name="_mbe12">#REF!</definedName>
    <definedName name="_mc1">#REF!</definedName>
    <definedName name="_mc2">#REF!</definedName>
    <definedName name="_mcb10103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NI_SENG">#REF!</definedName>
    <definedName name="_Mm01">#REF!</definedName>
    <definedName name="_MM33">#REF!</definedName>
    <definedName name="_MM34">#REF!</definedName>
    <definedName name="_MM74">#REF!</definedName>
    <definedName name="_MM841">#REF!</definedName>
    <definedName name="_MM844">#REF!</definedName>
    <definedName name="_MMM01">#REF!</definedName>
    <definedName name="_MMM02">#REF!</definedName>
    <definedName name="_MMM03">#REF!</definedName>
    <definedName name="_MMM04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#REF!</definedName>
    <definedName name="_MMM19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#REF!</definedName>
    <definedName name="_MMM38">#REF!</definedName>
    <definedName name="_MMM39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ob1">#REF!</definedName>
    <definedName name="_Mob2">#REF!</definedName>
    <definedName name="_mp1">#REF!</definedName>
    <definedName name="_mu1">#REF!</definedName>
    <definedName name="_mu2">#REF!</definedName>
    <definedName name="_MU3">#REF!</definedName>
    <definedName name="_MUb1">#REF!</definedName>
    <definedName name="_MUb2">#REF!</definedName>
    <definedName name="_MULTIPLEX__120">#REF!</definedName>
    <definedName name="_MULTIPLEX_1200">#REF!</definedName>
    <definedName name="_mup2">#REF!</definedName>
    <definedName name="_mvd1">#REF!</definedName>
    <definedName name="_mvd2">#REF!</definedName>
    <definedName name="_mvd3">#REF!</definedName>
    <definedName name="_mvd4">#REF!</definedName>
    <definedName name="_n1">#REF!</definedName>
    <definedName name="_NCL100">#REF!</definedName>
    <definedName name="_NCL200">#REF!</definedName>
    <definedName name="_NCL250">#REF!</definedName>
    <definedName name="_new5">#N/A</definedName>
    <definedName name="_nin190">#REF!</definedName>
    <definedName name="_nip2">#REF!</definedName>
    <definedName name="_NOIT">#REF!</definedName>
    <definedName name="_npv1">#REF!</definedName>
    <definedName name="_npv2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00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1">#REF!</definedName>
    <definedName name="_op2">#REF!</definedName>
    <definedName name="_Order1" hidden="1">255</definedName>
    <definedName name="_Order2" hidden="1">255</definedName>
    <definedName name="_P">#REF!</definedName>
    <definedName name="_P14">#REF!</definedName>
    <definedName name="_p2">#REF!</definedName>
    <definedName name="_PA1">#REF!</definedName>
    <definedName name="_PA10">#REF!</definedName>
    <definedName name="_PA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h7">#REF!</definedName>
    <definedName name="_PAINT_OIL__THI">#REF!</definedName>
    <definedName name="_PAK1">#REF!</definedName>
    <definedName name="_pak100">#REF!</definedName>
    <definedName name="_pak150">#REF!</definedName>
    <definedName name="_PAK2">#REF!</definedName>
    <definedName name="_PAK3">#REF!</definedName>
    <definedName name="_PAK4">#REF!</definedName>
    <definedName name="_PAK5">#REF!</definedName>
    <definedName name="_pak50">#REF!</definedName>
    <definedName name="_PAK6">#REF!</definedName>
    <definedName name="_pak80">#REF!</definedName>
    <definedName name="_PAKU_50_70_100">#REF!</definedName>
    <definedName name="_PAKU_PLYWOOD">#REF!</definedName>
    <definedName name="_PAKU_ULIN">#REF!</definedName>
    <definedName name="_PAPAN_BEKISTIN">#REF!</definedName>
    <definedName name="_Parse_Out" hidden="1">#REF!</definedName>
    <definedName name="_PAS_KUNCI_1_SLAG">#REF!</definedName>
    <definedName name="_PAS_KUNCI_2_SLAG">#REF!</definedName>
    <definedName name="_PAS_MATA_KRAN_1_2_IN">#REF!</definedName>
    <definedName name="_PAS_STOP_KRAN_3_4">#REF!</definedName>
    <definedName name="_pas1310">#REF!</definedName>
    <definedName name="_PAS14">#REF!</definedName>
    <definedName name="_pas15">#REF!</definedName>
    <definedName name="_PASIR_BETON_CO">#REF!</definedName>
    <definedName name="_PASIR_PASANG">#REF!</definedName>
    <definedName name="_PASIR_URUG">#REF!</definedName>
    <definedName name="_pav8">#REF!</definedName>
    <definedName name="_paw10">#REF!</definedName>
    <definedName name="_paw25">#REF!</definedName>
    <definedName name="_paw40">#REF!</definedName>
    <definedName name="_paw50">#REF!</definedName>
    <definedName name="_paw65">#REF!</definedName>
    <definedName name="_pb1">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1">#REF!</definedName>
    <definedName name="_pc10">#REF!</definedName>
    <definedName name="_pc12">#REF!</definedName>
    <definedName name="_pc2">#REF!</definedName>
    <definedName name="_pc200">#REF!</definedName>
    <definedName name="_pc3">#REF!</definedName>
    <definedName name="_pc4">#REF!</definedName>
    <definedName name="_PC40">#REF!</definedName>
    <definedName name="_PC450">#REF!</definedName>
    <definedName name="_pc5">#REF!</definedName>
    <definedName name="_pc50">#REF!</definedName>
    <definedName name="_pc6">#REF!</definedName>
    <definedName name="_PC600">#REF!</definedName>
    <definedName name="_pc8">#REF!</definedName>
    <definedName name="_pc80">#REF!</definedName>
    <definedName name="_pcf10">#REF!</definedName>
    <definedName name="_pcf12">#REF!</definedName>
    <definedName name="_pcf3">#REF!</definedName>
    <definedName name="_pcf4">#REF!</definedName>
    <definedName name="_pcf5">#REF!</definedName>
    <definedName name="_pcf6">#REF!</definedName>
    <definedName name="_pcf8">#REF!</definedName>
    <definedName name="_pcf80">#REF!</definedName>
    <definedName name="_pd1">#REF!</definedName>
    <definedName name="_pd2">#REF!</definedName>
    <definedName name="_pd3">#REF!</definedName>
    <definedName name="_pdf3">#REF!</definedName>
    <definedName name="_PEK_AKHIR">#REF!</definedName>
    <definedName name="_PEK_ATAP_II">#REF!</definedName>
    <definedName name="_PEK_BETON_DINDING_I">#REF!</definedName>
    <definedName name="_PEK_BETON_II">#REF!</definedName>
    <definedName name="_PEK_DALAM_I">#REF!</definedName>
    <definedName name="_PEK_DALAM_II">#REF!</definedName>
    <definedName name="_PEK_GANTUNGAN_I">#REF!</definedName>
    <definedName name="_PEK_GANTUNGAN_II">#REF!</definedName>
    <definedName name="_PEK_KERAMIK">#REF!</definedName>
    <definedName name="_PEK_KERAMIK_II">#REF!</definedName>
    <definedName name="_PEK_KOSEN_I">#REF!</definedName>
    <definedName name="_PEK_KUSEN_II">#REF!</definedName>
    <definedName name="_PEK_LUAR">#REF!</definedName>
    <definedName name="_PEK_LUAR_I">#REF!</definedName>
    <definedName name="_PEK_PENGECATAN">#REF!</definedName>
    <definedName name="_PEK_PENGECATAN_II">#REF!</definedName>
    <definedName name="_PEK_PERSIAPAN">#REF!</definedName>
    <definedName name="_PEK_PLAFOND">#REF!</definedName>
    <definedName name="_PEK_TANAH">#REF!</definedName>
    <definedName name="_pek1">#REF!</definedName>
    <definedName name="_pek11">#REF!</definedName>
    <definedName name="_pek12">#REF!</definedName>
    <definedName name="_pek13">#REF!</definedName>
    <definedName name="_pek14">#REF!</definedName>
    <definedName name="_pek15">#REF!</definedName>
    <definedName name="_pek16">#REF!</definedName>
    <definedName name="_pek17">#REF!</definedName>
    <definedName name="_Pek171">#REF!</definedName>
    <definedName name="_Pek172">#REF!</definedName>
    <definedName name="_pek18">#REF!</definedName>
    <definedName name="_pek2">#REF!</definedName>
    <definedName name="_pek221">#REF!</definedName>
    <definedName name="_Pek231">#REF!</definedName>
    <definedName name="_Pek233">#REF!</definedName>
    <definedName name="_pek3">#REF!</definedName>
    <definedName name="_Pek322">#REF!</definedName>
    <definedName name="_Pek331">#REF!</definedName>
    <definedName name="_Pek332">#REF!</definedName>
    <definedName name="_pek352">#REF!</definedName>
    <definedName name="_pek4">#REF!</definedName>
    <definedName name="_pek5">#REF!</definedName>
    <definedName name="_Pek511">#REF!</definedName>
    <definedName name="_Pek512">#REF!</definedName>
    <definedName name="_pek611">#REF!</definedName>
    <definedName name="_pek612">#REF!</definedName>
    <definedName name="_pek633">#REF!</definedName>
    <definedName name="_pek634">#REF!</definedName>
    <definedName name="_Pek644">#REF!</definedName>
    <definedName name="_Pek645">#REF!</definedName>
    <definedName name="_pek7">#REF!</definedName>
    <definedName name="_Pek711">#REF!</definedName>
    <definedName name="_Pek7123">#REF!</definedName>
    <definedName name="_Pek713">#REF!</definedName>
    <definedName name="_Pek714">#REF!</definedName>
    <definedName name="_Pek715">#REF!</definedName>
    <definedName name="_Pek716">#REF!</definedName>
    <definedName name="_Pek717">#REF!</definedName>
    <definedName name="_Pek719">#REF!</definedName>
    <definedName name="_Pek7211">#REF!</definedName>
    <definedName name="_Pek7214">#REF!</definedName>
    <definedName name="_Pek725">#REF!</definedName>
    <definedName name="_Pek727">#REF!</definedName>
    <definedName name="_Pek728">#REF!</definedName>
    <definedName name="_Pek731">#REF!</definedName>
    <definedName name="_Pek732">#REF!</definedName>
    <definedName name="_Pek734">#REF!</definedName>
    <definedName name="_Pek743">#REF!</definedName>
    <definedName name="_Pek744">#REF!</definedName>
    <definedName name="_Pek7514">#REF!</definedName>
    <definedName name="_pek7515">#REF!</definedName>
    <definedName name="_Pek7517">#REF!</definedName>
    <definedName name="_Pek7519">#REF!</definedName>
    <definedName name="_Pek7524">#REF!</definedName>
    <definedName name="_Pek7525">#REF!</definedName>
    <definedName name="_pek757">#REF!</definedName>
    <definedName name="_Pek761">#REF!</definedName>
    <definedName name="_Pek7610">#REF!</definedName>
    <definedName name="_Pek764">#REF!</definedName>
    <definedName name="_Pek765">#REF!</definedName>
    <definedName name="_Pek766">#REF!</definedName>
    <definedName name="_Pek768">#REF!</definedName>
    <definedName name="_Pek783">#REF!</definedName>
    <definedName name="_Pek79">#REF!</definedName>
    <definedName name="_Pek791">#REF!</definedName>
    <definedName name="_Pek792">#REF!</definedName>
    <definedName name="_pek793">#REF!</definedName>
    <definedName name="_pek796">#REF!</definedName>
    <definedName name="_pek8">#REF!</definedName>
    <definedName name="_Pek8013">#REF!</definedName>
    <definedName name="_Pek8017">#REF!</definedName>
    <definedName name="_Pek80212">#REF!</definedName>
    <definedName name="_pek812">#REF!</definedName>
    <definedName name="_Pek841">#REF!</definedName>
    <definedName name="_pek9">#REF!</definedName>
    <definedName name="_pel10">#REF!</definedName>
    <definedName name="_pel6">#REF!</definedName>
    <definedName name="_PEMBESIAN___UP">#REF!</definedName>
    <definedName name="_PENYAMBUNGAN_PLN_WATT">#REF!</definedName>
    <definedName name="_per1">#REF!</definedName>
    <definedName name="_PERK_ASPAL">#REF!</definedName>
    <definedName name="_pf15">#REF!</definedName>
    <definedName name="_pf18">#REF!</definedName>
    <definedName name="_pfe6">#REF!</definedName>
    <definedName name="_ph100">#REF!</definedName>
    <definedName name="_ph150">#REF!</definedName>
    <definedName name="_phf100">#REF!</definedName>
    <definedName name="_phf150">#REF!</definedName>
    <definedName name="_PINTU_KM_WC_PAS">#REF!</definedName>
    <definedName name="_PINTU_PANEL_CEMPAKA_KLS_2">#REF!</definedName>
    <definedName name="_PINTU_PANEL_KLS_1">#REF!</definedName>
    <definedName name="_PINTU_PANIL_ALMNUM">#REF!</definedName>
    <definedName name="_PIPA_GORONG_GORONG">#REF!</definedName>
    <definedName name="_pj1">#REF!</definedName>
    <definedName name="_pj2">#REF!</definedName>
    <definedName name="_PJ3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k2">#REF!</definedName>
    <definedName name="_pl1">#REF!</definedName>
    <definedName name="_pl2">#REF!</definedName>
    <definedName name="_pl4">#REF!</definedName>
    <definedName name="_pl6">#REF!</definedName>
    <definedName name="_pl8">#REF!</definedName>
    <definedName name="_PLAFON_3_MM">#REF!</definedName>
    <definedName name="_PLAMUR_DINDING">#REF!</definedName>
    <definedName name="_PLAMUR_KAYU">#REF!</definedName>
    <definedName name="_PLESTER_1_3">#REF!</definedName>
    <definedName name="_PLESTER_1_5">#REF!</definedName>
    <definedName name="_PLINT_KRAMIK_T">#REF!</definedName>
    <definedName name="_pls15">#REF!</definedName>
    <definedName name="_ply4">#REF!</definedName>
    <definedName name="_ply6">#REF!</definedName>
    <definedName name="_ply9">#REF!</definedName>
    <definedName name="_pmt7040">#REF!</definedName>
    <definedName name="_po1000">#REF!</definedName>
    <definedName name="_pol10">#REF!</definedName>
    <definedName name="_pol16">#REF!</definedName>
    <definedName name="_pol8">#REF!</definedName>
    <definedName name="_POLITUR_VERNIS">#REF!</definedName>
    <definedName name="_POND_1_5">#REF!</definedName>
    <definedName name="_por4040">#REF!</definedName>
    <definedName name="_PP1">#REF!</definedName>
    <definedName name="_pp15">#REF!</definedName>
    <definedName name="_PP2">#REF!</definedName>
    <definedName name="_PP3">#REF!</definedName>
    <definedName name="_pp323">#REF!</definedName>
    <definedName name="_PP4">#REF!</definedName>
    <definedName name="_PP5">#REF!</definedName>
    <definedName name="_PP6">#REF!</definedName>
    <definedName name="_ppc4">#REF!</definedName>
    <definedName name="_ppn1">#REF!</definedName>
    <definedName name="_PPR15">#REF!</definedName>
    <definedName name="_PPR20">#REF!</definedName>
    <definedName name="_PPR25">#REF!</definedName>
    <definedName name="_PPR32">#REF!</definedName>
    <definedName name="_PPR50">#REF!</definedName>
    <definedName name="_ppv4">#REF!</definedName>
    <definedName name="_PR1">#REF!</definedName>
    <definedName name="_PR2">#REF!</definedName>
    <definedName name="_PR3">#REF!</definedName>
    <definedName name="_PR4">#REF!</definedName>
    <definedName name="_PRC019">#REF!</definedName>
    <definedName name="_PRV50">#REF!</definedName>
    <definedName name="_PS12">#REF!</definedName>
    <definedName name="_PS202">#REF!</definedName>
    <definedName name="_PS203">#REF!</definedName>
    <definedName name="_PS252">#REF!</definedName>
    <definedName name="_PS253">#REF!</definedName>
    <definedName name="_PS30">#REF!</definedName>
    <definedName name="_PS302">#REF!</definedName>
    <definedName name="_PS303">#REF!</definedName>
    <definedName name="_PSANGAN_BATU">#REF!</definedName>
    <definedName name="_PSC052">#REF!</definedName>
    <definedName name="_PSC084">#REF!</definedName>
    <definedName name="_PSNG_BOWPLANK">#REF!</definedName>
    <definedName name="_pt1">#REF!</definedName>
    <definedName name="_pt2">#REF!</definedName>
    <definedName name="_PTR511">#REF!</definedName>
    <definedName name="_PTR512">#REF!</definedName>
    <definedName name="_PTR635">#REF!</definedName>
    <definedName name="_put1">#REF!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#REF!</definedName>
    <definedName name="_pvc12">#REF!</definedName>
    <definedName name="_PVC120">#REF!</definedName>
    <definedName name="_PVC150">#REF!</definedName>
    <definedName name="_pvc2">#REF!</definedName>
    <definedName name="_pvc20">#REF!</definedName>
    <definedName name="_PVC200">#REF!</definedName>
    <definedName name="_pvc25">#REF!</definedName>
    <definedName name="_pvc3">#REF!</definedName>
    <definedName name="_PVC32">#REF!</definedName>
    <definedName name="_PVC34">#REF!</definedName>
    <definedName name="_pvc4">#REF!</definedName>
    <definedName name="_PVC40">#REF!</definedName>
    <definedName name="_pvc44">#REF!</definedName>
    <definedName name="_PVC50">#REF!</definedName>
    <definedName name="_PVC6">#REF!</definedName>
    <definedName name="_PVC65">#REF!</definedName>
    <definedName name="_PVC75">#REF!</definedName>
    <definedName name="_pvc80">#REF!</definedName>
    <definedName name="_pvc804">"'file://SERVER3/har-data/STRUCTURE PRICE OF BQ KOMPAS GRAMEDIA.xls'#$analisa.$#REF!$#REF!"</definedName>
    <definedName name="_pvc805">"'file://SERVER3/har-data/STRUCTURE PRICE OF BQ KOMPAS GRAMEDIA.xls'#$analisa.$#REF!$#REF!"</definedName>
    <definedName name="_pvf100">#REF!</definedName>
    <definedName name="_pvf80">#REF!</definedName>
    <definedName name="_Q">#REF!</definedName>
    <definedName name="_Q_15">#REF!</definedName>
    <definedName name="_Q_2">#REF!</definedName>
    <definedName name="_Q_3">#REF!</definedName>
    <definedName name="_Q_4">#REF!</definedName>
    <definedName name="_Q_5">#REF!</definedName>
    <definedName name="_Q97112">#REF!</definedName>
    <definedName name="_Q97125">#REF!</definedName>
    <definedName name="_QC1">#REF!</definedName>
    <definedName name="_QC2">#REF!</definedName>
    <definedName name="_QC3">#REF!</definedName>
    <definedName name="_Qe2">#REF!</definedName>
    <definedName name="_qmd15">#REF!</definedName>
    <definedName name="_qmd20">#REF!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RAB1">#REF!</definedName>
    <definedName name="_RAB2">#REF!</definedName>
    <definedName name="_RABAT">#REF!</definedName>
    <definedName name="_RANGKA_ATAP">#REF!</definedName>
    <definedName name="_RANGKA_PLAFON">#REF!</definedName>
    <definedName name="_RD100">#REF!</definedName>
    <definedName name="_RD150">#REF!</definedName>
    <definedName name="_rd4">#REF!</definedName>
    <definedName name="_RD50">#REF!</definedName>
    <definedName name="_rd6">#REF!</definedName>
    <definedName name="_RD65">#REF!</definedName>
    <definedName name="_rd8">#REF!</definedName>
    <definedName name="_RD80">#REF!</definedName>
    <definedName name="_rdd100">#REF!</definedName>
    <definedName name="_rdd150">#REF!</definedName>
    <definedName name="_RDS100">#REF!</definedName>
    <definedName name="_RDS150">#REF!</definedName>
    <definedName name="_re1">#REF!</definedName>
    <definedName name="_RE10">#REF!</definedName>
    <definedName name="_re11">#REF!</definedName>
    <definedName name="_re12">#REF!</definedName>
    <definedName name="_re13">#REF!</definedName>
    <definedName name="_re14">#REF!</definedName>
    <definedName name="_re15">#REF!</definedName>
    <definedName name="_re16">#REF!</definedName>
    <definedName name="_re17">#REF!</definedName>
    <definedName name="_re18">#REF!</definedName>
    <definedName name="_re19">#REF!</definedName>
    <definedName name="_re2">#REF!</definedName>
    <definedName name="_re20">#REF!</definedName>
    <definedName name="_re21">#REF!</definedName>
    <definedName name="_re22">#REF!</definedName>
    <definedName name="_re23">#REF!</definedName>
    <definedName name="_re24">#REF!</definedName>
    <definedName name="_RE25">#REF!</definedName>
    <definedName name="_RE26">#REF!</definedName>
    <definedName name="_RE27">#REF!</definedName>
    <definedName name="_re28">#REF!</definedName>
    <definedName name="_re29">#REF!</definedName>
    <definedName name="_re3">#REF!</definedName>
    <definedName name="_re30">#REF!</definedName>
    <definedName name="_re4">#REF!</definedName>
    <definedName name="_re5">#REF!</definedName>
    <definedName name="_re6">#REF!</definedName>
    <definedName name="_RE7">#REF!</definedName>
    <definedName name="_RE8">#REF!</definedName>
    <definedName name="_RE9">#REF!</definedName>
    <definedName name="_RED100">#REF!</definedName>
    <definedName name="_RED125">#REF!</definedName>
    <definedName name="_RED15">#REF!</definedName>
    <definedName name="_RED150">#REF!</definedName>
    <definedName name="_RED20">#REF!</definedName>
    <definedName name="_RED200">#REF!</definedName>
    <definedName name="_RED25">#REF!</definedName>
    <definedName name="_RED250">#REF!</definedName>
    <definedName name="_RED265">#REF!</definedName>
    <definedName name="_RED300">#REF!</definedName>
    <definedName name="_RED32">#REF!</definedName>
    <definedName name="_RED40">#REF!</definedName>
    <definedName name="_RED50">#REF!</definedName>
    <definedName name="_RED80">#REF!</definedName>
    <definedName name="_Regression_Int" hidden="1">1</definedName>
    <definedName name="_Regression_X" hidden="1">#REF!</definedName>
    <definedName name="_REK1">#REF!</definedName>
    <definedName name="_REK2">#REF!</definedName>
    <definedName name="_REK3">#REF!</definedName>
    <definedName name="_REK4">#REF!</definedName>
    <definedName name="_REK5">#REF!</definedName>
    <definedName name="_REK6">#REF!</definedName>
    <definedName name="_RENG_30_40">#REF!</definedName>
    <definedName name="_RJ11">#REF!</definedName>
    <definedName name="_RJ6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KP2">#REF!</definedName>
    <definedName name="_RL1">#REF!</definedName>
    <definedName name="_RL10">#REF!</definedName>
    <definedName name="_RL11">#REF!</definedName>
    <definedName name="_RL12">#REF!</definedName>
    <definedName name="_RL13">#REF!</definedName>
    <definedName name="_RL14">#REF!</definedName>
    <definedName name="_RL15">#REF!</definedName>
    <definedName name="_RL16">#REF!</definedName>
    <definedName name="_RL17">#REF!</definedName>
    <definedName name="_RL18">#REF!</definedName>
    <definedName name="_RL19">#REF!</definedName>
    <definedName name="_RL2">#REF!</definedName>
    <definedName name="_RL20">#REF!</definedName>
    <definedName name="_rl21">#REF!</definedName>
    <definedName name="_rl22">#REF!</definedName>
    <definedName name="_rl23">#REF!</definedName>
    <definedName name="_rl24">#REF!</definedName>
    <definedName name="_rl25">#REF!</definedName>
    <definedName name="_rl26">#REF!</definedName>
    <definedName name="_RL27">#REF!</definedName>
    <definedName name="_rl28">#REF!</definedName>
    <definedName name="_rl29">#REF!</definedName>
    <definedName name="_RL3">#REF!</definedName>
    <definedName name="_RL4">#REF!</definedName>
    <definedName name="_RL5">#REF!</definedName>
    <definedName name="_RL6">#REF!</definedName>
    <definedName name="_RL7">#REF!</definedName>
    <definedName name="_RL8">#REF!</definedName>
    <definedName name="_RL9">#REF!</definedName>
    <definedName name="_RM175">#REF!</definedName>
    <definedName name="_RM225">#REF!</definedName>
    <definedName name="_RM300">#REF!</definedName>
    <definedName name="_rmk250">#REF!</definedName>
    <definedName name="_rmk350">#REF!</definedName>
    <definedName name="_Rmo136">#REF!</definedName>
    <definedName name="_Rmo236">#REF!</definedName>
    <definedName name="_RNCTOTVB">#REF!</definedName>
    <definedName name="_rng1">#REF!</definedName>
    <definedName name="_rng2">#REF!</definedName>
    <definedName name="_RP1">#REF!</definedName>
    <definedName name="_RP10">#REF!</definedName>
    <definedName name="_RP11">#REF!</definedName>
    <definedName name="_RP12">#REF!</definedName>
    <definedName name="_RP13">#REF!</definedName>
    <definedName name="_RP14">#REF!</definedName>
    <definedName name="_RP15">#REF!</definedName>
    <definedName name="_RP16">#REF!</definedName>
    <definedName name="_RP17">#REF!</definedName>
    <definedName name="_RP18">#REF!</definedName>
    <definedName name="_RP19">#REF!</definedName>
    <definedName name="_RP2">#REF!</definedName>
    <definedName name="_RP20">#REF!</definedName>
    <definedName name="_RP21">#REF!</definedName>
    <definedName name="_RP22">#REF!</definedName>
    <definedName name="_RP23">#REF!</definedName>
    <definedName name="_RP3">#REF!</definedName>
    <definedName name="_RP4">#REF!</definedName>
    <definedName name="_RP5">#REF!</definedName>
    <definedName name="_RP6">#REF!</definedName>
    <definedName name="_RP7">#REF!</definedName>
    <definedName name="_RP8">#REF!</definedName>
    <definedName name="_RP9">#REF!</definedName>
    <definedName name="_RPM01">#REF!</definedName>
    <definedName name="_rpm02">#REF!</definedName>
    <definedName name="_RPM1">#REF!</definedName>
    <definedName name="_rpm2">#REF!</definedName>
    <definedName name="_RUTIN_SELOKAN">#REF!</definedName>
    <definedName name="_S">#REF!</definedName>
    <definedName name="_S_15">#REF!</definedName>
    <definedName name="_S_2">#REF!</definedName>
    <definedName name="_S_3">#REF!</definedName>
    <definedName name="_S_4">#REF!</definedName>
    <definedName name="_S_5">#REF!</definedName>
    <definedName name="_SA1">#REF!</definedName>
    <definedName name="_SA2">#REF!</definedName>
    <definedName name="_SAL_AIR_HUJAN">#REF!</definedName>
    <definedName name="_SAL_BETON_BETON_COR">#REF!</definedName>
    <definedName name="_SAND_SHEET">#REF!</definedName>
    <definedName name="_SAT1">#REF!</definedName>
    <definedName name="_SAT10">#REF!</definedName>
    <definedName name="_SAT11">#REF!</definedName>
    <definedName name="_SAT12">#REF!</definedName>
    <definedName name="_SAT13">#REF!</definedName>
    <definedName name="_SAT14">#REF!</definedName>
    <definedName name="_SAT15">#REF!</definedName>
    <definedName name="_SAT16">#REF!</definedName>
    <definedName name="_SAT17">#REF!</definedName>
    <definedName name="_SAT18">#REF!</definedName>
    <definedName name="_SAT19">#REF!</definedName>
    <definedName name="_SAT2">#REF!</definedName>
    <definedName name="_SAT20">#REF!</definedName>
    <definedName name="_SAT21">#REF!</definedName>
    <definedName name="_SAT22">#REF!</definedName>
    <definedName name="_SAT23">#REF!</definedName>
    <definedName name="_SAT24">#REF!</definedName>
    <definedName name="_SAT25">#REF!</definedName>
    <definedName name="_SAT26">#REF!</definedName>
    <definedName name="_SAT27">#REF!</definedName>
    <definedName name="_SAT28">#REF!</definedName>
    <definedName name="_SAT29">#REF!</definedName>
    <definedName name="_SAT3">#REF!</definedName>
    <definedName name="_SAT30">#REF!</definedName>
    <definedName name="_SAT31">#REF!</definedName>
    <definedName name="_SAT32">#REF!</definedName>
    <definedName name="_SAT33">#REF!</definedName>
    <definedName name="_SAT34">#REF!</definedName>
    <definedName name="_SAT35">#REF!</definedName>
    <definedName name="_SAT36">#REF!</definedName>
    <definedName name="_SAT37">#REF!</definedName>
    <definedName name="_SAT38">#REF!</definedName>
    <definedName name="_SAT39">#REF!</definedName>
    <definedName name="_SAT4">#REF!</definedName>
    <definedName name="_SAT40">#REF!</definedName>
    <definedName name="_SAT41">#REF!</definedName>
    <definedName name="_SAT42">#REF!</definedName>
    <definedName name="_SAT43">#REF!</definedName>
    <definedName name="_SAT44">#REF!</definedName>
    <definedName name="_SAT45">#REF!</definedName>
    <definedName name="_SAT46">#REF!</definedName>
    <definedName name="_SAT47">#REF!</definedName>
    <definedName name="_SAT48">#REF!</definedName>
    <definedName name="_SAT49">#REF!</definedName>
    <definedName name="_SAT5">#REF!</definedName>
    <definedName name="_SAT50">#REF!</definedName>
    <definedName name="_SAT51">#REF!</definedName>
    <definedName name="_SAT52">#REF!</definedName>
    <definedName name="_SAT53">#REF!</definedName>
    <definedName name="_SAT54">#REF!</definedName>
    <definedName name="_SAT55">#REF!</definedName>
    <definedName name="_SAT56">#REF!</definedName>
    <definedName name="_SAT57">#REF!</definedName>
    <definedName name="_SAT58">#REF!</definedName>
    <definedName name="_SAT59">#REF!</definedName>
    <definedName name="_SAT6">#REF!</definedName>
    <definedName name="_SAT61">#REF!</definedName>
    <definedName name="_SAT62">#REF!</definedName>
    <definedName name="_SAT63">#REF!</definedName>
    <definedName name="_SAT64">#REF!</definedName>
    <definedName name="_SAT65">#REF!</definedName>
    <definedName name="_SAT66">#REF!</definedName>
    <definedName name="_SAT67">#REF!</definedName>
    <definedName name="_SAT68">#REF!</definedName>
    <definedName name="_SAT69">#REF!</definedName>
    <definedName name="_SAT7">#REF!</definedName>
    <definedName name="_SAT8">#REF!</definedName>
    <definedName name="_SAT9">#REF!</definedName>
    <definedName name="_sc1">#REF!</definedName>
    <definedName name="_SC2">#REF!</definedName>
    <definedName name="_sc3">#REF!</definedName>
    <definedName name="_Sch2">#REF!</definedName>
    <definedName name="_Sch40">#REF!</definedName>
    <definedName name="_SDP1">#REF!</definedName>
    <definedName name="_SELF_ADITIVE_M">#REF!</definedName>
    <definedName name="_SEMEN_PC___50_">#REF!</definedName>
    <definedName name="_SEMEN_WARNA___">#REF!</definedName>
    <definedName name="_SENG_BJLS_30">#REF!</definedName>
    <definedName name="_SEPTIK_TANK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FV25">#REF!</definedName>
    <definedName name="_SFV32">#REF!</definedName>
    <definedName name="_SFV50">#REF!</definedName>
    <definedName name="_SGL25">#REF!</definedName>
    <definedName name="_sh1040">#REF!</definedName>
    <definedName name="_sk3">#REF!</definedName>
    <definedName name="_SK352">#REF!</definedName>
    <definedName name="_SK353">#REF!</definedName>
    <definedName name="_SK354">#REF!</definedName>
    <definedName name="_SK442">#REF!</definedName>
    <definedName name="_SK443">#REF!</definedName>
    <definedName name="_SK444">#REF!</definedName>
    <definedName name="_SK452">#REF!</definedName>
    <definedName name="_SK453">#REF!</definedName>
    <definedName name="_SK454">#REF!</definedName>
    <definedName name="_SK455">#REF!</definedName>
    <definedName name="_sl11">#REF!</definedName>
    <definedName name="_SlS1">#REF!</definedName>
    <definedName name="_SlS2">#REF!</definedName>
    <definedName name="_SlS3">#REF!</definedName>
    <definedName name="_SlS4">#REF!</definedName>
    <definedName name="_sn1020">#REF!</definedName>
    <definedName name="_SN3">#REF!</definedName>
    <definedName name="_son150">#REF!</definedName>
    <definedName name="_Sort" hidden="1">#REF!</definedName>
    <definedName name="_sp24">#REF!</definedName>
    <definedName name="_SP3">#REF!</definedName>
    <definedName name="_SP4">#REF!</definedName>
    <definedName name="_sp50">#REF!</definedName>
    <definedName name="_sp57">#REF!</definedName>
    <definedName name="_sp810">#REF!</definedName>
    <definedName name="_SPESI_PEREKAT_TINGGI">#REF!</definedName>
    <definedName name="_SPLIT___AGREGA">#REF!</definedName>
    <definedName name="_ss635">#REF!</definedName>
    <definedName name="_SSF1">#REF!</definedName>
    <definedName name="_SSF2">#REF!</definedName>
    <definedName name="_SSF3">#REF!</definedName>
    <definedName name="_std100">#REF!</definedName>
    <definedName name="_std150">#REF!</definedName>
    <definedName name="_std2">#REF!</definedName>
    <definedName name="_std3">#REF!</definedName>
    <definedName name="_STD4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TRUKTUR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B7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sum6">#REF!</definedName>
    <definedName name="_sum7">#REF!</definedName>
    <definedName name="_sum8">#REF!</definedName>
    <definedName name="_T916889">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ALANG_GENTENG_METAL">#REF!</definedName>
    <definedName name="_TALANG_METAL">#REF!</definedName>
    <definedName name="_TARIKAN_JENDELA_">#REF!</definedName>
    <definedName name="_TATANAN_IJUK">#REF!</definedName>
    <definedName name="_TB1">#REF!</definedName>
    <definedName name="_TB2">#REF!</definedName>
    <definedName name="_TB3">#REF!</definedName>
    <definedName name="_TB4">#REF!</definedName>
    <definedName name="_TB5">#REF!</definedName>
    <definedName name="_TBG10">#REF!</definedName>
    <definedName name="_TBG12">#REF!</definedName>
    <definedName name="_TBG20">#REF!</definedName>
    <definedName name="_TBG25">#REF!</definedName>
    <definedName name="_Tbl1">#REF!</definedName>
    <definedName name="_TBL2">#REF!</definedName>
    <definedName name="_TBS100">#REF!</definedName>
    <definedName name="_TBS50">#REF!</definedName>
    <definedName name="_tbt1">#REF!</definedName>
    <definedName name="_tbt2">#REF!</definedName>
    <definedName name="_Te1">#REF!</definedName>
    <definedName name="_TEE100">#REF!</definedName>
    <definedName name="_TEE125">#REF!</definedName>
    <definedName name="_TEE15">#REF!</definedName>
    <definedName name="_TEE150">#REF!</definedName>
    <definedName name="_TEE20">#REF!</definedName>
    <definedName name="_TEE200">#REF!</definedName>
    <definedName name="_TEE25">#REF!</definedName>
    <definedName name="_TEE250">#REF!</definedName>
    <definedName name="_TEE300">#REF!</definedName>
    <definedName name="_TEE32">#REF!</definedName>
    <definedName name="_TEE40">#REF!</definedName>
    <definedName name="_TEE50">#REF!</definedName>
    <definedName name="_TEE65">#REF!</definedName>
    <definedName name="_TEE80">#REF!</definedName>
    <definedName name="_th100">#REF!</definedName>
    <definedName name="_TH160">#REF!</definedName>
    <definedName name="_THP2">#N/A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IMB_KERIKIL">#REF!</definedName>
    <definedName name="_tk04">#REF!</definedName>
    <definedName name="_TL1">#REF!</definedName>
    <definedName name="_TL2">#REF!</definedName>
    <definedName name="_tl20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M1">#REF!</definedName>
    <definedName name="_tm10">#REF!</definedName>
    <definedName name="_tm11">#REF!</definedName>
    <definedName name="_tm12">#REF!</definedName>
    <definedName name="_tm13">#REF!</definedName>
    <definedName name="_tm14">#REF!</definedName>
    <definedName name="_tm15">#REF!</definedName>
    <definedName name="_tm16">#REF!</definedName>
    <definedName name="_tm17">#REF!</definedName>
    <definedName name="_tm18">#REF!</definedName>
    <definedName name="_TM19">#REF!</definedName>
    <definedName name="_TM2">#REF!</definedName>
    <definedName name="_tm20">#REF!</definedName>
    <definedName name="_TM21">#REF!</definedName>
    <definedName name="_TM22">#REF!</definedName>
    <definedName name="_tm23">#REF!</definedName>
    <definedName name="_TM24">#REF!</definedName>
    <definedName name="_TM25">#REF!</definedName>
    <definedName name="_TM26">#REF!</definedName>
    <definedName name="_TM27">#REF!</definedName>
    <definedName name="_tm28">#REF!</definedName>
    <definedName name="_tm29">#REF!</definedName>
    <definedName name="_tm3">#REF!</definedName>
    <definedName name="_TM30">#REF!</definedName>
    <definedName name="_tm4">#REF!</definedName>
    <definedName name="_tm5">#REF!</definedName>
    <definedName name="_tm6">#REF!</definedName>
    <definedName name="_tm7">#REF!</definedName>
    <definedName name="_tm8">#REF!</definedName>
    <definedName name="_tm9">#REF!</definedName>
    <definedName name="_TOP2">#REF!</definedName>
    <definedName name="_total">#REF!</definedName>
    <definedName name="_tp40">#REF!</definedName>
    <definedName name="_TR250">#REF!</definedName>
    <definedName name="_tr375">#REF!</definedName>
    <definedName name="_TRIPLEX__1200_">#REF!</definedName>
    <definedName name="_TRIPLEX__950_X">#REF!</definedName>
    <definedName name="_TRIPLEX_2.7MM">#REF!</definedName>
    <definedName name="_Ts1">#REF!</definedName>
    <definedName name="_tsI3">#REF!</definedName>
    <definedName name="_TSM1">#REF!</definedName>
    <definedName name="_tsm10">#REF!</definedName>
    <definedName name="_tsm11">#REF!</definedName>
    <definedName name="_tsm12">#REF!</definedName>
    <definedName name="_tsm13">#REF!</definedName>
    <definedName name="_tsm14">#REF!</definedName>
    <definedName name="_tsm15">#REF!</definedName>
    <definedName name="_tsm16">#REF!</definedName>
    <definedName name="_tsm17">#REF!</definedName>
    <definedName name="_tsm18">#REF!</definedName>
    <definedName name="_TSM19">#REF!</definedName>
    <definedName name="_TSM2">#REF!</definedName>
    <definedName name="_tsm20">#REF!</definedName>
    <definedName name="_tsm21">#REF!</definedName>
    <definedName name="_tsm22">#REF!</definedName>
    <definedName name="_tsm23">#REF!</definedName>
    <definedName name="_TSM24">#REF!</definedName>
    <definedName name="_TSM25">#REF!</definedName>
    <definedName name="_TSM26">#REF!</definedName>
    <definedName name="_TSM27">#REF!</definedName>
    <definedName name="_tsm28">#REF!</definedName>
    <definedName name="_tsm29">#REF!</definedName>
    <definedName name="_tsm3">#REF!</definedName>
    <definedName name="_TSM30">#REF!</definedName>
    <definedName name="_tsm4">#REF!</definedName>
    <definedName name="_tsm5">#REF!</definedName>
    <definedName name="_tsm6">#REF!</definedName>
    <definedName name="_tsm7">#REF!</definedName>
    <definedName name="_tsm8">#REF!</definedName>
    <definedName name="_tsm9">#REF!</definedName>
    <definedName name="_tsv25">#REF!</definedName>
    <definedName name="_TUKANG_BATU">#REF!</definedName>
    <definedName name="_TUKANG_BESI">#REF!</definedName>
    <definedName name="_TUKANG_CAT">#REF!</definedName>
    <definedName name="_TUKANG_GALI">#REF!</definedName>
    <definedName name="_TUKANG_KAYU">#REF!</definedName>
    <definedName name="_TUKANG_KRAMIK">#REF!</definedName>
    <definedName name="_tws1">#REF!</definedName>
    <definedName name="_TY100">#REF!</definedName>
    <definedName name="_TY125">#REF!</definedName>
    <definedName name="_TY15">#REF!</definedName>
    <definedName name="_TY150">#REF!</definedName>
    <definedName name="_TY20">#REF!</definedName>
    <definedName name="_TY200">#REF!</definedName>
    <definedName name="_TY25">#REF!</definedName>
    <definedName name="_TY250">#REF!</definedName>
    <definedName name="_TY300">#REF!</definedName>
    <definedName name="_TY32">#REF!</definedName>
    <definedName name="_TY40">#REF!</definedName>
    <definedName name="_TY45100">#REF!</definedName>
    <definedName name="_TY45125">#REF!</definedName>
    <definedName name="_TY4515">#REF!</definedName>
    <definedName name="_TY45150">#REF!</definedName>
    <definedName name="_TY4520">#REF!</definedName>
    <definedName name="_TY45200">#REF!</definedName>
    <definedName name="_TY4525">#REF!</definedName>
    <definedName name="_TY45250">#REF!</definedName>
    <definedName name="_TY45300">#REF!</definedName>
    <definedName name="_TY4532">#REF!</definedName>
    <definedName name="_TY4540">#REF!</definedName>
    <definedName name="_TY4550">#REF!</definedName>
    <definedName name="_TY4565">#REF!</definedName>
    <definedName name="_TY4580">#REF!</definedName>
    <definedName name="_TY50">#REF!</definedName>
    <definedName name="_TY65">#REF!</definedName>
    <definedName name="_TY80">#REF!</definedName>
    <definedName name="_TY90100">#REF!</definedName>
    <definedName name="_TY90125">#REF!</definedName>
    <definedName name="_TY9015">#REF!</definedName>
    <definedName name="_TY90150">#REF!</definedName>
    <definedName name="_TY9020">#REF!</definedName>
    <definedName name="_TY90200">#REF!</definedName>
    <definedName name="_TY9025">#REF!</definedName>
    <definedName name="_TY90250">#REF!</definedName>
    <definedName name="_TY90300">#REF!</definedName>
    <definedName name="_TY9032">#REF!</definedName>
    <definedName name="_TY9040">#REF!</definedName>
    <definedName name="_TY9050">#REF!</definedName>
    <definedName name="_TY9065">#REF!</definedName>
    <definedName name="_TY9080">#REF!</definedName>
    <definedName name="_UA09">#REF!</definedName>
    <definedName name="_ukt2">#REF!</definedName>
    <definedName name="_uls60">#REF!</definedName>
    <definedName name="_UMUM">#REF!</definedName>
    <definedName name="_UNP200">#REF!</definedName>
    <definedName name="_up05">#N/A</definedName>
    <definedName name="_up1">#REF!</definedName>
    <definedName name="_up10">"'file://SERVER3/har-data/STRUCTURE PRICE OF BQ KOMPAS GRAMEDIA.xls'#$analisa.$#REF!$#REF!"</definedName>
    <definedName name="_UP15">#N/A</definedName>
    <definedName name="_up2">#REF!</definedName>
    <definedName name="_UP20">#N/A</definedName>
    <definedName name="_up3">#REF!</definedName>
    <definedName name="_up4">#REF!</definedName>
    <definedName name="_up5">#REF!</definedName>
    <definedName name="_URUGAN_PASIR">#REF!</definedName>
    <definedName name="_URUGAN_PILIHAN">#REF!</definedName>
    <definedName name="_URUGAN_TANAH">#REF!</definedName>
    <definedName name="_USD1">#REF!</definedName>
    <definedName name="_usd2">#REF!</definedName>
    <definedName name="_ut2">#REF!</definedName>
    <definedName name="_utd1">#REF!</definedName>
    <definedName name="_utd2">#REF!</definedName>
    <definedName name="_utd3">#REF!</definedName>
    <definedName name="_v99999">#REF!</definedName>
    <definedName name="_vcd2">#REF!</definedName>
    <definedName name="_vcd3">#REF!</definedName>
    <definedName name="_vcd4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15">#REF!</definedName>
    <definedName name="_W_2">#REF!</definedName>
    <definedName name="_W_3">#REF!</definedName>
    <definedName name="_W_4">#REF!</definedName>
    <definedName name="_W_5">#REF!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ALL_SEALER">#REF!</definedName>
    <definedName name="_WATER_PROOFING">#REF!</definedName>
    <definedName name="_we3">#REF!</definedName>
    <definedName name="_WF32">#REF!</definedName>
    <definedName name="_WF42">#REF!</definedName>
    <definedName name="_wf43">#REF!</definedName>
    <definedName name="_WL32">#REF!</definedName>
    <definedName name="_WQ">#REF!</definedName>
    <definedName name="_WQ_15">#REF!</definedName>
    <definedName name="_WQ_2">#REF!</definedName>
    <definedName name="_WQ_3">#REF!</definedName>
    <definedName name="_WQ_4">#REF!</definedName>
    <definedName name="_WQ_5">#REF!</definedName>
    <definedName name="_XAF9">#REF!</definedName>
    <definedName name="_XAG2">#REF!</definedName>
    <definedName name="_XAG43">#REF!</definedName>
    <definedName name="_XAG50">#REF!</definedName>
    <definedName name="_XAG67">#REF!</definedName>
    <definedName name="_XAW2">#REF!</definedName>
    <definedName name="_XAW3">#REF!</definedName>
    <definedName name="_XAW4">#REF!</definedName>
    <definedName name="_XK010">#REF!</definedName>
    <definedName name="_XK011">#REF!</definedName>
    <definedName name="_XK012">#REF!</definedName>
    <definedName name="_XK013">#REF!</definedName>
    <definedName name="_XK014">#REF!</definedName>
    <definedName name="_XK016">#REF!</definedName>
    <definedName name="_XK017">#REF!</definedName>
    <definedName name="_XK018">#REF!</definedName>
    <definedName name="_XK020">#REF!</definedName>
    <definedName name="_XK023">#REF!</definedName>
    <definedName name="_XK024">#REF!</definedName>
    <definedName name="_XK025">#REF!</definedName>
    <definedName name="_XK026">#REF!</definedName>
    <definedName name="_XK030">#REF!</definedName>
    <definedName name="_XK035">#REF!</definedName>
    <definedName name="_XK040">#REF!</definedName>
    <definedName name="_XK110">#REF!</definedName>
    <definedName name="_XK111">#REF!</definedName>
    <definedName name="_XK112">#REF!</definedName>
    <definedName name="_XK113">#REF!</definedName>
    <definedName name="_XK114">#REF!</definedName>
    <definedName name="_XK115">#REF!</definedName>
    <definedName name="_XK116">#REF!</definedName>
    <definedName name="_XK117">#REF!</definedName>
    <definedName name="_XK118">#REF!</definedName>
    <definedName name="_xk12">#REF!</definedName>
    <definedName name="_XK121">#REF!</definedName>
    <definedName name="_XK122">#REF!</definedName>
    <definedName name="_XK123">#REF!</definedName>
    <definedName name="_XK124">#REF!</definedName>
    <definedName name="_XK125">#REF!</definedName>
    <definedName name="_xk126">#REF!</definedName>
    <definedName name="_XK131">#REF!</definedName>
    <definedName name="_XK132">#REF!</definedName>
    <definedName name="_XK139">#REF!</definedName>
    <definedName name="_XK140">#REF!</definedName>
    <definedName name="_XK158">#REF!</definedName>
    <definedName name="_XK175">#REF!</definedName>
    <definedName name="_XK210">#REF!</definedName>
    <definedName name="_XK211">#REF!</definedName>
    <definedName name="_XK220">#REF!</definedName>
    <definedName name="_XK221">#REF!</definedName>
    <definedName name="_XK224">#REF!</definedName>
    <definedName name="_XK225">#REF!</definedName>
    <definedName name="_XK230">#REF!</definedName>
    <definedName name="_XK231">#REF!</definedName>
    <definedName name="_XK232">#REF!</definedName>
    <definedName name="_XK233">#REF!</definedName>
    <definedName name="_XK310">#REF!</definedName>
    <definedName name="_XK311">#REF!</definedName>
    <definedName name="_XK320">#REF!</definedName>
    <definedName name="_XK321">#REF!</definedName>
    <definedName name="_xk324">#REF!</definedName>
    <definedName name="_XK341">#REF!</definedName>
    <definedName name="_XK342">#REF!</definedName>
    <definedName name="_XK410">#REF!</definedName>
    <definedName name="_XK411">#REF!</definedName>
    <definedName name="_XK421">#REF!</definedName>
    <definedName name="_XK422">#REF!</definedName>
    <definedName name="_XK424">#REF!</definedName>
    <definedName name="_XK510">#REF!</definedName>
    <definedName name="_XK511">#REF!</definedName>
    <definedName name="_XK512">#REF!</definedName>
    <definedName name="_XK513">#REF!</definedName>
    <definedName name="_XK514">#REF!</definedName>
    <definedName name="_XK515">#REF!</definedName>
    <definedName name="_XK516">#REF!</definedName>
    <definedName name="_XK520">#REF!</definedName>
    <definedName name="_XK521">#REF!</definedName>
    <definedName name="_XK522">#REF!</definedName>
    <definedName name="_XK523">#REF!</definedName>
    <definedName name="_XK612">#REF!</definedName>
    <definedName name="_XK615">#REF!</definedName>
    <definedName name="_XK618">#REF!</definedName>
    <definedName name="_XK636">#REF!</definedName>
    <definedName name="_XK638">#REF!</definedName>
    <definedName name="_xk639">#REF!</definedName>
    <definedName name="_XK705">#REF!</definedName>
    <definedName name="_XK710">#REF!</definedName>
    <definedName name="_XK715">#REF!</definedName>
    <definedName name="_XK719">#REF!</definedName>
    <definedName name="_XK720">#REF!</definedName>
    <definedName name="_XK722">#REF!</definedName>
    <definedName name="_XK725">#REF!</definedName>
    <definedName name="_XK726">#REF!</definedName>
    <definedName name="_xk730">#REF!</definedName>
    <definedName name="_XK810">#REF!</definedName>
    <definedName name="_XK815">#REF!</definedName>
    <definedName name="_XK855">#REF!</definedName>
    <definedName name="_XK865">#REF!</definedName>
    <definedName name="_ya1">#REF!</definedName>
    <definedName name="_ya2">#REF!</definedName>
    <definedName name="_ya3">#REF!</definedName>
    <definedName name="_ya4">#REF!</definedName>
    <definedName name="_z">#REF!</definedName>
    <definedName name="\">#REF!</definedName>
    <definedName name="\0">#REF!</definedName>
    <definedName name="\A">#REF!</definedName>
    <definedName name="\B">#REF!</definedName>
    <definedName name="\C">#REF!</definedName>
    <definedName name="\CABANG">#REF!</definedName>
    <definedName name="\D">#REF!</definedName>
    <definedName name="\E">#REF!</definedName>
    <definedName name="\E1">#REF!</definedName>
    <definedName name="\F">#REF!</definedName>
    <definedName name="\G">#REF!</definedName>
    <definedName name="\H">#REF!</definedName>
    <definedName name="\H1">#REF!</definedName>
    <definedName name="\H5">#REF!</definedName>
    <definedName name="\H6">#REF!</definedName>
    <definedName name="\H7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MENU">#REF!</definedName>
    <definedName name="\N">#REF!</definedName>
    <definedName name="\O">#REF!</definedName>
    <definedName name="\p">#N/A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WQ">#REF!</definedName>
    <definedName name="\X">#REF!</definedName>
    <definedName name="\Y">#REF!</definedName>
    <definedName name="\yruytit">#REF!</definedName>
    <definedName name="\Z">#REF!</definedName>
    <definedName name="A">#REF!</definedName>
    <definedName name="A_1">#REF!</definedName>
    <definedName name="A_12">#REF!</definedName>
    <definedName name="A_12.1">#REF!</definedName>
    <definedName name="A_15">#REF!</definedName>
    <definedName name="A_16">#REF!</definedName>
    <definedName name="A_2">#REF!</definedName>
    <definedName name="A_3">#REF!</definedName>
    <definedName name="A_4">#REF!</definedName>
    <definedName name="A_5">#REF!</definedName>
    <definedName name="a_7">#REF!</definedName>
    <definedName name="A_ACIAN">#REF!</definedName>
    <definedName name="A_ATAP_SENG">#REF!</definedName>
    <definedName name="A_BALOK_LANTAI30X50">#REF!</definedName>
    <definedName name="A_BALOK_NOK">#REF!</definedName>
    <definedName name="A_BALOK_STRUKTUR25X35">#REF!</definedName>
    <definedName name="A_BANTU">#REF!</definedName>
    <definedName name="A_BEKISTINGC1">#REF!</definedName>
    <definedName name="A_BEKISTINGC2">#REF!</definedName>
    <definedName name="A_BETON_BALOK_LATEI11x11">#REF!</definedName>
    <definedName name="A_BETON_BERTULANG123_100Kg">#REF!</definedName>
    <definedName name="A_BETON_KOLOM_20_25">#REF!</definedName>
    <definedName name="A_BETON_KOLOM_PRAKTIS_LATAI_BALOK11_11">#REF!</definedName>
    <definedName name="A_BETON_KOLOM_PRAKTIS11x11">#REF!</definedName>
    <definedName name="A_BETON_KOLOM_STRUKTUR15x25">#REF!</definedName>
    <definedName name="A_BETON_PONDASI_TELAPAK80x80">#REF!</definedName>
    <definedName name="A_BETON_RING_BALOK12x25">#REF!</definedName>
    <definedName name="A_BETON_RING_BALOK15_20">#REF!</definedName>
    <definedName name="A_BETON_SLOOF_15_20">#REF!</definedName>
    <definedName name="A_BETON_TANGGA">#REF!</definedName>
    <definedName name="A_BETON_TUMBUK135">#REF!</definedName>
    <definedName name="A_BETON123">#REF!</definedName>
    <definedName name="A_BONGKAR_CETAKAN">#REF!</definedName>
    <definedName name="A_BUBUNGAN">#REF!</definedName>
    <definedName name="A_COMPRESSOR">#REF!</definedName>
    <definedName name="A_FINISHER">#REF!</definedName>
    <definedName name="A_GALI_TANAH">#REF!</definedName>
    <definedName name="A_GORDING">#REF!</definedName>
    <definedName name="A_KERAMIK10X20">#REF!</definedName>
    <definedName name="A_KERAMIK20X20">#REF!</definedName>
    <definedName name="A_KOLOM_PRAKTIS_BALOK_KATEI11X11">#REF!</definedName>
    <definedName name="A_KOLOM_STRUKTUR_BALOK_ANAK20X30">#REF!</definedName>
    <definedName name="A_KOLOM_STRUKTUR25X35">#REF!</definedName>
    <definedName name="A_KOLOM_STRUKTUR30X40">#REF!</definedName>
    <definedName name="A_KONSOL_KAYU">#REF!</definedName>
    <definedName name="A_KUDA_KUDA">#REF!</definedName>
    <definedName name="A_KUSEN">#REF!</definedName>
    <definedName name="A_LISTPLANK">#REF!</definedName>
    <definedName name="A_MENGECAT_MENGKILAP">#REF!</definedName>
    <definedName name="A_MENGECAT_MENY">#REF!</definedName>
    <definedName name="A_MENGECAT_PERAK">#REF!</definedName>
    <definedName name="A_MENGECAT_POLITUR">#REF!</definedName>
    <definedName name="A_MENGECAT_TEMBOK">#REF!</definedName>
    <definedName name="A_PAS_DINDING13">#REF!</definedName>
    <definedName name="A_PAS_DINDING15">#REF!</definedName>
    <definedName name="A_PAS_PONDASI15">#REF!</definedName>
    <definedName name="A_PEMBESIAN">#REF!</definedName>
    <definedName name="A_PINTU_JENDELA_KACA">#REF!</definedName>
    <definedName name="A_PINTU_PANIL">#REF!</definedName>
    <definedName name="A_PINTU_SENG_PLAT">#REF!</definedName>
    <definedName name="A_PINTU_TEAKWOOD">#REF!</definedName>
    <definedName name="A_PLAFOND_TRIPLEKS">#REF!</definedName>
    <definedName name="A_PLAT_LANTAI">#REF!</definedName>
    <definedName name="A_PLAT_LEVEL">#REF!</definedName>
    <definedName name="A_PLESTER13">#REF!</definedName>
    <definedName name="A_PLESTER15">#REF!</definedName>
    <definedName name="A_PONDASI_TELAPAK100X100_2">#REF!</definedName>
    <definedName name="A_PONDASI_TELAPAK100X80">#REF!</definedName>
    <definedName name="A_RAILING_TANGGA">#REF!</definedName>
    <definedName name="A_RANGKA_ATAP">#REF!</definedName>
    <definedName name="A_RANGKA_PLAFOND">#REF!</definedName>
    <definedName name="A_SALURAN_AIR">#REF!</definedName>
    <definedName name="a_SLOOF_12X15">#REF!</definedName>
    <definedName name="A_SLOOF_DINDING15x20">#REF!</definedName>
    <definedName name="A_SLOOF_DINDING25x35">#REF!</definedName>
    <definedName name="a_SLOOF20X30">#REF!</definedName>
    <definedName name="A_SPRAYER">#REF!</definedName>
    <definedName name="A_TIBRISAN_BATU">#REF!</definedName>
    <definedName name="A_URUG_KEMBALO">#REF!</definedName>
    <definedName name="A_URUG_PASIR">#REF!</definedName>
    <definedName name="A_URUGAN_TANAH">#REF!</definedName>
    <definedName name="A_VENTILASI">#REF!</definedName>
    <definedName name="A.">#REF!</definedName>
    <definedName name="A._7">#REF!</definedName>
    <definedName name="A.001">#REF!</definedName>
    <definedName name="A.002">#REF!</definedName>
    <definedName name="A.003">#REF!</definedName>
    <definedName name="A.004">#REF!</definedName>
    <definedName name="A.005">#REF!</definedName>
    <definedName name="A.006">#REF!</definedName>
    <definedName name="A.007">#REF!</definedName>
    <definedName name="A.008">#REF!</definedName>
    <definedName name="A.009">#REF!</definedName>
    <definedName name="A.010">#REF!</definedName>
    <definedName name="A.011">#REF!</definedName>
    <definedName name="A.012">#REF!</definedName>
    <definedName name="A.013">#REF!</definedName>
    <definedName name="A.014">#REF!</definedName>
    <definedName name="A.015">#REF!</definedName>
    <definedName name="A.016">#REF!</definedName>
    <definedName name="A.017">#REF!</definedName>
    <definedName name="A.019">#REF!</definedName>
    <definedName name="A.020">#REF!</definedName>
    <definedName name="A.021">#REF!</definedName>
    <definedName name="A.023">#REF!</definedName>
    <definedName name="A.024">#REF!</definedName>
    <definedName name="A.025">#REF!</definedName>
    <definedName name="A.027">#REF!</definedName>
    <definedName name="A.028">#REF!</definedName>
    <definedName name="A.029">#REF!</definedName>
    <definedName name="A.030">#REF!</definedName>
    <definedName name="A.031">#REF!</definedName>
    <definedName name="A.032">#REF!</definedName>
    <definedName name="A.034">#REF!</definedName>
    <definedName name="A.035">#REF!</definedName>
    <definedName name="A.036">#REF!</definedName>
    <definedName name="A.037">#REF!</definedName>
    <definedName name="A.038">#REF!</definedName>
    <definedName name="A.039">#REF!</definedName>
    <definedName name="A.040">#REF!</definedName>
    <definedName name="A.041">#REF!</definedName>
    <definedName name="A.042">#REF!</definedName>
    <definedName name="A.043">#REF!</definedName>
    <definedName name="A.044">#REF!</definedName>
    <definedName name="A.045">#REF!</definedName>
    <definedName name="A.046">#REF!</definedName>
    <definedName name="A.047">#REF!</definedName>
    <definedName name="A.048">#REF!</definedName>
    <definedName name="A.049">#REF!</definedName>
    <definedName name="A.050">#REF!</definedName>
    <definedName name="A.052">#REF!</definedName>
    <definedName name="A.053">#REF!</definedName>
    <definedName name="A.054">#REF!</definedName>
    <definedName name="A.055">#REF!</definedName>
    <definedName name="A.056">#REF!</definedName>
    <definedName name="A.057">#REF!</definedName>
    <definedName name="A.058">#REF!</definedName>
    <definedName name="A.059">#REF!</definedName>
    <definedName name="A.060">#REF!</definedName>
    <definedName name="A.061">#REF!</definedName>
    <definedName name="A.062">#REF!</definedName>
    <definedName name="A.063">#REF!</definedName>
    <definedName name="A.064">#REF!</definedName>
    <definedName name="A.065">#REF!</definedName>
    <definedName name="A.066">#REF!</definedName>
    <definedName name="A.067">#REF!</definedName>
    <definedName name="A.068">#REF!</definedName>
    <definedName name="A.069">#REF!</definedName>
    <definedName name="A.070">#REF!</definedName>
    <definedName name="A.071">#REF!</definedName>
    <definedName name="A.072">#REF!</definedName>
    <definedName name="A.073">#REF!</definedName>
    <definedName name="A.074">#REF!</definedName>
    <definedName name="A.075">#REF!</definedName>
    <definedName name="A.076">#REF!</definedName>
    <definedName name="A.077">#REF!</definedName>
    <definedName name="A.078">#REF!</definedName>
    <definedName name="A.080">#REF!</definedName>
    <definedName name="A.081">#REF!</definedName>
    <definedName name="A.082">#REF!</definedName>
    <definedName name="A.083">#REF!</definedName>
    <definedName name="A.084">#REF!</definedName>
    <definedName name="A.085">#REF!</definedName>
    <definedName name="A.086">#REF!</definedName>
    <definedName name="A.087">#REF!</definedName>
    <definedName name="A.088">#REF!</definedName>
    <definedName name="A.089">#REF!</definedName>
    <definedName name="A.090">#REF!</definedName>
    <definedName name="A.091">#REF!</definedName>
    <definedName name="A.092">#REF!</definedName>
    <definedName name="A.093">#REF!</definedName>
    <definedName name="A.094">#REF!</definedName>
    <definedName name="A.095">#REF!</definedName>
    <definedName name="A.096">#REF!</definedName>
    <definedName name="A.097">#REF!</definedName>
    <definedName name="A.098">#REF!</definedName>
    <definedName name="A.099">#REF!</definedName>
    <definedName name="A.1">#REF!</definedName>
    <definedName name="A.1_6">#REF!</definedName>
    <definedName name="A.100">#REF!</definedName>
    <definedName name="A.101">#REF!</definedName>
    <definedName name="A.101.13">#REF!</definedName>
    <definedName name="A.101.13E">#REF!</definedName>
    <definedName name="A.101.2">#REF!</definedName>
    <definedName name="A.101.2E">#REF!</definedName>
    <definedName name="A.101.4E">#REF!</definedName>
    <definedName name="A.101.5">#REF!</definedName>
    <definedName name="A.101.5E">#REF!</definedName>
    <definedName name="A.101.6">#REF!</definedName>
    <definedName name="A.101.6E">#REF!</definedName>
    <definedName name="A.101.8E">#REF!</definedName>
    <definedName name="A.101.9">#REF!</definedName>
    <definedName name="A.101.9E">#REF!</definedName>
    <definedName name="A.102">#REF!</definedName>
    <definedName name="A.102.11E">#REF!</definedName>
    <definedName name="A.102.2E">#REF!</definedName>
    <definedName name="A.103">#REF!</definedName>
    <definedName name="A.103.17E">#REF!</definedName>
    <definedName name="A.104">#REF!</definedName>
    <definedName name="A.105">#REF!</definedName>
    <definedName name="A.106">#REF!</definedName>
    <definedName name="A.107">#REF!</definedName>
    <definedName name="A.107.1E">#REF!</definedName>
    <definedName name="A.108">#REF!</definedName>
    <definedName name="A.109">#REF!</definedName>
    <definedName name="A.110">#REF!</definedName>
    <definedName name="A.111">#REF!</definedName>
    <definedName name="A.112">#REF!</definedName>
    <definedName name="A.113">#REF!</definedName>
    <definedName name="A.114">#REF!</definedName>
    <definedName name="A.115">#REF!</definedName>
    <definedName name="A.117">#REF!</definedName>
    <definedName name="A.118">#REF!</definedName>
    <definedName name="A.119">#REF!</definedName>
    <definedName name="A.120">#REF!</definedName>
    <definedName name="A.121">#REF!</definedName>
    <definedName name="A.122">#REF!</definedName>
    <definedName name="A.123">#REF!</definedName>
    <definedName name="A.124">#REF!</definedName>
    <definedName name="A.125">#REF!</definedName>
    <definedName name="A.126">#REF!</definedName>
    <definedName name="A.127">#REF!</definedName>
    <definedName name="A.128">#REF!</definedName>
    <definedName name="A.129">#REF!</definedName>
    <definedName name="A.130">#REF!</definedName>
    <definedName name="A.131">#REF!</definedName>
    <definedName name="A.132">#REF!</definedName>
    <definedName name="A.133">#REF!</definedName>
    <definedName name="A.134">#REF!</definedName>
    <definedName name="A.135">#REF!</definedName>
    <definedName name="A.136">#REF!</definedName>
    <definedName name="A.137">#REF!</definedName>
    <definedName name="A.138">#REF!</definedName>
    <definedName name="A.139">#REF!</definedName>
    <definedName name="A.140">#REF!</definedName>
    <definedName name="A.141">#REF!</definedName>
    <definedName name="A.142">#REF!</definedName>
    <definedName name="A.143">#REF!</definedName>
    <definedName name="A.144">#REF!</definedName>
    <definedName name="A.145">#REF!</definedName>
    <definedName name="A.146">#REF!</definedName>
    <definedName name="A.147">#REF!</definedName>
    <definedName name="A.148">#REF!</definedName>
    <definedName name="A.149">#REF!</definedName>
    <definedName name="A.150">#REF!</definedName>
    <definedName name="A.151">#REF!</definedName>
    <definedName name="A.152">#REF!</definedName>
    <definedName name="A.153">#REF!</definedName>
    <definedName name="A.154">#REF!</definedName>
    <definedName name="A.155">#REF!</definedName>
    <definedName name="A.156">#REF!</definedName>
    <definedName name="A.157">#REF!</definedName>
    <definedName name="A.158">#REF!</definedName>
    <definedName name="A.159">#REF!</definedName>
    <definedName name="A.16">#REF!</definedName>
    <definedName name="A.161">#REF!</definedName>
    <definedName name="A.162">#REF!</definedName>
    <definedName name="A.163">#REF!</definedName>
    <definedName name="A.165">#REF!</definedName>
    <definedName name="A.166">#REF!</definedName>
    <definedName name="A.167">#REF!</definedName>
    <definedName name="A.169">#REF!</definedName>
    <definedName name="A.17">#REF!</definedName>
    <definedName name="A.170">#REF!</definedName>
    <definedName name="A.171">#REF!</definedName>
    <definedName name="A.172">#REF!</definedName>
    <definedName name="A.173">#REF!</definedName>
    <definedName name="A.174">#REF!</definedName>
    <definedName name="A.175">#REF!</definedName>
    <definedName name="A.176">#REF!</definedName>
    <definedName name="A.177">#REF!</definedName>
    <definedName name="A.178">#REF!</definedName>
    <definedName name="A.179">#REF!</definedName>
    <definedName name="A.18">#REF!</definedName>
    <definedName name="A.180">#REF!</definedName>
    <definedName name="A.181">#REF!</definedName>
    <definedName name="A.182">#REF!</definedName>
    <definedName name="A.183">#REF!</definedName>
    <definedName name="A.184">#REF!</definedName>
    <definedName name="A.185">#REF!</definedName>
    <definedName name="A.186">#REF!</definedName>
    <definedName name="A.187">#REF!</definedName>
    <definedName name="A.189">#REF!</definedName>
    <definedName name="A.190">#REF!</definedName>
    <definedName name="A.191">#REF!</definedName>
    <definedName name="A.192">#REF!</definedName>
    <definedName name="A.193">#REF!</definedName>
    <definedName name="A.194">#REF!</definedName>
    <definedName name="A.195">#REF!</definedName>
    <definedName name="A.196">#REF!</definedName>
    <definedName name="A.197">#REF!</definedName>
    <definedName name="A.199">#REF!</definedName>
    <definedName name="A.2">#REF!</definedName>
    <definedName name="A.2_6">#REF!</definedName>
    <definedName name="A.201">#REF!</definedName>
    <definedName name="A.202">#REF!</definedName>
    <definedName name="A.203">#REF!</definedName>
    <definedName name="A.204">#REF!</definedName>
    <definedName name="A.205">#REF!</definedName>
    <definedName name="A.206">#REF!</definedName>
    <definedName name="A.207">#REF!</definedName>
    <definedName name="A.208">#REF!</definedName>
    <definedName name="A.209">#REF!</definedName>
    <definedName name="a.21">#N/A</definedName>
    <definedName name="a.21_11">#REF!</definedName>
    <definedName name="a.21_2">#REF!</definedName>
    <definedName name="A.210">#REF!</definedName>
    <definedName name="A.211">#REF!</definedName>
    <definedName name="A.212">#REF!</definedName>
    <definedName name="A.213">#REF!</definedName>
    <definedName name="A.214">#REF!</definedName>
    <definedName name="A.215">#REF!</definedName>
    <definedName name="A.216">#REF!</definedName>
    <definedName name="A.217">#REF!</definedName>
    <definedName name="A.218">#REF!</definedName>
    <definedName name="A.219">#REF!</definedName>
    <definedName name="a.22">#REF!</definedName>
    <definedName name="A.220">#REF!</definedName>
    <definedName name="A.221">#REF!</definedName>
    <definedName name="A.222">#REF!</definedName>
    <definedName name="A.223">#REF!</definedName>
    <definedName name="A.224">#REF!</definedName>
    <definedName name="A.225">#REF!</definedName>
    <definedName name="A.226">#REF!</definedName>
    <definedName name="A.227">#REF!</definedName>
    <definedName name="A.228">#REF!</definedName>
    <definedName name="A.229">#REF!</definedName>
    <definedName name="A.230">#REF!</definedName>
    <definedName name="A.231">#REF!</definedName>
    <definedName name="A.232">#REF!</definedName>
    <definedName name="A.233">#REF!</definedName>
    <definedName name="A.234">#REF!</definedName>
    <definedName name="A.235">#REF!</definedName>
    <definedName name="A.236">#REF!</definedName>
    <definedName name="A.237">#REF!</definedName>
    <definedName name="A.238">#REF!</definedName>
    <definedName name="A.239">#REF!</definedName>
    <definedName name="A.241">#REF!</definedName>
    <definedName name="A.243">#REF!</definedName>
    <definedName name="A.244">#REF!</definedName>
    <definedName name="A.245">#REF!</definedName>
    <definedName name="A.247">#REF!</definedName>
    <definedName name="A.249">#REF!</definedName>
    <definedName name="A.250">#REF!</definedName>
    <definedName name="A.251">#REF!</definedName>
    <definedName name="A.253">#REF!</definedName>
    <definedName name="A.255">#REF!</definedName>
    <definedName name="A.256">#REF!</definedName>
    <definedName name="A.257">#REF!</definedName>
    <definedName name="A.259">#REF!</definedName>
    <definedName name="A.261">#REF!</definedName>
    <definedName name="A.262">#REF!</definedName>
    <definedName name="A.263">#REF!</definedName>
    <definedName name="A.264">#REF!</definedName>
    <definedName name="A.265">#REF!</definedName>
    <definedName name="A.266">#REF!</definedName>
    <definedName name="A.267">#REF!</definedName>
    <definedName name="A.268">#REF!</definedName>
    <definedName name="A.269">#REF!</definedName>
    <definedName name="A.270">#REF!</definedName>
    <definedName name="A.271">#REF!</definedName>
    <definedName name="A.272">#REF!</definedName>
    <definedName name="A.273">#REF!</definedName>
    <definedName name="A.274">#REF!</definedName>
    <definedName name="A.275">#REF!</definedName>
    <definedName name="A.276">#REF!</definedName>
    <definedName name="A.279">#REF!</definedName>
    <definedName name="A.280">#REF!</definedName>
    <definedName name="A.281">#REF!</definedName>
    <definedName name="A.282">#REF!</definedName>
    <definedName name="A.283">#REF!</definedName>
    <definedName name="A.284">#REF!</definedName>
    <definedName name="A.285">#REF!</definedName>
    <definedName name="A.286">#REF!</definedName>
    <definedName name="A.287">#REF!</definedName>
    <definedName name="A.288">#REF!</definedName>
    <definedName name="A.289">#REF!</definedName>
    <definedName name="A.290">#REF!</definedName>
    <definedName name="A.291">#REF!</definedName>
    <definedName name="A.292">#REF!</definedName>
    <definedName name="A.293">#REF!</definedName>
    <definedName name="A.294">#REF!</definedName>
    <definedName name="A.295">#REF!</definedName>
    <definedName name="A.296">#REF!</definedName>
    <definedName name="A.297">#REF!</definedName>
    <definedName name="A.298">#REF!</definedName>
    <definedName name="A.299">#REF!</definedName>
    <definedName name="a.3">#REF!</definedName>
    <definedName name="A.3_6">#REF!</definedName>
    <definedName name="A.300">#REF!</definedName>
    <definedName name="A.301">#REF!</definedName>
    <definedName name="A.302">#REF!</definedName>
    <definedName name="A.303">#REF!</definedName>
    <definedName name="A.304">#REF!</definedName>
    <definedName name="A.305">#REF!</definedName>
    <definedName name="A.306">#REF!</definedName>
    <definedName name="A.307">#REF!</definedName>
    <definedName name="A.308">#REF!</definedName>
    <definedName name="A.309">#REF!</definedName>
    <definedName name="A.310">#REF!</definedName>
    <definedName name="a.311">#N/A</definedName>
    <definedName name="a.311_11">#REF!</definedName>
    <definedName name="A.312">#REF!</definedName>
    <definedName name="A.313">#REF!</definedName>
    <definedName name="A.314">#REF!</definedName>
    <definedName name="A.315">#REF!</definedName>
    <definedName name="A.316">#REF!</definedName>
    <definedName name="A.317">#REF!</definedName>
    <definedName name="A.319">#REF!</definedName>
    <definedName name="A.320">#REF!</definedName>
    <definedName name="a.321">#N/A</definedName>
    <definedName name="a.322">#N/A</definedName>
    <definedName name="a.322_11">#REF!</definedName>
    <definedName name="a.322_2">#REF!</definedName>
    <definedName name="A.323">#REF!</definedName>
    <definedName name="A.324">#REF!</definedName>
    <definedName name="A.325">#REF!</definedName>
    <definedName name="A.326">#REF!</definedName>
    <definedName name="A.327">#REF!</definedName>
    <definedName name="A.328">#REF!</definedName>
    <definedName name="A.329">#REF!</definedName>
    <definedName name="a.33">#REF!</definedName>
    <definedName name="a.33_11">#REF!</definedName>
    <definedName name="a.33_2">#REF!</definedName>
    <definedName name="A.330">#REF!</definedName>
    <definedName name="A.331">#REF!</definedName>
    <definedName name="A.332">#REF!</definedName>
    <definedName name="A.333">#REF!</definedName>
    <definedName name="A.334">#REF!</definedName>
    <definedName name="A.335">#REF!</definedName>
    <definedName name="A.336">#REF!</definedName>
    <definedName name="A.337">#REF!</definedName>
    <definedName name="A.338">#REF!</definedName>
    <definedName name="A.339">#REF!</definedName>
    <definedName name="A.340">#REF!</definedName>
    <definedName name="A.341">#REF!</definedName>
    <definedName name="A.342">#REF!</definedName>
    <definedName name="A.343">#REF!</definedName>
    <definedName name="A.344">#REF!</definedName>
    <definedName name="A.345">#REF!</definedName>
    <definedName name="A.346">#REF!</definedName>
    <definedName name="A.347">#REF!</definedName>
    <definedName name="A.348">#REF!</definedName>
    <definedName name="A.349">#REF!</definedName>
    <definedName name="A.350">#REF!</definedName>
    <definedName name="A.351">#REF!</definedName>
    <definedName name="A.352">#REF!</definedName>
    <definedName name="A.353">#REF!</definedName>
    <definedName name="A.354">#REF!</definedName>
    <definedName name="A.355">#REF!</definedName>
    <definedName name="A.356">#REF!</definedName>
    <definedName name="A.357">#REF!</definedName>
    <definedName name="A.358">#REF!</definedName>
    <definedName name="A.359">#REF!</definedName>
    <definedName name="A.360">#REF!</definedName>
    <definedName name="A.361">#REF!</definedName>
    <definedName name="A.362">#REF!</definedName>
    <definedName name="A.363">#REF!</definedName>
    <definedName name="A.364">#REF!</definedName>
    <definedName name="A.365">#REF!</definedName>
    <definedName name="A.366">#REF!</definedName>
    <definedName name="A.368">#REF!</definedName>
    <definedName name="A.369">#REF!</definedName>
    <definedName name="A.370">#REF!</definedName>
    <definedName name="A.371">#REF!</definedName>
    <definedName name="A.373">#REF!</definedName>
    <definedName name="A.374">#REF!</definedName>
    <definedName name="A.375">#REF!</definedName>
    <definedName name="A.376">#REF!</definedName>
    <definedName name="A.377">#REF!</definedName>
    <definedName name="A.378">#REF!</definedName>
    <definedName name="A.379">#REF!</definedName>
    <definedName name="A.380">#REF!</definedName>
    <definedName name="A.381">#REF!</definedName>
    <definedName name="A.382">#REF!</definedName>
    <definedName name="A.383">#REF!</definedName>
    <definedName name="A.384">#REF!</definedName>
    <definedName name="A.385">#REF!</definedName>
    <definedName name="A.386">#REF!</definedName>
    <definedName name="A.387">#REF!</definedName>
    <definedName name="A.388">#REF!</definedName>
    <definedName name="A.389">#REF!</definedName>
    <definedName name="A.390">#REF!</definedName>
    <definedName name="A.391">#REF!</definedName>
    <definedName name="A.392">#REF!</definedName>
    <definedName name="A.393">#REF!</definedName>
    <definedName name="A.394">#REF!</definedName>
    <definedName name="A.395">#REF!</definedName>
    <definedName name="A.396">#REF!</definedName>
    <definedName name="A.397">#REF!</definedName>
    <definedName name="A.398">#REF!</definedName>
    <definedName name="A.399">#REF!</definedName>
    <definedName name="a.4">#REF!</definedName>
    <definedName name="A.4_6">#REF!</definedName>
    <definedName name="A.400">#REF!</definedName>
    <definedName name="A.401">#REF!</definedName>
    <definedName name="A.402">#REF!</definedName>
    <definedName name="A.403">#REF!</definedName>
    <definedName name="A.404">#REF!</definedName>
    <definedName name="A.405">#REF!</definedName>
    <definedName name="A.406">#REF!</definedName>
    <definedName name="A.407">#REF!</definedName>
    <definedName name="A.408">#REF!</definedName>
    <definedName name="A.409">#REF!</definedName>
    <definedName name="A.410">#REF!</definedName>
    <definedName name="A.411">#REF!</definedName>
    <definedName name="A.412">#REF!</definedName>
    <definedName name="A.413">#REF!</definedName>
    <definedName name="A.414">#REF!</definedName>
    <definedName name="A.415">#REF!</definedName>
    <definedName name="A.416">#REF!</definedName>
    <definedName name="A.418">#REF!</definedName>
    <definedName name="A.419">#REF!</definedName>
    <definedName name="A.420">#REF!</definedName>
    <definedName name="A.421">#REF!</definedName>
    <definedName name="A.422">#REF!</definedName>
    <definedName name="A.423">#REF!</definedName>
    <definedName name="A.424">#REF!</definedName>
    <definedName name="A.426">#REF!</definedName>
    <definedName name="A.427">#REF!</definedName>
    <definedName name="A.428">#REF!</definedName>
    <definedName name="A.429">#REF!</definedName>
    <definedName name="A.430">#REF!</definedName>
    <definedName name="A.431">#REF!</definedName>
    <definedName name="A.432">#REF!</definedName>
    <definedName name="A.433">#REF!</definedName>
    <definedName name="A.434">#REF!</definedName>
    <definedName name="A.435">#REF!</definedName>
    <definedName name="A.436">#REF!</definedName>
    <definedName name="A.437">#REF!</definedName>
    <definedName name="A.438">#REF!</definedName>
    <definedName name="A.439">#REF!</definedName>
    <definedName name="A.440">#REF!</definedName>
    <definedName name="A.441">#REF!</definedName>
    <definedName name="A.442">#REF!</definedName>
    <definedName name="A.443">#REF!</definedName>
    <definedName name="A.444">#REF!</definedName>
    <definedName name="A.445">#REF!</definedName>
    <definedName name="A.446">#REF!</definedName>
    <definedName name="A.447">#REF!</definedName>
    <definedName name="A.448">#REF!</definedName>
    <definedName name="A.449">#REF!</definedName>
    <definedName name="A.450">#REF!</definedName>
    <definedName name="A.451">#REF!</definedName>
    <definedName name="A.452">#REF!</definedName>
    <definedName name="A.453">#REF!</definedName>
    <definedName name="A.454">#REF!</definedName>
    <definedName name="A.455">#REF!</definedName>
    <definedName name="A.456">#REF!</definedName>
    <definedName name="A.457">#REF!</definedName>
    <definedName name="A.458">#REF!</definedName>
    <definedName name="A.459">#REF!</definedName>
    <definedName name="A.460">#REF!</definedName>
    <definedName name="A.461">#REF!</definedName>
    <definedName name="A.462">#REF!</definedName>
    <definedName name="A.463">#REF!</definedName>
    <definedName name="A.464">#REF!</definedName>
    <definedName name="A.465">#REF!</definedName>
    <definedName name="A.466">#REF!</definedName>
    <definedName name="A.467">#REF!</definedName>
    <definedName name="A.468">#REF!</definedName>
    <definedName name="A.470">#REF!</definedName>
    <definedName name="A.471">#REF!</definedName>
    <definedName name="A.472">#REF!</definedName>
    <definedName name="A.473">#REF!</definedName>
    <definedName name="A.474">#REF!</definedName>
    <definedName name="A.475">#REF!</definedName>
    <definedName name="A.476">#REF!</definedName>
    <definedName name="A.477">#REF!</definedName>
    <definedName name="A.478">#REF!</definedName>
    <definedName name="A.479">#REF!</definedName>
    <definedName name="A.480">#REF!</definedName>
    <definedName name="A.481">#REF!</definedName>
    <definedName name="A.482">#REF!</definedName>
    <definedName name="A.483">#REF!</definedName>
    <definedName name="A.484">#REF!</definedName>
    <definedName name="A.485">#REF!</definedName>
    <definedName name="A.486">#REF!</definedName>
    <definedName name="A.487">#REF!</definedName>
    <definedName name="A.488">#REF!</definedName>
    <definedName name="A.489">#REF!</definedName>
    <definedName name="A.490">#REF!</definedName>
    <definedName name="A.491">#REF!</definedName>
    <definedName name="A.492">#REF!</definedName>
    <definedName name="A.493">#REF!</definedName>
    <definedName name="A.494">#REF!</definedName>
    <definedName name="A.495">#REF!</definedName>
    <definedName name="A.496">#REF!</definedName>
    <definedName name="A.497">#REF!</definedName>
    <definedName name="A.498">#REF!</definedName>
    <definedName name="A.499">#REF!</definedName>
    <definedName name="A.4A">#REF!</definedName>
    <definedName name="a.5">#REF!</definedName>
    <definedName name="A.500">#REF!</definedName>
    <definedName name="A.502">#REF!</definedName>
    <definedName name="A.503">#REF!</definedName>
    <definedName name="A.504">#REF!</definedName>
    <definedName name="A.505">#REF!</definedName>
    <definedName name="A.506">#REF!</definedName>
    <definedName name="A.507">#REF!</definedName>
    <definedName name="A.508">#REF!</definedName>
    <definedName name="A.509">#REF!</definedName>
    <definedName name="A.510">#REF!</definedName>
    <definedName name="a.511">#N/A</definedName>
    <definedName name="a.511_11">#REF!</definedName>
    <definedName name="a.511_2">#REF!</definedName>
    <definedName name="a.512">#N/A</definedName>
    <definedName name="a.512_11">#REF!</definedName>
    <definedName name="a.512_2">#REF!</definedName>
    <definedName name="A.513">#REF!</definedName>
    <definedName name="A.514">#REF!</definedName>
    <definedName name="A.515">#REF!</definedName>
    <definedName name="A.516">#REF!</definedName>
    <definedName name="A.517">#REF!</definedName>
    <definedName name="A.518">#REF!</definedName>
    <definedName name="A.519">#REF!</definedName>
    <definedName name="A.520">#REF!</definedName>
    <definedName name="a.521">#N/A</definedName>
    <definedName name="a.521_11">#REF!</definedName>
    <definedName name="a.521_2">#REF!</definedName>
    <definedName name="A.522">#REF!</definedName>
    <definedName name="A.523">#REF!</definedName>
    <definedName name="A.524">#REF!</definedName>
    <definedName name="A.525">#REF!</definedName>
    <definedName name="A.526">#REF!</definedName>
    <definedName name="A.527">#REF!</definedName>
    <definedName name="A.528">#REF!</definedName>
    <definedName name="A.529">#REF!</definedName>
    <definedName name="A.530">#REF!</definedName>
    <definedName name="A.531">#REF!</definedName>
    <definedName name="A.532">#REF!</definedName>
    <definedName name="A.533">#REF!</definedName>
    <definedName name="A.534">#REF!</definedName>
    <definedName name="A.535">#REF!</definedName>
    <definedName name="A.536">#REF!</definedName>
    <definedName name="A.538">#REF!</definedName>
    <definedName name="A.539">#REF!</definedName>
    <definedName name="A.540">#REF!</definedName>
    <definedName name="a.541">#N/A</definedName>
    <definedName name="a.541_11">#REF!</definedName>
    <definedName name="a.541_2">#REF!</definedName>
    <definedName name="a.542">#N/A</definedName>
    <definedName name="a.542_11">#REF!</definedName>
    <definedName name="a.542_2">#REF!</definedName>
    <definedName name="A.543">#REF!</definedName>
    <definedName name="A.544">#REF!</definedName>
    <definedName name="A.545">#REF!</definedName>
    <definedName name="A.546">#REF!</definedName>
    <definedName name="A.547">#REF!</definedName>
    <definedName name="A.548">#REF!</definedName>
    <definedName name="A.549">#REF!</definedName>
    <definedName name="A.550">#REF!</definedName>
    <definedName name="A.551">#REF!</definedName>
    <definedName name="A.552">#REF!</definedName>
    <definedName name="A.553">#REF!</definedName>
    <definedName name="A.554">#REF!</definedName>
    <definedName name="A.555">#REF!</definedName>
    <definedName name="A.556">#REF!</definedName>
    <definedName name="A.557">#REF!</definedName>
    <definedName name="A.558">#REF!</definedName>
    <definedName name="A.559">#REF!</definedName>
    <definedName name="A.560">#REF!</definedName>
    <definedName name="A.561">#REF!</definedName>
    <definedName name="A.562">#REF!</definedName>
    <definedName name="A.563">#REF!</definedName>
    <definedName name="A.564">#REF!</definedName>
    <definedName name="A.565">#REF!</definedName>
    <definedName name="A.566">#REF!</definedName>
    <definedName name="A.567">#REF!</definedName>
    <definedName name="A.568">#REF!</definedName>
    <definedName name="A.569">#REF!</definedName>
    <definedName name="A.570">#REF!</definedName>
    <definedName name="A.571">#REF!</definedName>
    <definedName name="A.572">#REF!</definedName>
    <definedName name="A.573">#REF!</definedName>
    <definedName name="A.574">#REF!</definedName>
    <definedName name="A.575">#REF!</definedName>
    <definedName name="A.576">#REF!</definedName>
    <definedName name="A.577">#REF!</definedName>
    <definedName name="A.578">#REF!</definedName>
    <definedName name="A.579">#REF!</definedName>
    <definedName name="A.580">#REF!</definedName>
    <definedName name="A.581">#REF!</definedName>
    <definedName name="A.582">#REF!</definedName>
    <definedName name="A.583">#REF!</definedName>
    <definedName name="A.584">#REF!</definedName>
    <definedName name="A.585">#REF!</definedName>
    <definedName name="A.586">#REF!</definedName>
    <definedName name="A.588">#REF!</definedName>
    <definedName name="A.589">#REF!</definedName>
    <definedName name="A.590">#REF!</definedName>
    <definedName name="A.591">#REF!</definedName>
    <definedName name="A.592">#REF!</definedName>
    <definedName name="A.593">#REF!</definedName>
    <definedName name="A.594">#REF!</definedName>
    <definedName name="A.595">#REF!</definedName>
    <definedName name="A.596">#REF!</definedName>
    <definedName name="A.597">#REF!</definedName>
    <definedName name="A.598">#REF!</definedName>
    <definedName name="A.599">#REF!</definedName>
    <definedName name="a.6">#REF!</definedName>
    <definedName name="A.6.11">#REF!</definedName>
    <definedName name="A.6.12">#REF!</definedName>
    <definedName name="A.6.13">#REF!</definedName>
    <definedName name="A.6.14">#REF!</definedName>
    <definedName name="A.6.15">#REF!</definedName>
    <definedName name="A.6.16">#REF!</definedName>
    <definedName name="A.6.4">#REF!</definedName>
    <definedName name="A.600">#REF!</definedName>
    <definedName name="A.601">#REF!</definedName>
    <definedName name="A.602">#REF!</definedName>
    <definedName name="A.603">#REF!</definedName>
    <definedName name="A.604">#REF!</definedName>
    <definedName name="A.605">#REF!</definedName>
    <definedName name="A.606">#REF!</definedName>
    <definedName name="A.607">#REF!</definedName>
    <definedName name="A.608">#REF!</definedName>
    <definedName name="A.609">#REF!</definedName>
    <definedName name="A.610">#REF!</definedName>
    <definedName name="a.611">#N/A</definedName>
    <definedName name="a.611_11">#REF!</definedName>
    <definedName name="a.611_2">#REF!</definedName>
    <definedName name="a.612">#N/A</definedName>
    <definedName name="a.612_11">#REF!</definedName>
    <definedName name="a.612_2">#REF!</definedName>
    <definedName name="A.613">#REF!</definedName>
    <definedName name="A.614">#REF!</definedName>
    <definedName name="A.615">#REF!</definedName>
    <definedName name="A.616">#REF!</definedName>
    <definedName name="A.618">#REF!</definedName>
    <definedName name="A.619">#REF!</definedName>
    <definedName name="A.620">#REF!</definedName>
    <definedName name="A.621">#REF!</definedName>
    <definedName name="A.622">#REF!</definedName>
    <definedName name="A.623">#REF!</definedName>
    <definedName name="A.624">#REF!</definedName>
    <definedName name="A.625">#REF!</definedName>
    <definedName name="A.626">#REF!</definedName>
    <definedName name="A.627">#REF!</definedName>
    <definedName name="A.628">#REF!</definedName>
    <definedName name="A.629">#REF!</definedName>
    <definedName name="A.630">#REF!</definedName>
    <definedName name="A.632">#REF!</definedName>
    <definedName name="A.633">#REF!</definedName>
    <definedName name="a.634">#N/A</definedName>
    <definedName name="a.634_11">#REF!</definedName>
    <definedName name="a.634_2">#REF!</definedName>
    <definedName name="a.635">#N/A</definedName>
    <definedName name="a.635_11">#REF!</definedName>
    <definedName name="a.635_2">#REF!</definedName>
    <definedName name="a.637">#N/A</definedName>
    <definedName name="a.637_11">#REF!</definedName>
    <definedName name="a.637_2">#REF!</definedName>
    <definedName name="A.638">#REF!</definedName>
    <definedName name="A.639">#REF!</definedName>
    <definedName name="A.640">#REF!</definedName>
    <definedName name="A.641">#REF!</definedName>
    <definedName name="A.642">#REF!</definedName>
    <definedName name="A.643">#REF!</definedName>
    <definedName name="A.644">#REF!</definedName>
    <definedName name="A.645">#REF!</definedName>
    <definedName name="A.646">#REF!</definedName>
    <definedName name="A.647">#REF!</definedName>
    <definedName name="A.648">#REF!</definedName>
    <definedName name="A.649">#REF!</definedName>
    <definedName name="A.650">#REF!</definedName>
    <definedName name="A.651">#REF!</definedName>
    <definedName name="A.652">#REF!</definedName>
    <definedName name="a.7">#REF!</definedName>
    <definedName name="a.715">#N/A</definedName>
    <definedName name="a.716">#N/A</definedName>
    <definedName name="a.716_11">#REF!</definedName>
    <definedName name="a.716_2">#REF!</definedName>
    <definedName name="a.717">#N/A</definedName>
    <definedName name="a.717_11">#REF!</definedName>
    <definedName name="a.717_2">#REF!</definedName>
    <definedName name="a.72">#REF!</definedName>
    <definedName name="a.74">#N/A</definedName>
    <definedName name="a.754">#N/A</definedName>
    <definedName name="a.754_11">#REF!</definedName>
    <definedName name="a.754_2">#REF!</definedName>
    <definedName name="a.8">#REF!</definedName>
    <definedName name="a.841">#N/A</definedName>
    <definedName name="a.841_11">#REF!</definedName>
    <definedName name="a.841_2">#REF!</definedName>
    <definedName name="a.9">#REF!</definedName>
    <definedName name="A.ACIAN">#REF!</definedName>
    <definedName name="A.ADMIN">#REF!</definedName>
    <definedName name="A.AIRKERJA">#REF!</definedName>
    <definedName name="A.ATAPSENG">#REF!</definedName>
    <definedName name="A.BAKMANDI">#REF!</definedName>
    <definedName name="a.balok.11_18">#REF!</definedName>
    <definedName name="a.balok.15_20">#REF!</definedName>
    <definedName name="a.balok.20_20">#REF!</definedName>
    <definedName name="A.BALOKLATEI">#REF!</definedName>
    <definedName name="A.BALOKLATEI2">#REF!</definedName>
    <definedName name="A.BANTU">#REF!</definedName>
    <definedName name="a.batu.kosong">#REF!</definedName>
    <definedName name="a.bekisting">#REF!</definedName>
    <definedName name="a.bekistinglantai">#REF!</definedName>
    <definedName name="a.besi">#REF!</definedName>
    <definedName name="a.beton">#REF!</definedName>
    <definedName name="a.beton.tumbuk">#REF!</definedName>
    <definedName name="a.beton123">#REF!</definedName>
    <definedName name="a.betonrabat">#REF!</definedName>
    <definedName name="a.betontulang">#REF!</definedName>
    <definedName name="A.BETTUMBUK">#REF!</definedName>
    <definedName name="A.BONGKAR">#REF!</definedName>
    <definedName name="a.bongkar.beton">#REF!</definedName>
    <definedName name="A.BOWPLANK">#REF!</definedName>
    <definedName name="a.boxculver">#REF!</definedName>
    <definedName name="a.buat.pancang">#REF!</definedName>
    <definedName name="A.BUBUNG">#REF!</definedName>
    <definedName name="a.bubungan.metal.roof">#REF!</definedName>
    <definedName name="a.cat">#REF!</definedName>
    <definedName name="a.cat.dinding">#REF!</definedName>
    <definedName name="a.cat.mengkilap">#REF!</definedName>
    <definedName name="a.cat.minyak">#REF!</definedName>
    <definedName name="a.cat.vernis">#REF!</definedName>
    <definedName name="A.CATDINDING">#REF!</definedName>
    <definedName name="A.CATKILAP">#REF!</definedName>
    <definedName name="A.CATVERNIS">#REF!</definedName>
    <definedName name="A.DIREKSI">#REF!</definedName>
    <definedName name="a.dudukan.katrol">#REF!</definedName>
    <definedName name="A.ENGSELJENDELA">#REF!</definedName>
    <definedName name="A.ENGSELPINTU">#REF!</definedName>
    <definedName name="A.EXPA">#REF!</definedName>
    <definedName name="A.FLOOR">#REF!</definedName>
    <definedName name="a.floor.drain">#REF!</definedName>
    <definedName name="a.frame.crane">#REF!</definedName>
    <definedName name="A.GALIAN">#REF!</definedName>
    <definedName name="a.galian.tanah">#REF!</definedName>
    <definedName name="a.galilumpur">#REF!</definedName>
    <definedName name="A.GENTENG">#REF!</definedName>
    <definedName name="A.GORDING">#REF!</definedName>
    <definedName name="A.GRENDEL">#REF!</definedName>
    <definedName name="A.I">#REF!</definedName>
    <definedName name="A.I.1">#REF!</definedName>
    <definedName name="A.I.2">#REF!</definedName>
    <definedName name="A.I.3">#REF!</definedName>
    <definedName name="A.I.4">#REF!</definedName>
    <definedName name="A.I.5">#REF!</definedName>
    <definedName name="A.I.6">#REF!</definedName>
    <definedName name="A.I.7">#REF!</definedName>
    <definedName name="A.I.8">#REF!</definedName>
    <definedName name="A.II">#REF!</definedName>
    <definedName name="A.II.1">#REF!</definedName>
    <definedName name="A.II.2">#REF!</definedName>
    <definedName name="A.II.3">#REF!</definedName>
    <definedName name="A.II.4">#REF!</definedName>
    <definedName name="A.II.5">#REF!</definedName>
    <definedName name="A.II.6">#REF!</definedName>
    <definedName name="A.II.7">#REF!</definedName>
    <definedName name="A.II.8">#REF!</definedName>
    <definedName name="A.II.9">#REF!</definedName>
    <definedName name="A.III">#REF!</definedName>
    <definedName name="A.III.1">#REF!</definedName>
    <definedName name="A.III.2">#REF!</definedName>
    <definedName name="A.III.3">#REF!</definedName>
    <definedName name="A.III.4">#REF!</definedName>
    <definedName name="A.III.5">#REF!</definedName>
    <definedName name="A.III.6">#REF!</definedName>
    <definedName name="A.INSTLISTRIK">#REF!</definedName>
    <definedName name="A.IV">#REF!</definedName>
    <definedName name="A.IV.1">#REF!</definedName>
    <definedName name="A.IV.2">#REF!</definedName>
    <definedName name="A.IV.3">#REF!</definedName>
    <definedName name="A.IV.4">#REF!</definedName>
    <definedName name="A.IX">#REF!</definedName>
    <definedName name="A.IX.1">#REF!</definedName>
    <definedName name="A.IX.2">#REF!</definedName>
    <definedName name="A.IX.3">#REF!</definedName>
    <definedName name="A.IX.4">#REF!</definedName>
    <definedName name="A.IX.5">#REF!</definedName>
    <definedName name="a.jalusi">#REF!</definedName>
    <definedName name="A.JENDELAKACA">#REF!</definedName>
    <definedName name="a.jurai.dalam">#REF!</definedName>
    <definedName name="A.KACA">#REF!</definedName>
    <definedName name="A.KAIT">#REF!</definedName>
    <definedName name="a.kalang">#REF!</definedName>
    <definedName name="a.karet">#REF!</definedName>
    <definedName name="A.KASAU">#REF!</definedName>
    <definedName name="a.kerb">#REF!</definedName>
    <definedName name="a.kerbjm">#REF!</definedName>
    <definedName name="a.klosed.jongkok">#REF!</definedName>
    <definedName name="a.kloset.jongkok">#REF!</definedName>
    <definedName name="a.kolom.30_40">#REF!</definedName>
    <definedName name="a.kolom.30_50">#REF!</definedName>
    <definedName name="a.kolom.stek.20_30">#REF!</definedName>
    <definedName name="a.kolom.stek.25_50">#REF!</definedName>
    <definedName name="a.kolom.stek.30_40">#REF!</definedName>
    <definedName name="a.kolom.stek.30_50">#REF!</definedName>
    <definedName name="A.KOLOM15_15">#REF!</definedName>
    <definedName name="A.KOLOMPRA">#REF!</definedName>
    <definedName name="A.KOLSETJ">#REF!</definedName>
    <definedName name="A.KRAN">#REF!</definedName>
    <definedName name="A.KUDA">#REF!</definedName>
    <definedName name="A.KUNCI2SLAG">#REF!</definedName>
    <definedName name="A.KUNCI3SLAG">#REF!</definedName>
    <definedName name="A.KUSEN">#REF!</definedName>
    <definedName name="A.LAMPPIJR25">#REF!</definedName>
    <definedName name="A.LAMPPIJR5">#REF!</definedName>
    <definedName name="A.LAMPSL18">#REF!</definedName>
    <definedName name="A.LAMPTL">#REF!</definedName>
    <definedName name="A.LANTAI20_20">#REF!</definedName>
    <definedName name="A.LANTAI40_40">#REF!</definedName>
    <definedName name="A.LANTKERJA">#REF!</definedName>
    <definedName name="a.lc">#REF!</definedName>
    <definedName name="A.LISTPLANK">#REF!</definedName>
    <definedName name="A.MALL">#REF!</definedName>
    <definedName name="a.mata.kran">#REF!</definedName>
    <definedName name="A.MCB">#REF!</definedName>
    <definedName name="a.mercury">#REF!</definedName>
    <definedName name="a.metal.roof">#REF!</definedName>
    <definedName name="A.MOBILISASI">#REF!</definedName>
    <definedName name="A.NOK">#REF!</definedName>
    <definedName name="A.NOKSENG">#REF!</definedName>
    <definedName name="a.pancang01">#REF!</definedName>
    <definedName name="a.pancang2">#REF!</definedName>
    <definedName name="A.PAPANPROYEK">#REF!</definedName>
    <definedName name="A.PARTISITRIP">#REF!</definedName>
    <definedName name="a.pas.pondasi">#REF!</definedName>
    <definedName name="A.PAS1BATA1_5">#REF!</definedName>
    <definedName name="A.PASBATA1_3">#REF!</definedName>
    <definedName name="A.PASBATA1_5">#REF!</definedName>
    <definedName name="A.PASBATUKALI">#REF!</definedName>
    <definedName name="a.pe_2">#REF!</definedName>
    <definedName name="A.PE1_2">#REF!</definedName>
    <definedName name="a.pek.bekisting">#REF!</definedName>
    <definedName name="a.pek.besi">#REF!</definedName>
    <definedName name="a.pelat15">#REF!</definedName>
    <definedName name="A.PEMBERSIHAN">#REF!</definedName>
    <definedName name="a.persiapan.1">#REF!</definedName>
    <definedName name="a.persiapan.2">#REF!</definedName>
    <definedName name="a.persiapan.3">#REF!</definedName>
    <definedName name="a.persiapan.4">#REF!</definedName>
    <definedName name="a.persiapan.5">#REF!</definedName>
    <definedName name="a.persiapan.6">#REF!</definedName>
    <definedName name="A.PINTUKMWC">#REF!</definedName>
    <definedName name="A.PINTUPANEL">#REF!</definedName>
    <definedName name="A.PINTUTRIPRANGKAP">#REF!</definedName>
    <definedName name="a.pipa2">#REF!</definedName>
    <definedName name="a.pipa2.5">#REF!</definedName>
    <definedName name="a.pipa8">#REF!</definedName>
    <definedName name="a.pipaPE1">#REF!</definedName>
    <definedName name="a.pipaPVC1.2">#REF!</definedName>
    <definedName name="a.pipaPVC2">#REF!</definedName>
    <definedName name="a.pipaPVC3">#REF!</definedName>
    <definedName name="a.pipaPVC4">#REF!</definedName>
    <definedName name="A.PLAFON">#REF!</definedName>
    <definedName name="a.plafond.tripleks">#REF!</definedName>
    <definedName name="A.PLATBETON">#REF!</definedName>
    <definedName name="A.PLATLUIFEL">#REF!</definedName>
    <definedName name="A.PLESTEKSTUR">#REF!</definedName>
    <definedName name="a.plester">#REF!</definedName>
    <definedName name="A.PLESTER1_3">#REF!</definedName>
    <definedName name="A.PLESTER1_5">#REF!</definedName>
    <definedName name="a.plester2">#REF!</definedName>
    <definedName name="a.plester3">#REF!</definedName>
    <definedName name="a.polycarbonat">#REF!</definedName>
    <definedName name="a.polyurethane">#REF!</definedName>
    <definedName name="a.pondasi">#REF!</definedName>
    <definedName name="A.PROFILBET">#REF!</definedName>
    <definedName name="a.ps">#N/A</definedName>
    <definedName name="a.pvc_1">#REF!</definedName>
    <definedName name="a.pvc_1_2">#REF!</definedName>
    <definedName name="a.pvc_2">#REF!</definedName>
    <definedName name="a.pvc_3">#REF!</definedName>
    <definedName name="a.pvc_4">#REF!</definedName>
    <definedName name="a.pvc.glb">#REF!</definedName>
    <definedName name="A.PVC2">#REF!</definedName>
    <definedName name="A.PVC4">#REF!</definedName>
    <definedName name="a.rabat">#REF!</definedName>
    <definedName name="a.rangka.plafond">#REF!</definedName>
    <definedName name="A.RANGKAPLAF">#REF!</definedName>
    <definedName name="A.RINGBALK">#REF!</definedName>
    <definedName name="A.SAKGANDA">#REF!</definedName>
    <definedName name="A.SAKTUNG">#REF!</definedName>
    <definedName name="a.saluran.air">#REF!</definedName>
    <definedName name="A.SEPTIC">#REF!</definedName>
    <definedName name="a.sirtu">#REF!</definedName>
    <definedName name="a.sloof">#REF!</definedName>
    <definedName name="a.sloof.20_30">#REF!</definedName>
    <definedName name="a.sloof.25_30">#REF!</definedName>
    <definedName name="A.SLOOF15_20">#REF!</definedName>
    <definedName name="A.SP4">#REF!</definedName>
    <definedName name="A.STELING">#REF!</definedName>
    <definedName name="A.STOPKON">#REF!</definedName>
    <definedName name="a.sunduk">#REF!</definedName>
    <definedName name="A.TALIAIR">#REF!</definedName>
    <definedName name="A.TARIKAN">#REF!</definedName>
    <definedName name="a.tegel.10x20">#REF!</definedName>
    <definedName name="a.tegel.20x20">#REF!</definedName>
    <definedName name="a.tegel.30x30">#REF!</definedName>
    <definedName name="a.tegel.30x30p">#REF!</definedName>
    <definedName name="A.TELAPAK">#REF!</definedName>
    <definedName name="A.TIMBRISAN">#REF!</definedName>
    <definedName name="a.timbrisan.batu">#REF!</definedName>
    <definedName name="A.TIMBUNAN">#REF!</definedName>
    <definedName name="a.timbunan.sirtu">#REF!</definedName>
    <definedName name="a.urugan.kembali">#REF!</definedName>
    <definedName name="a.urugan.pasir">#REF!</definedName>
    <definedName name="A.URUGKEMB">#REF!</definedName>
    <definedName name="A.URUGPAS">#REF!</definedName>
    <definedName name="A.V">#REF!</definedName>
    <definedName name="A.V.1">#REF!</definedName>
    <definedName name="A.V.2">#REF!</definedName>
    <definedName name="A.V.3">#REF!</definedName>
    <definedName name="a.ventilasi.besi">#REF!</definedName>
    <definedName name="A.VI">#REF!</definedName>
    <definedName name="A.VI.1">#REF!</definedName>
    <definedName name="A.VI.10">#REF!</definedName>
    <definedName name="A.VI.11">#REF!</definedName>
    <definedName name="A.VI.12">#REF!</definedName>
    <definedName name="A.VI.13">#REF!</definedName>
    <definedName name="A.VI.2">#REF!</definedName>
    <definedName name="A.VI.3">#REF!</definedName>
    <definedName name="a.vi.4">#REF!</definedName>
    <definedName name="A.VI.5">#REF!</definedName>
    <definedName name="A.VI.6">#REF!</definedName>
    <definedName name="A.VI.7">#REF!</definedName>
    <definedName name="A.VI.8">#REF!</definedName>
    <definedName name="A.VI.9">#REF!</definedName>
    <definedName name="A.VII">#REF!</definedName>
    <definedName name="A.VII.1">#REF!</definedName>
    <definedName name="A.VII.10">#REF!</definedName>
    <definedName name="A.VII.11">#REF!</definedName>
    <definedName name="A.VII.12">#REF!</definedName>
    <definedName name="A.VII.13">#REF!</definedName>
    <definedName name="A.VII.2">#REF!</definedName>
    <definedName name="A.VII.3">#REF!</definedName>
    <definedName name="A.VII.4">#REF!</definedName>
    <definedName name="A.VII.5">#REF!</definedName>
    <definedName name="A.VII.6">#REF!</definedName>
    <definedName name="A.VII.7">#REF!</definedName>
    <definedName name="A.VII.8">#REF!</definedName>
    <definedName name="A.VII.9">#REF!</definedName>
    <definedName name="A.VIII">#REF!</definedName>
    <definedName name="A.VIII.1">#REF!</definedName>
    <definedName name="A.VIII.2">#REF!</definedName>
    <definedName name="A.VIII.3">#REF!</definedName>
    <definedName name="A.X">#REF!</definedName>
    <definedName name="A.X.1">#REF!</definedName>
    <definedName name="A.X.10">#REF!</definedName>
    <definedName name="A.X.11">#REF!</definedName>
    <definedName name="A.X.12">#REF!</definedName>
    <definedName name="A.X.13">#REF!</definedName>
    <definedName name="A.X.14">#REF!</definedName>
    <definedName name="A.X.15">#REF!</definedName>
    <definedName name="A.X.16">#REF!</definedName>
    <definedName name="A.X.17">#REF!</definedName>
    <definedName name="A.X.2">#REF!</definedName>
    <definedName name="A.X.3">#REF!</definedName>
    <definedName name="A.X.4">#REF!</definedName>
    <definedName name="A.X.5">#REF!</definedName>
    <definedName name="A.X.6">#REF!</definedName>
    <definedName name="A.X.7">#REF!</definedName>
    <definedName name="A.X.8">#REF!</definedName>
    <definedName name="A.X.9">#REF!</definedName>
    <definedName name="A.XI.1">#REF!</definedName>
    <definedName name="A.XI.2">#REF!</definedName>
    <definedName name="A.XI.3">#REF!</definedName>
    <definedName name="A.XI.4">#REF!</definedName>
    <definedName name="A.XI.5">#REF!</definedName>
    <definedName name="A.XI.6">#REF!</definedName>
    <definedName name="A.XI.7">#REF!</definedName>
    <definedName name="A.XII.1">#REF!</definedName>
    <definedName name="A.XII.2">#REF!</definedName>
    <definedName name="A.XII.3">#REF!</definedName>
    <definedName name="A.XII.4">#REF!</definedName>
    <definedName name="a.xii.5">#REF!</definedName>
    <definedName name="A.XII.6">#REF!</definedName>
    <definedName name="A.XII.7">#REF!</definedName>
    <definedName name="A.XII.8">#REF!</definedName>
    <definedName name="A.XII.9">#REF!</definedName>
    <definedName name="A.XIII.1">#REF!</definedName>
    <definedName name="A.XIII.10">#REF!</definedName>
    <definedName name="A.XIII.11">#REF!</definedName>
    <definedName name="A.XIII.12">#REF!</definedName>
    <definedName name="A.XIII.13">#REF!</definedName>
    <definedName name="A.XIII.2">#REF!</definedName>
    <definedName name="A.XIII.3">#REF!</definedName>
    <definedName name="A.XIII.4">#REF!</definedName>
    <definedName name="A.XIII.5">#REF!</definedName>
    <definedName name="A.XIII.6">#REF!</definedName>
    <definedName name="A.XIII.7">#REF!</definedName>
    <definedName name="A.XIII.8">#REF!</definedName>
    <definedName name="A.XIII.9">#REF!</definedName>
    <definedName name="a0">#REF!</definedName>
    <definedName name="a1..2349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0_">#REF!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1f62">#REF!</definedName>
    <definedName name="A1Foreign">#REF!</definedName>
    <definedName name="A1Local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#REF!</definedName>
    <definedName name="A460.">#REF!</definedName>
    <definedName name="A50_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0_">#REF!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01.">#REF!</definedName>
    <definedName name="A95_">#REF!</definedName>
    <definedName name="a9sw30besi">#REF!</definedName>
    <definedName name="a9sw35besi">#REF!</definedName>
    <definedName name="a9sw40besi">#REF!</definedName>
    <definedName name="aa">#REF!</definedName>
    <definedName name="AA_01">#REF!</definedName>
    <definedName name="AA_02">#REF!</definedName>
    <definedName name="AA_03">#REF!</definedName>
    <definedName name="AA_04">#REF!</definedName>
    <definedName name="AA_05">#REF!</definedName>
    <definedName name="AA_05A">#REF!</definedName>
    <definedName name="AA_06">#REF!</definedName>
    <definedName name="AA_07">#REF!</definedName>
    <definedName name="AA_08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B">#REF!</definedName>
    <definedName name="AA_19C">#REF!</definedName>
    <definedName name="AA_19D">#REF!</definedName>
    <definedName name="AA_20">#REF!</definedName>
    <definedName name="AA_21">#REF!</definedName>
    <definedName name="Aa1r">#REF!</definedName>
    <definedName name="AAA">#REF!</definedName>
    <definedName name="aaaa">#REF!</definedName>
    <definedName name="aaaaa" hidden="1">#REF!</definedName>
    <definedName name="aaaaaa" hidden="1">#REF!</definedName>
    <definedName name="aaaaaaa" hidden="1">#REF!</definedName>
    <definedName name="aaaaaaaaaaa">#REF!</definedName>
    <definedName name="aaaaaaaaaaaa">#REF!</definedName>
    <definedName name="aaaaaaaaaaaaaaa">#REF!</definedName>
    <definedName name="aaaaaaaaaaaaaaaaaaaaa">#REF!</definedName>
    <definedName name="aabba">#REF!</definedName>
    <definedName name="AAC">#N/A</definedName>
    <definedName name="aAN">#REF!</definedName>
    <definedName name="aanstamp.">#REF!</definedName>
    <definedName name="Aanstamping">#REF!</definedName>
    <definedName name="AAUSGZ">#REF!</definedName>
    <definedName name="AAV.25">#REF!</definedName>
    <definedName name="AAV.50">#REF!</definedName>
    <definedName name="AAV.65">#REF!</definedName>
    <definedName name="aax">#REF!</definedName>
    <definedName name="ab">#REF!</definedName>
    <definedName name="AB......">#REF!</definedName>
    <definedName name="abab">#REF!</definedName>
    <definedName name="abaja">#REF!</definedName>
    <definedName name="abatucandi">#REF!</definedName>
    <definedName name="ABC">#REF!</definedName>
    <definedName name="ABC_1">#REF!</definedName>
    <definedName name="ABC_10">#REF!</definedName>
    <definedName name="ABC_2">#REF!</definedName>
    <definedName name="ABC_3">#REF!</definedName>
    <definedName name="ABC_4">#REF!</definedName>
    <definedName name="ABC_5">#REF!</definedName>
    <definedName name="ABC_9">#REF!</definedName>
    <definedName name="abch100">#REF!</definedName>
    <definedName name="ABD">#REF!</definedName>
    <definedName name="abe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ersih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iit">#REF!</definedName>
    <definedName name="abka15">#REF!</definedName>
    <definedName name="abm">#REF!</definedName>
    <definedName name="abmobilsasi">#REF!</definedName>
    <definedName name="aboat">#REF!</definedName>
    <definedName name="ABOVETITLE">#REF!</definedName>
    <definedName name="abpg">#REF!</definedName>
    <definedName name="ABRI">#REF!</definedName>
    <definedName name="ABS">#REF!</definedName>
    <definedName name="ABT">#REF!</definedName>
    <definedName name="abu">#REF!</definedName>
    <definedName name="abu_batu">#REF!</definedName>
    <definedName name="abubatu">#REF!</definedName>
    <definedName name="abutmen">#REF!</definedName>
    <definedName name="abwl">#REF!</definedName>
    <definedName name="ABX">#REF!</definedName>
    <definedName name="AC">#REF!</definedName>
    <definedName name="ac_1pk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.1011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ARGZ1">#REF!</definedName>
    <definedName name="ACARGZ2">#REF!</definedName>
    <definedName name="acc">#REF!</definedName>
    <definedName name="accbrc">#REF!</definedName>
    <definedName name="Acces">#REF!</definedName>
    <definedName name="Accesories_pipa">#REF!</definedName>
    <definedName name="AccessDatabase" hidden="1">"C:\My Documents\Konstruksi\MM-Unpad\Ged-C\RABGedung-C.mdb"</definedName>
    <definedName name="accmpan2">#REF!</definedName>
    <definedName name="accmpan4">#REF!</definedName>
    <definedName name="ACCPNL">#REF!</definedName>
    <definedName name="ace">#REF!</definedName>
    <definedName name="aci">#REF!</definedName>
    <definedName name="acia">#REF!</definedName>
    <definedName name="aciabeton15">#REF!</definedName>
    <definedName name="aciam">#REF!</definedName>
    <definedName name="ACIAN">#REF!</definedName>
    <definedName name="acian_18">#REF!</definedName>
    <definedName name="Acian_Cp_1_8">#REF!</definedName>
    <definedName name="ACIAN_DINDING">#REF!</definedName>
    <definedName name="acianpropil13">#REF!</definedName>
    <definedName name="acidak">#REF!</definedName>
    <definedName name="acrane">#REF!</definedName>
    <definedName name="ACROSSGZ">#REF!</definedName>
    <definedName name="Acson">#REF!</definedName>
    <definedName name="acsplit0.75">#REF!</definedName>
    <definedName name="acwmpan1">#REF!</definedName>
    <definedName name="acwmpan1.5">#REF!</definedName>
    <definedName name="ACX">#REF!</definedName>
    <definedName name="AD">#REF!</definedName>
    <definedName name="ADAC">#N/A</definedName>
    <definedName name="adawd">#REF!</definedName>
    <definedName name="ADBA">#REF!</definedName>
    <definedName name="ADD">#N/A</definedName>
    <definedName name="ADD_COPY">#REF!</definedName>
    <definedName name="ADDAS">#REF!</definedName>
    <definedName name="adde">#N/A</definedName>
    <definedName name="addfill">#REF!</definedName>
    <definedName name="ADDITEM">#REF!</definedName>
    <definedName name="Additive">#REF!</definedName>
    <definedName name="ADDR">#N/A</definedName>
    <definedName name="ADDR1">#REF!:#REF!</definedName>
    <definedName name="Address">#REF!</definedName>
    <definedName name="ADF">#REF!</definedName>
    <definedName name="adfWSF">#REF!</definedName>
    <definedName name="adh" hidden="1">{"'Sheet1'!$A$1"}</definedName>
    <definedName name="adh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itif">#REF!</definedName>
    <definedName name="adm">#REF!</definedName>
    <definedName name="Adm_Farmasi" localSheetId="2">#REF!</definedName>
    <definedName name="Adm_Farmasi">#REF!</definedName>
    <definedName name="administrasi">#REF!</definedName>
    <definedName name="adt">#REF!</definedName>
    <definedName name="adukan">#REF!</definedName>
    <definedName name="adukan1">#REF!</definedName>
    <definedName name="ADX">#REF!</definedName>
    <definedName name="Ae">#REF!</definedName>
    <definedName name="AEAFGZ">#REF!</definedName>
    <definedName name="AEEPDM20">#REF!</definedName>
    <definedName name="AESAGZ">#REF!</definedName>
    <definedName name="AEURGZ">#REF!</definedName>
    <definedName name="aexca">#REF!</definedName>
    <definedName name="AF">#REF!</definedName>
    <definedName name="AF.636C">#REF!</definedName>
    <definedName name="afa" hidden="1">{"'Sheet1'!$A$1"}</definedName>
    <definedName name="afaaaf">#REF!</definedName>
    <definedName name="afas">#REF!</definedName>
    <definedName name="AFDAF">#REF!</definedName>
    <definedName name="afdff">#REF!</definedName>
    <definedName name="AFDSGH">#REF!</definedName>
    <definedName name="aff">#REF!</definedName>
    <definedName name="afga">#REF!</definedName>
    <definedName name="afgg">#REF!</definedName>
    <definedName name="afinis">#REF!</definedName>
    <definedName name="afsdf">#REF!</definedName>
    <definedName name="AG">#REF!</definedName>
    <definedName name="ag142X42">#REF!</definedName>
    <definedName name="ag267N59">#REF!</definedName>
    <definedName name="AGA">#REF!</definedName>
    <definedName name="AGBA">#REF!</definedName>
    <definedName name="AGBB">#REF!</definedName>
    <definedName name="AGBC1">#REF!</definedName>
    <definedName name="AGBC2">#REF!</definedName>
    <definedName name="agenerator">#REF!</definedName>
    <definedName name="AGG">#REF!</definedName>
    <definedName name="AGG_HALUS">#REF!</definedName>
    <definedName name="AGG_KASAR">#REF!</definedName>
    <definedName name="agga">#REF!</definedName>
    <definedName name="aggb">#REF!</definedName>
    <definedName name="aggc">#REF!</definedName>
    <definedName name="agghalus">#REF!</definedName>
    <definedName name="agghls">#REF!</definedName>
    <definedName name="aggkasar">#REF!</definedName>
    <definedName name="aggksr">#REF!</definedName>
    <definedName name="AGH">#REF!</definedName>
    <definedName name="AGH.636C">#REF!</definedName>
    <definedName name="aghalus">#REF!</definedName>
    <definedName name="aghls">#REF!</definedName>
    <definedName name="AGITATOR">#REF!</definedName>
    <definedName name="AGK">#REF!</definedName>
    <definedName name="AGK.636C">#REF!</definedName>
    <definedName name="agkasar">#REF!</definedName>
    <definedName name="agksbc">#REF!</definedName>
    <definedName name="agkslk">#REF!</definedName>
    <definedName name="AGKXGZ">#REF!</definedName>
    <definedName name="AGPN10100">#REF!</definedName>
    <definedName name="AGPN10125">#REF!</definedName>
    <definedName name="AGPN1015">#REF!</definedName>
    <definedName name="AGPN1020">#REF!</definedName>
    <definedName name="AGPN1025">#REF!</definedName>
    <definedName name="AGPN1032">#REF!</definedName>
    <definedName name="AGPN1040">#REF!</definedName>
    <definedName name="AGPN1050">#REF!</definedName>
    <definedName name="AGPN1065">#REF!</definedName>
    <definedName name="AGPN1080">#REF!</definedName>
    <definedName name="AGPN20100">#REF!</definedName>
    <definedName name="AGPN20125">#REF!</definedName>
    <definedName name="AGPN2015">#REF!</definedName>
    <definedName name="AGPN2020">#REF!</definedName>
    <definedName name="AGPN2025">#REF!</definedName>
    <definedName name="AGPN2032">#REF!</definedName>
    <definedName name="AGPN2040">#REF!</definedName>
    <definedName name="AGPN2050">#REF!</definedName>
    <definedName name="AGPN2065">#REF!</definedName>
    <definedName name="AGPN208">#REF!</definedName>
    <definedName name="AGPN2080">#REF!</definedName>
    <definedName name="agr_h">#REF!</definedName>
    <definedName name="AGR_HLS">#REF!</definedName>
    <definedName name="agr_k">#REF!</definedName>
    <definedName name="AGR_KSR">#REF!</definedName>
    <definedName name="agranittile">#REF!</definedName>
    <definedName name="AGREGAT">#REF!</definedName>
    <definedName name="AGREGAT_1">#REF!</definedName>
    <definedName name="AGREGAT_10">#REF!</definedName>
    <definedName name="AGREGAT_2">#REF!</definedName>
    <definedName name="AGREGAT_3">#REF!</definedName>
    <definedName name="AGREGAT_4">#REF!</definedName>
    <definedName name="AGREGAT_5">#REF!</definedName>
    <definedName name="AGREGAT_9">#REF!</definedName>
    <definedName name="agregat_c">#REF!</definedName>
    <definedName name="Agregat_halus">#REF!</definedName>
    <definedName name="Agregat_kasar">#REF!</definedName>
    <definedName name="Agregat_Klas_C">#REF!</definedName>
    <definedName name="Agregat_Pengunci">#REF!</definedName>
    <definedName name="AGREGAT1">#REF!</definedName>
    <definedName name="agregat2030">#REF!</definedName>
    <definedName name="AGREGATA">#REF!</definedName>
    <definedName name="AGREGATA_1">#REF!</definedName>
    <definedName name="AGREGATA_10">#REF!</definedName>
    <definedName name="AGREGATA_2">#REF!</definedName>
    <definedName name="AGREGATA_3">#REF!</definedName>
    <definedName name="AGREGATA_4">#REF!</definedName>
    <definedName name="AGREGATA_5">#REF!</definedName>
    <definedName name="AGREGATA_9">#REF!</definedName>
    <definedName name="AGREGATB">#REF!</definedName>
    <definedName name="AGREGATB_1">#REF!</definedName>
    <definedName name="AGREGATB_10">#REF!</definedName>
    <definedName name="AGREGATB_2">#REF!</definedName>
    <definedName name="AGREGATB_3">#REF!</definedName>
    <definedName name="AGREGATB_4">#REF!</definedName>
    <definedName name="AGREGATB_5">#REF!</definedName>
    <definedName name="AGREGATB_9">#REF!</definedName>
    <definedName name="AGREGATC">#REF!</definedName>
    <definedName name="AGREGATC_1">#REF!</definedName>
    <definedName name="AGREGATC_10">#REF!</definedName>
    <definedName name="AGREGATC_2">#REF!</definedName>
    <definedName name="AGREGATC_3">#REF!</definedName>
    <definedName name="AGREGATC_4">#REF!</definedName>
    <definedName name="AGREGATC_5">#REF!</definedName>
    <definedName name="AGREGATC_9">#REF!</definedName>
    <definedName name="Agregathalus">#REF!</definedName>
    <definedName name="AGREGATHALUS412">#REF!</definedName>
    <definedName name="AgregathalusATB.HRS">#REF!</definedName>
    <definedName name="AgregathalusLPA">#REF!</definedName>
    <definedName name="AgregathalusLPB">#REF!</definedName>
    <definedName name="AgregatHalusuntukBase">#REF!</definedName>
    <definedName name="Agregatkasar">#REF!</definedName>
    <definedName name="AGREGATKASAR412">#REF!</definedName>
    <definedName name="AgregatkasarATB.HRS">#REF!</definedName>
    <definedName name="AgregatkasarLPA">#REF!</definedName>
    <definedName name="AgregatkasarLPB">#REF!</definedName>
    <definedName name="AgregatKasaruntukBase">#REF!</definedName>
    <definedName name="agregatpengunci">#REF!</definedName>
    <definedName name="agregatpenutup">#REF!</definedName>
    <definedName name="agregatpokok">#REF!</definedName>
    <definedName name="agrt.a" hidden="1">#REF!</definedName>
    <definedName name="AGUNG__MULYONO">#REF!</definedName>
    <definedName name="AH">#REF!</definedName>
    <definedName name="ahrd100">#REF!</definedName>
    <definedName name="ahrd150">#REF!</definedName>
    <definedName name="ahs">#REF!</definedName>
    <definedName name="ahs___0">#REF!</definedName>
    <definedName name="ahs___11">#REF!</definedName>
    <definedName name="ahs___7">#REF!</definedName>
    <definedName name="ahs_9">#REF!</definedName>
    <definedName name="AHS.Rev1">#REF!</definedName>
    <definedName name="AHSP" localSheetId="1">#REF!</definedName>
    <definedName name="AHSP">AHSP!$B$8:$J$8023</definedName>
    <definedName name="ahuf100">#REF!</definedName>
    <definedName name="ahuf150">#REF!</definedName>
    <definedName name="ahuf150ahuf150">#REF!</definedName>
    <definedName name="AI">#REF!</definedName>
    <definedName name="AIATGZ">#REF!</definedName>
    <definedName name="AICABON">#REF!</definedName>
    <definedName name="AID_TOOL_">#REF!</definedName>
    <definedName name="AIForeign">#REF!</definedName>
    <definedName name="AIIForeign">#REF!</definedName>
    <definedName name="AIIIForeign">#REF!</definedName>
    <definedName name="AIIILocal">#REF!</definedName>
    <definedName name="AIILocal">#REF!</definedName>
    <definedName name="AILocal">#REF!</definedName>
    <definedName name="AIR_BEKAS">#REF!</definedName>
    <definedName name="AIR_BERSIH">#REF!</definedName>
    <definedName name="air_c">#REF!</definedName>
    <definedName name="Air_compressor">#REF!</definedName>
    <definedName name="Air_Compressor__6.000_00_Ltr_M">#REF!</definedName>
    <definedName name="AIR_HUJAN">#REF!</definedName>
    <definedName name="AIR_KOTOR">#REF!</definedName>
    <definedName name="AIR_PANAS">#REF!</definedName>
    <definedName name="Air_Tawar__Air_Kerja">#REF!</definedName>
    <definedName name="AIRCOMPRESOR611">#REF!</definedName>
    <definedName name="AIRCOMPRESOR819">#REF!</definedName>
    <definedName name="airkerja">#REF!</definedName>
    <definedName name="airvent">#REF!</definedName>
    <definedName name="AJ">#REF!</definedName>
    <definedName name="ajunk" hidden="1">#REF!</definedName>
    <definedName name="AK">#REF!</definedName>
    <definedName name="ak.1">#REF!</definedName>
    <definedName name="ak.10">#REF!</definedName>
    <definedName name="ak.2">#REF!</definedName>
    <definedName name="ak.3">#REF!</definedName>
    <definedName name="ak.4">#REF!</definedName>
    <definedName name="ak.5">#REF!</definedName>
    <definedName name="ak.6">#REF!</definedName>
    <definedName name="ak.7">#REF!</definedName>
    <definedName name="ak.8">#REF!</definedName>
    <definedName name="ak.9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hir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olom1515">#REF!</definedName>
    <definedName name="Akotor">#REF!</definedName>
    <definedName name="aksesroof">#REF!</definedName>
    <definedName name="AKU">#N/A</definedName>
    <definedName name="AKU.........">#N/A</definedName>
    <definedName name="AkumATFungsi">#REF!</definedName>
    <definedName name="AkumATJenis">#REF!</definedName>
    <definedName name="akustik_board">#REF!</definedName>
    <definedName name="al">#REF!</definedName>
    <definedName name="al..foil.singl">#REF!</definedName>
    <definedName name="al.clad">#REF!</definedName>
    <definedName name="al.foil.dbel">#REF!</definedName>
    <definedName name="al.ram">#REF!</definedName>
    <definedName name="alam">#REF!</definedName>
    <definedName name="ALAMAT">#REF!</definedName>
    <definedName name="ALAMAT_1">#REF!</definedName>
    <definedName name="ALAMAT_2">#REF!</definedName>
    <definedName name="ALAMAT_3">#REF!</definedName>
    <definedName name="ALAMAT_4">#REF!</definedName>
    <definedName name="ALAMAT_5">#REF!</definedName>
    <definedName name="Alamat_kantor">#REF!</definedName>
    <definedName name="ALAMAT1">#REF!</definedName>
    <definedName name="ALAMAT2">#REF!</definedName>
    <definedName name="ALAMATDIR">#REF!</definedName>
    <definedName name="ALAMATKOM">#REF!</definedName>
    <definedName name="ALAMATWADIR">#REF!</definedName>
    <definedName name="Alangalang">#REF!</definedName>
    <definedName name="Alarm_bell">#REF!</definedName>
    <definedName name="alat">#REF!</definedName>
    <definedName name="Alat__Alat_Bantu">#REF!</definedName>
    <definedName name="Alat_1">#REF!</definedName>
    <definedName name="Alat_2">#REF!</definedName>
    <definedName name="Alat_Acian">#REF!</definedName>
    <definedName name="Alat_alat_bantu">#REF!</definedName>
    <definedName name="Alat_Atap">#REF!</definedName>
    <definedName name="Alat_bantu">#REF!</definedName>
    <definedName name="Alat_Bantu_OMS">#REF!</definedName>
    <definedName name="Alat_Bata13_OMS">#REF!</definedName>
    <definedName name="Alat_Bata15_OMS">#REF!</definedName>
    <definedName name="Alat_Batu_KosongOMS">#REF!</definedName>
    <definedName name="Alat_Batukali_15_OMS">#REF!</definedName>
    <definedName name="Alat_Beton135">#REF!</definedName>
    <definedName name="Alat_Galian_Tanah_OMS">#REF!</definedName>
    <definedName name="Alat_Kozen">#REF!</definedName>
    <definedName name="Alat_Kuda2">#REF!</definedName>
    <definedName name="Alat_Penggetar_Beton">#REF!</definedName>
    <definedName name="Alat_Plafond">#REF!</definedName>
    <definedName name="Alat_Plester_15">#REF!</definedName>
    <definedName name="Alat_Plester15_OMS">#REF!</definedName>
    <definedName name="Alat_Rangka_Plafond">#REF!</definedName>
    <definedName name="Alat_Tanah_UrugOMS">#REF!</definedName>
    <definedName name="Alat_Urugan_PasirOMS">#REF!</definedName>
    <definedName name="alat1">#REF!</definedName>
    <definedName name="alat2">#REF!</definedName>
    <definedName name="alat3">#REF!</definedName>
    <definedName name="Alatangkut">#REF!</definedName>
    <definedName name="alatbantu">#REF!</definedName>
    <definedName name="AlatbantuBM">#REF!</definedName>
    <definedName name="alatkerja">#REF!</definedName>
    <definedName name="alatlabor">#REF!</definedName>
    <definedName name="ALATPERJAM">#REF!</definedName>
    <definedName name="Alatukur">#REF!</definedName>
    <definedName name="ALATUTAMA">#REF!</definedName>
    <definedName name="alba2.20">#REF!</definedName>
    <definedName name="alban">#REF!</definedName>
    <definedName name="Albumphoto">#REF!</definedName>
    <definedName name="Aler.T">#REF!</definedName>
    <definedName name="ALET">#REF!</definedName>
    <definedName name="alfoil">#REF!</definedName>
    <definedName name="ALIR">#REF!</definedName>
    <definedName name="ALKALI">#REF!</definedName>
    <definedName name="alkasit">#REF!</definedName>
    <definedName name="ALL">#REF!</definedName>
    <definedName name="all_s">#REF!</definedName>
    <definedName name="allum_foil">#REF!</definedName>
    <definedName name="ALM">#REF!</definedName>
    <definedName name="almari">#REF!</definedName>
    <definedName name="alml_2_18">#REF!</definedName>
    <definedName name="alml_2_36">#REF!</definedName>
    <definedName name="alml_4_18">#REF!</definedName>
    <definedName name="almt">#REF!</definedName>
    <definedName name="Almunium">#REF!</definedName>
    <definedName name="aloder">#REF!</definedName>
    <definedName name="alooo">#N/A</definedName>
    <definedName name="ALT">#REF!</definedName>
    <definedName name="ALT_BT">#REF!</definedName>
    <definedName name="alu">#REF!</definedName>
    <definedName name="alum.bubungan">#REF!</definedName>
    <definedName name="alum.glb">#REF!</definedName>
    <definedName name="Alumenium">#REF!</definedName>
    <definedName name="Aluminium">#REF!</definedName>
    <definedName name="Aluminium__Plat">#REF!</definedName>
    <definedName name="Aluminium_Foil_2_Muka__Medium_Weight">#REF!</definedName>
    <definedName name="Aluminium_Plat_BJLS_25">#REF!</definedName>
    <definedName name="aluminiumfoil">#REF!</definedName>
    <definedName name="Alumunium">#REF!</definedName>
    <definedName name="alumunium_foil">#REF!</definedName>
    <definedName name="Alumunium_seng">#REF!</definedName>
    <definedName name="ALUT">#REF!</definedName>
    <definedName name="ALVO">#REF!</definedName>
    <definedName name="AM">#REF!</definedName>
    <definedName name="am_30">#REF!</definedName>
    <definedName name="AM_FM.SN">#REF!</definedName>
    <definedName name="AM_FM.T">#REF!</definedName>
    <definedName name="AM_FM.TE">#REF!</definedName>
    <definedName name="am_grout">#REF!</definedName>
    <definedName name="amar_400">#REF!</definedName>
    <definedName name="Ambril">#REF!</definedName>
    <definedName name="AMEDGZ">#REF!</definedName>
    <definedName name="AMeter">#REF!</definedName>
    <definedName name="amf.ats_100kva">#REF!</definedName>
    <definedName name="amf.ats_10kva">#REF!</definedName>
    <definedName name="amf.ats_150kva">#REF!</definedName>
    <definedName name="amf.ats_30kva">#REF!</definedName>
    <definedName name="amf.ats_400kva">#REF!</definedName>
    <definedName name="amf.ats_500kva">#REF!</definedName>
    <definedName name="amf.ats_50kva">#REF!</definedName>
    <definedName name="amf.ats_5kva">#REF!</definedName>
    <definedName name="amf.ats_800kva">#REF!</definedName>
    <definedName name="amf.ats_85kva">#REF!</definedName>
    <definedName name="amlas">#REF!</definedName>
    <definedName name="amlc_100">#REF!</definedName>
    <definedName name="amolen">#REF!</definedName>
    <definedName name="AMP">#REF!</definedName>
    <definedName name="AMP.636C">#REF!</definedName>
    <definedName name="AMP120B">#REF!</definedName>
    <definedName name="amp120T">#REF!</definedName>
    <definedName name="amp240T">#REF!</definedName>
    <definedName name="amp480B">#REF!</definedName>
    <definedName name="amp60T">#REF!</definedName>
    <definedName name="ampel">#REF!</definedName>
    <definedName name="AMPEL.BESI">#REF!</definedName>
    <definedName name="AMPEL.KAYU">#REF!</definedName>
    <definedName name="ampelas">#REF!</definedName>
    <definedName name="Ampere_Meter">#REF!</definedName>
    <definedName name="amperemeter">#REF!</definedName>
    <definedName name="AMPL">#REF!</definedName>
    <definedName name="AMPLAS">#REF!</definedName>
    <definedName name="AMPLOP">#REF!</definedName>
    <definedName name="AN">#REF!</definedName>
    <definedName name="an_1Bt_1_3">#REF!</definedName>
    <definedName name="an_1Bt_1_5">#REF!</definedName>
    <definedName name="an_Acian_Semen">#REF!</definedName>
    <definedName name="an_Atap_alum">#REF!</definedName>
    <definedName name="an_Atap_Seng">#REF!</definedName>
    <definedName name="an_bak_air">#REF!</definedName>
    <definedName name="an_Bak_Kontrol">#REF!</definedName>
    <definedName name="an_Batu_Alam">#REF!</definedName>
    <definedName name="an_Batu_Kosong">#REF!</definedName>
    <definedName name="an_Bekesting">#REF!</definedName>
    <definedName name="an_Besi_skor">#REF!</definedName>
    <definedName name="an_Beton_1_3_5">#REF!</definedName>
    <definedName name="an_Beton_175">#REF!</definedName>
    <definedName name="an_Beton_225">#REF!</definedName>
    <definedName name="an_Beton_275">#REF!</definedName>
    <definedName name="an_beton_mortarkubah">#REF!</definedName>
    <definedName name="an_Beton_Tumbuk">#REF!</definedName>
    <definedName name="an_Beton_TumbukLK">#REF!</definedName>
    <definedName name="an_Bongkar_Bekesting">#REF!</definedName>
    <definedName name="an_Bowplank">#REF!</definedName>
    <definedName name="an_Bubungan_Seng">#REF!</definedName>
    <definedName name="an_Cat_Dinding">#REF!</definedName>
    <definedName name="an_Cat_Kayu">#REF!</definedName>
    <definedName name="an_Cat_Meni_besi">#REF!</definedName>
    <definedName name="an_Cat_Plfond">#REF!</definedName>
    <definedName name="an_Cat_Politur">#REF!</definedName>
    <definedName name="AN_CK">#REF!</definedName>
    <definedName name="an_Dinding_20x20">#REF!</definedName>
    <definedName name="an_Direksi_Keet">#REF!</definedName>
    <definedName name="an_Engsel_Pintu4">#REF!</definedName>
    <definedName name="an_Engsel3">#REF!</definedName>
    <definedName name="an_Expanyolet">#REF!</definedName>
    <definedName name="an_Floor_Drain">#REF!</definedName>
    <definedName name="an_GalTanah_Biasa">#REF!</definedName>
    <definedName name="an_GalTanah_Keras">#REF!</definedName>
    <definedName name="an_Genteng_Metal">#REF!</definedName>
    <definedName name="an_Gording">#REF!</definedName>
    <definedName name="an_Grendel">#REF!</definedName>
    <definedName name="an_Gudang_Kerja">#REF!</definedName>
    <definedName name="an_Inst_Listrik">#REF!</definedName>
    <definedName name="an_Jalusi">#REF!</definedName>
    <definedName name="an_Jend_Kaca">#REF!</definedName>
    <definedName name="an_Kaca_Mati">#REF!</definedName>
    <definedName name="an_Kait_Angin">#REF!</definedName>
    <definedName name="an_Kaso_Reng">#REF!</definedName>
    <definedName name="an_Keramik_20x20">#REF!</definedName>
    <definedName name="an_Keramik_30x30">#REF!</definedName>
    <definedName name="an_Keramik_40x40">#REF!</definedName>
    <definedName name="an_Klosed_Duduk">#REF!</definedName>
    <definedName name="an_Klosed_Jongkok">#REF!</definedName>
    <definedName name="an_kloset_duduk">#REF!</definedName>
    <definedName name="an_Kosen">#REF!</definedName>
    <definedName name="an_ks">#REF!</definedName>
    <definedName name="an_Kuda2">#REF!</definedName>
    <definedName name="an_Kunci_2slag">#REF!</definedName>
    <definedName name="an_Kunci_3slag">#REF!</definedName>
    <definedName name="an_Lampu_SL20">#REF!</definedName>
    <definedName name="an_Lampu_TL11">#REF!</definedName>
    <definedName name="an_Lantai_Kerja">#REF!</definedName>
    <definedName name="an_Lapis_Ijuk">#REF!</definedName>
    <definedName name="an_List_Plafond">#REF!</definedName>
    <definedName name="an_list_Profil_Beton">#REF!</definedName>
    <definedName name="an_List_ProfilKyu">#REF!</definedName>
    <definedName name="an_Listplank_2_20">#REF!</definedName>
    <definedName name="an_Listplank_Papan">#REF!</definedName>
    <definedName name="an_Listplank_PapanDBL">#REF!</definedName>
    <definedName name="an_Mata_kran">#REF!</definedName>
    <definedName name="an_MCB_Box">#REF!</definedName>
    <definedName name="an_Nok_Genteng">#REF!</definedName>
    <definedName name="an_Panel_Kaca">#REF!</definedName>
    <definedName name="an_Pas_Talang">#REF!</definedName>
    <definedName name="an_PasBata_1_3">#REF!</definedName>
    <definedName name="an_PasBata_1_4">#REF!</definedName>
    <definedName name="an_PasBata_1_5">#REF!</definedName>
    <definedName name="an_Pasir_Domato">#REF!</definedName>
    <definedName name="an_Pembersihan">#REF!</definedName>
    <definedName name="an_Pembesian">#REF!</definedName>
    <definedName name="an_Pintu_Alum">#REF!</definedName>
    <definedName name="an_Pintu_Alum_wc">#REF!</definedName>
    <definedName name="an_Pintu_Alumunium">#REF!</definedName>
    <definedName name="an_Pintu_Alumwc">#REF!</definedName>
    <definedName name="an_Pintu_Panel">#REF!</definedName>
    <definedName name="an_Pintu_Teakwood">#REF!</definedName>
    <definedName name="an_Pipa_Galv_3_4">#REF!</definedName>
    <definedName name="an_Pipa_PE">#REF!</definedName>
    <definedName name="an_Plafond_Tripleks">#REF!</definedName>
    <definedName name="an_Plester_1_3">#REF!</definedName>
    <definedName name="an_Plester_1_5">#REF!</definedName>
    <definedName name="an_Plester_Ciprat">#REF!</definedName>
    <definedName name="an_Plint_10_30">#REF!</definedName>
    <definedName name="an_Plint_10_40">#REF!</definedName>
    <definedName name="an_Pondasi1_4">#REF!</definedName>
    <definedName name="an_PVC2">#REF!</definedName>
    <definedName name="an_PVC4">#REF!</definedName>
    <definedName name="an_Rangka_Plafond">#REF!</definedName>
    <definedName name="an_Ready_Mix">#REF!</definedName>
    <definedName name="an_Rgk_Partisi">#REF!</definedName>
    <definedName name="an_Roster">#REF!</definedName>
    <definedName name="an_Saklar_Ganda">#REF!</definedName>
    <definedName name="an_Saklar_Tunggal">#REF!</definedName>
    <definedName name="an_Saluran_Air">#REF!</definedName>
    <definedName name="an_Septictang">#REF!</definedName>
    <definedName name="an_Stop_Kontak">#REF!</definedName>
    <definedName name="an_tarikan">#REF!</definedName>
    <definedName name="an_Teralis_Jendela">#REF!</definedName>
    <definedName name="an_Urugan_Kembali">#REF!</definedName>
    <definedName name="an_Urugan_Pasir">#REF!</definedName>
    <definedName name="an_Wastafel">#REF!</definedName>
    <definedName name="AN.01_1_">#REF!</definedName>
    <definedName name="AN.02_3_4_">#REF!</definedName>
    <definedName name="AN.03">#REF!</definedName>
    <definedName name="AN.04">#REF!</definedName>
    <definedName name="AN.05">#REF!</definedName>
    <definedName name="AN.1">#REF!</definedName>
    <definedName name="an.12">#REF!</definedName>
    <definedName name="an.13">#REF!</definedName>
    <definedName name="an.14">#REF!</definedName>
    <definedName name="an.15">#REF!</definedName>
    <definedName name="an.15n">#REF!</definedName>
    <definedName name="an.alt">#REF!</definedName>
    <definedName name="an.atap.metal">#REF!</definedName>
    <definedName name="an.bak">#REF!</definedName>
    <definedName name="an.bak.adukan">#REF!</definedName>
    <definedName name="an.bak.cuci">#REF!</definedName>
    <definedName name="an.bak.kontrol">#REF!</definedName>
    <definedName name="an.bedeng">#REF!</definedName>
    <definedName name="an.bouwplank">#REF!</definedName>
    <definedName name="an.bt">#REF!</definedName>
    <definedName name="an.bt.ksg">#REF!</definedName>
    <definedName name="an.bubungan.metal">#REF!</definedName>
    <definedName name="an.cat">#REF!</definedName>
    <definedName name="an.cat.kilat">#REF!</definedName>
    <definedName name="an.cat.tembok">#REF!</definedName>
    <definedName name="an.cl">#REF!</definedName>
    <definedName name="an.cor.lantai.kerja">#REF!</definedName>
    <definedName name="an.cor.rabat.1.3.5">#REF!</definedName>
    <definedName name="an.cr">#REF!</definedName>
    <definedName name="an.ct">#REF!</definedName>
    <definedName name="an.dak">#REF!</definedName>
    <definedName name="an.db.4">#REF!</definedName>
    <definedName name="an.dg.2">#REF!</definedName>
    <definedName name="an.dinding.bata.1.2">#REF!</definedName>
    <definedName name="an.dinding.bata.1.4">#REF!</definedName>
    <definedName name="an.dinding.keramik.20.25">#REF!</definedName>
    <definedName name="an.dk">#REF!</definedName>
    <definedName name="an.f1">#REF!</definedName>
    <definedName name="an.f8">#REF!</definedName>
    <definedName name="an.g41">#REF!</definedName>
    <definedName name="an.gal.tan">#REF!</definedName>
    <definedName name="an.galian.tanah.1">#REF!</definedName>
    <definedName name="an.gdg">#REF!</definedName>
    <definedName name="an.gudang">#REF!</definedName>
    <definedName name="an.h4">#REF!</definedName>
    <definedName name="an.h5">#REF!</definedName>
    <definedName name="an.h6">#REF!</definedName>
    <definedName name="an.h7">#REF!</definedName>
    <definedName name="an.h8">#REF!</definedName>
    <definedName name="an.harga.sat.grendel.jendela">#REF!</definedName>
    <definedName name="an.hs.grdl">#REF!</definedName>
    <definedName name="an.i2">#REF!</definedName>
    <definedName name="an.i20">#REF!</definedName>
    <definedName name="an.kaca.buram">#REF!</definedName>
    <definedName name="an.kalang">#REF!</definedName>
    <definedName name="an.kalang.sunduk">#REF!</definedName>
    <definedName name="an.kantor.sementara">#REF!</definedName>
    <definedName name="an.kawat.nyamuk">#REF!</definedName>
    <definedName name="an.kb">#REF!</definedName>
    <definedName name="an.kd">#REF!</definedName>
    <definedName name="an.ker.20.20">#REF!</definedName>
    <definedName name="an.ker.30.30">#REF!</definedName>
    <definedName name="an.keramik.20.20">#REF!</definedName>
    <definedName name="an.keramik.30.30">#REF!</definedName>
    <definedName name="an.klg">#REF!</definedName>
    <definedName name="an.klm.prktis">#REF!</definedName>
    <definedName name="an.klos.jongkok">#REF!</definedName>
    <definedName name="an.kloset.jongkok">#REF!</definedName>
    <definedName name="an.kolom.praktis">#REF!</definedName>
    <definedName name="an.kr">#REF!</definedName>
    <definedName name="an.kran">#REF!</definedName>
    <definedName name="an.krmk.20">#REF!</definedName>
    <definedName name="an.ksn">#REF!</definedName>
    <definedName name="an.ksn.uln">#REF!</definedName>
    <definedName name="an.ktr.">#REF!</definedName>
    <definedName name="an.kuda.bengkirai">#REF!</definedName>
    <definedName name="an.kusen">#REF!</definedName>
    <definedName name="an.kusen.kayu.ulin">#REF!</definedName>
    <definedName name="an.kwt.nymk">#REF!</definedName>
    <definedName name="an.langit.k.mrt.mldg">#REF!</definedName>
    <definedName name="an.lis.3.30">#REF!</definedName>
    <definedName name="an.lisplank.2x3.20">#REF!</definedName>
    <definedName name="an.lisplank.3.30">#REF!</definedName>
    <definedName name="an.lplk.2.3.20">#REF!</definedName>
    <definedName name="an.mult">#REF!</definedName>
    <definedName name="an.multiroof">#REF!</definedName>
    <definedName name="an.pembersihan.perataan">#REF!</definedName>
    <definedName name="an.plafond">#REF!</definedName>
    <definedName name="an.plafond.60.40.4">#REF!</definedName>
    <definedName name="an.plester.1.2">#REF!</definedName>
    <definedName name="an.plester.1.4">#REF!</definedName>
    <definedName name="an.plester.1.4.30">#REF!</definedName>
    <definedName name="an.plester.ciprat">#REF!</definedName>
    <definedName name="an.plesteran.1.4.30">#REF!</definedName>
    <definedName name="an.plint.10x20">#REF!</definedName>
    <definedName name="an.plywod.rangka">#REF!</definedName>
    <definedName name="an.pond.bt.kl.1.4">#REF!</definedName>
    <definedName name="an.prtsi">#REF!</definedName>
    <definedName name="an.pt.2">#REF!</definedName>
    <definedName name="an.pvc.1">#REF!</definedName>
    <definedName name="an.pvc.2">#REF!</definedName>
    <definedName name="an.pvc.4">#REF!</definedName>
    <definedName name="an.rangka.atap.metal">#REF!</definedName>
    <definedName name="an.rangka.atap.metal.2">#REF!</definedName>
    <definedName name="an.rangka.langit.k.mrt">#REF!</definedName>
    <definedName name="an.ring.balk">#REF!</definedName>
    <definedName name="an.sakurarof">#REF!</definedName>
    <definedName name="an.sakuraroof">#REF!</definedName>
    <definedName name="an.sloof">#REF!</definedName>
    <definedName name="an.sunduk">#REF!</definedName>
    <definedName name="an.talang.seng">#REF!</definedName>
    <definedName name="an.tanah.urug">#REF!</definedName>
    <definedName name="an.urugan.kembali">#REF!</definedName>
    <definedName name="an.urugan.pasir">#REF!</definedName>
    <definedName name="an.urugan.tanah">#REF!</definedName>
    <definedName name="an.westafel">#REF!</definedName>
    <definedName name="ANA">#REF!</definedName>
    <definedName name="ana_2">#REF!</definedName>
    <definedName name="anaarsitektur">#REF!</definedName>
    <definedName name="anacbc5cm">#REF!</definedName>
    <definedName name="anaci">#REF!</definedName>
    <definedName name="anacian">#REF!</definedName>
    <definedName name="anacwc4cm">#REF!</definedName>
    <definedName name="ANADC">#REF!</definedName>
    <definedName name="anadministrasi">#REF!</definedName>
    <definedName name="anair">#REF!</definedName>
    <definedName name="ANAKMC">#REF!</definedName>
    <definedName name="ANAL">#REF!</definedName>
    <definedName name="anal_tegel">#REF!</definedName>
    <definedName name="ANAL1">#REF!</definedName>
    <definedName name="ANAL10">#REF!</definedName>
    <definedName name="ANAL11">#REF!</definedName>
    <definedName name="ANAL12A">#REF!</definedName>
    <definedName name="ANAL12B">#REF!</definedName>
    <definedName name="ANAL12C">#REF!</definedName>
    <definedName name="ANAL12D">#REF!</definedName>
    <definedName name="ANAL12E">#REF!</definedName>
    <definedName name="ANAL13">#REF!</definedName>
    <definedName name="ANAL14">#REF!</definedName>
    <definedName name="ANAL15">#REF!</definedName>
    <definedName name="ANAL16">#REF!</definedName>
    <definedName name="ANAL17">#REF!</definedName>
    <definedName name="ANAL18">#REF!</definedName>
    <definedName name="ANAL19">#REF!</definedName>
    <definedName name="ANAL2">#REF!</definedName>
    <definedName name="ANAL20">#REF!</definedName>
    <definedName name="ANAL21">#REF!</definedName>
    <definedName name="ANAL22">#REF!</definedName>
    <definedName name="ANAL23">#REF!</definedName>
    <definedName name="ANAL24">#REF!</definedName>
    <definedName name="ANAL25">#REF!</definedName>
    <definedName name="ANAL26">#REF!</definedName>
    <definedName name="ANAL27">#REF!</definedName>
    <definedName name="ANAL28">#REF!</definedName>
    <definedName name="ANAL29">#REF!</definedName>
    <definedName name="ANAL3">#REF!</definedName>
    <definedName name="ANAL30">#REF!</definedName>
    <definedName name="ANAL31">#REF!</definedName>
    <definedName name="ANAL32">#REF!</definedName>
    <definedName name="ANAL33">#REF!</definedName>
    <definedName name="ANAL34">#REF!</definedName>
    <definedName name="ANAL35">#REF!</definedName>
    <definedName name="ANAL36">#REF!</definedName>
    <definedName name="ANAL37">#REF!</definedName>
    <definedName name="ANAL38">#REF!</definedName>
    <definedName name="ANAL39">#REF!</definedName>
    <definedName name="ANAL4">#REF!</definedName>
    <definedName name="ANAL40">#REF!</definedName>
    <definedName name="ANAL41">#REF!</definedName>
    <definedName name="ANAL42">#REF!</definedName>
    <definedName name="ANAL43">#REF!</definedName>
    <definedName name="ANAL5">#REF!</definedName>
    <definedName name="ANAL6">#REF!</definedName>
    <definedName name="ANAL7">#REF!</definedName>
    <definedName name="ANAL8">#REF!</definedName>
    <definedName name="ANAL9">#REF!</definedName>
    <definedName name="ANALAN">#REF!</definedName>
    <definedName name="ANALAT">#REF!</definedName>
    <definedName name="ANALIS" hidden="1">#REF!</definedName>
    <definedName name="ANALIS_RUMPUT">#REF!</definedName>
    <definedName name="ANALISA">#REF!</definedName>
    <definedName name="Analisa_A.1">#REF!</definedName>
    <definedName name="Analisa_A.18">#REF!</definedName>
    <definedName name="Analisa_A.18a">#REF!</definedName>
    <definedName name="Analisa_A.2">#REF!</definedName>
    <definedName name="Analisa_A.4">#REF!</definedName>
    <definedName name="ANALISA_ALAT">#REF!</definedName>
    <definedName name="ANALISA_EI___21">#REF!</definedName>
    <definedName name="Analisa_EI_612">#REF!</definedName>
    <definedName name="Analisa_EI_633">#REF!</definedName>
    <definedName name="Analisa_EI_635">#REF!</definedName>
    <definedName name="Analisa_EI_636">#REF!</definedName>
    <definedName name="Analisa_F.22">#REF!</definedName>
    <definedName name="Analisa_F.26">#REF!</definedName>
    <definedName name="Analisa_F.33">#REF!</definedName>
    <definedName name="Analisa_F.33.a">#REF!</definedName>
    <definedName name="Analisa_F.34">#REF!</definedName>
    <definedName name="Analisa_F.36">#REF!</definedName>
    <definedName name="Analisa_F.36a">#REF!</definedName>
    <definedName name="Analisa_F.36b">#REF!</definedName>
    <definedName name="Analisa_F.38">#REF!</definedName>
    <definedName name="Analisa_G._VI.a">#REF!</definedName>
    <definedName name="Analisa_G.14">#REF!</definedName>
    <definedName name="Analisa_G.41a.1">#REF!</definedName>
    <definedName name="Analisa_G.41b">#REF!</definedName>
    <definedName name="Analisa_G.41c">#REF!</definedName>
    <definedName name="Analisa_G.41d">#REF!</definedName>
    <definedName name="Analisa_G.41e">#REF!</definedName>
    <definedName name="Analisa_G.50h">#REF!</definedName>
    <definedName name="Analisa_G.50h1">#REF!</definedName>
    <definedName name="Analisa_G.50q">#REF!</definedName>
    <definedName name="Analisa_G.53">#REF!</definedName>
    <definedName name="Analisa_G.6">#REF!</definedName>
    <definedName name="Analisa_G.67">#REF!</definedName>
    <definedName name="Analisa_G.69">#REF!</definedName>
    <definedName name="Analisa_G.79">#REF!</definedName>
    <definedName name="Analisa_H.10a">#REF!</definedName>
    <definedName name="Analisa_H.10b">#REF!</definedName>
    <definedName name="Analisa_H.11">#REF!</definedName>
    <definedName name="Analisa_H.8a">#REF!</definedName>
    <definedName name="Analisa_H.8b">#REF!</definedName>
    <definedName name="Analisa_Hanung">#REF!</definedName>
    <definedName name="ANALISA_HARGA_SATUAN">#REF!,#REF!,#REF!</definedName>
    <definedName name="Analisa_K.34">#REF!</definedName>
    <definedName name="Analisa_K10_K23_K28">#REF!</definedName>
    <definedName name="Analisa_K2_K23_K28">#REF!</definedName>
    <definedName name="Analisa_Pek._Paving">#REF!</definedName>
    <definedName name="Analisa1">#REF!</definedName>
    <definedName name="Analisa101A">#REF!</definedName>
    <definedName name="Analisa101B">#REF!</definedName>
    <definedName name="Analisa101C">#REF!</definedName>
    <definedName name="Analisa101D">#REF!</definedName>
    <definedName name="Analisa101E">#REF!</definedName>
    <definedName name="analisa2" hidden="1">{#N/A,#N/A,FALSE,"REK";#N/A,#N/A,FALSE,"Bq-ARS"}</definedName>
    <definedName name="AnalisaH105">#REF!</definedName>
    <definedName name="AnalisaH114">#REF!</definedName>
    <definedName name="AnalisaH123">#REF!</definedName>
    <definedName name="AnalisaH13">#REF!</definedName>
    <definedName name="AnalisaH132">#REF!</definedName>
    <definedName name="AnalisaH14">#REF!</definedName>
    <definedName name="AnalisaH143">#REF!</definedName>
    <definedName name="AnalisaH152">#REF!</definedName>
    <definedName name="AnalisaH162">#REF!</definedName>
    <definedName name="AnalisaH171">#REF!</definedName>
    <definedName name="AnalisaH181">#REF!</definedName>
    <definedName name="AnalisaH190">#REF!</definedName>
    <definedName name="AnalisaH199">#REF!</definedName>
    <definedName name="AnalisaH208">#REF!</definedName>
    <definedName name="AnalisaH217">#REF!</definedName>
    <definedName name="AnalisaH22">#REF!</definedName>
    <definedName name="AnalisaH227">#REF!</definedName>
    <definedName name="AnalisaH235">#REF!</definedName>
    <definedName name="AnalisaH24">#REF!</definedName>
    <definedName name="AnalisaH243">#REF!</definedName>
    <definedName name="AnalisaH251">#REF!</definedName>
    <definedName name="AnalisaH260">#REF!</definedName>
    <definedName name="AnalisaH268">#REF!</definedName>
    <definedName name="AnalisaH276">#REF!</definedName>
    <definedName name="AnalisaH284">#REF!</definedName>
    <definedName name="AnalisaH292">#REF!</definedName>
    <definedName name="AnalisaH30">#REF!</definedName>
    <definedName name="AnalisaH300">#REF!</definedName>
    <definedName name="AnalisaH32">#REF!</definedName>
    <definedName name="AnalisaH41">#REF!</definedName>
    <definedName name="AnalisaH43">#REF!</definedName>
    <definedName name="AnalisaH50">#REF!</definedName>
    <definedName name="AnalisaH52">#REF!</definedName>
    <definedName name="AnalisaH59">#REF!</definedName>
    <definedName name="AnalisaH61">#REF!</definedName>
    <definedName name="AnalisaH68">#REF!</definedName>
    <definedName name="AnalisaH70">#REF!</definedName>
    <definedName name="AnalisaH77">#REF!</definedName>
    <definedName name="AnalisaH86">#REF!</definedName>
    <definedName name="AnalisaH95">#REF!</definedName>
    <definedName name="ANALISAPEK">#REF!</definedName>
    <definedName name="Analiswa_G.32c">#REF!</definedName>
    <definedName name="Analiswa_G.43">#REF!</definedName>
    <definedName name="ANALOGO">#REF!</definedName>
    <definedName name="anaman">#REF!</definedName>
    <definedName name="anangkut">#REF!</definedName>
    <definedName name="anangkuttanah">#REF!</definedName>
    <definedName name="ananstamping">#REF!</definedName>
    <definedName name="ANASEL">#REF!</definedName>
    <definedName name="anaspalcutting">#REF!</definedName>
    <definedName name="anastampeng">#REF!</definedName>
    <definedName name="anastruktur">#REF!</definedName>
    <definedName name="anatap">#REF!</definedName>
    <definedName name="anatb">#REF!</definedName>
    <definedName name="ANAYOL">#REF!</definedName>
    <definedName name="anB0">#REF!</definedName>
    <definedName name="anbak">#REF!</definedName>
    <definedName name="anbakkontrol">#REF!</definedName>
    <definedName name="anbalok2030">#REF!</definedName>
    <definedName name="anbalok2545">#REF!</definedName>
    <definedName name="anbalok3055">#REF!</definedName>
    <definedName name="anbalokanak">#REF!</definedName>
    <definedName name="anbaloklintang">#REF!</definedName>
    <definedName name="anbalokpanjang">#REF!</definedName>
    <definedName name="anbalokteras">#REF!</definedName>
    <definedName name="anban">#REF!</definedName>
    <definedName name="anbase">#REF!</definedName>
    <definedName name="anbata.5">#REF!</definedName>
    <definedName name="anbata1">#REF!</definedName>
    <definedName name="anbatatrasram.5">#REF!</definedName>
    <definedName name="anbatatrasram1">#REF!</definedName>
    <definedName name="anbatu15">#REF!</definedName>
    <definedName name="anbatualam">#REF!</definedName>
    <definedName name="anbatukali14">#REF!</definedName>
    <definedName name="anbatukosong">#REF!</definedName>
    <definedName name="anbatuksg">#REF!</definedName>
    <definedName name="anbc120120100">#REF!</definedName>
    <definedName name="anbc150150100">#REF!</definedName>
    <definedName name="anbc240150120">#REF!</definedName>
    <definedName name="anbc300150120">#REF!</definedName>
    <definedName name="anbersih">#REF!</definedName>
    <definedName name="anbersihlap">#REF!</definedName>
    <definedName name="anbesi">#REF!</definedName>
    <definedName name="anbeton123">#REF!</definedName>
    <definedName name="anbeton135">#REF!</definedName>
    <definedName name="anbetonk175">#REF!</definedName>
    <definedName name="anbetonk250">#REF!</definedName>
    <definedName name="anbetonk30015100">#REF!</definedName>
    <definedName name="anbetonk30020120">#REF!</definedName>
    <definedName name="anbetonlisplank">#REF!</definedName>
    <definedName name="anbetontalang">#REF!</definedName>
    <definedName name="anbetontulang">#REF!</definedName>
    <definedName name="ANBETONTUMBUK">#REF!</definedName>
    <definedName name="anbkosong">#REF!</definedName>
    <definedName name="anbkr">#REF!</definedName>
    <definedName name="anblok">#REF!</definedName>
    <definedName name="anblokgroin">#REF!</definedName>
    <definedName name="anblokrongga">#REF!</definedName>
    <definedName name="anbobok">#REF!</definedName>
    <definedName name="anbolder">#REF!</definedName>
    <definedName name="anbongkar">#REF!</definedName>
    <definedName name="anbongkarmal">#REF!</definedName>
    <definedName name="anbongkarpas">#REF!</definedName>
    <definedName name="AnBOW1">#REF!</definedName>
    <definedName name="AnBOW2">#REF!</definedName>
    <definedName name="anboxpelaluanair">#REF!</definedName>
    <definedName name="anbronjong">#REF!</definedName>
    <definedName name="anbtksg">#REF!</definedName>
    <definedName name="anbtn123">#REF!</definedName>
    <definedName name="anbtn175">#REF!</definedName>
    <definedName name="anbtntlgns">#REF!</definedName>
    <definedName name="anbtntlgs">#REF!</definedName>
    <definedName name="anbuang">#REF!</definedName>
    <definedName name="anbubung">#REF!</definedName>
    <definedName name="anc_10ap">#REF!</definedName>
    <definedName name="anc_15ap">#REF!</definedName>
    <definedName name="anc_20ap">#REF!</definedName>
    <definedName name="anc_25ap">#REF!</definedName>
    <definedName name="anc_30ap">#REF!</definedName>
    <definedName name="anc_40">#REF!</definedName>
    <definedName name="anc_40ap">#REF!</definedName>
    <definedName name="anc_50ap">#REF!</definedName>
    <definedName name="anc_5ap">#REF!</definedName>
    <definedName name="ancat">#REF!</definedName>
    <definedName name="ancatddg">#REF!</definedName>
    <definedName name="ancatkayu">#REF!</definedName>
    <definedName name="ancatkilap">#REF!</definedName>
    <definedName name="ancatmeni">#REF!</definedName>
    <definedName name="ancatsp4">#REF!</definedName>
    <definedName name="ancattembok">#REF!</definedName>
    <definedName name="ancatvernis">#REF!</definedName>
    <definedName name="Anchor_space">#REF!</definedName>
    <definedName name="Anchor_space_2">#REF!</definedName>
    <definedName name="ancloset">#REF!</definedName>
    <definedName name="ancor123">#REF!</definedName>
    <definedName name="ancor135">#REF!</definedName>
    <definedName name="ancs15150100">#REF!</definedName>
    <definedName name="ancs15180100">#REF!</definedName>
    <definedName name="anda">#REF!</definedName>
    <definedName name="Andesit">#REF!</definedName>
    <definedName name="ANDI1" hidden="1">#REF!</definedName>
    <definedName name="ANDRE">#REF!</definedName>
    <definedName name="andtampeng">#REF!</definedName>
    <definedName name="andumato">#REF!</definedName>
    <definedName name="ANDY" hidden="1">#REF!</definedName>
    <definedName name="ANDY2" hidden="1">#REF!</definedName>
    <definedName name="anengseljendela">#REF!</definedName>
    <definedName name="anengselpintu">#REF!</definedName>
    <definedName name="anespanyolet">#REF!</definedName>
    <definedName name="anflafontripleks">#REF!</definedName>
    <definedName name="anfloordrain">#REF!</definedName>
    <definedName name="angal">#REF!</definedName>
    <definedName name="angala">#REF!</definedName>
    <definedName name="angalba">#REF!</definedName>
    <definedName name="angalian">#REF!</definedName>
    <definedName name="angalijalan">#REF!</definedName>
    <definedName name="angalla">#REF!</definedName>
    <definedName name="angallaut">#REF!</definedName>
    <definedName name="angalm">#REF!</definedName>
    <definedName name="angalv">#REF!</definedName>
    <definedName name="angenteng">#REF!</definedName>
    <definedName name="angeotextil">#REF!</definedName>
    <definedName name="ANGGARAN">#REF!</definedName>
    <definedName name="ANGGOTA">#REF!</definedName>
    <definedName name="angk_bout_34">#REF!</definedName>
    <definedName name="angk_bout_58">#REF!</definedName>
    <definedName name="ANGKA">#REF!</definedName>
    <definedName name="angker">#REF!</definedName>
    <definedName name="angkor">#REF!</definedName>
    <definedName name="angkur">"'file://SERVER3/har-data/STRUCTURE PRICE OF BQ KOMPAS GRAMEDIA.xls'#$analisa.$#REF!$#REF!"</definedName>
    <definedName name="angkut">#REF!</definedName>
    <definedName name="angkuttanah">#REF!</definedName>
    <definedName name="angle_100x100">#REF!</definedName>
    <definedName name="angle_120x120">#REF!</definedName>
    <definedName name="angle_40x40">#REF!</definedName>
    <definedName name="angle_50x50">#REF!</definedName>
    <definedName name="angle_60x60">#REF!</definedName>
    <definedName name="angle_70x70">#REF!</definedName>
    <definedName name="angle_80x80">#REF!</definedName>
    <definedName name="angording">#REF!</definedName>
    <definedName name="angot">#REF!</definedName>
    <definedName name="angrendel">#REF!</definedName>
    <definedName name="angrillmanhole">#REF!</definedName>
    <definedName name="angrilltangkapanair">#REF!</definedName>
    <definedName name="ANGSURAN_1">#REF!</definedName>
    <definedName name="angudang">#REF!</definedName>
    <definedName name="anijuk">#REF!</definedName>
    <definedName name="anjalusi">#REF!</definedName>
    <definedName name="anjkaca">#REF!</definedName>
    <definedName name="ank420b">#REF!</definedName>
    <definedName name="anK424b">#REF!</definedName>
    <definedName name="anK705A">#REF!</definedName>
    <definedName name="anKA18">#REF!</definedName>
    <definedName name="ankaca">#REF!</definedName>
    <definedName name="ankaca5">#REF!</definedName>
    <definedName name="ankaitangin">#REF!</definedName>
    <definedName name="ankayu">#REF!</definedName>
    <definedName name="ankeet">#REF!</definedName>
    <definedName name="ankeramik20">#REF!</definedName>
    <definedName name="ankeramik25">#REF!</definedName>
    <definedName name="ankeramik40">#REF!</definedName>
    <definedName name="ankerb">#REF!</definedName>
    <definedName name="ankeruk">#REF!</definedName>
    <definedName name="ankolomk1">#REF!</definedName>
    <definedName name="ankolomk2">#REF!</definedName>
    <definedName name="ankolomk3">#REF!</definedName>
    <definedName name="ankolomk4">#REF!</definedName>
    <definedName name="ankolomk5">#REF!</definedName>
    <definedName name="ankolomk6">#REF!</definedName>
    <definedName name="ankolomk7">#REF!</definedName>
    <definedName name="ankolomprakris">#REF!</definedName>
    <definedName name="ankolompraktis">#REF!</definedName>
    <definedName name="ankonsul">#REF!</definedName>
    <definedName name="ankontrol">#REF!</definedName>
    <definedName name="ankosen">#REF!</definedName>
    <definedName name="anKP1">#REF!</definedName>
    <definedName name="anKP2">#REF!</definedName>
    <definedName name="ankran">#REF!</definedName>
    <definedName name="ankuda2">#REF!</definedName>
    <definedName name="ankudakuda">#REF!</definedName>
    <definedName name="ankunci2">#REF!</definedName>
    <definedName name="ankunci3">#REF!</definedName>
    <definedName name="anl">#REF!</definedName>
    <definedName name="anl_pnt">#REF!</definedName>
    <definedName name="Anl._L.11">#REF!</definedName>
    <definedName name="Anl._L.4">#REF!</definedName>
    <definedName name="Anl._L.5">#REF!</definedName>
    <definedName name="Anl._L.9">#REF!</definedName>
    <definedName name="Anl._Sul._Va">#REF!</definedName>
    <definedName name="Anl._Sul._Va1">#REF!</definedName>
    <definedName name="Anl._Sul._Va2">#REF!</definedName>
    <definedName name="Anl._Sul._Vb">#REF!</definedName>
    <definedName name="Anl._Sul._Vb1">#REF!</definedName>
    <definedName name="Anl._Sul._Vb2">#REF!</definedName>
    <definedName name="Anl._Sul._Vc">#REF!</definedName>
    <definedName name="Anl._Sul._Vc1">#REF!</definedName>
    <definedName name="Anl._Sul._Vc2">#REF!</definedName>
    <definedName name="Anl._Sul._Vc3">#REF!</definedName>
    <definedName name="Anl._Sul._Vd">#REF!</definedName>
    <definedName name="Anl._Sul._Vd1">#REF!</definedName>
    <definedName name="Anl._Sul._Ve">#REF!</definedName>
    <definedName name="Anl._Supl._F23">#REF!</definedName>
    <definedName name="Anl._Supl._VII">#REF!</definedName>
    <definedName name="Anl._Supl._VII.a">#REF!</definedName>
    <definedName name="Anl._Supl._VII.b">#REF!</definedName>
    <definedName name="Anl._Supl._VII.c">#REF!</definedName>
    <definedName name="Anl._Supl.III.b">#REF!</definedName>
    <definedName name="Anl._Supl.III.c">#REF!</definedName>
    <definedName name="Anl._Supl.III.e">#REF!</definedName>
    <definedName name="Anl._Supl.III.f">#REF!</definedName>
    <definedName name="anl.2k6.k18.k23.k30">#REF!</definedName>
    <definedName name="anl.atapseng30">#REF!</definedName>
    <definedName name="anl.betoncor136">#REF!</definedName>
    <definedName name="Anl.bongkardinding">#REF!</definedName>
    <definedName name="anl.bongkarlantai">#REF!</definedName>
    <definedName name="anl.catkayu">#REF!</definedName>
    <definedName name="anl.catplafond">#REF!</definedName>
    <definedName name="anl.cattembok">#REF!</definedName>
    <definedName name="anl.dindingkeramik20">#REF!</definedName>
    <definedName name="Anl.f2">#REF!</definedName>
    <definedName name="anl.f21">#REF!</definedName>
    <definedName name="anl.f8a">#REF!</definedName>
    <definedName name="anl.g67.5">#REF!</definedName>
    <definedName name="anl.g67.7">#REF!</definedName>
    <definedName name="Anl.jalusi">#REF!</definedName>
    <definedName name="anl.k5.2k6.k23">#REF!</definedName>
    <definedName name="anl.k5.2k6.k23.k30">#REF!</definedName>
    <definedName name="anl.kacabuka">#REF!</definedName>
    <definedName name="Anl.kacamati">#REF!</definedName>
    <definedName name="anl.keramik20anti">#REF!</definedName>
    <definedName name="Anl.kuda2">#REF!</definedName>
    <definedName name="Anl.kusen">#REF!</definedName>
    <definedName name="anl.lantaikeramik30">#REF!</definedName>
    <definedName name="anl.listplankm2">#REF!</definedName>
    <definedName name="anl.pasbata1.2">#REF!</definedName>
    <definedName name="anl.pasbata1.4">#REF!</definedName>
    <definedName name="Anl.pasirurug">#REF!</definedName>
    <definedName name="Anl.pintupanel">#REF!</definedName>
    <definedName name="anl.plafondtriplek3">#REF!</definedName>
    <definedName name="anl.plester1.2">#REF!</definedName>
    <definedName name="anl.plester1.4">#REF!</definedName>
    <definedName name="anl.pnt.prtsi">#REF!</definedName>
    <definedName name="anl.rabungseng30">#REF!</definedName>
    <definedName name="anl.residu">#REF!</definedName>
    <definedName name="anl.supl3a">#REF!</definedName>
    <definedName name="anl.supl3b">#REF!</definedName>
    <definedName name="anl.supl3c">#REF!</definedName>
    <definedName name="anl.supl4a">#REF!</definedName>
    <definedName name="anl.supl4b">#REF!</definedName>
    <definedName name="anl11.4.2">#REF!</definedName>
    <definedName name="anlab">#REF!</definedName>
    <definedName name="anlantai">#REF!</definedName>
    <definedName name="anlantaikerja">#REF!</definedName>
    <definedName name="anlantaiornamen">#REF!</definedName>
    <definedName name="anlantaiporselen">#REF!</definedName>
    <definedName name="anlapen">#REF!</definedName>
    <definedName name="anlaston4">#REF!</definedName>
    <definedName name="anlatasbusir">#REF!</definedName>
    <definedName name="anlataston">#REF!</definedName>
    <definedName name="anlatei">#REF!</definedName>
    <definedName name="anlengkap">#REF!</definedName>
    <definedName name="anlf26">#REF!</definedName>
    <definedName name="anlf8">#REF!</definedName>
    <definedName name="anlg16">#REF!</definedName>
    <definedName name="anlg19">#REF!</definedName>
    <definedName name="ANLG2">#REF!</definedName>
    <definedName name="anlg32h">#REF!</definedName>
    <definedName name="anlg33h">#REF!</definedName>
    <definedName name="ANLG33I">#REF!</definedName>
    <definedName name="anlg41">#REF!</definedName>
    <definedName name="anlg50h">#REF!</definedName>
    <definedName name="anlg50q">#REF!</definedName>
    <definedName name="ANLG67">#REF!</definedName>
    <definedName name="anlg67a">#REF!</definedName>
    <definedName name="anli2">#REF!</definedName>
    <definedName name="ANLIS">#REF!</definedName>
    <definedName name="anlispang">#REF!</definedName>
    <definedName name="ANLISPLANK">#REF!</definedName>
    <definedName name="anlistplang">#REF!</definedName>
    <definedName name="anlistrik">#REF!</definedName>
    <definedName name="ANLK012">#REF!</definedName>
    <definedName name="ANLK017">#REF!</definedName>
    <definedName name="ANLK023">#REF!</definedName>
    <definedName name="ANLK035">#REF!</definedName>
    <definedName name="ANLK110">#REF!</definedName>
    <definedName name="ANLK112">#REF!</definedName>
    <definedName name="ANLK121">#REF!</definedName>
    <definedName name="ANLK123">#REF!</definedName>
    <definedName name="ANLK211">#REF!</definedName>
    <definedName name="ANLK224">#REF!</definedName>
    <definedName name="ANLK311">#REF!</definedName>
    <definedName name="ANLK321">#REF!</definedName>
    <definedName name="ANLK411">#REF!</definedName>
    <definedName name="ANLK514">#REF!</definedName>
    <definedName name="ANLK520">#REF!</definedName>
    <definedName name="ANLK521">#REF!</definedName>
    <definedName name="ANLK618">#REF!</definedName>
    <definedName name="ANLK636">#REF!</definedName>
    <definedName name="ANLK638">#REF!</definedName>
    <definedName name="ANLK710">#REF!</definedName>
    <definedName name="ANLK715">#REF!</definedName>
    <definedName name="ANLK720">#REF!</definedName>
    <definedName name="ANLK725">#REF!</definedName>
    <definedName name="ANLK726">#REF!</definedName>
    <definedName name="ANLK727">#REF!</definedName>
    <definedName name="ANLK810">#REF!</definedName>
    <definedName name="ANLK815">#REF!</definedName>
    <definedName name="ANLK880">#REF!</definedName>
    <definedName name="ANLKF1">#REF!</definedName>
    <definedName name="ANLKF3">#REF!</definedName>
    <definedName name="ANLKF8">#REF!</definedName>
    <definedName name="ANLKF8A">#REF!</definedName>
    <definedName name="ANLKG53">#REF!</definedName>
    <definedName name="ANLKH10A">#REF!</definedName>
    <definedName name="ANLKK35">#REF!</definedName>
    <definedName name="ANLKL11">#REF!</definedName>
    <definedName name="ANLKL12">#REF!</definedName>
    <definedName name="anlpsresap">#REF!</definedName>
    <definedName name="ANLS">#REF!</definedName>
    <definedName name="ANLSUPLIXA">#REF!</definedName>
    <definedName name="ANLSUPLIXB">#REF!</definedName>
    <definedName name="anmal">#REF!</definedName>
    <definedName name="anmccb">#REF!</definedName>
    <definedName name="anmeja">#REF!</definedName>
    <definedName name="anminipile">#REF!</definedName>
    <definedName name="anmob">#REF!</definedName>
    <definedName name="annoit">#REF!</definedName>
    <definedName name="annok">#REF!</definedName>
    <definedName name="annokmulti">#REF!</definedName>
    <definedName name="anpancang">#REF!</definedName>
    <definedName name="anpanel">#REF!</definedName>
    <definedName name="anpapan">#REF!</definedName>
    <definedName name="anpasbatu">#REF!</definedName>
    <definedName name="anpasbatu14">#REF!</definedName>
    <definedName name="anpasbt14">#REF!</definedName>
    <definedName name="anpaving">#REF!</definedName>
    <definedName name="anpbatu14">#REF!</definedName>
    <definedName name="anpbatu15">#REF!</definedName>
    <definedName name="anpbesi">#REF!</definedName>
    <definedName name="anpdtpx">#REF!</definedName>
    <definedName name="anpdtpxs">#REF!</definedName>
    <definedName name="anpe">#REF!</definedName>
    <definedName name="anpelat">#REF!</definedName>
    <definedName name="anpenyambunganlistrik">#REF!</definedName>
    <definedName name="anperekat">#REF!</definedName>
    <definedName name="anperkuatantanah">#REF!</definedName>
    <definedName name="anpintu">#REF!</definedName>
    <definedName name="anpintualumenium">#REF!</definedName>
    <definedName name="anpintukaca">#REF!</definedName>
    <definedName name="anpintuseng">#REF!</definedName>
    <definedName name="anpipa">#REF!</definedName>
    <definedName name="anpjkaca">#REF!</definedName>
    <definedName name="anplafon">#REF!</definedName>
    <definedName name="anplafond">#REF!</definedName>
    <definedName name="anplafontripleks">#REF!</definedName>
    <definedName name="anplamur">#REF!</definedName>
    <definedName name="anplatinjak">#REF!</definedName>
    <definedName name="anplester">#REF!</definedName>
    <definedName name="anplester13">#REF!</definedName>
    <definedName name="anplester15">#REF!</definedName>
    <definedName name="anplesterlt">#REF!</definedName>
    <definedName name="anplestertrasram">#REF!</definedName>
    <definedName name="anplint">#REF!</definedName>
    <definedName name="anpoer">#REF!</definedName>
    <definedName name="anpolitur">#REF!</definedName>
    <definedName name="anpondasi">#REF!</definedName>
    <definedName name="anppanel">#REF!</definedName>
    <definedName name="anppc2">#REF!</definedName>
    <definedName name="anppc4">#REF!</definedName>
    <definedName name="anppnpyk">#REF!</definedName>
    <definedName name="anprimecoat">#REF!</definedName>
    <definedName name="anpsgblok">#REF!</definedName>
    <definedName name="anrangkaa">#REF!</definedName>
    <definedName name="anrangkaatap">#REF!</definedName>
    <definedName name="anrangkap">#REF!</definedName>
    <definedName name="anrangkaplafond">#REF!</definedName>
    <definedName name="anrankaplafond">#REF!</definedName>
    <definedName name="anrapih">#REF!</definedName>
    <definedName name="anringbalok">#REF!</definedName>
    <definedName name="anrock">#REF!</definedName>
    <definedName name="anroster">#REF!</definedName>
    <definedName name="ANS_Alrm" hidden="1">{#N/A,#N/A,FALSE,"Chi tiÆt"}</definedName>
    <definedName name="ansaklarganda">#REF!</definedName>
    <definedName name="ansaklartunggal">#REF!</definedName>
    <definedName name="ansaluran">#REF!</definedName>
    <definedName name="ansept">#REF!</definedName>
    <definedName name="anseptiktank">#REF!</definedName>
    <definedName name="ansiar">#REF!</definedName>
    <definedName name="ansirtu">#REF!</definedName>
    <definedName name="ansl">#REF!</definedName>
    <definedName name="ansloof">#REF!</definedName>
    <definedName name="ANSLOOF1525">#REF!</definedName>
    <definedName name="ansloof2035">#REF!</definedName>
    <definedName name="anSP3">#REF!</definedName>
    <definedName name="ansp4">#REF!</definedName>
    <definedName name="ansteinles">#REF!</definedName>
    <definedName name="anstek">#REF!</definedName>
    <definedName name="anstopkontak">#REF!</definedName>
    <definedName name="ant.ryp">#REF!</definedName>
    <definedName name="antackcoat">#REF!</definedName>
    <definedName name="antalang">#REF!</definedName>
    <definedName name="antanah">#REF!</definedName>
    <definedName name="antangga">#REF!</definedName>
    <definedName name="antangkapanair">#REF!</definedName>
    <definedName name="antarikan">#REF!</definedName>
    <definedName name="ANTASANCOA100">#REF!</definedName>
    <definedName name="ANTASANCOA150">#REF!</definedName>
    <definedName name="ANTASANCOA50">#REF!</definedName>
    <definedName name="ANTASANCOA65">#REF!</definedName>
    <definedName name="ANTASANCOA80">#REF!</definedName>
    <definedName name="ANTASANFD100">#REF!</definedName>
    <definedName name="ANTASANFD150">#REF!</definedName>
    <definedName name="ANTASANFD50">#REF!</definedName>
    <definedName name="ANTASANFD65">#REF!</definedName>
    <definedName name="ANTASANFD80">#REF!</definedName>
    <definedName name="ANTASANFDAJ100">#REF!</definedName>
    <definedName name="ANTASANFDAJ150">#REF!</definedName>
    <definedName name="ANTASANFDAJ50">#REF!</definedName>
    <definedName name="ANTASANFDAJ65">#REF!</definedName>
    <definedName name="ANTASANFDAJ80">#REF!</definedName>
    <definedName name="ANTASANRD100">#REF!</definedName>
    <definedName name="ANTASANRD125">#REF!</definedName>
    <definedName name="ANTASANRD150">#REF!</definedName>
    <definedName name="ANTASANRD200">#REF!</definedName>
    <definedName name="ANTASANRD50">#REF!</definedName>
    <definedName name="ANTASANRD65">#REF!</definedName>
    <definedName name="ANTASANRD80">#REF!</definedName>
    <definedName name="anteakwood">#REF!</definedName>
    <definedName name="antehel20slip">#REF!</definedName>
    <definedName name="antehel30">#REF!</definedName>
    <definedName name="antehel30slip">#REF!</definedName>
    <definedName name="antehel40">#REF!</definedName>
    <definedName name="antehelddg">#REF!</definedName>
    <definedName name="ANTEK">#REF!</definedName>
    <definedName name="antela13">#REF!</definedName>
    <definedName name="antela15">#REF!</definedName>
    <definedName name="antelapak125">#REF!</definedName>
    <definedName name="antelapak80">#REF!</definedName>
    <definedName name="anthl20">#REF!</definedName>
    <definedName name="anthlddg">#REF!</definedName>
    <definedName name="anti">#REF!</definedName>
    <definedName name="antiang">#REF!</definedName>
    <definedName name="antimbris">#REF!</definedName>
    <definedName name="antimbun">#REF!</definedName>
    <definedName name="antimbunalat">#REF!</definedName>
    <definedName name="ANTINDUK">#REF!</definedName>
    <definedName name="ANTIRAYAP">#REF!</definedName>
    <definedName name="ANTITIKLAMPU">#REF!</definedName>
    <definedName name="antl">#REF!</definedName>
    <definedName name="antldl">#REF!</definedName>
    <definedName name="antululir">#REF!</definedName>
    <definedName name="anug120120100">#REF!</definedName>
    <definedName name="anug150120100">#REF!</definedName>
    <definedName name="anukur">#REF!</definedName>
    <definedName name="anurug">#REF!</definedName>
    <definedName name="anurugan">#REF!</definedName>
    <definedName name="anurugankoral">#REF!</definedName>
    <definedName name="anuruganpasir">#REF!</definedName>
    <definedName name="anurugantanah">#REF!</definedName>
    <definedName name="anurugp">#REF!</definedName>
    <definedName name="anurugpasir">#REF!</definedName>
    <definedName name="anurugt">#REF!</definedName>
    <definedName name="anurugtb">#REF!</definedName>
    <definedName name="anwastafel">#REF!</definedName>
    <definedName name="ANWCGZ">#REF!</definedName>
    <definedName name="ANZPGZ">#REF!</definedName>
    <definedName name="AO">#REF!</definedName>
    <definedName name="AP">#REF!</definedName>
    <definedName name="ap_2_36">#REF!</definedName>
    <definedName name="AP_Air_Compresor">#REF!</definedName>
    <definedName name="AP_AMP">#REF!</definedName>
    <definedName name="AP_Asphalt_Finisher">#REF!</definedName>
    <definedName name="AP_Asphalt_Sprayer">#REF!</definedName>
    <definedName name="AP_Bulldozer">#REF!</definedName>
    <definedName name="AP_Compresor">#REF!</definedName>
    <definedName name="AP_Concrete_Mixer">#REF!</definedName>
    <definedName name="AP_Concrete_Vibrator">#REF!</definedName>
    <definedName name="AP_Crane">#REF!</definedName>
    <definedName name="AP_Crawfer_Crane">#REF!</definedName>
    <definedName name="AP_Diesel_Hammer">#REF!</definedName>
    <definedName name="AP_Drag_Line">#REF!</definedName>
    <definedName name="AP_Dump_Truck">#REF!</definedName>
    <definedName name="AP_Echo_Sounder">#REF!</definedName>
    <definedName name="AP_Excavator_Long_Arm">#REF!</definedName>
    <definedName name="AP_Excavator_Standar">#REF!</definedName>
    <definedName name="AP_Genset">#REF!</definedName>
    <definedName name="AP_Jack_Hammer">#REF!</definedName>
    <definedName name="AP_Mesin_Las">#REF!</definedName>
    <definedName name="AP_Motor_Grader">#REF!</definedName>
    <definedName name="AP_Ponton">#REF!</definedName>
    <definedName name="AP_PTR">#REF!</definedName>
    <definedName name="AP_Stamper">#REF!</definedName>
    <definedName name="AP_Stone_Crusser">#REF!</definedName>
    <definedName name="AP_Tandem_Roller">#REF!</definedName>
    <definedName name="AP_Three_Wheel_Roller">#REF!</definedName>
    <definedName name="AP_Tug_Boat">#REF!</definedName>
    <definedName name="AP_Vibrator">#REF!</definedName>
    <definedName name="AP_Vibrator_Roller">#REF!</definedName>
    <definedName name="AP_Vibro_Hammer">#REF!</definedName>
    <definedName name="AP_Water_Jet_Pump">#REF!</definedName>
    <definedName name="AP_Water_Tank">#REF!</definedName>
    <definedName name="AP_Wheel_Loader">#REF!</definedName>
    <definedName name="AP.FTEMP">#REF!</definedName>
    <definedName name="AP.ILAMP">#REF!</definedName>
    <definedName name="AP.ISMD">#REF!</definedName>
    <definedName name="AP.MANUALPB">#REF!</definedName>
    <definedName name="AP.MOTORAB">#REF!</definedName>
    <definedName name="AP.MP">#REF!</definedName>
    <definedName name="AP.PSMD">#REF!</definedName>
    <definedName name="AP.ROR">#REF!</definedName>
    <definedName name="apadat">#REF!</definedName>
    <definedName name="apanc_40">#REF!</definedName>
    <definedName name="apancang">#REF!</definedName>
    <definedName name="apar">#REF!</definedName>
    <definedName name="APATGZ">#REF!</definedName>
    <definedName name="apbell">#REF!</definedName>
    <definedName name="apemadatan">#REF!</definedName>
    <definedName name="apheat">#REF!</definedName>
    <definedName name="apihb">#REF!</definedName>
    <definedName name="aplamp">#REF!</definedName>
    <definedName name="aplat">#REF!</definedName>
    <definedName name="aplatstainless">#REF!</definedName>
    <definedName name="aplstr14">#REF!</definedName>
    <definedName name="apmcb">#REF!</definedName>
    <definedName name="apmcfa_40">#REF!</definedName>
    <definedName name="apompa">#REF!</definedName>
    <definedName name="aponton">#REF!</definedName>
    <definedName name="App">#N/A</definedName>
    <definedName name="APPENDIX_1">#REF!</definedName>
    <definedName name="APPENDIX_2">#REF!</definedName>
    <definedName name="APPENDIX_2C">#REF!</definedName>
    <definedName name="APPENDIX_6">#REF!</definedName>
    <definedName name="APPMODERATNEW">#REF!</definedName>
    <definedName name="apr">#REF!</definedName>
    <definedName name="apron">#REF!</definedName>
    <definedName name="apror">#REF!</definedName>
    <definedName name="aproval">#N/A</definedName>
    <definedName name="apsmoke">#REF!</definedName>
    <definedName name="AQ">#REF!</definedName>
    <definedName name="Aqua_Profing">#REF!</definedName>
    <definedName name="aquarium">#REF!</definedName>
    <definedName name="AR">#REF!</definedName>
    <definedName name="arabatbeton">#REF!</definedName>
    <definedName name="ARBOCEL">#REF!</definedName>
    <definedName name="arde">#REF!</definedName>
    <definedName name="AREA">#REF!</definedName>
    <definedName name="Area_Gate">#REF!</definedName>
    <definedName name="areaconvention">#REF!</definedName>
    <definedName name="AreaCW">#REF!</definedName>
    <definedName name="areatower">#REF!</definedName>
    <definedName name="AREDGZ">#REF!</definedName>
    <definedName name="Armature">#REF!</definedName>
    <definedName name="ArmaturSimbat">#REF!</definedName>
    <definedName name="ARS" hidden="1">{#N/A,#N/A,FALSE,"REK";#N/A,#N/A,FALSE,"rab"}</definedName>
    <definedName name="arsbsmnt">#REF!</definedName>
    <definedName name="arsitek">#REF!</definedName>
    <definedName name="arsiteksmp">#REF!</definedName>
    <definedName name="arsiteksmu">#REF!</definedName>
    <definedName name="ARSITEKTUR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rsmenara">#REF!</definedName>
    <definedName name="arsmesjid">#REF!</definedName>
    <definedName name="arss">#REF!</definedName>
    <definedName name="arst">#REF!</definedName>
    <definedName name="arsu">#REF!</definedName>
    <definedName name="Art">#REF!</definedName>
    <definedName name="artolite">#REF!</definedName>
    <definedName name="as">#REF!</definedName>
    <definedName name="AS_CUT">#REF!</definedName>
    <definedName name="AS_OPERATOR">#REF!</definedName>
    <definedName name="ASAFGZ1">#REF!</definedName>
    <definedName name="ASAFGZ2">#REF!</definedName>
    <definedName name="asal" hidden="1">{#N/A,#N/A,FALSE,"M.31"}</definedName>
    <definedName name="ASAS">#N/A</definedName>
    <definedName name="ASASGZ">#REF!</definedName>
    <definedName name="asbes">#REF!</definedName>
    <definedName name="asbes_1">#REF!</definedName>
    <definedName name="Asbes_gelombang">#REF!</definedName>
    <definedName name="asbes_glb_bsr">#REF!</definedName>
    <definedName name="asbes_glb_kcl">#REF!</definedName>
    <definedName name="Asbes.gel.1.50x1.05x4">#REF!</definedName>
    <definedName name="Asbes.gel.1.80x0.92x5">#REF!</definedName>
    <definedName name="Asbes.gel.1.80x1.08x6">#REF!</definedName>
    <definedName name="Asbes.gel.2.00x0.92x5">#REF!</definedName>
    <definedName name="Asbes.gel.2.10x1.05x4">#REF!</definedName>
    <definedName name="Asbes.gel.2.10x1.08x6">#REF!</definedName>
    <definedName name="Asbes.gel.2.25x0.92x5">#REF!</definedName>
    <definedName name="Asbes.gel.2.40x1.05x4">#REF!</definedName>
    <definedName name="Asbes.gel.2.40x1.08x6">#REF!</definedName>
    <definedName name="Asbes.gel.2.50x0.92x5">#REF!</definedName>
    <definedName name="Asbes.gel.2.70x1.05x4">#REF!</definedName>
    <definedName name="Asbes.gel.2.70x1.05x6">#REF!</definedName>
    <definedName name="Asbes.gel.3.00x1.05x4">#REF!</definedName>
    <definedName name="Asbes.gel.3.00x1.08x6">#REF!</definedName>
    <definedName name="asbes.plfd">#REF!</definedName>
    <definedName name="asbes3m4mm">#REF!</definedName>
    <definedName name="ASBES5MM">#REF!</definedName>
    <definedName name="asbesemen">#REF!</definedName>
    <definedName name="asbesg">#REF!</definedName>
    <definedName name="asbesgelombang">#REF!</definedName>
    <definedName name="asbs.glbg">#REF!</definedName>
    <definedName name="asbs154mm">#REF!</definedName>
    <definedName name="asbs214mm">#REF!</definedName>
    <definedName name="asbs244mm">#REF!</definedName>
    <definedName name="asbs274mm">#REF!</definedName>
    <definedName name="ascem">#REF!</definedName>
    <definedName name="ASCM">#REF!</definedName>
    <definedName name="ASD">#REF!</definedName>
    <definedName name="ASDa">#REF!</definedName>
    <definedName name="asdas">#REF!</definedName>
    <definedName name="Asdat">#REF!</definedName>
    <definedName name="Asdat_1">#REF!</definedName>
    <definedName name="asdcdsf">#REF!</definedName>
    <definedName name="asder">#REF!</definedName>
    <definedName name="asdf">#REF!</definedName>
    <definedName name="asdfas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cv">#REF!</definedName>
    <definedName name="asdfg">#REF!</definedName>
    <definedName name="asdfghj">#REF!</definedName>
    <definedName name="asdfs">#REF!</definedName>
    <definedName name="asdgfghas">#REF!</definedName>
    <definedName name="asdingin">#REF!</definedName>
    <definedName name="asdw">#REF!</definedName>
    <definedName name="ASE" hidden="1">{"'Sheet1'!$A$1"}</definedName>
    <definedName name="ASEM">#REF!</definedName>
    <definedName name="asf">#REF!</definedName>
    <definedName name="asfa">#REF!</definedName>
    <definedName name="asfas">#REF!</definedName>
    <definedName name="asfass">#REF!</definedName>
    <definedName name="asfdas">#REF!</definedName>
    <definedName name="asffas">#REF!</definedName>
    <definedName name="asffdas">#REF!</definedName>
    <definedName name="asfgf">#REF!</definedName>
    <definedName name="asfgwe">#REF!</definedName>
    <definedName name="asgel5">#REF!</definedName>
    <definedName name="asgel5mm">#REF!</definedName>
    <definedName name="asgel5mm_1">#REF!</definedName>
    <definedName name="asgel6">#REF!</definedName>
    <definedName name="asgel6mm">#REF!</definedName>
    <definedName name="asgel6mm_1">#REF!</definedName>
    <definedName name="asiatile2020">#REF!</definedName>
    <definedName name="asiatile2025">#REF!</definedName>
    <definedName name="asiatiletex3030">#REF!</definedName>
    <definedName name="asjantapet">#REF!</definedName>
    <definedName name="asjapet">#REF!</definedName>
    <definedName name="asjatpet">#REF!</definedName>
    <definedName name="asjattanpet">#REF!</definedName>
    <definedName name="aslap">#REF!</definedName>
    <definedName name="aso">#REF!</definedName>
    <definedName name="asp">#REF!</definedName>
    <definedName name="ASP.636C">#REF!</definedName>
    <definedName name="ASPAL">#REF!</definedName>
    <definedName name="ASPAL_1">#REF!</definedName>
    <definedName name="ASPAL_10">#REF!</definedName>
    <definedName name="ASPAL_2">#REF!</definedName>
    <definedName name="ASPAL_3">#REF!</definedName>
    <definedName name="ASPAL_4">#REF!</definedName>
    <definedName name="ASPAL_5">#REF!</definedName>
    <definedName name="ASPAL_9">#REF!</definedName>
    <definedName name="Aspal_Bitumen">#REF!</definedName>
    <definedName name="Aspal_c">#REF!</definedName>
    <definedName name="Aspal_curah">#REF!</definedName>
    <definedName name="aspal_d">#REF!</definedName>
    <definedName name="aspal1">#REF!</definedName>
    <definedName name="aspalbeton">#REF!</definedName>
    <definedName name="aspalbuton">#REF!</definedName>
    <definedName name="aspalcurah">#REF!</definedName>
    <definedName name="aspaldrum">#REF!</definedName>
    <definedName name="AspalEmulsi">#REF!</definedName>
    <definedName name="aspalf">#REF!</definedName>
    <definedName name="Aspalfinisher">#REF!</definedName>
    <definedName name="Aspalsprayer">#REF!</definedName>
    <definedName name="ASPALSPRAYER611">#REF!</definedName>
    <definedName name="ASPALSPRAYER819">#REF!</definedName>
    <definedName name="Aspalt">#REF!</definedName>
    <definedName name="aspaltsprayer">#REF!</definedName>
    <definedName name="aspanas">#REF!</definedName>
    <definedName name="aspet">#REF!</definedName>
    <definedName name="ASPFIN">#REF!</definedName>
    <definedName name="ASPHAL_CUTTER" localSheetId="2">#REF!</definedName>
    <definedName name="ASPHAL_CUTTER">#REF!</definedName>
    <definedName name="ASPHAL_CUTTER_11">#REF!</definedName>
    <definedName name="ASPHAL_CUTTER_12">#REF!</definedName>
    <definedName name="asphalfinisher">#REF!</definedName>
    <definedName name="asphalmixing">#REF!</definedName>
    <definedName name="asphalsprayer">#REF!</definedName>
    <definedName name="ASPHALT">#REF!</definedName>
    <definedName name="ASPHALT_FIHISHER">#REF!</definedName>
    <definedName name="Asphalt_finisher">#REF!</definedName>
    <definedName name="Asphalt_Mixing_Plant">#REF!</definedName>
    <definedName name="Asphalt_Sprayer">#REF!</definedName>
    <definedName name="AsphaltSprayer">#REF!</definedName>
    <definedName name="ASPMIX">#REF!</definedName>
    <definedName name="asprayer">#REF!</definedName>
    <definedName name="ASPSP">#REF!</definedName>
    <definedName name="aspspr">#REF!</definedName>
    <definedName name="asrama">#REF!</definedName>
    <definedName name="ass">#REF!</definedName>
    <definedName name="ASSD">#REF!</definedName>
    <definedName name="ASSETILYN">#REF!</definedName>
    <definedName name="ASS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tek">#REF!</definedName>
    <definedName name="astanpet">#REF!</definedName>
    <definedName name="astrayAR15">#REF!</definedName>
    <definedName name="astripping">#REF!</definedName>
    <definedName name="a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VS">#N/A</definedName>
    <definedName name="aswer" hidden="1">#REF!</definedName>
    <definedName name="aswung4mm">#REF!</definedName>
    <definedName name="aswung4mm_1">#REF!</definedName>
    <definedName name="aswung5mm">#REF!</definedName>
    <definedName name="aswung5mm_1">#REF!</definedName>
    <definedName name="ASXAS">#REF!</definedName>
    <definedName name="asz" hidden="1">#REF!</definedName>
    <definedName name="AT">#REF!</definedName>
    <definedName name="atangki">#REF!</definedName>
    <definedName name="ATAP">#REF!</definedName>
    <definedName name="Atap_Almenium">#REF!</definedName>
    <definedName name="ATAP_ASBES">#REF!</definedName>
    <definedName name="Atap_asbes_gelombang_0_3_mm">#REF!</definedName>
    <definedName name="atap_genteng_biasa">#REF!</definedName>
    <definedName name="atap_genteng_metal">#REF!</definedName>
    <definedName name="Atap_genteng_warna">#REF!</definedName>
    <definedName name="atap_genting">#REF!</definedName>
    <definedName name="ATAP_METAL">#REF!</definedName>
    <definedName name="atap_sakura">#REF!</definedName>
    <definedName name="ATAP_SENG">#REF!</definedName>
    <definedName name="ATAP_SENG_20">#REF!</definedName>
    <definedName name="atap_seng_bjls_20">#REF!</definedName>
    <definedName name="atap_seng_bongkaran">#REF!</definedName>
    <definedName name="atap_seng_hsl_bongk.">#REF!</definedName>
    <definedName name="Atap_Skr">#REF!</definedName>
    <definedName name="atap10b130">#REF!</definedName>
    <definedName name="atap10b80">#REF!</definedName>
    <definedName name="atapaluminium">#REF!</definedName>
    <definedName name="atapasbesgelombang">#REF!</definedName>
    <definedName name="atapasbeskecil">#REF!</definedName>
    <definedName name="atapbjringan">#REF!</definedName>
    <definedName name="ATAPGALVALUM">#REF!</definedName>
    <definedName name="atapsirap">#REF!</definedName>
    <definedName name="ATAS">#REF!</definedName>
    <definedName name="ATB">#REF!</definedName>
    <definedName name="ATB.1011">#REF!</definedName>
    <definedName name="atbl">#REF!</definedName>
    <definedName name="ATBLA">#REF!</definedName>
    <definedName name="ATBLB">#REF!</definedName>
    <definedName name="atblton">#REF!</definedName>
    <definedName name="ateodolit">#REF!</definedName>
    <definedName name="ATFungsi">#REF!</definedName>
    <definedName name="ATJenis">#REF!</definedName>
    <definedName name="ATP">#REF!</definedName>
    <definedName name="ATPASBATU" hidden="1">{"'Sheet1'!$A$1"}</definedName>
    <definedName name="atpgentgmurandonatrl">#REF!</definedName>
    <definedName name="atpgtngbtn">#REF!</definedName>
    <definedName name="atpsenggelombang">#REF!</definedName>
    <definedName name="au">#REF!</definedName>
    <definedName name="Aus">#REF!</definedName>
    <definedName name="aut">#REF!</definedName>
    <definedName name="Auto_Switch">#REF!</definedName>
    <definedName name="AUZUKI">#REF!</definedName>
    <definedName name="avaur">#REF!</definedName>
    <definedName name="avaur_1">#REF!</definedName>
    <definedName name="avibrator">#REF!</definedName>
    <definedName name="avibro">#REF!</definedName>
    <definedName name="AVY">#REF!</definedName>
    <definedName name="aw">#REF!</definedName>
    <definedName name="aw_1">#REF!</definedName>
    <definedName name="aw_112">#REF!</definedName>
    <definedName name="aw_12">#REF!</definedName>
    <definedName name="aw_2">#REF!</definedName>
    <definedName name="aw_212">#REF!</definedName>
    <definedName name="aw_3">#REF!</definedName>
    <definedName name="aw_34">#REF!</definedName>
    <definedName name="aw_4">#REF!</definedName>
    <definedName name="AWAF2">#REF!</definedName>
    <definedName name="AWAFGZ1">#REF!</definedName>
    <definedName name="AWAFGZ2">#REF!</definedName>
    <definedName name="awal">#REF!</definedName>
    <definedName name="awas">#REF!</definedName>
    <definedName name="awaterpas">#REF!</definedName>
    <definedName name="awert" hidden="1">{#N/A,#N/A,FALSE,"REK";#N/A,#N/A,FALSE,"rab"}</definedName>
    <definedName name="AWERYGT" hidden="1">{#N/A,#N/A,FALSE,"REK";#N/A,#N/A,FALSE,"rab"}</definedName>
    <definedName name="awet" hidden="1">{#N/A,#N/A,FALSE,"REK-S-TPL";#N/A,#N/A,FALSE,"REK-TPML";#N/A,#N/A,FALSE,"RAB-TEMPEL"}</definedName>
    <definedName name="awings">#REF!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pralon0.5">#REF!</definedName>
    <definedName name="awpralon0.75">#REF!</definedName>
    <definedName name="awpralon1">#REF!</definedName>
    <definedName name="awpralon1.25">#REF!</definedName>
    <definedName name="awpralon1.5">#REF!</definedName>
    <definedName name="awpralon10">#REF!</definedName>
    <definedName name="awpralon12">#REF!</definedName>
    <definedName name="awpralon2">#REF!</definedName>
    <definedName name="awpralon2.5">#REF!</definedName>
    <definedName name="awpralon3">#REF!</definedName>
    <definedName name="awpralon4">#REF!</definedName>
    <definedName name="awpralon5">#REF!</definedName>
    <definedName name="awpralon6">#REF!</definedName>
    <definedName name="awpral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AGZ">#REF!</definedName>
    <definedName name="awtrpas">#REF!</definedName>
    <definedName name="awunilon0.5">#REF!</definedName>
    <definedName name="awunilon0.75">#REF!</definedName>
    <definedName name="awunilon1">#REF!</definedName>
    <definedName name="awunilon1.25">#REF!</definedName>
    <definedName name="awunilon1.5">#REF!</definedName>
    <definedName name="awunilon10">#REF!</definedName>
    <definedName name="awunilon12">#REF!</definedName>
    <definedName name="awunilon14">#REF!</definedName>
    <definedName name="awunilon16">#REF!</definedName>
    <definedName name="awunilon18">#REF!</definedName>
    <definedName name="awunilon2">#REF!</definedName>
    <definedName name="awunilon2.5">#REF!</definedName>
    <definedName name="awunilon20">#REF!</definedName>
    <definedName name="awunilon24">#REF!</definedName>
    <definedName name="awunilon3">#REF!</definedName>
    <definedName name="awunilon4">#REF!</definedName>
    <definedName name="awunilon5">#REF!</definedName>
    <definedName name="awunilon6">#REF!</definedName>
    <definedName name="awunilon8">#REF!</definedName>
    <definedName name="awvinilon0.5">#REF!</definedName>
    <definedName name="awvinilon0.75">#REF!</definedName>
    <definedName name="awvinilon1">#REF!</definedName>
    <definedName name="awvinilon1.25">#REF!</definedName>
    <definedName name="awvinilon1.5">#REF!</definedName>
    <definedName name="awvinilon10">#REF!</definedName>
    <definedName name="awvinilon12">#REF!</definedName>
    <definedName name="awvinilon2">#REF!</definedName>
    <definedName name="awvinilon2.5">#REF!</definedName>
    <definedName name="awvinilon3">#REF!</definedName>
    <definedName name="awvinilon4">#REF!</definedName>
    <definedName name="awvinilon5">#REF!</definedName>
    <definedName name="awvinilon6">#REF!</definedName>
    <definedName name="awvinilon8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ADSA">#REF!</definedName>
    <definedName name="AXIII.5">#REF!</definedName>
    <definedName name="axo">#REF!</definedName>
    <definedName name="ayub">#REF!:#REF!</definedName>
    <definedName name="aziz">#REF!</definedName>
    <definedName name="B">#REF!</definedName>
    <definedName name="b__Analisa_G.41__b">#REF!</definedName>
    <definedName name="b_0">#REF!</definedName>
    <definedName name="B_1">#REF!</definedName>
    <definedName name="b_1212">#REF!</definedName>
    <definedName name="b_1520">#REF!</definedName>
    <definedName name="b_240">#REF!</definedName>
    <definedName name="b_280">#REF!</definedName>
    <definedName name="b_320">#REF!</definedName>
    <definedName name="B_Acetylene">#REF!</definedName>
    <definedName name="B_Alumunium_Foil_70_M__Double_Sheet">#REF!</definedName>
    <definedName name="B_Alumunium_Foil_70_M__Single_Sheet">#REF!</definedName>
    <definedName name="b_b">#REF!</definedName>
    <definedName name="B_BALOK">#REF!</definedName>
    <definedName name="B_Batu_Bata_Merah">#REF!</definedName>
    <definedName name="B_Batu_Batako">#REF!</definedName>
    <definedName name="B_Batu_Gunung">#REF!</definedName>
    <definedName name="B_Batu_Padas">#REF!</definedName>
    <definedName name="b_d">#REF!</definedName>
    <definedName name="b_k250">#REF!</definedName>
    <definedName name="b_k300">#REF!</definedName>
    <definedName name="b_k350">#REF!</definedName>
    <definedName name="B_Keramik_20_20">#REF!</definedName>
    <definedName name="B_Kerikil_Palu">#REF!</definedName>
    <definedName name="B_KOLOM">#REF!</definedName>
    <definedName name="b_l">#REF!</definedName>
    <definedName name="b_lgr">#REF!</definedName>
    <definedName name="B_LISPLANK">#REF!</definedName>
    <definedName name="b_listplank">#REF!</definedName>
    <definedName name="b_ls">#REF!</definedName>
    <definedName name="b_p">#REF!</definedName>
    <definedName name="B_Pasir_Pasang__Tenggarong">#REF!</definedName>
    <definedName name="B_PC">#REF!</definedName>
    <definedName name="b_pcap">#REF!</definedName>
    <definedName name="b_pit">#REF!</definedName>
    <definedName name="B_PLAT">#REF!</definedName>
    <definedName name="b_rabat">#REF!</definedName>
    <definedName name="b_rangka_atap">#REF!</definedName>
    <definedName name="B_Semen_Isi_40_kg">#REF!</definedName>
    <definedName name="B_Semen_Warna">#REF!</definedName>
    <definedName name="B_SLOOF">#REF!</definedName>
    <definedName name="b_slu">#REF!</definedName>
    <definedName name="B_TANAH_TRUCK">#REF!</definedName>
    <definedName name="B_TANGGA">#REF!</definedName>
    <definedName name="b_tg">#REF!</definedName>
    <definedName name="B_WALL">#REF!</definedName>
    <definedName name="B._10">#REF!</definedName>
    <definedName name="B._11">#REF!</definedName>
    <definedName name="B._15">#REF!</definedName>
    <definedName name="B._16">#REF!</definedName>
    <definedName name="B._8">#REF!</definedName>
    <definedName name="B._9">#REF!</definedName>
    <definedName name="B.1">#REF!</definedName>
    <definedName name="B.1_6">#REF!</definedName>
    <definedName name="B.109.">#REF!,#REF!</definedName>
    <definedName name="B.2">#REF!</definedName>
    <definedName name="B.2_6">#REF!</definedName>
    <definedName name="B.3">#REF!</definedName>
    <definedName name="B.4">#REF!</definedName>
    <definedName name="b.5">#REF!</definedName>
    <definedName name="b.6">#REF!</definedName>
    <definedName name="B.6_6">#REF!</definedName>
    <definedName name="B.6.1">#REF!</definedName>
    <definedName name="B.6.10">#REF!</definedName>
    <definedName name="B.6.11">#REF!</definedName>
    <definedName name="B.6.12">#REF!</definedName>
    <definedName name="B.6.13">#REF!</definedName>
    <definedName name="B.6.14">#REF!</definedName>
    <definedName name="B.6.15">#REF!</definedName>
    <definedName name="B.6.16">#REF!</definedName>
    <definedName name="B.6.2">#REF!</definedName>
    <definedName name="B.6.3">#REF!</definedName>
    <definedName name="B.6.4">#REF!</definedName>
    <definedName name="B.6.5">#REF!</definedName>
    <definedName name="B.6.6">#REF!</definedName>
    <definedName name="B.6.7">#REF!</definedName>
    <definedName name="B.6.8">#REF!</definedName>
    <definedName name="B.6.8a">#REF!</definedName>
    <definedName name="B.6.8a..............................">#REF!</definedName>
    <definedName name="B.6.8b">#REF!</definedName>
    <definedName name="B.6.8c">#REF!</definedName>
    <definedName name="B.6.9">#REF!</definedName>
    <definedName name="b.7">#REF!</definedName>
    <definedName name="b.8">#REF!</definedName>
    <definedName name="b.belah">#REF!</definedName>
    <definedName name="B.BIASA">#REF!</definedName>
    <definedName name="b.btn">#REF!</definedName>
    <definedName name="B.Jambi">#REF!</definedName>
    <definedName name="B.List_Profil_4.5_cm">#REF!</definedName>
    <definedName name="B.Paku__1___3_cm">#REF!</definedName>
    <definedName name="b.plat">#REF!</definedName>
    <definedName name="B.ROLER">#REF!</definedName>
    <definedName name="b.super.5.10">#REF!</definedName>
    <definedName name="B.TANAH">#REF!</definedName>
    <definedName name="B.TRASSRAM">#REF!</definedName>
    <definedName name="b0">#REF!</definedName>
    <definedName name="b1535b145">#REF!</definedName>
    <definedName name="b2030b180">#REF!</definedName>
    <definedName name="b2035bs190">#REF!</definedName>
    <definedName name="b2060b180">#REF!</definedName>
    <definedName name="b3020b175">#REF!</definedName>
    <definedName name="b3020bs175">#REF!</definedName>
    <definedName name="b3040b160">#REF!</definedName>
    <definedName name="B5V1">#REF!</definedName>
    <definedName name="ba">#REF!</definedName>
    <definedName name="BAB.3">#REF!</definedName>
    <definedName name="BAB.4.A">#REF!</definedName>
    <definedName name="BAB.4.B">#REF!</definedName>
    <definedName name="BAB.4.BB">#REF!</definedName>
    <definedName name="BAB.5">#REF!</definedName>
    <definedName name="BAB.6">#REF!</definedName>
    <definedName name="BAB.7">#REF!</definedName>
    <definedName name="BAB.8">#REF!</definedName>
    <definedName name="baba">#REF!</definedName>
    <definedName name="BABAT">#REF!</definedName>
    <definedName name="BABEHI">#REF!</definedName>
    <definedName name="babekb">#REF!</definedName>
    <definedName name="babekp">#REF!</definedName>
    <definedName name="BABY">#REF!</definedName>
    <definedName name="Baby_roller">#REF!</definedName>
    <definedName name="BABYROLLER">#REF!</definedName>
    <definedName name="BACKFILL">#REF!</definedName>
    <definedName name="BACKHOE_04M3">#REF!</definedName>
    <definedName name="BACKHOE_08M3">#REF!</definedName>
    <definedName name="BACKHOE_1M3">#REF!</definedName>
    <definedName name="badan_jalan">#REF!</definedName>
    <definedName name="badanjalan">#REF!</definedName>
    <definedName name="Bag_Pro">#REF!</definedName>
    <definedName name="baggrekB">#REF!</definedName>
    <definedName name="baggrekunci">#REF!</definedName>
    <definedName name="baggretutup">#REF!</definedName>
    <definedName name="BAGIAN_1">#REF!</definedName>
    <definedName name="BAGPRO">#REF!</definedName>
    <definedName name="bagu">#REF!,#REF!</definedName>
    <definedName name="Bahan" localSheetId="1">BAHAN!$B$6:$G$572</definedName>
    <definedName name="BAHAN" localSheetId="2">#REF!</definedName>
    <definedName name="Bahan">#REF!</definedName>
    <definedName name="bahan_8">#REF!</definedName>
    <definedName name="Bahan_Acian">#REF!</definedName>
    <definedName name="Bahan_Atap_Seng">#REF!</definedName>
    <definedName name="Bahan_Bata13">#REF!</definedName>
    <definedName name="bahan_bata14">#REF!</definedName>
    <definedName name="Bahan_Bata15">#REF!</definedName>
    <definedName name="Bahan_Batu_Bata13_OMS">#REF!</definedName>
    <definedName name="Bahan_Batu_Bata15_OMS">#REF!</definedName>
    <definedName name="Bahan_Batu_Kali_15_OMS">#REF!</definedName>
    <definedName name="Bahan_Batu_Kosong">#REF!</definedName>
    <definedName name="Bahan_Batu_Kosong_OMS">#REF!</definedName>
    <definedName name="Bahan_Batukali_15">#REF!</definedName>
    <definedName name="bahan_bekesting">#REF!</definedName>
    <definedName name="Bahan_Bekisting">#REF!</definedName>
    <definedName name="bahan_beton">#REF!</definedName>
    <definedName name="Bahan_Beton_123">#REF!</definedName>
    <definedName name="Bahan_Beton_135">#REF!</definedName>
    <definedName name="Bahan_Bingkai_Jendela">#REF!</definedName>
    <definedName name="Bahan_Bubungan">#REF!</definedName>
    <definedName name="Bahan_Cat_Kayu">#REF!</definedName>
    <definedName name="Bahan_Cat_Tembok">#REF!</definedName>
    <definedName name="bahan_cor135">#REF!</definedName>
    <definedName name="Bahan_Engsel">#REF!</definedName>
    <definedName name="Bahan_Grendel">#REF!</definedName>
    <definedName name="Bahan_Jalusi">#REF!</definedName>
    <definedName name="Bahan_Jendela_67_60">#REF!</definedName>
    <definedName name="Bahan_Kait_Angin">#REF!</definedName>
    <definedName name="Bahan_Kosen">#REF!</definedName>
    <definedName name="bahan_kosong">#REF!</definedName>
    <definedName name="Bahan_Kuda_Kuda">#REF!</definedName>
    <definedName name="Bahan_Kunci_2_Slag">#REF!</definedName>
    <definedName name="Bahan_LAmpu_Pijar40">#REF!</definedName>
    <definedName name="Bahan_LampuTL20">#REF!</definedName>
    <definedName name="bahan_las">#REF!</definedName>
    <definedName name="Bahan_Leisplank">#REF!</definedName>
    <definedName name="Bahan_Pasang_KAca">#REF!</definedName>
    <definedName name="bahan_pembesian">#REF!</definedName>
    <definedName name="Bahan_Pembesian75Kg">#REF!</definedName>
    <definedName name="Bahan_Pintu_Panel">#REF!</definedName>
    <definedName name="Bahan_Plafond_Tripleks">#REF!</definedName>
    <definedName name="bahan_ples14">#REF!</definedName>
    <definedName name="Bahan_Plester_15">#REF!</definedName>
    <definedName name="Bahan_Politur">#REF!</definedName>
    <definedName name="bahan_pondasi">#REF!</definedName>
    <definedName name="Bahan_Rangka_Plafond">#REF!</definedName>
    <definedName name="Bahan_Saklar_Ganda">#REF!</definedName>
    <definedName name="Bahan_Saklar_Tunggal">#REF!</definedName>
    <definedName name="bahan_saluran">#REF!</definedName>
    <definedName name="Bahan_Sekring">#REF!</definedName>
    <definedName name="Bahan_Stop_Kontak">#REF!</definedName>
    <definedName name="Bahan_Tanah_Urug">#REF!</definedName>
    <definedName name="Bahan_Tanah_Urug_OMS">#REF!</definedName>
    <definedName name="bahan_urugan">#REF!</definedName>
    <definedName name="Bahan_Urugan_Pasir">#REF!</definedName>
    <definedName name="Bahan_Urugan_Pasir_OMS">#REF!</definedName>
    <definedName name="BAHAN?">#REF!</definedName>
    <definedName name="BAHAN1">#REF!</definedName>
    <definedName name="BAHAN2">#REF!</definedName>
    <definedName name="BAHAN22A">#REF!</definedName>
    <definedName name="BAHAN22B">#REF!</definedName>
    <definedName name="BAHAN22C">#REF!</definedName>
    <definedName name="BAHAN233">#REF!</definedName>
    <definedName name="BAHAN233A">#REF!</definedName>
    <definedName name="BAHAN233B">#REF!</definedName>
    <definedName name="BAHAN3">#REF!</definedName>
    <definedName name="BAHAN321">#REF!</definedName>
    <definedName name="BAHAN511A">#REF!</definedName>
    <definedName name="BAHAN511B">#REF!</definedName>
    <definedName name="BAHAN512A">#REF!</definedName>
    <definedName name="BAHAN512B">#REF!</definedName>
    <definedName name="BAHAN521">#REF!</definedName>
    <definedName name="BAHAN611A">#REF!</definedName>
    <definedName name="BAHAN611B">#REF!</definedName>
    <definedName name="BAHAN635A">#REF!</definedName>
    <definedName name="BAHAN635B">#REF!</definedName>
    <definedName name="BAHAN635C">#REF!</definedName>
    <definedName name="BAHAN635D">#REF!</definedName>
    <definedName name="BAHAN711A">#REF!</definedName>
    <definedName name="BAHAN72A">#REF!</definedName>
    <definedName name="BAHAN72B">#REF!</definedName>
    <definedName name="BAHAN74A">#REF!</definedName>
    <definedName name="BAHAN74B">#REF!</definedName>
    <definedName name="BAHAN74C">#REF!</definedName>
    <definedName name="BAHAN753A">#REF!</definedName>
    <definedName name="BAHAN753B">#REF!</definedName>
    <definedName name="BAHAN818A">#REF!</definedName>
    <definedName name="BAHAN818B">#REF!</definedName>
    <definedName name="BAHAN819A">#REF!</definedName>
    <definedName name="bahanpengisi">#REF!</definedName>
    <definedName name="BAHANTIMBUNAN">#REF!</definedName>
    <definedName name="Bahantimbunbiasa">#REF!</definedName>
    <definedName name="Bahantimbunpilihan">#REF!</definedName>
    <definedName name="bahanupah">#REF!</definedName>
    <definedName name="BAHU">#REF!</definedName>
    <definedName name="BAHU_1">#REF!</definedName>
    <definedName name="BAHU_10">#REF!</definedName>
    <definedName name="BAHU_2">#REF!</definedName>
    <definedName name="BAHU_3">#REF!</definedName>
    <definedName name="BAHU_4">#REF!</definedName>
    <definedName name="BAHU_5">#REF!</definedName>
    <definedName name="BAHU_9">#REF!</definedName>
    <definedName name="BAHU_JLN">#REF!</definedName>
    <definedName name="Baja">#REF!</definedName>
    <definedName name="Baja_CNP">#REF!</definedName>
    <definedName name="Baja_CNP_150.65.20.3_2">#REF!</definedName>
    <definedName name="Baja_Plat_8_mm">#REF!</definedName>
    <definedName name="baja_profil">#REF!</definedName>
    <definedName name="Baja_Siku">#REF!</definedName>
    <definedName name="baja_strip">#REF!</definedName>
    <definedName name="Baja_Tul">#REF!</definedName>
    <definedName name="Baja_Tulangan" localSheetId="2">#REF!</definedName>
    <definedName name="Baja_Tulangan">#REF!</definedName>
    <definedName name="Baja_Tulangan_11">#REF!</definedName>
    <definedName name="Baja_Tulangan_12">#REF!</definedName>
    <definedName name="Baja_WF">#REF!</definedName>
    <definedName name="baja.plat">#REF!</definedName>
    <definedName name="baja.profil">#REF!</definedName>
    <definedName name="Baja.Rlimas">#REF!</definedName>
    <definedName name="Baja.Rpelana">#REF!</definedName>
    <definedName name="BAJA37">#REF!</definedName>
    <definedName name="BAJA370">#REF!</definedName>
    <definedName name="BAJA51">#REF!</definedName>
    <definedName name="BAJA52">#REF!</definedName>
    <definedName name="bajaringanmetallimas">#REF!</definedName>
    <definedName name="bajaringanmetalpelana">#REF!</definedName>
    <definedName name="BajaStruktur">#REF!</definedName>
    <definedName name="BAJATULANGAN">#REF!</definedName>
    <definedName name="bak">#REF!</definedName>
    <definedName name="bak_aduk">#REF!</definedName>
    <definedName name="bak_air">#REF!</definedName>
    <definedName name="Bak_cuci_almunium___kran">#REF!</definedName>
    <definedName name="Bak_Cuci_Almunium_1_Lubang">#REF!</definedName>
    <definedName name="Bak_Cuci_Piring_Aluminium_1_Lobang">#REF!</definedName>
    <definedName name="Bak_Mandi">#REF!</definedName>
    <definedName name="bak_penampung">#REF!</definedName>
    <definedName name="Bak_sampah">#REF!</definedName>
    <definedName name="bak.cuci.stainles">#REF!</definedName>
    <definedName name="Bak.mandi.1200">#REF!</definedName>
    <definedName name="bakair">#REF!</definedName>
    <definedName name="bakcontrol">#REF!</definedName>
    <definedName name="bakcp">#REF!</definedName>
    <definedName name="bakcuci">#REF!</definedName>
    <definedName name="bakcuciroyal">#REF!</definedName>
    <definedName name="bakfiber">#REF!</definedName>
    <definedName name="bakfiber1m3">#REF!</definedName>
    <definedName name="bakkontrol">#REF!</definedName>
    <definedName name="bakmandi">#REF!</definedName>
    <definedName name="bakmandi_1">#REF!</definedName>
    <definedName name="bakmandifiber120kotak">#REF!</definedName>
    <definedName name="bakmandifiberglass">#REF!</definedName>
    <definedName name="bakrie">#REF!</definedName>
    <definedName name="baks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ai2">#REF!</definedName>
    <definedName name="balk_1_18">#REF!</definedName>
    <definedName name="balk_2_18">#REF!</definedName>
    <definedName name="balk1_36">#REF!</definedName>
    <definedName name="BAL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lok___Papan___Meranti">#REF!</definedName>
    <definedName name="Balok_10_10">#REF!</definedName>
    <definedName name="Balok_15_15">#REF!</definedName>
    <definedName name="balok_15_20">#REF!</definedName>
    <definedName name="Balok_20_20">#REF!</definedName>
    <definedName name="Balok_20_25">#REF!</definedName>
    <definedName name="Balok_20_30">#REF!</definedName>
    <definedName name="Balok_25_40">#REF!</definedName>
    <definedName name="Balok_25_45">#REF!</definedName>
    <definedName name="Balok_3_5___Papan_SM">#REF!</definedName>
    <definedName name="balok_30_30">#REF!</definedName>
    <definedName name="Balok_30_40">#REF!</definedName>
    <definedName name="Balok_4_6___6_12_SM">#REF!</definedName>
    <definedName name="balok_kayu_borneo">#REF!</definedName>
    <definedName name="BALOK_ULIN">#REF!</definedName>
    <definedName name="Balok1">#REF!</definedName>
    <definedName name="balok140">#REF!</definedName>
    <definedName name="Balok1515">#REF!</definedName>
    <definedName name="BALOK1525">#REF!</definedName>
    <definedName name="balok1530">#REF!</definedName>
    <definedName name="balok1540">#REF!</definedName>
    <definedName name="Balok2">#REF!</definedName>
    <definedName name="balok2030">#REF!</definedName>
    <definedName name="balok2040">#REF!</definedName>
    <definedName name="Balok3">#REF!</definedName>
    <definedName name="BALOK3020">#REF!</definedName>
    <definedName name="balok3040">#REF!</definedName>
    <definedName name="balok3050">#REF!</definedName>
    <definedName name="balok3060">#REF!</definedName>
    <definedName name="balok60">#REF!</definedName>
    <definedName name="balok70">#REF!</definedName>
    <definedName name="Baloka">#REF!</definedName>
    <definedName name="Balokbangkirai">#REF!</definedName>
    <definedName name="balokbeton22.6">#REF!</definedName>
    <definedName name="balokdak1530">#REF!</definedName>
    <definedName name="balokgantung">#REF!</definedName>
    <definedName name="balokkam">#REF!</definedName>
    <definedName name="balokkuda">#REF!</definedName>
    <definedName name="balokkuda21313">#REF!</definedName>
    <definedName name="baloklatei1520">#REF!</definedName>
    <definedName name="balokring2040">#REF!</definedName>
    <definedName name="Baloksopi2">#REF!</definedName>
    <definedName name="Balokteras">#REF!</definedName>
    <definedName name="balum">#REF!</definedName>
    <definedName name="bambang">#REF!,#REF!</definedName>
    <definedName name="bambu">#REF!</definedName>
    <definedName name="Bambu_Perancah">#REF!</definedName>
    <definedName name="bamplas">#REF!</definedName>
    <definedName name="ban">#REF!</definedName>
    <definedName name="BANG">#REF!</definedName>
    <definedName name="BANG_JEMUR" localSheetId="2">#REF!</definedName>
    <definedName name="BANG_JEMUR">#REF!</definedName>
    <definedName name="bangciti">#REF!</definedName>
    <definedName name="bangker">#REF!</definedName>
    <definedName name="Bangkirai_8_12">#REF!</definedName>
    <definedName name="Bangkirai_balok">#REF!</definedName>
    <definedName name="bangkirai_usuk">#REF!</definedName>
    <definedName name="Bangku">#REF!</definedName>
    <definedName name="bangsal">#REF!</definedName>
    <definedName name="BANGUNAN_RUMAH_JAGA___SEMI_PERMANEN___TYPE_36">#REF!</definedName>
    <definedName name="BANK">#REF!</definedName>
    <definedName name="bantu">#REF!</definedName>
    <definedName name="Bantul__2_Agustus_2007">"tgl"</definedName>
    <definedName name="bantusopir">#REF!</definedName>
    <definedName name="BAQ">#REF!</definedName>
    <definedName name="bar">#REF!</definedName>
    <definedName name="bar_bender">#REF!</definedName>
    <definedName name="BAR_CUTTER">#REF!</definedName>
    <definedName name="barbocell">#REF!</definedName>
    <definedName name="BARCUTTER">#REF!</definedName>
    <definedName name="baris">#REF!</definedName>
    <definedName name="baru">#REF!</definedName>
    <definedName name="bas">#REF!</definedName>
    <definedName name="basaom">#REF!</definedName>
    <definedName name="basdim">#REF!</definedName>
    <definedName name="basdoc">#REF!</definedName>
    <definedName name="base">#REF!</definedName>
    <definedName name="base_plate">#REF!</definedName>
    <definedName name="BaseA">#REF!</definedName>
    <definedName name="BaseB">#REF!</definedName>
    <definedName name="BaseC">#REF!</definedName>
    <definedName name="basfs">#REF!</definedName>
    <definedName name="basi">#REF!</definedName>
    <definedName name="Basibeton">#REF!</definedName>
    <definedName name="basitc">#REF!</definedName>
    <definedName name="baspalcurah">#REF!</definedName>
    <definedName name="baspalt">#REF!</definedName>
    <definedName name="baspbakrie4">#REF!</definedName>
    <definedName name="basrtu">#REF!</definedName>
    <definedName name="bastw">#REF!</definedName>
    <definedName name="bat">#REF!</definedName>
    <definedName name="bata">#REF!</definedName>
    <definedName name="bata_1">#REF!</definedName>
    <definedName name="BATA_13">#REF!</definedName>
    <definedName name="BATA_15">#REF!</definedName>
    <definedName name="bata_ating">#REF!</definedName>
    <definedName name="bata_batu">#REF!</definedName>
    <definedName name="bata_batu_pan">#REF!</definedName>
    <definedName name="bata_boli">#REF!</definedName>
    <definedName name="bata_bone">#REF!</definedName>
    <definedName name="bata_bsr">#REF!</definedName>
    <definedName name="bata_kwan">#REF!</definedName>
    <definedName name="bata_lim">#REF!</definedName>
    <definedName name="Bata_merah">#REF!</definedName>
    <definedName name="bata_suma">#REF!</definedName>
    <definedName name="bata_tapa">#REF!</definedName>
    <definedName name="Bata_tel">#REF!</definedName>
    <definedName name="bata_tiba">#REF!</definedName>
    <definedName name="bata.5">#REF!</definedName>
    <definedName name="bata1">#REF!</definedName>
    <definedName name="bata12">#REF!</definedName>
    <definedName name="bata13">#REF!</definedName>
    <definedName name="bata1310">#REF!</definedName>
    <definedName name="bata14">#REF!</definedName>
    <definedName name="bata15">#REF!</definedName>
    <definedName name="bata16">#REF!</definedName>
    <definedName name="bata40">#REF!</definedName>
    <definedName name="bataco">#REF!</definedName>
    <definedName name="BATAKO">#REF!</definedName>
    <definedName name="batamerah">#REF!</definedName>
    <definedName name="batamrh13">#REF!</definedName>
    <definedName name="bataringan">#REF!</definedName>
    <definedName name="batatrasram.5">#REF!</definedName>
    <definedName name="batatrasram1">#REF!</definedName>
    <definedName name="batcan">#REF!</definedName>
    <definedName name="BATCHING">#REF!</definedName>
    <definedName name="batchingplant">#REF!</definedName>
    <definedName name="bath">#REF!</definedName>
    <definedName name="bathtub">#REF!</definedName>
    <definedName name="batre48v100ah">#REF!</definedName>
    <definedName name="Batt.110V300ah">#REF!</definedName>
    <definedName name="Battere48V300">#REF!</definedName>
    <definedName name="BATU">#REF!</definedName>
    <definedName name="Batu__Bata__Standard">#REF!</definedName>
    <definedName name="Batu__Dasar">#REF!</definedName>
    <definedName name="batu_051">#REF!</definedName>
    <definedName name="BATU_1.3">#REF!</definedName>
    <definedName name="BATU_10.15">#REF!</definedName>
    <definedName name="batu_12">#REF!</definedName>
    <definedName name="batu_13">#REF!</definedName>
    <definedName name="batu_15_20">#REF!</definedName>
    <definedName name="BATU_15.20">#REF!</definedName>
    <definedName name="Batu_1x3">#REF!</definedName>
    <definedName name="Batu_2_3___Split">#REF!</definedName>
    <definedName name="batu_23">#REF!</definedName>
    <definedName name="Batu_3_5">#REF!</definedName>
    <definedName name="BATU_3.5">#REF!</definedName>
    <definedName name="batu_35">#REF!</definedName>
    <definedName name="Batu_3x5">#REF!</definedName>
    <definedName name="Batu_5_7">#REF!</definedName>
    <definedName name="BATU_5.7">#REF!</definedName>
    <definedName name="batu_57">#REF!</definedName>
    <definedName name="Batu_5x7">#REF!</definedName>
    <definedName name="Batu_alam">#REF!</definedName>
    <definedName name="Batu_Alam__Palimanan">#REF!</definedName>
    <definedName name="batu_apung">#REF!</definedName>
    <definedName name="Batu_bata">#REF!</definedName>
    <definedName name="BATU_BATA_1_3">#REF!</definedName>
    <definedName name="BATU_BATA_1_5">#REF!</definedName>
    <definedName name="Batu_Bata_13">#REF!</definedName>
    <definedName name="Batu_bata_15">#REF!</definedName>
    <definedName name="Batu_bata_besar">#REF!</definedName>
    <definedName name="Batu_bata_kecil">#REF!</definedName>
    <definedName name="Batu_Bata_OMS">#REF!</definedName>
    <definedName name="Batu_belah">#REF!</definedName>
    <definedName name="Batu_Belah___Kali">#REF!</definedName>
    <definedName name="Batu_Belah_14">#REF!</definedName>
    <definedName name="Batu_belah_15">#REF!</definedName>
    <definedName name="batu_blh_htm">#REF!</definedName>
    <definedName name="BATU_BOULDER">#REF!</definedName>
    <definedName name="batu_candi">#REF!</definedName>
    <definedName name="Batu_Cor_0__5__1">#REF!</definedName>
    <definedName name="Batu_Cor_1_2">#REF!</definedName>
    <definedName name="Batu_Cor_2_3">#REF!</definedName>
    <definedName name="Batu_Cor_3_5">#REF!</definedName>
    <definedName name="Batu_Cor_5_7">#REF!</definedName>
    <definedName name="batu_gunung">#REF!</definedName>
    <definedName name="Batu_Gunung___Kali">#REF!</definedName>
    <definedName name="Batu_gunung_royalty">#REF!</definedName>
    <definedName name="batu_gunung_ryt">#REF!</definedName>
    <definedName name="batu_hias">#REF!</definedName>
    <definedName name="Batu_kacang">#REF!</definedName>
    <definedName name="Batu_kali">#REF!</definedName>
    <definedName name="batu_kali_14">#REF!</definedName>
    <definedName name="Batu_Kali_OMS">#REF!</definedName>
    <definedName name="BATU_KALI13">#REF!</definedName>
    <definedName name="BATU_KALI14">#REF!</definedName>
    <definedName name="Batu_KArang">#REF!</definedName>
    <definedName name="Batu_KArang_OMS">#REF!</definedName>
    <definedName name="Batu_Kerikil">#REF!</definedName>
    <definedName name="Batu_Kosong">#REF!</definedName>
    <definedName name="BATU_MANUAL">#REF!</definedName>
    <definedName name="BATU_MORTAR">#REF!</definedName>
    <definedName name="batu_paras">#REF!</definedName>
    <definedName name="BATU_PECAH">#REF!</definedName>
    <definedName name="Batu_pecah_0_5___1">#REF!</definedName>
    <definedName name="Batu_Pecah_0.5___1_cm">#REF!</definedName>
    <definedName name="Batu_Pecah_1___2">#REF!</definedName>
    <definedName name="Batu_Pecah_1___3_cm">#REF!</definedName>
    <definedName name="Batu_pecah_1_2">#REF!</definedName>
    <definedName name="Batu_pecah_1_2_cm">#REF!</definedName>
    <definedName name="Batu_Pecah_1_3">#REF!</definedName>
    <definedName name="Batu_pecah_2_3">#REF!</definedName>
    <definedName name="Batu_pecah_2_3_cm">#REF!</definedName>
    <definedName name="Batu_Pecah_3___5_cm">#REF!</definedName>
    <definedName name="Batu_pecah_3_5">#REF!</definedName>
    <definedName name="Batu_pecah_3_5_cm">#REF!</definedName>
    <definedName name="Batu_Pecah_5___7_cm">#REF!</definedName>
    <definedName name="Batu_pecah_5_7">#REF!</definedName>
    <definedName name="Batu_Pecah_Palu">#REF!</definedName>
    <definedName name="Batu_pecah051">#REF!</definedName>
    <definedName name="Batu_pecah12">#REF!</definedName>
    <definedName name="Batu_Pecah13">#REF!</definedName>
    <definedName name="Batu_pecah23">#REF!</definedName>
    <definedName name="Batu_pecah35">#REF!</definedName>
    <definedName name="Batu_Pelah_15x20">#REF!</definedName>
    <definedName name="batu_pinggir">#REF!</definedName>
    <definedName name="Batu_putih">#REF!</definedName>
    <definedName name="Batu_Sekring">#REF!</definedName>
    <definedName name="Batu_Split_2___3">#REF!</definedName>
    <definedName name="Batu_sungai_royalty">#REF!</definedName>
    <definedName name="batu_sungai_ryt">#REF!</definedName>
    <definedName name="Batu_tempel">#REF!</definedName>
    <definedName name="batu.bata">#REF!</definedName>
    <definedName name="batu.jogja">#REF!</definedName>
    <definedName name="batu1">#REF!</definedName>
    <definedName name="batu12">#REF!</definedName>
    <definedName name="batu15">#REF!</definedName>
    <definedName name="batu2">#REF!</definedName>
    <definedName name="batu23">#REF!</definedName>
    <definedName name="batu3">#REF!</definedName>
    <definedName name="batu35">#REF!</definedName>
    <definedName name="BATUA">#REF!</definedName>
    <definedName name="batualam">#REF!</definedName>
    <definedName name="BATUB">#REF!</definedName>
    <definedName name="batubat">#REF!</definedName>
    <definedName name="batubata">#REF!</definedName>
    <definedName name="batubata13">#REF!</definedName>
    <definedName name="batubata14">#REF!</definedName>
    <definedName name="batube">#REF!</definedName>
    <definedName name="batubel">#REF!</definedName>
    <definedName name="Batubelah">#REF!</definedName>
    <definedName name="Batubelah40">#REF!</definedName>
    <definedName name="batublonos">#REF!</definedName>
    <definedName name="BATUC">#REF!</definedName>
    <definedName name="batucandi">#REF!</definedName>
    <definedName name="BATUD">#REF!</definedName>
    <definedName name="batudasar">#REF!</definedName>
    <definedName name="BATUE">#REF!</definedName>
    <definedName name="batugu">#REF!</definedName>
    <definedName name="BATUK">#REF!</definedName>
    <definedName name="BATUKALI">#REF!</definedName>
    <definedName name="batukali1.4">#REF!</definedName>
    <definedName name="batukali1310">#REF!</definedName>
    <definedName name="Batukali14">#REF!</definedName>
    <definedName name="batukali15">#REF!</definedName>
    <definedName name="batukali16">#REF!</definedName>
    <definedName name="Batukarang">#REF!</definedName>
    <definedName name="batukerikil">#REF!</definedName>
    <definedName name="batukl1310">#REF!</definedName>
    <definedName name="batulempeng">#REF!</definedName>
    <definedName name="batumangga">#REF!</definedName>
    <definedName name="BatuParasBresiaWhite">#REF!</definedName>
    <definedName name="batupecah">#REF!</definedName>
    <definedName name="batupecah1">#REF!</definedName>
    <definedName name="batupecah2">#REF!</definedName>
    <definedName name="batupecah3">#REF!</definedName>
    <definedName name="batupecah5">#REF!</definedName>
    <definedName name="batupecahm.0.5">#REF!</definedName>
    <definedName name="batupecahm.1">#REF!</definedName>
    <definedName name="batupecahm.2">#REF!</definedName>
    <definedName name="batupecahm.3">#REF!</definedName>
    <definedName name="Batuputih">#REF!</definedName>
    <definedName name="batuslate">#REF!</definedName>
    <definedName name="batutempel">#REF!</definedName>
    <definedName name="batutempelhitam">#REF!</definedName>
    <definedName name="BATUTKNG">#REF!</definedName>
    <definedName name="batux">#REF!</definedName>
    <definedName name="baud.lawa2">#REF!</definedName>
    <definedName name="BAUT">#REF!</definedName>
    <definedName name="Baut___Mur">#REF!</definedName>
    <definedName name="baut_10">#REF!</definedName>
    <definedName name="baut_16">#REF!</definedName>
    <definedName name="Baut_3_8_x_10">#REF!</definedName>
    <definedName name="Baut_3_8_x_6">#REF!</definedName>
    <definedName name="Baut_Angker">#REF!</definedName>
    <definedName name="Baut_dia._1_2">#REF!</definedName>
    <definedName name="Baut_mur">#REF!</definedName>
    <definedName name="baut_mur_12">#REF!</definedName>
    <definedName name="baut_mur_38">#REF!</definedName>
    <definedName name="baut_rivet">#REF!</definedName>
    <definedName name="baut_sekrup">#REF!</definedName>
    <definedName name="Baut_Untuk_Atap_Metal">#REF!</definedName>
    <definedName name="baut.10">#REF!</definedName>
    <definedName name="baut.6">#REF!</definedName>
    <definedName name="baut.angkur.19">#REF!</definedName>
    <definedName name="baut.fender">#REF!</definedName>
    <definedName name="bautasb">#REF!</definedName>
    <definedName name="bautbgl">#REF!</definedName>
    <definedName name="Bautkuda2">#REF!</definedName>
    <definedName name="BAX">#REF!</definedName>
    <definedName name="bb">#REF!</definedName>
    <definedName name="BB_01">#REF!</definedName>
    <definedName name="BB_02">#REF!</definedName>
    <definedName name="BB_03">#REF!</definedName>
    <definedName name="BB_04">#REF!</definedName>
    <definedName name="BB_05">#REF!</definedName>
    <definedName name="BB_06">#REF!</definedName>
    <definedName name="bbaja">#REF!</definedName>
    <definedName name="bbalok">#REF!</definedName>
    <definedName name="bbalpres">#REF!</definedName>
    <definedName name="bbambu">#REF!</definedName>
    <definedName name="bban">#REF!</definedName>
    <definedName name="BBASE">#REF!</definedName>
    <definedName name="bbata">#REF!</definedName>
    <definedName name="bbatu">#REF!</definedName>
    <definedName name="bbatup">#REF!</definedName>
    <definedName name="bbb">#REF!</definedName>
    <definedName name="bbbb">#REF!</definedName>
    <definedName name="bbbbb">#REF!</definedName>
    <definedName name="BBBBBB">#REF!</definedName>
    <definedName name="BBBBBBB">#REF!</definedName>
    <definedName name="BBBBBBBB">#REF!</definedName>
    <definedName name="BBBBBBBBB">#REF!</definedName>
    <definedName name="BBBBBBBBBB">#REF!</definedName>
    <definedName name="BBBBBBBBBBBB">#REF!</definedName>
    <definedName name="BBBBBBBBBBBBBBB">#REF!</definedName>
    <definedName name="BBBBBBBBBBBBBBBBBB">#REF!</definedName>
    <definedName name="BBBBBBBBBBBBBBBBBBB">#REF!</definedName>
    <definedName name="BBBBBBBBBBBBBBBBBBBB">#REF!</definedName>
    <definedName name="BBBBBBBBBBBBBBBBBBBBBB">#REF!</definedName>
    <definedName name="BBBBBBBBBBBBBBBBBBBBBBBB">#REF!</definedName>
    <definedName name="BBBBBBBBBBBBBBBBBBBBBBBBB">#REF!</definedName>
    <definedName name="BBBBBBBBBBBBBBBBBBBBBBBBBBB">#REF!</definedName>
    <definedName name="BBBBBBBBBBBBBBBBBBBBBBBBBBBB">#REF!</definedName>
    <definedName name="BBBBBBBBBBBBBBBBBBBBBBBBBBBBB">#REF!</definedName>
    <definedName name="BBBBBBBBBBBBBBBBBBBBBBBBBBBBBBB">#REF!</definedName>
    <definedName name="BBBBBBBBBBBBBBBBBBBBBBBBBBBBBBBB">#REF!</definedName>
    <definedName name="bbendrat">#REF!</definedName>
    <definedName name="bbensin">#REF!</definedName>
    <definedName name="bbesi">#REF!</definedName>
    <definedName name="bbgalum">#REF!</definedName>
    <definedName name="bbh">#REF!</definedName>
    <definedName name="bbkr">#REF!</definedName>
    <definedName name="bblram">#REF!</definedName>
    <definedName name="BBM">#N/A</definedName>
    <definedName name="BBMAMP">#REF!</definedName>
    <definedName name="BBMBARCUTTER">#REF!</definedName>
    <definedName name="BBMBATCHINGPLAT">#REF!</definedName>
    <definedName name="BBMBENDER">#REF!</definedName>
    <definedName name="bbmburner">#REF!</definedName>
    <definedName name="BBMCOMPRESOR">#REF!</definedName>
    <definedName name="BBMCONCRETEPUM">#REF!</definedName>
    <definedName name="BBMCUTTER">#REF!</definedName>
    <definedName name="BBMDISTRIBUTOR">#REF!</definedName>
    <definedName name="BBMDOZER">#REF!</definedName>
    <definedName name="BBMDT">#REF!</definedName>
    <definedName name="BBMEXCAVATOR">#REF!</definedName>
    <definedName name="BBMFINISHER">#REF!</definedName>
    <definedName name="BBMGENSET">#REF!</definedName>
    <definedName name="BBMGRADER">#REF!</definedName>
    <definedName name="BBMHAMMER">#REF!</definedName>
    <definedName name="BBMLOADER">#REF!</definedName>
    <definedName name="BBMMILLING">#REF!</definedName>
    <definedName name="BBMMIXER">#REF!</definedName>
    <definedName name="BBMPAVER">#REF!</definedName>
    <definedName name="BBMPICKUP">#REF!</definedName>
    <definedName name="bbmstamper">#REF!</definedName>
    <definedName name="BBMTANDEM">#REF!</definedName>
    <definedName name="BBMTR">#REF!</definedName>
    <definedName name="BBMTRUCKMIXER">#REF!</definedName>
    <definedName name="BBMVIBRATOR">#REF!</definedName>
    <definedName name="BBMVIBRO">#REF!</definedName>
    <definedName name="BBMWATER">#REF!</definedName>
    <definedName name="bbou">#REF!</definedName>
    <definedName name="bbout10">#REF!</definedName>
    <definedName name="bbout16">#REF!</definedName>
    <definedName name="bbp">#REF!</definedName>
    <definedName name="bbpch">#REF!</definedName>
    <definedName name="bbrc">#REF!</definedName>
    <definedName name="bbronjong">#REF!</definedName>
    <definedName name="BBt">#REF!</definedName>
    <definedName name="bbtgkelapa">#REF!</definedName>
    <definedName name="bbtkalib">#REF!</definedName>
    <definedName name="bbtn">#REF!</definedName>
    <definedName name="bbubung">#REF!</definedName>
    <definedName name="BBX">#REF!</definedName>
    <definedName name="bc">#REF!</definedName>
    <definedName name="bc_06">#REF!</definedName>
    <definedName name="bc_10">#REF!</definedName>
    <definedName name="bc_16">#REF!</definedName>
    <definedName name="bc_20">#REF!</definedName>
    <definedName name="bc_25">#REF!</definedName>
    <definedName name="bc_35">#REF!</definedName>
    <definedName name="bc_50">#REF!</definedName>
    <definedName name="bc_6">#REF!</definedName>
    <definedName name="BC1x10mm">#REF!</definedName>
    <definedName name="BC1x120mm">#REF!</definedName>
    <definedName name="BC1x150mm">#REF!</definedName>
    <definedName name="BC1x16mm">#REF!</definedName>
    <definedName name="BC1x185mm">#REF!</definedName>
    <definedName name="BC1x240mm">#REF!</definedName>
    <definedName name="BC1x25mm">#REF!</definedName>
    <definedName name="BC1x300mm">#REF!</definedName>
    <definedName name="BC1x35mm">#REF!</definedName>
    <definedName name="BC1x400mm">#REF!</definedName>
    <definedName name="BC1x4mm">#REF!</definedName>
    <definedName name="BC1x500mm">#REF!</definedName>
    <definedName name="BC1x50mm">#REF!</definedName>
    <definedName name="BC1x50mm²">#REF!</definedName>
    <definedName name="BC1x630mm">#REF!</definedName>
    <definedName name="BC1x6mm">#REF!</definedName>
    <definedName name="BC1x70mm">#REF!</definedName>
    <definedName name="BC1x95mm">#REF!</definedName>
    <definedName name="bcap">#REF!</definedName>
    <definedName name="bcat">#REF!</definedName>
    <definedName name="bcatdsr">#REF!</definedName>
    <definedName name="bcatkg">#REF!</definedName>
    <definedName name="bcatm">#REF!</definedName>
    <definedName name="bcatmeni">#REF!</definedName>
    <definedName name="bcatv">#REF!</definedName>
    <definedName name="bclamp">#REF!</definedName>
    <definedName name="bcleat">#REF!</definedName>
    <definedName name="bcor">#REF!</definedName>
    <definedName name="BCX">#REF!</definedName>
    <definedName name="BD_6">#REF!</definedName>
    <definedName name="bdbm">#REF!</definedName>
    <definedName name="BDC">#REF!</definedName>
    <definedName name="bdh" hidden="1">{"'Sheet1'!$A$1"}</definedName>
    <definedName name="bdht15nc">#REF!</definedName>
    <definedName name="bdht15vl">#REF!</definedName>
    <definedName name="bdht25nc">#REF!</definedName>
    <definedName name="bdht25vl">#REF!</definedName>
    <definedName name="bdht325nc">#REF!</definedName>
    <definedName name="bdht325vl">#REF!</definedName>
    <definedName name="bdia6">#REF!</definedName>
    <definedName name="bdinding">#REF!</definedName>
    <definedName name="bdlift">#REF!</definedName>
    <definedName name="bdpalum">#REF!</definedName>
    <definedName name="bdpl">#REF!</definedName>
    <definedName name="Bdz">#REF!</definedName>
    <definedName name="BE10_">#REF!</definedName>
    <definedName name="BE12_">#REF!</definedName>
    <definedName name="BE16_">#REF!</definedName>
    <definedName name="BE6_">#REF!</definedName>
    <definedName name="BE8_">#REF!</definedName>
    <definedName name="beam_03">#REF!</definedName>
    <definedName name="BEARING">#REF!</definedName>
    <definedName name="BEARING_PAD">#REF!</definedName>
    <definedName name="BEARINGP">#REF!</definedName>
    <definedName name="beban">#REF!</definedName>
    <definedName name="BEBE">#REF!</definedName>
    <definedName name="BEBET">#REF!</definedName>
    <definedName name="bebre">#REF!</definedName>
    <definedName name="Beda">#REF!</definedName>
    <definedName name="bedengburuh">#REF!</definedName>
    <definedName name="BEG">#REF!</definedName>
    <definedName name="Beg_Bal">#REF!</definedName>
    <definedName name="begesteng">#REF!</definedName>
    <definedName name="BEGESTING">#REF!</definedName>
    <definedName name="begisting">#REF!</definedName>
    <definedName name="begistingsloof">#REF!</definedName>
    <definedName name="begmul">#REF!</definedName>
    <definedName name="BEGO">#REF!</definedName>
    <definedName name="begpapan">#REF!</definedName>
    <definedName name="beinraad">#REF!</definedName>
    <definedName name="bek">#REF!</definedName>
    <definedName name="bek_b">#REF!</definedName>
    <definedName name="bek_btc">#REF!</definedName>
    <definedName name="bek_d">#REF!</definedName>
    <definedName name="bek_k">#REF!</definedName>
    <definedName name="bek_l">#REF!</definedName>
    <definedName name="bek_pc">#REF!</definedName>
    <definedName name="BEKAS">#REF!</definedName>
    <definedName name="bekas_gali">#REF!</definedName>
    <definedName name="bekas_galian">#REF!</definedName>
    <definedName name="bekbalok">#REF!</definedName>
    <definedName name="BEKBATA">#REF!</definedName>
    <definedName name="bekddng">#REF!</definedName>
    <definedName name="BekesBlk">#REF!</definedName>
    <definedName name="BekesDin">#REF!</definedName>
    <definedName name="Bekesdinding">#REF!</definedName>
    <definedName name="BekesKol">#REF!</definedName>
    <definedName name="bekeslantai">#REF!</definedName>
    <definedName name="BekesPlat">#REF!</definedName>
    <definedName name="BekesPon">#REF!</definedName>
    <definedName name="bekespond">#REF!</definedName>
    <definedName name="bekespondasi">#REF!</definedName>
    <definedName name="BekesSloof">#REF!</definedName>
    <definedName name="BekesTang">#REF!</definedName>
    <definedName name="bekestangga">#REF!</definedName>
    <definedName name="Bekesting">#REF!</definedName>
    <definedName name="BEKESTING_2_X_PAKAI">#REF!</definedName>
    <definedName name="bekis">#REF!</definedName>
    <definedName name="bekist12">#REF!</definedName>
    <definedName name="bekist9">#REF!</definedName>
    <definedName name="bekistb">#REF!</definedName>
    <definedName name="BEKISTING">#REF!</definedName>
    <definedName name="bekisting_beton">#REF!</definedName>
    <definedName name="bekisting_btnpraktis">#REF!</definedName>
    <definedName name="bekisting_plat">#REF!</definedName>
    <definedName name="bekisting_plat_lantai">#REF!</definedName>
    <definedName name="bekisting_praktis">#REF!</definedName>
    <definedName name="bekistingbalok">#REF!</definedName>
    <definedName name="bekistingdganppnterntang">#REF!</definedName>
    <definedName name="Bekistingdinding">#REF!</definedName>
    <definedName name="BekistingF">#REF!</definedName>
    <definedName name="bekistingkolom">#REF!</definedName>
    <definedName name="bekistinglantai">#REF!</definedName>
    <definedName name="Bekistingplat">#REF!</definedName>
    <definedName name="bekistingplatlantai">#REF!</definedName>
    <definedName name="bekistingplatlt">#REF!</definedName>
    <definedName name="bekistingpondasi">#REF!</definedName>
    <definedName name="bekistingsloof">#REF!</definedName>
    <definedName name="Bekistingtangga">#REF!</definedName>
    <definedName name="bekistp">#REF!</definedName>
    <definedName name="beklant">#REF!</definedName>
    <definedName name="Beklantai">#REF!</definedName>
    <definedName name="BEKOLOM">#REF!</definedName>
    <definedName name="bekpan">#REF!</definedName>
    <definedName name="beksloff">#REF!</definedName>
    <definedName name="bel">#REF!</definedName>
    <definedName name="BELAH">#REF!</definedName>
    <definedName name="belasan">#REF!</definedName>
    <definedName name="beli">#REF!</definedName>
    <definedName name="Bell">#REF!</definedName>
    <definedName name="bellap">#REF!</definedName>
    <definedName name="BELOWTITLE">#REF!</definedName>
    <definedName name="BEN">#REF!</definedName>
    <definedName name="BEN_6">#REF!</definedName>
    <definedName name="Benang">#REF!</definedName>
    <definedName name="Benang_nilon_putih">#REF!</definedName>
    <definedName name="benangan">#REF!</definedName>
    <definedName name="benco" hidden="1">{#N/A,#N/A,FALSE,"REK-S-TPL";#N/A,#N/A,FALSE,"REK-TPML";#N/A,#N/A,FALSE,"RAB-TEMPEL"}</definedName>
    <definedName name="Bender">#REF!</definedName>
    <definedName name="BENDERAT">#REF!</definedName>
    <definedName name="bendraat">#REF!</definedName>
    <definedName name="bendrad">#REF!</definedName>
    <definedName name="bendrat">#REF!</definedName>
    <definedName name="bendrat_1">#REF!</definedName>
    <definedName name="Bengkir8.12">#REF!</definedName>
    <definedName name="BENGKIRAI">#REF!</definedName>
    <definedName name="bengkirai_2_20">#REF!</definedName>
    <definedName name="bengkirai_blk">#REF!</definedName>
    <definedName name="Bengkirai_papan">#REF!</definedName>
    <definedName name="bengkirai_ppn">#REF!</definedName>
    <definedName name="bengsel3">#REF!</definedName>
    <definedName name="bengsel4">#REF!</definedName>
    <definedName name="Benkleman">#REF!</definedName>
    <definedName name="BenklemanBeam">#REF!</definedName>
    <definedName name="BENLAMP">#REF!</definedName>
    <definedName name="benrat">#REF!</definedName>
    <definedName name="BENSIN">#REF!</definedName>
    <definedName name="Bensin_Premium">#REF!</definedName>
    <definedName name="Bentang_Kawat_Duri_8_Susun">#REF!</definedName>
    <definedName name="bento" hidden="1">{#N/A,#N/A,FALSE,"REK";#N/A,#N/A,FALSE,"rab"}</definedName>
    <definedName name="bentukbadan">#REF!</definedName>
    <definedName name="bepoxy">#REF!</definedName>
    <definedName name="BERBUTIR">#REF!</definedName>
    <definedName name="bersih">#REF!</definedName>
    <definedName name="bersihlahan">#REF!</definedName>
    <definedName name="bersihlapangan">#REF!</definedName>
    <definedName name="bersihlapngn">#REF!</definedName>
    <definedName name="BERTULANG__UKURAN_1_0_M_X_1__0_M_TAMPA_DDG_KEPALA">#REF!</definedName>
    <definedName name="BERTULANG__UKURAN_1_5_M_X_1__5_M_TAMPA_DDG_KEPALA">#REF!</definedName>
    <definedName name="BES">#REF!</definedName>
    <definedName name="bes_125kg">#REF!</definedName>
    <definedName name="Besi">#REF!</definedName>
    <definedName name="besi_100kg">#REF!</definedName>
    <definedName name="besi_150kg">#REF!</definedName>
    <definedName name="besi_175kg">#REF!</definedName>
    <definedName name="BESI_190">#REF!</definedName>
    <definedName name="besi_200_kg">#REF!</definedName>
    <definedName name="BESI_235">#REF!</definedName>
    <definedName name="besi_80kg">#REF!</definedName>
    <definedName name="BESI_85">#REF!</definedName>
    <definedName name="Besi_Baja_Siku">#REF!</definedName>
    <definedName name="besi_bendrat">#REF!</definedName>
    <definedName name="besi_beton">#REF!</definedName>
    <definedName name="Besi_Beton_Polos">#REF!</definedName>
    <definedName name="besi_btn">#REF!</definedName>
    <definedName name="Besi_c75">#REF!</definedName>
    <definedName name="besi_kanal">#REF!</definedName>
    <definedName name="besi_kanal_c100">#REF!</definedName>
    <definedName name="besi_L">#REF!</definedName>
    <definedName name="besi_l_70">#REF!</definedName>
    <definedName name="Besi_OMS">#REF!</definedName>
    <definedName name="besi_pengaman">#REF!</definedName>
    <definedName name="besi_plat">#REF!</definedName>
    <definedName name="besi_plat_10">#REF!</definedName>
    <definedName name="besi_plat_9">#REF!</definedName>
    <definedName name="Besi_Polos">#REF!</definedName>
    <definedName name="besi_profil">#REF!</definedName>
    <definedName name="Besi_Siku">#REF!</definedName>
    <definedName name="Besi_Siku_40.40.4">#REF!</definedName>
    <definedName name="Besi_Siku_50.50.5">#REF!</definedName>
    <definedName name="besi_siku_70707">#REF!</definedName>
    <definedName name="Besi_Streep">#REF!</definedName>
    <definedName name="Besi_strip">#REF!</definedName>
    <definedName name="Besi_Terali">#REF!</definedName>
    <definedName name="besi_terali_batu">#REF!</definedName>
    <definedName name="besi_terali_batu_pan">#REF!</definedName>
    <definedName name="besi_terali_boli">#REF!</definedName>
    <definedName name="besi_terali_bone">#REF!</definedName>
    <definedName name="besi_terali_kwan">#REF!</definedName>
    <definedName name="besi_terali_lim">#REF!</definedName>
    <definedName name="besi_terali_suma">#REF!</definedName>
    <definedName name="besi_terali_tapa">#REF!</definedName>
    <definedName name="besi_terali_tiba">#REF!</definedName>
    <definedName name="besi_terali_toling">#REF!</definedName>
    <definedName name="Besi_Tulangan">#REF!</definedName>
    <definedName name="Besi_Tulangan_Beton">#REF!</definedName>
    <definedName name="Besi_Ulir">#REF!</definedName>
    <definedName name="besi_unp_8">#REF!</definedName>
    <definedName name="besi_wf_2010">#REF!</definedName>
    <definedName name="besi_wf_2150">#REF!</definedName>
    <definedName name="besi_wf_2510">#REF!</definedName>
    <definedName name="besi_wf_2515">#REF!</definedName>
    <definedName name="Besi.8">#REF!</definedName>
    <definedName name="besi.strip">#REF!</definedName>
    <definedName name="besi.strip.m1">#REF!</definedName>
    <definedName name="besi.strip.m2">#REF!</definedName>
    <definedName name="besi10">#REF!</definedName>
    <definedName name="besi10.sii">#REF!</definedName>
    <definedName name="besi110">#REF!</definedName>
    <definedName name="Besi12">#REF!</definedName>
    <definedName name="besi12sii">#REF!</definedName>
    <definedName name="besi13">#REF!</definedName>
    <definedName name="besi13u">#REF!</definedName>
    <definedName name="besi16">#REF!</definedName>
    <definedName name="besi16sii">#REF!</definedName>
    <definedName name="besi16u">#REF!</definedName>
    <definedName name="besi19">#N/A</definedName>
    <definedName name="besi195">#REF!</definedName>
    <definedName name="besi19u">#REF!</definedName>
    <definedName name="besi24">#REF!</definedName>
    <definedName name="besi32">#REF!</definedName>
    <definedName name="besi39">#REF!</definedName>
    <definedName name="besi6">#N/A</definedName>
    <definedName name="besi6.sii">#REF!</definedName>
    <definedName name="besi6sii">#REF!</definedName>
    <definedName name="besi8">#N/A</definedName>
    <definedName name="besi85">#REF!</definedName>
    <definedName name="besi8sii">#REF!</definedName>
    <definedName name="besi95">#REF!</definedName>
    <definedName name="besibajaiwf">#REF!</definedName>
    <definedName name="besibet">#REF!</definedName>
    <definedName name="besibeton">#REF!</definedName>
    <definedName name="besibeton.">#REF!</definedName>
    <definedName name="Besibetonpolos">#REF!</definedName>
    <definedName name="BESIBETONU24">#REF!</definedName>
    <definedName name="besibetonulir">#REF!</definedName>
    <definedName name="besibtn">#REF!</definedName>
    <definedName name="besibton">#REF!</definedName>
    <definedName name="Besicanal">#REF!</definedName>
    <definedName name="besifccipkanal">#REF!</definedName>
    <definedName name="besipol">#REF!</definedName>
    <definedName name="besipolos">#REF!</definedName>
    <definedName name="besiprestress">#REF!</definedName>
    <definedName name="besiprofil">#REF!</definedName>
    <definedName name="besiprofil.IWF">#REF!</definedName>
    <definedName name="besiprofil.kanal.U.10">#REF!</definedName>
    <definedName name="besiprofil.kanalCNP">#REF!</definedName>
    <definedName name="besiprofil.siku.50">#REF!</definedName>
    <definedName name="besiprofil.siku70">#REF!</definedName>
    <definedName name="besis">#REF!</definedName>
    <definedName name="besisiku">#REF!</definedName>
    <definedName name="besisikul40403">#REF!</definedName>
    <definedName name="Besistrip">#REF!</definedName>
    <definedName name="besistrip5m2">#REF!</definedName>
    <definedName name="besistrip5mm">#REF!</definedName>
    <definedName name="besitul">#REF!</definedName>
    <definedName name="besitulgan">#REF!</definedName>
    <definedName name="besiu24">#REF!</definedName>
    <definedName name="besiu32">#REF!</definedName>
    <definedName name="BesiUlir">#REF!</definedName>
    <definedName name="besiwf">#REF!</definedName>
    <definedName name="bespany">#REF!</definedName>
    <definedName name="BET">#REF!</definedName>
    <definedName name="betagum">#REF!</definedName>
    <definedName name="betnk100">#REF!</definedName>
    <definedName name="betnk225">#REF!</definedName>
    <definedName name="beton" hidden="1">#REF!</definedName>
    <definedName name="BETON_1_2_3">#REF!</definedName>
    <definedName name="BETON_1_3_5">#REF!</definedName>
    <definedName name="Beton_100">#REF!</definedName>
    <definedName name="Beton_123">#REF!</definedName>
    <definedName name="Beton_125">#REF!</definedName>
    <definedName name="Beton_135">#REF!</definedName>
    <definedName name="Beton_150">#REF!</definedName>
    <definedName name="beton_175">#REF!</definedName>
    <definedName name="beton_175kg">#REF!</definedName>
    <definedName name="Beton_200">#REF!</definedName>
    <definedName name="beton_225">#REF!</definedName>
    <definedName name="beton_300">#REF!</definedName>
    <definedName name="Beton_300_100">#REF!</definedName>
    <definedName name="Beton_300_125">#REF!</definedName>
    <definedName name="Beton_300_150">#REF!</definedName>
    <definedName name="beton_300_75">#REF!</definedName>
    <definedName name="Beton_75">#REF!</definedName>
    <definedName name="BETON_B0">#REF!</definedName>
    <definedName name="Beton_Bertulang_125">#REF!</definedName>
    <definedName name="Beton_bertulang_M_3">#REF!</definedName>
    <definedName name="BETON_BESI">#REF!</definedName>
    <definedName name="Beton_Bo">#REF!</definedName>
    <definedName name="beton_bois">#REF!</definedName>
    <definedName name="beton_K_100">#REF!</definedName>
    <definedName name="beton_K_125">#REF!</definedName>
    <definedName name="beton_K_150">#REF!</definedName>
    <definedName name="beton_K_175">#REF!</definedName>
    <definedName name="beton_K_200">#REF!</definedName>
    <definedName name="Beton_K_225" localSheetId="2">#REF!</definedName>
    <definedName name="Beton_K_225">#REF!</definedName>
    <definedName name="Beton_K_225_11">#REF!</definedName>
    <definedName name="Beton_K_225_12">#REF!</definedName>
    <definedName name="beton_K_80">#REF!</definedName>
    <definedName name="beton_k100">#REF!</definedName>
    <definedName name="beton_k175">#REF!</definedName>
    <definedName name="Beton_K225">#REF!</definedName>
    <definedName name="BETON_K275">#REF!</definedName>
    <definedName name="beton_k300">#REF!</definedName>
    <definedName name="beton_lantai_kerja">#REF!</definedName>
    <definedName name="beton_mol">#REF!</definedName>
    <definedName name="beton_molen">#REF!</definedName>
    <definedName name="BETON_RABAT">#REF!</definedName>
    <definedName name="BETON_RMIX250">#REF!</definedName>
    <definedName name="Beton_roster">#REF!</definedName>
    <definedName name="BETON_STRUKTUR_K225_BESI_100_KG">#REF!</definedName>
    <definedName name="BETON_STRUKTUR_K225_BESI_125_KG">#REF!</definedName>
    <definedName name="BETON_STRUKTUR_K225_BESI_150_KG">#REF!</definedName>
    <definedName name="BETON_STRUKTUR_K225_BESI_175_KG">#REF!</definedName>
    <definedName name="BETON_STRUKTUR_K225_BESI_200_KG">#REF!</definedName>
    <definedName name="BETON_STRUKTUR_K225_BESI_75_KG">#REF!</definedName>
    <definedName name="BETON_STRUKTUR_K300_BESI_100_KG">#REF!</definedName>
    <definedName name="BETON_STRUKTUR_K300_BESI_125_KG">#REF!</definedName>
    <definedName name="BETON_STRUKTUR_K300_BESI_150_KG">#REF!</definedName>
    <definedName name="BETON_STRUKTUR_K300_BESI_175_KG">#REF!</definedName>
    <definedName name="BETON_STRUKTUR_K300_BESI_200_KG">#REF!</definedName>
    <definedName name="BETON_STRUKTUR_K300_BESI_75_KG">#REF!</definedName>
    <definedName name="Beton_Tanpa_Tulang">#REF!</definedName>
    <definedName name="BETON_TULANG">#REF!</definedName>
    <definedName name="Beton_Tulang_123">#REF!</definedName>
    <definedName name="Beton_Tumbuk">#REF!</definedName>
    <definedName name="Beton_Tumbuk_7">#REF!</definedName>
    <definedName name="beton_umpak">#REF!</definedName>
    <definedName name="Beton_untuk_Struktur___K225">#REF!</definedName>
    <definedName name="beton.225m">#REF!</definedName>
    <definedName name="beton.tumbuk">#REF!</definedName>
    <definedName name="beton1">#REF!</definedName>
    <definedName name="beton112">#REF!</definedName>
    <definedName name="Beton123">#REF!</definedName>
    <definedName name="beton125">#REF!</definedName>
    <definedName name="beton135">#REF!</definedName>
    <definedName name="BETON175">#REF!</definedName>
    <definedName name="beton175m">#REF!</definedName>
    <definedName name="beton175R">#REF!</definedName>
    <definedName name="beton2">#REF!</definedName>
    <definedName name="beton2030">#REF!</definedName>
    <definedName name="Beton225">#REF!</definedName>
    <definedName name="beton225r">#REF!</definedName>
    <definedName name="beton250">#REF!</definedName>
    <definedName name="beton250m">#REF!</definedName>
    <definedName name="beton250nf">#REF!</definedName>
    <definedName name="beton250r">#REF!</definedName>
    <definedName name="BETON275">#REF!</definedName>
    <definedName name="beton3">#REF!</definedName>
    <definedName name="Beton300">#REF!</definedName>
    <definedName name="Beton400">#REF!</definedName>
    <definedName name="beton720">#REF!</definedName>
    <definedName name="beton725">#REF!</definedName>
    <definedName name="beton726">#REF!</definedName>
    <definedName name="BETONB">#REF!</definedName>
    <definedName name="BetonB1">#REF!</definedName>
    <definedName name="BetonB2">#REF!</definedName>
    <definedName name="BetonB3">#REF!</definedName>
    <definedName name="BetonB4">#REF!</definedName>
    <definedName name="BetonBA1">#REF!</definedName>
    <definedName name="BetonBA1A">#REF!</definedName>
    <definedName name="BetonBA1B">#REF!</definedName>
    <definedName name="BetonBA2">#REF!</definedName>
    <definedName name="BetonBA3">#REF!</definedName>
    <definedName name="BetonBA4">#REF!</definedName>
    <definedName name="betonbalok2030">#REF!</definedName>
    <definedName name="BetonBalokG">#REF!</definedName>
    <definedName name="betonbalokR1">#REF!</definedName>
    <definedName name="BetonBB">#REF!</definedName>
    <definedName name="BetonBI1A">#REF!</definedName>
    <definedName name="BetonBI1A1">#REF!</definedName>
    <definedName name="BetonBI1B">#REF!</definedName>
    <definedName name="BetonBI1C">#REF!</definedName>
    <definedName name="BetonBI1C1">#REF!</definedName>
    <definedName name="BetonBI1D">#REF!</definedName>
    <definedName name="BetonBI1E">#REF!</definedName>
    <definedName name="BetonBI1F">#REF!</definedName>
    <definedName name="BetonBI2">#REF!</definedName>
    <definedName name="BetonBI26">#REF!</definedName>
    <definedName name="BetonBI3">#REF!</definedName>
    <definedName name="BetonBI3A">#REF!</definedName>
    <definedName name="BetonBI3B">#REF!</definedName>
    <definedName name="BetonBI4">#REF!</definedName>
    <definedName name="BetonBI46">#REF!</definedName>
    <definedName name="BetonBI5">#REF!</definedName>
    <definedName name="betonBK">#REF!</definedName>
    <definedName name="BetonBL">#REF!</definedName>
    <definedName name="BetonBLatei">#REF!</definedName>
    <definedName name="BetonBO">#REF!</definedName>
    <definedName name="BetonBR">#REF!</definedName>
    <definedName name="BetonBR1">#REF!</definedName>
    <definedName name="BetonDB">#REF!</definedName>
    <definedName name="BetondudukanAC">#REF!</definedName>
    <definedName name="BetonF1">#REF!</definedName>
    <definedName name="BetonF2">#REF!</definedName>
    <definedName name="BetonF3">#REF!</definedName>
    <definedName name="BetonF3A">#REF!</definedName>
    <definedName name="BetonF4">#REF!</definedName>
    <definedName name="BetonF5">#REF!</definedName>
    <definedName name="betonfootplat">#REF!</definedName>
    <definedName name="BetongF3">#REF!</definedName>
    <definedName name="BetonK1">#REF!</definedName>
    <definedName name="betonk100">#REF!</definedName>
    <definedName name="betonk175">#REF!</definedName>
    <definedName name="BetonK1A">#REF!</definedName>
    <definedName name="BetonK1B">#REF!</definedName>
    <definedName name="BetonK1C">#REF!</definedName>
    <definedName name="BetonK2">#REF!</definedName>
    <definedName name="betonk225">#REF!</definedName>
    <definedName name="BETONK250">#REF!</definedName>
    <definedName name="betonK2525">#REF!</definedName>
    <definedName name="betonk275">#REF!</definedName>
    <definedName name="BetonK2A">#REF!</definedName>
    <definedName name="BetonK2APedestal">#REF!</definedName>
    <definedName name="BetonK2Pedestal">#REF!</definedName>
    <definedName name="BetonK3">#REF!</definedName>
    <definedName name="BetonK300">#REF!</definedName>
    <definedName name="betonk350">#REF!</definedName>
    <definedName name="BetonK4">#REF!</definedName>
    <definedName name="BetonK5">#REF!</definedName>
    <definedName name="BetonK6">#REF!</definedName>
    <definedName name="BetonK7">#REF!</definedName>
    <definedName name="betonk725">#REF!</definedName>
    <definedName name="BetonKF1">#REF!</definedName>
    <definedName name="BetonKF2">#REF!</definedName>
    <definedName name="BetonKF3">#REF!</definedName>
    <definedName name="BetonKF4">#REF!</definedName>
    <definedName name="BetonKF5">#REF!</definedName>
    <definedName name="BetonKF6">#REF!</definedName>
    <definedName name="BetonKG">#REF!</definedName>
    <definedName name="betonklmpraktis">#REF!</definedName>
    <definedName name="betonkolomp">#REF!</definedName>
    <definedName name="BetonKP">#REF!</definedName>
    <definedName name="BetonKP2">#REF!</definedName>
    <definedName name="BetonL">#REF!</definedName>
    <definedName name="BETONLANTAIKERJA">#REF!</definedName>
    <definedName name="BetonPlat12">#REF!</definedName>
    <definedName name="Betonplatt4duduk">#REF!</definedName>
    <definedName name="BETONPRAKTIS">#REF!</definedName>
    <definedName name="BetonR1">#REF!</definedName>
    <definedName name="BetonR2">#REF!</definedName>
    <definedName name="BetonS1">#REF!</definedName>
    <definedName name="BetonS2">#REF!</definedName>
    <definedName name="betonsiklop">#REF!</definedName>
    <definedName name="betonsisir">#REF!</definedName>
    <definedName name="BETONSITEMIX175">#REF!</definedName>
    <definedName name="BetonSL1">#REF!</definedName>
    <definedName name="BetonSL2">#REF!</definedName>
    <definedName name="betonsloof">#REF!</definedName>
    <definedName name="BetonSloofPraktis">#REF!</definedName>
    <definedName name="BETONT">#REF!</definedName>
    <definedName name="betontahanair123">#REF!</definedName>
    <definedName name="betontakbertulang123">#REF!</definedName>
    <definedName name="BetonTang">#REF!</definedName>
    <definedName name="BetonTanggaDarurat">#REF!</definedName>
    <definedName name="BetonTanggaUtama">#REF!</definedName>
    <definedName name="BetonTB">#REF!</definedName>
    <definedName name="betontulang123">#REF!</definedName>
    <definedName name="betontulang123biasa">#REF!</definedName>
    <definedName name="betontulang123kedapair">#REF!</definedName>
    <definedName name="betontumbuk">#REF!</definedName>
    <definedName name="betonu24">#REF!</definedName>
    <definedName name="bettumbuk">#REF!</definedName>
    <definedName name="betul123">#REF!</definedName>
    <definedName name="bfhg">#REF!</definedName>
    <definedName name="BFISIK">#REF!</definedName>
    <definedName name="bfloord">#REF!</definedName>
    <definedName name="BFLS10K100">#REF!</definedName>
    <definedName name="BFLS10K125">#REF!</definedName>
    <definedName name="BFLS10K15">#REF!</definedName>
    <definedName name="BFLS10K150">#REF!</definedName>
    <definedName name="BFLS10K20">#REF!</definedName>
    <definedName name="BFLS10K200">#REF!</definedName>
    <definedName name="BFLS10K25">#REF!</definedName>
    <definedName name="BFLS10K250">#REF!</definedName>
    <definedName name="BFLS10K300">#REF!</definedName>
    <definedName name="BFLS10K32">#REF!</definedName>
    <definedName name="BFLS10K350">#REF!</definedName>
    <definedName name="BFLS10K40">#REF!</definedName>
    <definedName name="BFLS10K400">#REF!</definedName>
    <definedName name="BFLS10K50">#REF!</definedName>
    <definedName name="BFLS10K65">#REF!</definedName>
    <definedName name="BFLS10K80">#REF!</definedName>
    <definedName name="bg">#REF!</definedName>
    <definedName name="BG...." hidden="1">#REF!</definedName>
    <definedName name="bgdl">#REF!</definedName>
    <definedName name="BGE">#REF!</definedName>
    <definedName name="bgeotextil">#REF!</definedName>
    <definedName name="BGF" hidden="1">{"'Sheet1'!$A$1"}</definedName>
    <definedName name="bgip">#REF!</definedName>
    <definedName name="bgkrbekisting">#REF!</definedName>
    <definedName name="BH">#REF!</definedName>
    <definedName name="BH_6">#REF!</definedName>
    <definedName name="bhn">#REF!</definedName>
    <definedName name="BHN13B1">#REF!</definedName>
    <definedName name="Bhnbesi">#REF!</definedName>
    <definedName name="bhnfinis">#REF!</definedName>
    <definedName name="BHNKCM">#REF!</definedName>
    <definedName name="bhnlain">#REF!</definedName>
    <definedName name="BHNPAP">#REF!</definedName>
    <definedName name="bhnPembesian">#REF!</definedName>
    <definedName name="bhnplkp">#REF!</definedName>
    <definedName name="bhnq">#REF!</definedName>
    <definedName name="BHNRY">#REF!</definedName>
    <definedName name="Bhnsmn">#REF!</definedName>
    <definedName name="bhnstr">#REF!</definedName>
    <definedName name="BHNTAL">#REF!</definedName>
    <definedName name="BHNTB">#REF!</definedName>
    <definedName name="BHNTN">#REF!</definedName>
    <definedName name="Bhnurug">#REF!</definedName>
    <definedName name="biaya">#REF!</definedName>
    <definedName name="BIAYA_1">#REF!</definedName>
    <definedName name="BIAYA_2">#REF!</definedName>
    <definedName name="BIAYA_BANK">#REF!</definedName>
    <definedName name="Biaya_pasang_listrik">#REF!</definedName>
    <definedName name="BIAYA_UMUM">#REF!</definedName>
    <definedName name="biaya1">#REF!</definedName>
    <definedName name="biaya2">#REF!</definedName>
    <definedName name="biayadll">#REF!</definedName>
    <definedName name="biayalasgrill">#REF!</definedName>
    <definedName name="biayalasharmonika">#REF!</definedName>
    <definedName name="biayapemasaran">#REF!</definedName>
    <definedName name="BiayapenyambunganME">#REF!</definedName>
    <definedName name="biayapersiapan">#REF!</definedName>
    <definedName name="biayastr">#REF!</definedName>
    <definedName name="biayasubstr">#REF!</definedName>
    <definedName name="biayatanah">#REF!</definedName>
    <definedName name="biayaupstr1">#REF!</definedName>
    <definedName name="biayaupstr2">#REF!</definedName>
    <definedName name="biayaupstr3">#REF!</definedName>
    <definedName name="biayaupstratap">#REF!</definedName>
    <definedName name="biayaupstrdsr">#REF!</definedName>
    <definedName name="biayaupstrornamen">#REF!</definedName>
    <definedName name="Bidder">#REF!</definedName>
    <definedName name="BIForeign">#REF!</definedName>
    <definedName name="BIIForeign">#REF!</definedName>
    <definedName name="BIIIForeign">#REF!</definedName>
    <definedName name="BIIILocal">#REF!</definedName>
    <definedName name="BIILocal">#REF!</definedName>
    <definedName name="BiInvest">#REF!</definedName>
    <definedName name="bijuk">#REF!</definedName>
    <definedName name="BILANG">#REF!</definedName>
    <definedName name="bilikbambu">#REF!</definedName>
    <definedName name="Bill">#REF!</definedName>
    <definedName name="BILL1">#REF!</definedName>
    <definedName name="BILL10">#REF!</definedName>
    <definedName name="bill11">#REF!</definedName>
    <definedName name="bill12">#REF!</definedName>
    <definedName name="bill13">#REF!</definedName>
    <definedName name="bill14">#REF!</definedName>
    <definedName name="bill15">#REF!</definedName>
    <definedName name="bill16">#REF!</definedName>
    <definedName name="Bill2">#REF!</definedName>
    <definedName name="bill21">#REF!</definedName>
    <definedName name="bill22">#REF!</definedName>
    <definedName name="bill222">#REF!</definedName>
    <definedName name="bill223">#REF!</definedName>
    <definedName name="bill224">#REF!</definedName>
    <definedName name="bill23">#REF!</definedName>
    <definedName name="bill231">#REF!</definedName>
    <definedName name="bill232">#REF!</definedName>
    <definedName name="bill233">#REF!</definedName>
    <definedName name="bill234">#REF!</definedName>
    <definedName name="bill235">#REF!</definedName>
    <definedName name="BILL24">#REF!</definedName>
    <definedName name="bill3">#REF!</definedName>
    <definedName name="bill31">#REF!</definedName>
    <definedName name="bill311">#REF!</definedName>
    <definedName name="bill312">#REF!</definedName>
    <definedName name="bill313">#REF!</definedName>
    <definedName name="bill314">#REF!</definedName>
    <definedName name="bill315">#REF!</definedName>
    <definedName name="bill321">#REF!</definedName>
    <definedName name="bill322">#REF!</definedName>
    <definedName name="bill323">#REF!</definedName>
    <definedName name="bill324">#REF!</definedName>
    <definedName name="bill325">#REF!</definedName>
    <definedName name="bill326">#REF!</definedName>
    <definedName name="bill327">#REF!</definedName>
    <definedName name="bill33">#REF!</definedName>
    <definedName name="bill4">#REF!</definedName>
    <definedName name="bill411">#REF!</definedName>
    <definedName name="bill412">#REF!</definedName>
    <definedName name="bill413">#REF!</definedName>
    <definedName name="bill414">#REF!</definedName>
    <definedName name="bill415">#REF!</definedName>
    <definedName name="bill416">#REF!</definedName>
    <definedName name="bill417">#REF!</definedName>
    <definedName name="BILL5">#N/A</definedName>
    <definedName name="BILL6">#REF!</definedName>
    <definedName name="BILL7">#REF!</definedName>
    <definedName name="BILL8">#REF!</definedName>
    <definedName name="BILL9">#REF!</definedName>
    <definedName name="BILocal">#REF!</definedName>
    <definedName name="bin">#REF!</definedName>
    <definedName name="BINDER">#REF!</definedName>
    <definedName name="BINDRAT">#REF!</definedName>
    <definedName name="Bingkai_Jendela_102x60">#REF!</definedName>
    <definedName name="Bingkai_Jendela_67x60">#REF!</definedName>
    <definedName name="bingkaijendela">#REF!</definedName>
    <definedName name="binjai">#REF!</definedName>
    <definedName name="binjai.xls" hidden="1">#REF!</definedName>
    <definedName name="biofil_1.3m3">#REF!</definedName>
    <definedName name="biofil_1m3">#REF!</definedName>
    <definedName name="biofil_2m3">#REF!</definedName>
    <definedName name="biofil_3m3">#REF!</definedName>
    <definedName name="bipdia1.5">#REF!</definedName>
    <definedName name="bipdia4">#REF!</definedName>
    <definedName name="Bis_beton_dia_100_cm_p_50_cm">#REF!</definedName>
    <definedName name="Bis_beton_dia_60_cm_P_100_cm">#REF!</definedName>
    <definedName name="Bis_beton_dia_80_cm_p_50_cm">#REF!</definedName>
    <definedName name="Bitumen.Residual.Utk.Pek.Minoor">#REF!</definedName>
    <definedName name="BJ">#REF!</definedName>
    <definedName name="bjls">#REF!</definedName>
    <definedName name="BJLS_ISL">#REF!</definedName>
    <definedName name="BJLS_ISL_DLM">#REF!</definedName>
    <definedName name="BJLS_NON_ISL">#REF!</definedName>
    <definedName name="BJLS_PLENUM">#REF!</definedName>
    <definedName name="bjls20_90">#REF!</definedName>
    <definedName name="bjls22_3x6">#REF!</definedName>
    <definedName name="bjls24_3x6">#REF!</definedName>
    <definedName name="BJLS30_60cm">#REF!</definedName>
    <definedName name="BJLS30_90cm">#REF!</definedName>
    <definedName name="BJT">#REF!</definedName>
    <definedName name="BK">#REF!</definedName>
    <definedName name="bk_30_30">#REF!</definedName>
    <definedName name="bk_40_40">#REF!</definedName>
    <definedName name="bk_404050">#REF!</definedName>
    <definedName name="bk_45_45">#REF!</definedName>
    <definedName name="bk_50_50">#REF!</definedName>
    <definedName name="bk_ating">#REF!</definedName>
    <definedName name="bk_bat">#REF!</definedName>
    <definedName name="bk_bat_pan">#REF!</definedName>
    <definedName name="bk_boli">#REF!</definedName>
    <definedName name="bk_bone">#REF!</definedName>
    <definedName name="bk_kwan">#REF!</definedName>
    <definedName name="bk_lim">#REF!</definedName>
    <definedName name="bk_suma">#REF!</definedName>
    <definedName name="bk_tapa">#REF!</definedName>
    <definedName name="bk_tel">#REF!</definedName>
    <definedName name="bk_tib">#REF!</definedName>
    <definedName name="BK.1">#REF!</definedName>
    <definedName name="bk.fiber">#REF!</definedName>
    <definedName name="bk.mndi.1200">#REF!</definedName>
    <definedName name="bk.mndi.550">#REF!</definedName>
    <definedName name="bk.trs">#REF!</definedName>
    <definedName name="bk1.2">#REF!</definedName>
    <definedName name="BK352_">#REF!</definedName>
    <definedName name="BK353_">#REF!</definedName>
    <definedName name="BK354_">#REF!</definedName>
    <definedName name="BK452_">#REF!</definedName>
    <definedName name="BK453_">#REF!</definedName>
    <definedName name="BK454_">#REF!</definedName>
    <definedName name="bka">#REF!</definedName>
    <definedName name="bkabel">#REF!</definedName>
    <definedName name="bkaca">#REF!</definedName>
    <definedName name="bkagn">#REF!</definedName>
    <definedName name="bkal">#REF!</definedName>
    <definedName name="bkali">#REF!</definedName>
    <definedName name="bkalum">#REF!</definedName>
    <definedName name="bkarungpls">#REF!</definedName>
    <definedName name="bkawat">#REF!</definedName>
    <definedName name="bkayu2">#REF!</definedName>
    <definedName name="bkayu3">#REF!</definedName>
    <definedName name="bkb">#REF!</definedName>
    <definedName name="BKBALOK">#REF!</definedName>
    <definedName name="bkbat">#REF!</definedName>
    <definedName name="BKBLL2">#REF!</definedName>
    <definedName name="BKBLL3">#REF!</definedName>
    <definedName name="BKBLL4">#REF!</definedName>
    <definedName name="BKBLL5">#REF!</definedName>
    <definedName name="bkblok">#REF!</definedName>
    <definedName name="BKIA">#REF!</definedName>
    <definedName name="bkirai">#REF!</definedName>
    <definedName name="bkirayppn">#REF!</definedName>
    <definedName name="BKK">#REF!</definedName>
    <definedName name="BKKLL1">#REF!</definedName>
    <definedName name="BKKLL2">#REF!</definedName>
    <definedName name="BKKLL3">#REF!</definedName>
    <definedName name="BKKLL4">#REF!</definedName>
    <definedName name="BKKLL5">#REF!</definedName>
    <definedName name="bklbm1">#REF!</definedName>
    <definedName name="bkllift1.2">#REF!</definedName>
    <definedName name="bkllift2.3">#REF!</definedName>
    <definedName name="bklm">"'file://SERVER3/har-data/STRUCTURE PRICE OF BQ KOMPAS GRAMEDIA.xls'#$analisa.$#REF!$#REF!"</definedName>
    <definedName name="bkloset">#REF!</definedName>
    <definedName name="bkloset2">#REF!</definedName>
    <definedName name="bkni1">#REF!</definedName>
    <definedName name="bkni12">#REF!</definedName>
    <definedName name="bkni3">#REF!</definedName>
    <definedName name="bkni4">#REF!</definedName>
    <definedName name="bkolom">#REF!</definedName>
    <definedName name="bkontrol">#REF!</definedName>
    <definedName name="bkp">#REF!</definedName>
    <definedName name="BKPLL2">#REF!</definedName>
    <definedName name="BKPLL3">#REF!</definedName>
    <definedName name="BKPLL4">#REF!</definedName>
    <definedName name="BKPLL5">#REF!</definedName>
    <definedName name="bkpr">#REF!</definedName>
    <definedName name="bkr_beton">#REF!</definedName>
    <definedName name="bkr_ddg_bata">#REF!</definedName>
    <definedName name="bkran">#REF!</definedName>
    <definedName name="bkrkl">#REF!</definedName>
    <definedName name="bks">#REF!</definedName>
    <definedName name="BKS.PD.10001">#REF!</definedName>
    <definedName name="BKS.SL.10001">#REF!</definedName>
    <definedName name="bkstgmltplk">#REF!</definedName>
    <definedName name="bkstgmltplk12mm">#REF!</definedName>
    <definedName name="bkuma">#REF!</definedName>
    <definedName name="bkunci">#REF!</definedName>
    <definedName name="bkunci3">#REF!</definedName>
    <definedName name="bkwt">#REF!</definedName>
    <definedName name="bky2c">#REF!</definedName>
    <definedName name="BL_1">#REF!</definedName>
    <definedName name="BL_10">#REF!</definedName>
    <definedName name="BL_11">#REF!</definedName>
    <definedName name="BL_13">#REF!</definedName>
    <definedName name="BL_17">#REF!</definedName>
    <definedName name="BL_17A">#REF!</definedName>
    <definedName name="BL_17B">#REF!</definedName>
    <definedName name="BL_2">#REF!</definedName>
    <definedName name="BL_3">#REF!</definedName>
    <definedName name="BL_4">#REF!</definedName>
    <definedName name="BL_5">#REF!</definedName>
    <definedName name="BL_6">#REF!</definedName>
    <definedName name="BL_7">#REF!</definedName>
    <definedName name="BL_9">#REF!</definedName>
    <definedName name="blacksteel">#REF!</definedName>
    <definedName name="blampupjr">#REF!</definedName>
    <definedName name="blampusl">#REF!</definedName>
    <definedName name="blampusl5">#REF!</definedName>
    <definedName name="blamputl">#REF!</definedName>
    <definedName name="BLANK">#REF!</definedName>
    <definedName name="blank1">#REF!</definedName>
    <definedName name="Blbordes">#REF!</definedName>
    <definedName name="blinds">#REF!</definedName>
    <definedName name="blk">#REF!</definedName>
    <definedName name="blk3.4">#REF!</definedName>
    <definedName name="Blklift">#REF!</definedName>
    <definedName name="blkulin">#REF!</definedName>
    <definedName name="bln_mc">#REF!</definedName>
    <definedName name="BLOK2">#REF!</definedName>
    <definedName name="blondos">#REF!</definedName>
    <definedName name="blonhls">#REF!</definedName>
    <definedName name="blplift">#REF!</definedName>
    <definedName name="blram2.3">#REF!</definedName>
    <definedName name="bltbm">#REF!</definedName>
    <definedName name="blvtoyo0.5">#REF!</definedName>
    <definedName name="blvtoyo0.75">#REF!</definedName>
    <definedName name="bm">#REF!</definedName>
    <definedName name="BM.4.2.7a">#REF!</definedName>
    <definedName name="BM.4.2.7c">#REF!</definedName>
    <definedName name="BM.4.2.7d">#REF!</definedName>
    <definedName name="BM.4.2.7e">#REF!</definedName>
    <definedName name="BM.4.2.7f">#REF!</definedName>
    <definedName name="BM.Geo">#REF!</definedName>
    <definedName name="BM2.4.1">#REF!</definedName>
    <definedName name="BM3.1.1">#REF!</definedName>
    <definedName name="BM3.1.1a">#REF!</definedName>
    <definedName name="BM3.1.2">#REF!</definedName>
    <definedName name="BM3.1.3">#REF!</definedName>
    <definedName name="BM3.1.4">#REF!</definedName>
    <definedName name="BM3.1.5">#REF!</definedName>
    <definedName name="BM3.1.8a">#REF!</definedName>
    <definedName name="BM3.2">#REF!</definedName>
    <definedName name="BM3.2.1">#REF!</definedName>
    <definedName name="BM4.2.3">#REF!</definedName>
    <definedName name="BM4.2.4">#REF!</definedName>
    <definedName name="BM4.2.5">#REF!</definedName>
    <definedName name="BM4.2.6">#REF!</definedName>
    <definedName name="BM4.2.7">#REF!</definedName>
    <definedName name="BM5.1.1">#REF!</definedName>
    <definedName name="BM5.1.2">#REF!</definedName>
    <definedName name="BM5.1.3">#REF!</definedName>
    <definedName name="BM5.8.1">#REF!</definedName>
    <definedName name="BM6.2.1">#REF!</definedName>
    <definedName name="BM6.2.2">#REF!</definedName>
    <definedName name="BM6.8.1">#REF!</definedName>
    <definedName name="BM6.8.2a">#REF!</definedName>
    <definedName name="BM6.8.4">#REF!</definedName>
    <definedName name="BM6.8.4a">#REF!</definedName>
    <definedName name="BM7.1.3">#REF!</definedName>
    <definedName name="BM7.1.4">#REF!</definedName>
    <definedName name="BM7.1.5a">#REF!</definedName>
    <definedName name="BM7.1.6">#REF!</definedName>
    <definedName name="BM7.1.8">#REF!</definedName>
    <definedName name="BM7.10.3">#REF!</definedName>
    <definedName name="BM7.11.1">#REF!</definedName>
    <definedName name="BM7.12.5">#REF!</definedName>
    <definedName name="BM7.13">#REF!</definedName>
    <definedName name="BM7.16.1">#REF!</definedName>
    <definedName name="BM7.17.1">#REF!</definedName>
    <definedName name="BM7.4.1">#REF!</definedName>
    <definedName name="BM7.4.3">#REF!</definedName>
    <definedName name="BM7.6.10d">#REF!</definedName>
    <definedName name="BM7.6.13">#REF!</definedName>
    <definedName name="BM7.6.18">#REF!</definedName>
    <definedName name="BM7.6.9c">#REF!</definedName>
    <definedName name="BM7.7.1">#REF!</definedName>
    <definedName name="BM7.7.5">#REF!</definedName>
    <definedName name="BM7.9.1">#REF!</definedName>
    <definedName name="BM7.9.4">#REF!</definedName>
    <definedName name="BM8.1.7">#REF!</definedName>
    <definedName name="BM8.3.1">#REF!</definedName>
    <definedName name="BM8.4.1">#REF!</definedName>
    <definedName name="BM8.4.10">#REF!</definedName>
    <definedName name="bmcb">#REF!</definedName>
    <definedName name="bmplex">#REF!</definedName>
    <definedName name="bms">"'file://SERVER3/har-data/STRUCTURE PRICE OF BQ KOMPAS GRAMEDIA.xls'#$analisa.$#REF!$#REF!"</definedName>
    <definedName name="bnd">#REF!</definedName>
    <definedName name="bnesi_kawat">#REF!</definedName>
    <definedName name="BNL_1">#REF!</definedName>
    <definedName name="BNL_2">#REF!</definedName>
    <definedName name="BNL_3">#REF!</definedName>
    <definedName name="BNL_4">#REF!</definedName>
    <definedName name="BNL_5">#REF!</definedName>
    <definedName name="bnn">#REF!</definedName>
    <definedName name="bnoit">#REF!</definedName>
    <definedName name="bnplate">#REF!</definedName>
    <definedName name="BNY">#REF!</definedName>
    <definedName name="bo">#REF!</definedName>
    <definedName name="boat">#REF!</definedName>
    <definedName name="Bobok400">#REF!</definedName>
    <definedName name="BOBOT">#REF!</definedName>
    <definedName name="BOBOT_BETON">#REF!</definedName>
    <definedName name="BOBOT_CAT">#REF!</definedName>
    <definedName name="BOBOT_KAP">#REF!</definedName>
    <definedName name="BOBOT_KOSEN">#REF!</definedName>
    <definedName name="BOBOT_KUNCI">#REF!</definedName>
    <definedName name="BOBOT_LAIN">#REF!</definedName>
    <definedName name="BOBOT_LISTRIK">#REF!</definedName>
    <definedName name="BOBOT_PAS">#REF!</definedName>
    <definedName name="BOBOT_PERSIAPAN">#REF!</definedName>
    <definedName name="BOBOT_REALISASI">#REF!</definedName>
    <definedName name="bobot_realisasi1">#REF!</definedName>
    <definedName name="BOBOT_REALISASI2">#REF!</definedName>
    <definedName name="bobot_realisasi3">#REF!</definedName>
    <definedName name="BOBOT_REALISASI4">#REF!</definedName>
    <definedName name="BOBOT_REALISASI5">#REF!</definedName>
    <definedName name="bobot_realisasi7">#REF!</definedName>
    <definedName name="BOBOT_SANITAIR">#REF!</definedName>
    <definedName name="BOBOT_TANAH">#REF!</definedName>
    <definedName name="bobot..">#REF!</definedName>
    <definedName name="bobot1">#REF!</definedName>
    <definedName name="bobot10">#REF!</definedName>
    <definedName name="bobot11">#REF!</definedName>
    <definedName name="bobot12">#REF!</definedName>
    <definedName name="bobot13">#REF!</definedName>
    <definedName name="bobot14">#REF!</definedName>
    <definedName name="bobot15">#REF!</definedName>
    <definedName name="bobot16">#REF!</definedName>
    <definedName name="bobot17">#REF!</definedName>
    <definedName name="bobot18">#REF!</definedName>
    <definedName name="bobot19">#REF!</definedName>
    <definedName name="bobot2">#REF!</definedName>
    <definedName name="bobot20">#REF!</definedName>
    <definedName name="bobot21">#REF!</definedName>
    <definedName name="bobot22">#REF!</definedName>
    <definedName name="bobot222">#REF!</definedName>
    <definedName name="bobot23">#REF!</definedName>
    <definedName name="bobot24">#REF!</definedName>
    <definedName name="bobot25">#REF!</definedName>
    <definedName name="bobot26">#REF!</definedName>
    <definedName name="bobot3">#REF!</definedName>
    <definedName name="bobot4">#REF!</definedName>
    <definedName name="bobot5">#REF!</definedName>
    <definedName name="bobot6">#REF!</definedName>
    <definedName name="bobot7">#REF!</definedName>
    <definedName name="bobot8">#REF!</definedName>
    <definedName name="bobot9">#REF!</definedName>
    <definedName name="bobota2">#REF!</definedName>
    <definedName name="bohm">#REF!</definedName>
    <definedName name="Bois_Beton">#REF!</definedName>
    <definedName name="Bois_Beton_Ø_30_pj._1_m">#REF!</definedName>
    <definedName name="BOK">#REF!</definedName>
    <definedName name="boli">#REF!</definedName>
    <definedName name="bolie">#REF!</definedName>
    <definedName name="bollard">#REF!</definedName>
    <definedName name="BOM">#REF!</definedName>
    <definedName name="Bonbon_keramik_setelah_dipasang">#REF!</definedName>
    <definedName name="bondagen">#REF!</definedName>
    <definedName name="BONDEX">#REF!</definedName>
    <definedName name="Bone_Bolango">#REF!</definedName>
    <definedName name="Bonenk">#REF!</definedName>
    <definedName name="bong._atap_seng">#REF!</definedName>
    <definedName name="bong._beton">#REF!</definedName>
    <definedName name="bong._dinding">#REF!</definedName>
    <definedName name="bong._pondasi">#REF!</definedName>
    <definedName name="bong._rangka_atap">#REF!</definedName>
    <definedName name="bongaspal">#REF!</definedName>
    <definedName name="bongbata">#REF!</definedName>
    <definedName name="bongbekis">#REF!</definedName>
    <definedName name="bongbeton">#REF!</definedName>
    <definedName name="bongcet">#REF!</definedName>
    <definedName name="bongcetakan">#REF!</definedName>
    <definedName name="BONGDIN">#REF!</definedName>
    <definedName name="bongdinding">#REF!</definedName>
    <definedName name="bonggenteng">#REF!</definedName>
    <definedName name="bongk_kuda2">#REF!</definedName>
    <definedName name="BONGKAR">#REF!</definedName>
    <definedName name="bongkar_atap">#REF!</definedName>
    <definedName name="Bongkar_atap_seng">#REF!</definedName>
    <definedName name="bongkar_bekisting">#REF!</definedName>
    <definedName name="BONGKAR_BETON">#REF!</definedName>
    <definedName name="Bongkar_Cetakan">#REF!</definedName>
    <definedName name="Bongkar_dinding">#REF!</definedName>
    <definedName name="bongkar_kuda">#REF!</definedName>
    <definedName name="Bongkar_Kuda_Kuda">#REF!</definedName>
    <definedName name="Bongkar_kuda2">#REF!</definedName>
    <definedName name="Bongkar_lantai">#REF!</definedName>
    <definedName name="bongkar_muat">#REF!</definedName>
    <definedName name="Bongkar_Plafond">#REF!</definedName>
    <definedName name="bongkar_plav">#REF!</definedName>
    <definedName name="Bongkar_plavon">#REF!</definedName>
    <definedName name="Bongkar_pondasi">#REF!</definedName>
    <definedName name="Bongkar_Rangka_Atap">#REF!</definedName>
    <definedName name="Bongkar_Rangka_Plafond">#REF!</definedName>
    <definedName name="Bongkar_Seng">#REF!</definedName>
    <definedName name="Bongkar_Siram">#REF!</definedName>
    <definedName name="BONGKAR_SIRAM_CETAKAN_BETON">#REF!</definedName>
    <definedName name="bongkar_Usuk">#REF!</definedName>
    <definedName name="bongkar1">#REF!</definedName>
    <definedName name="BONGKARAN">#REF!</definedName>
    <definedName name="bongkaran_lantai">#REF!</definedName>
    <definedName name="bongkaranaspal">#REF!</definedName>
    <definedName name="bongkaranbeton">#REF!</definedName>
    <definedName name="bongkarandinding">#REF!</definedName>
    <definedName name="Bongkarasbes">#REF!</definedName>
    <definedName name="bongkarbata">#REF!</definedName>
    <definedName name="bongkarbatu">#REF!</definedName>
    <definedName name="bongkarbegesting">#REF!</definedName>
    <definedName name="bongkarbeton">#REF!</definedName>
    <definedName name="bongkarbubunganasbes">#REF!</definedName>
    <definedName name="Bongkarbubungangenteng">#REF!</definedName>
    <definedName name="bongkarcet">#REF!</definedName>
    <definedName name="bongkardinding">#REF!</definedName>
    <definedName name="bongkardinidng">#REF!</definedName>
    <definedName name="BongkarGenteng">#REF!</definedName>
    <definedName name="bongkargording">#REF!</definedName>
    <definedName name="bongkarkayu">#REF!</definedName>
    <definedName name="bongkarkonblok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asangpipapvc150">#REF!</definedName>
    <definedName name="bongkarpaving">#REF!</definedName>
    <definedName name="bongkarplafond">#REF!</definedName>
    <definedName name="bongkarrengkaso">#REF!</definedName>
    <definedName name="bongkarusukreng">#REF!</definedName>
    <definedName name="bongkbeton">#REF!</definedName>
    <definedName name="bongkdinding">#REF!</definedName>
    <definedName name="bongkeramik">#REF!</definedName>
    <definedName name="bongkkuda">#REF!</definedName>
    <definedName name="bongklistplank">#REF!</definedName>
    <definedName name="bongkplafond">#REF!</definedName>
    <definedName name="bongkrengusuk">#REF!</definedName>
    <definedName name="bongksirap">#REF!</definedName>
    <definedName name="bongktalang">#REF!</definedName>
    <definedName name="bongkuda2gording">#REF!</definedName>
    <definedName name="bonglantai">#REF!</definedName>
    <definedName name="bongpas">#REF!</definedName>
    <definedName name="bongpla">#REF!</definedName>
    <definedName name="bongplester">#REF!</definedName>
    <definedName name="bongrkatap">#REF!</definedName>
    <definedName name="bongsekat">#REF!</definedName>
    <definedName name="bongsuk">#REF!</definedName>
    <definedName name="bongusuk">#REF!</definedName>
    <definedName name="book">#N/A</definedName>
    <definedName name="book2">#N/A</definedName>
    <definedName name="book3">#N/A</definedName>
    <definedName name="boplank">#REF!</definedName>
    <definedName name="boplnk">#REF!</definedName>
    <definedName name="BOQ">#REF!</definedName>
    <definedName name="boq.prtsi">#REF!</definedName>
    <definedName name="BOQBRANDAN">#REF!</definedName>
    <definedName name="bor">#REF!</definedName>
    <definedName name="bor_80">#REF!</definedName>
    <definedName name="Bor_plus">#REF!</definedName>
    <definedName name="border">#REF!</definedName>
    <definedName name="bore.pile">#REF!</definedName>
    <definedName name="BOREDPILE60">#REF!</definedName>
    <definedName name="Borepile">#REF!</definedName>
    <definedName name="Borepile2">#REF!</definedName>
    <definedName name="borneo">#REF!</definedName>
    <definedName name="borneo4.6">#REF!</definedName>
    <definedName name="borneo5.10">#REF!</definedName>
    <definedName name="borneo5.7">#REF!</definedName>
    <definedName name="borneo6.12">#REF!</definedName>
    <definedName name="borneobalok">#REF!</definedName>
    <definedName name="borneopapan">#REF!</definedName>
    <definedName name="BORONJONG_KWT">#REF!</definedName>
    <definedName name="BORP">#REF!</definedName>
    <definedName name="borsup">#REF!</definedName>
    <definedName name="bos">#REF!</definedName>
    <definedName name="BOSS">#REF!</definedName>
    <definedName name="bouplank">#REF!</definedName>
    <definedName name="bout_10_25">#REF!</definedName>
    <definedName name="bout_15">#REF!</definedName>
    <definedName name="bout_25">#REF!</definedName>
    <definedName name="bout_28">#REF!</definedName>
    <definedName name="bout_30">#REF!</definedName>
    <definedName name="bout_32">#REF!</definedName>
    <definedName name="Bout_dia._16">#REF!</definedName>
    <definedName name="Bout_dia._19">#REF!</definedName>
    <definedName name="Bouw">#REF!</definedName>
    <definedName name="BOUWPLANK">#REF!</definedName>
    <definedName name="bouwplnk">#REF!</definedName>
    <definedName name="BOW">#REF!</definedName>
    <definedName name="BOW_2">#REF!</definedName>
    <definedName name="BOW_A.1">#REF!</definedName>
    <definedName name="BOW_A.16">#REF!</definedName>
    <definedName name="BOW_A.18">#REF!</definedName>
    <definedName name="BOW_E.13">#REF!</definedName>
    <definedName name="BOW_F.22">#REF!</definedName>
    <definedName name="BOW_G.2">#REF!</definedName>
    <definedName name="BOW_G.50P">#REF!</definedName>
    <definedName name="BOW_G.51D">#REF!</definedName>
    <definedName name="BOW_G.53A">#REF!</definedName>
    <definedName name="BOW_G.67">#REF!</definedName>
    <definedName name="BOW_K.7_23">#REF!</definedName>
    <definedName name="BOW.A.3">#REF!</definedName>
    <definedName name="BOW.A.6">#REF!</definedName>
    <definedName name="BOW.A.7">#REF!</definedName>
    <definedName name="BOW.A.7a">#REF!</definedName>
    <definedName name="BOW.A.9">#REF!</definedName>
    <definedName name="BOW.F1">#REF!</definedName>
    <definedName name="bowplank">#REF!</definedName>
    <definedName name="BOX">#REF!</definedName>
    <definedName name="box_120_80">#REF!</definedName>
    <definedName name="box_25_25">#REF!</definedName>
    <definedName name="box_25_35">#REF!</definedName>
    <definedName name="box_30_40">#REF!</definedName>
    <definedName name="box_35_25">#REF!</definedName>
    <definedName name="box_40_30">#REF!</definedName>
    <definedName name="box_40_50">#REF!</definedName>
    <definedName name="box_40_60">#REF!</definedName>
    <definedName name="box_50_40">#REF!</definedName>
    <definedName name="box_50_70">#REF!</definedName>
    <definedName name="box_60_40">#REF!</definedName>
    <definedName name="box_70_50">#REF!</definedName>
    <definedName name="box_80_60">#REF!</definedName>
    <definedName name="Box_MCB___Lampu_Kontrol_2_Fase">#REF!</definedName>
    <definedName name="Box_Panel_Induk">#REF!</definedName>
    <definedName name="Box_Panel_Induk__Kosong">#REF!</definedName>
    <definedName name="Box_Sekring">#REF!</definedName>
    <definedName name="box_sikring">#REF!</definedName>
    <definedName name="Box_Sub_Panel___Kosong">#REF!</definedName>
    <definedName name="BOX.MCB">#REF!</definedName>
    <definedName name="BOX.S.T">#REF!</definedName>
    <definedName name="box120_80">#REF!</definedName>
    <definedName name="box25_25">#REF!</definedName>
    <definedName name="box25_35">#REF!</definedName>
    <definedName name="box30_40">#REF!</definedName>
    <definedName name="box40_30">#REF!</definedName>
    <definedName name="box40_50">#REF!</definedName>
    <definedName name="box40_60">#REF!</definedName>
    <definedName name="box50_40">#REF!</definedName>
    <definedName name="box50_70">#REF!</definedName>
    <definedName name="box60_40">#REF!</definedName>
    <definedName name="box70_50">#REF!</definedName>
    <definedName name="box80_120">#REF!</definedName>
    <definedName name="box80_60">#REF!</definedName>
    <definedName name="box80x120">#REF!</definedName>
    <definedName name="BOXMCB">#REF!</definedName>
    <definedName name="boxsch_40_30">#REF!</definedName>
    <definedName name="bp">#REF!</definedName>
    <definedName name="bp_0.5">#REF!</definedName>
    <definedName name="bp_1">#REF!</definedName>
    <definedName name="bp_2">#REF!</definedName>
    <definedName name="bp_3">#REF!</definedName>
    <definedName name="BP_Acetylene">#REF!</definedName>
    <definedName name="BP_Agregat_Halus_untuk_ATB">#REF!</definedName>
    <definedName name="BP_Agregat_Halus_untuk_HRS">#REF!</definedName>
    <definedName name="BP_Agregat_Halus_untuk_Pondasi_Klas_A">#REF!</definedName>
    <definedName name="BP_Agregat_Halus_untuk_Pondasi_Klas_B">#REF!</definedName>
    <definedName name="BP_Agregat_Kasar_untuk_ATB">#REF!</definedName>
    <definedName name="BP_Agregat_Kasar_untuk_HRS">#REF!</definedName>
    <definedName name="BP_Agregat_Kasar_untuk_Pondasi_Klas_A">#REF!</definedName>
    <definedName name="BP_Agregat_Kasar_untuk_Pondasi_Klas_B">#REF!</definedName>
    <definedName name="BP_Alumunium_Foil_70_M__Double_Sheet">#REF!</definedName>
    <definedName name="BP_Alumunium_Foil_70_M__Single_Sheet">#REF!</definedName>
    <definedName name="BP_Aspal">#REF!</definedName>
    <definedName name="BP_Batu_Bata_Merah">#REF!</definedName>
    <definedName name="BP_Batu_Batako">#REF!</definedName>
    <definedName name="BP_Batu_Gunung">#REF!</definedName>
    <definedName name="BP_Batu_Kerikil_Lokal">#REF!</definedName>
    <definedName name="BP_Batu_Padas">#REF!</definedName>
    <definedName name="BP_Batu_Palu_1_2">#REF!</definedName>
    <definedName name="BP_Batu_Palu_2_3">#REF!</definedName>
    <definedName name="BP_Batu_Pecah_Splyt_0_5___1_cm">#REF!</definedName>
    <definedName name="BP_Batu_Pecah_Splyt_1___2_cm">#REF!</definedName>
    <definedName name="BP_Batu_Pecah_Splyt_2___3_cm">#REF!</definedName>
    <definedName name="BP_Batu_Pecah_Stanslaag_3___5_cm">#REF!</definedName>
    <definedName name="BP_Batu_Pecah_Stanslaag_5___7_cm">#REF!</definedName>
    <definedName name="BP_Baut">#REF!</definedName>
    <definedName name="BP_Bensin">#REF!</definedName>
    <definedName name="BP_Besi_Beton_Polos_Ø_10_mm">#REF!</definedName>
    <definedName name="BP_Besi_Beton_Polos_Ø_12_mm">#REF!</definedName>
    <definedName name="BP_Besi_Beton_Polos_Ø_12A">#REF!</definedName>
    <definedName name="BP_Besi_Beton_Polos_Ø_12B">#REF!</definedName>
    <definedName name="BP_Besi_Beton_Polos_Ø_16_mm">#REF!</definedName>
    <definedName name="BP_Besi_Beton_Polos_Ø_19_mm">#REF!</definedName>
    <definedName name="BP_Besi_Beton_Polos_Ø_6_mm">#REF!</definedName>
    <definedName name="BP_Besi_Beton_Polos_Ø_8_mm">#REF!</definedName>
    <definedName name="BP_Besi_Beton_Polos_Ø_8A">#REF!</definedName>
    <definedName name="BP_Besi_Beton_Polos_Ø_8B">#REF!</definedName>
    <definedName name="BP_Besi_Beton_Ulir_D_13">#REF!</definedName>
    <definedName name="BP_Besi_Beton_Ulir_Ø_12_mm">#REF!</definedName>
    <definedName name="BP_Besi_Beton_Ulir_Ø_16_mm">#REF!</definedName>
    <definedName name="BP_Besi_Beton_Ulir_Ø_19_mm">#REF!</definedName>
    <definedName name="BP_Besi_Beton_Ulir_Ø_22_mm">#REF!</definedName>
    <definedName name="BP_Besi_Beton_Ulir_Ø_25_mm">#REF!</definedName>
    <definedName name="BP_Besi_Beton_Ulir_Ø_32_mm">#REF!</definedName>
    <definedName name="BP_Beton_Ready_Mix_K_100_10_MPA">#REF!</definedName>
    <definedName name="BP_Beton_Ready_Mix_K_125_12.5_MPA">#REF!</definedName>
    <definedName name="BP_Beton_Ready_Mix_K_150_15_MPA">#REF!</definedName>
    <definedName name="BP_Beton_Ready_Mix_K_175_17.5_MPA">#REF!</definedName>
    <definedName name="BP_Beton_Ready_Mix_K_200_20_MPA">#REF!</definedName>
    <definedName name="BP_Beton_Ready_Mix_K_225_22.5_MPA">#REF!</definedName>
    <definedName name="BP_Beton_Ready_Mix_K_250_25_MPA">#REF!</definedName>
    <definedName name="BP_Beton_Ready_Mix_K_300_30_MPA">#REF!</definedName>
    <definedName name="BP_Beton_Ready_Mix_K_350_35_MPA">#REF!</definedName>
    <definedName name="BP_Bubungan_Metal">#REF!</definedName>
    <definedName name="BP_Bubungan_Press_Beton_3_5_Bh_M">#REF!</definedName>
    <definedName name="BP_Bubungan_Tiluk">#REF!</definedName>
    <definedName name="BP_Buis_Beton_E_80_cm">#REF!</definedName>
    <definedName name="BP_Cat_Atap_Genteng___Jarum___Delmas">#REF!</definedName>
    <definedName name="BP_Cat_Atap_Genteng___Tiluk">#REF!</definedName>
    <definedName name="BP_Cat_Kilap___Aftelak">#REF!</definedName>
    <definedName name="BP_Cat_Marka_Jalan">#REF!</definedName>
    <definedName name="BP_Cat_Meny_Aftelak">#REF!</definedName>
    <definedName name="BP_Cat_Nippon_Paint__Dempul">#REF!</definedName>
    <definedName name="BP_Cat_Nippon_Paint__Milamin">#REF!</definedName>
    <definedName name="BP_Cat_Nippon_Paint__Pewarna">#REF!</definedName>
    <definedName name="BP_Cat_Nippon_Paint__Sanding">#REF!</definedName>
    <definedName name="BP_Cat_Pinotek___Plitur">#REF!</definedName>
    <definedName name="BP_Cat_Tembok___Paragon___Putih">#REF!</definedName>
    <definedName name="BP_Cat_Tembok_Danabrite">#REF!</definedName>
    <definedName name="BP_Cat_Tembok_Dulux_Dalam">#REF!</definedName>
    <definedName name="BP_Cat_Tembok_Dulux_Luar">#REF!</definedName>
    <definedName name="BP_Cat_Tembok_Mowilex_Dalam">#REF!</definedName>
    <definedName name="BP_Cat_Tembok_Mowilex_Luar">#REF!</definedName>
    <definedName name="BP_Cat_Tembok_Vinilex">#REF!</definedName>
    <definedName name="BP_Chiping___Debu_Lokal">#REF!</definedName>
    <definedName name="BP_Chiping___Debu_Palu">#REF!</definedName>
    <definedName name="BP_Dempul_Cat_Kilap___Kembang">#REF!</definedName>
    <definedName name="BP_Dempul_Kayu">#REF!</definedName>
    <definedName name="BP_Engsel_Jendela_3">#REF!</definedName>
    <definedName name="BP_Engsel_Pintu_4">#REF!</definedName>
    <definedName name="BP_Filler">#REF!</definedName>
    <definedName name="BP_Genteng_Metal_Multi_Colour">#REF!</definedName>
    <definedName name="BP_Genteng_Metal_Sakura_Colour">#REF!</definedName>
    <definedName name="BP_Genteng_Metal_Surya_Colour">#REF!</definedName>
    <definedName name="BP_Genteng_Press_Beton_Borneo_Biasa">#REF!</definedName>
    <definedName name="BP_Genteng_Press_Beton_Borneo_Special">#REF!</definedName>
    <definedName name="BP_Genteng_Press_Beton_Borneo_Warna">#REF!</definedName>
    <definedName name="BP_Genteng_Press_Beton_Elabana_Biasa">#REF!</definedName>
    <definedName name="BP_Genteng_Press_Beton_Elabana_Special">#REF!</definedName>
    <definedName name="BP_Genteng_Press_Beton_Elabana_Warna">#REF!</definedName>
    <definedName name="BP_Genteng_Press_Beton_KIA_12_Biasa">#REF!</definedName>
    <definedName name="BP_Genteng_Press_Beton_KIA_12_Special">#REF!</definedName>
    <definedName name="BP_Genteng_Press_Beton_KIA_12_Warna">#REF!</definedName>
    <definedName name="BP_Genteng_Press_Beton_Metropolitan_11_Biasa">#REF!</definedName>
    <definedName name="BP_Genteng_Press_Beton_Metropolitan_11_Special">#REF!</definedName>
    <definedName name="BP_Genteng_Press_Beton_Metropolitan_11_Warna">#REF!</definedName>
    <definedName name="BP_Genteng_Press_Beton_Metropolitan_Biasa">#REF!</definedName>
    <definedName name="BP_Genteng_Press_Beton_Metropolitan_Special">#REF!</definedName>
    <definedName name="BP_Genteng_Press_Beton_Metropolitan_Warna">#REF!</definedName>
    <definedName name="BP_Genteng_Press_Beton_Mini_Metropolitan_Biasa">#REF!</definedName>
    <definedName name="BP_Genteng_Press_Beton_Mini_Metropolitan_Special">#REF!</definedName>
    <definedName name="BP_Genteng_Press_Beton_Mini_Metropolitan_Warna">#REF!</definedName>
    <definedName name="BP_Genteng_Press_Beton_Mini_Safari_Biasa">#REF!</definedName>
    <definedName name="BP_Genteng_Press_Beton_Mini_Safari_Special">#REF!</definedName>
    <definedName name="BP_Genteng_Press_Beton_Mini_Safari_Warna">#REF!</definedName>
    <definedName name="BP_Genteng_Press_Beton_Wuwung_Bundar_Biasa">#REF!</definedName>
    <definedName name="BP_Genteng_Press_Beton_Wuwung_Bundar_Special">#REF!</definedName>
    <definedName name="BP_Genteng_Press_Beton_Wuwung_Bundar_Warna">#REF!</definedName>
    <definedName name="BP_Genteng_Press_Beton_Wuwung_Nok_Biasa">#REF!</definedName>
    <definedName name="BP_Genteng_Press_Beton_Wuwung_Nok_Special">#REF!</definedName>
    <definedName name="BP_Genteng_Press_Beton_Wuwung_Nok_Warna">#REF!</definedName>
    <definedName name="BP_Genteng_Tiluk_5_mm">#REF!</definedName>
    <definedName name="BP_Geotekstile">#REF!</definedName>
    <definedName name="BP_Glass_Bit_Kawat_Bronjong">#REF!</definedName>
    <definedName name="BP_Grendel">#REF!</definedName>
    <definedName name="BP_Gypsum">#REF!</definedName>
    <definedName name="BP_Gypsum_Lem">#REF!</definedName>
    <definedName name="BP_Hak_Angin_Jendela">#REF!</definedName>
    <definedName name="BP_Handle_Jendela">#REF!</definedName>
    <definedName name="BP_Kaca_Bening_10_mm">#REF!</definedName>
    <definedName name="BP_Kaca_Bening_12_mm">#REF!</definedName>
    <definedName name="BP_Kaca_Bening_3_mm">#REF!</definedName>
    <definedName name="BP_Kaca_Bening_5_mm">#REF!</definedName>
    <definedName name="BP_Kaca_Bening_8_mm">#REF!</definedName>
    <definedName name="BP_Kaca_Block">#REF!</definedName>
    <definedName name="BP_Kaca_Buram_Es_5_mm">#REF!</definedName>
    <definedName name="BP_Kaca_Patri_8_mm">#REF!</definedName>
    <definedName name="BP_Kaca_Rayben_10_mm">#REF!</definedName>
    <definedName name="BP_Kaca_Rayben_5_mm">#REF!</definedName>
    <definedName name="BP_Kaca_Rayben_8_mm">#REF!</definedName>
    <definedName name="BP_Kaca_Warna_3_mm">#REF!</definedName>
    <definedName name="BP_Kaca_Warna_5_mm">#REF!</definedName>
    <definedName name="BP_Kaca_Warna_8_mm">#REF!</definedName>
    <definedName name="BP_Kawat_Bendrat">#REF!</definedName>
    <definedName name="BP_Kayu_Bakar">#REF!</definedName>
    <definedName name="BP_Kayu_Bekisting">#REF!</definedName>
    <definedName name="BP_Kayu_Bengkirai_Balok">#REF!</definedName>
    <definedName name="BP_Kayu_Bengkirai_Papan">#REF!</definedName>
    <definedName name="BP_Kayu_Kapur_Balok">#REF!</definedName>
    <definedName name="BP_Kayu_Kapur_Papan">#REF!</definedName>
    <definedName name="BP_Kayu_Kusen_Jadi">#REF!</definedName>
    <definedName name="BP_Kayu_Lambersiring">#REF!</definedName>
    <definedName name="BP_Kayu_Meranti_Papan">#REF!</definedName>
    <definedName name="BP_Kayu_Ulin_12_12">#REF!</definedName>
    <definedName name="BP_Kayu_Ulin_15_15">#REF!</definedName>
    <definedName name="BP_Kayu_Ulin_20_20">#REF!</definedName>
    <definedName name="BP_Kayu_Ulin_Balok">#REF!</definedName>
    <definedName name="BP_Kayu_Ulin_Papan">#REF!</definedName>
    <definedName name="BP_Keramik_20_10">#REF!</definedName>
    <definedName name="BP_Keramik_20_20">#REF!</definedName>
    <definedName name="BP_Keramik_30_30">#REF!</definedName>
    <definedName name="BP_Keramik_Essenza_30_30">#REF!</definedName>
    <definedName name="BP_Keramik_Essenza_40_40">#REF!</definedName>
    <definedName name="BP_Kerikil_Palu">#REF!</definedName>
    <definedName name="BP_Kerikil_Palu_3_5">#REF!</definedName>
    <definedName name="BP_Kerosene">#REF!</definedName>
    <definedName name="BP_Kertas_Gosok">#REF!</definedName>
    <definedName name="BP_List_Gypsum">#REF!</definedName>
    <definedName name="BP_Marmer_30_30">#REF!</definedName>
    <definedName name="BP_Marmer_40_40">#REF!</definedName>
    <definedName name="BP_Minyak_Cat_Kilap">#REF!</definedName>
    <definedName name="BP_Minyak_Tanah">#REF!</definedName>
    <definedName name="BP_Pagar_Besi_Biasa">#REF!</definedName>
    <definedName name="BP_Pagar_Besi_Stainlessteel">#REF!</definedName>
    <definedName name="BP_Pagar_BRC">#REF!</definedName>
    <definedName name="BP_Paku_Atap_Sirap_Asbes">#REF!</definedName>
    <definedName name="BP_Paku_Atap_Tiluk">#REF!</definedName>
    <definedName name="BP_Paku_Biasa">#REF!</definedName>
    <definedName name="BP_Paku_Genteng_Metal">#REF!</definedName>
    <definedName name="BP_Paku_Gypsum">#REF!</definedName>
    <definedName name="BP_Paku_Payung__Seng">#REF!</definedName>
    <definedName name="BP_Paku_Sirap_Ulin_Plywood">#REF!</definedName>
    <definedName name="BP_Paku_Ulin">#REF!</definedName>
    <definedName name="BP_Pancywood">#REF!</definedName>
    <definedName name="BP_Papan_List">#REF!</definedName>
    <definedName name="BP_Papan_Plafond_Lambersiring">#REF!</definedName>
    <definedName name="BP_Pasir_Pasang__Tenggarong">#REF!</definedName>
    <definedName name="BP_Pasir_Urug__Loa_Janan">#REF!</definedName>
    <definedName name="BP_Pasir_Urug__Mahakam">#REF!</definedName>
    <definedName name="BP_Pasir_Urug__Mugerejo">#REF!</definedName>
    <definedName name="BP_Paving_Batako">#REF!</definedName>
    <definedName name="BP_Paving_Berlian">#REF!</definedName>
    <definedName name="BP_Paving_Diagonal_Besar_Biasa">#REF!</definedName>
    <definedName name="BP_Paving_Diagonal_Besar_Warna">#REF!</definedName>
    <definedName name="BP_Paving_Diagonal_Kecil_Biasa">#REF!</definedName>
    <definedName name="BP_Paving_Diagonal_Kecil_Warna">#REF!</definedName>
    <definedName name="BP_Paving_Indah">#REF!</definedName>
    <definedName name="BP_Paving_Serasi_Besar_Biasa">#REF!</definedName>
    <definedName name="BP_Paving_Serasi_Besar_Warna">#REF!</definedName>
    <definedName name="BP_Paving_Serasi_Kecil_Biasa">#REF!</definedName>
    <definedName name="BP_Paving_Serasi_Kecil_Warna">#REF!</definedName>
    <definedName name="BP_Pipa_PVC_1_2">#REF!</definedName>
    <definedName name="BP_Pipa_PVC_2">#REF!</definedName>
    <definedName name="BP_Pipa_PVC_3">#REF!</definedName>
    <definedName name="BP_Pipa_PVC_3_4">#REF!</definedName>
    <definedName name="BP_Pipa_PVC_4">#REF!</definedName>
    <definedName name="BP_Pipa_PVC_6">#REF!</definedName>
    <definedName name="BP_Plamir_Tembok_Dulux">#REF!</definedName>
    <definedName name="BP_Plamir_Tembok_Mowilex">#REF!</definedName>
    <definedName name="BP_Plamir_Tembok_Paragon">#REF!</definedName>
    <definedName name="BP_Plywood_3_6">#REF!</definedName>
    <definedName name="BP_Plywood_Lamberkul_18_mm">#REF!</definedName>
    <definedName name="BP_Plywood_Multiplek_12_mm">#REF!</definedName>
    <definedName name="BP_Plywood_Multiplek_18_mm">#REF!</definedName>
    <definedName name="BP_Porselen_11_11">#REF!</definedName>
    <definedName name="BP_Reng_Meranti">#REF!</definedName>
    <definedName name="BP_Semen_Isi_40_kg">#REF!</definedName>
    <definedName name="BP_Semen_Isi_50_kg">#REF!</definedName>
    <definedName name="BP_Semen_Putih">#REF!</definedName>
    <definedName name="BP_Seng_Gelombang_BJLS_20">#REF!</definedName>
    <definedName name="BP_Seng_Gelombang_BJLS_25">#REF!</definedName>
    <definedName name="BP_Seng_Gelombang_BJLS_30">#REF!</definedName>
    <definedName name="BP_Seng_Plat_BJLS_25">#REF!</definedName>
    <definedName name="BP_Seng_Plat_BJLS_30">#REF!</definedName>
    <definedName name="BP_Sirap_Asbes">#REF!</definedName>
    <definedName name="BP_Sirap_Ulin">#REF!</definedName>
    <definedName name="BP_Siring_Ulin_12">#REF!</definedName>
    <definedName name="BP_Siring_Ulin_15">#REF!</definedName>
    <definedName name="BP_Siring_Ulin_8">#REF!</definedName>
    <definedName name="BP_Sirtu">#REF!</definedName>
    <definedName name="BP_Solar">#REF!</definedName>
    <definedName name="BP_Tanah_Ex._Galian">#REF!</definedName>
    <definedName name="BP_Tanah_Pasir">#REF!</definedName>
    <definedName name="BP_Tanah_Urug_Biasa">#REF!</definedName>
    <definedName name="BP_Tanah_Urug_Pilihan">#REF!</definedName>
    <definedName name="BP_Tandon_Air_1000_L">#REF!</definedName>
    <definedName name="BP_Tandon_Air_1200_L">#REF!</definedName>
    <definedName name="BP_Tandon_Air_600_L">#REF!</definedName>
    <definedName name="BP_Tegel_Abu_abu">#REF!</definedName>
    <definedName name="BP_Tegel_Badak_20_20_Biasa">#REF!</definedName>
    <definedName name="BP_Tegel_Badak_20_20_Warna">#REF!</definedName>
    <definedName name="BP_Tegel_PC_20_20_Biasa">#REF!</definedName>
    <definedName name="BP_Tegel_PC_20_20_Warna">#REF!</definedName>
    <definedName name="BP_Tegel_PC_30_30_Biasa">#REF!</definedName>
    <definedName name="BP_Tegel_PC_30_30_Warna">#REF!</definedName>
    <definedName name="BP_Tegel_Roaster_20_20">#REF!</definedName>
    <definedName name="BP_Tegel_Stup_PC_20_10_Biasa">#REF!</definedName>
    <definedName name="BP_Tegel_Stup_PC_20_10_Warna">#REF!</definedName>
    <definedName name="BP_Tegel_Stup_PC_20_20_Biasa">#REF!</definedName>
    <definedName name="BP_Tegel_Stup_PC_20_20_Warna">#REF!</definedName>
    <definedName name="BP_Tegel_Tahu_20_20_Biasa">#REF!</definedName>
    <definedName name="BP_Tegel_Tahu_20_20_Warna">#REF!</definedName>
    <definedName name="BP_Tegel_Traso_Biasa">#REF!</definedName>
    <definedName name="BP_Tegel_Traso_Warna">#REF!</definedName>
    <definedName name="BP_Teralis">#REF!</definedName>
    <definedName name="BP_Thiner_A_Biasa">#REF!</definedName>
    <definedName name="BP_Thiner_A_Special">#REF!</definedName>
    <definedName name="BP_Thiner_B_Special">#REF!</definedName>
    <definedName name="BP_Tiang_Pancang_Beton_350_mm_K_600">#REF!</definedName>
    <definedName name="BP_Tiang_Pancang_Beton_400_mm_K_600">#REF!</definedName>
    <definedName name="BP_Tiang_Pancang_Beton_450_mm_K_600">#REF!</definedName>
    <definedName name="BP_Tiang_Pancang_Beton_500_mm_K_600">#REF!</definedName>
    <definedName name="BP.B">#REF!</definedName>
    <definedName name="BP.T">#REF!</definedName>
    <definedName name="bpaku">#REF!</definedName>
    <definedName name="bpakus">#REF!</definedName>
    <definedName name="bpakut">#REF!</definedName>
    <definedName name="bpasir">#REF!</definedName>
    <definedName name="bpasirB">#REF!</definedName>
    <definedName name="bpaving">#REF!</definedName>
    <definedName name="bpfl">#REF!</definedName>
    <definedName name="bpgalv">#REF!</definedName>
    <definedName name="bpile">#REF!</definedName>
    <definedName name="bpipa">#REF!</definedName>
    <definedName name="bpipa2g">#REF!</definedName>
    <definedName name="bpipainst">#REF!</definedName>
    <definedName name="bpk">#REF!</definedName>
    <definedName name="bpksg">#REF!</definedName>
    <definedName name="bpktpx">#REF!</definedName>
    <definedName name="bpl2x9">#REF!</definedName>
    <definedName name="bpl2x9nb">#REF!</definedName>
    <definedName name="bpl3.4">#REF!</definedName>
    <definedName name="bpl32nb">#REF!</definedName>
    <definedName name="bpl9nb">#REF!</definedName>
    <definedName name="bplat">#REF!</definedName>
    <definedName name="bplat10">#REF!</definedName>
    <definedName name="bpllift">#REF!</definedName>
    <definedName name="bplmr">#REF!</definedName>
    <definedName name="bplram">#REF!</definedName>
    <definedName name="bplram2.3">#REF!</definedName>
    <definedName name="bplt150">#REF!</definedName>
    <definedName name="bpond">#REF!</definedName>
    <definedName name="bpsr">#REF!</definedName>
    <definedName name="bpsrurg">#REF!</definedName>
    <definedName name="bpsrurug">#REF!</definedName>
    <definedName name="bptg">#REF!</definedName>
    <definedName name="bPVC1">#REF!</definedName>
    <definedName name="bPVC12">#REF!</definedName>
    <definedName name="bpvc15">#REF!</definedName>
    <definedName name="bpvc2">#REF!</definedName>
    <definedName name="bPVC3">#REF!</definedName>
    <definedName name="bPVC4">#REF!</definedName>
    <definedName name="bpvg">#REF!</definedName>
    <definedName name="BQ">#REF!</definedName>
    <definedName name="BQ_1">#REF!</definedName>
    <definedName name="BQ_EXTERN">#REF!</definedName>
    <definedName name="BQ_INTERN">#REF!</definedName>
    <definedName name="BQ_keramik_20x40_I">#REF!</definedName>
    <definedName name="BQ_keramik_20x40_II">#REF!</definedName>
    <definedName name="BQ_list_plafond_gypsum_I">#REF!</definedName>
    <definedName name="BQ_plafond_gypsum_I">#REF!</definedName>
    <definedName name="BQ.Pom">#REF!</definedName>
    <definedName name="BQitem">#REF!</definedName>
    <definedName name="bqmmmmmm">#REF!</definedName>
    <definedName name="BR">#REF!</definedName>
    <definedName name="BR_6">#REF!</definedName>
    <definedName name="BR_Acetylene">#REF!</definedName>
    <definedName name="BR_Agregat_Halus_untuk_ATB">#REF!</definedName>
    <definedName name="BR_Agregat_Halus_untuk_HRS">#REF!</definedName>
    <definedName name="BR_Agregat_Halus_untuk_Pondasi_Klas_A">#REF!</definedName>
    <definedName name="BR_Agregat_Halus_untuk_Pondasi_Klas_B">#REF!</definedName>
    <definedName name="BR_Agregat_Kasar_untuk_ATB">#REF!</definedName>
    <definedName name="BR_Agregat_Kasar_untuk_HRS">#REF!</definedName>
    <definedName name="BR_Agregat_Kasar_untuk_Pondasi_Klas_A">#REF!</definedName>
    <definedName name="BR_Agregat_Kasar_untuk_Pondasi_Klas_B">#REF!</definedName>
    <definedName name="BR_Alumunium_Foil_70_M__Double_Sheet">#REF!</definedName>
    <definedName name="BR_Alumunium_Foil_70_M__Single_Sheet">#REF!</definedName>
    <definedName name="BR_Aspal">#REF!</definedName>
    <definedName name="BR_Batu_Bata_Merah">#REF!</definedName>
    <definedName name="BR_Batu_Batako">#REF!</definedName>
    <definedName name="BR_Batu_Gunung">#REF!</definedName>
    <definedName name="BR_Batu_Kerikil_Lokal">#REF!</definedName>
    <definedName name="BR_Batu_Padas">#REF!</definedName>
    <definedName name="BR_Batu_Palu_1_2">#REF!</definedName>
    <definedName name="BR_Batu_Palu_2_3">#REF!</definedName>
    <definedName name="BR_Batu_Pecah_Splyt_0_5___1_cm">#REF!</definedName>
    <definedName name="BR_Batu_Pecah_Splyt_1___2_cm">#REF!</definedName>
    <definedName name="BR_Batu_Pecah_Splyt_2___3_cm">#REF!</definedName>
    <definedName name="BR_Batu_Pecah_Stanslaag_3___5_cm">#REF!</definedName>
    <definedName name="BR_Batu_Pecah_Stanslaag_5___7_cm">#REF!</definedName>
    <definedName name="BR_Baut">#REF!</definedName>
    <definedName name="BR_Bensin">#REF!</definedName>
    <definedName name="BR_Besi_Beton_Polos_Ø_10_mm">#REF!</definedName>
    <definedName name="BR_Besi_Beton_Polos_Ø_12_mm">#REF!</definedName>
    <definedName name="BR_Besi_Beton_Polos_Ø_16_mm">#REF!</definedName>
    <definedName name="BR_Besi_Beton_Polos_Ø_19_mm">#REF!</definedName>
    <definedName name="BR_Besi_Beton_Polos_Ø_6_mm">#REF!</definedName>
    <definedName name="BR_Besi_Beton_Polos_Ø_8_mm">#REF!</definedName>
    <definedName name="BR_Besi_Beton_Ulir_Ø_12_mm">#REF!</definedName>
    <definedName name="BR_Besi_Beton_Ulir_Ø_16_mm">#REF!</definedName>
    <definedName name="BR_Besi_Beton_Ulir_Ø_19_mm">#REF!</definedName>
    <definedName name="BR_Besi_Beton_Ulir_Ø_22_mm">#REF!</definedName>
    <definedName name="BR_Besi_Beton_Ulir_Ø_25_mm">#REF!</definedName>
    <definedName name="BR_Besi_Beton_Ulir_Ø_32_mm">#REF!</definedName>
    <definedName name="BR_Beton_Ready_Mix_K_100_10_MPA">#REF!</definedName>
    <definedName name="BR_Beton_Ready_Mix_K_125_12.5_MPA">#REF!</definedName>
    <definedName name="BR_Beton_Ready_Mix_K_150_15_MPA">#REF!</definedName>
    <definedName name="BR_Beton_Ready_Mix_K_175_17.5_MPA">#REF!</definedName>
    <definedName name="BR_Beton_Ready_Mix_K_200_20_MPA">#REF!</definedName>
    <definedName name="BR_Beton_Ready_Mix_K_225_22.5_MPA">#REF!</definedName>
    <definedName name="BR_Beton_Ready_Mix_K_250_25_MPA">#REF!</definedName>
    <definedName name="BR_Beton_Ready_Mix_K_300_30_MPA">#REF!</definedName>
    <definedName name="BR_Beton_Ready_Mix_K_350_35_MPA">#REF!</definedName>
    <definedName name="BR_Bubungan_Metal">#REF!</definedName>
    <definedName name="BR_Bubungan_Press_Beton_3_5_Bh_M">#REF!</definedName>
    <definedName name="BR_Bubungan_Tiluk">#REF!</definedName>
    <definedName name="BR_Buis_Beton_E_80_cm">#REF!</definedName>
    <definedName name="BR_Cat_Atap_Genteng___Jarum___Delmas">#REF!</definedName>
    <definedName name="BR_Cat_Atap_Genteng___Tiluk">#REF!</definedName>
    <definedName name="BR_Cat_Kilap___Aftelak">#REF!</definedName>
    <definedName name="BR_Cat_Marka_Jalan">#REF!</definedName>
    <definedName name="BR_Cat_Meny_Aftelak">#REF!</definedName>
    <definedName name="BR_Cat_Nippon_Paint__Dempul">#REF!</definedName>
    <definedName name="BR_Cat_Nippon_Paint__Milamin">#REF!</definedName>
    <definedName name="BR_Cat_Nippon_Paint__Pewarna">#REF!</definedName>
    <definedName name="BR_Cat_Nippon_Paint__Sanding">#REF!</definedName>
    <definedName name="BR_Cat_Pinotek___Plitur">#REF!</definedName>
    <definedName name="BR_Cat_Tembok___Paragon___Putih">#REF!</definedName>
    <definedName name="BR_Cat_Tembok_Danabrite">#REF!</definedName>
    <definedName name="BR_Cat_Tembok_Dulux_Dalam">#REF!</definedName>
    <definedName name="BR_Cat_Tembok_Dulux_Luar">#REF!</definedName>
    <definedName name="BR_Cat_Tembok_Mowilex_Dalam">#REF!</definedName>
    <definedName name="BR_Cat_Tembok_Mowilex_Luar">#REF!</definedName>
    <definedName name="BR_Cat_Tembok_Vinilex">#REF!</definedName>
    <definedName name="BR_Chiping___Debu_Lokal">#REF!</definedName>
    <definedName name="BR_Chiping___Debu_Palu">#REF!</definedName>
    <definedName name="BR_Dempul_Cat_Kilap___Kembang">#REF!</definedName>
    <definedName name="BR_Dempul_Kayu">#REF!</definedName>
    <definedName name="BR_Engsel_Jendela_3">#REF!</definedName>
    <definedName name="BR_Engsel_Pintu_4">#REF!</definedName>
    <definedName name="BR_Filler">#REF!</definedName>
    <definedName name="BR_Genteng_Metal_Multi_Colour">#REF!</definedName>
    <definedName name="BR_Genteng_Metal_Sakura_Colour">#REF!</definedName>
    <definedName name="BR_Genteng_Metal_Surya_Colour">#REF!</definedName>
    <definedName name="BR_Genteng_Press_Beton_Borneo_Biasa">#REF!</definedName>
    <definedName name="BR_Genteng_Press_Beton_Borneo_Special">#REF!</definedName>
    <definedName name="BR_Genteng_Press_Beton_Borneo_Warna">#REF!</definedName>
    <definedName name="BR_Genteng_Press_Beton_Elabana_Biasa">#REF!</definedName>
    <definedName name="BR_Genteng_Press_Beton_Elabana_Special">#REF!</definedName>
    <definedName name="BR_Genteng_Press_Beton_Elabana_Warna">#REF!</definedName>
    <definedName name="BR_Genteng_Press_Beton_KIA_12_Biasa">#REF!</definedName>
    <definedName name="BR_Genteng_Press_Beton_KIA_12_Special">#REF!</definedName>
    <definedName name="BR_Genteng_Press_Beton_KIA_12_Warna">#REF!</definedName>
    <definedName name="BR_Genteng_Press_Beton_Metropolitan_11_Biasa">#REF!</definedName>
    <definedName name="BR_Genteng_Press_Beton_Metropolitan_11_Special">#REF!</definedName>
    <definedName name="BR_Genteng_Press_Beton_Metropolitan_11_Warna">#REF!</definedName>
    <definedName name="BR_Genteng_Press_Beton_Metropolitan_Biasa">#REF!</definedName>
    <definedName name="BR_Genteng_Press_Beton_Metropolitan_Special">#REF!</definedName>
    <definedName name="BR_Genteng_Press_Beton_Metropolitan_Warna">#REF!</definedName>
    <definedName name="BR_Genteng_Press_Beton_Mini_Metropolitan_Biasa">#REF!</definedName>
    <definedName name="BR_Genteng_Press_Beton_Mini_Metropolitan_Special">#REF!</definedName>
    <definedName name="BR_Genteng_Press_Beton_Mini_Metropolitan_Warna">#REF!</definedName>
    <definedName name="BR_Genteng_Press_Beton_Mini_Safari_Biasa">#REF!</definedName>
    <definedName name="BR_Genteng_Press_Beton_Mini_Safari_Special">#REF!</definedName>
    <definedName name="BR_Genteng_Press_Beton_Mini_Safari_Warna">#REF!</definedName>
    <definedName name="BR_Genteng_Press_Beton_Wuwung_Bundar_Biasa">#REF!</definedName>
    <definedName name="BR_Genteng_Press_Beton_Wuwung_Bundar_Special">#REF!</definedName>
    <definedName name="BR_Genteng_Press_Beton_Wuwung_Bundar_Warna">#REF!</definedName>
    <definedName name="BR_Genteng_Press_Beton_Wuwung_Nok_Biasa">#REF!</definedName>
    <definedName name="BR_Genteng_Press_Beton_Wuwung_Nok_Special">#REF!</definedName>
    <definedName name="BR_Genteng_Press_Beton_Wuwung_Nok_Warna">#REF!</definedName>
    <definedName name="BR_Genteng_Tiluk_5_mm">#REF!</definedName>
    <definedName name="BR_Geotekstile">#REF!</definedName>
    <definedName name="BR_Glass_Bit_Kawat_Bronjong">#REF!</definedName>
    <definedName name="BR_Grendel">#REF!</definedName>
    <definedName name="BR_Gypsum">#REF!</definedName>
    <definedName name="BR_Gypsum_Lem">#REF!</definedName>
    <definedName name="BR_Hak_Angin_Jendela">#REF!</definedName>
    <definedName name="BR_Handle_Jendela">#REF!</definedName>
    <definedName name="BR_Kaca_Bening_10_mm">#REF!</definedName>
    <definedName name="BR_Kaca_Bening_12_mm">#REF!</definedName>
    <definedName name="BR_Kaca_Bening_3_mm">#REF!</definedName>
    <definedName name="BR_Kaca_Bening_5_mm">#REF!</definedName>
    <definedName name="BR_Kaca_Bening_8_mm">#REF!</definedName>
    <definedName name="BR_Kaca_Block">#REF!</definedName>
    <definedName name="BR_Kaca_Buram_Es_5_mm">#REF!</definedName>
    <definedName name="BR_Kaca_Patri_8_mm">#REF!</definedName>
    <definedName name="BR_Kaca_Rayben_10_mm">#REF!</definedName>
    <definedName name="BR_Kaca_Rayben_5_mm">#REF!</definedName>
    <definedName name="BR_Kaca_Rayben_8_mm">#REF!</definedName>
    <definedName name="BR_Kaca_Warna_3_mm">#REF!</definedName>
    <definedName name="BR_Kaca_Warna_5_mm">#REF!</definedName>
    <definedName name="BR_Kaca_Warna_8_mm">#REF!</definedName>
    <definedName name="BR_Kawat_Bendrat">#REF!</definedName>
    <definedName name="BR_Kayu_Bakar">#REF!</definedName>
    <definedName name="BR_Kayu_Bekisting">#REF!</definedName>
    <definedName name="BR_Kayu_Bengkirai_Balok">#REF!</definedName>
    <definedName name="BR_Kayu_Bengkirai_Papan">#REF!</definedName>
    <definedName name="BR_Kayu_Kapur_Balok">#REF!</definedName>
    <definedName name="BR_Kayu_Kapur_Papan">#REF!</definedName>
    <definedName name="BR_Kayu_Kusen_Jadi">#REF!</definedName>
    <definedName name="BR_Kayu_Lambersiring">#REF!</definedName>
    <definedName name="BR_Kayu_Meranti_Papan">#REF!</definedName>
    <definedName name="BR_Kayu_Ulin_12_12">#REF!</definedName>
    <definedName name="BR_Kayu_Ulin_15_15">#REF!</definedName>
    <definedName name="BR_Kayu_Ulin_20_20">#REF!</definedName>
    <definedName name="BR_Kayu_Ulin_Balok">#REF!</definedName>
    <definedName name="BR_Kayu_Ulin_Papan">#REF!</definedName>
    <definedName name="BR_Keramik_20_10">#REF!</definedName>
    <definedName name="BR_Keramik_20_20">#REF!</definedName>
    <definedName name="BR_Keramik_30_30">#REF!</definedName>
    <definedName name="BR_Keramik_Essenza_30_30">#REF!</definedName>
    <definedName name="BR_Keramik_Essenza_40_40">#REF!</definedName>
    <definedName name="BR_Kerikil_Palu">#REF!</definedName>
    <definedName name="BR_Kerikil_Palu_3_5">#REF!</definedName>
    <definedName name="BR_Kerosene">#REF!</definedName>
    <definedName name="BR_Kertas_Gosok">#REF!</definedName>
    <definedName name="BR_List_Gypsum">#REF!</definedName>
    <definedName name="BR_Marmer_30_30">#REF!</definedName>
    <definedName name="BR_Marmer_40_40">#REF!</definedName>
    <definedName name="BR_Minyak_Cat_Kilap">#REF!</definedName>
    <definedName name="BR_Minyak_Tanah">#REF!</definedName>
    <definedName name="BR_Pagar_Besi_Biasa">#REF!</definedName>
    <definedName name="BR_Pagar_Besi_Stainlessteel">#REF!</definedName>
    <definedName name="BR_Pagar_BRC">#REF!</definedName>
    <definedName name="BR_Paku_Atap_Sirap_Asbes">#REF!</definedName>
    <definedName name="BR_Paku_Atap_Tiluk">#REF!</definedName>
    <definedName name="BR_Paku_Biasa">#REF!</definedName>
    <definedName name="BR_Paku_Genteng_Metal">#REF!</definedName>
    <definedName name="BR_Paku_Gypsum">#REF!</definedName>
    <definedName name="BR_Paku_Payung__Seng">#REF!</definedName>
    <definedName name="BR_Paku_Sirap_Ulin_Plywood">#REF!</definedName>
    <definedName name="BR_Paku_Ulin">#REF!</definedName>
    <definedName name="BR_Pancywood">#REF!</definedName>
    <definedName name="BR_Papan_List">#REF!</definedName>
    <definedName name="BR_Papan_Plafond_Lambersiring">#REF!</definedName>
    <definedName name="BR_Pasir_Pasang__Tenggarong">#REF!</definedName>
    <definedName name="BR_Pasir_Urug__Loa_Janan">#REF!</definedName>
    <definedName name="BR_Pasir_Urug__Mahakam">#REF!</definedName>
    <definedName name="BR_Pasir_Urug__Mugerejo">#REF!</definedName>
    <definedName name="BR_Paving_Batako">#REF!</definedName>
    <definedName name="BR_Paving_Berlian">#REF!</definedName>
    <definedName name="BR_Paving_Diagonal_Besar_Biasa">#REF!</definedName>
    <definedName name="BR_Paving_Diagonal_Besar_Warna">#REF!</definedName>
    <definedName name="BR_Paving_Diagonal_Kecil_Biasa">#REF!</definedName>
    <definedName name="BR_Paving_Diagonal_Kecil_Warna">#REF!</definedName>
    <definedName name="BR_Paving_Indah">#REF!</definedName>
    <definedName name="BR_Paving_Serasi_Besar_Biasa">#REF!</definedName>
    <definedName name="BR_Paving_Serasi_Besar_Warna">#REF!</definedName>
    <definedName name="BR_Paving_Serasi_Kecil_Biasa">#REF!</definedName>
    <definedName name="BR_Paving_Serasi_Kecil_Warna">#REF!</definedName>
    <definedName name="BR_Pipa_PVC_1_2">#REF!</definedName>
    <definedName name="BR_Pipa_PVC_2">#REF!</definedName>
    <definedName name="BR_Pipa_PVC_3">#REF!</definedName>
    <definedName name="BR_Pipa_PVC_3_4">#REF!</definedName>
    <definedName name="BR_Pipa_PVC_4">#REF!</definedName>
    <definedName name="BR_Pipa_PVC_6">#REF!</definedName>
    <definedName name="BR_Plamir_Tembok_Dulux">#REF!</definedName>
    <definedName name="BR_Plamir_Tembok_Mowilex">#REF!</definedName>
    <definedName name="BR_Plamir_Tembok_Paragon">#REF!</definedName>
    <definedName name="BR_Plywood_3_6">#REF!</definedName>
    <definedName name="BR_Plywood_Lamberkul_18_mm">#REF!</definedName>
    <definedName name="BR_Plywood_Multiplek_12_mm">#REF!</definedName>
    <definedName name="BR_Plywood_Multiplek_18_mm">#REF!</definedName>
    <definedName name="BR_Porselen_11_11">#REF!</definedName>
    <definedName name="BR_Reng_Meranti">#REF!</definedName>
    <definedName name="BR_Semen_Isi_40_kg">#REF!</definedName>
    <definedName name="BR_Semen_Isi_50_kg">#REF!</definedName>
    <definedName name="BR_Semen_Putih">#REF!</definedName>
    <definedName name="BR_Seng_Gelombang_BJLS_20">#REF!</definedName>
    <definedName name="BR_Seng_Gelombang_BJLS_25">#REF!</definedName>
    <definedName name="BR_Seng_Gelombang_BJLS_30">#REF!</definedName>
    <definedName name="BR_Seng_Plat_BJLS_25">#REF!</definedName>
    <definedName name="BR_Seng_Plat_BJLS_30">#REF!</definedName>
    <definedName name="BR_Sirap_Asbes">#REF!</definedName>
    <definedName name="BR_Sirap_Ulin">#REF!</definedName>
    <definedName name="BR_Siring_Ulin_12">#REF!</definedName>
    <definedName name="BR_Siring_Ulin_15">#REF!</definedName>
    <definedName name="BR_Siring_Ulin_8">#REF!</definedName>
    <definedName name="BR_Sirtu">#REF!</definedName>
    <definedName name="BR_Solar">#REF!</definedName>
    <definedName name="BR_Tanah_Ex._Galian">#REF!</definedName>
    <definedName name="BR_Tanah_Pasir">#REF!</definedName>
    <definedName name="BR_Tanah_Urug_Biasa">#REF!</definedName>
    <definedName name="BR_Tanah_Urug_Pilihan">#REF!</definedName>
    <definedName name="BR_Tandon_Air_1000_L">#REF!</definedName>
    <definedName name="BR_Tandon_Air_1200_L">#REF!</definedName>
    <definedName name="BR_Tandon_Air_600_L">#REF!</definedName>
    <definedName name="BR_Tegel_Abu_abu">#REF!</definedName>
    <definedName name="BR_Tegel_Badak_20_20_Biasa">#REF!</definedName>
    <definedName name="BR_Tegel_Badak_20_20_Warna">#REF!</definedName>
    <definedName name="BR_Tegel_PC_20_20_Biasa">#REF!</definedName>
    <definedName name="BR_Tegel_PC_20_20_Warna">#REF!</definedName>
    <definedName name="BR_Tegel_PC_30_30_Biasa">#REF!</definedName>
    <definedName name="BR_Tegel_PC_30_30_Warna">#REF!</definedName>
    <definedName name="BR_Tegel_Roaster_20_20">#REF!</definedName>
    <definedName name="BR_Tegel_Stup_PC_20_10_Biasa">#REF!</definedName>
    <definedName name="BR_Tegel_Stup_PC_20_10_Warna">#REF!</definedName>
    <definedName name="BR_Tegel_Stup_PC_20_20_Biasa">#REF!</definedName>
    <definedName name="BR_Tegel_Stup_PC_20_20_Warna">#REF!</definedName>
    <definedName name="BR_Tegel_Tahu_20_20_Biasa">#REF!</definedName>
    <definedName name="BR_Tegel_Tahu_20_20_Warna">#REF!</definedName>
    <definedName name="BR_Tegel_Traso_Biasa">#REF!</definedName>
    <definedName name="BR_Tegel_Traso_Warna">#REF!</definedName>
    <definedName name="BR_Teralis">#REF!</definedName>
    <definedName name="BR_Thiner_A_Biasa">#REF!</definedName>
    <definedName name="BR_Thiner_A_Special">#REF!</definedName>
    <definedName name="BR_Thiner_B_Special">#REF!</definedName>
    <definedName name="BR_Tiang_Pancang_Beton_350_mm_K_600">#REF!</definedName>
    <definedName name="BR_Tiang_Pancang_Beton_400_mm_K_600">#REF!</definedName>
    <definedName name="BR_Tiang_Pancang_Beton_450_mm_K_600">#REF!</definedName>
    <definedName name="BR_Tiang_Pancang_Beton_500_mm_K_600">#REF!</definedName>
    <definedName name="bram">#REF!</definedName>
    <definedName name="bramp">#REF!</definedName>
    <definedName name="BRANDAN">#REF!</definedName>
    <definedName name="brantai">#REF!</definedName>
    <definedName name="braven">#REF!</definedName>
    <definedName name="brc">#REF!</definedName>
    <definedName name="brc_m5">#REF!</definedName>
    <definedName name="brc_m6">#REF!</definedName>
    <definedName name="brcm10">"'file://SERVER3/har-data/STRUCTURE PRICE OF BQ KOMPAS GRAMEDIA.xls'#$analisa.$#REF!$#REF!"</definedName>
    <definedName name="brcm6">#REF!</definedName>
    <definedName name="brcp">#REF!</definedName>
    <definedName name="brh">#REF!</definedName>
    <definedName name="brj">#REF!</definedName>
    <definedName name="BRONJ">#REF!</definedName>
    <definedName name="BRONJ_MATRAS">#REF!</definedName>
    <definedName name="bronjol">#REF!</definedName>
    <definedName name="bronjong">#REF!</definedName>
    <definedName name="broster">#REF!</definedName>
    <definedName name="brs">#REF!</definedName>
    <definedName name="BS">#REF!</definedName>
    <definedName name="BS_02">#REF!</definedName>
    <definedName name="BS_03">#REF!</definedName>
    <definedName name="BS_04">#REF!</definedName>
    <definedName name="bs_1">#REF!</definedName>
    <definedName name="bs_1.25">#REF!</definedName>
    <definedName name="bs_1.5">#REF!</definedName>
    <definedName name="bs_2">#REF!</definedName>
    <definedName name="bs_2.5">#REF!</definedName>
    <definedName name="bs_3">#REF!</definedName>
    <definedName name="bs_4">#REF!</definedName>
    <definedName name="bs_6">#REF!</definedName>
    <definedName name="bs_8">#REF!</definedName>
    <definedName name="bs_btn_batu">#REF!</definedName>
    <definedName name="bs_btn_batu_pan">#REF!</definedName>
    <definedName name="bs_btn_boli">#REF!</definedName>
    <definedName name="bs_btn_bone">#REF!</definedName>
    <definedName name="bs_btn_kwan">#REF!</definedName>
    <definedName name="bs_btn_lim">#REF!</definedName>
    <definedName name="bs_btn_suma">#REF!</definedName>
    <definedName name="bs_btn_tapa">#REF!</definedName>
    <definedName name="bs_btn_tiba">#REF!</definedName>
    <definedName name="bs_btn_toling">#REF!</definedName>
    <definedName name="BS_isolasi">#REF!</definedName>
    <definedName name="BS.BETON">#REF!</definedName>
    <definedName name="BS.IWF">#REF!</definedName>
    <definedName name="Bs.kwt.jrg.bj">#REF!</definedName>
    <definedName name="BS.SIKU">#REF!</definedName>
    <definedName name="BS.SIKU50">#REF!</definedName>
    <definedName name="BS10_">#REF!</definedName>
    <definedName name="BS12_">#REF!</definedName>
    <definedName name="BS16_">#REF!</definedName>
    <definedName name="BS35_">#REF!</definedName>
    <definedName name="BS352_">#REF!</definedName>
    <definedName name="BS353_">#REF!</definedName>
    <definedName name="BS354_">#REF!</definedName>
    <definedName name="bs3w">#REF!</definedName>
    <definedName name="BS40_.5">#REF!</definedName>
    <definedName name="BS40_0.75">#REF!</definedName>
    <definedName name="BS40_1">#REF!</definedName>
    <definedName name="BS40_1.25">#REF!</definedName>
    <definedName name="BS40_1.5">#REF!</definedName>
    <definedName name="BS40_10">#REF!</definedName>
    <definedName name="BS40_12">#REF!</definedName>
    <definedName name="BS40_14">#REF!</definedName>
    <definedName name="BS40_16">#REF!</definedName>
    <definedName name="BS40_2">#REF!</definedName>
    <definedName name="BS40_2.5">#REF!</definedName>
    <definedName name="BS40_3">#REF!</definedName>
    <definedName name="BS40_4">#REF!</definedName>
    <definedName name="BS40_5">#REF!</definedName>
    <definedName name="BS40_6">#REF!</definedName>
    <definedName name="BS40_8">#REF!</definedName>
    <definedName name="BS40.05">#REF!</definedName>
    <definedName name="BS40.075">#REF!</definedName>
    <definedName name="BS40.1">#REF!</definedName>
    <definedName name="BS40.125">#REF!</definedName>
    <definedName name="BS40.15">#REF!</definedName>
    <definedName name="BS40.2">#REF!</definedName>
    <definedName name="BS40.25">#REF!</definedName>
    <definedName name="BS40.3">#REF!</definedName>
    <definedName name="BS40.4">#REF!</definedName>
    <definedName name="BS40.5">#REF!</definedName>
    <definedName name="BS40.6">#REF!</definedName>
    <definedName name="BS40.8">#REF!</definedName>
    <definedName name="BS40100_">#REF!</definedName>
    <definedName name="BS40125_">#REF!</definedName>
    <definedName name="BS4015_">#REF!</definedName>
    <definedName name="BS40150_">#REF!</definedName>
    <definedName name="BS4020_">#REF!</definedName>
    <definedName name="BS40200_">#REF!</definedName>
    <definedName name="BS4025_">#REF!</definedName>
    <definedName name="BS40250_">#REF!</definedName>
    <definedName name="BS40300_">#REF!</definedName>
    <definedName name="BS4032_">#REF!</definedName>
    <definedName name="BS4040_">#REF!</definedName>
    <definedName name="BS4050_">#REF!</definedName>
    <definedName name="BS4065_">#REF!</definedName>
    <definedName name="BS4080_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K100">#REF!</definedName>
    <definedName name="BS40K125">#REF!</definedName>
    <definedName name="BS40K15">#REF!</definedName>
    <definedName name="BS40K150">#REF!</definedName>
    <definedName name="BS40K20">#REF!</definedName>
    <definedName name="BS40K200">#REF!</definedName>
    <definedName name="BS40K25">#REF!</definedName>
    <definedName name="BS40K32">#REF!</definedName>
    <definedName name="BS40K40">#REF!</definedName>
    <definedName name="BS40K50">#REF!</definedName>
    <definedName name="BS40K65">#REF!</definedName>
    <definedName name="BS40K80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100">#REF!</definedName>
    <definedName name="BS40S125">#REF!</definedName>
    <definedName name="BS40S150">#REF!</definedName>
    <definedName name="BS40S25">#REF!</definedName>
    <definedName name="BS40S32">#REF!</definedName>
    <definedName name="BS40S50">#REF!</definedName>
    <definedName name="BS40S65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452_">#REF!</definedName>
    <definedName name="BS453_">#REF!</definedName>
    <definedName name="BS454_">#REF!</definedName>
    <definedName name="BS6_">#REF!</definedName>
    <definedName name="BS8_">#REF!</definedName>
    <definedName name="bsaklarg">#REF!</definedName>
    <definedName name="bsaklart">#REF!</definedName>
    <definedName name="bsb">#REF!</definedName>
    <definedName name="bsbsg">#REF!</definedName>
    <definedName name="bsbtn">#REF!</definedName>
    <definedName name="bsbtn_1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emen">#REF!</definedName>
    <definedName name="bseng">#REF!</definedName>
    <definedName name="bsepatu">#REF!</definedName>
    <definedName name="bsgplt">#REF!</definedName>
    <definedName name="BSI.P.U.10001">#REF!</definedName>
    <definedName name="BSI.ULIR.10002">#REF!</definedName>
    <definedName name="bsiku">#REF!</definedName>
    <definedName name="bsiku5">#REF!</definedName>
    <definedName name="bsirtu">#REF!</definedName>
    <definedName name="bskran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mn">#REF!</definedName>
    <definedName name="bsmnpth">#REF!</definedName>
    <definedName name="bsolar">#REF!</definedName>
    <definedName name="BSP">#REF!</definedName>
    <definedName name="bspbakrie1">#REF!</definedName>
    <definedName name="bspbakrie1.25">#REF!</definedName>
    <definedName name="bspbakrie1.5">#REF!</definedName>
    <definedName name="bspbakrie2">#REF!</definedName>
    <definedName name="bspbakrie2.5">#REF!</definedName>
    <definedName name="bspbakrie3">#REF!</definedName>
    <definedName name="bspbakrie6">#REF!</definedName>
    <definedName name="bspbskrie4">#REF!</definedName>
    <definedName name="bsplat">#REF!</definedName>
    <definedName name="bspltlbr">#REF!</definedName>
    <definedName name="BSPOLS">#REF!</definedName>
    <definedName name="BSS40100EPDM">#REF!</definedName>
    <definedName name="BSS40125EPDM">#REF!</definedName>
    <definedName name="BSS40150EPDM">#REF!</definedName>
    <definedName name="BSS4015EPDM">#REF!</definedName>
    <definedName name="BSS40200EPDM">#REF!</definedName>
    <definedName name="BSS4020EPDM">#REF!</definedName>
    <definedName name="BSS4025EPDM">#REF!</definedName>
    <definedName name="BSS40300EPDM">#REF!</definedName>
    <definedName name="BSS4032EPDM">#REF!</definedName>
    <definedName name="BSS4040EPDM">#REF!</definedName>
    <definedName name="BSS4050EPDM">#REF!</definedName>
    <definedName name="BSS4065EPDM">#REF!</definedName>
    <definedName name="BSS4080EPDM">#REF!</definedName>
    <definedName name="bssiku">#REF!</definedName>
    <definedName name="bstopk">#REF!</definedName>
    <definedName name="bsTS308GLNN">#REF!</definedName>
    <definedName name="BSU">#REF!</definedName>
    <definedName name="bswf">#REF!</definedName>
    <definedName name="bswf150">#REF!</definedName>
    <definedName name="BT">#REF!</definedName>
    <definedName name="bt_bata">#REF!</definedName>
    <definedName name="bt_bata14">#REF!</definedName>
    <definedName name="bt_kai">#REF!</definedName>
    <definedName name="bt_kali">#REF!</definedName>
    <definedName name="BT.APUNG">#REF!</definedName>
    <definedName name="BT.BATA">#REF!</definedName>
    <definedName name="BT.BELAH">#REF!</definedName>
    <definedName name="bt.bt">#REF!</definedName>
    <definedName name="bt.gunung">#REF!</definedName>
    <definedName name="BT.KALI">#REF!</definedName>
    <definedName name="bt.krkl">#REF!</definedName>
    <definedName name="BT.MERAH">#REF!</definedName>
    <definedName name="bt.pch">#REF!</definedName>
    <definedName name="BT.PECAH">#REF!</definedName>
    <definedName name="BT.PECAH3">#REF!</definedName>
    <definedName name="BT.PECAH5">#REF!</definedName>
    <definedName name="BT.TEMPEL">#REF!</definedName>
    <definedName name="BT6_">#REF!</definedName>
    <definedName name="BTA">#REF!</definedName>
    <definedName name="btaco">#REF!</definedName>
    <definedName name="btacotnah">#REF!</definedName>
    <definedName name="btanah">#REF!</definedName>
    <definedName name="btangga">#REF!</definedName>
    <definedName name="BTB">#REF!</definedName>
    <definedName name="btbel">#REF!</definedName>
    <definedName name="btbelah">#REF!</definedName>
    <definedName name="btbl">#REF!</definedName>
    <definedName name="btblh">#REF!</definedName>
    <definedName name="btblh_1">#REF!</definedName>
    <definedName name="BTBLL2">#REF!</definedName>
    <definedName name="BTBLL3">#REF!</definedName>
    <definedName name="BTBLL4">#REF!</definedName>
    <definedName name="BTBLL5">#REF!</definedName>
    <definedName name="btcopondsi">#REF!</definedName>
    <definedName name="btela">#REF!</definedName>
    <definedName name="btFBY1500HPE">#REF!</definedName>
    <definedName name="btg1.2">#REF!</definedName>
    <definedName name="btg2.3">#REF!</definedName>
    <definedName name="btgebal">#REF!</definedName>
    <definedName name="btgun">#REF!</definedName>
    <definedName name="bthinner">#REF!</definedName>
    <definedName name="bthl20aslip">#REF!</definedName>
    <definedName name="bthl30">#REF!</definedName>
    <definedName name="bthl30aslip">#REF!</definedName>
    <definedName name="bthl40">#REF!</definedName>
    <definedName name="bthlddg">#REF!</definedName>
    <definedName name="btiplex">#REF!</definedName>
    <definedName name="BTK">#REF!</definedName>
    <definedName name="btkali">#REF!</definedName>
    <definedName name="btkali_krp">#REF!</definedName>
    <definedName name="btkali1310">#REF!</definedName>
    <definedName name="btkl">#REF!</definedName>
    <definedName name="BTKLL1">#REF!</definedName>
    <definedName name="BTKLL2">#REF!</definedName>
    <definedName name="BTKLL3">#REF!</definedName>
    <definedName name="BTKLL4">#REF!</definedName>
    <definedName name="BTKLL5">#REF!</definedName>
    <definedName name="btl" hidden="1">#REF!</definedName>
    <definedName name="btmerah14">#REF!</definedName>
    <definedName name="btmerah15">#REF!</definedName>
    <definedName name="btn">#REF!</definedName>
    <definedName name="btn_1_2_3">#REF!</definedName>
    <definedName name="btn_275">#REF!</definedName>
    <definedName name="btn_8">#REF!</definedName>
    <definedName name="btn_tumbk_135">#REF!</definedName>
    <definedName name="BTN.K.225.S.10001">#REF!</definedName>
    <definedName name="BtnB1">#REF!</definedName>
    <definedName name="BtnB2">#REF!</definedName>
    <definedName name="BtnB4">#REF!</definedName>
    <definedName name="BtnB5">#REF!</definedName>
    <definedName name="BtnB6">#REF!</definedName>
    <definedName name="BtnB7">#REF!</definedName>
    <definedName name="BtnB8">#REF!</definedName>
    <definedName name="BtnB9">#REF!</definedName>
    <definedName name="btnblk">"'file://SERVER3/har-data/STRUCTURE PRICE OF BQ KOMPAS GRAMEDIA.xls'#$analisa.$#REF!$#REF!"</definedName>
    <definedName name="BtnBR1">#REF!</definedName>
    <definedName name="btncore">"'file://SERVER3/har-data/STRUCTURE PRICE OF BQ KOMPAS GRAMEDIA.xls'#$analisa.$#REF!$#REF!"</definedName>
    <definedName name="BtnDak12">#REF!</definedName>
    <definedName name="BtnDB">#REF!</definedName>
    <definedName name="btnddg">"'file://SERVER3/har-data/STRUCTURE PRICE OF BQ KOMPAS GRAMEDIA.xls'#$analisa.$#REF!$#REF!"</definedName>
    <definedName name="Btnf1">#REF!</definedName>
    <definedName name="BtnF2">#REF!</definedName>
    <definedName name="BtnF3">#REF!</definedName>
    <definedName name="BtnF4">#REF!</definedName>
    <definedName name="BtnG">#REF!</definedName>
    <definedName name="btnh">#REF!</definedName>
    <definedName name="BtnK1">#REF!</definedName>
    <definedName name="btnk100">#REF!</definedName>
    <definedName name="btnK175">#REF!</definedName>
    <definedName name="BtnK2">#REF!</definedName>
    <definedName name="btnK225">#REF!</definedName>
    <definedName name="btnk275">#REF!</definedName>
    <definedName name="BtnK3">#REF!</definedName>
    <definedName name="BtnK4">#REF!</definedName>
    <definedName name="BtnKG">#REF!</definedName>
    <definedName name="btnkolom">"'file://SERVER3/har-data/STRUCTURE PRICE OF BQ KOMPAS GRAMEDIA.xls'#$analisa.$#REF!$#REF!"</definedName>
    <definedName name="BtnKP">#REF!</definedName>
    <definedName name="BtnL">#REF!</definedName>
    <definedName name="btnpc">"$#REF!.$I$127"</definedName>
    <definedName name="btnpit">"'file://SERVER3/har-data/STRUCTURE PRICE OF BQ KOMPAS GRAMEDIA.xls'#$analisa.$#REF!$#REF!"</definedName>
    <definedName name="btnplt10">#REF!</definedName>
    <definedName name="btnplt12">#REF!</definedName>
    <definedName name="btnremik">#REF!</definedName>
    <definedName name="BtnS1">#REF!</definedName>
    <definedName name="btnsisir">#REF!</definedName>
    <definedName name="btnsloof">"'file://SERVER3/har-data/STRUCTURE PRICE OF BQ KOMPAS GRAMEDIA.xls'#$analisa.$#REF!$#REF!"</definedName>
    <definedName name="btntangga">"'file://SERVER3/har-data/STRUCTURE PRICE OF BQ KOMPAS GRAMEDIA.xls'#$analisa.$#REF!$#REF!"</definedName>
    <definedName name="btntlg1225">#REF!</definedName>
    <definedName name="bton250">#REF!</definedName>
    <definedName name="bton300">#REF!</definedName>
    <definedName name="bton350">#REF!</definedName>
    <definedName name="bton400">#REF!</definedName>
    <definedName name="bton550">#REF!</definedName>
    <definedName name="btonbalok250">#REF!</definedName>
    <definedName name="btonbalok300">#REF!</definedName>
    <definedName name="btonbalok400">#REF!</definedName>
    <definedName name="btonbalok550">#REF!</definedName>
    <definedName name="BtonBG">#REF!</definedName>
    <definedName name="btonddg250">#REF!</definedName>
    <definedName name="btonddg300">#REF!</definedName>
    <definedName name="btonddg400">#REF!</definedName>
    <definedName name="btonddg550">#REF!</definedName>
    <definedName name="btonlantkrja">#REF!</definedName>
    <definedName name="btpalu">#REF!</definedName>
    <definedName name="btpc">#REF!</definedName>
    <definedName name="btpec2">#REF!</definedName>
    <definedName name="btpx">#REF!</definedName>
    <definedName name="btrjdl">#REF!</definedName>
    <definedName name="btsentul">#REF!</definedName>
    <definedName name="btukali">#REF!</definedName>
    <definedName name="btul24">#REF!</definedName>
    <definedName name="btul39">#REF!</definedName>
    <definedName name="BTV10K100">#REF!</definedName>
    <definedName name="BTV10K125">#REF!</definedName>
    <definedName name="BTV10K150">#REF!</definedName>
    <definedName name="BTV10K200">#REF!</definedName>
    <definedName name="BTV10K250">#REF!</definedName>
    <definedName name="BTV10K300">#REF!</definedName>
    <definedName name="BTV10K50">#REF!</definedName>
    <definedName name="BTV10K65">#REF!</definedName>
    <definedName name="BTV10K80">#REF!</definedName>
    <definedName name="BTV10KG100">#REF!</definedName>
    <definedName name="BTV10KG125">#REF!</definedName>
    <definedName name="BTV10KG150">#REF!</definedName>
    <definedName name="BTV10KG200">#REF!</definedName>
    <definedName name="BTV10KG250">#REF!</definedName>
    <definedName name="BTV10KG300">#REF!</definedName>
    <definedName name="BTV10KG50">#REF!</definedName>
    <definedName name="BTV10KG65">#REF!</definedName>
    <definedName name="BTV10KG80">#REF!</definedName>
    <definedName name="BTV10KGT100">#REF!</definedName>
    <definedName name="BTV10KGT125">#REF!</definedName>
    <definedName name="BTV10KGT150">#REF!</definedName>
    <definedName name="BTV10KGT200">#REF!</definedName>
    <definedName name="BTV10KGT250">#REF!</definedName>
    <definedName name="BTV10KGT300">#REF!</definedName>
    <definedName name="BTV10KGT50">#REF!</definedName>
    <definedName name="BTV10KGT65">#REF!</definedName>
    <definedName name="BTV10KGT80">#REF!</definedName>
    <definedName name="BTV10KL100">#REF!</definedName>
    <definedName name="BTV10KL125">#REF!</definedName>
    <definedName name="BTV10KL150">#REF!</definedName>
    <definedName name="BTV10KL50">#REF!</definedName>
    <definedName name="BTV10KL65">#REF!</definedName>
    <definedName name="BTV10KL80">#REF!</definedName>
    <definedName name="BTV16KG100">#REF!</definedName>
    <definedName name="BTV16KG125">#REF!</definedName>
    <definedName name="BTV16KG150">#REF!</definedName>
    <definedName name="BTV16KG200">#REF!</definedName>
    <definedName name="BTV16KG250">#REF!</definedName>
    <definedName name="BTV16KG300">#REF!</definedName>
    <definedName name="BTV16KG50">#REF!</definedName>
    <definedName name="BTV16KG65">#REF!</definedName>
    <definedName name="BTV16KG80">#REF!</definedName>
    <definedName name="BTV16KL100">#REF!</definedName>
    <definedName name="BTV16KL125">#REF!</definedName>
    <definedName name="BTV16KL150">#REF!</definedName>
    <definedName name="BTV16KL200">#REF!</definedName>
    <definedName name="BTV16KL250">#REF!</definedName>
    <definedName name="BTV16KL300">#REF!</definedName>
    <definedName name="BTV16KL50">#REF!</definedName>
    <definedName name="BTV16KL65">#REF!</definedName>
    <definedName name="BTV16KL80">#REF!</definedName>
    <definedName name="BTV16KLG50">#REF!</definedName>
    <definedName name="BTV16KLG65">#REF!</definedName>
    <definedName name="btwood">#REF!</definedName>
    <definedName name="bu">#REF!</definedName>
    <definedName name="buah">#REF!</definedName>
    <definedName name="buang">#N/A</definedName>
    <definedName name="BUANG_TANAH">#REF!</definedName>
    <definedName name="buang_tanah_setempat">#REF!</definedName>
    <definedName name="buang.tanah.menghampar">#REF!</definedName>
    <definedName name="buangan">#REF!</definedName>
    <definedName name="Buangan_air_bak_mandi_dari_kuningan">#REF!</definedName>
    <definedName name="Buangan_tanah">#REF!</definedName>
    <definedName name="BUANGANTANAH">#REF!</definedName>
    <definedName name="buanggenteng">#REF!</definedName>
    <definedName name="buangsirap">#REF!</definedName>
    <definedName name="Buangtan">#REF!</definedName>
    <definedName name="buangtanah">#REF!</definedName>
    <definedName name="buangtnh">#REF!</definedName>
    <definedName name="buangtnh150m">#REF!</definedName>
    <definedName name="BUANGTNHGAL">#REF!</definedName>
    <definedName name="BUAT">#REF!</definedName>
    <definedName name="BUB.BETON">#REF!</definedName>
    <definedName name="BUB.KERAMIK">#REF!</definedName>
    <definedName name="BUB.KRM">#REF!</definedName>
    <definedName name="bubnganplentongkecil">#REF!</definedName>
    <definedName name="bubu_sak._roof">#REF!</definedName>
    <definedName name="bubung">#REF!</definedName>
    <definedName name="bubung_1">#REF!</definedName>
    <definedName name="BUBUNG_GENTENG">#REF!</definedName>
    <definedName name="bubung.alum">#REF!</definedName>
    <definedName name="bubung.metal">#REF!</definedName>
    <definedName name="BUBUNGAN">#REF!</definedName>
    <definedName name="BUBUNGAN_20">#REF!</definedName>
    <definedName name="BUBUNGAN_ALMENIUM_SHEET">#REF!</definedName>
    <definedName name="Bubungan_asbes">#REF!</definedName>
    <definedName name="bubungan_atap">#REF!</definedName>
    <definedName name="bubungan_batu">#REF!</definedName>
    <definedName name="bubungan_batu_pan">#REF!</definedName>
    <definedName name="Bubungan_beton">#REF!</definedName>
    <definedName name="bubungan_boli">#REF!</definedName>
    <definedName name="bubungan_bone">#REF!</definedName>
    <definedName name="Bubungan_Genteng">#REF!</definedName>
    <definedName name="Bubungan_Genteng_Metal">#REF!</definedName>
    <definedName name="Bubungan_genteng_Metal_Saqura_Roof">#REF!</definedName>
    <definedName name="Bubungan_Genting">#REF!</definedName>
    <definedName name="Bubungan_glasur">#REF!</definedName>
    <definedName name="bubungan_kodok">#REF!</definedName>
    <definedName name="bubungan_kwan">#REF!</definedName>
    <definedName name="bubungan_lim">#REF!</definedName>
    <definedName name="Bubungan_metal">#REF!</definedName>
    <definedName name="Bubungan_Metal_Roof">#REF!</definedName>
    <definedName name="Bubungan_Mopana">#REF!</definedName>
    <definedName name="Bubungan_palentong">#REF!</definedName>
    <definedName name="bubungan_paris">#REF!</definedName>
    <definedName name="bubungan_sakura">#REF!</definedName>
    <definedName name="BUBUNGAN_SENG">#REF!</definedName>
    <definedName name="BUBUNGAN_SENG_PLAT_BJLS_20">#REF!</definedName>
    <definedName name="bubungan_suma">#REF!</definedName>
    <definedName name="bubungan_tapa">#REF!</definedName>
    <definedName name="bubungan_tiba">#REF!</definedName>
    <definedName name="bubungan_toling">#REF!</definedName>
    <definedName name="bubungan.gentengbeton">#REF!</definedName>
    <definedName name="bubungan.metal.roof">#REF!</definedName>
    <definedName name="bubungan1">#REF!</definedName>
    <definedName name="bubunganasbes">#REF!</definedName>
    <definedName name="bubunganbeton">#REF!</definedName>
    <definedName name="BUBUNGANGALVALUM">#REF!</definedName>
    <definedName name="bubungankodok">#REF!</definedName>
    <definedName name="bubunganpalentongpris">#REF!</definedName>
    <definedName name="bubunganparis">#REF!</definedName>
    <definedName name="bubunganseng">#REF!</definedName>
    <definedName name="bubungansokka">#REF!</definedName>
    <definedName name="bubungAsbesgel.kecil">#REF!</definedName>
    <definedName name="bubungbtn">#REF!</definedName>
    <definedName name="budget">#REF!</definedName>
    <definedName name="budgetoffice">#REF!</definedName>
    <definedName name="budgettotal">#REF!</definedName>
    <definedName name="Budi">#REF!</definedName>
    <definedName name="Buir_beton_u">#REF!</definedName>
    <definedName name="buis">#REF!</definedName>
    <definedName name="buis_15blt">#REF!</definedName>
    <definedName name="buis_30blt">#REF!</definedName>
    <definedName name="buis_50">#REF!</definedName>
    <definedName name="buis_80">#REF!</definedName>
    <definedName name="buis.btn">#REF!</definedName>
    <definedName name="BuisBeton20cm">#REF!</definedName>
    <definedName name="BuisBeton30cm">#REF!</definedName>
    <definedName name="buiso100">#REF!</definedName>
    <definedName name="buiso20">#REF!</definedName>
    <definedName name="buiso40">#REF!</definedName>
    <definedName name="buiso50">#REF!</definedName>
    <definedName name="buiso80">#REF!</definedName>
    <definedName name="buisu20">#REF!</definedName>
    <definedName name="buisu30">#REF!</definedName>
    <definedName name="buisu60">#REF!</definedName>
    <definedName name="bukaanventilasi">#REF!</definedName>
    <definedName name="bul">#REF!</definedName>
    <definedName name="bul_ak">#REF!</definedName>
    <definedName name="bul_aw">#REF!</definedName>
    <definedName name="Bul_k">#REF!</definedName>
    <definedName name="bulan">#REF!</definedName>
    <definedName name="bulan1">#REF!</definedName>
    <definedName name="bulan2">#REF!</definedName>
    <definedName name="bulan3">#REF!</definedName>
    <definedName name="bulan4">#REF!</definedName>
    <definedName name="BULANAN_1">#REF!</definedName>
    <definedName name="BULANAN_2">#REF!</definedName>
    <definedName name="bulanke">#REF!</definedName>
    <definedName name="BULD">#REF!</definedName>
    <definedName name="Buldozer">#REF!</definedName>
    <definedName name="BULDOZER_150_175_HP">#REF!</definedName>
    <definedName name="Buldozer110HP">#REF!</definedName>
    <definedName name="BULL">#REF!</definedName>
    <definedName name="BULLDOZER">#REF!</definedName>
    <definedName name="BULLDOZER_D_65">#REF!</definedName>
    <definedName name="BULLDOZER311">#REF!</definedName>
    <definedName name="BULLDOZER312">#REF!</definedName>
    <definedName name="BULLDOZER34">#REF!</definedName>
    <definedName name="bumi">#REF!</definedName>
    <definedName name="bunga">#REF!</definedName>
    <definedName name="bungkuskolom">#REF!</definedName>
    <definedName name="BURTAL_SOIL___S">#REF!</definedName>
    <definedName name="BURUH">#REF!</definedName>
    <definedName name="Buruh_Lapangan_Tak_Terlatih">#REF!</definedName>
    <definedName name="Buruh_Lapangan_Terlatih">#REF!</definedName>
    <definedName name="Buruh_semi_terlatih">#REF!</definedName>
    <definedName name="Buruh_tak_terlatih">#REF!</definedName>
    <definedName name="Buruh_terlatih">#REF!</definedName>
    <definedName name="BURUH1">#REF!</definedName>
    <definedName name="BURUH2">#REF!</definedName>
    <definedName name="buruhsemiterlatih">#REF!</definedName>
    <definedName name="buruhtakterlatih">#REF!</definedName>
    <definedName name="buruhterlatih">#REF!</definedName>
    <definedName name="Bus">#REF!</definedName>
    <definedName name="bus_50">#REF!</definedName>
    <definedName name="busau">#REF!</definedName>
    <definedName name="busbar_100x10">#REF!</definedName>
    <definedName name="busbar_100x5">#REF!</definedName>
    <definedName name="busbar_12x2">#REF!</definedName>
    <definedName name="busbar_15_3">#REF!</definedName>
    <definedName name="busbar_15x2">#REF!</definedName>
    <definedName name="busbar_15x3">#REF!</definedName>
    <definedName name="busbar_20_3">#REF!</definedName>
    <definedName name="busbar_20_5">#REF!</definedName>
    <definedName name="busbar_20x2">#REF!</definedName>
    <definedName name="busbar_20x3">#REF!</definedName>
    <definedName name="busbar_20x5">#REF!</definedName>
    <definedName name="busbar_25_5">#REF!</definedName>
    <definedName name="busbar_25x3">#REF!</definedName>
    <definedName name="busbar_25x5">#REF!</definedName>
    <definedName name="busbar_30x3">#REF!</definedName>
    <definedName name="busbar_30x5">#REF!</definedName>
    <definedName name="busbar_40x10">#REF!</definedName>
    <definedName name="busbar_40x3">#REF!</definedName>
    <definedName name="busbar_40x5">#REF!</definedName>
    <definedName name="busbar_50x10">#REF!</definedName>
    <definedName name="busbar_50x5">#REF!</definedName>
    <definedName name="busbar_60x10">#REF!</definedName>
    <definedName name="busbar_60x5">#REF!</definedName>
    <definedName name="busbar_80x10">#REF!</definedName>
    <definedName name="busbar_80x5">#REF!</definedName>
    <definedName name="busbarcapbank">#REF!</definedName>
    <definedName name="busbarhidrant">#REF!</definedName>
    <definedName name="busbarlvmdp">#REF!</definedName>
    <definedName name="busbarpompa">#REF!</definedName>
    <definedName name="busbarsdp">#REF!</definedName>
    <definedName name="Bust">#N/A</definedName>
    <definedName name="BV">#REF!</definedName>
    <definedName name="BV10K100">#REF!</definedName>
    <definedName name="BV10K125">#REF!</definedName>
    <definedName name="BV10K150">#REF!</definedName>
    <definedName name="BV10K20">#REF!</definedName>
    <definedName name="BV10K200">#REF!</definedName>
    <definedName name="BV10K40">#REF!</definedName>
    <definedName name="BV10K50">#REF!</definedName>
    <definedName name="BV10K65">#REF!</definedName>
    <definedName name="BV10K80">#REF!</definedName>
    <definedName name="BV600P100">#REF!</definedName>
    <definedName name="BV600P125">#REF!</definedName>
    <definedName name="BV600P15">#REF!</definedName>
    <definedName name="BV600P150">#REF!</definedName>
    <definedName name="BV600P20">#REF!</definedName>
    <definedName name="BV600P200">#REF!</definedName>
    <definedName name="BV600P25">#REF!</definedName>
    <definedName name="BV600P32">#REF!</definedName>
    <definedName name="BV600P40">#REF!</definedName>
    <definedName name="BV600P50">#REF!</definedName>
    <definedName name="BV600P65">#REF!</definedName>
    <definedName name="BV600P80">#REF!</definedName>
    <definedName name="bvb">#REF!</definedName>
    <definedName name="bvd0.5">#REF!</definedName>
    <definedName name="bvd1.25">#REF!</definedName>
    <definedName name="bvd1.5">#REF!</definedName>
    <definedName name="bvd2.5">#REF!</definedName>
    <definedName name="BVDB">#N/A</definedName>
    <definedName name="bvnbv">#REF!</definedName>
    <definedName name="bwic_a">#REF!</definedName>
    <definedName name="bwic_b">#REF!</definedName>
    <definedName name="bwic_c">#REF!</definedName>
    <definedName name="bwp">#REF!</definedName>
    <definedName name="by_menggilas">#REF!</definedName>
    <definedName name="C_">#REF!</definedName>
    <definedName name="C_1">#REF!</definedName>
    <definedName name="C_2">#REF!</definedName>
    <definedName name="c_420j">#REF!</definedName>
    <definedName name="C_AGREGATE">#REF!</definedName>
    <definedName name="C_DASAR">#REF!</definedName>
    <definedName name="C_KAYU">#REF!</definedName>
    <definedName name="C_MENI">#REF!</definedName>
    <definedName name="C_MIXER">#REF!</definedName>
    <definedName name="C_STEEL">#REF!</definedName>
    <definedName name="C_TEMB">#REF!</definedName>
    <definedName name="C_VERN">#REF!</definedName>
    <definedName name="C_VIBRATOR">#REF!</definedName>
    <definedName name="C.">#REF!</definedName>
    <definedName name="C._16">#REF!</definedName>
    <definedName name="C._5">#REF!</definedName>
    <definedName name="c.1">#REF!</definedName>
    <definedName name="c.2">#REF!</definedName>
    <definedName name="C.2_6">#REF!</definedName>
    <definedName name="c.3">#REF!</definedName>
    <definedName name="C.6.1">#REF!</definedName>
    <definedName name="C.6.10">#REF!</definedName>
    <definedName name="C.6.11">#REF!</definedName>
    <definedName name="C.6.12">#REF!</definedName>
    <definedName name="C.6.12a">#REF!</definedName>
    <definedName name="C.6.13">#REF!</definedName>
    <definedName name="C.6.13a">#REF!</definedName>
    <definedName name="C.6.14">#REF!</definedName>
    <definedName name="C.6.15">#REF!</definedName>
    <definedName name="C.6.16">#REF!</definedName>
    <definedName name="C.6.17">#REF!</definedName>
    <definedName name="C.6.18">#REF!</definedName>
    <definedName name="C.6.2">#REF!</definedName>
    <definedName name="C.6.3">#REF!</definedName>
    <definedName name="C.6.4">#REF!</definedName>
    <definedName name="C.6.4a">#REF!</definedName>
    <definedName name="C.6.5">#REF!</definedName>
    <definedName name="C.6.5a">#REF!</definedName>
    <definedName name="C.6.6">#REF!</definedName>
    <definedName name="C.6.7">#REF!</definedName>
    <definedName name="C.6.8">#REF!</definedName>
    <definedName name="C.6.9">#REF!</definedName>
    <definedName name="C.BESI">#REF!</definedName>
    <definedName name="C.BETON">#REF!</definedName>
    <definedName name="C.DINDING">#REF!</definedName>
    <definedName name="C.KAYU">#REF!</definedName>
    <definedName name="c.maxi">#REF!</definedName>
    <definedName name="C.MIXER">#REF!</definedName>
    <definedName name="c.mowi.dlm">#REF!</definedName>
    <definedName name="c.mowi.luar">#REF!</definedName>
    <definedName name="C.SPEK.T">#REF!</definedName>
    <definedName name="C.SPEK20.B">#REF!</definedName>
    <definedName name="C.TEMBOK">#REF!</definedName>
    <definedName name="c.vib">#REF!</definedName>
    <definedName name="C.VIBRATOR">#REF!</definedName>
    <definedName name="c.vinilex.dlm">#REF!</definedName>
    <definedName name="c.vinilex.sjs">#REF!</definedName>
    <definedName name="ca">#REF!</definedName>
    <definedName name="CA_DIN">#REF!</definedName>
    <definedName name="cab">#REF!</definedName>
    <definedName name="cabang">#REF!</definedName>
    <definedName name="CABE">#REF!</definedName>
    <definedName name="cabes">#REF!</definedName>
    <definedName name="CABLE.MIC">#REF!</definedName>
    <definedName name="Cabutsheet">#REF!</definedName>
    <definedName name="cadas">#REF!</definedName>
    <definedName name="cakay">#REF!</definedName>
    <definedName name="CAL">#REF!</definedName>
    <definedName name="calc">#REF!</definedName>
    <definedName name="CALDATA1">#REF!</definedName>
    <definedName name="Calsiboard">#REF!</definedName>
    <definedName name="calsium">#REF!</definedName>
    <definedName name="CAME">#REF!</definedName>
    <definedName name="Camera">#REF!</definedName>
    <definedName name="CAMI">#REF!</definedName>
    <definedName name="Camp.Aspal.Panas.Utk.Pek.Minor">#REF!</definedName>
    <definedName name="can">"$#REF!.$H$24"</definedName>
    <definedName name="canal_c">#REF!</definedName>
    <definedName name="CANAL125">#REF!</definedName>
    <definedName name="canal150">#REF!</definedName>
    <definedName name="canal150_1">#REF!</definedName>
    <definedName name="CANALC">#REF!</definedName>
    <definedName name="CANCEL">#REF!</definedName>
    <definedName name="Cangkul">#REF!</definedName>
    <definedName name="canopi">#REF!</definedName>
    <definedName name="canstin">#REF!</definedName>
    <definedName name="cap_10_kvar">#REF!</definedName>
    <definedName name="cap_100_kvar">#REF!</definedName>
    <definedName name="cap_15_kvar">#REF!</definedName>
    <definedName name="cap_20_kvar">#REF!</definedName>
    <definedName name="cap_25_kvar">#REF!</definedName>
    <definedName name="cap_30_kvar">#REF!</definedName>
    <definedName name="cap_40_kvar">#REF!</definedName>
    <definedName name="cap_50_kvar">#REF!</definedName>
    <definedName name="cap_60_kvar">#REF!</definedName>
    <definedName name="cap_70_kvar">#REF!</definedName>
    <definedName name="cap_80_kvar">#REF!</definedName>
    <definedName name="cap_90_kvar">#REF!</definedName>
    <definedName name="CAPASITOR">#REF!</definedName>
    <definedName name="CAPDAT">#REF!</definedName>
    <definedName name="CAPE01">#REF!</definedName>
    <definedName name="CAPE03">#REF!</definedName>
    <definedName name="cape06">#REF!</definedName>
    <definedName name="CAPE09">#REF!</definedName>
    <definedName name="CAPE15">#REF!</definedName>
    <definedName name="capecah">#REF!</definedName>
    <definedName name="capecaha">#REF!</definedName>
    <definedName name="capecahb">#REF!</definedName>
    <definedName name="CARPENTER">#REF!</definedName>
    <definedName name="carstop">"$#REF!.$I$146"</definedName>
    <definedName name="casf80">#REF!</definedName>
    <definedName name="cash">#REF!</definedName>
    <definedName name="CASH_FLOW">#REF!</definedName>
    <definedName name="CASHFLOW">#REF!</definedName>
    <definedName name="CASHINDUK">#REF!</definedName>
    <definedName name="CASI">#REF!</definedName>
    <definedName name="casing">#REF!</definedName>
    <definedName name="casirtubc">#REF!</definedName>
    <definedName name="cass_12500">#REF!</definedName>
    <definedName name="cass_18000">#REF!</definedName>
    <definedName name="cass_20000">#REF!</definedName>
    <definedName name="cass_25000">#REF!</definedName>
    <definedName name="cass_30000">#REF!</definedName>
    <definedName name="cass_34000">#REF!</definedName>
    <definedName name="cass_40000">#REF!</definedName>
    <definedName name="cass_50000">#REF!</definedName>
    <definedName name="castirontyler2">#REF!</definedName>
    <definedName name="castirontyler2.5">#REF!</definedName>
    <definedName name="castirontyler3">#REF!</definedName>
    <definedName name="castirontyler4">#REF!</definedName>
    <definedName name="castirontyler6">#REF!</definedName>
    <definedName name="castirontyler8">#REF!</definedName>
    <definedName name="castironxinxing2">#REF!</definedName>
    <definedName name="castironxinxing3">#REF!</definedName>
    <definedName name="castironxinxing4">#REF!</definedName>
    <definedName name="castironxinxing6">#REF!</definedName>
    <definedName name="castironxinxing8">#REF!</definedName>
    <definedName name="CAT">#REF!</definedName>
    <definedName name="Cat__Dasar">#REF!</definedName>
    <definedName name="Cat__Menie_Kayu">#REF!</definedName>
    <definedName name="Cat__Minyak__Kayu_Besi___Glotex">#REF!</definedName>
    <definedName name="Cat__Tembok_Dullux_ICI">#REF!</definedName>
    <definedName name="Cat__Tembok_Metrolite">#REF!</definedName>
    <definedName name="cat_air">#REF!</definedName>
    <definedName name="cat_besi">#REF!</definedName>
    <definedName name="Cat_Besi_Anti_Karat">#REF!</definedName>
    <definedName name="cat_besi_emcolux">#REF!</definedName>
    <definedName name="Cat_besi_merk_platon">#REF!</definedName>
    <definedName name="CAT_CATAN">#REF!</definedName>
    <definedName name="CAT_DASAR">#REF!</definedName>
    <definedName name="Cat_decolith">#REF!</definedName>
    <definedName name="CAT_DIND">#REF!</definedName>
    <definedName name="cat_dinding">#REF!</definedName>
    <definedName name="cat_eksterior">#REF!</definedName>
    <definedName name="cat_genteng">#REF!</definedName>
    <definedName name="Cat_Gloteks">#REF!</definedName>
    <definedName name="Cat_Glotex">#REF!</definedName>
    <definedName name="cat_kayu">#REF!</definedName>
    <definedName name="Cat_Kayu__Besi">#REF!</definedName>
    <definedName name="cat_kayu_batu">#REF!</definedName>
    <definedName name="cat_kayu_batu_pan">#REF!</definedName>
    <definedName name="CAT_KAYU_BESI">#REF!</definedName>
    <definedName name="cat_kayu_boli">#REF!</definedName>
    <definedName name="cat_kayu_bone">#REF!</definedName>
    <definedName name="cat_kayu_kwan">#REF!</definedName>
    <definedName name="cat_kayu_lim">#REF!</definedName>
    <definedName name="Cat_Kayu_Mengkilat">#REF!</definedName>
    <definedName name="cat_kayu_suma">#REF!</definedName>
    <definedName name="cat_kayu_tapa">#REF!</definedName>
    <definedName name="cat_kayu_tiba">#REF!</definedName>
    <definedName name="cat_kayu_toling">#REF!</definedName>
    <definedName name="CAT_KILAP">#REF!</definedName>
    <definedName name="Cat_manie_besi__kayu">#REF!</definedName>
    <definedName name="CAT_MARKA">#REF!</definedName>
    <definedName name="cat_melamic">#REF!</definedName>
    <definedName name="Cat_Mengkilap">#REF!</definedName>
    <definedName name="Cat_mengkilap_1x">#REF!</definedName>
    <definedName name="Cat_Mengkilap_OMS">#REF!</definedName>
    <definedName name="cat_meni">#REF!</definedName>
    <definedName name="Cat_meni_Kayu">#REF!</definedName>
    <definedName name="Cat_Meni_OMS">#REF!</definedName>
    <definedName name="Cat_Menie">#REF!</definedName>
    <definedName name="Cat_Menie_Anti_Karat">#REF!</definedName>
    <definedName name="CAT_MENIE_SENG_KAYU">#REF!</definedName>
    <definedName name="Cat_Meny">#REF!</definedName>
    <definedName name="cat_meny_kayu">#REF!</definedName>
    <definedName name="cat_meny_seng">#REF!</definedName>
    <definedName name="Cat_Metrolite">#REF!</definedName>
    <definedName name="cat_milamine">#REF!</definedName>
    <definedName name="Cat_Minyak">#REF!</definedName>
    <definedName name="Cat_Perak">#REF!</definedName>
    <definedName name="Cat_Politur">#REF!</definedName>
    <definedName name="Cat_Residu">#REF!</definedName>
    <definedName name="cat_tembok">#REF!</definedName>
    <definedName name="CAT_TEMBOK__PLAFOND">#REF!</definedName>
    <definedName name="Cat_tembok_1x">#REF!</definedName>
    <definedName name="Cat_tembok_merk_platon">#REF!</definedName>
    <definedName name="Cat_Tembok_OMS">#REF!</definedName>
    <definedName name="cat_tembok1">#REF!</definedName>
    <definedName name="Cat_Vernis">#REF!</definedName>
    <definedName name="cat_vernis_batu">#REF!</definedName>
    <definedName name="cat_vernis_batu_pan">#REF!</definedName>
    <definedName name="cat_vernis_boli">#REF!</definedName>
    <definedName name="cat_vernis_bone">#REF!</definedName>
    <definedName name="cat_vernis_kwan">#REF!</definedName>
    <definedName name="cat_vernis_lim">#REF!</definedName>
    <definedName name="cat_vernis_suma">#REF!</definedName>
    <definedName name="cat_vernis_tapa">#REF!</definedName>
    <definedName name="cat_vernis_tiba">#REF!</definedName>
    <definedName name="cat_vernis_toling">#REF!</definedName>
    <definedName name="cat_versnis">#REF!</definedName>
    <definedName name="cat_warna">#REF!</definedName>
    <definedName name="cat.a.karat">#REF!</definedName>
    <definedName name="cat.dsr">#REF!</definedName>
    <definedName name="cat.kayu">#REF!</definedName>
    <definedName name="cat.klt">#REF!</definedName>
    <definedName name="cat.meni.ky">#REF!</definedName>
    <definedName name="cat.minyak">#REF!</definedName>
    <definedName name="cat.seng">#REF!</definedName>
    <definedName name="cat.tembok">#REF!</definedName>
    <definedName name="cat.tmbk">#REF!</definedName>
    <definedName name="cat.tmbk.dsr">#REF!</definedName>
    <definedName name="cat.vernis">#REF!</definedName>
    <definedName name="CAT.WATERPROOF">#REF!</definedName>
    <definedName name="cata_tembok">#REF!</definedName>
    <definedName name="CATAL">#REF!</definedName>
    <definedName name="catanbesi">#REF!</definedName>
    <definedName name="catanplafond">#REF!</definedName>
    <definedName name="catAVIAN">#REF!</definedName>
    <definedName name="catbes">#REF!</definedName>
    <definedName name="CatBesi">#REF!</definedName>
    <definedName name="catbesi_6">#REF!</definedName>
    <definedName name="catbesi3xplusmeni">#REF!</definedName>
    <definedName name="CATBETON">#REF!</definedName>
    <definedName name="catd">#REF!</definedName>
    <definedName name="catdalam">#REF!</definedName>
    <definedName name="Catdasar">#REF!</definedName>
    <definedName name="catdindalam">#REF!</definedName>
    <definedName name="CATDINDING">#REF!</definedName>
    <definedName name="catdindingdalam">#REF!</definedName>
    <definedName name="catdindingluar">#REF!</definedName>
    <definedName name="catdinek">#REF!</definedName>
    <definedName name="catdinin">#REF!</definedName>
    <definedName name="catdinluar">#REF!</definedName>
    <definedName name="catdinlur">#REF!</definedName>
    <definedName name="catdlm">#REF!</definedName>
    <definedName name="catduco">#REF!</definedName>
    <definedName name="catduko">#REF!</definedName>
    <definedName name="CATE">#REF!</definedName>
    <definedName name="cateks">#REF!</definedName>
    <definedName name="cateksterior">#REF!</definedName>
    <definedName name="catex">#REF!</definedName>
    <definedName name="catexter">#REF!</definedName>
    <definedName name="catgenteng">#REF!</definedName>
    <definedName name="catint">#REF!</definedName>
    <definedName name="catinter">#REF!</definedName>
    <definedName name="catinterior">#REF!</definedName>
    <definedName name="catkay">#REF!</definedName>
    <definedName name="CatKayu">#REF!</definedName>
    <definedName name="catkayu2lapis">#REF!</definedName>
    <definedName name="catkayu3lapis">#REF!</definedName>
    <definedName name="catkayu3xmeni">#REF!</definedName>
    <definedName name="catkayulama">#REF!</definedName>
    <definedName name="catkayuulang">#REF!</definedName>
    <definedName name="CatKhusus">#REF!</definedName>
    <definedName name="catkubar">#REF!</definedName>
    <definedName name="catkylama">#REF!</definedName>
    <definedName name="catl">#REF!</definedName>
    <definedName name="catlisplk">#REF!</definedName>
    <definedName name="catlist">#REF!</definedName>
    <definedName name="catluar">#REF!</definedName>
    <definedName name="CATMARKA">#REF!</definedName>
    <definedName name="catmeni">#REF!</definedName>
    <definedName name="catminyak">#REF!</definedName>
    <definedName name="CATMJ">#REF!</definedName>
    <definedName name="CATPINTU">#REF!</definedName>
    <definedName name="catplaf">#REF!</definedName>
    <definedName name="catplafon">#REF!</definedName>
    <definedName name="catplafond">#REF!</definedName>
    <definedName name="catresiduter">#REF!</definedName>
    <definedName name="catSEIV">#REF!</definedName>
    <definedName name="CatStandar">#REF!</definedName>
    <definedName name="cattbk">#REF!</definedName>
    <definedName name="cattembok">#REF!</definedName>
    <definedName name="cattemboklama">#REF!</definedName>
    <definedName name="cattembokulang">#REF!</definedName>
    <definedName name="catteng">#REF!</definedName>
    <definedName name="cattex">#REF!</definedName>
    <definedName name="cattmbk">#REF!</definedName>
    <definedName name="cattmblama">#REF!</definedName>
    <definedName name="cattmbok">#REF!</definedName>
    <definedName name="catulang">#REF!</definedName>
    <definedName name="catvernis">#REF!</definedName>
    <definedName name="cawat">#REF!</definedName>
    <definedName name="CB">#REF!</definedName>
    <definedName name="CB_150">#REF!</definedName>
    <definedName name="CB_500">#REF!</definedName>
    <definedName name="cb0">#REF!</definedName>
    <definedName name="cb150modif">#REF!</definedName>
    <definedName name="cb500modif">#REF!</definedName>
    <definedName name="cbsb">#REF!</definedName>
    <definedName name="cbvcxb">#REF!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01">#REF!</definedName>
    <definedName name="CC_01A">#REF!</definedName>
    <definedName name="CC_02">#REF!</definedName>
    <definedName name="CC_03">#REF!</definedName>
    <definedName name="CC_04">#REF!</definedName>
    <definedName name="CC_04A">#REF!</definedName>
    <definedName name="CC_05">#REF!</definedName>
    <definedName name="CC_05A">#REF!</definedName>
    <definedName name="CC_06">#REF!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8A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c_8">#REF!</definedName>
    <definedName name="cc_9">#REF!</definedName>
    <definedName name="ccb_20_acr">#REF!</definedName>
    <definedName name="ccb20_ringlux">#REF!</definedName>
    <definedName name="ccb32_ringlux">#REF!</definedName>
    <definedName name="ccb32nicad">#REF!</definedName>
    <definedName name="cccc">#REF!</definedName>
    <definedName name="cccccccccc" hidden="1">{"'Sheet1'!$A$1"}</definedName>
    <definedName name="CCF">#REF!</definedName>
    <definedName name="ccren">#REF!</definedName>
    <definedName name="CCS">#REF!</definedName>
    <definedName name="CCTV">#REF!</definedName>
    <definedName name="CD">#REF!</definedName>
    <definedName name="CD.B">#REF!</definedName>
    <definedName name="CDAS">#REF!</definedName>
    <definedName name="CDD">#REF!</definedName>
    <definedName name="CDDD">#REF!</definedName>
    <definedName name="cddd1p">#REF!</definedName>
    <definedName name="cddd3p">#REF!</definedName>
    <definedName name="cdh">#REF!</definedName>
    <definedName name="CDL">#REF!</definedName>
    <definedName name="cdmt_70W">#REF!</definedName>
    <definedName name="cdmt_70W_cones.due.L">#REF!</definedName>
    <definedName name="cdmt_70W_cones.due.S">#REF!</definedName>
    <definedName name="cdmt_70W_cones.step">#REF!</definedName>
    <definedName name="cdmt_70W_theme.VCA">#REF!</definedName>
    <definedName name="cdt">#REF!</definedName>
    <definedName name="ce">#REF!</definedName>
    <definedName name="ce_6">#REF!</definedName>
    <definedName name="CEILING">#REF!</definedName>
    <definedName name="Ceiling_speker">#REF!</definedName>
    <definedName name="cek">#REF!</definedName>
    <definedName name="cek_bq">#REF!</definedName>
    <definedName name="CEK_ME">#REF!</definedName>
    <definedName name="cek_prel">#REF!</definedName>
    <definedName name="cemara">#REF!</definedName>
    <definedName name="cemara_1">#REF!</definedName>
    <definedName name="cemen">#REF!</definedName>
    <definedName name="CEMENT">#REF!</definedName>
    <definedName name="CEMENT_PC">#REF!</definedName>
    <definedName name="cendana">#REF!</definedName>
    <definedName name="cenposalm">#REF!</definedName>
    <definedName name="cenposstel">#REF!</definedName>
    <definedName name="CENTI_PUMP_50MM">#REF!</definedName>
    <definedName name="cer">#REF!</definedName>
    <definedName name="cermin">#REF!</definedName>
    <definedName name="cermin5">#REF!</definedName>
    <definedName name="Cerucuk__Gelam_0_8__10_cm">#REF!</definedName>
    <definedName name="cerucukgelam">#REF!</definedName>
    <definedName name="cessna_son70_2m">#REF!</definedName>
    <definedName name="cessna_son70_3m">#REF!</definedName>
    <definedName name="cetak">#REF!</definedName>
    <definedName name="cetak_maal">#REF!</definedName>
    <definedName name="cetakan">#REF!</definedName>
    <definedName name="Cetakan_Beton">#REF!</definedName>
    <definedName name="Cetakan_Maal">#REF!</definedName>
    <definedName name="CETAKAN_MALL_BETON">#REF!</definedName>
    <definedName name="cetakan1">#REF!</definedName>
    <definedName name="cetakan2">#REF!</definedName>
    <definedName name="cetakanbc300200120">#REF!</definedName>
    <definedName name="cetakanbeton">#REF!</definedName>
    <definedName name="cetakfilm1x">#REF!</definedName>
    <definedName name="cetpapan">#REF!</definedName>
    <definedName name="CF">#REF!</definedName>
    <definedName name="CF_A">#REF!</definedName>
    <definedName name="CF_B">#REF!</definedName>
    <definedName name="CF_C">#REF!</definedName>
    <definedName name="CF_D">#REF!</definedName>
    <definedName name="CF_E">#REF!</definedName>
    <definedName name="CF_F">#REF!</definedName>
    <definedName name="CF_OB">#REF!</definedName>
    <definedName name="cfmingguan">#N/A</definedName>
    <definedName name="CFP">#REF!</definedName>
    <definedName name="cg">"$#REF!.$H$33"</definedName>
    <definedName name="cgionc">#REF!</definedName>
    <definedName name="cgiovl">#REF!</definedName>
    <definedName name="CH">#REF!</definedName>
    <definedName name="chain">#REF!</definedName>
    <definedName name="CHAIN_BLOCK">#REF!</definedName>
    <definedName name="CHAIN_SAW">#REF!</definedName>
    <definedName name="chainsaw">#REF!</definedName>
    <definedName name="Charger75">#REF!</definedName>
    <definedName name="Chart">#REF!</definedName>
    <definedName name="Check">#REF!</definedName>
    <definedName name="CHECK_LIST">#REF!</definedName>
    <definedName name="CHECKLIST">#REF!</definedName>
    <definedName name="checkvalve">#REF!</definedName>
    <definedName name="CHF">#REF!</definedName>
    <definedName name="chhtnc">#REF!</definedName>
    <definedName name="chhtvl">#REF!</definedName>
    <definedName name="CHIP">#REF!</definedName>
    <definedName name="chipp">#REF!</definedName>
    <definedName name="Chipspreader">#REF!</definedName>
    <definedName name="chnc">#REF!</definedName>
    <definedName name="chvl">#REF!</definedName>
    <definedName name="cinta">#REF!</definedName>
    <definedName name="cip1.25">#REF!</definedName>
    <definedName name="cip1.5">#REF!</definedName>
    <definedName name="cipf10">#REF!</definedName>
    <definedName name="cipf3">#REF!</definedName>
    <definedName name="cipf4">#REF!</definedName>
    <definedName name="cipf6">#REF!</definedName>
    <definedName name="cipf8">#REF!</definedName>
    <definedName name="citidd">#REF!</definedName>
    <definedName name="citilite">#REF!</definedName>
    <definedName name="City">#REF!</definedName>
    <definedName name="CJ">#REF!</definedName>
    <definedName name="CK">#REF!</definedName>
    <definedName name="CKAY">#REF!</definedName>
    <definedName name="ckk">#REF!</definedName>
    <definedName name="cknc">#REF!</definedName>
    <definedName name="ckvl">#REF!</definedName>
    <definedName name="cl">#REF!</definedName>
    <definedName name="cl_1">#REF!</definedName>
    <definedName name="cl_10">#REF!</definedName>
    <definedName name="cl_2">#REF!</definedName>
    <definedName name="cl_3">#REF!</definedName>
    <definedName name="cl_5">#REF!</definedName>
    <definedName name="cl_6">#REF!</definedName>
    <definedName name="cl_7">#REF!</definedName>
    <definedName name="cl_8">#REF!</definedName>
    <definedName name="cl_9">#REF!</definedName>
    <definedName name="cl100_">#REF!</definedName>
    <definedName name="cl125_">#REF!</definedName>
    <definedName name="cl15_">#REF!</definedName>
    <definedName name="cl150_">#REF!</definedName>
    <definedName name="cl20_">#REF!</definedName>
    <definedName name="cl200_">#REF!</definedName>
    <definedName name="cl25_">#REF!</definedName>
    <definedName name="cl250_">#REF!</definedName>
    <definedName name="cl32_">#REF!</definedName>
    <definedName name="cl40_">#REF!</definedName>
    <definedName name="cl50_">#REF!</definedName>
    <definedName name="cl65_">#REF!</definedName>
    <definedName name="cl80_">#REF!</definedName>
    <definedName name="CLEANING">#REF!</definedName>
    <definedName name="cleatsteel">#REF!</definedName>
    <definedName name="clemsisir">#REF!</definedName>
    <definedName name="ClientState">#REF!</definedName>
    <definedName name="ClientZip">#REF!</definedName>
    <definedName name="CLIPSAL">#REF!</definedName>
    <definedName name="clos_T420_J">#REF!</definedName>
    <definedName name="CLOSET">#REF!</definedName>
    <definedName name="CLOSET_DUDUK">#REF!</definedName>
    <definedName name="Closet_Duduk_Merk_KIA">#REF!</definedName>
    <definedName name="CLOSET_JONGKO">#REF!</definedName>
    <definedName name="closet_jongkok">#REF!</definedName>
    <definedName name="Closet_jongkok__TOTO">#REF!</definedName>
    <definedName name="Closet_Jongkok_Merk_KIA">#REF!</definedName>
    <definedName name="Closet_Jongkok_OMS">#REF!</definedName>
    <definedName name="closet_KIA_batu">#REF!</definedName>
    <definedName name="closet_KIA_boli">#REF!</definedName>
    <definedName name="closet_KIA_kwan">#REF!</definedName>
    <definedName name="closet_KIA_lim">#REF!</definedName>
    <definedName name="closet_KIA_tiba">#REF!</definedName>
    <definedName name="closet_KIA_toling">#REF!</definedName>
    <definedName name="closet_toto">#REF!</definedName>
    <definedName name="Closet.c420">#REF!</definedName>
    <definedName name="Closet.ddk">#REF!</definedName>
    <definedName name="closet.jkok">#REF!</definedName>
    <definedName name="closetdu">#REF!</definedName>
    <definedName name="closetduduk">#REF!</definedName>
    <definedName name="closetjo">#REF!</definedName>
    <definedName name="closetjongkok">#REF!</definedName>
    <definedName name="CLP">#REF!</definedName>
    <definedName name="clsce7">#REF!</definedName>
    <definedName name="clscw420j">#REF!</definedName>
    <definedName name="clsCW660J">#REF!</definedName>
    <definedName name="clsjngkCE7">#REF!</definedName>
    <definedName name="clstjngkCE7">#REF!</definedName>
    <definedName name="clt">#REF!</definedName>
    <definedName name="CLUBHOUSE">#REF!</definedName>
    <definedName name="clvc1">#REF!</definedName>
    <definedName name="CLVC3">0.1</definedName>
    <definedName name="CLVCTB">#REF!</definedName>
    <definedName name="cm">#REF!</definedName>
    <definedName name="cmefpan">#REF!</definedName>
    <definedName name="cmix">#REF!</definedName>
    <definedName name="CMr">#REF!</definedName>
    <definedName name="cn">#REF!</definedName>
    <definedName name="CN3p">#REF!</definedName>
    <definedName name="CNP_150.65.20.3_2">#REF!</definedName>
    <definedName name="CO">#REF!</definedName>
    <definedName name="CO_100">#REF!</definedName>
    <definedName name="CO_50">#REF!</definedName>
    <definedName name="CO_6">#REF!</definedName>
    <definedName name="CO_80">#REF!</definedName>
    <definedName name="CO.SPEK10.T">#REF!</definedName>
    <definedName name="COARSE_AGGREGAT">#REF!</definedName>
    <definedName name="COARSE_AGGREGATE">#REF!</definedName>
    <definedName name="COARSE_AGREGATE">#REF!</definedName>
    <definedName name="coarseagregat">#REF!</definedName>
    <definedName name="COAT">#REF!</definedName>
    <definedName name="Coating">#REF!</definedName>
    <definedName name="COATP">#REF!</definedName>
    <definedName name="COAW100">#REF!</definedName>
    <definedName name="COAW125">#REF!</definedName>
    <definedName name="COAW15">#REF!</definedName>
    <definedName name="COAW150">#REF!</definedName>
    <definedName name="COAW20">#REF!</definedName>
    <definedName name="COAW200">#REF!</definedName>
    <definedName name="COAW25">#REF!</definedName>
    <definedName name="COAW250">#REF!</definedName>
    <definedName name="COAW32">#REF!</definedName>
    <definedName name="COAW40">#REF!</definedName>
    <definedName name="COAW50">#REF!</definedName>
    <definedName name="COAW65">#REF!</definedName>
    <definedName name="COAW80">#REF!</definedName>
    <definedName name="COB">#REF!</definedName>
    <definedName name="coba" hidden="1">#REF!</definedName>
    <definedName name="Code" hidden="1">#REF!</definedName>
    <definedName name="COdia3">#REF!</definedName>
    <definedName name="COdia4">#REF!</definedName>
    <definedName name="Coef">#REF!</definedName>
    <definedName name="COEFF">#REF!</definedName>
    <definedName name="COEFFUPAH">#REF!</definedName>
    <definedName name="CoeftMatIDR">#REF!</definedName>
    <definedName name="COEX0">#REF!</definedName>
    <definedName name="COEX1">#REF!</definedName>
    <definedName name="COEX2">#REF!</definedName>
    <definedName name="COEX3">#REF!</definedName>
    <definedName name="CÖÏ_LY_VAÄN_CHUYEÅN">#REF!</definedName>
    <definedName name="Cöï_ly_vaän_chuyeãn">#REF!</definedName>
    <definedName name="COL_035">#REF!</definedName>
    <definedName name="ColdMilling">#REF!</definedName>
    <definedName name="colt">#REF!</definedName>
    <definedName name="COM">#REF!</definedName>
    <definedName name="COM_EMB">#REF!</definedName>
    <definedName name="COM_SG">#REF!</definedName>
    <definedName name="Combi">#REF!</definedName>
    <definedName name="comlocal">#REF!</definedName>
    <definedName name="COMM._TRAVELING">#REF!</definedName>
    <definedName name="comp">#REF!</definedName>
    <definedName name="COMPACT">#REF!</definedName>
    <definedName name="compactor">#REF!</definedName>
    <definedName name="COMPANY">#REF!</definedName>
    <definedName name="COMPRES">#REF!</definedName>
    <definedName name="COMPRESOR">#REF!</definedName>
    <definedName name="Compresor210">#REF!</definedName>
    <definedName name="compress">#REF!</definedName>
    <definedName name="COMPRESSOR">#REF!</definedName>
    <definedName name="COMPRESSOR_8.000_10.000_L_M">#REF!</definedName>
    <definedName name="COMSUMABLE">#REF!</definedName>
    <definedName name="CON">#REF!</definedName>
    <definedName name="CON_6">#REF!</definedName>
    <definedName name="Con_Block">#REF!</definedName>
    <definedName name="CON_VIBRATOR">#REF!</definedName>
    <definedName name="CONB">#REF!</definedName>
    <definedName name="Conblock">#REF!</definedName>
    <definedName name="conblockpersegi8k400">#REF!</definedName>
    <definedName name="Conblok">#REF!</definedName>
    <definedName name="conblok8">#REF!</definedName>
    <definedName name="conc">#REF!</definedName>
    <definedName name="conc_mixer">#REF!</definedName>
    <definedName name="CONC_VIBRO">#REF!</definedName>
    <definedName name="CONC.MIXER">#REF!</definedName>
    <definedName name="CONCR">#REF!</definedName>
    <definedName name="concrete">#REF!</definedName>
    <definedName name="CONCRETE_MIXER" localSheetId="2">#REF!</definedName>
    <definedName name="CONCRETE_MIXER">#REF!</definedName>
    <definedName name="Concrete_Mixer_0_3___0_6_M3">#REF!</definedName>
    <definedName name="CONCRETE_MIXER_11">#REF!</definedName>
    <definedName name="CONCRETE_MIXER_12">#REF!</definedName>
    <definedName name="CONCRETE_MIXER_4_5_5_0_M3">#REF!</definedName>
    <definedName name="Concrete_Mixer10HP">#REF!</definedName>
    <definedName name="Concrete_Mixer6HP">#REF!</definedName>
    <definedName name="concrete_nail">#REF!</definedName>
    <definedName name="CONCRETE_VIBRATOR" localSheetId="2">#REF!</definedName>
    <definedName name="CONCRETE_VIBRATOR">#REF!</definedName>
    <definedName name="CONCRETE_VIBRATOR_11">#REF!</definedName>
    <definedName name="CONCRETE_VIBRATOR_12">#REF!</definedName>
    <definedName name="concrete.paver">#REF!</definedName>
    <definedName name="concrete.pump">#REF!</definedName>
    <definedName name="concrete.vibrator">#REF!</definedName>
    <definedName name="CONCRETEMIX711">#REF!</definedName>
    <definedName name="CONCRETEMIX818">#REF!</definedName>
    <definedName name="CONCRETEMIXER">#REF!</definedName>
    <definedName name="CONCRETEMIXER22">#REF!</definedName>
    <definedName name="CONCRETEMIXER74">#REF!</definedName>
    <definedName name="Concretepump">#REF!</definedName>
    <definedName name="CONCRETEVIB711">#REF!</definedName>
    <definedName name="Concretevibrator">#REF!</definedName>
    <definedName name="CONCRETEVIBRO">#REF!</definedName>
    <definedName name="CONCRETMIXER818">#REF!</definedName>
    <definedName name="Concretpump">#REF!</definedName>
    <definedName name="CONCRETTE_MIXER">#REF!</definedName>
    <definedName name="CONCRETTE_VIBRATOR">#REF!</definedName>
    <definedName name="concvibr">#REF!</definedName>
    <definedName name="CONDITION">#REF!</definedName>
    <definedName name="cong1x15">#REF!</definedName>
    <definedName name="CONM">#REF!</definedName>
    <definedName name="CONT">#REF!</definedName>
    <definedName name="Continue">#N/A</definedName>
    <definedName name="CONVIB">#REF!</definedName>
    <definedName name="convibrator">#REF!</definedName>
    <definedName name="COOP">#REF!</definedName>
    <definedName name="COPVC100">#REF!</definedName>
    <definedName name="COPVC150">#REF!</definedName>
    <definedName name="COPVC200">#REF!</definedName>
    <definedName name="COPVC50">#REF!</definedName>
    <definedName name="COPVC80">#REF!</definedName>
    <definedName name="COPVCAW2">#REF!</definedName>
    <definedName name="COPVCAW4">#REF!</definedName>
    <definedName name="COR">#REF!</definedName>
    <definedName name="cor_b">#REF!</definedName>
    <definedName name="Cor_Beton">#REF!</definedName>
    <definedName name="Cor_Beton_Bertulang__Camp._1_Pc___2_Psr___3_Krl">#REF!</definedName>
    <definedName name="COR_BETON_TANPA_TULANG_1_3_5">#REF!</definedName>
    <definedName name="COR_BETON_TULANG__k225">#REF!</definedName>
    <definedName name="COR_BETON_TULANG__k300">#REF!</definedName>
    <definedName name="COR_BETON_TUMBUK_1_3_5__T_7_cm">#REF!</definedName>
    <definedName name="cor_d">#REF!</definedName>
    <definedName name="cor_k">#REF!</definedName>
    <definedName name="corbeton">#REF!</definedName>
    <definedName name="CORBETONREADYMIX275">#REF!</definedName>
    <definedName name="core" hidden="1">#REF!</definedName>
    <definedName name="Corelift">#REF!</definedName>
    <definedName name="cornes">#REF!</definedName>
    <definedName name="COS_4P_100A">#REF!</definedName>
    <definedName name="COS_4P_1250A">#REF!</definedName>
    <definedName name="COS_4P_125A">#REF!</definedName>
    <definedName name="COS_4P_1600A">#REF!</definedName>
    <definedName name="COS_4P_160A">#REF!</definedName>
    <definedName name="COS_4P_200A">#REF!</definedName>
    <definedName name="COS_4P_2500A">#REF!</definedName>
    <definedName name="COS_4P_250A">#REF!</definedName>
    <definedName name="COS_4P_25A">#REF!</definedName>
    <definedName name="COS_4P_3150A">#REF!</definedName>
    <definedName name="COS_4P_400A">#REF!</definedName>
    <definedName name="COS_4P_40A">#REF!</definedName>
    <definedName name="COS_4P_630A">#REF!</definedName>
    <definedName name="COS_4P_63A">#REF!</definedName>
    <definedName name="COS_4P_800A">#REF!</definedName>
    <definedName name="COS_4P_80A">#REF!</definedName>
    <definedName name="COSAN100">#REF!</definedName>
    <definedName name="COSAN125">#REF!</definedName>
    <definedName name="COSAN150">#REF!</definedName>
    <definedName name="COSAN50">#REF!</definedName>
    <definedName name="COSAN80">#REF!</definedName>
    <definedName name="cosphi">#REF!</definedName>
    <definedName name="cost">#N/A</definedName>
    <definedName name="COSTINDUK">#REF!</definedName>
    <definedName name="costironxingxing8">#REF!</definedName>
    <definedName name="costironxinxing8">#REF!</definedName>
    <definedName name="Cot_thep">#REF!</definedName>
    <definedName name="cota">#REF!</definedName>
    <definedName name="COTOTO100">#REF!</definedName>
    <definedName name="COTOTO50">#REF!</definedName>
    <definedName name="COTOTO80">#REF!</definedName>
    <definedName name="Country">#REF!</definedName>
    <definedName name="course1">#REF!</definedName>
    <definedName name="course2">#REF!</definedName>
    <definedName name="cov">#REF!</definedName>
    <definedName name="cov_mir_2_36">#REF!</definedName>
    <definedName name="cove">#REF!</definedName>
    <definedName name="cover">#REF!</definedName>
    <definedName name="COVER_1">#REF!</definedName>
    <definedName name="COVER_2">#REF!</definedName>
    <definedName name="COVER_3">#REF!</definedName>
    <definedName name="cover1">#REF!</definedName>
    <definedName name="cover2">#REF!</definedName>
    <definedName name="covib">#REF!</definedName>
    <definedName name="CP">#REF!</definedName>
    <definedName name="cpump">#REF!</definedName>
    <definedName name="CPVC100">#REF!</definedName>
    <definedName name="CPVC1KM">#REF!</definedName>
    <definedName name="CPVCDN">#REF!</definedName>
    <definedName name="CR_ALL">#REF!</definedName>
    <definedName name="CR.BETON">#REF!</definedName>
    <definedName name="CRANE">#REF!</definedName>
    <definedName name="CRANE_ENFIELD">#REF!</definedName>
    <definedName name="crane1015ton">#REF!</definedName>
    <definedName name="Crane35">#REF!</definedName>
    <definedName name="crane35ton">#REF!</definedName>
    <definedName name="crane50">#REF!</definedName>
    <definedName name="crane57ton">#REF!</definedName>
    <definedName name="CRAWLER">#REF!</definedName>
    <definedName name="CRBT103">#REF!</definedName>
    <definedName name="CRBT128">#REF!</definedName>
    <definedName name="CRBT13">#REF!</definedName>
    <definedName name="CRBT153">#REF!</definedName>
    <definedName name="CRBT16">#REF!</definedName>
    <definedName name="CRBT19">#REF!</definedName>
    <definedName name="CRBT22">#REF!</definedName>
    <definedName name="CRBT25">#REF!</definedName>
    <definedName name="CRBT28">#REF!</definedName>
    <definedName name="CRBT31">#REF!</definedName>
    <definedName name="CRBT34">#REF!</definedName>
    <definedName name="CRBT41">#REF!</definedName>
    <definedName name="CRBT53">#REF!</definedName>
    <definedName name="CRBT6">#REF!</definedName>
    <definedName name="CRBT66">#REF!</definedName>
    <definedName name="CRBT78">#REF!</definedName>
    <definedName name="CRBT9">#REF!</definedName>
    <definedName name="CRBT91">#REF!</definedName>
    <definedName name="CRBTK103">#REF!</definedName>
    <definedName name="CRBTK128">#REF!</definedName>
    <definedName name="CRBTK13">#REF!</definedName>
    <definedName name="CRBTK153">#REF!</definedName>
    <definedName name="CRBTK16">#REF!</definedName>
    <definedName name="CRBTK19">#REF!</definedName>
    <definedName name="CRBTK22">#REF!</definedName>
    <definedName name="CRBTK25">#REF!</definedName>
    <definedName name="CRBTK28">#REF!</definedName>
    <definedName name="CRBTK31">#REF!</definedName>
    <definedName name="CRBTK34">#REF!</definedName>
    <definedName name="CRBTK41">#REF!</definedName>
    <definedName name="CRBTK53">#REF!</definedName>
    <definedName name="CRBTK6">#REF!</definedName>
    <definedName name="CRBTK66">#REF!</definedName>
    <definedName name="CRBTK78">#REF!</definedName>
    <definedName name="CRBTK9">#REF!</definedName>
    <definedName name="CRBTK91">#REF!</definedName>
    <definedName name="CRBTL103">#REF!</definedName>
    <definedName name="CRBTL128">#REF!</definedName>
    <definedName name="CRBTL13">#REF!</definedName>
    <definedName name="CRBTL153">#REF!</definedName>
    <definedName name="CRBTL16">#REF!</definedName>
    <definedName name="CRBTL19">#REF!</definedName>
    <definedName name="CRBTL22">#REF!</definedName>
    <definedName name="CRBTL25">#REF!</definedName>
    <definedName name="CRBTL28">#REF!</definedName>
    <definedName name="CRBTL31">#REF!</definedName>
    <definedName name="CRBTL34">#REF!</definedName>
    <definedName name="CRBTL41">#REF!</definedName>
    <definedName name="CRBTL53">#REF!</definedName>
    <definedName name="CRBTL6">#REF!</definedName>
    <definedName name="CRBTL66">#REF!</definedName>
    <definedName name="CRBTL78">#REF!</definedName>
    <definedName name="CRBTL9">#REF!</definedName>
    <definedName name="CRBTL91">#REF!</definedName>
    <definedName name="CRD">#REF!</definedName>
    <definedName name="CRRL13">#REF!</definedName>
    <definedName name="CRRL16">#REF!</definedName>
    <definedName name="CRRL19">#REF!</definedName>
    <definedName name="CRRL6">#REF!</definedName>
    <definedName name="CRRL9">#REF!</definedName>
    <definedName name="CRRLL13">#REF!</definedName>
    <definedName name="CRRLL16">#REF!</definedName>
    <definedName name="CRRLL19">#REF!</definedName>
    <definedName name="CRRLL6">#REF!</definedName>
    <definedName name="CRRLL9">#REF!</definedName>
    <definedName name="CRS">#REF!</definedName>
    <definedName name="CRUSHED_STONE">#REF!</definedName>
    <definedName name="Crusher">#REF!</definedName>
    <definedName name="CS">#REF!</definedName>
    <definedName name="CS_6">#REF!</definedName>
    <definedName name="cs3w">#REF!</definedName>
    <definedName name="csanlex">#REF!</definedName>
    <definedName name="csd3p">#REF!</definedName>
    <definedName name="csddg1p">#REF!</definedName>
    <definedName name="csddt1p">#REF!</definedName>
    <definedName name="csDesignMode">1</definedName>
    <definedName name="csf">#REF!</definedName>
    <definedName name="csht3p">#REF!</definedName>
    <definedName name="CSSSSSS">#REF!</definedName>
    <definedName name="CSSSSSS_6">#REF!</definedName>
    <definedName name="cst">#REF!</definedName>
    <definedName name="cstw">#REF!</definedName>
    <definedName name="ct">#REF!</definedName>
    <definedName name="ct_100">#REF!</definedName>
    <definedName name="ct_150">#REF!</definedName>
    <definedName name="ct_200">#REF!</definedName>
    <definedName name="ct_2000">#REF!</definedName>
    <definedName name="ct_250">#REF!</definedName>
    <definedName name="ct_2500">#REF!</definedName>
    <definedName name="ct_300">#REF!</definedName>
    <definedName name="ct_40">#REF!</definedName>
    <definedName name="ct_400">#REF!</definedName>
    <definedName name="ct_50">#REF!</definedName>
    <definedName name="ct_500">#REF!</definedName>
    <definedName name="ct_600">#REF!</definedName>
    <definedName name="ct_75">#REF!</definedName>
    <definedName name="ct_800">#REF!</definedName>
    <definedName name="ct150kv">#REF!</definedName>
    <definedName name="CTEM">#REF!</definedName>
    <definedName name="cti3x15">#REF!</definedName>
    <definedName name="CTM">#REF!</definedName>
    <definedName name="ctplfn">#REF!</definedName>
    <definedName name="cu">#REF!</definedName>
    <definedName name="cu_15">#REF!</definedName>
    <definedName name="cu_18">#REF!</definedName>
    <definedName name="cu_25">#REF!</definedName>
    <definedName name="cu_75">#REF!</definedName>
    <definedName name="Cub">#REF!</definedName>
    <definedName name="cubicle_TM">#REF!</definedName>
    <definedName name="cubicle_TR">#REF!</definedName>
    <definedName name="Cucifilm">#REF!</definedName>
    <definedName name="CUL">#REF!</definedName>
    <definedName name="culy1">#REF!</definedName>
    <definedName name="culy2">#REF!</definedName>
    <definedName name="culy3">#REF!</definedName>
    <definedName name="culy4">#REF!</definedName>
    <definedName name="culy5">#REF!</definedName>
    <definedName name="cuoc">#REF!</definedName>
    <definedName name="cur_c">#REF!</definedName>
    <definedName name="CURB">#REF!</definedName>
    <definedName name="curingcompound">#REF!</definedName>
    <definedName name="Currency">#REF!</definedName>
    <definedName name="CURVA">#REF!</definedName>
    <definedName name="curve1" hidden="1">{"'Sheet1'!$A$1"}</definedName>
    <definedName name="cut">"'file://SERVER3/har-data/STRUCTURE PRICE OF BQ KOMPAS GRAMEDIA.xls'#$analisa.$#REF!$#REF!"</definedName>
    <definedName name="cuthead">#REF!</definedName>
    <definedName name="Cutter">#REF!</definedName>
    <definedName name="CV">#REF!</definedName>
    <definedName name="cv_50">#REF!</definedName>
    <definedName name="CV._AGUNG__MULIA">#REF!</definedName>
    <definedName name="CV._APA">#REF!</definedName>
    <definedName name="CV._CARAKA__UTAMA">#REF!</definedName>
    <definedName name="CV._SIAGA_UTAMA">#REF!</definedName>
    <definedName name="CV._TOROSIAJE">#REF!</definedName>
    <definedName name="CV10K100">#REF!</definedName>
    <definedName name="CV10K125">#REF!</definedName>
    <definedName name="CV10K150">#REF!</definedName>
    <definedName name="CV10K200">#REF!</definedName>
    <definedName name="CV10K250">#REF!</definedName>
    <definedName name="CV10K300">#REF!</definedName>
    <definedName name="CV10K40">#REF!</definedName>
    <definedName name="CV10K50">#REF!</definedName>
    <definedName name="CV10K65">#REF!</definedName>
    <definedName name="CV10K80">#REF!</definedName>
    <definedName name="cv10kitz1.5">#REF!</definedName>
    <definedName name="cv10kitz10">#REF!</definedName>
    <definedName name="cv10kitz12">#REF!</definedName>
    <definedName name="cv10kitz2">#REF!</definedName>
    <definedName name="cv10kitz2.5">#REF!</definedName>
    <definedName name="cv10kitz3">#REF!</definedName>
    <definedName name="cv10kitz4">#REF!</definedName>
    <definedName name="cv10kitz5">#REF!</definedName>
    <definedName name="cv10kitz6">#REF!</definedName>
    <definedName name="cv10kitz8">#REF!</definedName>
    <definedName name="cv10ktoyo">#REF!</definedName>
    <definedName name="cv10ktoyo0.5">#REF!</definedName>
    <definedName name="cv10ktoyo0.75">#REF!</definedName>
    <definedName name="cv10ktoyo1">#REF!</definedName>
    <definedName name="cv10ktoyo1.25">#REF!</definedName>
    <definedName name="cv10ktoyo1.5">#REF!</definedName>
    <definedName name="cv10ktoyo10">#REF!</definedName>
    <definedName name="cv10ktoyo12">#REF!</definedName>
    <definedName name="cv10ktoyo2">#REF!</definedName>
    <definedName name="cv10ktoyo2.5">#REF!</definedName>
    <definedName name="cv10ktoyo3">#REF!</definedName>
    <definedName name="cv10ktoyo4">#REF!</definedName>
    <definedName name="cv10ktoyo5">#REF!</definedName>
    <definedName name="cv10ktoyo6">#REF!</definedName>
    <definedName name="cv10ktoyo8">#REF!</definedName>
    <definedName name="cv10toyo0.5">#REF!</definedName>
    <definedName name="cv10toyo0.75">#REF!</definedName>
    <definedName name="cv10toyo1">#REF!</definedName>
    <definedName name="cv10toyo1.25">#REF!</definedName>
    <definedName name="cv10toyo1.5">#REF!</definedName>
    <definedName name="cv10toyo10">#REF!</definedName>
    <definedName name="cv10toyo12">#REF!</definedName>
    <definedName name="cv10toyo2">#REF!</definedName>
    <definedName name="cv10toyo2.5">#REF!</definedName>
    <definedName name="cv10toyo3">#REF!</definedName>
    <definedName name="cv10toyo4">#REF!</definedName>
    <definedName name="cv10toyo5">#REF!</definedName>
    <definedName name="cv10toyo6">#REF!</definedName>
    <definedName name="cv10toyo8">#REF!</definedName>
    <definedName name="CV125P15">#REF!</definedName>
    <definedName name="CV125P20">#REF!</definedName>
    <definedName name="CV125P25">#REF!</definedName>
    <definedName name="CV125P32">#REF!</definedName>
    <definedName name="CV125P40">#REF!</definedName>
    <definedName name="CV125P50">#REF!</definedName>
    <definedName name="CV125P65">#REF!</definedName>
    <definedName name="CV150P15">#REF!</definedName>
    <definedName name="CV150P20">#REF!</definedName>
    <definedName name="CV150P25">#REF!</definedName>
    <definedName name="CV150P32">#REF!</definedName>
    <definedName name="CV150P40">#REF!</definedName>
    <definedName name="CV150P50">#REF!</definedName>
    <definedName name="CV150P65">#REF!</definedName>
    <definedName name="CV16K100">#REF!</definedName>
    <definedName name="CV16K125">#REF!</definedName>
    <definedName name="CV16K150">#REF!</definedName>
    <definedName name="CV16K200">#REF!</definedName>
    <definedName name="CV16K250">#REF!</definedName>
    <definedName name="CV16K300">#REF!</definedName>
    <definedName name="CV16K50">#REF!</definedName>
    <definedName name="CV16K65">#REF!</definedName>
    <definedName name="CV16K80">#REF!</definedName>
    <definedName name="cv16kitz10">#REF!</definedName>
    <definedName name="cv16kitz12">#REF!</definedName>
    <definedName name="cv16kitz2">#REF!</definedName>
    <definedName name="cv16kitz2.5">#REF!</definedName>
    <definedName name="cv16kitz3">#REF!</definedName>
    <definedName name="cv16kitz4">#REF!</definedName>
    <definedName name="cv16kitz5">#REF!</definedName>
    <definedName name="cv16kitz6">#REF!</definedName>
    <definedName name="cv16kitz8">#REF!</definedName>
    <definedName name="cv16ktoyo2">#REF!</definedName>
    <definedName name="cv16ktoyo2.5">#REF!</definedName>
    <definedName name="cv16ktoyo3">#REF!</definedName>
    <definedName name="cv16ktoyo4">#REF!</definedName>
    <definedName name="cv16ktoyo5">#REF!</definedName>
    <definedName name="cv16ktoyo6">#REF!</definedName>
    <definedName name="cv16ktoyo8">#REF!</definedName>
    <definedName name="cv16toyo10">#REF!</definedName>
    <definedName name="cv16toyo12">#REF!</definedName>
    <definedName name="cv16toyo2">#REF!</definedName>
    <definedName name="cv16toyo2.5">#REF!</definedName>
    <definedName name="cv16toyo3">#REF!</definedName>
    <definedName name="cv16toyo4">#REF!</definedName>
    <definedName name="cv16toyo5">#REF!</definedName>
    <definedName name="cv16toyo6">#REF!</definedName>
    <definedName name="cv16toyo8">#REF!</definedName>
    <definedName name="CV20K100">#REF!</definedName>
    <definedName name="CV20K125">#REF!</definedName>
    <definedName name="CV20K150">#REF!</definedName>
    <definedName name="CV20K200">#REF!</definedName>
    <definedName name="CV20K250">#REF!</definedName>
    <definedName name="CV20K300">#REF!</definedName>
    <definedName name="CV20K50">#REF!</definedName>
    <definedName name="CV20K65">#REF!</definedName>
    <definedName name="CV20K80">#REF!</definedName>
    <definedName name="CVA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oyo0.5">#REF!</definedName>
    <definedName name="cvbersihtoyo0.75">#REF!</definedName>
    <definedName name="cvbersihtoyo1">#REF!</definedName>
    <definedName name="cvbersihtoyo1.25">#REF!</definedName>
    <definedName name="cvbersihtoyo1.5">#REF!</definedName>
    <definedName name="cvbersihtoyo2">#REF!</definedName>
    <definedName name="cvbersihtoyo2.5">#REF!</definedName>
    <definedName name="cvbersihtoyo3">#REF!</definedName>
    <definedName name="cvbersihtoyo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dc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10">#REF!</definedName>
    <definedName name="cvhydrantkitz12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kitz5">#REF!</definedName>
    <definedName name="cvhydrantkitz6">#REF!</definedName>
    <definedName name="cvhydrantkitz8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vkitz16k10">#REF!</definedName>
    <definedName name="cvkitz16k12">#REF!</definedName>
    <definedName name="cvkitz16k2">#REF!</definedName>
    <definedName name="cvkitz16k2.5">#REF!</definedName>
    <definedName name="cvkitz16k3">#REF!</definedName>
    <definedName name="cvkitz16k4">#REF!</definedName>
    <definedName name="cvkitz16k5">#REF!</definedName>
    <definedName name="cvkitz16k6">#REF!</definedName>
    <definedName name="cvkitz16k8">#REF!</definedName>
    <definedName name="cvr">#REF!</definedName>
    <definedName name="cvsddf">#REF!</definedName>
    <definedName name="CVT_150">#REF!</definedName>
    <definedName name="CVT_500">#REF!</definedName>
    <definedName name="cvv">#REF!</definedName>
    <definedName name="cvz">#REF!</definedName>
    <definedName name="CW">#REF!</definedName>
    <definedName name="CW_1">#REF!</definedName>
    <definedName name="CW_2">#REF!</definedName>
    <definedName name="CW_3">#REF!</definedName>
    <definedName name="CW_4">#REF!</definedName>
    <definedName name="CW_6">#REF!</definedName>
    <definedName name="cw420j">#REF!</definedName>
    <definedName name="cwp">#REF!</definedName>
    <definedName name="CWRS">#REF!</definedName>
    <definedName name="CX">#REF!</definedName>
    <definedName name="cxhtnc">#REF!</definedName>
    <definedName name="cxhtvl">#REF!</definedName>
    <definedName name="cxnc">#REF!</definedName>
    <definedName name="cxv">#REF!</definedName>
    <definedName name="cxvl">#REF!</definedName>
    <definedName name="cxxnc">#REF!</definedName>
    <definedName name="cxxvl">#REF!</definedName>
    <definedName name="cycllop">#REF!</definedName>
    <definedName name="cycloop135">#REF!</definedName>
    <definedName name="Cyclop_123">#REF!</definedName>
    <definedName name="Cyclop_135">#REF!</definedName>
    <definedName name="Cyclop_Batu_Kali">#REF!</definedName>
    <definedName name="cylinderlockset">#REF!</definedName>
    <definedName name="cz">#REF!</definedName>
    <definedName name="czcz">#REF!</definedName>
    <definedName name="D">#REF!</definedName>
    <definedName name="D_1">#REF!</definedName>
    <definedName name="d_10">#REF!</definedName>
    <definedName name="D_120">"$#REF!.$H$40"</definedName>
    <definedName name="D_13">#REF!</definedName>
    <definedName name="D_16">#REF!</definedName>
    <definedName name="d_2">#REF!</definedName>
    <definedName name="D_29">#REF!</definedName>
    <definedName name="d_3">#REF!</definedName>
    <definedName name="d_5">#REF!</definedName>
    <definedName name="D_6">#REF!</definedName>
    <definedName name="d_7">#REF!</definedName>
    <definedName name="d_8">#REF!</definedName>
    <definedName name="D_80">"$#REF!.$H$39"</definedName>
    <definedName name="d_9">#REF!</definedName>
    <definedName name="d_bataco">#REF!</definedName>
    <definedName name="d_gw">#REF!</definedName>
    <definedName name="D._9">#REF!</definedName>
    <definedName name="D._9a">#REF!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0">#REF!</definedName>
    <definedName name="D.100.">#REF!,#REF!</definedName>
    <definedName name="D.101">#REF!</definedName>
    <definedName name="D.101.">#REF!,#REF!</definedName>
    <definedName name="D.102">#REF!</definedName>
    <definedName name="D.103">#REF!</definedName>
    <definedName name="D.104">#REF!</definedName>
    <definedName name="D.105.">#REF!,#REF!</definedName>
    <definedName name="D.106.">#REF!,#REF!</definedName>
    <definedName name="D.107.">#REF!,#REF!</definedName>
    <definedName name="D.108.">#REF!,#REF!</definedName>
    <definedName name="D.11.">#REF!,#REF!</definedName>
    <definedName name="D.110.">#REF!,#REF!</definedName>
    <definedName name="D.117.">#REF!,#REF!</definedName>
    <definedName name="D.118.">#REF!,#REF!</definedName>
    <definedName name="d.12.">#REF!,#REF!</definedName>
    <definedName name="D.120.">#REF!,#REF!</definedName>
    <definedName name="D.121.">#REF!,#REF!</definedName>
    <definedName name="D.13.">#REF!,#REF!</definedName>
    <definedName name="D.14.">#REF!,#REF!</definedName>
    <definedName name="D.15.">#REF!,#REF!</definedName>
    <definedName name="D.16">#REF!,#REF!</definedName>
    <definedName name="D.17.">#REF!,#REF!</definedName>
    <definedName name="D.18.">#REF!,#REF!</definedName>
    <definedName name="D.19">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3.">#REF!,#REF!</definedName>
    <definedName name="D.24.">#REF!,#REF!</definedName>
    <definedName name="D.25.">#REF!,#REF!</definedName>
    <definedName name="D.26.">#REF!,#REF!</definedName>
    <definedName name="D.29.">#REF!,#REF!</definedName>
    <definedName name="D.5.">#REF!,#REF!,#REF!</definedName>
    <definedName name="D.6.">#REF!,#REF!</definedName>
    <definedName name="D.6.1">#REF!</definedName>
    <definedName name="D.6.10">#REF!</definedName>
    <definedName name="D.6.11">#REF!</definedName>
    <definedName name="D.6.12">#REF!</definedName>
    <definedName name="D.6.13">#REF!</definedName>
    <definedName name="D.6.14">#REF!</definedName>
    <definedName name="D.6.15">#REF!</definedName>
    <definedName name="D.6.16">#REF!</definedName>
    <definedName name="D.6.17">#REF!</definedName>
    <definedName name="D.6.18">#REF!</definedName>
    <definedName name="D.6.19">#REF!</definedName>
    <definedName name="D.6.2">#REF!</definedName>
    <definedName name="D.6.20">#REF!</definedName>
    <definedName name="D.6.21">#REF!</definedName>
    <definedName name="D.6.22">#REF!</definedName>
    <definedName name="D.6.23">#REF!</definedName>
    <definedName name="D.6.24">#REF!</definedName>
    <definedName name="D.6.25">#REF!</definedName>
    <definedName name="D.6.26">#REF!</definedName>
    <definedName name="D.6.27">#REF!</definedName>
    <definedName name="D.6.3">#REF!</definedName>
    <definedName name="D.6.4">#REF!</definedName>
    <definedName name="D.6.5">#REF!</definedName>
    <definedName name="D.6.6">#REF!</definedName>
    <definedName name="D.6.7">#REF!</definedName>
    <definedName name="D.6.8">#REF!</definedName>
    <definedName name="D.6.9">#REF!</definedName>
    <definedName name="D.7.">#REF!,#REF!</definedName>
    <definedName name="D.78.">#REF!,#REF!</definedName>
    <definedName name="D.79.">#REF!,#REF!</definedName>
    <definedName name="D.8">#REF!</definedName>
    <definedName name="D.8.">#REF!,#REF!</definedName>
    <definedName name="D.80.">#REF!,#REF!</definedName>
    <definedName name="D.81.">#REF!,#REF!</definedName>
    <definedName name="D.82.">#REF!,#REF!</definedName>
    <definedName name="D.83.">#REF!,#REF!</definedName>
    <definedName name="D.84.">#REF!,#REF!</definedName>
    <definedName name="D.85.">#REF!,#REF!</definedName>
    <definedName name="D.86.">#REF!,#REF!</definedName>
    <definedName name="D.87.">#REF!,#REF!</definedName>
    <definedName name="D.88.">#REF!,#REF!</definedName>
    <definedName name="D.89.">#REF!,#REF!</definedName>
    <definedName name="D.9.">#REF!,#REF!</definedName>
    <definedName name="D.91.">#REF!,#REF!</definedName>
    <definedName name="D.92.">#REF!,#REF!</definedName>
    <definedName name="D.93.">#REF!,#REF!</definedName>
    <definedName name="D.94.">#REF!,#REF!</definedName>
    <definedName name="D.95.">#REF!,#REF!</definedName>
    <definedName name="D.96.">#REF!,#REF!</definedName>
    <definedName name="D.TRUCK">#REF!</definedName>
    <definedName name="d.u">#REF!</definedName>
    <definedName name="D1x49">#REF!</definedName>
    <definedName name="D1x49x49">#REF!</definedName>
    <definedName name="d2.5">#REF!</definedName>
    <definedName name="D20.">#REF!,#REF!</definedName>
    <definedName name="d24nc">#REF!</definedName>
    <definedName name="d24vl">#REF!</definedName>
    <definedName name="D3_">#REF!</definedName>
    <definedName name="D4D1">#REF!</definedName>
    <definedName name="D4D2">#REF!</definedName>
    <definedName name="D4D3">#REF!</definedName>
    <definedName name="D4D4">#REF!</definedName>
    <definedName name="D4D5">#REF!</definedName>
    <definedName name="D4D6">#REF!</definedName>
    <definedName name="D4D7">#REF!</definedName>
    <definedName name="d5.">#REF!</definedName>
    <definedName name="Daa">#REF!</definedName>
    <definedName name="dada">#REF!</definedName>
    <definedName name="DADFDD" hidden="1">#REF!</definedName>
    <definedName name="dadsfg">#REF!</definedName>
    <definedName name="DAERAH">#REF!</definedName>
    <definedName name="DAF" hidden="1">#REF!</definedName>
    <definedName name="DAF_10">#REF!</definedName>
    <definedName name="DAF_12">#REF!</definedName>
    <definedName name="DAF_4">#REF!</definedName>
    <definedName name="DAF_6">#REF!</definedName>
    <definedName name="Daf_mat">#REF!</definedName>
    <definedName name="Daf_mt">#REF!</definedName>
    <definedName name="Daf.4">#REF!</definedName>
    <definedName name="DAF3_1">#REF!</definedName>
    <definedName name="DAF3_10">#REF!</definedName>
    <definedName name="DAF3_11">#REF!</definedName>
    <definedName name="DAF3_12">#REF!</definedName>
    <definedName name="DAF3_13">#REF!</definedName>
    <definedName name="DAF3_14">#REF!</definedName>
    <definedName name="DAF3_15">#REF!</definedName>
    <definedName name="DAF3_16">#REF!</definedName>
    <definedName name="DAF3_17">#REF!</definedName>
    <definedName name="DAF3_18">#REF!</definedName>
    <definedName name="DAF3_19">#REF!</definedName>
    <definedName name="DAF3_2">#REF!</definedName>
    <definedName name="DAF3_20">#REF!</definedName>
    <definedName name="DAF3_21">#REF!</definedName>
    <definedName name="DAF3_3">#REF!</definedName>
    <definedName name="DAF3_4">#REF!</definedName>
    <definedName name="DAF3_5">#REF!</definedName>
    <definedName name="DAF3_6">#REF!</definedName>
    <definedName name="DAF3_7">#REF!</definedName>
    <definedName name="DAF3_8">#REF!</definedName>
    <definedName name="DAF3_9">#REF!</definedName>
    <definedName name="Daftar">#N/A</definedName>
    <definedName name="Daftar_Barang">#REF!</definedName>
    <definedName name="DAFTARPERSONIL">#REF!</definedName>
    <definedName name="DAFTARREMUNERASI">#REF!</definedName>
    <definedName name="DAFTARSEWA">#REF!</definedName>
    <definedName name="dag">#REF!</definedName>
    <definedName name="dak">#REF!</definedName>
    <definedName name="DANA">#REF!</definedName>
    <definedName name="dapat">#REF!</definedName>
    <definedName name="DAPUR___LAUNDRY" localSheetId="2">#REF!</definedName>
    <definedName name="DAPUR___LAUNDRY">#REF!</definedName>
    <definedName name="dari">#REF!</definedName>
    <definedName name="DAS">#REF!</definedName>
    <definedName name="Dasar">#REF!</definedName>
    <definedName name="DASAR_BAHAN">#REF!</definedName>
    <definedName name="dasd">#REF!</definedName>
    <definedName name="dasd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D" hidden="1">#REF!</definedName>
    <definedName name="dasfva">#REF!</definedName>
    <definedName name="dat">#REF!</definedName>
    <definedName name="DATA">#REF!</definedName>
    <definedName name="DATA_ALAT">#REF!</definedName>
    <definedName name="DATA_MATERIAL">#REF!</definedName>
    <definedName name="Data_Pekerjaan_Yang_sedang_Dilaksanakan">#REF!</definedName>
    <definedName name="Data_Pengalaman">#REF!</definedName>
    <definedName name="Data_Pengalaman_Perusahaan___Nilai_3_paket_Tertinggi_di_Bidang___sub_Bidang_yang_sesuai">#REF!</definedName>
    <definedName name="Data_Peralatan___Perlengkapan">#REF!</definedName>
    <definedName name="Data_Personalia">#REF!</definedName>
    <definedName name="DATA_UPAH">#REF!</definedName>
    <definedName name="data1" hidden="1">#REF!</definedName>
    <definedName name="data2" hidden="1">#REF!</definedName>
    <definedName name="data3" hidden="1">#REF!</definedName>
    <definedName name="DATAADM">#REF!</definedName>
    <definedName name="_xlnm.Database" hidden="1">#REF!</definedName>
    <definedName name="DATAKEUANGAN">#REF!</definedName>
    <definedName name="Datangtanah">#REF!</definedName>
    <definedName name="DATAPERALATAN">#REF!</definedName>
    <definedName name="DataPivot">#REF!</definedName>
    <definedName name="dataschedule">#REF!</definedName>
    <definedName name="DATAUPAH">#REF!</definedName>
    <definedName name="Date">#REF!</definedName>
    <definedName name="Date_19">#REF!</definedName>
    <definedName name="Date_32">#REF!</definedName>
    <definedName name="date1">#REF!</definedName>
    <definedName name="Dau_Pintu">#REF!</definedName>
    <definedName name="daun_jend_alumn">#REF!</definedName>
    <definedName name="Daun_Jendela_Almunium_dan_Kaca">#REF!</definedName>
    <definedName name="Daun_pintu">#REF!</definedName>
    <definedName name="Daun_Pintu_Almunium_dan_Kaca">#REF!</definedName>
    <definedName name="daun_pintu_alumn1">#REF!</definedName>
    <definedName name="daun_pintu_alumn2">#REF!</definedName>
    <definedName name="daun_pintu_double_teakwood">#REF!</definedName>
    <definedName name="Daun_Pintu_Double_tripleks">#REF!</definedName>
    <definedName name="Daun_Pintu_Jendela_Kaca">#REF!</definedName>
    <definedName name="Daun_Pintu_Lapis">#REF!</definedName>
    <definedName name="Daun_pintu_panel">#REF!</definedName>
    <definedName name="daun_pintu_panel_lapis">#REF!</definedName>
    <definedName name="Daun_pintu_Panel_Multiplex">#REF!</definedName>
    <definedName name="daun_pintu_pvc">#REF!</definedName>
    <definedName name="Daun_Pintu_PVC_untuk_KM_WC__lengkap">#REF!</definedName>
    <definedName name="Daun_Pintu_Seng_Plat">#REF!</definedName>
    <definedName name="Daun_Pintu_teakwood">#REF!</definedName>
    <definedName name="Daun_Pintu_Tri">#REF!</definedName>
    <definedName name="Daun_pintu_tripleks">#REF!</definedName>
    <definedName name="daun_pnt_jdl_kaca">#REF!</definedName>
    <definedName name="daun_pnt_panel">#REF!</definedName>
    <definedName name="daun_pnt_pnl_lps_seng">#REF!</definedName>
    <definedName name="daun_pnt_teakw">#REF!</definedName>
    <definedName name="daun_pnt_teakw_lps_seng">#REF!</definedName>
    <definedName name="daun_pnt_triplk">#REF!</definedName>
    <definedName name="daun_pnt_triplk_lps_seng">#REF!</definedName>
    <definedName name="daun.pintu.kaca">#REF!</definedName>
    <definedName name="daunjdlkacakamper">#REF!</definedName>
    <definedName name="daunjendela">#REF!</definedName>
    <definedName name="daunpintu_teakwood_rangkatertutup">#REF!</definedName>
    <definedName name="daunpintukaca">#REF!</definedName>
    <definedName name="daunpintukm">#REF!</definedName>
    <definedName name="daunpintumultiplek">#REF!</definedName>
    <definedName name="daunpintupanil">#REF!</definedName>
    <definedName name="DAUNPINTUPANILKAYU">#REF!</definedName>
    <definedName name="daunpintupanlbengkirei">#REF!</definedName>
    <definedName name="daunpintupanlkamper">#REF!</definedName>
    <definedName name="daunpintuseng">#REF!</definedName>
    <definedName name="daunpintuteak">#REF!</definedName>
    <definedName name="daunptpllwdrangkekspskampr">#REF!</definedName>
    <definedName name="daunptwoodbk">#REF!</definedName>
    <definedName name="DAX">#REF!</definedName>
    <definedName name="daya">#REF!</definedName>
    <definedName name="dayalistrikpln">#REF!</definedName>
    <definedName name="daywork">#REF!</definedName>
    <definedName name="DAYWORKS">#REF!</definedName>
    <definedName name="DAYWORKS_1">#REF!</definedName>
    <definedName name="DAYWORKS_10">#REF!</definedName>
    <definedName name="DAYWORKS_2">#REF!</definedName>
    <definedName name="DAYWORKS_3">#REF!</definedName>
    <definedName name="DAYWORKS_4">#REF!</definedName>
    <definedName name="DAYWORKS_5">#REF!</definedName>
    <definedName name="DAYWORKS_9">#REF!</definedName>
    <definedName name="db">#REF!</definedName>
    <definedName name="db.initial">#REF!</definedName>
    <definedName name="db.unit.rate">#REF!</definedName>
    <definedName name="dbd.">#REF!</definedName>
    <definedName name="dbdssfn">#N/A</definedName>
    <definedName name="dbnd">#REF!</definedName>
    <definedName name="dbs">#REF!</definedName>
    <definedName name="DBX">#REF!</definedName>
    <definedName name="dc">#REF!</definedName>
    <definedName name="dc2.5">#REF!</definedName>
    <definedName name="dc3_">#REF!</definedName>
    <definedName name="dcass_2">#REF!</definedName>
    <definedName name="dcass_2.5">#REF!</definedName>
    <definedName name="dcass_3">#REF!</definedName>
    <definedName name="DCP">#REF!</definedName>
    <definedName name="dcszf">#REF!</definedName>
    <definedName name="dcszv">#REF!</definedName>
    <definedName name="DCUBJLS">#REF!</definedName>
    <definedName name="DCX">#REF!</definedName>
    <definedName name="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d1pnc">#REF!</definedName>
    <definedName name="dd1pvl">#REF!</definedName>
    <definedName name="dd1x2">#REF!</definedName>
    <definedName name="dd3pctnc">#REF!</definedName>
    <definedName name="dd3pctvl">#REF!</definedName>
    <definedName name="dd3plmvl">#REF!</definedName>
    <definedName name="dd3pnc">#REF!</definedName>
    <definedName name="dd3pvl">#REF!</definedName>
    <definedName name="DDD">#REF!</definedName>
    <definedName name="dddd">#REF!</definedName>
    <definedName name="ddddd">#REF!</definedName>
    <definedName name="DDDDDDDDDDDDDDDDDDDDDDDD">#REF!</definedName>
    <definedName name="DDFESF">#REF!</definedName>
    <definedName name="ddg">#REF!</definedName>
    <definedName name="ddg_bambu">#REF!</definedName>
    <definedName name="ddg_bata_15">#REF!</definedName>
    <definedName name="ddg_bata_16">#REF!</definedName>
    <definedName name="ddg_krmik_20x20">#REF!</definedName>
    <definedName name="Ddg_Partisi">#REF!</definedName>
    <definedName name="ddg_parts_teakwd">#REF!</definedName>
    <definedName name="ddg_parts_trplek">#REF!</definedName>
    <definedName name="ddg_roster">#REF!</definedName>
    <definedName name="ddg_steng_12">#REF!</definedName>
    <definedName name="ddg_steng_13">#REF!</definedName>
    <definedName name="ddg_steng_14">#REF!</definedName>
    <definedName name="ddg_steng_15">#REF!</definedName>
    <definedName name="ddg_steng_16">#REF!</definedName>
    <definedName name="ddgbthitam">#REF!</definedName>
    <definedName name="ddhtnc">#REF!</definedName>
    <definedName name="ddhtvl">#REF!</definedName>
    <definedName name="ddt2nc">#REF!</definedName>
    <definedName name="ddt2vl">#REF!</definedName>
    <definedName name="ddtd3pnc">#REF!</definedName>
    <definedName name="ddtt1pnc">#REF!</definedName>
    <definedName name="ddtt1pvl">#REF!</definedName>
    <definedName name="ddtt3pnc">#REF!</definedName>
    <definedName name="ddtt3pvl">#REF!</definedName>
    <definedName name="Ddua">#REF!</definedName>
    <definedName name="DDX">#REF!</definedName>
    <definedName name="DE">#REF!</definedName>
    <definedName name="Debu_batu">#REF!</definedName>
    <definedName name="dec">#REF!</definedName>
    <definedName name="decking">#REF!</definedName>
    <definedName name="Deckslab316">#REF!</definedName>
    <definedName name="Deckslab400">#REF!</definedName>
    <definedName name="Decolith">#REF!</definedName>
    <definedName name="dede">#REF!</definedName>
    <definedName name="def">#REF!</definedName>
    <definedName name="DEFFGB">#N/A</definedName>
    <definedName name="deg" hidden="1">{"'Sheet1'!$A$1"}</definedName>
    <definedName name="Dekor">#REF!</definedName>
    <definedName name="delapan">#REF!</definedName>
    <definedName name="Delivery">#REF!</definedName>
    <definedName name="Dembe">#REF!</definedName>
    <definedName name="Dembe1">#REF!</definedName>
    <definedName name="DEMPUL">#REF!</definedName>
    <definedName name="dempul_1">#REF!</definedName>
    <definedName name="Dempul_kayu">#REF!</definedName>
    <definedName name="dempul_lilin">#REF!</definedName>
    <definedName name="dempulgosokkayu">#REF!</definedName>
    <definedName name="dempulkayu">#REF!</definedName>
    <definedName name="dempulplastik">#REF!</definedName>
    <definedName name="depan">#N/A</definedName>
    <definedName name="deposito">#REF!</definedName>
    <definedName name="DER" hidden="1">{"'Sheet1'!$A$1"}</definedName>
    <definedName name="dermaga">#REF!</definedName>
    <definedName name="dermaga02">#REF!</definedName>
    <definedName name="dermaga03">#REF!</definedName>
    <definedName name="dermaga04">#REF!</definedName>
    <definedName name="dermaga05">#REF!</definedName>
    <definedName name="dermaga06">#REF!</definedName>
    <definedName name="dermaga07">#REF!</definedName>
    <definedName name="dermaga08">#REF!</definedName>
    <definedName name="deryt" hidden="1">{"'Sheet1'!$A$1"}</definedName>
    <definedName name="DES">#REF!</definedName>
    <definedName name="desa">#REF!</definedName>
    <definedName name="DESC">#REF!</definedName>
    <definedName name="DETASIR">#REF!</definedName>
    <definedName name="DetasirNew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ETNEWDARMIL">#REF!</definedName>
    <definedName name="DETNEWDARSIPIL">#REF!</definedName>
    <definedName name="DETNEWNORMAL">#REF!</definedName>
    <definedName name="deviasi">#REF!</definedName>
    <definedName name="deviasi2">#REF!</definedName>
    <definedName name="deviasi3">#REF!</definedName>
    <definedName name="DEVIASI9">#REF!</definedName>
    <definedName name="devider">#REF!</definedName>
    <definedName name="dewa">#REF!</definedName>
    <definedName name="DEWATERING">#REF!</definedName>
    <definedName name="DEWATERING_BB_NORMAL">#REF!</definedName>
    <definedName name="df">#REF!</definedName>
    <definedName name="dfa">#REF!</definedName>
    <definedName name="dfaa">#REF!</definedName>
    <definedName name="dfaas">#REF!</definedName>
    <definedName name="dfad">#REF!</definedName>
    <definedName name="dfaf">#REF!</definedName>
    <definedName name="dfardfwars">#REF!</definedName>
    <definedName name="dfas">#REF!</definedName>
    <definedName name="DFASD">#REF!</definedName>
    <definedName name="DFASWEF">#REF!</definedName>
    <definedName name="dfaswsd">#REF!</definedName>
    <definedName name="dfaw">#REF!</definedName>
    <definedName name="DFBCBZ">#N/A</definedName>
    <definedName name="dfd">#REF!</definedName>
    <definedName name="dfdbf">#REF!</definedName>
    <definedName name="dfdd">#REF!</definedName>
    <definedName name="dfddd">#REF!</definedName>
    <definedName name="dfdf">#REF!</definedName>
    <definedName name="dfdfw">#REF!</definedName>
    <definedName name="DFDS">#REF!</definedName>
    <definedName name="dfe">#REF!</definedName>
    <definedName name="dfef">#REF!</definedName>
    <definedName name="dfefr">#REF!</definedName>
    <definedName name="dfefsd">#REF!</definedName>
    <definedName name="dfer">#REF!</definedName>
    <definedName name="dfereded">#REF!</definedName>
    <definedName name="DFEW">#REF!</definedName>
    <definedName name="dfewred">#REF!</definedName>
    <definedName name="dff" hidden="1">{"'Sheet1'!$A$1"}</definedName>
    <definedName name="DFFD">#REF!</definedName>
    <definedName name="dfff" hidden="1">{"'Sheet1'!$A$1"}</definedName>
    <definedName name="dffgrs">#REF!</definedName>
    <definedName name="dffhh" hidden="1">{"'Sheet1'!$A$1"}</definedName>
    <definedName name="dfg">#REF!</definedName>
    <definedName name="DFGD">#REF!</definedName>
    <definedName name="dfgdf">#REF!</definedName>
    <definedName name="dfgdfn">#REF!</definedName>
    <definedName name="dfgdfsd">#REF!</definedName>
    <definedName name="dfgds">#REF!</definedName>
    <definedName name="dfgdsawref">#REF!</definedName>
    <definedName name="dfgerg">#REF!</definedName>
    <definedName name="dfgergw">#REF!</definedName>
    <definedName name="dfgfd">#REF!</definedName>
    <definedName name="dfgfdf">#REF!</definedName>
    <definedName name="dfgfdsd">#REF!</definedName>
    <definedName name="dfghfd">#REF!</definedName>
    <definedName name="dfghh" hidden="1">{"'Sheet1'!$A$1"}</definedName>
    <definedName name="dfghr">#REF!</definedName>
    <definedName name="dfghrf">#REF!</definedName>
    <definedName name="dfgrg" hidden="1">{"'Sheet1'!$A$1"}</definedName>
    <definedName name="dfgsf">#REF!</definedName>
    <definedName name="dfgva">#REF!</definedName>
    <definedName name="dfh">#REF!</definedName>
    <definedName name="dfhbhdf">#REF!</definedName>
    <definedName name="dfhgsdrh">#REF!</definedName>
    <definedName name="dfhh" hidden="1">{"'Sheet1'!$A$1"}</definedName>
    <definedName name="dfhjer">#REF!</definedName>
    <definedName name="DFR">#REF!</definedName>
    <definedName name="dfsad">#REF!</definedName>
    <definedName name="dfsd">#REF!</definedName>
    <definedName name="dfsdf">#REF!</definedName>
    <definedName name="DFSF">#REF!</definedName>
    <definedName name="dfsfgsd">#REF!</definedName>
    <definedName name="dfvgdsf">#REF!</definedName>
    <definedName name="dfwef">#REF!</definedName>
    <definedName name="dfwegfwre">#REF!</definedName>
    <definedName name="dfyhj" hidden="1">{"'Sheet1'!$A$1"}</definedName>
    <definedName name="dgafdf">#REF!</definedName>
    <definedName name="dgdf">#REF!</definedName>
    <definedName name="dgds">#REF!</definedName>
    <definedName name="dge">#REF!</definedName>
    <definedName name="dge4g" hidden="1">{"'Sheet1'!$A$1"}</definedName>
    <definedName name="DGFHFH">#N/A</definedName>
    <definedName name="dgk">#REF!</definedName>
    <definedName name="DGM">#REF!</definedName>
    <definedName name="dgn">#REF!</definedName>
    <definedName name="dgnc">#REF!</definedName>
    <definedName name="dgs">#REF!</definedName>
    <definedName name="dgsds">#REF!</definedName>
    <definedName name="DGTH">#REF!</definedName>
    <definedName name="DGTH1">#REF!</definedName>
    <definedName name="dgth2">#REF!</definedName>
    <definedName name="DGTR">#REF!</definedName>
    <definedName name="dgvl">#REF!</definedName>
    <definedName name="DGVL1">#REF!</definedName>
    <definedName name="DGVT">#REF!</definedName>
    <definedName name="dharga">#REF!</definedName>
    <definedName name="dhdh" hidden="1">{"'Sheet1'!$A$1"}</definedName>
    <definedName name="dhgh">#REF!</definedName>
    <definedName name="dhgjhjj">#REF!</definedName>
    <definedName name="dhh">#REF!</definedName>
    <definedName name="dhj" hidden="1">{"'Sheet1'!$A$1"}</definedName>
    <definedName name="dhjrt" hidden="1">{"'Sheet1'!$A$1"}</definedName>
    <definedName name="dhrdfhg">#REF!</definedName>
    <definedName name="dhreje">#N/A</definedName>
    <definedName name="dhsdhfg">#REF!</definedName>
    <definedName name="DI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pragma316">#REF!</definedName>
    <definedName name="Diapragma400">#REF!</definedName>
    <definedName name="diapragma405">#REF!</definedName>
    <definedName name="dibet30">#REF!</definedName>
    <definedName name="Dibuat">#REF!</definedName>
    <definedName name="Dibuat__Oleh">#REF!</definedName>
    <definedName name="DIBUAT_OLEH">#REF!</definedName>
    <definedName name="diesel_hammer">#REF!</definedName>
    <definedName name="diffuser">#REF!</definedName>
    <definedName name="DIGIT">#REF!</definedName>
    <definedName name="DIL120_">#REF!</definedName>
    <definedName name="DIL2120_">#REF!</definedName>
    <definedName name="DILD100">#REF!</definedName>
    <definedName name="DILD1100">#REF!</definedName>
    <definedName name="DILD120">#REF!</definedName>
    <definedName name="DILD140">#REF!</definedName>
    <definedName name="DILD150">#REF!</definedName>
    <definedName name="DILD160">#REF!</definedName>
    <definedName name="DILD170">#REF!</definedName>
    <definedName name="DILD180">#REF!</definedName>
    <definedName name="DILD190">#REF!</definedName>
    <definedName name="DILD2100">#REF!</definedName>
    <definedName name="DILD2120">#REF!</definedName>
    <definedName name="DILD240">#REF!</definedName>
    <definedName name="DILD250">#REF!</definedName>
    <definedName name="DILD260">#REF!</definedName>
    <definedName name="DILD270">#REF!</definedName>
    <definedName name="DILD280">#REF!</definedName>
    <definedName name="DILD290">#REF!</definedName>
    <definedName name="DILD40">#REF!</definedName>
    <definedName name="DILD50">#REF!</definedName>
    <definedName name="DILD60">#REF!</definedName>
    <definedName name="DILD80">#REF!</definedName>
    <definedName name="diletasi">#REF!</definedName>
    <definedName name="Dinas">#REF!</definedName>
    <definedName name="Dinas_1">#REF!</definedName>
    <definedName name="Dinas_2">#REF!</definedName>
    <definedName name="dinbat13">#REF!</definedName>
    <definedName name="dinbat1310">#REF!</definedName>
    <definedName name="dinbat15">#REF!</definedName>
    <definedName name="dinbat18">#REF!</definedName>
    <definedName name="dinbata13">#REF!</definedName>
    <definedName name="dinbata15">#REF!</definedName>
    <definedName name="dinbtn1">#REF!</definedName>
    <definedName name="dinbtn2">#REF!</definedName>
    <definedName name="dind30b220">#REF!</definedName>
    <definedName name="dindgbamburgkaky">#REF!</definedName>
    <definedName name="dindgrc">#REF!</definedName>
    <definedName name="DINDING">#REF!</definedName>
    <definedName name="DINDING_10X20">#REF!</definedName>
    <definedName name="dinding_bata_105">#REF!</definedName>
    <definedName name="dinding_bata_12">#REF!</definedName>
    <definedName name="dinding_bata_13">#REF!</definedName>
    <definedName name="dinding_bata_14">#REF!</definedName>
    <definedName name="DINDING_BATAKO">#REF!</definedName>
    <definedName name="dinding_grc_rangkap">#REF!</definedName>
    <definedName name="DINDING_KAYU_M2">#REF!</definedName>
    <definedName name="DINDING_KERAMIK">#REF!</definedName>
    <definedName name="dinding_keramik_10x20">#REF!</definedName>
    <definedName name="dinding_papan">#REF!</definedName>
    <definedName name="dinding_part_grc">#REF!</definedName>
    <definedName name="Dinding_Pitate">#REF!</definedName>
    <definedName name="Dinding_Porselin_11x11">#REF!</definedName>
    <definedName name="Dinding_Roster">#REF!</definedName>
    <definedName name="DINDING_SAYAP_GORONG_GORONG_PASANGAN_BATU">#REF!</definedName>
    <definedName name="dinding_zincalume">#REF!</definedName>
    <definedName name="DINDING1">#REF!</definedName>
    <definedName name="DINDING1_2">#REF!</definedName>
    <definedName name="DINDING20">#REF!</definedName>
    <definedName name="dindingbronjong">#REF!</definedName>
    <definedName name="dindingroster14">#REF!</definedName>
    <definedName name="DindingRTangga">#REF!</definedName>
    <definedName name="dindingwood">#REF!</definedName>
    <definedName name="dingranittile">#REF!</definedName>
    <definedName name="dinker20">#REF!</definedName>
    <definedName name="dinpalimanan">#REF!</definedName>
    <definedName name="dir">#REF!</definedName>
    <definedName name="dire">#REF!</definedName>
    <definedName name="DIRECTCOST" hidden="1">#REF!</definedName>
    <definedName name="direksi">#REF!</definedName>
    <definedName name="direksikeet">#REF!</definedName>
    <definedName name="DIREKTUR">#REF!</definedName>
    <definedName name="dirgger">#REF!</definedName>
    <definedName name="dirkit">#REF!</definedName>
    <definedName name="dirkons">#REF!</definedName>
    <definedName name="dirut">#REF!</definedName>
    <definedName name="dis">#REF!</definedName>
    <definedName name="DISC">#REF!</definedName>
    <definedName name="Disc.3star">#REF!</definedName>
    <definedName name="Disc.Aeroflex">#REF!</definedName>
    <definedName name="Disc.Agru">#REF!</definedName>
    <definedName name="Disc.Apr">#REF!</definedName>
    <definedName name="Disc.Bakrie">#REF!</definedName>
    <definedName name="DISC.CENTRALITE">#REF!</definedName>
    <definedName name="DISC.CITILITE">#REF!</definedName>
    <definedName name="Disc.clipsal">#REF!</definedName>
    <definedName name="Disc.Crane">#REF!</definedName>
    <definedName name="Disc.Denji">#REF!</definedName>
    <definedName name="disc.esa">#REF!</definedName>
    <definedName name="disc.fumira">#REF!</definedName>
    <definedName name="disc.KE">#REF!</definedName>
    <definedName name="Disc.KKK">#REF!</definedName>
    <definedName name="DISC.MG">#REF!</definedName>
    <definedName name="DISC.MG1">#REF!</definedName>
    <definedName name="disc.mizu">#REF!</definedName>
    <definedName name="Disc.Mueller">#REF!</definedName>
    <definedName name="Disc.Onda">#REF!</definedName>
    <definedName name="Disc.Ozeki">#REF!</definedName>
    <definedName name="disc.pabx">#REF!</definedName>
    <definedName name="Disc.Rucika">#REF!</definedName>
    <definedName name="Disc.SD">#REF!</definedName>
    <definedName name="DISC.SK.ABB">#REF!</definedName>
    <definedName name="Disc.Spindo">#REF!</definedName>
    <definedName name="Disc.toa">#REF!</definedName>
    <definedName name="Disc.Toro">#REF!</definedName>
    <definedName name="Disc.Toyo">#REF!</definedName>
    <definedName name="Disc.Vanco">#REF!</definedName>
    <definedName name="Disc.Wavin">#REF!</definedName>
    <definedName name="Disc.wawan">#REF!</definedName>
    <definedName name="Disc.Wefa">#REF!</definedName>
    <definedName name="Disc.Yuta">#REF!</definedName>
    <definedName name="disc1">#REF!</definedName>
    <definedName name="DISC2">#REF!</definedName>
    <definedName name="Disc3star">#REF!</definedName>
    <definedName name="DiscABB">#REF!</definedName>
    <definedName name="DiscArtolite">#REF!</definedName>
    <definedName name="discbaja">#REF!</definedName>
    <definedName name="Discbroco">#REF!</definedName>
    <definedName name="Discclipsal">#REF!</definedName>
    <definedName name="disceuro">#REF!</definedName>
    <definedName name="discker">#REF!</definedName>
    <definedName name="DiscMCB">#REF!</definedName>
    <definedName name="DiscMCCB">#REF!</definedName>
    <definedName name="DiscNational">#REF!</definedName>
    <definedName name="disconnecting_swicth_TM">#REF!</definedName>
    <definedName name="disconnecting_swicth_TR">#REF!</definedName>
    <definedName name="Discount" hidden="1">#REF!</definedName>
    <definedName name="discount1">#REF!</definedName>
    <definedName name="discount2">#REF!</definedName>
    <definedName name="DiscPanasonic">#REF!</definedName>
    <definedName name="discpel">#REF!</definedName>
    <definedName name="discpin">#REF!</definedName>
    <definedName name="DISCRM">#REF!</definedName>
    <definedName name="discsan">#REF!</definedName>
    <definedName name="discseis">#REF!</definedName>
    <definedName name="Disctoa">#REF!</definedName>
    <definedName name="disctoto">#REF!</definedName>
    <definedName name="disdir">#REF!</definedName>
    <definedName name="disenza">#REF!</definedName>
    <definedName name="display">#REF!</definedName>
    <definedName name="display_area_2" hidden="1">#REF!</definedName>
    <definedName name="dispm">#REF!</definedName>
    <definedName name="DISPOSAL">#REF!</definedName>
    <definedName name="disrom">#REF!</definedName>
    <definedName name="Dist.rele">#REF!</definedName>
    <definedName name="DITJENBM">#REF!</definedName>
    <definedName name="DIV">#REF!</definedName>
    <definedName name="DIV.1">#REF!</definedName>
    <definedName name="DIV.10">#REF!</definedName>
    <definedName name="DIV.2">#REF!</definedName>
    <definedName name="DIV.3">#REF!</definedName>
    <definedName name="DIV.4">#REF!</definedName>
    <definedName name="DIV.5">#REF!</definedName>
    <definedName name="DIV.6">#REF!</definedName>
    <definedName name="DIV.7">#REF!</definedName>
    <definedName name="DIV.8">#REF!</definedName>
    <definedName name="DIV.9">#REF!</definedName>
    <definedName name="DIV1_1">#REF!</definedName>
    <definedName name="DIV1_10">#REF!</definedName>
    <definedName name="DIV1_2">#REF!</definedName>
    <definedName name="DIV1_3">#REF!</definedName>
    <definedName name="DIV1_4">#REF!</definedName>
    <definedName name="DIV1_5">#REF!</definedName>
    <definedName name="DIV1_9">#REF!</definedName>
    <definedName name="DIV10_1">#REF!</definedName>
    <definedName name="DIV10_10">#REF!</definedName>
    <definedName name="DIV10_2">#REF!</definedName>
    <definedName name="DIV10_3">#REF!</definedName>
    <definedName name="DIV10_4">#REF!</definedName>
    <definedName name="DIV10_5">#REF!</definedName>
    <definedName name="DIV10_9">#REF!</definedName>
    <definedName name="DIV11_1">#REF!</definedName>
    <definedName name="DIV11_10">#REF!</definedName>
    <definedName name="DIV11_2">#REF!</definedName>
    <definedName name="DIV11_3">#REF!</definedName>
    <definedName name="DIV11_4">#REF!</definedName>
    <definedName name="DIV11_5">#REF!</definedName>
    <definedName name="DIV11_7">#REF!</definedName>
    <definedName name="DIV11_9">#REF!</definedName>
    <definedName name="DIV2_1">#REF!</definedName>
    <definedName name="DIV2_10">#REF!</definedName>
    <definedName name="DIV2_2">#REF!</definedName>
    <definedName name="DIV2_3">#REF!</definedName>
    <definedName name="DIV2_4">#REF!</definedName>
    <definedName name="DIV2_5">#REF!</definedName>
    <definedName name="DIV2_9">#REF!</definedName>
    <definedName name="DIV3_1">#REF!</definedName>
    <definedName name="DIV3_10">#REF!</definedName>
    <definedName name="DIV3_2">#REF!</definedName>
    <definedName name="DIV3_3">#REF!</definedName>
    <definedName name="DIV3_4">#REF!</definedName>
    <definedName name="DIV3_5">#REF!</definedName>
    <definedName name="DIV3_9">#REF!</definedName>
    <definedName name="DIV3A" hidden="1">#REF!</definedName>
    <definedName name="DIV4_1">#REF!</definedName>
    <definedName name="DIV4_10">#REF!</definedName>
    <definedName name="DIV4_2">#REF!</definedName>
    <definedName name="DIV4_3">#REF!</definedName>
    <definedName name="DIV4_4">#REF!</definedName>
    <definedName name="DIV4_5">#REF!</definedName>
    <definedName name="DIV4_9">#REF!</definedName>
    <definedName name="DIV5_1">#REF!</definedName>
    <definedName name="DIV5_10">#REF!</definedName>
    <definedName name="DIV5_2">#REF!</definedName>
    <definedName name="DIV5_3">#REF!</definedName>
    <definedName name="DIV5_4">#REF!</definedName>
    <definedName name="DIV5_5">#REF!</definedName>
    <definedName name="DIV5_9">#REF!</definedName>
    <definedName name="DIV6_1">#REF!</definedName>
    <definedName name="DIV6_10">#REF!</definedName>
    <definedName name="DIV6_2">#REF!</definedName>
    <definedName name="DIV6_3">#REF!</definedName>
    <definedName name="DIV6_4">#REF!</definedName>
    <definedName name="DIV6_5">#REF!</definedName>
    <definedName name="DIV6_9">#REF!</definedName>
    <definedName name="DIV7_1">#REF!</definedName>
    <definedName name="DIV7_10">#REF!</definedName>
    <definedName name="DIV7_2">#REF!</definedName>
    <definedName name="DIV7_3">#REF!</definedName>
    <definedName name="DIV7_4">#REF!</definedName>
    <definedName name="DIV7_5">#REF!</definedName>
    <definedName name="DIV7_9">#REF!</definedName>
    <definedName name="DIV8_1">#REF!</definedName>
    <definedName name="DIV8_10">#REF!</definedName>
    <definedName name="DIV8_2">#REF!</definedName>
    <definedName name="DIV8_3">#REF!</definedName>
    <definedName name="DIV8_4">#REF!</definedName>
    <definedName name="DIV8_5">#REF!</definedName>
    <definedName name="DIV8_9">#REF!</definedName>
    <definedName name="DIV9_1">#REF!</definedName>
    <definedName name="DIV9_10">#REF!</definedName>
    <definedName name="DIV9_2">#REF!</definedName>
    <definedName name="DIV9_3">#REF!</definedName>
    <definedName name="DIV9_4">#REF!</definedName>
    <definedName name="DIV9_5">#REF!</definedName>
    <definedName name="DIV9_9">#REF!</definedName>
    <definedName name="DIVISI">#REF!</definedName>
    <definedName name="Divisi1">#REF!</definedName>
    <definedName name="Divisi10">#REF!</definedName>
    <definedName name="Divisi3">#REF!</definedName>
    <definedName name="Divisi4">#REF!</definedName>
    <definedName name="Divisi5">#REF!</definedName>
    <definedName name="Divisi6">#REF!</definedName>
    <definedName name="Divisi7">#REF!</definedName>
    <definedName name="Divisi8">#REF!</definedName>
    <definedName name="DJBT103">#REF!</definedName>
    <definedName name="DJBT128">#REF!</definedName>
    <definedName name="DJBT13">#REF!</definedName>
    <definedName name="DJBT153">#REF!</definedName>
    <definedName name="DJBT16">#REF!</definedName>
    <definedName name="DJBT19">#REF!</definedName>
    <definedName name="DJBT22">#REF!</definedName>
    <definedName name="DJBT25">#REF!</definedName>
    <definedName name="DJBT28">#REF!</definedName>
    <definedName name="DJBT31">#REF!</definedName>
    <definedName name="DJBT34">#REF!</definedName>
    <definedName name="DJBT41">#REF!</definedName>
    <definedName name="DJBT53">#REF!</definedName>
    <definedName name="DJBT6">#REF!</definedName>
    <definedName name="DJBT66">#REF!</definedName>
    <definedName name="DJBT78">#REF!</definedName>
    <definedName name="DJBT9">#REF!</definedName>
    <definedName name="DJBT91">#REF!</definedName>
    <definedName name="DJBTK103">#REF!</definedName>
    <definedName name="DJBTK128">#REF!</definedName>
    <definedName name="DJBTK13">#REF!</definedName>
    <definedName name="DJBTK153">#REF!</definedName>
    <definedName name="DJBTK16">#REF!</definedName>
    <definedName name="DJBTK19">#REF!</definedName>
    <definedName name="DJBTK22">#REF!</definedName>
    <definedName name="DJBTK25">#REF!</definedName>
    <definedName name="DJBTK28">#REF!</definedName>
    <definedName name="DJBTK31">#REF!</definedName>
    <definedName name="DJBTK34">#REF!</definedName>
    <definedName name="DJBTK41">#REF!</definedName>
    <definedName name="DJBTK53">#REF!</definedName>
    <definedName name="DJBTK6">#REF!</definedName>
    <definedName name="DJBTK66">#REF!</definedName>
    <definedName name="DJBTK78">#REF!</definedName>
    <definedName name="DJBTK9">#REF!</definedName>
    <definedName name="DJBTK91">#REF!</definedName>
    <definedName name="DJBTL103">#REF!</definedName>
    <definedName name="DJBTL128">#REF!</definedName>
    <definedName name="DJBTL13">#REF!</definedName>
    <definedName name="DJBTL153">#REF!</definedName>
    <definedName name="DJBTL16">#REF!</definedName>
    <definedName name="DJBTL19">#REF!</definedName>
    <definedName name="DJBTL22">#REF!</definedName>
    <definedName name="DJBTL25">#REF!</definedName>
    <definedName name="DJBTL28">#REF!</definedName>
    <definedName name="DJBTL31">#REF!</definedName>
    <definedName name="DJBTL34">#REF!</definedName>
    <definedName name="DJBTL41">#REF!</definedName>
    <definedName name="DJBTL53">#REF!</definedName>
    <definedName name="DJBTL6">#REF!</definedName>
    <definedName name="DJBTL66">#REF!</definedName>
    <definedName name="DJBTL78">#REF!</definedName>
    <definedName name="DJBTL9">#REF!</definedName>
    <definedName name="DJBTL91">#REF!</definedName>
    <definedName name="DJRL13">#REF!</definedName>
    <definedName name="DJRL16">#REF!</definedName>
    <definedName name="DJRL19">#REF!</definedName>
    <definedName name="DJRL6">#REF!</definedName>
    <definedName name="DJRL9">#REF!</definedName>
    <definedName name="DJRLL13">#REF!</definedName>
    <definedName name="DJRLL16">#REF!</definedName>
    <definedName name="DJRLL19">#REF!</definedName>
    <definedName name="DJRLL6">#REF!</definedName>
    <definedName name="DJRLL9">#REF!</definedName>
    <definedName name="dka">#REF!</definedName>
    <definedName name="dker20">#REF!</definedName>
    <definedName name="dkk">#REF!</definedName>
    <definedName name="Dl_329">#REF!</definedName>
    <definedName name="DL15HT">#REF!</definedName>
    <definedName name="DL16HT">#REF!</definedName>
    <definedName name="DL19HT">#REF!</definedName>
    <definedName name="dl20dl">#REF!</definedName>
    <definedName name="DL20HT">#REF!</definedName>
    <definedName name="dldl1100">#REF!</definedName>
    <definedName name="dldl160">#REF!</definedName>
    <definedName name="dldl180">#REF!</definedName>
    <definedName name="dldlg100">#REF!</definedName>
    <definedName name="dletasijeene">#REF!</definedName>
    <definedName name="dlh20c">#REF!</definedName>
    <definedName name="dlh20nb">#REF!</definedName>
    <definedName name="dlh50nb">#REF!</definedName>
    <definedName name="dlk">#REF!</definedName>
    <definedName name="dlkj">#REF!</definedName>
    <definedName name="dllg100">#REF!</definedName>
    <definedName name="dllg120">#REF!</definedName>
    <definedName name="dllg50">#REF!</definedName>
    <definedName name="dllg60">#REF!</definedName>
    <definedName name="dllg80">#REF!</definedName>
    <definedName name="dlpar150">#REF!</definedName>
    <definedName name="dlpar38120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bimc">#REF!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mpl">#REF!</definedName>
    <definedName name="DN10_">#REF!</definedName>
    <definedName name="DN12_">#REF!</definedName>
    <definedName name="DN16_">#REF!</definedName>
    <definedName name="DN6_">#REF!</definedName>
    <definedName name="DN8_">#REF!</definedName>
    <definedName name="dnpntalm">#REF!</definedName>
    <definedName name="DO">#REF!</definedName>
    <definedName name="dobol">#REF!</definedName>
    <definedName name="Document_array">{"Book1","RAB PASAR 30 AUG SCRAB.xls"}</definedName>
    <definedName name="Document_array_2">{"Book1","RAB PASAR 30 AUG SCRAB.xls"}</definedName>
    <definedName name="Document_array_4">{"Book1","RAB PASAR 30 AUG SCRAB.xls"}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cuments_array">#N/A</definedName>
    <definedName name="DODO">#REF!</definedName>
    <definedName name="DODO2">#REF!</definedName>
    <definedName name="DODO3">#REF!</definedName>
    <definedName name="dodol">#REF!</definedName>
    <definedName name="dol">#REF!</definedName>
    <definedName name="DOLAR">#REF!</definedName>
    <definedName name="dolar04">#REF!</definedName>
    <definedName name="DOLK">#REF!</definedName>
    <definedName name="dolken">#REF!</definedName>
    <definedName name="Dolken__4___6__cm">#REF!</definedName>
    <definedName name="dolken_1">#REF!</definedName>
    <definedName name="Dolken_7_cm">#REF!</definedName>
    <definedName name="dolken8.10.4m">#REF!</definedName>
    <definedName name="dolkenkayulokal">#REF!</definedName>
    <definedName name="dollar">#REF!</definedName>
    <definedName name="Dollar_aus">#REF!</definedName>
    <definedName name="Dollar_Australia">#REF!</definedName>
    <definedName name="Dollars">#REF!</definedName>
    <definedName name="DOLSing">#REF!</definedName>
    <definedName name="dom">#REF!</definedName>
    <definedName name="Domato">#REF!</definedName>
    <definedName name="DOMBA">#REF!</definedName>
    <definedName name="DOMISILI">#REF!</definedName>
    <definedName name="dongia">#REF!</definedName>
    <definedName name="dongia1">#REF!</definedName>
    <definedName name="door">#REF!</definedName>
    <definedName name="DOOR_ALUM">#REF!</definedName>
    <definedName name="Door_closer">#REF!</definedName>
    <definedName name="doorcloser">#REF!</definedName>
    <definedName name="doorholder">#REF!</definedName>
    <definedName name="doorstop">#REF!</definedName>
    <definedName name="dop">#REF!</definedName>
    <definedName name="Dop_Bak_Air_Kuningan">#REF!</definedName>
    <definedName name="dorholder">#REF!</definedName>
    <definedName name="DOS">#REF!</definedName>
    <definedName name="double">#REF!</definedName>
    <definedName name="double_tripleks">#REF!</definedName>
    <definedName name="double_tripleks_lapis">#REF!</definedName>
    <definedName name="Down_laight">#REF!</definedName>
    <definedName name="dozer">#REF!</definedName>
    <definedName name="DOZER_12T">#REF!</definedName>
    <definedName name="DOZER_14T">#REF!</definedName>
    <definedName name="DOZER_21T">#REF!</definedName>
    <definedName name="DOZER_7T">#REF!</definedName>
    <definedName name="DOZER_D7">#REF!</definedName>
    <definedName name="DOZER_RIPPER">#REF!</definedName>
    <definedName name="Dozzer">#REF!</definedName>
    <definedName name="DP">#REF!</definedName>
    <definedName name="DP_500">#REF!</definedName>
    <definedName name="dp.sekat">#REF!</definedName>
    <definedName name="DP1_">#REF!</definedName>
    <definedName name="DP15_">#REF!</definedName>
    <definedName name="DP2_">#REF!</definedName>
    <definedName name="dpa">#REF!</definedName>
    <definedName name="dpk">#REF!</definedName>
    <definedName name="dppvc">#REF!</definedName>
    <definedName name="dpralon">#REF!</definedName>
    <definedName name="dpralon10">#REF!</definedName>
    <definedName name="dpralon12">#REF!</definedName>
    <definedName name="dpralon2">#REF!</definedName>
    <definedName name="dpralon2.5">#REF!</definedName>
    <definedName name="dpralon3">#REF!</definedName>
    <definedName name="dpralon4">#REF!</definedName>
    <definedName name="dpralon5">#REF!</definedName>
    <definedName name="dpralon6">#REF!</definedName>
    <definedName name="dpralon8">#REF!</definedName>
    <definedName name="dpseksi2">#REF!</definedName>
    <definedName name="dpseksi3">#REF!</definedName>
    <definedName name="dpseksi4">#REF!</definedName>
    <definedName name="dpseksi5">#REF!</definedName>
    <definedName name="dquary">#REF!</definedName>
    <definedName name="DQWD">#REF!</definedName>
    <definedName name="DR">#REF!</definedName>
    <definedName name="DRAFTSMAN_1">#REF!</definedName>
    <definedName name="DRAFTSMAN_2">#REF!</definedName>
    <definedName name="DRAFTSMAN_3">#REF!</definedName>
    <definedName name="Drain">#REF!</definedName>
    <definedName name="drain075">#REF!</definedName>
    <definedName name="drain100">#REF!</definedName>
    <definedName name="drain125">#REF!</definedName>
    <definedName name="DRAINASE">#REF!</definedName>
    <definedName name="DRAINASE_1">#REF!</definedName>
    <definedName name="DRAINASE_10">#REF!</definedName>
    <definedName name="DRAINASE_2">#REF!</definedName>
    <definedName name="DRAINASE_3">#REF!</definedName>
    <definedName name="DRAINASE_4">#REF!</definedName>
    <definedName name="DRAINASE_5">#REF!</definedName>
    <definedName name="DRAINASE_9">#REF!</definedName>
    <definedName name="drainp">#REF!</definedName>
    <definedName name="DR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rfhr">#REF!</definedName>
    <definedName name="drh" hidden="1">{#N/A,#N/A,FALSE,"REK-S-TPL";#N/A,#N/A,FALSE,"REK-TPML";#N/A,#N/A,FALSE,"RAB-TEMPEL"}</definedName>
    <definedName name="dri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IVER">#REF!</definedName>
    <definedName name="drkeet">#REF!</definedName>
    <definedName name="drucika0.5">#REF!</definedName>
    <definedName name="drucika1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">#REF!</definedName>
    <definedName name="DS_150">#REF!</definedName>
    <definedName name="DS_500">#REF!</definedName>
    <definedName name="DS10_">#REF!</definedName>
    <definedName name="DS12_">#REF!</definedName>
    <definedName name="DS16_">#REF!</definedName>
    <definedName name="ds1pnc">#REF!</definedName>
    <definedName name="ds1pvl">#REF!</definedName>
    <definedName name="ds3pnc">#REF!</definedName>
    <definedName name="ds3pvl">#REF!</definedName>
    <definedName name="DS6_">#REF!</definedName>
    <definedName name="DS8_">#REF!</definedName>
    <definedName name="dsad">#REF!</definedName>
    <definedName name="dsaf">#REF!</definedName>
    <definedName name="Dsatu">#REF!</definedName>
    <definedName name="DSC">#REF!</definedName>
    <definedName name="dsct3pnc">#REF!</definedName>
    <definedName name="dsct3pvl">#REF!</definedName>
    <definedName name="DSD">#REF!</definedName>
    <definedName name="dsdasd">#REF!</definedName>
    <definedName name="dsf" hidden="1">{"'Sheet1'!$A$1"}</definedName>
    <definedName name="dsfchg">#REF!</definedName>
    <definedName name="dsfg">#REF!</definedName>
    <definedName name="dsfgere">#REF!</definedName>
    <definedName name="dsfggfrd">#REF!</definedName>
    <definedName name="dsfsda">#REF!</definedName>
    <definedName name="dsfvsz">#REF!</definedName>
    <definedName name="dsggg">#REF!</definedName>
    <definedName name="DSHP">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L">#REF!</definedName>
    <definedName name="dsplit_1">#REF!</definedName>
    <definedName name="dsplit_1.5">#REF!</definedName>
    <definedName name="dsplit_2">#REF!</definedName>
    <definedName name="dsplit_2.5">#REF!</definedName>
    <definedName name="dsplit_3.4">#REF!</definedName>
    <definedName name="dss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svs">#REF!</definedName>
    <definedName name="DSW">#REF!</definedName>
    <definedName name="DT">#REF!</definedName>
    <definedName name="DT_10T">#REF!</definedName>
    <definedName name="DT_12T">#REF!</definedName>
    <definedName name="DT_18T">#REF!</definedName>
    <definedName name="DT_6">#REF!</definedName>
    <definedName name="DT_6T">#REF!</definedName>
    <definedName name="DT_8">#REF!</definedName>
    <definedName name="DT_8T">#REF!</definedName>
    <definedName name="DT.1013">#REF!</definedName>
    <definedName name="DT.636C">#REF!</definedName>
    <definedName name="dt12ton">#REF!</definedName>
    <definedName name="DT35_">#REF!</definedName>
    <definedName name="dt6ton">#REF!</definedName>
    <definedName name="dtbesar">#REF!</definedName>
    <definedName name="dtbsr">#REF!</definedName>
    <definedName name="dtdf">#REF!</definedName>
    <definedName name="DTengkel">#REF!</definedName>
    <definedName name="dth">#REF!</definedName>
    <definedName name="dthhh" hidden="1">{"'Sheet1'!$A$1"}</definedName>
    <definedName name="dthre">#REF!</definedName>
    <definedName name="dthrtj" hidden="1">{"'Sheet1'!$A$1"}</definedName>
    <definedName name="DTI">#REF!</definedName>
    <definedName name="DTI120_">#REF!</definedName>
    <definedName name="DTII">#REF!</definedName>
    <definedName name="DTKecil">#REF!</definedName>
    <definedName name="DTtronton">#REF!</definedName>
    <definedName name="dtyr">#REF!</definedName>
    <definedName name="DUA">#REF!</definedName>
    <definedName name="DUBLETRI">#REF!</definedName>
    <definedName name="duco">#REF!</definedName>
    <definedName name="duct_150_100">#REF!</definedName>
    <definedName name="duct_150_150">#REF!</definedName>
    <definedName name="duct_200_150">#REF!</definedName>
    <definedName name="duct_250_150">#REF!</definedName>
    <definedName name="duct_46">#REF!</definedName>
    <definedName name="duct_64">#REF!</definedName>
    <definedName name="duct_66">#REF!</definedName>
    <definedName name="duct_isolasi">#REF!</definedName>
    <definedName name="duct_soundliner">#REF!</definedName>
    <definedName name="duct_tanpa">#REF!</definedName>
    <definedName name="Ducting">#REF!</definedName>
    <definedName name="DUICKER">#REF!</definedName>
    <definedName name="dumato">#REF!</definedName>
    <definedName name="dump">#REF!</definedName>
    <definedName name="DUMP_3_4">#REF!</definedName>
    <definedName name="DUMP_6_8">#REF!</definedName>
    <definedName name="DUMP_TRUCK" localSheetId="2">#REF!</definedName>
    <definedName name="DUMP_TRUCK">#REF!</definedName>
    <definedName name="DUMP_TRUCK_11">#REF!</definedName>
    <definedName name="DUMP_TRUCK_12">#REF!</definedName>
    <definedName name="DUMP_TRUCK_3___4_M3" localSheetId="2">#REF!</definedName>
    <definedName name="DUMP_TRUCK_3___4_M3">#REF!</definedName>
    <definedName name="DUMP_TRUCK_3___4_M3_11">#REF!</definedName>
    <definedName name="DUMP_TRUCK_3___4_M3_12">#REF!</definedName>
    <definedName name="DUMP_TRUCK_3_5_TON">#REF!</definedName>
    <definedName name="DUMP_TRUCK_5_6_M3">#REF!</definedName>
    <definedName name="Dump_Truck_Besar">#REF!</definedName>
    <definedName name="Dump_Truck_kecil">#REF!</definedName>
    <definedName name="Dump_Truck5T">#REF!</definedName>
    <definedName name="DUMPT">#REF!</definedName>
    <definedName name="DUMPTRUCK">#REF!</definedName>
    <definedName name="DUMPTRUCK1">#REF!</definedName>
    <definedName name="DUMPTRUCK2">#REF!</definedName>
    <definedName name="DUMPTRUCK21">#REF!</definedName>
    <definedName name="DUMPTRUCK233">#REF!</definedName>
    <definedName name="dumptruck3.4m3">#REF!</definedName>
    <definedName name="DUMPTRUCK321">#REF!</definedName>
    <definedName name="DUMPTRUCK322">#REF!</definedName>
    <definedName name="DUMPTRUCK412">#REF!</definedName>
    <definedName name="dumptruck4m3">#REF!</definedName>
    <definedName name="DUMPTRUCK511">#REF!</definedName>
    <definedName name="DUMPTRUCK512">#REF!</definedName>
    <definedName name="DUMPTRUCK521">#REF!</definedName>
    <definedName name="DUMPTRUCK611">#REF!</definedName>
    <definedName name="DUMPTRUCK635">#REF!</definedName>
    <definedName name="DUMPTRUCK773">#REF!</definedName>
    <definedName name="DUMPTRUCK818">#REF!</definedName>
    <definedName name="DUMPTRUCK819">#REF!</definedName>
    <definedName name="dumpul_kayu">#REF!</definedName>
    <definedName name="dunilon1.25">#REF!</definedName>
    <definedName name="dunilon1.5">#REF!</definedName>
    <definedName name="dunilon10">#REF!</definedName>
    <definedName name="dunilon12">#REF!</definedName>
    <definedName name="dunilon14">#REF!</definedName>
    <definedName name="dunilon16">#REF!</definedName>
    <definedName name="dunilon18">#REF!</definedName>
    <definedName name="dunilon2">#REF!</definedName>
    <definedName name="dunilon2.5">#REF!</definedName>
    <definedName name="dunilon20">#REF!</definedName>
    <definedName name="dunilon24">#REF!</definedName>
    <definedName name="dunilon3">#REF!</definedName>
    <definedName name="dunilon4">#REF!</definedName>
    <definedName name="dunilon5">#REF!</definedName>
    <definedName name="dunilon6">#REF!</definedName>
    <definedName name="dunilon8">#REF!</definedName>
    <definedName name="duong1">#REF!</definedName>
    <definedName name="duong2">#REF!</definedName>
    <definedName name="duong3">#REF!</definedName>
    <definedName name="duong4">#REF!</definedName>
    <definedName name="duong5">#REF!</definedName>
    <definedName name="DURASI">#REF!</definedName>
    <definedName name="dvdxvb">#REF!</definedName>
    <definedName name="dvinilon1.25">#REF!</definedName>
    <definedName name="dvinilon1.5">#REF!</definedName>
    <definedName name="dvinilon10">#REF!</definedName>
    <definedName name="dvinilon12">#REF!</definedName>
    <definedName name="dvinilon121">#REF!</definedName>
    <definedName name="dvinilon2">#REF!</definedName>
    <definedName name="dvinilon2.5">#REF!</definedName>
    <definedName name="dvinilon3">#REF!</definedName>
    <definedName name="dvinilon4">#REF!</definedName>
    <definedName name="dvinilon5">#REF!</definedName>
    <definedName name="dvinilon6">#REF!</definedName>
    <definedName name="dvinilon8">#REF!</definedName>
    <definedName name="dvve" hidden="1">{"'Sheet1'!$A$1"}</definedName>
    <definedName name="dvzs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t">#REF!</definedName>
    <definedName name="dyrh">#REF!</definedName>
    <definedName name="dytrd">#REF!</definedName>
    <definedName name="dzb">#REF!</definedName>
    <definedName name="e">#REF!</definedName>
    <definedName name="E_00">#REF!</definedName>
    <definedName name="E_001">#REF!</definedName>
    <definedName name="E_002">#REF!</definedName>
    <definedName name="E_003">#REF!</definedName>
    <definedName name="e_01">#REF!</definedName>
    <definedName name="E_010">#REF!</definedName>
    <definedName name="E_02">#REF!</definedName>
    <definedName name="E_020">#REF!</definedName>
    <definedName name="E_03">#REF!</definedName>
    <definedName name="E_031">#REF!</definedName>
    <definedName name="E_032">#REF!</definedName>
    <definedName name="E_033">#REF!</definedName>
    <definedName name="E_04">#REF!</definedName>
    <definedName name="E_040">#REF!</definedName>
    <definedName name="E_05">#REF!</definedName>
    <definedName name="E_051">#REF!</definedName>
    <definedName name="E_052">#REF!</definedName>
    <definedName name="E_053">#REF!</definedName>
    <definedName name="E_06">#REF!</definedName>
    <definedName name="E_064">#REF!</definedName>
    <definedName name="E_08">#REF!</definedName>
    <definedName name="E_080">#REF!</definedName>
    <definedName name="E_081">#REF!</definedName>
    <definedName name="E_082">#REF!</definedName>
    <definedName name="E_083">#REF!</definedName>
    <definedName name="E_084">#REF!</definedName>
    <definedName name="E_087">#REF!</definedName>
    <definedName name="E_088">#REF!</definedName>
    <definedName name="E_089">#REF!</definedName>
    <definedName name="E_09">#REF!</definedName>
    <definedName name="E_1">#REF!</definedName>
    <definedName name="E_10">#REF!</definedName>
    <definedName name="E_11">#REF!</definedName>
    <definedName name="E_12">#REF!</definedName>
    <definedName name="E_13">#REF!</definedName>
    <definedName name="E_13_10">#REF!</definedName>
    <definedName name="E_13_gal">#REF!</definedName>
    <definedName name="E_130">#REF!</definedName>
    <definedName name="E_14">#REF!</definedName>
    <definedName name="E_15">#REF!</definedName>
    <definedName name="E_152">#REF!</definedName>
    <definedName name="E_153">#REF!</definedName>
    <definedName name="E_154">#REF!</definedName>
    <definedName name="E_155">#REF!</definedName>
    <definedName name="E_156">#REF!</definedName>
    <definedName name="E_157">#REF!</definedName>
    <definedName name="E_16">#REF!</definedName>
    <definedName name="E_17">#REF!</definedName>
    <definedName name="E_172">#REF!</definedName>
    <definedName name="E_18">#REF!</definedName>
    <definedName name="E_182">#REF!</definedName>
    <definedName name="E_19">#REF!</definedName>
    <definedName name="E_191">#REF!</definedName>
    <definedName name="E_192">#REF!</definedName>
    <definedName name="e_2">#REF!</definedName>
    <definedName name="E_2_10">#REF!</definedName>
    <definedName name="E_2_15">#REF!</definedName>
    <definedName name="E_2_20">#REF!</definedName>
    <definedName name="E_2_gal">#REF!</definedName>
    <definedName name="E_20">#REF!</definedName>
    <definedName name="E_21">#REF!</definedName>
    <definedName name="E_211">#REF!</definedName>
    <definedName name="E_212">#REF!</definedName>
    <definedName name="E_213">#REF!</definedName>
    <definedName name="E_22">#REF!</definedName>
    <definedName name="E_221">#REF!</definedName>
    <definedName name="E_222">#REF!</definedName>
    <definedName name="E_223">#REF!</definedName>
    <definedName name="E_224">#REF!</definedName>
    <definedName name="E_225">#REF!</definedName>
    <definedName name="E_226">#REF!</definedName>
    <definedName name="E_23">#REF!</definedName>
    <definedName name="E_231">#REF!</definedName>
    <definedName name="E_232">#REF!</definedName>
    <definedName name="E_24">#REF!</definedName>
    <definedName name="E_251">#REF!</definedName>
    <definedName name="E_252">#REF!</definedName>
    <definedName name="E_253">#REF!</definedName>
    <definedName name="E_26">#REF!</definedName>
    <definedName name="E_27">#REF!</definedName>
    <definedName name="E_28">#REF!</definedName>
    <definedName name="E_29">#REF!</definedName>
    <definedName name="e_3">#REF!</definedName>
    <definedName name="E_30">#REF!</definedName>
    <definedName name="E_301">#REF!</definedName>
    <definedName name="E_31">#REF!</definedName>
    <definedName name="E_311">#REF!</definedName>
    <definedName name="E_32">#REF!</definedName>
    <definedName name="E_33">#REF!</definedName>
    <definedName name="E_341">#REF!</definedName>
    <definedName name="E_342">#REF!</definedName>
    <definedName name="E_35">#REF!</definedName>
    <definedName name="E_351">#REF!</definedName>
    <definedName name="E_36">#REF!</definedName>
    <definedName name="E_38">#REF!</definedName>
    <definedName name="E_4">#REF!</definedName>
    <definedName name="E_40">#REF!</definedName>
    <definedName name="E_401">#REF!</definedName>
    <definedName name="E_42">#REF!</definedName>
    <definedName name="E_431">#REF!</definedName>
    <definedName name="e_5">#REF!</definedName>
    <definedName name="E_52">#REF!</definedName>
    <definedName name="E_53">#REF!</definedName>
    <definedName name="e_6">#REF!</definedName>
    <definedName name="e_7">#REF!</definedName>
    <definedName name="e_8">#REF!</definedName>
    <definedName name="E_80">#REF!</definedName>
    <definedName name="E_81">#REF!</definedName>
    <definedName name="E_82">#REF!</definedName>
    <definedName name="E_84">#REF!</definedName>
    <definedName name="E_88">#REF!</definedName>
    <definedName name="E_89">#REF!</definedName>
    <definedName name="e_9">#REF!</definedName>
    <definedName name="E._16">#REF!</definedName>
    <definedName name="E._35">#REF!</definedName>
    <definedName name="E.001">#REF!</definedName>
    <definedName name="e.003">#REF!</definedName>
    <definedName name="E.01">#REF!</definedName>
    <definedName name="E.010">#REF!</definedName>
    <definedName name="E.02">#REF!</definedName>
    <definedName name="E.020">#REF!</definedName>
    <definedName name="E.03">#REF!</definedName>
    <definedName name="E.031">#REF!</definedName>
    <definedName name="E.032">#REF!</definedName>
    <definedName name="e.033">#REF!</definedName>
    <definedName name="E.04">#REF!</definedName>
    <definedName name="E.040">#REF!</definedName>
    <definedName name="E.05">#REF!</definedName>
    <definedName name="e.051">#REF!</definedName>
    <definedName name="E.052">#REF!</definedName>
    <definedName name="e.053">#REF!</definedName>
    <definedName name="E.06">#REF!</definedName>
    <definedName name="E.07">#REF!</definedName>
    <definedName name="E.08">#REF!</definedName>
    <definedName name="E.080">#REF!</definedName>
    <definedName name="E.081">#REF!</definedName>
    <definedName name="E.082">#REF!</definedName>
    <definedName name="e.083">#REF!</definedName>
    <definedName name="E.084">#REF!</definedName>
    <definedName name="E.087">#REF!</definedName>
    <definedName name="E.088">#REF!</definedName>
    <definedName name="E.089">#REF!</definedName>
    <definedName name="E.09">#REF!</definedName>
    <definedName name="e.1">#REF!</definedName>
    <definedName name="E.10">#REF!</definedName>
    <definedName name="E.11">#REF!</definedName>
    <definedName name="E.12">#REF!</definedName>
    <definedName name="E.13">#REF!</definedName>
    <definedName name="e.130">#REF!</definedName>
    <definedName name="E.14">#REF!</definedName>
    <definedName name="E.15">#REF!</definedName>
    <definedName name="e.152">#REF!</definedName>
    <definedName name="E.153">#REF!</definedName>
    <definedName name="E.154">#REF!</definedName>
    <definedName name="E.155">#REF!</definedName>
    <definedName name="E.156">#REF!</definedName>
    <definedName name="E.157">#REF!</definedName>
    <definedName name="E.16">#REF!</definedName>
    <definedName name="E.17">#REF!</definedName>
    <definedName name="e.172">#REF!</definedName>
    <definedName name="E.18">#REF!</definedName>
    <definedName name="E.182">#REF!</definedName>
    <definedName name="E.182a">#REF!</definedName>
    <definedName name="E.184">#REF!</definedName>
    <definedName name="E.19">#REF!</definedName>
    <definedName name="e.191">#REF!</definedName>
    <definedName name="e.192">#REF!</definedName>
    <definedName name="E.20">#REF!</definedName>
    <definedName name="E.21">#REF!</definedName>
    <definedName name="E.211">#REF!</definedName>
    <definedName name="E.212">#REF!</definedName>
    <definedName name="E.22">#REF!</definedName>
    <definedName name="E.221">#REF!</definedName>
    <definedName name="e.222">#REF!</definedName>
    <definedName name="e.223">#REF!</definedName>
    <definedName name="E.224">#REF!</definedName>
    <definedName name="e.225">#REF!</definedName>
    <definedName name="e.226">#REF!</definedName>
    <definedName name="E.23">#REF!</definedName>
    <definedName name="e.231">#REF!</definedName>
    <definedName name="e.232">#REF!</definedName>
    <definedName name="E.24">#REF!</definedName>
    <definedName name="E.25">#REF!</definedName>
    <definedName name="E.251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29">#REF!</definedName>
    <definedName name="E.30">#REF!</definedName>
    <definedName name="E.301">#REF!</definedName>
    <definedName name="E.31">#REF!</definedName>
    <definedName name="e.311">#REF!</definedName>
    <definedName name="E.32">#REF!</definedName>
    <definedName name="E.33">#REF!</definedName>
    <definedName name="E.34">#REF!</definedName>
    <definedName name="E.341">#REF!</definedName>
    <definedName name="e.342">#REF!</definedName>
    <definedName name="E.35">#REF!</definedName>
    <definedName name="e.351">#REF!</definedName>
    <definedName name="E.36">#REF!</definedName>
    <definedName name="E.37">#REF!</definedName>
    <definedName name="e.401">#REF!</definedName>
    <definedName name="e.402">#REF!</definedName>
    <definedName name="E.6.1">#REF!</definedName>
    <definedName name="E.6.10">#REF!</definedName>
    <definedName name="E.6.11">#REF!</definedName>
    <definedName name="E.6.12">#REF!</definedName>
    <definedName name="E.6.13">#REF!</definedName>
    <definedName name="E.6.14">#REF!</definedName>
    <definedName name="E.6.15">#REF!</definedName>
    <definedName name="E.6.16">#REF!</definedName>
    <definedName name="E.6.17">#REF!</definedName>
    <definedName name="E.6.18">#REF!</definedName>
    <definedName name="E.6.19">#REF!</definedName>
    <definedName name="E.6.2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5">#REF!</definedName>
    <definedName name="E.6.26">#REF!</definedName>
    <definedName name="E.6.27">#REF!</definedName>
    <definedName name="E.6.28">#REF!</definedName>
    <definedName name="E.6.29">#REF!</definedName>
    <definedName name="E.6.3">#REF!</definedName>
    <definedName name="E.6.30">#REF!</definedName>
    <definedName name="E.6.31">#REF!</definedName>
    <definedName name="E.6.32">#REF!</definedName>
    <definedName name="E.6.33">#REF!</definedName>
    <definedName name="E.6.34">#REF!</definedName>
    <definedName name="E.6.35">#REF!</definedName>
    <definedName name="E.6.36">#REF!</definedName>
    <definedName name="E.6.4">#REF!</definedName>
    <definedName name="E.6.5">#REF!</definedName>
    <definedName name="E.6.6">#REF!</definedName>
    <definedName name="E.6.7">#REF!</definedName>
    <definedName name="E.6.8">#REF!</definedName>
    <definedName name="E.6.9">#REF!</definedName>
    <definedName name="e35u" hidden="1">{#N/A,#N/A,FALSE,"REK-S-TPL";#N/A,#N/A,FALSE,"REK-TPML";#N/A,#N/A,FALSE,"RAB-TEMPEL"}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aeae">#REF!</definedName>
    <definedName name="EAG">#REF!</definedName>
    <definedName name="EAG_10x8">#REF!</definedName>
    <definedName name="EAG_7x5">#REF!</definedName>
    <definedName name="EB">#REF!</definedName>
    <definedName name="EB1.1">#REF!</definedName>
    <definedName name="ebd">#REF!</definedName>
    <definedName name="EC1.1">#REF!</definedName>
    <definedName name="Eceran.1">#REF!</definedName>
    <definedName name="ECP">#REF!</definedName>
    <definedName name="ecr">#REF!</definedName>
    <definedName name="ecren">#REF!</definedName>
    <definedName name="ed">#REF!</definedName>
    <definedName name="ED1.1">#REF!</definedName>
    <definedName name="edh">#REF!</definedName>
    <definedName name="edrh">#REF!</definedName>
    <definedName name="edt">#REF!</definedName>
    <definedName name="Edua">#REF!</definedName>
    <definedName name="ee">#REF!</definedName>
    <definedName name="EE_01">#REF!</definedName>
    <definedName name="EE_01A">#REF!</definedName>
    <definedName name="EE_02">#REF!</definedName>
    <definedName name="EE_03">#REF!</definedName>
    <definedName name="EE_03A">#REF!</definedName>
    <definedName name="EE_04">#REF!</definedName>
    <definedName name="EE_04A">#REF!</definedName>
    <definedName name="EE_04B">#REF!</definedName>
    <definedName name="EE_04C">#REF!</definedName>
    <definedName name="EE_04D">#REF!</definedName>
    <definedName name="EE_05">#REF!</definedName>
    <definedName name="EE_06">#REF!</definedName>
    <definedName name="EE_06A">#REF!</definedName>
    <definedName name="EE_07">#REF!</definedName>
    <definedName name="EE_08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2C">#REF!</definedName>
    <definedName name="EE_12D">#REF!</definedName>
    <definedName name="EE_12E">#REF!</definedName>
    <definedName name="EE_13">#REF!</definedName>
    <definedName name="EE_15">#REF!</definedName>
    <definedName name="EE_17">#REF!</definedName>
    <definedName name="EE_18">#REF!</definedName>
    <definedName name="EE_19">#REF!</definedName>
    <definedName name="EE_20">#REF!</definedName>
    <definedName name="EE_24">#REF!</definedName>
    <definedName name="EE_25">#REF!</definedName>
    <definedName name="EE_25A">#REF!</definedName>
    <definedName name="EE_26">#REF!</definedName>
    <definedName name="EE_27">#REF!</definedName>
    <definedName name="EE_28">#REF!</definedName>
    <definedName name="EE_29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E">#REF!</definedName>
    <definedName name="EEE06REV">#REF!</definedName>
    <definedName name="EEE09REV1">#REF!</definedName>
    <definedName name="EEE17REV">#REF!</definedName>
    <definedName name="EEE17REV1">#REF!</definedName>
    <definedName name="eeee">#REF!</definedName>
    <definedName name="eeeee">#REF!</definedName>
    <definedName name="EEEEWW">#REF!</definedName>
    <definedName name="Eempat">#REF!</definedName>
    <definedName name="eer">#REF!</definedName>
    <definedName name="EEX">#REF!</definedName>
    <definedName name="ef" hidden="1">{"'Sheet1'!$A$1"}</definedName>
    <definedName name="Ef_800">#REF!</definedName>
    <definedName name="ef_coax">#REF!</definedName>
    <definedName name="EFDSFSF">#REF!</definedName>
    <definedName name="efg" hidden="1">{"'Sheet1'!$A$1"}</definedName>
    <definedName name="EFWEWEF">#REF!</definedName>
    <definedName name="EFX">#REF!</definedName>
    <definedName name="eg">#REF!</definedName>
    <definedName name="EGA">#REF!</definedName>
    <definedName name="Egcl20">#REF!</definedName>
    <definedName name="Egcl25">#REF!</definedName>
    <definedName name="egen">#REF!</definedName>
    <definedName name="egfbs">#N/A</definedName>
    <definedName name="Egfx20">#REF!</definedName>
    <definedName name="Egfx25">#REF!</definedName>
    <definedName name="Egib20">#REF!</definedName>
    <definedName name="Egpi20">#REF!</definedName>
    <definedName name="Egpi25">#REF!</definedName>
    <definedName name="Egpi32">#REF!</definedName>
    <definedName name="egr">#REF!</definedName>
    <definedName name="Egsc20">#REF!</definedName>
    <definedName name="Egsc25">#REF!</definedName>
    <definedName name="Egtd20">#REF!</definedName>
    <definedName name="Egtd25">#REF!</definedName>
    <definedName name="EGX">#REF!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X">#REF!</definedName>
    <definedName name="ejjj" hidden="1">{"'Sheet1'!$A$1"}</definedName>
    <definedName name="EJX">#REF!</definedName>
    <definedName name="ekk">#REF!</definedName>
    <definedName name="EKX">#REF!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_.01">#REF!</definedName>
    <definedName name="EL_.02">#REF!</definedName>
    <definedName name="EL_.03">#REF!</definedName>
    <definedName name="EL_.04">#REF!</definedName>
    <definedName name="EL_201">#REF!</definedName>
    <definedName name="El_7.6.11">#REF!</definedName>
    <definedName name="El_7.6.3">#REF!</definedName>
    <definedName name="EL._08">#REF!</definedName>
    <definedName name="EL._09">#REF!</definedName>
    <definedName name="EL._10">#REF!</definedName>
    <definedName name="EL._11">#REF!</definedName>
    <definedName name="EL.05">#REF!</definedName>
    <definedName name="EL.06">#REF!</definedName>
    <definedName name="EL.07">#REF!</definedName>
    <definedName name="elastomer">#REF!</definedName>
    <definedName name="elastomer.strip">#REF!</definedName>
    <definedName name="ElastomericA">#REF!</definedName>
    <definedName name="ElastomericB">#REF!</definedName>
    <definedName name="elastosel">#REF!</definedName>
    <definedName name="elbow">#REF!</definedName>
    <definedName name="elbow_30">#REF!</definedName>
    <definedName name="Elbow_90_PVC_Dia._4">#REF!</definedName>
    <definedName name="electroda">#REF!</definedName>
    <definedName name="elek">#REF!</definedName>
    <definedName name="elek_masjid">#REF!</definedName>
    <definedName name="ELEKTRIKAL">#REF!</definedName>
    <definedName name="elektroda">#REF!</definedName>
    <definedName name="Elektronik">#REF!</definedName>
    <definedName name="elpro">#REF!</definedName>
    <definedName name="elpro.kond">#REF!</definedName>
    <definedName name="elpro.tray">#REF!</definedName>
    <definedName name="ELT">#REF!</definedName>
    <definedName name="ELX">#REF!</definedName>
    <definedName name="em">#REF!</definedName>
    <definedName name="Email">#REF!</definedName>
    <definedName name="emb._plastik">#REF!</definedName>
    <definedName name="embankment">#REF!</definedName>
    <definedName name="ember">#REF!</definedName>
    <definedName name="emc">#REF!</definedName>
    <definedName name="Emco">#REF!</definedName>
    <definedName name="empat">#REF!</definedName>
    <definedName name="EMPLOY._WELFARE">#REF!</definedName>
    <definedName name="emulsion">#REF!</definedName>
    <definedName name="enam">#REF!</definedName>
    <definedName name="End_Bal">#REF!</definedName>
    <definedName name="eNG">#REF!</definedName>
    <definedName name="engkupu">#REF!</definedName>
    <definedName name="engs_kupu_besar">#REF!</definedName>
    <definedName name="engs_kupu_kecil">#REF!</definedName>
    <definedName name="engsel">#REF!</definedName>
    <definedName name="Engsel__Jendela__ARCH__3">#REF!</definedName>
    <definedName name="Engsel__Pintu__ARCH__4">#REF!</definedName>
    <definedName name="engsel_3">#REF!</definedName>
    <definedName name="Engsel_3_Sendi">#REF!</definedName>
    <definedName name="Engsel_3in">#REF!</definedName>
    <definedName name="Engsel_4in">#REF!</definedName>
    <definedName name="engsel_besar_batu">#REF!</definedName>
    <definedName name="engsel_besar_batu_pan">#REF!</definedName>
    <definedName name="engsel_besar_boli">#REF!</definedName>
    <definedName name="engsel_besar_kwan">#REF!</definedName>
    <definedName name="engsel_besar_lim">#REF!</definedName>
    <definedName name="engsel_besar_tapa">#REF!</definedName>
    <definedName name="engsel_besar_tiba">#REF!</definedName>
    <definedName name="engsel_besar_toling">#REF!</definedName>
    <definedName name="ENGSEL_BS">#REF!</definedName>
    <definedName name="Engsel_Grendel_H.Angin">#REF!</definedName>
    <definedName name="ENGSEL_J">#REF!</definedName>
    <definedName name="engsel_jdl">#REF!</definedName>
    <definedName name="engsel_jend">#REF!</definedName>
    <definedName name="engsel_jendela">#REF!</definedName>
    <definedName name="engsel_jendela_h">#REF!</definedName>
    <definedName name="engsel_jendela_kuningan">#REF!</definedName>
    <definedName name="Engsel_Jendela_Kuningan_3">#REF!</definedName>
    <definedName name="Engsel_kuningan">#REF!</definedName>
    <definedName name="engsel_kuningan_batu">#REF!</definedName>
    <definedName name="engsel_kuningan_batu_pan">#REF!</definedName>
    <definedName name="engsel_kuningan_boli">#REF!</definedName>
    <definedName name="engsel_kuningan_bone">#REF!</definedName>
    <definedName name="engsel_kuningan_kwan">#REF!</definedName>
    <definedName name="engsel_kuningan_lim">#REF!</definedName>
    <definedName name="engsel_kuningan_suma">#REF!</definedName>
    <definedName name="engsel_kuningan_tapa">#REF!</definedName>
    <definedName name="engsel_kuningan_tiba">#REF!</definedName>
    <definedName name="engsel_kuningan_toling">#REF!</definedName>
    <definedName name="Engsel_Lemari">#REF!</definedName>
    <definedName name="Engsel_OMS">#REF!</definedName>
    <definedName name="ENGSEL_P">#REF!</definedName>
    <definedName name="Engsel_pintu">#REF!</definedName>
    <definedName name="Engsel_Pintu__Jendela">#REF!</definedName>
    <definedName name="engsel_pintu_H">#REF!</definedName>
    <definedName name="Engsel_pintu_kuningan">#REF!</definedName>
    <definedName name="Engsel_Pintu_Kuningan_4">#REF!</definedName>
    <definedName name="engsel_pnt">#REF!</definedName>
    <definedName name="Engsel_tanam">#REF!</definedName>
    <definedName name="engsel.jendela">#REF!</definedName>
    <definedName name="engsel.pintu">#REF!</definedName>
    <definedName name="engsel1.5pair">#REF!</definedName>
    <definedName name="Engsel3">#REF!</definedName>
    <definedName name="engsel3pairs">#REF!</definedName>
    <definedName name="Engsel4">#REF!</definedName>
    <definedName name="engselangin">#REF!</definedName>
    <definedName name="engselh">#REF!</definedName>
    <definedName name="engselh_1">#REF!</definedName>
    <definedName name="EngselJendela">#REF!</definedName>
    <definedName name="engseljndl">#REF!</definedName>
    <definedName name="engselkun">#REF!</definedName>
    <definedName name="engselkun_1">#REF!</definedName>
    <definedName name="EngselPintu">#REF!</definedName>
    <definedName name="engselpintu3">#REF!</definedName>
    <definedName name="engselpintu4">#REF!</definedName>
    <definedName name="engslpntu">#REF!</definedName>
    <definedName name="ENTRANCE">#REF!</definedName>
    <definedName name="eol">#REF!</definedName>
    <definedName name="EP.MIC.T">#REF!</definedName>
    <definedName name="EPDM100">#REF!</definedName>
    <definedName name="EPDM125">#REF!</definedName>
    <definedName name="EPDM15">#REF!</definedName>
    <definedName name="EPDM150">#REF!</definedName>
    <definedName name="EPDM20">#REF!</definedName>
    <definedName name="EPDM200">#REF!</definedName>
    <definedName name="EPDM25">#REF!</definedName>
    <definedName name="EPDM250">#REF!</definedName>
    <definedName name="EPDM300">#REF!</definedName>
    <definedName name="EPDM32">#REF!</definedName>
    <definedName name="EPDM40">#REF!</definedName>
    <definedName name="EPDM50">#REF!</definedName>
    <definedName name="EPDM65">#REF!</definedName>
    <definedName name="EPDM80">#REF!</definedName>
    <definedName name="EPM.B">#REF!</definedName>
    <definedName name="epoxy">#REF!</definedName>
    <definedName name="epoxyclear">#REF!</definedName>
    <definedName name="epoxyenamel">#REF!</definedName>
    <definedName name="EQ.T">#REF!</definedName>
    <definedName name="EQE">#REF!</definedName>
    <definedName name="eqeff">#REF!</definedName>
    <definedName name="EQUIP___MACHINE">#REF!</definedName>
    <definedName name="EQUIP_RE_EXPORT">#REF!</definedName>
    <definedName name="equipment">#REF!</definedName>
    <definedName name="EQUPSBI">#REF!</definedName>
    <definedName name="eqw" hidden="1">{#N/A,#N/A,FALSE,"REK";#N/A,#N/A,FALSE,"rab"}</definedName>
    <definedName name="eqwgtqwegt" hidden="1">{#N/A,#N/A,FALSE,"REK";#N/A,#N/A,FALSE,"Bq-ARS"}</definedName>
    <definedName name="er">#REF!</definedName>
    <definedName name="ere">#REF!</definedName>
    <definedName name="erection">#REF!</definedName>
    <definedName name="erectionknstrksibesi">#REF!</definedName>
    <definedName name="eregt">#REF!</definedName>
    <definedName name="erer">#REF!</definedName>
    <definedName name="ERFE">#REF!</definedName>
    <definedName name="erhe" hidden="1">{"'Sheet1'!$A$1"}</definedName>
    <definedName name="erqwre">#REF!</definedName>
    <definedName name="ERR">#REF!</definedName>
    <definedName name="errt">#REF!</definedName>
    <definedName name="errtwe">#REF!</definedName>
    <definedName name="ERTR">#REF!</definedName>
    <definedName name="ertret">#REF!</definedName>
    <definedName name="eru" hidden="1">{"'Sheet1'!$A$1"}</definedName>
    <definedName name="ERWE">#REF!</definedName>
    <definedName name="erwer">#REF!</definedName>
    <definedName name="erwew">#REF!</definedName>
    <definedName name="ERWIN">#N/A</definedName>
    <definedName name="erwwq">#REF!</definedName>
    <definedName name="erye">#REF!</definedName>
    <definedName name="eryr">#REF!</definedName>
    <definedName name="eryrt" hidden="1">{"'Sheet1'!$A$1"}</definedName>
    <definedName name="erywe">#REF!</definedName>
    <definedName name="Esatu">#REF!</definedName>
    <definedName name="EscalRatio">#REF!</definedName>
    <definedName name="eshrse">#REF!</definedName>
    <definedName name="eskal">#REF!</definedName>
    <definedName name="eskalasi">#REF!</definedName>
    <definedName name="espanyolet">#REF!</definedName>
    <definedName name="Espanyolet__Pintu">#REF!</definedName>
    <definedName name="Espanyolet_Tanam">#REF!</definedName>
    <definedName name="ess_23_kipas">#REF!</definedName>
    <definedName name="ess_23_sli">#REF!</definedName>
    <definedName name="ess18_rd150">#REF!</definedName>
    <definedName name="ess18_rd150nicad">#REF!</definedName>
    <definedName name="ess18_wd">#REF!</definedName>
    <definedName name="ess18SL1">#REF!</definedName>
    <definedName name="ess18wd">#REF!</definedName>
    <definedName name="ess2_14_rd175">#REF!</definedName>
    <definedName name="ess2_18_rd175">#REF!</definedName>
    <definedName name="ess2_23_rd175">#REF!</definedName>
    <definedName name="ess23_rd150">#REF!</definedName>
    <definedName name="ess23_rd150_nicad">#REF!</definedName>
    <definedName name="ess23_rd175">#REF!</definedName>
    <definedName name="ess23_wd">#REF!</definedName>
    <definedName name="ESSO">#REF!</definedName>
    <definedName name="est">#REF!</definedName>
    <definedName name="ESTIMATOR">#REF!</definedName>
    <definedName name="eswtrhj" hidden="1">{#N/A,#N/A,FALSE,"REK-S-TPL";#N/A,#N/A,FALSE,"REK-TPML";#N/A,#N/A,FALSE,"RAB-TEMPEL"}</definedName>
    <definedName name="ETE">#N/A</definedName>
    <definedName name="eternit">#REF!</definedName>
    <definedName name="eternit_1">#REF!</definedName>
    <definedName name="Eternit_gresik">#REF!</definedName>
    <definedName name="Eternit_Harplek_1_x_1_cm">#REF!</definedName>
    <definedName name="ETERNIT4">#REF!</definedName>
    <definedName name="EternitDjabesmen4mm">#REF!</definedName>
    <definedName name="EternitSaflex5mm">#REF!</definedName>
    <definedName name="ETET">#N/A</definedName>
    <definedName name="Etiga">#REF!</definedName>
    <definedName name="etry">#REF!</definedName>
    <definedName name="etw">#REF!</definedName>
    <definedName name="etwet">#REF!</definedName>
    <definedName name="ETY">#N/A</definedName>
    <definedName name="ETYE">#N/A</definedName>
    <definedName name="eun">#REF!</definedName>
    <definedName name="EUR">#REF!</definedName>
    <definedName name="EURO">#REF!</definedName>
    <definedName name="Euro_1">#REF!</definedName>
    <definedName name="evfv">#REF!</definedName>
    <definedName name="EVR">#REF!</definedName>
    <definedName name="EW">#REF!</definedName>
    <definedName name="EWEFTR">#REF!</definedName>
    <definedName name="eweqw">#REF!</definedName>
    <definedName name="ewert">#REF!</definedName>
    <definedName name="EWEW">#REF!</definedName>
    <definedName name="ewewf">#REF!</definedName>
    <definedName name="ewff">#REF!</definedName>
    <definedName name="ewg" hidden="1">{"'Sheet1'!$A$1"}</definedName>
    <definedName name="ewgwt">#REF!</definedName>
    <definedName name="ewp">#REF!</definedName>
    <definedName name="ewrf">#REF!</definedName>
    <definedName name="ewrtwe">#REF!</definedName>
    <definedName name="EX">#REF!</definedName>
    <definedName name="EXAVATOR">#REF!</definedName>
    <definedName name="EXC">#REF!</definedName>
    <definedName name="exca">#REF!</definedName>
    <definedName name="Excafator">#REF!</definedName>
    <definedName name="excav">#REF!</definedName>
    <definedName name="Excavator">#REF!</definedName>
    <definedName name="EXCAVATOR_80___140_HP" localSheetId="2">#REF!</definedName>
    <definedName name="EXCAVATOR_80___140_HP">#REF!</definedName>
    <definedName name="EXCAVATOR_80___140_HP_11">#REF!</definedName>
    <definedName name="EXCAVATOR_80___140_HP_12">#REF!</definedName>
    <definedName name="EXCAVATOR_LA">#REF!</definedName>
    <definedName name="EXCAVATOR_PC_200_6">#REF!</definedName>
    <definedName name="EXCAVATOR_STD">#REF!</definedName>
    <definedName name="EXCAVATOR21">#REF!</definedName>
    <definedName name="EXCAVATOR311">#REF!</definedName>
    <definedName name="EXCAVATOR312">#REF!</definedName>
    <definedName name="EXCAVATOR321">#REF!</definedName>
    <definedName name="EXCAVATOR34">#REF!</definedName>
    <definedName name="EXCAVATOR773">#REF!</definedName>
    <definedName name="excavtypeb">#REF!</definedName>
    <definedName name="EXCAVZTOR">#REF!</definedName>
    <definedName name="Excel_BuiltIn__FilterDatabase_12">"$#REF!.$C$5:$C$90"</definedName>
    <definedName name="Excel_BuiltIn_Print_Area">#REF!</definedName>
    <definedName name="Excel_BuiltIn_Print_Area_1">#REF!</definedName>
    <definedName name="Excel_BuiltIn_Print_Area_1_1">"$#REF!.$D$1:$Q$98"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2">#REF!</definedName>
    <definedName name="Excel_BuiltIn_Print_Area_1_1_1_1_4">#REF!</definedName>
    <definedName name="Excel_BuiltIn_Print_Area_1_1_1_1_5">#REF!</definedName>
    <definedName name="Excel_BuiltIn_Print_Area_1_1_1_2">#REF!</definedName>
    <definedName name="Excel_BuiltIn_Print_Area_1_1_1_4">#REF!</definedName>
    <definedName name="Excel_BuiltIn_Print_Area_1_1_1_5">#REF!</definedName>
    <definedName name="Excel_BuiltIn_Print_Area_1_1_2">#REF!</definedName>
    <definedName name="Excel_BuiltIn_Print_Area_1_1_4">#REF!</definedName>
    <definedName name="Excel_BuiltIn_Print_Area_1_1_5">#REF!</definedName>
    <definedName name="Excel_BuiltIn_Print_Area_1_1_8">#REF!</definedName>
    <definedName name="Excel_BuiltIn_Print_Area_1_2">#REF!</definedName>
    <definedName name="Excel_BuiltIn_Print_Area_1_4">#REF!</definedName>
    <definedName name="Excel_BuiltIn_Print_Area_1_5">#REF!</definedName>
    <definedName name="Excel_BuiltIn_Print_Area_10">"$#REF!.$B$3:$R$121"</definedName>
    <definedName name="Excel_BuiltIn_Print_Area_10_1">#REF!</definedName>
    <definedName name="Excel_BuiltIn_Print_Area_11">"$#REF!.$B$1:$L$181"</definedName>
    <definedName name="Excel_BuiltIn_Print_Area_11_1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4">"$#REF!.$B$2:$J$108"</definedName>
    <definedName name="Excel_BuiltIn_Print_Area_14_1">#REF!</definedName>
    <definedName name="Excel_BuiltIn_Print_Area_15">#REF!</definedName>
    <definedName name="Excel_BuiltIn_Print_Area_16_1">#REF!</definedName>
    <definedName name="Excel_BuiltIn_Print_Area_18">#REF!</definedName>
    <definedName name="Excel_BuiltIn_Print_Area_19">#REF!</definedName>
    <definedName name="Excel_BuiltIn_Print_Area_2">"$#REF!.$D$4:$N$99"</definedName>
    <definedName name="Excel_BuiltIn_Print_Area_2_1">#REF!,#REF!</definedName>
    <definedName name="Excel_BuiltIn_Print_Area_20">#REF!</definedName>
    <definedName name="Excel_BuiltIn_Print_Area_21">#REF!</definedName>
    <definedName name="Excel_BuiltIn_Print_Area_27_1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2">#REF!</definedName>
    <definedName name="Excel_BuiltIn_Print_Area_3_1_4">#REF!</definedName>
    <definedName name="Excel_BuiltIn_Print_Area_3_1_5">#REF!</definedName>
    <definedName name="Excel_BuiltIn_Print_Area_3_2">#REF!</definedName>
    <definedName name="Excel_BuiltIn_Print_Area_31">"$#REF!.$A$1:$M$409"</definedName>
    <definedName name="Excel_BuiltIn_Print_Area_31_1">"$#REF!.$A$1:$J$68"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7">"$#REF!.$B$3:$R$122"</definedName>
    <definedName name="Excel_BuiltIn_Print_Area_7_1">#REF!</definedName>
    <definedName name="Excel_BuiltIn_Print_Area_7_1_1">#REF!</definedName>
    <definedName name="Excel_BuiltIn_Print_Area_8">"$#REF!.$B$1:$Y$103"</definedName>
    <definedName name="Excel_BuiltIn_Print_Area_8_1">#REF!</definedName>
    <definedName name="Excel_BuiltIn_Print_Area_8_1_1">#REF!</definedName>
    <definedName name="Excel_BuiltIn_Print_Area_9">"$#REF!.$C$1:$K$98"</definedName>
    <definedName name="Excel_BuiltIn_Print_Area_9_1">#REF!</definedName>
    <definedName name="Excel_BuiltIn_Print_Area_9_1_1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_1_1">#REF!,#REF!</definedName>
    <definedName name="Excel_BuiltIn_Print_Titles_10">#REF!</definedName>
    <definedName name="Excel_BuiltIn_Print_Titles_11">#REF!</definedName>
    <definedName name="Excel_BuiltIn_Print_Titles_12_1">#REF!</definedName>
    <definedName name="Excel_BuiltIn_Print_Titles_13">#REF!</definedName>
    <definedName name="Excel_BuiltIn_Print_Titles_13_1">#REF!</definedName>
    <definedName name="Excel_BuiltIn_Print_Titles_14">#REF!</definedName>
    <definedName name="Excel_BuiltIn_Print_Titles_15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0">#REF!</definedName>
    <definedName name="Excel_BuiltIn_Print_Titles_21">#REF!</definedName>
    <definedName name="Excel_BuiltIn_Print_Titles_3">#REF!</definedName>
    <definedName name="Excel_BuiltIn_Print_Titles_3_1">#REF!</definedName>
    <definedName name="Excel_BuiltIn_Print_Titles_3_1_1">#REF!,#REF!</definedName>
    <definedName name="Excel_BuiltIn_Print_Titles_3_1_1_1">#REF!,#REF!</definedName>
    <definedName name="Excel_BuiltIn_Print_Titles_3_1_1_1_1">#REF!,#REF!</definedName>
    <definedName name="Excel_BuiltIn_Print_Titles_31">"$#REF!.$A$1:$IV$8"</definedName>
    <definedName name="Excel_BuiltIn_Print_Titles_31_1">"$#REF!.$A$1:$IV$8"</definedName>
    <definedName name="Excel_BuiltIn_Print_Titles_4">#REF!</definedName>
    <definedName name="Excel_BuiltIn_Print_Titles_4_1">#REF!,#REF!</definedName>
    <definedName name="Excel_BuiltIn_Print_Titles_4_1_1">#REF!,#REF!</definedName>
    <definedName name="Excel_BuiltIn_Print_Titles_5">#REF!,#REF!</definedName>
    <definedName name="Excel_BuiltIn_Print_Titles_5_1">#REF!,#REF!</definedName>
    <definedName name="Excel_BuiltIn_Print_Titles_6">#REF!,#REF!</definedName>
    <definedName name="Excel_BuiltIn_Print_Titles_6_1">#REF!,#REF!</definedName>
    <definedName name="Excel_BuiltIn_Print_Titles_6_1_1">#REF!</definedName>
    <definedName name="Excel_BuiltIn_Print_Titles_7">#REF!</definedName>
    <definedName name="Excel_BuiltIn_Print_Titles_7_1">#REF!</definedName>
    <definedName name="Excel_BuiltIn_Print_Titles_7_1_1">#REF!,#REF!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9">#REF!</definedName>
    <definedName name="Excel_BuiltIn_Print_Titles_9_1">#REF!,#REF!</definedName>
    <definedName name="Excel_BuiltIn_Print_Titles_9_1_1">#REF!,#REF!</definedName>
    <definedName name="exch.fc.bc">#REF!</definedName>
    <definedName name="exch.lc.bc">#REF!</definedName>
    <definedName name="exch.lc.fc">#REF!</definedName>
    <definedName name="exfan">#REF!</definedName>
    <definedName name="exhaust_1000">#REF!</definedName>
    <definedName name="exhaust_2000">#REF!</definedName>
    <definedName name="exhaust_500">#REF!</definedName>
    <definedName name="exhaust100">#REF!</definedName>
    <definedName name="exhaust133">#REF!</definedName>
    <definedName name="exhaust200">#REF!</definedName>
    <definedName name="exhaust80cmh">#REF!</definedName>
    <definedName name="exhst_clg_080cmh">#REF!</definedName>
    <definedName name="exhst_clg_140cmh">#REF!</definedName>
    <definedName name="exhst_clg_170cmh">#REF!</definedName>
    <definedName name="exhst_clg_200cmh">#REF!</definedName>
    <definedName name="exhst_clg_260cmh">#REF!</definedName>
    <definedName name="exhst_clg_330cmh">#REF!</definedName>
    <definedName name="exhst_clg_420cmh">#REF!</definedName>
    <definedName name="exhst_clg_530cmh">#REF!</definedName>
    <definedName name="exhst_clg_80cmh">#REF!</definedName>
    <definedName name="exhst_wall_1200cmh">#REF!</definedName>
    <definedName name="exhst_wall_2000cmh">#REF!</definedName>
    <definedName name="exhst_wall_80cmh">#REF!</definedName>
    <definedName name="exhst_wall_900cmh">#REF!</definedName>
    <definedName name="EXPA">#REF!</definedName>
    <definedName name="EXPAG">#REF!</definedName>
    <definedName name="expagnolet">#REF!</definedName>
    <definedName name="Expagnyolet">#REF!</definedName>
    <definedName name="Expantion">#REF!</definedName>
    <definedName name="Expanyolet">#REF!</definedName>
    <definedName name="expenses">#REF!</definedName>
    <definedName name="EXPJ">#REF!</definedName>
    <definedName name="Export">#REF!</definedName>
    <definedName name="EXPP">#REF!</definedName>
    <definedName name="ExRate">#REF!</definedName>
    <definedName name="EXT" hidden="1">#REF!</definedName>
    <definedName name="extel">#REF!</definedName>
    <definedName name="exterior">#REF!</definedName>
    <definedName name="external">#REF!</definedName>
    <definedName name="EXTRA">#REF!</definedName>
    <definedName name="Extra_Pay">#REF!</definedName>
    <definedName name="eye">#REF!</definedName>
    <definedName name="eyeue">#REF!</definedName>
    <definedName name="eyew">#REF!</definedName>
    <definedName name="eyr">#REF!</definedName>
    <definedName name="eyrd">#REF!</definedName>
    <definedName name="eyrwe">#REF!</definedName>
    <definedName name="eyt">#REF!</definedName>
    <definedName name="eywe">#REF!</definedName>
    <definedName name="eyyujert">#REF!</definedName>
    <definedName name="F">#REF!</definedName>
    <definedName name="F_1">#REF!</definedName>
    <definedName name="F_3">#REF!</definedName>
    <definedName name="F_37">#REF!</definedName>
    <definedName name="F_500kVTR_1">#REF!</definedName>
    <definedName name="F_500kVTR_2">#REF!</definedName>
    <definedName name="F_8_2">#REF!</definedName>
    <definedName name="F_8_3">#REF!</definedName>
    <definedName name="F_8_5">#REF!</definedName>
    <definedName name="F_8_8">#REF!</definedName>
    <definedName name="F_CABLE_1">#REF!</definedName>
    <definedName name="F_CABLE_2">#REF!</definedName>
    <definedName name="F_CB_1">#REF!</definedName>
    <definedName name="F_CB_2">#REF!</definedName>
    <definedName name="F_CRP_1">#REF!</definedName>
    <definedName name="F_CRP_2">#REF!</definedName>
    <definedName name="F_DS_1">#REF!</definedName>
    <definedName name="F_DS_2">#REF!</definedName>
    <definedName name="F_FITTING_1">#REF!</definedName>
    <definedName name="F_FITTING_2">#REF!</definedName>
    <definedName name="f_hrd">#REF!</definedName>
    <definedName name="F_INS_1">#REF!</definedName>
    <definedName name="F_INS_2">#REF!</definedName>
    <definedName name="F_S">#REF!</definedName>
    <definedName name="F_SA_1">#REF!</definedName>
    <definedName name="F_SA_2">#REF!</definedName>
    <definedName name="F_SL">#N/A</definedName>
    <definedName name="F_VT_CT_1">#REF!</definedName>
    <definedName name="F_VT_CT_2">#REF!</definedName>
    <definedName name="F._1">#REF!</definedName>
    <definedName name="F._27">#REF!</definedName>
    <definedName name="F._47">#REF!</definedName>
    <definedName name="F._7">#REF!</definedName>
    <definedName name="F._8">#REF!</definedName>
    <definedName name="F._9">#REF!</definedName>
    <definedName name="F.28">#REF!</definedName>
    <definedName name="F.37_P_I">#REF!</definedName>
    <definedName name="F.37_P_II">#REF!</definedName>
    <definedName name="F.37_T">#REF!</definedName>
    <definedName name="F.38_I">#REF!</definedName>
    <definedName name="F.38_II">#REF!</definedName>
    <definedName name="F.47_I">#REF!</definedName>
    <definedName name="F.47_II">#REF!</definedName>
    <definedName name="F.6.1">#REF!</definedName>
    <definedName name="F.6.10">#REF!</definedName>
    <definedName name="F.6.11">#REF!</definedName>
    <definedName name="F.6.12">#REF!</definedName>
    <definedName name="F.6.13">#REF!</definedName>
    <definedName name="F.6.14">#REF!</definedName>
    <definedName name="F.6.15">#REF!</definedName>
    <definedName name="F.6.16">#REF!</definedName>
    <definedName name="F.6.17">#REF!</definedName>
    <definedName name="F.6.18">#REF!</definedName>
    <definedName name="F.6.19">#REF!</definedName>
    <definedName name="F.6.2">#REF!</definedName>
    <definedName name="F.6.20">#REF!</definedName>
    <definedName name="F.6.21">#REF!</definedName>
    <definedName name="F.6.21b">#REF!</definedName>
    <definedName name="F.6.22">#REF!</definedName>
    <definedName name="F.6.23">#REF!</definedName>
    <definedName name="F.6.24">#REF!</definedName>
    <definedName name="F.6.25">#REF!</definedName>
    <definedName name="F.6.26">#REF!</definedName>
    <definedName name="F.6.27">#REF!</definedName>
    <definedName name="F.6.28">#REF!</definedName>
    <definedName name="F.6.29">#REF!</definedName>
    <definedName name="F.6.3">#REF!</definedName>
    <definedName name="F.6.30">#REF!</definedName>
    <definedName name="F.6.31">#REF!</definedName>
    <definedName name="F.6.32">#REF!</definedName>
    <definedName name="F.6.33">#REF!</definedName>
    <definedName name="F.6.34">#REF!</definedName>
    <definedName name="F.6.35">#REF!</definedName>
    <definedName name="F.6.36">#REF!</definedName>
    <definedName name="F.6.37">#REF!</definedName>
    <definedName name="F.6.38">#REF!</definedName>
    <definedName name="F.6.39">#REF!</definedName>
    <definedName name="F.6.4">#REF!</definedName>
    <definedName name="F.6.40">#REF!</definedName>
    <definedName name="F.6.41">#REF!</definedName>
    <definedName name="F.6.42">#REF!</definedName>
    <definedName name="F.6.43">#REF!</definedName>
    <definedName name="F.6.44">#REF!</definedName>
    <definedName name="F.6.45">#REF!</definedName>
    <definedName name="F.6.46">#REF!</definedName>
    <definedName name="F.6.47">#REF!</definedName>
    <definedName name="F.6.48">#REF!</definedName>
    <definedName name="F.6.49">#REF!</definedName>
    <definedName name="F.6.5">#REF!</definedName>
    <definedName name="F.6.50">#REF!</definedName>
    <definedName name="F.6.51">#REF!</definedName>
    <definedName name="F.6.52">#REF!</definedName>
    <definedName name="F.6.53">#REF!</definedName>
    <definedName name="F.6.54">#REF!</definedName>
    <definedName name="F.6.55">#REF!</definedName>
    <definedName name="F.6.56">#REF!</definedName>
    <definedName name="F.6.57">#REF!</definedName>
    <definedName name="F.6.58">#REF!</definedName>
    <definedName name="F.6.59">#REF!</definedName>
    <definedName name="F.6.6">#REF!</definedName>
    <definedName name="F.6.60">#REF!</definedName>
    <definedName name="F.6.7">#REF!</definedName>
    <definedName name="F.6.8">#REF!</definedName>
    <definedName name="F.6.9">#REF!</definedName>
    <definedName name="f.drain">#REF!</definedName>
    <definedName name="f84List_Alumunium">#REF!</definedName>
    <definedName name="f92F56">#REF!</definedName>
    <definedName name="FA">#REF!</definedName>
    <definedName name="fa.anc.notifier">#REF!</definedName>
    <definedName name="fa.anc.smplx">#REF!</definedName>
    <definedName name="fa.bell.smplx">#REF!</definedName>
    <definedName name="fa.intercomhandset.smplx">#REF!</definedName>
    <definedName name="fa.intercomjack.smplx">#REF!</definedName>
    <definedName name="fa.mcfa14.smplx">#REF!</definedName>
    <definedName name="fa.mcfa5.notifier">#REF!</definedName>
    <definedName name="fa.mcp.smplx">#REF!</definedName>
    <definedName name="fa.ror.smplx">#REF!</definedName>
    <definedName name="fa.smokephoto.notifier">#REF!</definedName>
    <definedName name="fa.smokephoto.smplx">#REF!</definedName>
    <definedName name="fa.strobes.smplx">#REF!</definedName>
    <definedName name="fa.tbfa.notifier">#REF!</definedName>
    <definedName name="fa.tbfa.smplx">#REF!</definedName>
    <definedName name="faab">#REF!</definedName>
    <definedName name="facm">#REF!</definedName>
    <definedName name="facp">#REF!</definedName>
    <definedName name="factor">#REF!</definedName>
    <definedName name="FADA" hidden="1">#REF!</definedName>
    <definedName name="fadf">#REF!</definedName>
    <definedName name="faeol">#REF!</definedName>
    <definedName name="faf">#REF!</definedName>
    <definedName name="fag">#N/A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d">#REF!</definedName>
    <definedName name="faktor">#REF!</definedName>
    <definedName name="Faktor_lt">#REF!</definedName>
    <definedName name="Faktor_Pls">#REF!</definedName>
    <definedName name="fall" hidden="1">#REF!</definedName>
    <definedName name="fam">#REF!</definedName>
    <definedName name="famcp">#REF!</definedName>
    <definedName name="FAN">#REF!</definedName>
    <definedName name="FANALPS12">#REF!</definedName>
    <definedName name="FANALPS30">#REF!</definedName>
    <definedName name="faoi">#REF!</definedName>
    <definedName name="fapecah">#REF!</definedName>
    <definedName name="fapecahab">#REF!</definedName>
    <definedName name="far">#REF!</definedName>
    <definedName name="FARID__HUBU__ST">#REF!</definedName>
    <definedName name="fas">#REF!</definedName>
    <definedName name="fasadekayu">#REF!</definedName>
    <definedName name="fasd">#REF!</definedName>
    <definedName name="fasdt">#REF!</definedName>
    <definedName name="fasirtubc">#REF!</definedName>
    <definedName name="fat">#REF!</definedName>
    <definedName name="Faucet">#REF!</definedName>
    <definedName name="Fax">#REF!</definedName>
    <definedName name="FB">#REF!</definedName>
    <definedName name="FB_TRUCK">#REF!</definedName>
    <definedName name="fbr.glas">#REF!</definedName>
    <definedName name="fbs">#REF!</definedName>
    <definedName name="fbsds">#REF!</definedName>
    <definedName name="FBT">#REF!</definedName>
    <definedName name="FBT_4T">#REF!</definedName>
    <definedName name="fc">#REF!</definedName>
    <definedName name="fc_35a">"'file:///L:/10 (M M C)/Sipil-Ars/BQ_WASKITA/analisa_str_mmc.xls'#$harsat.$#REF!$#REF!"</definedName>
    <definedName name="fc_35c">"'file:///L:/10 (M M C)/Sipil-Ars/BQ_WASKITA/analisa_str_mmc.xls'#$harsat.$#REF!$#REF!"</definedName>
    <definedName name="Fc350NFA">"$#REF!.$#REF!$#REF!"</definedName>
    <definedName name="Fc400NFA">"$#REF!.$#REF!$#REF!"</definedName>
    <definedName name="Fc500NFA">"$#REF!.$#REF!$#REF!"</definedName>
    <definedName name="fcmnas">#REF!</definedName>
    <definedName name="fco">#REF!</definedName>
    <definedName name="FCode" hidden="1">#REF!</definedName>
    <definedName name="FCU">#REF!</definedName>
    <definedName name="FD">#REF!</definedName>
    <definedName name="fd_50">#REF!</definedName>
    <definedName name="fd_tx1b">#REF!</definedName>
    <definedName name="FD150_">#REF!</definedName>
    <definedName name="FDAJ100">#REF!</definedName>
    <definedName name="FDAJ150">#REF!</definedName>
    <definedName name="FDAJ50">#REF!</definedName>
    <definedName name="FDAJ65">#REF!</definedName>
    <definedName name="FDAJ80">#REF!</definedName>
    <definedName name="fdbjn">#N/A</definedName>
    <definedName name="FDF">#REF!</definedName>
    <definedName name="FDFAS">#REF!</definedName>
    <definedName name="FDG">#REF!</definedName>
    <definedName name="fdgd">#REF!</definedName>
    <definedName name="fdgfg">#REF!</definedName>
    <definedName name="fdgfs">#REF!</definedName>
    <definedName name="fdggf">#REF!</definedName>
    <definedName name="fdgz">#REF!</definedName>
    <definedName name="fdr">#REF!</definedName>
    <definedName name="FDS">#REF!</definedName>
    <definedName name="FDSAN50">#REF!</definedName>
    <definedName name="fdsff">#REF!</definedName>
    <definedName name="fdsfg">#REF!</definedName>
    <definedName name="fdsfgr">#REF!</definedName>
    <definedName name="FDTOTO1A50">#REF!</definedName>
    <definedName name="FDTOTO1B50">#REF!</definedName>
    <definedName name="fdTX1A">#REF!</definedName>
    <definedName name="fdTX1B">#REF!</definedName>
    <definedName name="fdv">#REF!</definedName>
    <definedName name="FE">#REF!</definedName>
    <definedName name="fe_sound">#REF!</definedName>
    <definedName name="feco25">#REF!</definedName>
    <definedName name="fedc2">#REF!</definedName>
    <definedName name="fedc35">#REF!</definedName>
    <definedName name="FEE">#REF!</definedName>
    <definedName name="Feeder_Feeder">#REF!</definedName>
    <definedName name="Feeder_IBT">#REF!</definedName>
    <definedName name="feedertelp.">#REF!</definedName>
    <definedName name="fen">#REF!</definedName>
    <definedName name="fender">#REF!</definedName>
    <definedName name="fere">#REF!</definedName>
    <definedName name="ferhth">#REF!</definedName>
    <definedName name="FEX">#REF!</definedName>
    <definedName name="ff">#REF!</definedName>
    <definedName name="FF_01">#REF!</definedName>
    <definedName name="FF_02">#REF!</definedName>
    <definedName name="FF_03">#REF!</definedName>
    <definedName name="FF_04">#REF!</definedName>
    <definedName name="FF_09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2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fds">#REF!</definedName>
    <definedName name="fff">#REF!</definedName>
    <definedName name="ffff">#REF!</definedName>
    <definedName name="fffff">#REF!</definedName>
    <definedName name="FFFFFF">#REF!</definedName>
    <definedName name="FFFFFFF">#REF!</definedName>
    <definedName name="FFFFFFFF">#REF!</definedName>
    <definedName name="FFFFFFFFF">#REF!</definedName>
    <definedName name="FFFFFFFFFFF">#REF!</definedName>
    <definedName name="FFFFFFFFFFFF">#REF!</definedName>
    <definedName name="FFFFFFFFFFFFFF">#REF!</definedName>
    <definedName name="FFFFFFFFFFFFFFFFFF">#REF!</definedName>
    <definedName name="FFFFFFFFFFFFFFFFFFFF">#REF!</definedName>
    <definedName name="FFFFFFFFFFFFFFFFFFFFFF">#REF!</definedName>
    <definedName name="FFFFFFFFFFFFFFFFFFFFFFFF">#REF!</definedName>
    <definedName name="ffg">#REF!</definedName>
    <definedName name="ffgdgf">#REF!</definedName>
    <definedName name="FFV">#N/A</definedName>
    <definedName name="FFVVS">#N/A</definedName>
    <definedName name="FFX">#REF!</definedName>
    <definedName name="fg">#REF!</definedName>
    <definedName name="fgbc">#REF!</definedName>
    <definedName name="FGDAS">#REF!</definedName>
    <definedName name="fgdd">#REF!</definedName>
    <definedName name="fgdffg">#REF!</definedName>
    <definedName name="fgdfgdf">#REF!</definedName>
    <definedName name="FGDSS">#REF!</definedName>
    <definedName name="fgfdf">#REF!</definedName>
    <definedName name="fgfh">#REF!</definedName>
    <definedName name="fgg">#REF!</definedName>
    <definedName name="fggdfg">#N/A</definedName>
    <definedName name="fgghfg">#REF!</definedName>
    <definedName name="fgh">#REF!</definedName>
    <definedName name="fghhh" hidden="1">{"'Sheet1'!$A$1"}</definedName>
    <definedName name="fghnedd">#REF!</definedName>
    <definedName name="fghre">#REF!</definedName>
    <definedName name="fgjf" hidden="1">{"'Sheet1'!$A$1"}</definedName>
    <definedName name="fgjfj" hidden="1">{"'Sheet1'!$A$1"}</definedName>
    <definedName name="fgn">#REF!</definedName>
    <definedName name="fgre">#REF!</definedName>
    <definedName name="fgrfg">#REF!</definedName>
    <definedName name="FGSAA">#REF!</definedName>
    <definedName name="FGSD">#REF!</definedName>
    <definedName name="fgsdfd">#REF!</definedName>
    <definedName name="fgss">#REF!</definedName>
    <definedName name="fgvdrefg">#REF!</definedName>
    <definedName name="fgwse">#REF!</definedName>
    <definedName name="FGX">#REF!</definedName>
    <definedName name="fgyhf">#REF!</definedName>
    <definedName name="fh">#REF!</definedName>
    <definedName name="fh_3">"$#REF!.$#REF!$#REF!"</definedName>
    <definedName name="fh_4.5">"$#REF!.$H$19"</definedName>
    <definedName name="fh_5g">"$#REF!.$H$18"</definedName>
    <definedName name="fhe">#REF!</definedName>
    <definedName name="fhg" hidden="1">{#N/A,#N/A,FALSE,"REK";#N/A,#N/A,FALSE,"Bq-ARS"}</definedName>
    <definedName name="fhgj">#REF!</definedName>
    <definedName name="fhhh" hidden="1">{"'Sheet1'!$A$1"}</definedName>
    <definedName name="fhjhjhk">#REF!</definedName>
    <definedName name="fhr">#REF!</definedName>
    <definedName name="fhth">#REF!</definedName>
    <definedName name="FHX">#REF!</definedName>
    <definedName name="FI">#REF!</definedName>
    <definedName name="fiber">#REF!</definedName>
    <definedName name="Fiber_Gelombang">#REF!</definedName>
    <definedName name="FIELD_EXPENSES">#REF!</definedName>
    <definedName name="FIL" hidden="1">#REF!</definedName>
    <definedName name="FIL.636C">#REF!</definedName>
    <definedName name="FILE">#REF!</definedName>
    <definedName name="filer">#REF!</definedName>
    <definedName name="fill2" hidden="1">#REF!</definedName>
    <definedName name="fill9" hidden="1">#REF!</definedName>
    <definedName name="filler">#REF!</definedName>
    <definedName name="Fillerhotmix">#REF!</definedName>
    <definedName name="fillerkg">#REF!</definedName>
    <definedName name="fillerpecah">#REF!</definedName>
    <definedName name="FILLL" hidden="1">#REF!</definedName>
    <definedName name="Film36">#REF!</definedName>
    <definedName name="FILTER">#REF!</definedName>
    <definedName name="filter_aquarium">#REF!</definedName>
    <definedName name="fin">#REF!</definedName>
    <definedName name="FIN_BF">#REF!</definedName>
    <definedName name="fin_politur">#REF!</definedName>
    <definedName name="FIN_SHR">#REF!</definedName>
    <definedName name="fine">#REF!</definedName>
    <definedName name="FINE_AGGREGATE">#REF!</definedName>
    <definedName name="FINE_AGREGATE">#REF!</definedName>
    <definedName name="fineagregat">#REF!</definedName>
    <definedName name="FINISHER">#REF!</definedName>
    <definedName name="FINISHER635">#REF!</definedName>
    <definedName name="finishplester">#REF!</definedName>
    <definedName name="finishsiar">#REF!</definedName>
    <definedName name="fino110">#REF!</definedName>
    <definedName name="fino17">#REF!</definedName>
    <definedName name="fino210">#REF!</definedName>
    <definedName name="fino211">#REF!</definedName>
    <definedName name="fino212">#REF!</definedName>
    <definedName name="fino214">#REF!</definedName>
    <definedName name="fino27">#REF!</definedName>
    <definedName name="fino28">#REF!</definedName>
    <definedName name="fino310">#REF!</definedName>
    <definedName name="fino311">#REF!</definedName>
    <definedName name="fino312">#REF!</definedName>
    <definedName name="fino32">#REF!</definedName>
    <definedName name="fino34">#REF!</definedName>
    <definedName name="fino35">#REF!</definedName>
    <definedName name="fino36">#REF!</definedName>
    <definedName name="fino37">#REF!</definedName>
    <definedName name="fino38">#REF!</definedName>
    <definedName name="fino39">#REF!</definedName>
    <definedName name="Fire">#REF!</definedName>
    <definedName name="FIRE.BELL">#REF!</definedName>
    <definedName name="FIRE.BELL1">#REF!</definedName>
    <definedName name="FIRE.DETEC">#REF!</definedName>
    <definedName name="FIRE.DETEC1">#REF!</definedName>
    <definedName name="FIRE.LAMP">#REF!</definedName>
    <definedName name="FIRE.LAMP1">#REF!</definedName>
    <definedName name="FIREALARM">#REF!</definedName>
    <definedName name="FIREDETEC">#REF!</definedName>
    <definedName name="firkan">#REF!</definedName>
    <definedName name="FIRST_FLOOR">#REF!</definedName>
    <definedName name="FIT">#REF!</definedName>
    <definedName name="fit_BS">#REF!</definedName>
    <definedName name="fit_GIP">#REF!</definedName>
    <definedName name="fit_PPR">#REF!</definedName>
    <definedName name="fit_PVC">#REF!</definedName>
    <definedName name="fit100l">#REF!</definedName>
    <definedName name="fitBS">#REF!</definedName>
    <definedName name="FITCIP">#REF!</definedName>
    <definedName name="FITFS">#REF!</definedName>
    <definedName name="fitGIP">#REF!</definedName>
    <definedName name="Fithyd">#REF!</definedName>
    <definedName name="fitPPR">#REF!</definedName>
    <definedName name="fitPVC">#REF!</definedName>
    <definedName name="Fitsp">#REF!</definedName>
    <definedName name="FITT">#REF!</definedName>
    <definedName name="fixed">#REF!</definedName>
    <definedName name="Fixed_detec">#REF!</definedName>
    <definedName name="fixedap">#REF!</definedName>
    <definedName name="FJ100_">#REF!</definedName>
    <definedName name="FJ125_">#REF!</definedName>
    <definedName name="FJ150_">#REF!</definedName>
    <definedName name="FJ200_">#REF!</definedName>
    <definedName name="FJ250_">#REF!</definedName>
    <definedName name="FJ300_">#REF!</definedName>
    <definedName name="FJ32_">#REF!</definedName>
    <definedName name="FJ40_">#REF!</definedName>
    <definedName name="FJ50_">#REF!</definedName>
    <definedName name="FJ65_">#REF!</definedName>
    <definedName name="FJ80_">#REF!</definedName>
    <definedName name="FJAM100">#REF!</definedName>
    <definedName name="FJAM125">#REF!</definedName>
    <definedName name="FJAM150">#REF!</definedName>
    <definedName name="FJAM200">#REF!</definedName>
    <definedName name="FJAM250">#REF!</definedName>
    <definedName name="FJAM300">#REF!</definedName>
    <definedName name="FJAM32">#REF!</definedName>
    <definedName name="FJAM40">#REF!</definedName>
    <definedName name="FJAM50">#REF!</definedName>
    <definedName name="FJAM65">#REF!</definedName>
    <definedName name="FJAM80">#REF!</definedName>
    <definedName name="fjkk" hidden="1">{"'Sheet1'!$A$1"}</definedName>
    <definedName name="fjr" hidden="1">{"'Sheet1'!$A$1"}</definedName>
    <definedName name="fjt" hidden="1">{"'Sheet1'!$A$1"}</definedName>
    <definedName name="FJTZ100">#REF!</definedName>
    <definedName name="FJTZ125">#REF!</definedName>
    <definedName name="FJTZ150">#REF!</definedName>
    <definedName name="FJTZ200">#REF!</definedName>
    <definedName name="FJTZ250">#REF!</definedName>
    <definedName name="FJTZ300">#REF!</definedName>
    <definedName name="FJTZ32">#REF!</definedName>
    <definedName name="FJTZ40">#REF!</definedName>
    <definedName name="FJTZ50">#REF!</definedName>
    <definedName name="FJTZ65">#REF!</definedName>
    <definedName name="FJTZ80">#REF!</definedName>
    <definedName name="FJX">#REF!</definedName>
    <definedName name="fk">#REF!</definedName>
    <definedName name="fkieifi" hidden="1">#REF!</definedName>
    <definedName name="fkoiieifd">#REF!</definedName>
    <definedName name="fkx">#REF!</definedName>
    <definedName name="Fl_drain">#REF!</definedName>
    <definedName name="flad">#REF!</definedName>
    <definedName name="FladBedTruck">#REF!</definedName>
    <definedName name="flashing">#REF!</definedName>
    <definedName name="flat">#REF!</definedName>
    <definedName name="Flat_bed_truck">#REF!</definedName>
    <definedName name="FLAT_BED_TRUCK_3__4_M3" localSheetId="2">#REF!</definedName>
    <definedName name="FLAT_BED_TRUCK_3__4_M3">#REF!</definedName>
    <definedName name="FLAT_BED_TRUCK_3__4_M3_11">#REF!</definedName>
    <definedName name="FLAT_BED_TRUCK_3__4_M3_12">#REF!</definedName>
    <definedName name="FLAT.1011">#REF!</definedName>
    <definedName name="FLAT.1014">#REF!</definedName>
    <definedName name="flatbarge">#REF!</definedName>
    <definedName name="FLATBEDTRUCK">#REF!</definedName>
    <definedName name="flendz">#REF!</definedName>
    <definedName name="fletbed">#REF!</definedName>
    <definedName name="flmh400">#REF!</definedName>
    <definedName name="floieodjf">#REF!</definedName>
    <definedName name="floioidife">#REF!</definedName>
    <definedName name="floor">#REF!</definedName>
    <definedName name="Floor__Drain____Saringan">#REF!</definedName>
    <definedName name="floor_deck">#REF!</definedName>
    <definedName name="Floor_drain">#REF!</definedName>
    <definedName name="Floor_Drain_Kuningan">#REF!</definedName>
    <definedName name="Floor_drain_plastik_biasa">#REF!</definedName>
    <definedName name="Floor_drain50">#REF!</definedName>
    <definedName name="floor_hardener">#REF!</definedName>
    <definedName name="floor.drain">#REF!</definedName>
    <definedName name="floordrain">#REF!</definedName>
    <definedName name="floordrain_3">#REF!</definedName>
    <definedName name="floordrain_4">#REF!</definedName>
    <definedName name="floorhard">#REF!</definedName>
    <definedName name="floorhardener">#REF!</definedName>
    <definedName name="floorkorsik">#REF!</definedName>
    <definedName name="flor">#REF!</definedName>
    <definedName name="flow_switch">#REF!</definedName>
    <definedName name="flowmeter">#REF!</definedName>
    <definedName name="flowswitch">#REF!</definedName>
    <definedName name="flrdrain">#REF!</definedName>
    <definedName name="fls">#REF!</definedName>
    <definedName name="FLS10K100">#REF!</definedName>
    <definedName name="FLS10K125">#REF!</definedName>
    <definedName name="FLS10K15">#REF!</definedName>
    <definedName name="FLS10K150">#REF!</definedName>
    <definedName name="FLS10K20">#REF!</definedName>
    <definedName name="FLS10K200">#REF!</definedName>
    <definedName name="FLS10K25">#REF!</definedName>
    <definedName name="FLS10K250">#REF!</definedName>
    <definedName name="FLS10K300">#REF!</definedName>
    <definedName name="FLS10K32">#REF!</definedName>
    <definedName name="FLS10K350">#REF!</definedName>
    <definedName name="FLS10K40">#REF!</definedName>
    <definedName name="FLS10K400">#REF!</definedName>
    <definedName name="FLS10K50">#REF!</definedName>
    <definedName name="FLS10K65">#REF!</definedName>
    <definedName name="FLS10K80">#REF!</definedName>
    <definedName name="FLSPOT100">#REF!</definedName>
    <definedName name="FLSPOT150">#REF!</definedName>
    <definedName name="FLSPOT65">#REF!</definedName>
    <definedName name="FLSPOT80">#REF!</definedName>
    <definedName name="FLTKK100">#REF!</definedName>
    <definedName name="FLTKK25">#REF!</definedName>
    <definedName name="FLTKK40">#REF!</definedName>
    <definedName name="FLTKK50">#REF!</definedName>
    <definedName name="FLTKK65">#REF!</definedName>
    <definedName name="FLTKK80">#REF!</definedName>
    <definedName name="FLTKKK100">#REF!</definedName>
    <definedName name="FLTKKK25">#REF!</definedName>
    <definedName name="FLTKKK40">#REF!</definedName>
    <definedName name="FLTKKK50">#REF!</definedName>
    <definedName name="FLTKKK65">#REF!</definedName>
    <definedName name="FLTKKK80">#REF!</definedName>
    <definedName name="FLTON100">#REF!</definedName>
    <definedName name="FLTON25">#REF!</definedName>
    <definedName name="FLTON40">#REF!</definedName>
    <definedName name="FLTON50">#REF!</definedName>
    <definedName name="FLTON65">#REF!</definedName>
    <definedName name="FLTON80">#REF!</definedName>
    <definedName name="FLTYT100">#REF!</definedName>
    <definedName name="FLTYT25">#REF!</definedName>
    <definedName name="FLTYT40">#REF!</definedName>
    <definedName name="FLTYT50">#REF!</definedName>
    <definedName name="FLTYT65">#REF!</definedName>
    <definedName name="FLTYT80">#REF!</definedName>
    <definedName name="flushbolt">#REF!</definedName>
    <definedName name="flx">#REF!</definedName>
    <definedName name="fm">#REF!</definedName>
    <definedName name="fn">#REF!</definedName>
    <definedName name="fnd">#REF!</definedName>
    <definedName name="FO">#REF!</definedName>
    <definedName name="FO_6">#REF!</definedName>
    <definedName name="FO.duplex_indoor">#REF!</definedName>
    <definedName name="FO.duplex_outdoor">#REF!</definedName>
    <definedName name="FO.simplex_indoor">#REF!</definedName>
    <definedName name="FO.simplex_outdoor">#REF!</definedName>
    <definedName name="foil">#REF!</definedName>
    <definedName name="FOLDING_DOOR">#REF!</definedName>
    <definedName name="FoldingDoorPVC">#REF!</definedName>
    <definedName name="fondation">#REF!</definedName>
    <definedName name="footplat">#REF!</definedName>
    <definedName name="footplate8080">#REF!</definedName>
    <definedName name="footvalve">#REF!</definedName>
    <definedName name="footvalve_2">#REF!</definedName>
    <definedName name="FOR">#REF!</definedName>
    <definedName name="FOR_6">#REF!</definedName>
    <definedName name="FOREMAN">#REF!</definedName>
    <definedName name="forklift">#REF!</definedName>
    <definedName name="FORM">#REF!</definedName>
    <definedName name="FORM_6">#REF!</definedName>
    <definedName name="form_k">#REF!</definedName>
    <definedName name="FORM101">#REF!</definedName>
    <definedName name="FORM1011">#REF!</definedName>
    <definedName name="FORM1012">#REF!</definedName>
    <definedName name="FORM1013">#REF!</definedName>
    <definedName name="FORM1014">#REF!</definedName>
    <definedName name="FORM1015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1A">#REF!</definedName>
    <definedName name="FORM1B">#REF!</definedName>
    <definedName name="FORM1C">#REF!</definedName>
    <definedName name="FORM1E">#REF!</definedName>
    <definedName name="FORM21">#REF!</definedName>
    <definedName name="FORM22E">#REF!</definedName>
    <definedName name="FORM22L">#REF!</definedName>
    <definedName name="FORM231">#REF!</definedName>
    <definedName name="FORM232">#REF!</definedName>
    <definedName name="FORM233">#REF!</definedName>
    <definedName name="Form234">#REF!</definedName>
    <definedName name="FORM234L">#REF!</definedName>
    <definedName name="Form235">#REF!</definedName>
    <definedName name="Form236">#REF!</definedName>
    <definedName name="FORM241">#REF!</definedName>
    <definedName name="FORM242">#REF!</definedName>
    <definedName name="FORM243">#REF!</definedName>
    <definedName name="FORM311">#REF!</definedName>
    <definedName name="FORM311_3">#REF!</definedName>
    <definedName name="FORM312">#REF!</definedName>
    <definedName name="FORM312_10">#REF!</definedName>
    <definedName name="FORM312_3">#REF!</definedName>
    <definedName name="FORM312_7">#REF!</definedName>
    <definedName name="FORM312_9">#REF!</definedName>
    <definedName name="FORM313">#REF!</definedName>
    <definedName name="FORM313_10">#REF!</definedName>
    <definedName name="FORM313_3">#REF!</definedName>
    <definedName name="FORM313_7">#REF!</definedName>
    <definedName name="FORM313_9">#REF!</definedName>
    <definedName name="FORM314">#REF!</definedName>
    <definedName name="FORM314_10">#REF!</definedName>
    <definedName name="FORM314_3">#REF!</definedName>
    <definedName name="FORM314_7">#REF!</definedName>
    <definedName name="FORM314_9">#REF!</definedName>
    <definedName name="FORM315">#REF!</definedName>
    <definedName name="FORM315_10">#REF!</definedName>
    <definedName name="FORM315_3">#REF!</definedName>
    <definedName name="FORM315_7">#REF!</definedName>
    <definedName name="FORM315_9">#REF!</definedName>
    <definedName name="FORM316">#REF!</definedName>
    <definedName name="FORM319">#REF!</definedName>
    <definedName name="FORM319_10">#REF!</definedName>
    <definedName name="FORM319_3">#REF!</definedName>
    <definedName name="FORM319_7">#REF!</definedName>
    <definedName name="FORM319_9">#REF!</definedName>
    <definedName name="FORM321">#REF!</definedName>
    <definedName name="FORM322">#REF!</definedName>
    <definedName name="FORM322_10">#REF!</definedName>
    <definedName name="FORM322_3">#REF!</definedName>
    <definedName name="FORM322_7">#REF!</definedName>
    <definedName name="FORM322_9">#REF!</definedName>
    <definedName name="FORM323">#REF!</definedName>
    <definedName name="FORM323_10">#REF!</definedName>
    <definedName name="FORM323_2">#REF!</definedName>
    <definedName name="FORM323_3">#REF!</definedName>
    <definedName name="FORM323_7">#REF!</definedName>
    <definedName name="FORM323_9">#REF!</definedName>
    <definedName name="FORM323L">#REF!</definedName>
    <definedName name="FORM323L_2">#REF!</definedName>
    <definedName name="FORM324">#REF!</definedName>
    <definedName name="FORM324_10">#REF!</definedName>
    <definedName name="FORM324_3">#REF!</definedName>
    <definedName name="FORM324_7">#REF!</definedName>
    <definedName name="FORM324_9">#REF!</definedName>
    <definedName name="FORM33">#REF!</definedName>
    <definedName name="FORM331">#REF!</definedName>
    <definedName name="FORM331_10">#REF!</definedName>
    <definedName name="FORM331_3">#REF!</definedName>
    <definedName name="FORM331_7">#REF!</definedName>
    <definedName name="FORM331_9">#REF!</definedName>
    <definedName name="FORM346">#REF!</definedName>
    <definedName name="FORM346_10">#REF!</definedName>
    <definedName name="FORM346_3">#REF!</definedName>
    <definedName name="FORM346_7">#REF!</definedName>
    <definedName name="FORM346_9">#REF!</definedName>
    <definedName name="FORM421">#REF!</definedName>
    <definedName name="FORM422">#REF!</definedName>
    <definedName name="FORM423">#REF!</definedName>
    <definedName name="FORM424">#REF!</definedName>
    <definedName name="FORM425">#REF!</definedName>
    <definedName name="FORM426">#REF!</definedName>
    <definedName name="FORM427">#REF!</definedName>
    <definedName name="FORM511">#REF!</definedName>
    <definedName name="FORM512">#REF!</definedName>
    <definedName name="FORM521">#REF!</definedName>
    <definedName name="FORM522">#REF!</definedName>
    <definedName name="FORM541">#REF!</definedName>
    <definedName name="FORM542">#REF!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">#REF!</definedName>
    <definedName name="FORM661">#REF!</definedName>
    <definedName name="FORM662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#REF!</definedName>
    <definedName name="FORM73UL">#REF!</definedName>
    <definedName name="FORM744">#REF!</definedName>
    <definedName name="FORM745">#REF!</definedName>
    <definedName name="FORM751">#REF!</definedName>
    <definedName name="FORM752">#REF!</definedName>
    <definedName name="FORM7610">#REF!</definedName>
    <definedName name="FORM7611">#REF!</definedName>
    <definedName name="FORM7612">#REF!</definedName>
    <definedName name="FORM7612a">#REF!</definedName>
    <definedName name="FORM7612b">#REF!</definedName>
    <definedName name="FORM7612c">#REF!</definedName>
    <definedName name="FORM7613">#REF!</definedName>
    <definedName name="FORM7613a">#REF!</definedName>
    <definedName name="FORM7613b">#REF!</definedName>
    <definedName name="FORM7613c">#REF!</definedName>
    <definedName name="FORM7614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#REF!</definedName>
    <definedName name="FORM7616">#REF!</definedName>
    <definedName name="FORM7617">#REF!</definedName>
    <definedName name="FORM7618">#REF!</definedName>
    <definedName name="FORM7619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9">#REF!</definedName>
    <definedName name="FORM76X">#REF!</definedName>
    <definedName name="form77">#REF!</definedName>
    <definedName name="FORM771">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#REF!</definedName>
    <definedName name="FORM79">#REF!</definedName>
    <definedName name="FORM79L">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#REF!</definedName>
    <definedName name="FORM841">#REF!</definedName>
    <definedName name="FORM8410">#REF!</definedName>
    <definedName name="FORM842">#REF!</definedName>
    <definedName name="FORM843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bta">#REF!</definedName>
    <definedName name="FORMGEOTEKSTIL">#REF!</definedName>
    <definedName name="formika">#REF!</definedName>
    <definedName name="Formika_tbl_3_mm">#REF!</definedName>
    <definedName name="formj8">#REF!</definedName>
    <definedName name="formkolom">#REF!</definedName>
    <definedName name="formlant">#REF!</definedName>
    <definedName name="FORMLatasirK">#REF!</definedName>
    <definedName name="FORMLatasirKL">#REF!</definedName>
    <definedName name="formlt">#REF!</definedName>
    <definedName name="Formulir_Isian_Kualifikasi">#REF!</definedName>
    <definedName name="fos">#REF!</definedName>
    <definedName name="FOX">#REF!</definedName>
    <definedName name="FP.80">#REF!</definedName>
    <definedName name="fqwedf">#REF!</definedName>
    <definedName name="FR">#REF!</definedName>
    <definedName name="FR_6">#REF!</definedName>
    <definedName name="framepintualm">#REF!</definedName>
    <definedName name="FRC">#REF!</definedName>
    <definedName name="FRC.1X25">#REF!</definedName>
    <definedName name="FRC.1X70">#REF!</definedName>
    <definedName name="FRC.2X2.5">#REF!</definedName>
    <definedName name="FRC.4X10">#REF!</definedName>
    <definedName name="FRC.4X4">#REF!</definedName>
    <definedName name="FRC.4X6">#REF!</definedName>
    <definedName name="FRC.4X70">#REF!</definedName>
    <definedName name="FRC1x120">#REF!</definedName>
    <definedName name="FRC1x120mm">#REF!</definedName>
    <definedName name="FRC1x150">#REF!</definedName>
    <definedName name="FRC1x150mm">#REF!</definedName>
    <definedName name="FRC1x185">#REF!</definedName>
    <definedName name="FRC1x185mm">#REF!</definedName>
    <definedName name="FRC1x240">#REF!</definedName>
    <definedName name="FRC1x240mm">#REF!</definedName>
    <definedName name="FRC1x25">#REF!</definedName>
    <definedName name="FRC1x25mm">#REF!</definedName>
    <definedName name="FRC1x50">#REF!</definedName>
    <definedName name="FRC1x50mm">#REF!</definedName>
    <definedName name="FRC1x95">#REF!</definedName>
    <definedName name="FRC1x95mm">#REF!</definedName>
    <definedName name="frc42115070">#REF!</definedName>
    <definedName name="frc4x10">#REF!</definedName>
    <definedName name="FRC4x10mm">#REF!</definedName>
    <definedName name="frc4x1x400">#REF!</definedName>
    <definedName name="frc4x25">#REF!</definedName>
    <definedName name="FRC4x25mm">#REF!</definedName>
    <definedName name="frc4x300">#REF!</definedName>
    <definedName name="frc4x35">#REF!</definedName>
    <definedName name="FRC4x50">#REF!</definedName>
    <definedName name="FRC4x50mm">#REF!</definedName>
    <definedName name="frc4x95">#REF!</definedName>
    <definedName name="frc5x4">#REF!</definedName>
    <definedName name="frc5x6">#REF!</definedName>
    <definedName name="frekuensi">#REF!</definedName>
    <definedName name="FRG">#N/A</definedName>
    <definedName name="FRRDS">#REF!</definedName>
    <definedName name="frsk">#REF!</definedName>
    <definedName name="fs">#REF!</definedName>
    <definedName name="FSAD">#REF!</definedName>
    <definedName name="FSB">#REF!</definedName>
    <definedName name="fsbsf">#REF!</definedName>
    <definedName name="FSD">#REF!</definedName>
    <definedName name="FSDATA">#REF!</definedName>
    <definedName name="fsdfd">#REF!</definedName>
    <definedName name="fsdv">#REF!</definedName>
    <definedName name="fsfgf">#REF!</definedName>
    <definedName name="FSPOT100">#REF!</definedName>
    <definedName name="FSPOT65">#REF!</definedName>
    <definedName name="FSPOT80">#REF!</definedName>
    <definedName name="FST">#REF!</definedName>
    <definedName name="fsvd100">#REF!</definedName>
    <definedName name="fsvd150">#REF!</definedName>
    <definedName name="fsvd65">#REF!</definedName>
    <definedName name="ft">#REF!</definedName>
    <definedName name="FT.1">#REF!</definedName>
    <definedName name="FT.2">#REF!</definedName>
    <definedName name="FT.3">#REF!</definedName>
    <definedName name="FT.4">#REF!</definedName>
    <definedName name="ftgj" hidden="1">{"'Sheet1'!$A$1"}</definedName>
    <definedName name="ftgregh">#REF!</definedName>
    <definedName name="ftiyio" hidden="1">{"'Sheet1'!$A$1"}</definedName>
    <definedName name="FTUKANG">#REF!</definedName>
    <definedName name="ftv1.5">#REF!</definedName>
    <definedName name="ftv2.5">#REF!</definedName>
    <definedName name="FU">#REF!</definedName>
    <definedName name="fubjls100">#REF!</definedName>
    <definedName name="fubjls120">#REF!</definedName>
    <definedName name="fubjls40">#REF!</definedName>
    <definedName name="fubjls50">#REF!</definedName>
    <definedName name="fubjls60">#REF!</definedName>
    <definedName name="fubjls70">#REF!</definedName>
    <definedName name="fubjls80">#REF!</definedName>
    <definedName name="fubjls90">#REF!</definedName>
    <definedName name="fuck">#N/A</definedName>
    <definedName name="fucking">#N/A</definedName>
    <definedName name="Fujiaire">#REF!</definedName>
    <definedName name="Full_Print">#REF!</definedName>
    <definedName name="FULM">#REF!</definedName>
    <definedName name="FULVIMIXER">#REF!</definedName>
    <definedName name="furing">#REF!</definedName>
    <definedName name="Furnica___Melamin____1_2_x_2_4__m">#REF!</definedName>
    <definedName name="furniture">#REF!,#REF!</definedName>
    <definedName name="FURNITURE__FURNISHING">#REF!</definedName>
    <definedName name="Fuse2A">#REF!</definedName>
    <definedName name="FV10K100">#REF!</definedName>
    <definedName name="FV10K125">#REF!</definedName>
    <definedName name="FV10K150">#REF!</definedName>
    <definedName name="FV10K200">#REF!</definedName>
    <definedName name="FV10K250">#REF!</definedName>
    <definedName name="FV10K300">#REF!</definedName>
    <definedName name="FV10K40">#REF!</definedName>
    <definedName name="FV10K50">#REF!</definedName>
    <definedName name="FV10K65">#REF!</definedName>
    <definedName name="FV10K80">#REF!</definedName>
    <definedName name="FVD">#REF!</definedName>
    <definedName name="FVSD">#REF!</definedName>
    <definedName name="FVSDV">#REF!</definedName>
    <definedName name="fwt">#REF!</definedName>
    <definedName name="fxj1.25">#REF!</definedName>
    <definedName name="fxj1.5">#REF!</definedName>
    <definedName name="fxj2.5">#REF!</definedName>
    <definedName name="fxshwrTX436S">#REF!</definedName>
    <definedName name="FZSDG" hidden="1">#REF!</definedName>
    <definedName name="G">#REF!</definedName>
    <definedName name="g_14">#REF!</definedName>
    <definedName name="g_16">#REF!</definedName>
    <definedName name="g_19">#REF!</definedName>
    <definedName name="G_50H">#REF!</definedName>
    <definedName name="g_9">#REF!</definedName>
    <definedName name="g_9wp">#REF!</definedName>
    <definedName name="G_Data_Peralatan">#REF!</definedName>
    <definedName name="g_k">#REF!</definedName>
    <definedName name="G_TANAH_BIASA">#REF!</definedName>
    <definedName name="G_TANAH_KERAS">#REF!</definedName>
    <definedName name="G._1">#REF!</definedName>
    <definedName name="G._1a">#REF!</definedName>
    <definedName name="G._39a">#REF!</definedName>
    <definedName name="G._40a">#REF!</definedName>
    <definedName name="G._41a">#REF!</definedName>
    <definedName name="G._41b">#REF!</definedName>
    <definedName name="G._42">#REF!</definedName>
    <definedName name="G.1">#REF!</definedName>
    <definedName name="G.32K">#REF!</definedName>
    <definedName name="G.32M">#REF!</definedName>
    <definedName name="G.33L">#REF!</definedName>
    <definedName name="G.42a">#REF!</definedName>
    <definedName name="G.44">#REF!</definedName>
    <definedName name="G.44.VK">#REF!</definedName>
    <definedName name="G.50.H">#REF!</definedName>
    <definedName name="G.50H">#REF!</definedName>
    <definedName name="G.50J">#REF!</definedName>
    <definedName name="G.50K">#REF!</definedName>
    <definedName name="G.50O">#REF!</definedName>
    <definedName name="G.50Q">#REF!</definedName>
    <definedName name="G.51.C">#REF!</definedName>
    <definedName name="G.5A">#REF!</definedName>
    <definedName name="G.5B">#REF!</definedName>
    <definedName name="G.5C">#REF!</definedName>
    <definedName name="G.6.1">#REF!</definedName>
    <definedName name="G.6.10">#REF!</definedName>
    <definedName name="G.6.11">#REF!</definedName>
    <definedName name="G.6.12">#REF!</definedName>
    <definedName name="G.6.13">#REF!</definedName>
    <definedName name="G.6.14">#REF!</definedName>
    <definedName name="G.6.15">#REF!</definedName>
    <definedName name="G.6.16">#REF!</definedName>
    <definedName name="G.6.17">#REF!</definedName>
    <definedName name="G.6.18">#REF!</definedName>
    <definedName name="G.6.19">#REF!</definedName>
    <definedName name="G.6.2">#REF!</definedName>
    <definedName name="G.6.20">#REF!</definedName>
    <definedName name="G.6.21">#REF!</definedName>
    <definedName name="G.6.22">#REF!</definedName>
    <definedName name="G.6.23">#REF!</definedName>
    <definedName name="G.6.24">#REF!</definedName>
    <definedName name="G.6.25">#REF!</definedName>
    <definedName name="G.6.26">#REF!</definedName>
    <definedName name="G.6.27">#REF!</definedName>
    <definedName name="G.6.28">#REF!</definedName>
    <definedName name="G.6.29">#REF!</definedName>
    <definedName name="G.6.3">#REF!</definedName>
    <definedName name="G.6.30">#REF!</definedName>
    <definedName name="G.6.31">#REF!</definedName>
    <definedName name="G.6.32">#REF!</definedName>
    <definedName name="G.6.33">#REF!</definedName>
    <definedName name="G.6.34">#REF!</definedName>
    <definedName name="G.6.35">#REF!</definedName>
    <definedName name="G.6.36">#REF!</definedName>
    <definedName name="G.6.37">#REF!</definedName>
    <definedName name="G.6.38">#REF!</definedName>
    <definedName name="G.6.39">#REF!</definedName>
    <definedName name="G.6.3a">#REF!</definedName>
    <definedName name="G.6.4">#REF!</definedName>
    <definedName name="G.6.40">#REF!</definedName>
    <definedName name="G.6.41">#REF!</definedName>
    <definedName name="G.6.42">#REF!</definedName>
    <definedName name="G.6.43">#REF!</definedName>
    <definedName name="G.6.44">#REF!</definedName>
    <definedName name="G.6.45">#REF!</definedName>
    <definedName name="G.6.46">#REF!</definedName>
    <definedName name="G.6.5">#REF!</definedName>
    <definedName name="G.6.6">#REF!</definedName>
    <definedName name="G.6.6a">#REF!</definedName>
    <definedName name="G.6.7">#REF!</definedName>
    <definedName name="G.6.8">#REF!</definedName>
    <definedName name="G.6.9">#REF!</definedName>
    <definedName name="G.60A">#REF!</definedName>
    <definedName name="G.Batuan">#REF!</definedName>
    <definedName name="G.Biasa">#REF!</definedName>
    <definedName name="g.blok">#REF!</definedName>
    <definedName name="G.I">#REF!</definedName>
    <definedName name="G.Kramik">#REF!</definedName>
    <definedName name="G.TANAH">#REF!</definedName>
    <definedName name="G.TANAHKERAS">#REF!</definedName>
    <definedName name="G100JongkokINA">#REF!</definedName>
    <definedName name="G101Wastafel_KIA">#REF!</definedName>
    <definedName name="G102Wastafel_INA">#REF!</definedName>
    <definedName name="G103FlorDrain_Plastik">#REF!</definedName>
    <definedName name="G111PipaPVC3">#REF!</definedName>
    <definedName name="G112PipaPVC4">#REF!</definedName>
    <definedName name="G113PIpaPVC2">#REF!</definedName>
    <definedName name="G114PipaPVC0.5">#REF!</definedName>
    <definedName name="G116CatKayu_Glotex">#REF!</definedName>
    <definedName name="G117Cat">#REF!</definedName>
    <definedName name="G118CatTembok_Virgo">#REF!</definedName>
    <definedName name="G119CatSeng">#REF!</definedName>
    <definedName name="G120TeakOilVernis">#REF!</definedName>
    <definedName name="G121Minyakcat">#REF!</definedName>
    <definedName name="G122MinyakBekisting">#REF!</definedName>
    <definedName name="G123Menikayu">#REF!</definedName>
    <definedName name="G125DempulTembok">#REF!</definedName>
    <definedName name="G126DempulKayu">#REF!</definedName>
    <definedName name="G127KertasPasir">#REF!</definedName>
    <definedName name="G129KuasCat3">#REF!</definedName>
    <definedName name="G134Kaca12">#REF!</definedName>
    <definedName name="G135Kaca10">#REF!</definedName>
    <definedName name="G136KacaBulat8">#REF!</definedName>
    <definedName name="G137Kaca8">#REF!</definedName>
    <definedName name="G138Kacatempered8">#REF!</definedName>
    <definedName name="G139Kaaca6">#REF!</definedName>
    <definedName name="G13tanah_urug">#REF!</definedName>
    <definedName name="G141Kacabening5">#REF!</definedName>
    <definedName name="G14sirtu">#REF!</definedName>
    <definedName name="G15Pasir_urug">#REF!</definedName>
    <definedName name="G160KepalaTukang">#REF!</definedName>
    <definedName name="G161Mandor">#REF!</definedName>
    <definedName name="G162Tukang">#REF!</definedName>
    <definedName name="G163Pekerja">#REF!</definedName>
    <definedName name="G16Pasir_Pasang">#REF!</definedName>
    <definedName name="G17Pasir_Beton">#REF!</definedName>
    <definedName name="G18P.Beton">#REF!</definedName>
    <definedName name="G19Kerikil_Beton">#REF!</definedName>
    <definedName name="G20K.Beton">#REF!</definedName>
    <definedName name="G21Semen_PC">#REF!</definedName>
    <definedName name="G224.">#REF!</definedName>
    <definedName name="G23Semen_Warna">#REF!</definedName>
    <definedName name="G25Batu_Kali">#REF!</definedName>
    <definedName name="G26Batu_Bata">#REF!</definedName>
    <definedName name="G29Batu_Alam">#REF!</definedName>
    <definedName name="G30Besi_Beton">#REF!</definedName>
    <definedName name="G31Kawat_Beton">#REF!</definedName>
    <definedName name="G321C_Pump">#REF!</definedName>
    <definedName name="G32Paku_biasa">#REF!</definedName>
    <definedName name="G33Sekrup">#REF!</definedName>
    <definedName name="G34Sekrup_Kalsiboard">#REF!</definedName>
    <definedName name="G35Paku_Seng">#REF!</definedName>
    <definedName name="G36Paku_GentengMetal">#REF!</definedName>
    <definedName name="G37Paku_Gipsum">#REF!</definedName>
    <definedName name="G38Sekrup_Fixer">#REF!</definedName>
    <definedName name="G41RangkaBaja_Ringan">#REF!</definedName>
    <definedName name="G44Kayu_KlsI">#REF!</definedName>
    <definedName name="G45Kayu_KlsII">#REF!</definedName>
    <definedName name="G46Kayu_KlsIII">#REF!</definedName>
    <definedName name="G47Kayu_Bekisting">#REF!</definedName>
    <definedName name="G48KayuList_Kaca">#REF!</definedName>
    <definedName name="G50K">#REF!</definedName>
    <definedName name="G54Teakwood">#REF!</definedName>
    <definedName name="G55Gypsum">#REF!</definedName>
    <definedName name="G56Rangka_KalsiBoard">#REF!</definedName>
    <definedName name="G57Tripleks">#REF!</definedName>
    <definedName name="G58Tripleks_Jruk">#REF!</definedName>
    <definedName name="G58Wiremest_M5">#REF!</definedName>
    <definedName name="G59Karet">#REF!</definedName>
    <definedName name="G60A">#REF!</definedName>
    <definedName name="G60List_Alumunium">#REF!</definedName>
    <definedName name="G62Kunci_t2Slag">#REF!</definedName>
    <definedName name="G65Grendel_Tanam">#REF!</definedName>
    <definedName name="G66Grendel_Jendela">#REF!</definedName>
    <definedName name="G67Grendel_Pintu">#REF!</definedName>
    <definedName name="G68Hak_Angin">#REF!</definedName>
    <definedName name="G69Tarikan_Jendela">#REF!</definedName>
    <definedName name="G70Engsel_Dekson">#REF!</definedName>
    <definedName name="G71Handle_Pintu">#REF!</definedName>
    <definedName name="G72KunciPintu_Dekson">#REF!</definedName>
    <definedName name="G75Seng_Gelombang">#REF!</definedName>
    <definedName name="G76Seng_Plat">#REF!</definedName>
    <definedName name="G77Genteng_Metal">#REF!</definedName>
    <definedName name="G78Bumbungan_GentengMetal">#REF!</definedName>
    <definedName name="G81Keramik10X10">#REF!</definedName>
    <definedName name="G82Kramik10X20">#REF!</definedName>
    <definedName name="G83KreramikMotif10x20">#REF!</definedName>
    <definedName name="G84Keramik20x25">#REF!</definedName>
    <definedName name="G85ubin20x20">#REF!</definedName>
    <definedName name="G86ubin30x30">#REF!</definedName>
    <definedName name="G87ubin40x40">#REF!</definedName>
    <definedName name="G91Granit40x40">#REF!</definedName>
    <definedName name="G92granit60x60">#REF!</definedName>
    <definedName name="G93granit100x100">#REF!</definedName>
    <definedName name="G96Roster25x25">#REF!</definedName>
    <definedName name="G98Kranair">#REF!</definedName>
    <definedName name="G99KlasetDudukbiasa">#REF!</definedName>
    <definedName name="gad">#REF!</definedName>
    <definedName name="gadsa">#REF!</definedName>
    <definedName name="gagang">#REF!</definedName>
    <definedName name="Gagang_Nako">#REF!</definedName>
    <definedName name="gagang_nako_batu">#REF!</definedName>
    <definedName name="gagang_nako_batu_pan">#REF!</definedName>
    <definedName name="gagang_nako_boli">#REF!</definedName>
    <definedName name="gagang_nako_bone">#REF!</definedName>
    <definedName name="gagang_nako_kwan">#REF!</definedName>
    <definedName name="gagang_nako_lim">#REF!</definedName>
    <definedName name="gagang_nako_suma">#REF!</definedName>
    <definedName name="gagang_nako_tapa">#REF!</definedName>
    <definedName name="gagang_nako_tiba">#REF!</definedName>
    <definedName name="gagang_nako_toling">#REF!</definedName>
    <definedName name="gal">#REF!</definedName>
    <definedName name="GAL_TAN">#REF!</definedName>
    <definedName name="GAL_TAN_02">#REF!</definedName>
    <definedName name="GAL_TAN_A">#REF!</definedName>
    <definedName name="GAL_TAN_SAL">#REF!</definedName>
    <definedName name="Gal_Tanah">#REF!</definedName>
    <definedName name="Gal_Tnh_Alat">#REF!</definedName>
    <definedName name="Gal_Tnh_Biasa">#REF!</definedName>
    <definedName name="gal._tnh_biasa">#REF!</definedName>
    <definedName name="gal._tnh_diangk.">#REF!</definedName>
    <definedName name="gal._tnh_keras">#REF!</definedName>
    <definedName name="gal._tnh_lump.">#REF!</definedName>
    <definedName name="Gal.Sal">#REF!</definedName>
    <definedName name="galam">#REF!</definedName>
    <definedName name="GALBATU">#REF!</definedName>
    <definedName name="GALBI">#REF!</definedName>
    <definedName name="galbiasa">#REF!</definedName>
    <definedName name="galdal5">#REF!</definedName>
    <definedName name="GALI">#REF!</definedName>
    <definedName name="GALI_TB">#REF!</definedName>
    <definedName name="gali12">#REF!</definedName>
    <definedName name="gali1m">#REF!</definedName>
    <definedName name="Gali2m">#REF!</definedName>
    <definedName name="gali3m">#REF!</definedName>
    <definedName name="galialat">#REF!</definedName>
    <definedName name="galian">#REF!</definedName>
    <definedName name="galian_1m">#REF!</definedName>
    <definedName name="galian_biasa">#REF!</definedName>
    <definedName name="galian_biasa_1m">#REF!</definedName>
    <definedName name="galian_got">#REF!</definedName>
    <definedName name="Galian_Tanah">#REF!</definedName>
    <definedName name="Galian_Tanah__Keras" localSheetId="2">#REF!</definedName>
    <definedName name="Galian_Tanah__Keras">#REF!</definedName>
    <definedName name="Galian_Tanah__Keras_11">#REF!</definedName>
    <definedName name="Galian_Tanah__Keras_12">#REF!</definedName>
    <definedName name="Galian_Tanah_Alat">#REF!</definedName>
    <definedName name="galian_tanah_batu">#REF!</definedName>
    <definedName name="Galian_Tanah_Biasa">#REF!</definedName>
    <definedName name="GALIAN_TANAH_DENGAN_ALAT">#REF!</definedName>
    <definedName name="galian_tanah_jemb">#REF!</definedName>
    <definedName name="Galian_Tanah_Keras">#REF!</definedName>
    <definedName name="galian.tanah.keras">#REF!</definedName>
    <definedName name="galian1">#REF!</definedName>
    <definedName name="galian12">#REF!</definedName>
    <definedName name="galian1m">#REF!</definedName>
    <definedName name="Galian2">#REF!</definedName>
    <definedName name="galian23">#REF!</definedName>
    <definedName name="galian3">#REF!</definedName>
    <definedName name="galianbatu">#REF!</definedName>
    <definedName name="galianbiasa">#REF!</definedName>
    <definedName name="galiancadas">#REF!</definedName>
    <definedName name="galiankeras">#REF!</definedName>
    <definedName name="galiankonst">#REF!</definedName>
    <definedName name="galianlumpur">#REF!</definedName>
    <definedName name="galianparit">#REF!</definedName>
    <definedName name="galianpelebaran">#REF!</definedName>
    <definedName name="GALIANPONDASI">#REF!</definedName>
    <definedName name="galiantanah">#REF!</definedName>
    <definedName name="galiantanahbiasa">#REF!</definedName>
    <definedName name="galiantanahkeras">#REF!</definedName>
    <definedName name="galiantanahkons">#REF!</definedName>
    <definedName name="galiantanahlumpur">#REF!</definedName>
    <definedName name="GALIANTNH">#REF!</definedName>
    <definedName name="galibiasaa2m">#REF!</definedName>
    <definedName name="galikeras1m">#REF!</definedName>
    <definedName name="galilumpr1m">#REF!</definedName>
    <definedName name="galimek">#REF!</definedName>
    <definedName name="galipar">#REF!</definedName>
    <definedName name="galipasangpipa">#REF!</definedName>
    <definedName name="galitanah">#REF!</definedName>
    <definedName name="galitanah1">#REF!</definedName>
    <definedName name="galitanah1m">#REF!</definedName>
    <definedName name="galkeras">#REF!</definedName>
    <definedName name="GALKON">#REF!</definedName>
    <definedName name="gallumpur">#REF!</definedName>
    <definedName name="galman">"$#REF!.$I$14"</definedName>
    <definedName name="GALP">#REF!</definedName>
    <definedName name="galsementara">#REF!</definedName>
    <definedName name="Galtan">#REF!</definedName>
    <definedName name="galtanahkons">#REF!</definedName>
    <definedName name="galtnh">#REF!</definedName>
    <definedName name="galv_0.5">#REF!</definedName>
    <definedName name="GALV_2">#REF!</definedName>
    <definedName name="Galv._Med_A__Ø">#REF!</definedName>
    <definedName name="galv.3_4">#REF!</definedName>
    <definedName name="galv25">#REF!</definedName>
    <definedName name="galv4">#REF!</definedName>
    <definedName name="galvalum">#REF!</definedName>
    <definedName name="GALVALUM04">#REF!</definedName>
    <definedName name="galvanis">#REF!</definedName>
    <definedName name="Galvanis_12">#REF!</definedName>
    <definedName name="galvanis10">#REF!</definedName>
    <definedName name="galvanis3">#REF!</definedName>
    <definedName name="galvanis3_1">#REF!</definedName>
    <definedName name="galvanis4">#REF!</definedName>
    <definedName name="GANCH">#REF!</definedName>
    <definedName name="GANDA">#REF!</definedName>
    <definedName name="GANDAA">#REF!</definedName>
    <definedName name="GANTRY_150">#REF!</definedName>
    <definedName name="GANTRY_500">#REF!</definedName>
    <definedName name="gantung">#REF!</definedName>
    <definedName name="gantungan">#REF!</definedName>
    <definedName name="GARASI" localSheetId="2">#REF!</definedName>
    <definedName name="GARASI">#REF!</definedName>
    <definedName name="GARDU_JAGA" localSheetId="2">#REF!</definedName>
    <definedName name="GARDU_JAGA">#REF!</definedName>
    <definedName name="GARIS">#REF!</definedName>
    <definedName name="gasap">#REF!</definedName>
    <definedName name="gav_1">#REF!</definedName>
    <definedName name="gav_112">#REF!</definedName>
    <definedName name="gav_12">#REF!</definedName>
    <definedName name="gav_3">#REF!</definedName>
    <definedName name="gav_34">#REF!</definedName>
    <definedName name="gav_4">#REF!</definedName>
    <definedName name="gbdxfb">#REF!</definedName>
    <definedName name="gbs_1">#REF!</definedName>
    <definedName name="gbs_1.25">#REF!</definedName>
    <definedName name="gbs_1.5">#REF!</definedName>
    <definedName name="gbs_2">#REF!</definedName>
    <definedName name="gbs_2.5">#REF!</definedName>
    <definedName name="gbs_3">#REF!</definedName>
    <definedName name="gbs_3.4">#REF!</definedName>
    <definedName name="gbs_4">#REF!</definedName>
    <definedName name="gbs_6">#REF!</definedName>
    <definedName name="gbs_8">#REF!</definedName>
    <definedName name="gbs1.25">#REF!</definedName>
    <definedName name="gbs1.5">#REF!</definedName>
    <definedName name="gc_3.4">#REF!</definedName>
    <definedName name="gcheck100">#REF!</definedName>
    <definedName name="gcheck150">#REF!</definedName>
    <definedName name="gcheck40">#REF!</definedName>
    <definedName name="gcheck50">#REF!</definedName>
    <definedName name="gcheck65">#REF!</definedName>
    <definedName name="GD">#REF!</definedName>
    <definedName name="gdfbhd">#REF!</definedName>
    <definedName name="gdfds">#REF!</definedName>
    <definedName name="gdg">#REF!</definedName>
    <definedName name="gdgd">#REF!</definedName>
    <definedName name="gdgdsg">#REF!</definedName>
    <definedName name="gdgfd">#REF!</definedName>
    <definedName name="gdjd">#REF!</definedName>
    <definedName name="gdnh" hidden="1">{#N/A,#N/A,FALSE,"REK";#N/A,#N/A,FALSE,"rab"}</definedName>
    <definedName name="GDP.amf">#REF!</definedName>
    <definedName name="gds">#REF!</definedName>
    <definedName name="gea">#REF!</definedName>
    <definedName name="GEBALAN_RUMPUT">#REF!</definedName>
    <definedName name="gebalanrumput">#REF!</definedName>
    <definedName name="gedeg">#REF!</definedName>
    <definedName name="gelagarprofilhnp150100">#REF!</definedName>
    <definedName name="gelarhotmix">#REF!</definedName>
    <definedName name="gelarmacadam">#REF!</definedName>
    <definedName name="gembok">#REF!</definedName>
    <definedName name="gembok_1">#REF!</definedName>
    <definedName name="gembok_lengkap">#REF!</definedName>
    <definedName name="gemuk">#REF!</definedName>
    <definedName name="GEN">#REF!</definedName>
    <definedName name="GEN.636C">#REF!</definedName>
    <definedName name="GEN.KRM">#REF!</definedName>
    <definedName name="gendeng">#REF!</definedName>
    <definedName name="gendokglaz">#REF!</definedName>
    <definedName name="GENDOKNATUR">#REF!</definedName>
    <definedName name="generator">#REF!</definedName>
    <definedName name="GENERATOR_SET" localSheetId="2">#REF!</definedName>
    <definedName name="GENERATOR_SET">#REF!</definedName>
    <definedName name="Generator_Set__200_KW">#REF!</definedName>
    <definedName name="Generator_Set__kecil">#REF!</definedName>
    <definedName name="GENERATOR_SET_11">#REF!</definedName>
    <definedName name="GENERATOR_SET_12">#REF!</definedName>
    <definedName name="generatorset">#REF!</definedName>
    <definedName name="genkerglaz">#REF!</definedName>
    <definedName name="genkernatur">#REF!</definedName>
    <definedName name="GENSET">#REF!</definedName>
    <definedName name="GENSET15">#REF!</definedName>
    <definedName name="GENSET60">#REF!</definedName>
    <definedName name="GENSET635">#REF!</definedName>
    <definedName name="GensetAMP">#REF!</definedName>
    <definedName name="GensetPenerangan">#REF!</definedName>
    <definedName name="genteng">#REF!</definedName>
    <definedName name="genteng_1">#REF!</definedName>
    <definedName name="Genteng_beton">#REF!</definedName>
    <definedName name="GENTENG_BIASA">#REF!</definedName>
    <definedName name="Genteng_bubungan">#REF!</definedName>
    <definedName name="Genteng_bubungan_soka">#REF!</definedName>
    <definedName name="Genteng_glasur">#REF!</definedName>
    <definedName name="genteng_keramik">#REF!</definedName>
    <definedName name="genteng_kodok">#REF!</definedName>
    <definedName name="genteng_krmk_glasur">#REF!</definedName>
    <definedName name="Genteng_metal">#REF!</definedName>
    <definedName name="Genteng_Metal_Sakura_Roof_80_x_90_cm">#REF!</definedName>
    <definedName name="Genteng_Metal_Warna_Surya_Roof_115_x_80">#REF!</definedName>
    <definedName name="genteng_mtl_batuan">#REF!</definedName>
    <definedName name="genteng_mtl_warna">#REF!</definedName>
    <definedName name="Genteng_palentong">#REF!</definedName>
    <definedName name="Genteng_Plentong">#REF!</definedName>
    <definedName name="genteng_polos_batu">#REF!</definedName>
    <definedName name="genteng_polos_batu_pan">#REF!</definedName>
    <definedName name="genteng_polos_boli">#REF!</definedName>
    <definedName name="genteng_polos_bone">#REF!</definedName>
    <definedName name="genteng_polos_kwan">#REF!</definedName>
    <definedName name="genteng_polos_lim">#REF!</definedName>
    <definedName name="genteng_polos_suma">#REF!</definedName>
    <definedName name="genteng_polos_tapa">#REF!</definedName>
    <definedName name="genteng_polos_tiba">#REF!</definedName>
    <definedName name="genteng_polos_toling">#REF!</definedName>
    <definedName name="Genteng_soka_kodok">#REF!</definedName>
    <definedName name="Genteng_Suryaroof">#REF!</definedName>
    <definedName name="genteng_vlaams">#REF!</definedName>
    <definedName name="genteng_warna_batu">#REF!</definedName>
    <definedName name="genteng_warna_batu_pan">#REF!</definedName>
    <definedName name="genteng_warna_boli">#REF!</definedName>
    <definedName name="genteng_warna_bone">#REF!</definedName>
    <definedName name="genteng_warna_kwan">#REF!</definedName>
    <definedName name="genteng_warna_lim">#REF!</definedName>
    <definedName name="genteng_warna_suma">#REF!</definedName>
    <definedName name="genteng_warna_tapa">#REF!</definedName>
    <definedName name="genteng_warna_tiba">#REF!</definedName>
    <definedName name="genteng_warna_toling">#REF!</definedName>
    <definedName name="Genteng.asbes">#REF!</definedName>
    <definedName name="genteng.beton">#REF!</definedName>
    <definedName name="genteng.biasa">#REF!</definedName>
    <definedName name="Genteng.tiluk">#REF!</definedName>
    <definedName name="gentengbeton">#REF!</definedName>
    <definedName name="gentengbtn">#REF!</definedName>
    <definedName name="gentengbtn_1">#REF!</definedName>
    <definedName name="gentenggs">#REF!</definedName>
    <definedName name="Gentengkeramik">#REF!</definedName>
    <definedName name="gentengkodok">#REF!</definedName>
    <definedName name="gentengM">#REF!</definedName>
    <definedName name="gentengmetal">#REF!</definedName>
    <definedName name="GentengMorando">#REF!</definedName>
    <definedName name="gentengmulti">#REF!</definedName>
    <definedName name="Gentengparis">#REF!</definedName>
    <definedName name="gentengplenthong">#REF!</definedName>
    <definedName name="gentengplentong">#REF!</definedName>
    <definedName name="gentengplentong.s">#REF!</definedName>
    <definedName name="gentengpres">#REF!</definedName>
    <definedName name="gentengpress">#REF!</definedName>
    <definedName name="GentengPressKebumen">#REF!</definedName>
    <definedName name="Gentengsirap">#REF!</definedName>
    <definedName name="gentengvlampress">#REF!</definedName>
    <definedName name="gentngpalentong">#REF!</definedName>
    <definedName name="gentngplentongkcl">#REF!</definedName>
    <definedName name="gentonglaz">#REF!</definedName>
    <definedName name="gentongnatur">#REF!</definedName>
    <definedName name="gentonpol">#REF!</definedName>
    <definedName name="gentonwar">#REF!</definedName>
    <definedName name="Genzet" localSheetId="2">#REF!</definedName>
    <definedName name="Genzet">#REF!</definedName>
    <definedName name="GEO">#REF!</definedName>
    <definedName name="geomem">#REF!</definedName>
    <definedName name="geomembrane">#REF!</definedName>
    <definedName name="GEOTEKSTILE">#REF!</definedName>
    <definedName name="GEOTEX">#REF!</definedName>
    <definedName name="Geotextile">#REF!</definedName>
    <definedName name="Geotextile__Filter_Cloth">#REF!</definedName>
    <definedName name="Gergaji_Besi">#REF!</definedName>
    <definedName name="gergajibesi">#REF!</definedName>
    <definedName name="Gerobak_Air">#REF!</definedName>
    <definedName name="gethh" hidden="1">{"'Sheet1'!$A$1"}</definedName>
    <definedName name="gewn">#REF!</definedName>
    <definedName name="gf" hidden="1">#REF!</definedName>
    <definedName name="GFASDF">#REF!</definedName>
    <definedName name="gfbdf">#REF!</definedName>
    <definedName name="gfbhyr" hidden="1">{"'Sheet1'!$A$1"}</definedName>
    <definedName name="gfddf">#REF!</definedName>
    <definedName name="gfds">#REF!</definedName>
    <definedName name="GFF" hidden="1">#REF!</definedName>
    <definedName name="gfg">#REF!</definedName>
    <definedName name="gfhfmd">#N/A</definedName>
    <definedName name="gfhgh">#REF!</definedName>
    <definedName name="gfhh" hidden="1">{"'Sheet1'!$A$1"}</definedName>
    <definedName name="gfhnd">#REF!</definedName>
    <definedName name="gfj" hidden="1">{"'Sheet1'!$A$1"}</definedName>
    <definedName name="gfjf">#REF!</definedName>
    <definedName name="gfjfg">#REF!</definedName>
    <definedName name="gfjr" hidden="1">{"'Sheet1'!$A$1"}</definedName>
    <definedName name="gflex150">#REF!</definedName>
    <definedName name="gflex40">#REF!</definedName>
    <definedName name="gflex50">#REF!</definedName>
    <definedName name="gflex65">#REF!</definedName>
    <definedName name="gflexjoint50">#REF!</definedName>
    <definedName name="gflexjoint65">#REF!</definedName>
    <definedName name="gfmf">#REF!</definedName>
    <definedName name="GFMHG">#REF!</definedName>
    <definedName name="gfoot50">#REF!</definedName>
    <definedName name="gfssffg">#REF!</definedName>
    <definedName name="gfthhh" hidden="1">{"'Sheet1'!$A$1"}</definedName>
    <definedName name="gg">#REF!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5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1C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19">#REF!</definedName>
    <definedName name="GG_19A">#REF!</definedName>
    <definedName name="GG_20">#REF!</definedName>
    <definedName name="GG_21">#REF!</definedName>
    <definedName name="GG_22">#REF!</definedName>
    <definedName name="GG_23">#REF!</definedName>
    <definedName name="GG_25">#REF!</definedName>
    <definedName name="GG_26">#REF!</definedName>
    <definedName name="GG_27">#REF!</definedName>
    <definedName name="GG_28">#REF!</definedName>
    <definedName name="GG_29">#REF!</definedName>
    <definedName name="GG_30">#REF!</definedName>
    <definedName name="GG_31">#REF!</definedName>
    <definedName name="GG_32">#REF!</definedName>
    <definedName name="GG_33">#REF!</definedName>
    <definedName name="GG_34">#REF!</definedName>
    <definedName name="GGG">#REF!</definedName>
    <definedName name="GGGGG">#REF!</definedName>
    <definedName name="GGGGGG">#REF!</definedName>
    <definedName name="GGGGGGG">#REF!</definedName>
    <definedName name="gggggggg">#REF!</definedName>
    <definedName name="ggip_32">#REF!</definedName>
    <definedName name="ggip100">#REF!</definedName>
    <definedName name="ggip15">#REF!</definedName>
    <definedName name="ggip150">#REF!</definedName>
    <definedName name="ggip20">#REF!</definedName>
    <definedName name="ggip25">#REF!</definedName>
    <definedName name="ggip250">#REF!</definedName>
    <definedName name="ggip32">#REF!</definedName>
    <definedName name="ggip40">#REF!</definedName>
    <definedName name="ggip50">#REF!</definedName>
    <definedName name="ggip65">#REF!</definedName>
    <definedName name="ggip80">#REF!</definedName>
    <definedName name="ggv_40">#REF!</definedName>
    <definedName name="gh">#REF!</definedName>
    <definedName name="ghdf">#REF!</definedName>
    <definedName name="ghdfhfc">#REF!</definedName>
    <definedName name="ghdh">#REF!</definedName>
    <definedName name="ghdhx">#REF!</definedName>
    <definedName name="gheadspr">#REF!</definedName>
    <definedName name="GHEE">#REF!</definedName>
    <definedName name="ghg">#REF!</definedName>
    <definedName name="ghgfh">#REF!</definedName>
    <definedName name="ghgfjhh">#REF!</definedName>
    <definedName name="ghgh">#REF!</definedName>
    <definedName name="ghghh">#REF!</definedName>
    <definedName name="ghi">#REF!</definedName>
    <definedName name="ghj">#REF!</definedName>
    <definedName name="ghjj" hidden="1">{"'Sheet1'!$A$1"}</definedName>
    <definedName name="ghkm" hidden="1">{"'Sheet1'!$A$1"}</definedName>
    <definedName name="ghrhr">#REF!</definedName>
    <definedName name="GHRHTY">#REF!</definedName>
    <definedName name="GHRTHRT">#REF!</definedName>
    <definedName name="ghth">#REF!</definedName>
    <definedName name="ghthd">#REF!</definedName>
    <definedName name="GIAT">#REF!</definedName>
    <definedName name="GIDERP">#REF!</definedName>
    <definedName name="gihb">#REF!</definedName>
    <definedName name="gilas">#REF!</definedName>
    <definedName name="GILSONIT">#REF!</definedName>
    <definedName name="Gio">#REF!</definedName>
    <definedName name="gip">#REF!</definedName>
    <definedName name="gip_0.5">#REF!</definedName>
    <definedName name="gip_1">#REF!</definedName>
    <definedName name="gip_1.25">#REF!</definedName>
    <definedName name="gip_1.5">#REF!</definedName>
    <definedName name="GIP_100">"'file:///L:/10 (M M C)/Sipil-Ars/BQ_WASKITA/analisa_str_mmc.xls'#$harsat.$#REF!$#REF!"</definedName>
    <definedName name="gip_150">"'file:///L:/10 (M M C)/Sipil-Ars/BQ_WASKITA/analisa_str_mmc.xls'#$harsat.$#REF!$#REF!"</definedName>
    <definedName name="gip_2">#REF!</definedName>
    <definedName name="gip_2.5">#REF!</definedName>
    <definedName name="gip_200">"'file:///L:/10 (M M C)/Sipil-Ars/BQ_WASKITA/analisa_str_mmc.xls'#$harsat.$#REF!$#REF!"</definedName>
    <definedName name="gip_3">#REF!</definedName>
    <definedName name="gip_3.4">#REF!</definedName>
    <definedName name="gip_4">#REF!</definedName>
    <definedName name="GIP_40">"'file:///L:/10 (M M C)/Sipil-Ars/BQ_WASKITA/analisa_str_mmc.xls'#$harsat.$#REF!$#REF!"</definedName>
    <definedName name="GIP_50">"'file:///L:/10 (M M C)/Sipil-Ars/BQ_WASKITA/analisa_str_mmc.xls'#$harsat.$#REF!$#REF!"</definedName>
    <definedName name="gip_6">#REF!</definedName>
    <definedName name="GIP_65">"'file:///L:/10 (M M C)/Sipil-Ars/BQ_WASKITA/analisa_str_mmc.xls'#$harsat.$#REF!$#REF!"</definedName>
    <definedName name="GIP_80">"'file:///L:/10 (M M C)/Sipil-Ars/BQ_WASKITA/analisa_str_mmc.xls'#$harsat.$#REF!$#REF!"</definedName>
    <definedName name="GIP_isolasi">#REF!</definedName>
    <definedName name="GIP_MED_ISL">#REF!</definedName>
    <definedName name="GIP_MED_JAKC">#REF!</definedName>
    <definedName name="GIP_MEDA_0.5">#REF!</definedName>
    <definedName name="GIP_MEDA_0.75">#REF!</definedName>
    <definedName name="GIP_MEDA_1">#REF!</definedName>
    <definedName name="GIP_MEDA_1.25">#REF!</definedName>
    <definedName name="GIP_MEDA_1.5">#REF!</definedName>
    <definedName name="GIP_MEDA_2">#REF!</definedName>
    <definedName name="GIP_MEDA_2.5">#REF!</definedName>
    <definedName name="GIP_MEDA_3">#REF!</definedName>
    <definedName name="GIP_MEDA_4">#REF!</definedName>
    <definedName name="GIP_MEDA_5">#REF!</definedName>
    <definedName name="GIP_MEDA_6">#REF!</definedName>
    <definedName name="gip3.5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10">#REF!</definedName>
    <definedName name="gipbakrie12">#REF!</definedName>
    <definedName name="gipbakrie2">#REF!</definedName>
    <definedName name="gipbakrie2.5">#REF!</definedName>
    <definedName name="gipbakrie3">#REF!</definedName>
    <definedName name="gipbakrie4">#REF!</definedName>
    <definedName name="gipbakrie5">#REF!</definedName>
    <definedName name="gipbakrie6">#REF!</definedName>
    <definedName name="gipbakrie8">#REF!</definedName>
    <definedName name="GIPBMEDA100">#REF!</definedName>
    <definedName name="GIPBMEDA125">#REF!</definedName>
    <definedName name="GIPBMEDA15">#REF!</definedName>
    <definedName name="GIPBMEDA150">#REF!</definedName>
    <definedName name="GIPBMEDA20">#REF!</definedName>
    <definedName name="GIPBMEDA200">#REF!</definedName>
    <definedName name="GIPBMEDA25">#REF!</definedName>
    <definedName name="GIPBMEDA250">#REF!</definedName>
    <definedName name="GIPBMEDA300">#REF!</definedName>
    <definedName name="GIPBMEDA32">#REF!</definedName>
    <definedName name="GIPBMEDA350">#REF!</definedName>
    <definedName name="GIPBMEDA40">#REF!</definedName>
    <definedName name="GIPBMEDA400">#REF!</definedName>
    <definedName name="GIPBMEDA50">#REF!</definedName>
    <definedName name="GIPBMEDA65">#REF!</definedName>
    <definedName name="GIPBMEDA80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A_.5">#REF!</definedName>
    <definedName name="GIPMA_0.75">#REF!</definedName>
    <definedName name="GIPMA_1">#REF!</definedName>
    <definedName name="GIPMA_1.25">#REF!</definedName>
    <definedName name="GIPMA_1.5">#REF!</definedName>
    <definedName name="GIPMA_2">#REF!</definedName>
    <definedName name="GIPMA_2.5">#REF!</definedName>
    <definedName name="GIPMA_3">#REF!</definedName>
    <definedName name="GIPMA_4">#REF!</definedName>
    <definedName name="GIPMA_5">#REF!</definedName>
    <definedName name="GIPMA_6">#REF!</definedName>
    <definedName name="GIPMA_8">#REF!</definedName>
    <definedName name="GIPMEDA100">#REF!</definedName>
    <definedName name="GIPMEDA125">#REF!</definedName>
    <definedName name="GIPMEDA15">#REF!</definedName>
    <definedName name="GIPMEDA150">#REF!</definedName>
    <definedName name="GIPMEDA20">#REF!</definedName>
    <definedName name="GIPMEDA200">#REF!</definedName>
    <definedName name="GIPMEDA25">#REF!</definedName>
    <definedName name="GIPMEDA250">#REF!</definedName>
    <definedName name="GIPMEDA32">#REF!</definedName>
    <definedName name="GIPMEDA40">#REF!</definedName>
    <definedName name="GIPMEDA50">#REF!</definedName>
    <definedName name="GIPMEDA65">#REF!</definedName>
    <definedName name="GIPMEDA80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psum">#REF!</definedName>
    <definedName name="GIRDER">#REF!</definedName>
    <definedName name="Girder316">#REF!</definedName>
    <definedName name="Girder400">#REF!</definedName>
    <definedName name="Girder405">#REF!</definedName>
    <definedName name="GIU">#REF!</definedName>
    <definedName name="giv">#REF!</definedName>
    <definedName name="giv_05">#REF!</definedName>
    <definedName name="giv_1">#REF!</definedName>
    <definedName name="giv_112">#REF!</definedName>
    <definedName name="giv_12">#REF!</definedName>
    <definedName name="giv_15">#REF!</definedName>
    <definedName name="giv_150">#REF!</definedName>
    <definedName name="giv_3">#REF!</definedName>
    <definedName name="giv_34">#REF!</definedName>
    <definedName name="giv_4">#REF!</definedName>
    <definedName name="gj" hidden="1">{"'Sheet1'!$A$1"}</definedName>
    <definedName name="gjfjf">#REF!</definedName>
    <definedName name="gjggg" hidden="1">{"'Sheet1'!$A$1"}</definedName>
    <definedName name="gjgj" hidden="1">{"'Sheet1'!$A$1"}</definedName>
    <definedName name="GJHGJHK">#REF!</definedName>
    <definedName name="GL">#REF!</definedName>
    <definedName name="GL_6">#REF!</definedName>
    <definedName name="gl3p">#REF!</definedName>
    <definedName name="GLAS">#REF!</definedName>
    <definedName name="Glas_Blok">#REF!</definedName>
    <definedName name="glas1">#REF!</definedName>
    <definedName name="GLASB">#REF!</definedName>
    <definedName name="glasbid">#REF!</definedName>
    <definedName name="glasbit">#REF!</definedName>
    <definedName name="glass">#REF!</definedName>
    <definedName name="GLASS_BID">#REF!</definedName>
    <definedName name="Glass_bit">#REF!</definedName>
    <definedName name="glass_block">#REF!</definedName>
    <definedName name="Glass_Block_20_x_20">#REF!</definedName>
    <definedName name="glass_wool">#REF!</definedName>
    <definedName name="glassb">#REF!</definedName>
    <definedName name="glassbid">#REF!</definedName>
    <definedName name="glassbit">#REF!</definedName>
    <definedName name="glassblock">#REF!</definedName>
    <definedName name="glevels">#REF!</definedName>
    <definedName name="glevelsw">#REF!</definedName>
    <definedName name="glg_ess23">#REF!</definedName>
    <definedName name="glg_plet23">#REF!</definedName>
    <definedName name="glg_sl18">#REF!</definedName>
    <definedName name="glotex">#REF!</definedName>
    <definedName name="GLV10K100">#REF!</definedName>
    <definedName name="GLV10K125">#REF!</definedName>
    <definedName name="GLV10K150">#REF!</definedName>
    <definedName name="GLV10K200">#REF!</definedName>
    <definedName name="GLV10K250">#REF!</definedName>
    <definedName name="GLV10K300">#REF!</definedName>
    <definedName name="GLV10K40">#REF!</definedName>
    <definedName name="GLV10K50">#REF!</definedName>
    <definedName name="GLV10K65">#REF!</definedName>
    <definedName name="GLV10K80">#REF!</definedName>
    <definedName name="GLV150K15">#REF!</definedName>
    <definedName name="GLV150K20">#REF!</definedName>
    <definedName name="GLV150K25">#REF!</definedName>
    <definedName name="GLV150K32">#REF!</definedName>
    <definedName name="GLV150K40">#REF!</definedName>
    <definedName name="GLV150K50">#REF!</definedName>
    <definedName name="GLV150K65">#REF!</definedName>
    <definedName name="GLV150P15">#REF!</definedName>
    <definedName name="GLV150P20">#REF!</definedName>
    <definedName name="GLV150P25">#REF!</definedName>
    <definedName name="GLV150P32">#REF!</definedName>
    <definedName name="GLV150P40">#REF!</definedName>
    <definedName name="GLV150P50">#REF!</definedName>
    <definedName name="GLV150P65">#REF!</definedName>
    <definedName name="GLV16K100">#REF!</definedName>
    <definedName name="GLV16K125">#REF!</definedName>
    <definedName name="GLV16K150">#REF!</definedName>
    <definedName name="GLV16K200">#REF!</definedName>
    <definedName name="GLV16K250">#REF!</definedName>
    <definedName name="GLV16K300">#REF!</definedName>
    <definedName name="GLV16K40">#REF!</definedName>
    <definedName name="GLV16K50">#REF!</definedName>
    <definedName name="GLV16K65">#REF!</definedName>
    <definedName name="GLV16K80">#REF!</definedName>
    <definedName name="GLV20K100">#REF!</definedName>
    <definedName name="GLV20K125">#REF!</definedName>
    <definedName name="GLV20K150">#REF!</definedName>
    <definedName name="GLV20K200">#REF!</definedName>
    <definedName name="GLV20K250">#REF!</definedName>
    <definedName name="GLV20K300">#REF!</definedName>
    <definedName name="GLV20K40">#REF!</definedName>
    <definedName name="GLV20K50">#REF!</definedName>
    <definedName name="GLV20K65">#REF!</definedName>
    <definedName name="GLV20K80">#REF!</definedName>
    <definedName name="GLWO">#REF!</definedName>
    <definedName name="gm">#REF!</definedName>
    <definedName name="gmfg">#REF!</definedName>
    <definedName name="GMK">#REF!</definedName>
    <definedName name="GML">#REF!</definedName>
    <definedName name="gms_1_18">#REF!</definedName>
    <definedName name="gms_1_36">#REF!</definedName>
    <definedName name="gms_2_18">#REF!</definedName>
    <definedName name="gms118_c_wbatt">#REF!</definedName>
    <definedName name="gng">#REF!</definedName>
    <definedName name="gntngmorandoglazzur">#REF!</definedName>
    <definedName name="go">#REF!</definedName>
    <definedName name="gogon" hidden="1">#REF!</definedName>
    <definedName name="gohb">#REF!</definedName>
    <definedName name="gomaca_ating">#REF!</definedName>
    <definedName name="gomaca_batu">#REF!</definedName>
    <definedName name="gomaca_batu_pan">#REF!</definedName>
    <definedName name="gomaca_boli">#REF!</definedName>
    <definedName name="gomaca_bone">#REF!</definedName>
    <definedName name="gomaca_kwan">#REF!</definedName>
    <definedName name="gomaca_lim">#REF!</definedName>
    <definedName name="gomaca_suma">#REF!</definedName>
    <definedName name="gomaca_tapa">#REF!</definedName>
    <definedName name="gomaca_tel">#REF!</definedName>
    <definedName name="gomaca_tiba">#REF!</definedName>
    <definedName name="GONDOLA">#REF!</definedName>
    <definedName name="GONDOLA_A">#REF!</definedName>
    <definedName name="GONDOLA_B">#REF!</definedName>
    <definedName name="GONDOLA_C">#REF!</definedName>
    <definedName name="gone">#REF!</definedName>
    <definedName name="GOO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R">#REF!</definedName>
    <definedName name="gorbos">#REF!</definedName>
    <definedName name="gording">#REF!</definedName>
    <definedName name="gordingkruing">#REF!</definedName>
    <definedName name="gordinglama">#REF!</definedName>
    <definedName name="gorong">#REF!</definedName>
    <definedName name="gorong2">#REF!</definedName>
    <definedName name="gorong3">#REF!</definedName>
    <definedName name="Gorontalo______Juni__2002">#REF!</definedName>
    <definedName name="Gorontalo____05_Juni__2003">#REF!</definedName>
    <definedName name="Gorontalo____9_Agustus__2005">#REF!</definedName>
    <definedName name="Gorontalo____9_Mei_2005">#REF!</definedName>
    <definedName name="Gorontalo___20_Maret_2006">#REF!</definedName>
    <definedName name="Gorontalo__2_Mei_2001">#REF!</definedName>
    <definedName name="Gorontalo__9__Juli__2002">#REF!</definedName>
    <definedName name="got">#REF!</definedName>
    <definedName name="govpd15">#REF!</definedName>
    <definedName name="gpek">#REF!</definedName>
    <definedName name="gpfe">#REF!</definedName>
    <definedName name="gpfe_25">#REF!</definedName>
    <definedName name="gpfe_3">#REF!</definedName>
    <definedName name="gpfe_6">#REF!</definedName>
    <definedName name="gpfe6">#REF!</definedName>
    <definedName name="GPMEDA100">#REF!</definedName>
    <definedName name="GPMEDA125">#REF!</definedName>
    <definedName name="GPMEDA15">#REF!</definedName>
    <definedName name="GPMEDA150">#REF!</definedName>
    <definedName name="GPMEDA20">#REF!</definedName>
    <definedName name="GPMEDA25">#REF!</definedName>
    <definedName name="GPMEDA32">#REF!</definedName>
    <definedName name="GPMEDA40">#REF!</definedName>
    <definedName name="GPMEDA50">#REF!</definedName>
    <definedName name="GPMEDA65">#REF!</definedName>
    <definedName name="GPMEDA80">#REF!</definedName>
    <definedName name="GPO">#REF!</definedName>
    <definedName name="GPOSAV">#REF!</definedName>
    <definedName name="gpresg">#REF!</definedName>
    <definedName name="gps">#REF!</definedName>
    <definedName name="gr">#REF!</definedName>
    <definedName name="gra">#REF!</definedName>
    <definedName name="grabTX3A2">#REF!</definedName>
    <definedName name="Grader">#REF!</definedName>
    <definedName name="GRADER_3M">#REF!</definedName>
    <definedName name="Grader100HP">#REF!</definedName>
    <definedName name="GRAIL">#REF!</definedName>
    <definedName name="GRAND_PALEMBANG_HOTEL___PALEMBANG">#REF!</definedName>
    <definedName name="grand_total">#REF!</definedName>
    <definedName name="granit">#REF!</definedName>
    <definedName name="granitetile_40x40">#REF!</definedName>
    <definedName name="granitetile_60x60">#REF!</definedName>
    <definedName name="Granito">#REF!</definedName>
    <definedName name="Granito10.30">#REF!</definedName>
    <definedName name="Granito10.40">#REF!</definedName>
    <definedName name="granito30">#REF!</definedName>
    <definedName name="Granito30.30">#REF!</definedName>
    <definedName name="GRANITO40">#REF!</definedName>
    <definedName name="Granito40.40">#REF!</definedName>
    <definedName name="grasblock10">#REF!</definedName>
    <definedName name="GRASS">#REF!</definedName>
    <definedName name="Grass_Blok">#REF!</definedName>
    <definedName name="grass2020">#REF!</definedName>
    <definedName name="grass2020_1">#REF!</definedName>
    <definedName name="grassblock">#REF!</definedName>
    <definedName name="grassblockktk10k200">#REF!</definedName>
    <definedName name="grassblok">#REF!</definedName>
    <definedName name="GRAVEL">#REF!</definedName>
    <definedName name="GRAVEL_13">#REF!</definedName>
    <definedName name="GRAVEL_36">#REF!</definedName>
    <definedName name="grc">#REF!</definedName>
    <definedName name="grc4.5">#REF!</definedName>
    <definedName name="grc4.5hollow">#REF!</definedName>
    <definedName name="grcb">#REF!</definedName>
    <definedName name="grcp">#REF!</definedName>
    <definedName name="grd">#REF!</definedName>
    <definedName name="grder">#REF!</definedName>
    <definedName name="greader">#REF!</definedName>
    <definedName name="GREASE">#REF!</definedName>
    <definedName name="Grease__Fat__Gemuk">#REF!</definedName>
    <definedName name="grease_trap">#REF!</definedName>
    <definedName name="greg">#REF!</definedName>
    <definedName name="grendalfa">#REF!</definedName>
    <definedName name="grendalfa_1">#REF!</definedName>
    <definedName name="grendbiasa">#REF!</definedName>
    <definedName name="grendbiasa_1">#REF!</definedName>
    <definedName name="grendel">#REF!</definedName>
    <definedName name="Grendel__Pintu__Besar">#REF!</definedName>
    <definedName name="Grendel__Pintu__Kecil">#REF!</definedName>
    <definedName name="grendel_batu">#REF!</definedName>
    <definedName name="grendel_batu_pan">#REF!</definedName>
    <definedName name="grendel_boli">#REF!</definedName>
    <definedName name="grendel_jendela">#REF!</definedName>
    <definedName name="Grendel_Jendela_Kuningan">#REF!</definedName>
    <definedName name="Grendel_kuningan">#REF!</definedName>
    <definedName name="grendel_kwan">#REF!</definedName>
    <definedName name="Grendel_Lemari">#REF!</definedName>
    <definedName name="grendel_lim">#REF!</definedName>
    <definedName name="Grendel_OMS">#REF!</definedName>
    <definedName name="Grendel_pintu">#REF!</definedName>
    <definedName name="Grendel_Pintu_Jendela">#REF!</definedName>
    <definedName name="grendel_tapa">#REF!</definedName>
    <definedName name="grendel_tiba">#REF!</definedName>
    <definedName name="grendel_toling">#REF!</definedName>
    <definedName name="grendel.pintu">#REF!</definedName>
    <definedName name="grendel.pintu.explanolet">#REF!</definedName>
    <definedName name="grendeltanam">#REF!</definedName>
    <definedName name="grendljdl">#REF!</definedName>
    <definedName name="greserv">#REF!</definedName>
    <definedName name="grev20">#REF!</definedName>
    <definedName name="GREVEL">#REF!</definedName>
    <definedName name="Grevel1ø20">#REF!</definedName>
    <definedName name="grg" hidden="1">{"'Sheet1'!$A$1"}</definedName>
    <definedName name="Grid20_gang">#REF!</definedName>
    <definedName name="Grid24gang">#REF!</definedName>
    <definedName name="gril">#REF!</definedName>
    <definedName name="gril150_100">#REF!</definedName>
    <definedName name="gril150_150">#REF!</definedName>
    <definedName name="gril200_100">#REF!</definedName>
    <definedName name="gril200_150">#REF!</definedName>
    <definedName name="gril250_100">#REF!</definedName>
    <definedName name="gril250_150">#REF!</definedName>
    <definedName name="grill_30">#REF!</definedName>
    <definedName name="GRILL_BESI">#REF!</definedName>
    <definedName name="grill150_100">#REF!</definedName>
    <definedName name="grill6_4">#REF!</definedName>
    <definedName name="grill6_6">#REF!</definedName>
    <definedName name="grillmediafiltrasi">#REF!</definedName>
    <definedName name="grillmediaflokulasi">#REF!</definedName>
    <definedName name="grillmediasedimentasi">#REF!</definedName>
    <definedName name="grogol">#REF!</definedName>
    <definedName name="groove">"$#REF!.$H$25"</definedName>
    <definedName name="GROSS">#REF!</definedName>
    <definedName name="GROSS1X">#REF!</definedName>
    <definedName name="GROUND_FLOOR">#REF!</definedName>
    <definedName name="groundreservoir">#REF!</definedName>
    <definedName name="grout">#REF!</definedName>
    <definedName name="grouting">#REF!</definedName>
    <definedName name="Grv">#REF!</definedName>
    <definedName name="gs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SDF">#REF!</definedName>
    <definedName name="gsdfgv">#REF!</definedName>
    <definedName name="gsdg">#REF!</definedName>
    <definedName name="gsekring">#REF!</definedName>
    <definedName name="gsfg">#REF!</definedName>
    <definedName name="GSGSF">#REF!</definedName>
    <definedName name="gstrainer40">#REF!</definedName>
    <definedName name="gstrainer50">#REF!</definedName>
    <definedName name="gstrainer65">#REF!</definedName>
    <definedName name="GSVXG">#N/A</definedName>
    <definedName name="GT">#REF!</definedName>
    <definedName name="gtg.btn">#REF!</definedName>
    <definedName name="GUADE_RAIL">#REF!</definedName>
    <definedName name="GUARD_RAIL">#REF!</definedName>
    <definedName name="GuardRail">#REF!</definedName>
    <definedName name="gudang">#REF!</definedName>
    <definedName name="gudangsemen">#REF!</definedName>
    <definedName name="guidep">#REF!</definedName>
    <definedName name="Guidepost">#REF!</definedName>
    <definedName name="Guidesign">#REF!</definedName>
    <definedName name="GUN">#REF!</definedName>
    <definedName name="gunung">#REF!</definedName>
    <definedName name="gunung1220">#REF!</definedName>
    <definedName name="gv">#REF!</definedName>
    <definedName name="gv_0.5">#REF!</definedName>
    <definedName name="gv_1">#REF!</definedName>
    <definedName name="gv_1.25">#REF!</definedName>
    <definedName name="gv_1.5">#REF!</definedName>
    <definedName name="gv_100">#REF!</definedName>
    <definedName name="gv_100_c150">#REF!</definedName>
    <definedName name="gv_150">#REF!</definedName>
    <definedName name="gv_2">#REF!</definedName>
    <definedName name="gv_2.5">#REF!</definedName>
    <definedName name="gv_20">#REF!</definedName>
    <definedName name="gv_25_c150">#REF!</definedName>
    <definedName name="gv_3">#REF!</definedName>
    <definedName name="gv_3.4">#REF!</definedName>
    <definedName name="gv_4">#REF!</definedName>
    <definedName name="gv_40">#REF!</definedName>
    <definedName name="gv_50">#REF!</definedName>
    <definedName name="gv_6">#REF!</definedName>
    <definedName name="gv_65">#REF!</definedName>
    <definedName name="gv_80_c150">#REF!</definedName>
    <definedName name="gv1.25ab">#REF!</definedName>
    <definedName name="gv1.5ab">#REF!</definedName>
    <definedName name="GV10K100">#REF!</definedName>
    <definedName name="GV10K125">#REF!</definedName>
    <definedName name="GV10K150">#REF!</definedName>
    <definedName name="GV10K200">#REF!</definedName>
    <definedName name="GV10K250">#REF!</definedName>
    <definedName name="GV10K300">#REF!</definedName>
    <definedName name="GV10K50">#REF!</definedName>
    <definedName name="GV10K65">#REF!</definedName>
    <definedName name="GV10K80">#REF!</definedName>
    <definedName name="gv10kitz0.5">#REF!</definedName>
    <definedName name="gv10kitz0.75">#REF!</definedName>
    <definedName name="gv10kitz1">#REF!</definedName>
    <definedName name="gv10kitz1.25">#REF!</definedName>
    <definedName name="gv10kitz1.5">#REF!</definedName>
    <definedName name="gv10kitz10">#REF!</definedName>
    <definedName name="gv10kitz12">#REF!</definedName>
    <definedName name="gv10kitz2">#REF!</definedName>
    <definedName name="gv10kitz2.5">#REF!</definedName>
    <definedName name="gv10kitz3">#REF!</definedName>
    <definedName name="gv10kitz4">#REF!</definedName>
    <definedName name="gv10kitz5">#REF!</definedName>
    <definedName name="gv10kitz6">#REF!</definedName>
    <definedName name="gv10kitz8">#REF!</definedName>
    <definedName name="GV10KN100">#REF!</definedName>
    <definedName name="GV10KN125">#REF!</definedName>
    <definedName name="GV10KN150">#REF!</definedName>
    <definedName name="GV10KN200">#REF!</definedName>
    <definedName name="GV10KN250">#REF!</definedName>
    <definedName name="GV10KN300">#REF!</definedName>
    <definedName name="GV10KN40">#REF!</definedName>
    <definedName name="GV10KN50">#REF!</definedName>
    <definedName name="GV10KN65">#REF!</definedName>
    <definedName name="GV10KN80">#REF!</definedName>
    <definedName name="GV10KR100">#REF!</definedName>
    <definedName name="GV10KR125">#REF!</definedName>
    <definedName name="GV10KR150">#REF!</definedName>
    <definedName name="GV10KR200">#REF!</definedName>
    <definedName name="GV10KR250">#REF!</definedName>
    <definedName name="GV10KR300">#REF!</definedName>
    <definedName name="GV10KR40">#REF!</definedName>
    <definedName name="GV10KR50">#REF!</definedName>
    <definedName name="GV10KR65">#REF!</definedName>
    <definedName name="GV10KR80">#REF!</definedName>
    <definedName name="gv10ktoyo0.5">#REF!</definedName>
    <definedName name="gv10ktoyo0.75">#REF!</definedName>
    <definedName name="gv10ktoyo1">#REF!</definedName>
    <definedName name="gv10ktoyo1.25">#REF!</definedName>
    <definedName name="gv10ktoyo1.5">#REF!</definedName>
    <definedName name="gv10ktoyo10">#REF!</definedName>
    <definedName name="gv10ktoyo12">#REF!</definedName>
    <definedName name="gv10ktoyo2">#REF!</definedName>
    <definedName name="gv10ktoyo2.5">#REF!</definedName>
    <definedName name="gv10ktoyo3">#REF!</definedName>
    <definedName name="gv10ktoyo4">#REF!</definedName>
    <definedName name="gv10ktoyo5">#REF!</definedName>
    <definedName name="gv10ktoyo6">#REF!</definedName>
    <definedName name="gv10ktoyo8">#REF!</definedName>
    <definedName name="gv10toyo0.5">#REF!</definedName>
    <definedName name="gv10toyo0.75">#REF!</definedName>
    <definedName name="gv10toyo1">#REF!</definedName>
    <definedName name="gv10toyo1.25">#REF!</definedName>
    <definedName name="gv10toyo1.5">#REF!</definedName>
    <definedName name="gv10toyo10">#REF!</definedName>
    <definedName name="gv10toyo12">#REF!</definedName>
    <definedName name="gv10toyo2">#REF!</definedName>
    <definedName name="gv10toyo2.5">#REF!</definedName>
    <definedName name="gv10toyo3">#REF!</definedName>
    <definedName name="gv10toyo4">#REF!</definedName>
    <definedName name="gv10toyo5">#REF!</definedName>
    <definedName name="gv10toyo6">#REF!</definedName>
    <definedName name="gv10toyo7">#REF!</definedName>
    <definedName name="gv10toyo8">#REF!</definedName>
    <definedName name="GV125P100">#REF!</definedName>
    <definedName name="GV125P15">#REF!</definedName>
    <definedName name="GV125P20">#REF!</definedName>
    <definedName name="GV125P25">#REF!</definedName>
    <definedName name="GV125P32">#REF!</definedName>
    <definedName name="GV125P40">#REF!</definedName>
    <definedName name="GV125P50">#REF!</definedName>
    <definedName name="GV125P65">#REF!</definedName>
    <definedName name="GV125P80">#REF!</definedName>
    <definedName name="gv12ab">#REF!</definedName>
    <definedName name="GV150P15">#REF!</definedName>
    <definedName name="GV150P20">#REF!</definedName>
    <definedName name="GV150P25">#REF!</definedName>
    <definedName name="GV150P32">#REF!</definedName>
    <definedName name="GV150P40">#REF!</definedName>
    <definedName name="GV150P50">#REF!</definedName>
    <definedName name="GV150P65">#REF!</definedName>
    <definedName name="GV150PN15">#REF!</definedName>
    <definedName name="GV150PN20">#REF!</definedName>
    <definedName name="GV150PN25">#REF!</definedName>
    <definedName name="GV150PN32">#REF!</definedName>
    <definedName name="GV150PN40">#REF!</definedName>
    <definedName name="GV150PN50">#REF!</definedName>
    <definedName name="GV150PN65">#REF!</definedName>
    <definedName name="GV150PR15">#REF!</definedName>
    <definedName name="GV150PR20">#REF!</definedName>
    <definedName name="GV150PR25">#REF!</definedName>
    <definedName name="GV150PR32">#REF!</definedName>
    <definedName name="GV150PR40">#REF!</definedName>
    <definedName name="GV150PR50">#REF!</definedName>
    <definedName name="GV150PR65">#REF!</definedName>
    <definedName name="gv16k1.5">#REF!</definedName>
    <definedName name="gv16k10">#REF!</definedName>
    <definedName name="gv16k12">#REF!</definedName>
    <definedName name="gv16k2">#REF!</definedName>
    <definedName name="gv16k2.5">#REF!</definedName>
    <definedName name="gv16k3">#REF!</definedName>
    <definedName name="gv16k4">#REF!</definedName>
    <definedName name="gv16k5">#REF!</definedName>
    <definedName name="gv16k6">#REF!</definedName>
    <definedName name="gv16k8">#REF!</definedName>
    <definedName name="gv16kitz1.5">#REF!</definedName>
    <definedName name="gv16kitz10">#REF!</definedName>
    <definedName name="gv16kitz12">#REF!</definedName>
    <definedName name="gv16kitz2">#REF!</definedName>
    <definedName name="gv16kitz2.5">#REF!</definedName>
    <definedName name="gv16kitz3">#REF!</definedName>
    <definedName name="gv16kitz4">#REF!</definedName>
    <definedName name="gv16kitz5">#REF!</definedName>
    <definedName name="gv16kitz6">#REF!</definedName>
    <definedName name="gv16kitz8">#REF!</definedName>
    <definedName name="GV16KN100">#REF!</definedName>
    <definedName name="GV16KN125">#REF!</definedName>
    <definedName name="GV16KN150">#REF!</definedName>
    <definedName name="GV16KN200">#REF!</definedName>
    <definedName name="GV16KN250">#REF!</definedName>
    <definedName name="GV16KN300">#REF!</definedName>
    <definedName name="GV16KN50">#REF!</definedName>
    <definedName name="GV16KN65">#REF!</definedName>
    <definedName name="GV16KN80">#REF!</definedName>
    <definedName name="GV16KR100">#REF!</definedName>
    <definedName name="GV16KR125">#REF!</definedName>
    <definedName name="GV16KR150">#REF!</definedName>
    <definedName name="GV16KR200">#REF!</definedName>
    <definedName name="GV16KR250">#REF!</definedName>
    <definedName name="GV16KR300">#REF!</definedName>
    <definedName name="GV16KR50">#REF!</definedName>
    <definedName name="GV16KR65">#REF!</definedName>
    <definedName name="GV16KR80">#REF!</definedName>
    <definedName name="gv16ktoyo0.5">#REF!</definedName>
    <definedName name="gv16ktoyo0.75">#REF!</definedName>
    <definedName name="gv16ktoyo1">#REF!</definedName>
    <definedName name="gv16ktoyo1.25">#REF!</definedName>
    <definedName name="gv16ktoyo1.5">#REF!</definedName>
    <definedName name="gv16ktoyo10">#REF!</definedName>
    <definedName name="gv16ktoyo12">#REF!</definedName>
    <definedName name="gv16ktoyo2">#REF!</definedName>
    <definedName name="gv16ktoyo2.5">#REF!</definedName>
    <definedName name="gv16ktoyo3">#REF!</definedName>
    <definedName name="gv16ktoyo4">#REF!</definedName>
    <definedName name="gv16ktoyo5">#REF!</definedName>
    <definedName name="gv16ktoyo6">#REF!</definedName>
    <definedName name="gv16ktoyo8">#REF!</definedName>
    <definedName name="gv16toyo10">#REF!</definedName>
    <definedName name="gv16toyo12">#REF!</definedName>
    <definedName name="gv16toyo2">#REF!</definedName>
    <definedName name="gv16toyo2.5">#REF!</definedName>
    <definedName name="gv16toyo3">#REF!</definedName>
    <definedName name="gv16toyo4">#REF!</definedName>
    <definedName name="gv16toyo5">#REF!</definedName>
    <definedName name="gv16toyo6">#REF!</definedName>
    <definedName name="gv16toyo8">#REF!</definedName>
    <definedName name="gv1ab">#REF!</definedName>
    <definedName name="GV20K100">#REF!</definedName>
    <definedName name="GV20K125">#REF!</definedName>
    <definedName name="GV20K150">#REF!</definedName>
    <definedName name="GV20K200">#REF!</definedName>
    <definedName name="GV20K250">#REF!</definedName>
    <definedName name="GV20K300">#REF!</definedName>
    <definedName name="GV20K50">#REF!</definedName>
    <definedName name="GV20K65">#REF!</definedName>
    <definedName name="GV20K80">#REF!</definedName>
    <definedName name="gv34ab">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10ktoyo0.5">#REF!</definedName>
    <definedName name="gvbersih10ktoyo0.75">#REF!</definedName>
    <definedName name="gvbersih10ktoyo1">#REF!</definedName>
    <definedName name="gvbersih10ktoyo1.25">#REF!</definedName>
    <definedName name="gvbersih10ktoyo1.5">#REF!</definedName>
    <definedName name="gvbersih10ktoyo10">#REF!</definedName>
    <definedName name="gvbersih10ktoyo12">#REF!</definedName>
    <definedName name="gvbersih10ktoyo2">#REF!</definedName>
    <definedName name="gvbersih10ktoyo2.5">#REF!</definedName>
    <definedName name="gvbersih10ktoyo3">#REF!</definedName>
    <definedName name="gvbersih10ktoyo4">#REF!</definedName>
    <definedName name="gvbersih10ktoyo5">#REF!</definedName>
    <definedName name="gvbersih10ktoyo6">#REF!</definedName>
    <definedName name="gvbersih10ktoyo8">#REF!</definedName>
    <definedName name="gvbersih2">#REF!</definedName>
    <definedName name="gvbersih2.5">#REF!</definedName>
    <definedName name="gvbersih3">#REF!</definedName>
    <definedName name="gvbersih4">#REF!</definedName>
    <definedName name="gvbersihafa0.5">#REF!</definedName>
    <definedName name="gvbersihafa0.75">#REF!</definedName>
    <definedName name="gvbersihafa1">#REF!</definedName>
    <definedName name="gvbersihafa1.25">#REF!</definedName>
    <definedName name="gvbersihafa1.5">#REF!</definedName>
    <definedName name="gvbersihafa2">#REF!</definedName>
    <definedName name="gvbersihafa2.5">#REF!</definedName>
    <definedName name="gvbersihafa3">#REF!</definedName>
    <definedName name="gvbersihafa4">#REF!</definedName>
    <definedName name="gvbersihafa5">#REF!</definedName>
    <definedName name="gvbersihafa6">#REF!</definedName>
    <definedName name="gvbersihafa8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oyo0.5">#REF!</definedName>
    <definedName name="gvbersihtoyo0.75">#REF!</definedName>
    <definedName name="gvbersihtoyo1">#REF!</definedName>
    <definedName name="gvbersihtoyo1.25">#REF!</definedName>
    <definedName name="gvbersihtoyo1.5">#REF!</definedName>
    <definedName name="gvbersihtoyo2">#REF!</definedName>
    <definedName name="gvbersihtoyo2.5">#REF!</definedName>
    <definedName name="gvbersihtoyo3">#REF!</definedName>
    <definedName name="gvbersihtoyo4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d0.5">#REF!</definedName>
    <definedName name="gvd0.75">#REF!</definedName>
    <definedName name="gvd1.25">#REF!</definedName>
    <definedName name="gvd1.5">#REF!</definedName>
    <definedName name="gvd2.5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10ktoyo0.5">#REF!</definedName>
    <definedName name="gvhydrant10ktoyo0.75">#REF!</definedName>
    <definedName name="gvhydrant10ktoyo1">#REF!</definedName>
    <definedName name="gvhydrant10ktoyo1.25">#REF!</definedName>
    <definedName name="gvhydrant10ktoyo1.5">#REF!</definedName>
    <definedName name="gvhydrant10ktoyo10">#REF!</definedName>
    <definedName name="gvhydrant10ktoyo12">#REF!</definedName>
    <definedName name="gvhydrant10ktoyo2">#REF!</definedName>
    <definedName name="gvhydrant10ktoyo2.5">#REF!</definedName>
    <definedName name="gvhydrant10ktoyo3">#REF!</definedName>
    <definedName name="gvhydrant10ktoyo4">#REF!</definedName>
    <definedName name="gvhydrant10ktoyo5">#REF!</definedName>
    <definedName name="gvhydrant10ktoyo6">#REF!</definedName>
    <definedName name="gvhydrant10ktoyo8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10">#REF!</definedName>
    <definedName name="gvhydrantkitz12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vkitz16k1.5">#REF!</definedName>
    <definedName name="gvkitz16k10">#REF!</definedName>
    <definedName name="gvkitz16k12">#REF!</definedName>
    <definedName name="gvkitz16k2">#REF!</definedName>
    <definedName name="gvkitz16k2.5">#REF!</definedName>
    <definedName name="gvkitz16k3">#REF!</definedName>
    <definedName name="gvkitz16k4">#REF!</definedName>
    <definedName name="gvkitz16k5">#REF!</definedName>
    <definedName name="gvkitz16k6">#REF!</definedName>
    <definedName name="gvkitz16k8">#REF!</definedName>
    <definedName name="gvkz16k1.5">#REF!</definedName>
    <definedName name="gw_Rebar_ratio">#REF!</definedName>
    <definedName name="gwwr" hidden="1">{"'Sheet1'!$A$1"}</definedName>
    <definedName name="gygg">#REF!</definedName>
    <definedName name="gymfloor">#REF!</definedName>
    <definedName name="gyp">#REF!</definedName>
    <definedName name="GYPSUM">#REF!</definedName>
    <definedName name="gypsum_1">#REF!</definedName>
    <definedName name="Gypsum_Board">#REF!</definedName>
    <definedName name="gypsum_board_9mm">#REF!</definedName>
    <definedName name="gypsum.9">#REF!</definedName>
    <definedName name="gypsum.prf">#REF!</definedName>
    <definedName name="gypsum9">#REF!</definedName>
    <definedName name="gypsum9hollow">#REF!</definedName>
    <definedName name="Gypsum9mm">#REF!</definedName>
    <definedName name="gypsumboard">#REF!</definedName>
    <definedName name="gypsumholow">#REF!</definedName>
    <definedName name="gyptile">#REF!</definedName>
    <definedName name="h">#REF!</definedName>
    <definedName name="h_4040">#REF!</definedName>
    <definedName name="h_40u">#REF!</definedName>
    <definedName name="h_60">#REF!</definedName>
    <definedName name="h_amplas">#REF!</definedName>
    <definedName name="h_amplas_biasa">#REF!</definedName>
    <definedName name="h_amplas_niken">#REF!</definedName>
    <definedName name="h_avian">#REF!</definedName>
    <definedName name="h_bak_cuci">#REF!</definedName>
    <definedName name="h_bata_press">#REF!</definedName>
    <definedName name="h_bataco_20x30">#REF!</definedName>
    <definedName name="h_bataco_20x40">#REF!</definedName>
    <definedName name="h_batu_bata">#REF!</definedName>
    <definedName name="h_batu_bata_lubang">#REF!</definedName>
    <definedName name="h_batu_gunung">#REF!</definedName>
    <definedName name="h_batu_kali">#REF!</definedName>
    <definedName name="h_batu_pecah">#REF!</definedName>
    <definedName name="h_batu_tempel">#REF!</definedName>
    <definedName name="h_besi_beton">#REF!</definedName>
    <definedName name="h_besi_polos">#REF!</definedName>
    <definedName name="h_besi_ulir">#REF!</definedName>
    <definedName name="h_BJLS_20">#REF!</definedName>
    <definedName name="h_BJLS_30">#REF!</definedName>
    <definedName name="h_bubungan_genteng_beton">#REF!</definedName>
    <definedName name="h_bubungan_multi">#REF!</definedName>
    <definedName name="h_bubungan_sakura">#REF!</definedName>
    <definedName name="h_bubungan_surya">#REF!</definedName>
    <definedName name="h_cat_atap">#REF!</definedName>
    <definedName name="h_cat_dasar">#REF!</definedName>
    <definedName name="h_cat_dasar_vinilex">#REF!</definedName>
    <definedName name="h_cat_kilat">#REF!</definedName>
    <definedName name="h_cat_meni_nippon">#REF!</definedName>
    <definedName name="h_cat_super_vibilex">#REF!</definedName>
    <definedName name="h_cat_tembok">#REF!</definedName>
    <definedName name="h_cermin_wastafel">#REF!</definedName>
    <definedName name="h_closed_duduk">#REF!</definedName>
    <definedName name="h_closed_jongkok">#REF!</definedName>
    <definedName name="h_dempul">#REF!</definedName>
    <definedName name="h_down_light_18">#REF!</definedName>
    <definedName name="h_elbow">#REF!</definedName>
    <definedName name="h_engsel_2">#REF!</definedName>
    <definedName name="h_engsel_3">#REF!</definedName>
    <definedName name="h_engsel_4">#REF!</definedName>
    <definedName name="h_espagnolet">#REF!</definedName>
    <definedName name="h_floor_drain">#REF!</definedName>
    <definedName name="h_galvanis_1">#REF!</definedName>
    <definedName name="h_galvanis_2">#REF!</definedName>
    <definedName name="h_galvanis_3">#REF!</definedName>
    <definedName name="h_galvanis_4">#REF!</definedName>
    <definedName name="h_galvanis_satusetengah">#REF!</definedName>
    <definedName name="h_galvanis_setengah">#REF!</definedName>
    <definedName name="h_galvanis_tigaperempat">#REF!</definedName>
    <definedName name="h_genteng_beton_lokal">#REF!</definedName>
    <definedName name="h_glassblock">#REF!</definedName>
    <definedName name="h_grendel">#REF!</definedName>
    <definedName name="h_gypsum_9">#REF!</definedName>
    <definedName name="h_hak_angin">#REF!</definedName>
    <definedName name="h_handle">#REF!</definedName>
    <definedName name="h_harga_keramik_dinding_20x25">#REF!</definedName>
    <definedName name="h_ici">#REF!</definedName>
    <definedName name="h_kaca_buram_5">#REF!</definedName>
    <definedName name="h_kaca_polos_5">#REF!</definedName>
    <definedName name="h_kaca_riben_5">#REF!</definedName>
    <definedName name="h_kapur_bengkirai_lembasung">#REF!</definedName>
    <definedName name="h_kawat_ayam">#REF!</definedName>
    <definedName name="h_kawat_bendrat">#REF!</definedName>
    <definedName name="h_kawat_BRC">#REF!</definedName>
    <definedName name="h_kawat_duri">#REF!</definedName>
    <definedName name="h_kawat_harmonika">#REF!</definedName>
    <definedName name="h_kawat_nyamuk_hitam">#REF!</definedName>
    <definedName name="h_kawat_nyamuk_putih">#REF!</definedName>
    <definedName name="h_kawat_pengikat">#REF!</definedName>
    <definedName name="h_kayu_gelam">#REF!</definedName>
    <definedName name="h_kayu_klas_I_kusen">#REF!</definedName>
    <definedName name="h_kayu_klas_ii">#REF!</definedName>
    <definedName name="h_kayu_klas_iv">#REF!</definedName>
    <definedName name="h_kayu_klasII">#REF!</definedName>
    <definedName name="h_kep">#REF!</definedName>
    <definedName name="h_kepala_tukang">#REF!</definedName>
    <definedName name="h_kepala_tukang_batu">#REF!</definedName>
    <definedName name="h_kepala_tukang_besi">#REF!</definedName>
    <definedName name="h_kepala_tukang_cat">#REF!</definedName>
    <definedName name="h_kepala_tukang_kayu">#REF!</definedName>
    <definedName name="h_kepala_tukang_pipa">#REF!</definedName>
    <definedName name="h_keramik_20x20">#REF!</definedName>
    <definedName name="h_keramik_20x20_mozaik">#REF!</definedName>
    <definedName name="h_keramik_30_30">#REF!</definedName>
    <definedName name="h_keramik_30x30_roman">#REF!</definedName>
    <definedName name="h_keramik_40x40_roman">#REF!</definedName>
    <definedName name="h_keramik_innesa">#REF!</definedName>
    <definedName name="h_keramik_lantai_40x40_Merk_ikad">#REF!</definedName>
    <definedName name="h_keramik_maestro">#REF!</definedName>
    <definedName name="h_keramik30x30">#REF!</definedName>
    <definedName name="h_kerikil">#REF!</definedName>
    <definedName name="h_koral_beton">#REF!</definedName>
    <definedName name="h_kran_air">#REF!</definedName>
    <definedName name="h_kruing">#REF!</definedName>
    <definedName name="h_kuas_sapu">#REF!</definedName>
    <definedName name="h_kunci_union">#REF!</definedName>
    <definedName name="h_kunci_yale">#REF!</definedName>
    <definedName name="h_kusen_aluminium_coklat">#REF!</definedName>
    <definedName name="h_kusen_aluminium_silver">#REF!</definedName>
    <definedName name="h_lampu">#REF!</definedName>
    <definedName name="h_lampu_18">#REF!</definedName>
    <definedName name="h_lampu_2x36">#REF!</definedName>
    <definedName name="h_lampu_5">#REF!</definedName>
    <definedName name="h_lem_aibon">#REF!</definedName>
    <definedName name="h_list_kayu_0.5x2.5">#REF!</definedName>
    <definedName name="h_list_profil">#REF!</definedName>
    <definedName name="h_list_profil_gypsum">#REF!</definedName>
    <definedName name="h_list_profil_kayu">#REF!</definedName>
    <definedName name="h_man">#REF!</definedName>
    <definedName name="h_mandor">#REF!</definedName>
    <definedName name="h_mcb">#REF!</definedName>
    <definedName name="h_meni">#REF!</definedName>
    <definedName name="h_meranti">#REF!</definedName>
    <definedName name="h_metrolite">#REF!</definedName>
    <definedName name="h_minyak_cat">#REF!</definedName>
    <definedName name="H_MOB">#REF!</definedName>
    <definedName name="h_multi">#REF!</definedName>
    <definedName name="h_multyplek9mm">#REF!</definedName>
    <definedName name="h_paku_biasa">#REF!</definedName>
    <definedName name="h_paku_genteng_kg">#REF!</definedName>
    <definedName name="h_paku_multi">#REF!</definedName>
    <definedName name="h_paku_plywood">#REF!</definedName>
    <definedName name="h_paku_sakura">#REF!</definedName>
    <definedName name="h_paku_seng">#REF!</definedName>
    <definedName name="h_paku_surya">#REF!</definedName>
    <definedName name="h_paku_ulin">#REF!</definedName>
    <definedName name="h_papan_listplak_25x400">#REF!</definedName>
    <definedName name="h_paragon">#REF!</definedName>
    <definedName name="h_pasangan_stainlist">#REF!</definedName>
    <definedName name="h_pasir_pasang">#REF!</definedName>
    <definedName name="h_pasir_pasangan">#REF!</definedName>
    <definedName name="h_pasir_urug">#REF!</definedName>
    <definedName name="h_paving_10cm">#REF!</definedName>
    <definedName name="h_paving_8cm">#REF!</definedName>
    <definedName name="h_paving_block">#REF!</definedName>
    <definedName name="h_paving_segienam_b">#REF!</definedName>
    <definedName name="h_paving_segienam_k">#REF!</definedName>
    <definedName name="h_PDAM">#REF!</definedName>
    <definedName name="h_pek">#REF!</definedName>
    <definedName name="h_pekerja">#REF!</definedName>
    <definedName name="h_penangkal_petir">#REF!</definedName>
    <definedName name="h_perancah">#REF!</definedName>
    <definedName name="h_perekat">#REF!</definedName>
    <definedName name="h_plamir_kayu">#REF!</definedName>
    <definedName name="h_plamir_tembok">#REF!</definedName>
    <definedName name="h_plat_BJLS_20">#REF!</definedName>
    <definedName name="h_plat_BJLS_30">#REF!</definedName>
    <definedName name="h_plitur">#REF!</definedName>
    <definedName name="h_plywood_18">#REF!</definedName>
    <definedName name="h_plywood_4">#REF!</definedName>
    <definedName name="h_plywood_4mm">#REF!</definedName>
    <definedName name="h_plywood_6">#REF!</definedName>
    <definedName name="h_pompa_air">#REF!</definedName>
    <definedName name="h_profil_1100">#REF!</definedName>
    <definedName name="h_profil_2200">#REF!</definedName>
    <definedName name="h_pvc_1">#REF!</definedName>
    <definedName name="h_pvc_2">#REF!</definedName>
    <definedName name="h_pvc_3">#REF!</definedName>
    <definedName name="h_pvc_4">#REF!</definedName>
    <definedName name="h_pvc_setengah">#REF!</definedName>
    <definedName name="h_pvc_tigaperempat">#REF!</definedName>
    <definedName name="h_reservoirt">#REF!</definedName>
    <definedName name="h_roster_b">#REF!</definedName>
    <definedName name="h_roster_k">#REF!</definedName>
    <definedName name="h_saklar_ganda">#REF!</definedName>
    <definedName name="h_saklar_tunggal">#REF!</definedName>
    <definedName name="h_sakura">#REF!</definedName>
    <definedName name="H_SATUAN">#REF!</definedName>
    <definedName name="h_semen">#REF!</definedName>
    <definedName name="h_semen_andalas">#REF!</definedName>
    <definedName name="h_semen_kg">#REF!</definedName>
    <definedName name="h_semen_putih_kg">#REF!</definedName>
    <definedName name="h_semen_putih_zak">#REF!</definedName>
    <definedName name="h_semen_zak">#REF!</definedName>
    <definedName name="h_seng_profil">#REF!</definedName>
    <definedName name="h_septictank_peresapan">#REF!</definedName>
    <definedName name="h_steiger">#REF!</definedName>
    <definedName name="h_stop_kontak">#REF!</definedName>
    <definedName name="h_stop_kontak_ac">#REF!</definedName>
    <definedName name="h_surya">#REF!</definedName>
    <definedName name="h_tanah_urug">#REF!</definedName>
    <definedName name="h_tear_oil">#REF!</definedName>
    <definedName name="h_telp">#REF!</definedName>
    <definedName name="h_teralis_besi">#REF!</definedName>
    <definedName name="H_triplek_3_mm">#REF!</definedName>
    <definedName name="h_tuk">#REF!</definedName>
    <definedName name="h_tukang">#REF!</definedName>
    <definedName name="h_tukang_batu">#REF!</definedName>
    <definedName name="h_tukang_besi">#REF!</definedName>
    <definedName name="h_tukang_cat">#REF!</definedName>
    <definedName name="h_tukang_kayu">#REF!</definedName>
    <definedName name="h_tukang_pipa">#REF!</definedName>
    <definedName name="h_tv">#REF!</definedName>
    <definedName name="h_ulin_balok">#REF!</definedName>
    <definedName name="h_ulin_papan">#REF!</definedName>
    <definedName name="h_urinoir_monoblock">#REF!</definedName>
    <definedName name="h_urinoir_porselent">#REF!</definedName>
    <definedName name="h_wastafel">#REF!</definedName>
    <definedName name="H._38">#REF!</definedName>
    <definedName name="H._38_a">#REF!</definedName>
    <definedName name="H._39">#REF!</definedName>
    <definedName name="H._39_a">#REF!</definedName>
    <definedName name="H.10_ASBES">#REF!</definedName>
    <definedName name="H.10_SENG">#REF!</definedName>
    <definedName name="H.2">#REF!</definedName>
    <definedName name="H.3">#REF!</definedName>
    <definedName name="H.4">#REF!</definedName>
    <definedName name="H.6.1">#REF!</definedName>
    <definedName name="H.6.10">#REF!</definedName>
    <definedName name="H.6.11">#REF!</definedName>
    <definedName name="H.6.12">#REF!</definedName>
    <definedName name="H.6.13">#REF!</definedName>
    <definedName name="H.6.14">#REF!</definedName>
    <definedName name="H.6.15">#REF!</definedName>
    <definedName name="H.6.16">#REF!</definedName>
    <definedName name="H.6.17">#REF!</definedName>
    <definedName name="H.6.18">#REF!</definedName>
    <definedName name="H.6.19">#REF!</definedName>
    <definedName name="H.6.2">#REF!</definedName>
    <definedName name="H.6.20">#REF!</definedName>
    <definedName name="H.6.21">#REF!</definedName>
    <definedName name="H.6.22">#REF!</definedName>
    <definedName name="H.6.23">#REF!</definedName>
    <definedName name="H.6.24">#REF!</definedName>
    <definedName name="H.6.25a">#REF!</definedName>
    <definedName name="H.6.26">#REF!</definedName>
    <definedName name="H.6.27">#REF!</definedName>
    <definedName name="H.6.29">#REF!</definedName>
    <definedName name="H.6.3">#REF!</definedName>
    <definedName name="H.6.30">#REF!</definedName>
    <definedName name="H.6.31">#REF!</definedName>
    <definedName name="H.6.32">#REF!</definedName>
    <definedName name="H.6.33">#REF!</definedName>
    <definedName name="H.6.34">#REF!</definedName>
    <definedName name="H.6.35">#REF!</definedName>
    <definedName name="H.6.36">#REF!</definedName>
    <definedName name="H.6.37">#REF!</definedName>
    <definedName name="H.6.38">#REF!</definedName>
    <definedName name="H.6.39">#REF!</definedName>
    <definedName name="H.6.4">#REF!</definedName>
    <definedName name="H.6.40">#REF!</definedName>
    <definedName name="H.6.41">#REF!</definedName>
    <definedName name="H.6.42">#REF!</definedName>
    <definedName name="H.6.43">#REF!</definedName>
    <definedName name="H.6.44">#REF!</definedName>
    <definedName name="h.6.45">#REF!</definedName>
    <definedName name="H.6.46">#REF!</definedName>
    <definedName name="H.6.5">#REF!</definedName>
    <definedName name="H.6.6">#REF!</definedName>
    <definedName name="H.6.7">#REF!</definedName>
    <definedName name="H.6.8">#REF!</definedName>
    <definedName name="H.6.9">#REF!</definedName>
    <definedName name="H.8_AS_GEL">#REF!</definedName>
    <definedName name="H.8_AS_GEN">#REF!</definedName>
    <definedName name="H.8_SENG">#REF!</definedName>
    <definedName name="H.SPEK15.B">#REF!</definedName>
    <definedName name="H.SPEK15.T">#REF!</definedName>
    <definedName name="H.SPEK25.T">#REF!</definedName>
    <definedName name="H1146456">#REF!</definedName>
    <definedName name="H1237888">#REF!</definedName>
    <definedName name="H285_">#REF!</definedName>
    <definedName name="H298_K175">#REF!</definedName>
    <definedName name="H322_K250">#REF!</definedName>
    <definedName name="H344_Hs_Besi">#REF!</definedName>
    <definedName name="H364_Hs_M8">#REF!</definedName>
    <definedName name="H374_Hs_M5">#REF!</definedName>
    <definedName name="H385Hs_Beu_Pond">#REF!</definedName>
    <definedName name="H396Hs_Beu_Sloof">#REF!</definedName>
    <definedName name="H411Hs_Beu_klm">#REF!</definedName>
    <definedName name="H425Hs_Beu_Blk">#REF!</definedName>
    <definedName name="H439Hs_Beu_Plat">#REF!</definedName>
    <definedName name="H454Hs_Beu_Ddg">#REF!</definedName>
    <definedName name="H468Hs_Beu_Tg">#REF!</definedName>
    <definedName name="hadi">#REF!</definedName>
    <definedName name="hagis">#REF!</definedName>
    <definedName name="HAGO">#REF!</definedName>
    <definedName name="haha">#N/A</definedName>
    <definedName name="HAIII">#REF!</definedName>
    <definedName name="HAJIME">#REF!</definedName>
    <definedName name="hak_ang_kuningan">#REF!</definedName>
    <definedName name="HAK_ANGIN">#REF!</definedName>
    <definedName name="hak_angin_b">#REF!</definedName>
    <definedName name="hak_angin_biasa_batu">#REF!</definedName>
    <definedName name="hak_angin_biasa_batu_pan">#REF!</definedName>
    <definedName name="hak_angin_biasa_boli">#REF!</definedName>
    <definedName name="hak_angin_biasa_kwan">#REF!</definedName>
    <definedName name="hak_angin_biasa_lim">#REF!</definedName>
    <definedName name="hak_angin_biasa_tapa">#REF!</definedName>
    <definedName name="hak_angin_biasa_tiba">#REF!</definedName>
    <definedName name="hak_angin_biasa_toling">#REF!</definedName>
    <definedName name="hak_angin_jendela">#REF!</definedName>
    <definedName name="HAk_angin_pintu">#REF!</definedName>
    <definedName name="HakAngin">#REF!</definedName>
    <definedName name="hakangin_1">#REF!</definedName>
    <definedName name="hal">#REF!</definedName>
    <definedName name="HAL_2_2">NA()</definedName>
    <definedName name="HAL_3_2">NA()</definedName>
    <definedName name="HAL0">#REF!</definedName>
    <definedName name="HAL1_1">#REF!</definedName>
    <definedName name="HAL1_10">#REF!</definedName>
    <definedName name="HAL1_2">#REF!</definedName>
    <definedName name="HAL1_3">#REF!</definedName>
    <definedName name="HAL1_4">#REF!</definedName>
    <definedName name="HAL1_5">#REF!</definedName>
    <definedName name="HAL1_9">#REF!</definedName>
    <definedName name="HAL2_1">#REF!</definedName>
    <definedName name="HAL2_10">#REF!</definedName>
    <definedName name="HAL2_2">#REF!</definedName>
    <definedName name="HAL2_3">#REF!</definedName>
    <definedName name="HAL2_4">#REF!</definedName>
    <definedName name="HAL2_5">#REF!</definedName>
    <definedName name="HAL2_9">#REF!</definedName>
    <definedName name="HAL3_1">#REF!</definedName>
    <definedName name="HAL3_10">#REF!</definedName>
    <definedName name="HAL3_2">#REF!</definedName>
    <definedName name="HAL3_3">#REF!</definedName>
    <definedName name="HAL3_4">#REF!</definedName>
    <definedName name="HAL3_5">#REF!</definedName>
    <definedName name="HAL3_9">#REF!</definedName>
    <definedName name="HAL4_1">#REF!</definedName>
    <definedName name="HAL4_10">#REF!</definedName>
    <definedName name="HAL4_2">#REF!</definedName>
    <definedName name="HAL4_3">#REF!</definedName>
    <definedName name="HAL4_4">#REF!</definedName>
    <definedName name="HAL4_5">#REF!</definedName>
    <definedName name="HAL4_9">#REF!</definedName>
    <definedName name="HAL5_1">#REF!</definedName>
    <definedName name="HAL5_10">#REF!</definedName>
    <definedName name="HAL5_2">#REF!</definedName>
    <definedName name="HAL5_3">#REF!</definedName>
    <definedName name="HAL5_4">#REF!</definedName>
    <definedName name="HAL5_5">#REF!</definedName>
    <definedName name="HAL5_9">#REF!</definedName>
    <definedName name="HAL6_1">#REF!</definedName>
    <definedName name="HAL6_10">#REF!</definedName>
    <definedName name="HAL6_2">#REF!</definedName>
    <definedName name="HAL6_3">#REF!</definedName>
    <definedName name="HAL6_4">#REF!</definedName>
    <definedName name="HAL6_5">#REF!</definedName>
    <definedName name="HAL6_9">#REF!</definedName>
    <definedName name="HAL7_1">#REF!</definedName>
    <definedName name="HAL7_10">#REF!</definedName>
    <definedName name="HAL7_2">#REF!</definedName>
    <definedName name="HAL7_3">#REF!</definedName>
    <definedName name="HAL7_4">#REF!</definedName>
    <definedName name="HAL7_5">#REF!</definedName>
    <definedName name="HAL7_9">#REF!</definedName>
    <definedName name="HAL8_1">#REF!</definedName>
    <definedName name="HAL8_10">#REF!</definedName>
    <definedName name="HAL8_2">#REF!</definedName>
    <definedName name="HAL8_3">#REF!</definedName>
    <definedName name="HAL8_4">#REF!</definedName>
    <definedName name="HAL8_5">#REF!</definedName>
    <definedName name="HAL8_9">#REF!</definedName>
    <definedName name="halaman">#REF!</definedName>
    <definedName name="halus">#REF!</definedName>
    <definedName name="hammer">#REF!</definedName>
    <definedName name="hampar">#REF!</definedName>
    <definedName name="Hamparan_Aspal">#REF!</definedName>
    <definedName name="Hamparan_Kerikil">#REF!</definedName>
    <definedName name="Hamparan_Krkl">#REF!</definedName>
    <definedName name="hamparaspal">#REF!</definedName>
    <definedName name="hamparaspal1">#REF!</definedName>
    <definedName name="hamparaspal2">#REF!</definedName>
    <definedName name="hamparbatu23">#REF!</definedName>
    <definedName name="hamparbatu35">#REF!</definedName>
    <definedName name="hamparbatu57">#REF!</definedName>
    <definedName name="hamparlastonbr">#REF!</definedName>
    <definedName name="hamparlastonlat">#REF!</definedName>
    <definedName name="hand">#REF!</definedName>
    <definedName name="handcompactor">#REF!</definedName>
    <definedName name="handel.pintu">#REF!</definedName>
    <definedName name="handel.pintu.lux">#REF!</definedName>
    <definedName name="Handelpintu">#REF!</definedName>
    <definedName name="handle">#REF!</definedName>
    <definedName name="handle_1">#REF!</definedName>
    <definedName name="handle_jendela">#REF!</definedName>
    <definedName name="handrail">#REF!</definedName>
    <definedName name="handrailling40">#REF!</definedName>
    <definedName name="handraillingpipagip40">#REF!</definedName>
    <definedName name="HANDS">#REF!</definedName>
    <definedName name="handsprayer">#REF!</definedName>
    <definedName name="HANGER">#REF!</definedName>
    <definedName name="hanger.C">#REF!</definedName>
    <definedName name="HAP">#REF!</definedName>
    <definedName name="HAPMOB">#REF!</definedName>
    <definedName name="HAPUS">#REF!</definedName>
    <definedName name="har">#REF!</definedName>
    <definedName name="haraga">#REF!</definedName>
    <definedName name="HARDPLEX5">#REF!</definedName>
    <definedName name="HARGA">#REF!</definedName>
    <definedName name="HARGA_ALAT">#REF!</definedName>
    <definedName name="HARGA_BAHAN">#REF!</definedName>
    <definedName name="harga_baru">#REF!</definedName>
    <definedName name="Harga_per_M2">#REF!</definedName>
    <definedName name="Harga_Satuan">#REF!</definedName>
    <definedName name="Harga_Total">#REF!</definedName>
    <definedName name="harga.sat.anslip.penyambungan">#REF!</definedName>
    <definedName name="harga.sat.bak.air.lap.keramik">#REF!</definedName>
    <definedName name="harga.sat.box.mcb">#REF!</definedName>
    <definedName name="harga.sat.daun.jendela">#REF!</definedName>
    <definedName name="harga.sat.daun.pintu.panel">#REF!</definedName>
    <definedName name="harga.sat.daun.pintu.plywod.lap.aluminium">#REF!</definedName>
    <definedName name="harga.sat.engsel.jendela">#REF!</definedName>
    <definedName name="harga.sat.engsel.pintu">#REF!</definedName>
    <definedName name="harga.sat.floor.drain">#REF!</definedName>
    <definedName name="harga.sat.grendel.jendela">#REF!</definedName>
    <definedName name="harga.sat.grendel.pintu">#REF!</definedName>
    <definedName name="harga.sat.hak.angin">#REF!</definedName>
    <definedName name="harga.sat.handel.jendela">#REF!</definedName>
    <definedName name="harga.sat.instalasi.listrik">#REF!</definedName>
    <definedName name="harga.sat.kran.air">#REF!</definedName>
    <definedName name="harga.sat.kunci.km">#REF!</definedName>
    <definedName name="harga.sat.kunci.tanam.slag">#REF!</definedName>
    <definedName name="harga.sat.lampu.pijar">#REF!</definedName>
    <definedName name="harga.sat.profil.tank.1200">#REF!</definedName>
    <definedName name="harga.sat.profil.tank.2200">#REF!</definedName>
    <definedName name="harga.sat.septic.tank">#REF!</definedName>
    <definedName name="harga.sat.sl.18">#REF!</definedName>
    <definedName name="HARGA1">#REF!</definedName>
    <definedName name="HARGA2SCADA">#REF!</definedName>
    <definedName name="HARGA2TRANS">#REF!</definedName>
    <definedName name="harga3">#REF!</definedName>
    <definedName name="harga4">#REF!</definedName>
    <definedName name="harga5">#REF!</definedName>
    <definedName name="hargaBasic">#REF!</definedName>
    <definedName name="hargaCOM">#N/A</definedName>
    <definedName name="hargaENG">#N/A</definedName>
    <definedName name="hargasat">#REF!</definedName>
    <definedName name="hargasubkon">#REF!</definedName>
    <definedName name="hari">#REF!</definedName>
    <definedName name="hari_6">#REF!</definedName>
    <definedName name="harmonika">#REF!</definedName>
    <definedName name="harmonika_1">#REF!</definedName>
    <definedName name="Harsat" localSheetId="2">#REF!</definedName>
    <definedName name="Harsat">#REF!</definedName>
    <definedName name="HARUNA">#REF!</definedName>
    <definedName name="hasejack">#REF!</definedName>
    <definedName name="HASIL">#REF!</definedName>
    <definedName name="HB">#REF!</definedName>
    <definedName name="hba">#REF!</definedName>
    <definedName name="Hbeam">#REF!</definedName>
    <definedName name="hbeam_100x100">#REF!</definedName>
    <definedName name="hbeam_125x125">#REF!</definedName>
    <definedName name="hbeam_150x150">#REF!</definedName>
    <definedName name="hbeam_200x200">#REF!</definedName>
    <definedName name="hbeam_250x250">#REF!</definedName>
    <definedName name="hbeam_300x300">#REF!</definedName>
    <definedName name="hbeam_350x350">#REF!</definedName>
    <definedName name="hbeam_400x400">#REF!</definedName>
    <definedName name="HC100_">#REF!</definedName>
    <definedName name="HC125_">#REF!</definedName>
    <definedName name="HC15_">#REF!</definedName>
    <definedName name="HC150_">#REF!</definedName>
    <definedName name="HC20_">#REF!</definedName>
    <definedName name="HC200_">#REF!</definedName>
    <definedName name="HC25_">#REF!</definedName>
    <definedName name="HC250_">#REF!</definedName>
    <definedName name="HC3_">#REF!</definedName>
    <definedName name="HC32_">#REF!</definedName>
    <definedName name="HC40_">#REF!</definedName>
    <definedName name="HC50_">#REF!</definedName>
    <definedName name="HC65_">#REF!</definedName>
    <definedName name="HC80_">#REF!</definedName>
    <definedName name="HCOM">#N/A</definedName>
    <definedName name="hcs">#REF!</definedName>
    <definedName name="hcslab">#REF!</definedName>
    <definedName name="HCW">#N/A</definedName>
    <definedName name="hd">#REF!</definedName>
    <definedName name="hdermaga01">#REF!</definedName>
    <definedName name="hdermaga02">#REF!</definedName>
    <definedName name="hdermaga03">#REF!</definedName>
    <definedName name="hdermaga04">#REF!</definedName>
    <definedName name="hdermaga05">#REF!</definedName>
    <definedName name="hdermaga06">#REF!</definedName>
    <definedName name="hdermaga07">#REF!</definedName>
    <definedName name="hdermaga08">#REF!</definedName>
    <definedName name="hdfgh">#REF!</definedName>
    <definedName name="hdghdfh\">#REF!</definedName>
    <definedName name="hdljend">#REF!</definedName>
    <definedName name="HDPE1">#REF!</definedName>
    <definedName name="HDPE1.5">#REF!</definedName>
    <definedName name="HDPE3">#REF!</definedName>
    <definedName name="HDPE4">#REF!</definedName>
    <definedName name="HDPEelbow25">#REF!</definedName>
    <definedName name="HDPEelbw100">#REF!</definedName>
    <definedName name="HDPEelbw25">#REF!</definedName>
    <definedName name="HDPEelbw40">#REF!</definedName>
    <definedName name="HDPEelbw80">#REF!</definedName>
    <definedName name="HDPEelbwupah100">#REF!</definedName>
    <definedName name="HDPEelbwupah25">#REF!</definedName>
    <definedName name="HDPEelbwupah40">#REF!</definedName>
    <definedName name="HDPEelbwupah80">#REF!</definedName>
    <definedName name="HDPEred10080">#REF!</definedName>
    <definedName name="HDPEredupah10080">#REF!</definedName>
    <definedName name="HDPEupah1">#REF!</definedName>
    <definedName name="HDPEupah1.5">#REF!</definedName>
    <definedName name="HDPEupah3">#REF!</definedName>
    <definedName name="HDPEupah4">#REF!</definedName>
    <definedName name="hdw">#REF!</definedName>
    <definedName name="HDY">#REF!</definedName>
    <definedName name="he">#REF!</definedName>
    <definedName name="Heä_soá_laép_xaø_H">1.7</definedName>
    <definedName name="heä_soá_sình_laày">#REF!</definedName>
    <definedName name="Head">#REF!</definedName>
    <definedName name="head_sprinkler">#REF!</definedName>
    <definedName name="Header_Row">ROW(#REF!)</definedName>
    <definedName name="headshower">#REF!</definedName>
    <definedName name="HEALTH___SAFETY">#REF!</definedName>
    <definedName name="heat">#REF!</definedName>
    <definedName name="HEDGING">#REF!</definedName>
    <definedName name="Hello">#N/A</definedName>
    <definedName name="helo">#REF!</definedName>
    <definedName name="HELPER">#REF!</definedName>
    <definedName name="HEM">#N/A</definedName>
    <definedName name="HENDRA">#REF!</definedName>
    <definedName name="HENG">#N/A</definedName>
    <definedName name="HEngsel">#REF!</definedName>
    <definedName name="HENGSEL_4_">#REF!</definedName>
    <definedName name="HERI">#REF!</definedName>
    <definedName name="hERO">#REF!</definedName>
    <definedName name="hERO_aNADUCT">#REF!</definedName>
    <definedName name="HERY">#REF!</definedName>
    <definedName name="hfdf">#REF!</definedName>
    <definedName name="hfg">#REF!</definedName>
    <definedName name="hfgd">#REF!</definedName>
    <definedName name="hfgh">#REF!</definedName>
    <definedName name="hfghdf">#REF!</definedName>
    <definedName name="hfy" hidden="1">#REF!</definedName>
    <definedName name="hg" hidden="1">#REF!</definedName>
    <definedName name="hgblkdhlh" hidden="1">#REF!</definedName>
    <definedName name="hgg">#REF!</definedName>
    <definedName name="hgh">#REF!</definedName>
    <definedName name="hgjj" hidden="1">{"'Sheet1'!$A$1"}</definedName>
    <definedName name="hgsh">#REF!</definedName>
    <definedName name="hh">"'file://SERVER3/har-data/STRUCTURE PRICE OF BQ KOMPAS GRAMEDIA.xls'#$analisa.$#REF!$#REF!"</definedName>
    <definedName name="HH_01">#REF!</definedName>
    <definedName name="HH_02">#REF!</definedName>
    <definedName name="HH_03">#REF!</definedName>
    <definedName name="HH_04">#REF!</definedName>
    <definedName name="HH15HT">#REF!</definedName>
    <definedName name="HH16HT">#REF!</definedName>
    <definedName name="HH19HT">#REF!</definedName>
    <definedName name="HH20HT">#REF!</definedName>
    <definedName name="hhg">#REF!</definedName>
    <definedName name="hhh">#REF!</definedName>
    <definedName name="hhhhhhh">#REF!</definedName>
    <definedName name="hhjhkok">#REF!</definedName>
    <definedName name="HI">#REF!</definedName>
    <definedName name="HiddenRows" hidden="1">#REF!</definedName>
    <definedName name="Hidrant">#REF!</definedName>
    <definedName name="hidrantpillar1">#REF!</definedName>
    <definedName name="hidrantpillar2">#REF!</definedName>
    <definedName name="Hidrophore">#REF!</definedName>
    <definedName name="hidup">#REF!</definedName>
    <definedName name="HII">#REF!</definedName>
    <definedName name="HIII">#REF!</definedName>
    <definedName name="hil">#REF!</definedName>
    <definedName name="hit">#REF!</definedName>
    <definedName name="hitam">#REF!</definedName>
    <definedName name="hitungan">#N/A</definedName>
    <definedName name="HIV">#REF!</definedName>
    <definedName name="HIX">#REF!</definedName>
    <definedName name="hj">#REF!</definedName>
    <definedName name="hjf">#REF!</definedName>
    <definedName name="hjgth">#REF!</definedName>
    <definedName name="hjhgj">#REF!</definedName>
    <definedName name="hjy" hidden="1">{"'Sheet1'!$A$1"}</definedName>
    <definedName name="Hk">#REF!</definedName>
    <definedName name="hkh">#REF!</definedName>
    <definedName name="HKJ">#REF!</definedName>
    <definedName name="hklnlk">#REF!</definedName>
    <definedName name="hkoral">#REF!</definedName>
    <definedName name="hkyhit">#REF!</definedName>
    <definedName name="hlain01">#REF!</definedName>
    <definedName name="hlain02">#REF!</definedName>
    <definedName name="hlengkap01">#REF!</definedName>
    <definedName name="hlengkap02">#REF!</definedName>
    <definedName name="hlengkap03">#REF!</definedName>
    <definedName name="hlengkap04">#REF!</definedName>
    <definedName name="hlengkap05">#REF!</definedName>
    <definedName name="hlengkap06">#REF!</definedName>
    <definedName name="hlengkap07">#REF!</definedName>
    <definedName name="hlengkap08">#REF!</definedName>
    <definedName name="hlengkap09">#REF!</definedName>
    <definedName name="hmpar_kerikil">#REF!</definedName>
    <definedName name="hnddryRA230A">#REF!</definedName>
    <definedName name="hnswrTX403SCR">#REF!</definedName>
    <definedName name="HOCHIKI">#REF!</definedName>
    <definedName name="hollow">#REF!</definedName>
    <definedName name="hollow_4x4">#REF!</definedName>
    <definedName name="holo_alumn">#REF!</definedName>
    <definedName name="homo30">#REF!</definedName>
    <definedName name="homo3030">#REF!</definedName>
    <definedName name="homo3060">#REF!</definedName>
    <definedName name="homo40">#REF!</definedName>
    <definedName name="homo60">#REF!</definedName>
    <definedName name="homostep3030">#REF!</definedName>
    <definedName name="homostep4040">#REF!</definedName>
    <definedName name="hong">#REF!</definedName>
    <definedName name="hook6d">#REF!</definedName>
    <definedName name="HORISONTAL">#REF!</definedName>
    <definedName name="horizontal">#REF!</definedName>
    <definedName name="horrybeam">#REF!</definedName>
    <definedName name="hot">#REF!</definedName>
    <definedName name="hotmix">#REF!</definedName>
    <definedName name="HOTMIX.1011">#REF!</definedName>
    <definedName name="hp">#REF!</definedName>
    <definedName name="hpersiapan01">#REF!</definedName>
    <definedName name="hpersiapan02">#REF!</definedName>
    <definedName name="hpersiapan03">#REF!</definedName>
    <definedName name="hpersiapan04">#REF!</definedName>
    <definedName name="hpersiapan05">#REF!</definedName>
    <definedName name="hpersiapan06">#REF!</definedName>
    <definedName name="hpersiapan07">#REF!</definedName>
    <definedName name="hpersiapan08">#REF!</definedName>
    <definedName name="hpersiapan09">#REF!</definedName>
    <definedName name="hpersiapan10">#REF!</definedName>
    <definedName name="HPOZ">#REF!</definedName>
    <definedName name="HPPN">#N/A</definedName>
    <definedName name="hps">#REF!</definedName>
    <definedName name="hps_1">#REF!</definedName>
    <definedName name="hps_2">#REF!</definedName>
    <definedName name="hps_3">#REF!</definedName>
    <definedName name="hps_4">#REF!</definedName>
    <definedName name="hps_5">#REF!</definedName>
    <definedName name="hps_6">#REF!</definedName>
    <definedName name="hps_7">#REF!</definedName>
    <definedName name="hps_8">#REF!</definedName>
    <definedName name="hpsCivil">#N/A</definedName>
    <definedName name="hpsEnjiniring">#REF!</definedName>
    <definedName name="hpsKomisioning">#REF!</definedName>
    <definedName name="hpsPemasangan">#REF!</definedName>
    <definedName name="hpsPengadaan">#REF!</definedName>
    <definedName name="hpsSKU">#REF!</definedName>
    <definedName name="hpsTransportasi">#REF!</definedName>
    <definedName name="hreefws">#REF!</definedName>
    <definedName name="hreh">#REF!</definedName>
    <definedName name="HRG">#REF!</definedName>
    <definedName name="hrhrt">#REF!</definedName>
    <definedName name="hrs">#REF!</definedName>
    <definedName name="hrtuu">#REF!</definedName>
    <definedName name="HS">#REF!</definedName>
    <definedName name="hs.bovenlight">#REF!</definedName>
    <definedName name="hs.bp">#REF!</definedName>
    <definedName name="hs.cat.kilap">#REF!</definedName>
    <definedName name="hs.cat.tembok">#REF!</definedName>
    <definedName name="hs.daun.pintu.kaca">#REF!</definedName>
    <definedName name="hs.dl">#REF!</definedName>
    <definedName name="hs.engsel.jendela">#REF!</definedName>
    <definedName name="hs.galian">#REF!</definedName>
    <definedName name="hs.jendela.ventilasi">#REF!</definedName>
    <definedName name="hs.kayu.bengkirai">#REF!</definedName>
    <definedName name="hs.kayu.meranti">#REF!</definedName>
    <definedName name="hs.keramik.10.20">#REF!</definedName>
    <definedName name="hs.kripyak.kayu">#REF!</definedName>
    <definedName name="hs.lampu.pijar">#REF!</definedName>
    <definedName name="hs.lampu.pijar.40">#REF!</definedName>
    <definedName name="hs.lampu.sl.18">#REF!</definedName>
    <definedName name="hs.multiroof">#REF!</definedName>
    <definedName name="hs.mur.baut">#REF!</definedName>
    <definedName name="hs.pemb.lap">#REF!</definedName>
    <definedName name="hs.penangkal.petir">#REF!</definedName>
    <definedName name="hs.psr.urug">#REF!</definedName>
    <definedName name="hs.roster.kayu">#REF!</definedName>
    <definedName name="hs.sakalr.dobel">#REF!</definedName>
    <definedName name="hs.saklar.dobel">#REF!</definedName>
    <definedName name="hs.saklar.tunggal">#REF!</definedName>
    <definedName name="hs.stop.kontak">#REF!</definedName>
    <definedName name="hs.tanah.urug">#REF!</definedName>
    <definedName name="hs.tralis.jendela">#REF!</definedName>
    <definedName name="hs.tralis.ventilasi">#REF!</definedName>
    <definedName name="hs.urug.lagi">#REF!</definedName>
    <definedName name="hs.urug.pasir">#REF!</definedName>
    <definedName name="hs.urug.tanah">#REF!</definedName>
    <definedName name="hs.urug.tanah.pilih">#REF!</definedName>
    <definedName name="hs.urug.tanah.pilihan">#REF!</definedName>
    <definedName name="hs.urugan.tanah">#REF!</definedName>
    <definedName name="HSA.1_6">#REF!</definedName>
    <definedName name="HSA.2_6">#REF!</definedName>
    <definedName name="HSA.3_6">#REF!</definedName>
    <definedName name="HSA.4_6">#REF!</definedName>
    <definedName name="HSAA">#REF!</definedName>
    <definedName name="HSAC">#REF!</definedName>
    <definedName name="HSAh">#REF!</definedName>
    <definedName name="HSAk">#REF!</definedName>
    <definedName name="HSB.1_6">#REF!</definedName>
    <definedName name="HSB.2_6">#REF!</definedName>
    <definedName name="HSB.6_6">#REF!</definedName>
    <definedName name="hsbp">#REF!</definedName>
    <definedName name="HSC.2a_6">#REF!</definedName>
    <definedName name="HSCT3">0.1</definedName>
    <definedName name="HSD">#REF!</definedName>
    <definedName name="hsdc1">#REF!</definedName>
    <definedName name="HSDD">#REF!</definedName>
    <definedName name="hsdffs">#REF!</definedName>
    <definedName name="HSDN">2.5</definedName>
    <definedName name="hsfd">#REF!</definedName>
    <definedName name="HSHH">#REF!</definedName>
    <definedName name="HSHHUT">#REF!</definedName>
    <definedName name="hskk1">#REF!</definedName>
    <definedName name="HSNC">#REF!</definedName>
    <definedName name="HSP.01_6">#REF!</definedName>
    <definedName name="HSP.02_6">#REF!</definedName>
    <definedName name="HSP.03_6">#REF!</definedName>
    <definedName name="HSP.04_6">#REF!</definedName>
    <definedName name="HSP.07_6">#REF!</definedName>
    <definedName name="hspem.lap">#REF!</definedName>
    <definedName name="hspt">#REF!</definedName>
    <definedName name="hsRp1">#REF!</definedName>
    <definedName name="hsRp2">#REF!</definedName>
    <definedName name="HSSL">#REF!</definedName>
    <definedName name="hstruktur006">#REF!</definedName>
    <definedName name="hstruktur01">#REF!</definedName>
    <definedName name="hstruktur02">#REF!</definedName>
    <definedName name="hstruktur03">#REF!</definedName>
    <definedName name="hstruktur04">#REF!</definedName>
    <definedName name="hstruktur05">#REF!</definedName>
    <definedName name="hstruktur06">#REF!</definedName>
    <definedName name="hstruktur07">#REF!</definedName>
    <definedName name="hstruktur08">#REF!</definedName>
    <definedName name="hstruktur09">#REF!</definedName>
    <definedName name="hstruktur10">#REF!</definedName>
    <definedName name="hstruktur11">#REF!</definedName>
    <definedName name="hstruktur12">#REF!</definedName>
    <definedName name="hstruktur13">#REF!</definedName>
    <definedName name="hsut">#REF!</definedName>
    <definedName name="HSVC1">#REF!</definedName>
    <definedName name="HSVC2">#REF!</definedName>
    <definedName name="HSVC3">#REF!</definedName>
    <definedName name="hswt">#REF!</definedName>
    <definedName name="ht">#REF!</definedName>
    <definedName name="ht25nc">#REF!</definedName>
    <definedName name="ht25vl">#REF!</definedName>
    <definedName name="ht325nc">#REF!</definedName>
    <definedName name="ht325vl">#REF!</definedName>
    <definedName name="ht37k">#REF!</definedName>
    <definedName name="ht37nc">#REF!</definedName>
    <definedName name="ht50nc">#REF!</definedName>
    <definedName name="ht50vl">#REF!</definedName>
    <definedName name="htfm">#REF!</definedName>
    <definedName name="hthjhj" hidden="1">{"'Sheet1'!$A$1"}</definedName>
    <definedName name="HTML_CodePage" hidden="1">1252</definedName>
    <definedName name="HTML_Control" hidden="1">{"'A'!$A$1:$W$63"}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</definedName>
    <definedName name="HTML_LineBefore" hidden="1">FALSE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"Book1"</definedName>
    <definedName name="html1" hidden="1">{"'Sheet1'!$A$1"}</definedName>
    <definedName name="HTNC">#REF!</definedName>
    <definedName name="HTot">#N/A</definedName>
    <definedName name="HTRH">#N/A</definedName>
    <definedName name="htrury">#REF!</definedName>
    <definedName name="HTRWRET">#REF!</definedName>
    <definedName name="HTVL">#REF!</definedName>
    <definedName name="hu">#REF!</definedName>
    <definedName name="hua">#REF!</definedName>
    <definedName name="hub_16">#REF!</definedName>
    <definedName name="hub_24">#REF!</definedName>
    <definedName name="hub_48">#REF!</definedName>
    <definedName name="hub_8">#REF!</definedName>
    <definedName name="Hujan">#REF!</definedName>
    <definedName name="humus">#REF!</definedName>
    <definedName name="huruf">#REF!</definedName>
    <definedName name="hut">#REF!</definedName>
    <definedName name="HV">#REF!</definedName>
    <definedName name="hvac">#REF!</definedName>
    <definedName name="hvacgis">#REF!</definedName>
    <definedName name="hvacgis4">#REF!</definedName>
    <definedName name="HVI">#REF!</definedName>
    <definedName name="HVII">#REF!</definedName>
    <definedName name="HVIII">#REF!</definedName>
    <definedName name="HW">#REF!</definedName>
    <definedName name="HX">#REF!</definedName>
    <definedName name="HXI">#REF!</definedName>
    <definedName name="HYDRANT">#REF!</definedName>
    <definedName name="hydrolik">#REF!</definedName>
    <definedName name="hyhkj" hidden="1">{"'Sheet1'!$A$1"}</definedName>
    <definedName name="hyu4t" hidden="1">{"'Sheet1'!$A$1"}</definedName>
    <definedName name="hyut" hidden="1">{"'Sheet1'!$A$1"}</definedName>
    <definedName name="HzMeter">#REF!</definedName>
    <definedName name="i">#REF!</definedName>
    <definedName name="I_10_a">#REF!</definedName>
    <definedName name="I._10">#REF!</definedName>
    <definedName name="I.3">#REF!</definedName>
    <definedName name="I.4">#REF!</definedName>
    <definedName name="I.6.1">#REF!</definedName>
    <definedName name="I.6.10">#REF!</definedName>
    <definedName name="I.6.11">#REF!</definedName>
    <definedName name="I.6.12">#REF!</definedName>
    <definedName name="I.6.13">#REF!</definedName>
    <definedName name="I.6.14">#REF!</definedName>
    <definedName name="I.6.15">#REF!</definedName>
    <definedName name="I.6.16">#REF!</definedName>
    <definedName name="I.6.17">#REF!</definedName>
    <definedName name="I.6.18">#REF!</definedName>
    <definedName name="I.6.19">#REF!</definedName>
    <definedName name="I.6.2">#REF!</definedName>
    <definedName name="I.6.20">#REF!</definedName>
    <definedName name="I.6.21">#REF!</definedName>
    <definedName name="I.6.22">#REF!</definedName>
    <definedName name="I.6.23">#REF!</definedName>
    <definedName name="I.6.24">#REF!</definedName>
    <definedName name="I.6.3">#REF!</definedName>
    <definedName name="I.6.4">#REF!</definedName>
    <definedName name="I.6.5">#REF!</definedName>
    <definedName name="I.6.6">#REF!</definedName>
    <definedName name="I.6.7">#REF!</definedName>
    <definedName name="I.6.8">#REF!</definedName>
    <definedName name="I.6.9">#REF!</definedName>
    <definedName name="I2É6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h">#N/A</definedName>
    <definedName name="icha" hidden="1">{#N/A,#N/A,FALSE,"REKAP";#N/A,#N/A,FALSE,"ITEM"}</definedName>
    <definedName name="ICHAN">#REF!</definedName>
    <definedName name="icidal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con">#REF!</definedName>
    <definedName name="ICU_DAN_COT" localSheetId="2">#REF!</definedName>
    <definedName name="ICU_DAN_COT">#REF!</definedName>
    <definedName name="idl_mercury80">#REF!</definedName>
    <definedName name="IDTA">#REF!</definedName>
    <definedName name="iess18_idl178">#REF!</definedName>
    <definedName name="IFA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G">#REF!</definedName>
    <definedName name="ihb">#REF!</definedName>
    <definedName name="IHBA2">#REF!</definedName>
    <definedName name="IHBB">#REF!</definedName>
    <definedName name="ihbl">#REF!</definedName>
    <definedName name="IHBOZ">#REF!</definedName>
    <definedName name="IHCOZ">#REF!</definedName>
    <definedName name="II">#REF!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I.1">#REF!</definedName>
    <definedName name="II.10">#REF!</definedName>
    <definedName name="II.11">#REF!</definedName>
    <definedName name="II.13">#REF!</definedName>
    <definedName name="II.8">#REF!</definedName>
    <definedName name="II.9">#REF!</definedName>
    <definedName name="III">#REF!</definedName>
    <definedName name="III.2">#REF!</definedName>
    <definedName name="III.3">#REF!</definedName>
    <definedName name="iiiii">#REF!</definedName>
    <definedName name="iioi">#REF!</definedName>
    <definedName name="Iitel.cor">#REF!</definedName>
    <definedName name="ij">#REF!</definedName>
    <definedName name="ijalan_hpln250">#REF!</definedName>
    <definedName name="Ijin_Usaha">#REF!</definedName>
    <definedName name="ijuk">#REF!</definedName>
    <definedName name="ijuk_1">#REF!</definedName>
    <definedName name="ijuk_lim">#REF!</definedName>
    <definedName name="Ijuk_OMS">#REF!</definedName>
    <definedName name="ilinppn">#REF!</definedName>
    <definedName name="ILMP">#REF!</definedName>
    <definedName name="ILOLIOL">#REF!</definedName>
    <definedName name="im">#REF!</definedName>
    <definedName name="im_1">#REF!</definedName>
    <definedName name="im_10">#REF!</definedName>
    <definedName name="im_2">#REF!</definedName>
    <definedName name="im_3">#REF!</definedName>
    <definedName name="im_5">#REF!</definedName>
    <definedName name="im_6">#REF!</definedName>
    <definedName name="im_7">#REF!</definedName>
    <definedName name="im_8">#REF!</definedName>
    <definedName name="im_9">#REF!</definedName>
    <definedName name="IMA">#N/A</definedName>
    <definedName name="imam">#REF!</definedName>
    <definedName name="impra">#REF!</definedName>
    <definedName name="in">#REF!</definedName>
    <definedName name="inbow">#REF!</definedName>
    <definedName name="incctv">#REF!</definedName>
    <definedName name="INCENERATOR" localSheetId="2">#REF!</definedName>
    <definedName name="INCENERATOR">#REF!</definedName>
    <definedName name="incli">#REF!</definedName>
    <definedName name="IND">#REF!</definedName>
    <definedName name="indata">#REF!</definedName>
    <definedName name="INDEK">#REF!</definedName>
    <definedName name="INDEKDETASIR">#REF!</definedName>
    <definedName name="INDEKLOKASI">#REF!</definedName>
    <definedName name="INDEKS">#REF!</definedName>
    <definedName name="INDEX">#REF!</definedName>
    <definedName name="INDEX_1">#REF!</definedName>
    <definedName name="INDEX_ARS">#REF!</definedName>
    <definedName name="index_arsitektur">#REF!</definedName>
    <definedName name="INDEX_STR">#REF!</definedName>
    <definedName name="Index_Struktur">#REF!</definedName>
    <definedName name="INDEXDETASIR">#REF!</definedName>
    <definedName name="INDEXLOKASI">#REF!</definedName>
    <definedName name="Indikator_lamp">#REF!</definedName>
    <definedName name="Indoor_box">#REF!</definedName>
    <definedName name="INDRA">#N/A</definedName>
    <definedName name="INDUK">#REF!</definedName>
    <definedName name="industrial">#REF!</definedName>
    <definedName name="industrial_125">#REF!</definedName>
    <definedName name="industrial_250">#REF!</definedName>
    <definedName name="industrial_400">#REF!</definedName>
    <definedName name="inef">#REF!</definedName>
    <definedName name="infa">#REF!</definedName>
    <definedName name="infa_nymhy_3_1.5">#REF!</definedName>
    <definedName name="infa_semi.addressable">#REF!</definedName>
    <definedName name="infakab">#REF!</definedName>
    <definedName name="infe">#REF!</definedName>
    <definedName name="infeedtel_10">#REF!</definedName>
    <definedName name="infeedtel_20">#REF!</definedName>
    <definedName name="infeedtel_5">#REF!</definedName>
    <definedName name="INFEUR1">#REF!</definedName>
    <definedName name="INFEUR2">#REF!</definedName>
    <definedName name="INFLASI">#REF!</definedName>
    <definedName name="inflasi1">#REF!</definedName>
    <definedName name="inflasi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jalan">#REF!</definedName>
    <definedName name="injalan_nyy_3_6">#REF!</definedName>
    <definedName name="INKA">#REF!</definedName>
    <definedName name="inlad_400">#REF!</definedName>
    <definedName name="inlad_600">#REF!</definedName>
    <definedName name="inlistrik">#REF!</definedName>
    <definedName name="inLK.MT250">#REF!</definedName>
    <definedName name="inLK.MT630">#REF!</definedName>
    <definedName name="inmatv">#REF!</definedName>
    <definedName name="inout">#REF!</definedName>
    <definedName name="inp_100x50">#REF!</definedName>
    <definedName name="inp_80x42">#REF!</definedName>
    <definedName name="inpen">#REF!</definedName>
    <definedName name="ins">#REF!</definedName>
    <definedName name="Ins_call_itc">#REF!</definedName>
    <definedName name="Ins_ceiling">#REF!</definedName>
    <definedName name="Ins_data">#REF!</definedName>
    <definedName name="Ins_detec">#REF!</definedName>
    <definedName name="Ins_fan">#REF!</definedName>
    <definedName name="ins_fcu">#REF!</definedName>
    <definedName name="Ins_man_flow_bell">#REF!</definedName>
    <definedName name="Ins_out">#REF!</definedName>
    <definedName name="Ins_pen">#REF!</definedName>
    <definedName name="Ins_telp">#REF!</definedName>
    <definedName name="Ins_transmitter">#REF!</definedName>
    <definedName name="Ins.ac">#REF!</definedName>
    <definedName name="Ins.ac.bsm">#REF!</definedName>
    <definedName name="INS.AC1ph">#REF!</definedName>
    <definedName name="INS.AC3ph">#REF!</definedName>
    <definedName name="Ins.acO">#REF!</definedName>
    <definedName name="ins.aipon">#REF!</definedName>
    <definedName name="ins.bsm">#REF!</definedName>
    <definedName name="ins.cctv">#REF!</definedName>
    <definedName name="ins.cctv1">#REF!</definedName>
    <definedName name="Ins.Cfan">#REF!</definedName>
    <definedName name="ins.com">#REF!</definedName>
    <definedName name="ins.com1">#REF!</definedName>
    <definedName name="ins.CTV">#REF!</definedName>
    <definedName name="ins.CTV1">#REF!</definedName>
    <definedName name="ins.ex">#REF!</definedName>
    <definedName name="Ins.FA">#REF!</definedName>
    <definedName name="ins.fa.det">#REF!</definedName>
    <definedName name="ins.fa.in">#REF!</definedName>
    <definedName name="ins.fa.tel">#REF!</definedName>
    <definedName name="ins.fan">#REF!</definedName>
    <definedName name="ins.firetbfa">#REF!</definedName>
    <definedName name="ins.firetbfa1">#REF!</definedName>
    <definedName name="ins.flow">#REF!</definedName>
    <definedName name="ins.Hspeaker">#REF!</definedName>
    <definedName name="Ins.lt1">#REF!</definedName>
    <definedName name="Ins.lt2">#REF!</definedName>
    <definedName name="ins.p">#REF!</definedName>
    <definedName name="ins.pen">#REF!</definedName>
    <definedName name="ins.pen1">#REF!</definedName>
    <definedName name="ins.s1">#REF!</definedName>
    <definedName name="ins.skt">#REF!</definedName>
    <definedName name="ins.sound">#REF!</definedName>
    <definedName name="ins.spot">#REF!</definedName>
    <definedName name="ins.SS">#REF!</definedName>
    <definedName name="ins.ss.bx">#REF!</definedName>
    <definedName name="ins.ss.ce">#REF!</definedName>
    <definedName name="ins.ss.hr">#REF!</definedName>
    <definedName name="ins.stk">#REF!</definedName>
    <definedName name="ins.stk3ph">#REF!</definedName>
    <definedName name="ins.stkL">#REF!</definedName>
    <definedName name="ins.stks">#REF!</definedName>
    <definedName name="ins.tel">#REF!</definedName>
    <definedName name="ins.telp">#REF!</definedName>
    <definedName name="ins.telp1">#REF!</definedName>
    <definedName name="ins.tv">#REF!</definedName>
    <definedName name="insk">#REF!</definedName>
    <definedName name="insk_3">#REF!</definedName>
    <definedName name="insk_ac">#REF!</definedName>
    <definedName name="insk_nym_3_2.5">#REF!</definedName>
    <definedName name="insk3">#REF!</definedName>
    <definedName name="inskpopup">#REF!</definedName>
    <definedName name="inslt1">#REF!</definedName>
    <definedName name="Inslt2">#REF!</definedName>
    <definedName name="insound">#REF!</definedName>
    <definedName name="INSP">#REF!</definedName>
    <definedName name="insp.avi">#REF!</definedName>
    <definedName name="insp.avih">#REF!</definedName>
    <definedName name="insp.barh">#REF!</definedName>
    <definedName name="INSPT">#REF!</definedName>
    <definedName name="inspt.avi">#REF!</definedName>
    <definedName name="inspt.avih">#REF!</definedName>
    <definedName name="inspt.bar">#REF!</definedName>
    <definedName name="inspt.barh">#REF!</definedName>
    <definedName name="inspt.cor">#REF!</definedName>
    <definedName name="inspt.corh">#REF!</definedName>
    <definedName name="INST">#REF!</definedName>
    <definedName name="inst_light">#REF!</definedName>
    <definedName name="inst_out">#REF!</definedName>
    <definedName name="inst_pen">#REF!</definedName>
    <definedName name="inst.dayacctv">#REF!</definedName>
    <definedName name="Inst.lpjln">#REF!</definedName>
    <definedName name="inst.lpt">#REF!</definedName>
    <definedName name="INST.PENERANGAN">#REF!</definedName>
    <definedName name="inst.signalcctv">#REF!</definedName>
    <definedName name="Inst.site">#REF!</definedName>
    <definedName name="InstAC1ph">#REF!</definedName>
    <definedName name="INSTALASI_AIR">#REF!</definedName>
    <definedName name="Instalasi_Air_Bersih__Kotor">#REF!</definedName>
    <definedName name="Instalasi_listrik">#REF!</definedName>
    <definedName name="Instalasi_Mata_Kran">#REF!</definedName>
    <definedName name="instelp">#REF!</definedName>
    <definedName name="instp.AC">#REF!</definedName>
    <definedName name="instp.avi">#REF!</definedName>
    <definedName name="instp.avih">#REF!</definedName>
    <definedName name="instp.wh">#REF!</definedName>
    <definedName name="instpen">#REF!</definedName>
    <definedName name="instpen3ph">#REF!</definedName>
    <definedName name="instpen4mm">#REF!</definedName>
    <definedName name="instpenout">#REF!</definedName>
    <definedName name="instsoundbell">#REF!</definedName>
    <definedName name="instsoundceiling">#REF!</definedName>
    <definedName name="instv.avi">#REF!</definedName>
    <definedName name="instv.avih">#REF!</definedName>
    <definedName name="instv.bar">#REF!</definedName>
    <definedName name="instv.barh">#REF!</definedName>
    <definedName name="instv.corh">#REF!</definedName>
    <definedName name="instvolume">#REF!</definedName>
    <definedName name="INSU">#REF!</definedName>
    <definedName name="INSURANCE">#REF!</definedName>
    <definedName name="int">"$#REF!.$H$11"</definedName>
    <definedName name="int_wp">"$#REF!.$H$10"</definedName>
    <definedName name="intalasi_air">#REF!</definedName>
    <definedName name="intaman">#REF!</definedName>
    <definedName name="intamansmall">#REF!</definedName>
    <definedName name="intel_1">#REF!</definedName>
    <definedName name="intel_10">#REF!</definedName>
    <definedName name="intel_10p">#REF!</definedName>
    <definedName name="intel_10rack">#REF!</definedName>
    <definedName name="intel_1p">#REF!</definedName>
    <definedName name="intel_2">#REF!</definedName>
    <definedName name="intel_20p">#REF!</definedName>
    <definedName name="intel_20rack">#REF!</definedName>
    <definedName name="intel_2p">#REF!</definedName>
    <definedName name="intel_5">#REF!</definedName>
    <definedName name="intel_5p">#REF!</definedName>
    <definedName name="intelp">#REF!</definedName>
    <definedName name="intelp_1_2">#REF!</definedName>
    <definedName name="intelp_2">#REF!</definedName>
    <definedName name="intelp_2_2">#REF!</definedName>
    <definedName name="Inter">#REF!</definedName>
    <definedName name="Interest_Rate">#REF!</definedName>
    <definedName name="Interface">#REF!</definedName>
    <definedName name="interlocking">#REF!</definedName>
    <definedName name="interpolasi" hidden="1">#REF!</definedName>
    <definedName name="intray">#REF!</definedName>
    <definedName name="intray_300">#REF!</definedName>
    <definedName name="intray_400">#REF!</definedName>
    <definedName name="intray_600">#REF!</definedName>
    <definedName name="inves1">#REF!</definedName>
    <definedName name="inves2">#REF!</definedName>
    <definedName name="iones" hidden="1">#REF!</definedName>
    <definedName name="iou">#REF!</definedName>
    <definedName name="ioyyuy">#REF!</definedName>
    <definedName name="ipa">#REF!</definedName>
    <definedName name="ipk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r._EK">#REF!</definedName>
    <definedName name="Ir._HONG_YAPANTO">#REF!</definedName>
    <definedName name="irahu">#REF!</definedName>
    <definedName name="irham">#REF!</definedName>
    <definedName name="IRRPH">#REF!</definedName>
    <definedName name="IRUSD">#REF!</definedName>
    <definedName name="ISI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O_PITA">#REF!</definedName>
    <definedName name="isolasi">#REF!</definedName>
    <definedName name="Isolasi_Kertas_Tebal">#REF!</definedName>
    <definedName name="Isolasip">#REF!</definedName>
    <definedName name="Isolatif">#REF!</definedName>
    <definedName name="ISOLATIP">#REF!</definedName>
    <definedName name="ISTK">#REF!</definedName>
    <definedName name="itaman_ess18">#REF!</definedName>
    <definedName name="itaman_hpln50">#REF!</definedName>
    <definedName name="ITC">#REF!</definedName>
    <definedName name="ITC_10pairs">#REF!</definedName>
    <definedName name="ITC_1pairs">#REF!</definedName>
    <definedName name="ITC_20pairs">#REF!</definedName>
    <definedName name="ITC_2pairs">#REF!</definedName>
    <definedName name="ITC.1">#REF!</definedName>
    <definedName name="ITC.10">#REF!</definedName>
    <definedName name="ITC.100">#REF!</definedName>
    <definedName name="ITC.2">#REF!</definedName>
    <definedName name="ITC.20">#REF!</definedName>
    <definedName name="ITC.30">#REF!</definedName>
    <definedName name="ITC.40">#REF!</definedName>
    <definedName name="ITC.50">#REF!</definedName>
    <definedName name="ITC.6">#REF!</definedName>
    <definedName name="ITC.60">#REF!</definedName>
    <definedName name="ITC.80">#REF!</definedName>
    <definedName name="itel.avi">#REF!</definedName>
    <definedName name="itel.avih">#REF!</definedName>
    <definedName name="itel.bar">#REF!</definedName>
    <definedName name="itel.barh">#REF!</definedName>
    <definedName name="itel.cor">#REF!</definedName>
    <definedName name="itel.corh">#REF!</definedName>
    <definedName name="ITEM">#REF!</definedName>
    <definedName name="Item_AI">#REF!</definedName>
    <definedName name="Item_AII">#REF!</definedName>
    <definedName name="Item_AIII">#REF!</definedName>
    <definedName name="Item_BI">#REF!</definedName>
    <definedName name="Item_BII">#REF!</definedName>
    <definedName name="Item_BIII">#REF!</definedName>
    <definedName name="ITEM_PEMBAYARAN_No.">#REF!</definedName>
    <definedName name="ithjg">#REF!</definedName>
    <definedName name="iti">#REF!</definedName>
    <definedName name="itki_1_18">#REF!</definedName>
    <definedName name="itki_2_18">#REF!</definedName>
    <definedName name="itko_2_18">#REF!</definedName>
    <definedName name="ITLP">#REF!</definedName>
    <definedName name="iuitui">#REF!</definedName>
    <definedName name="IV">#REF!</definedName>
    <definedName name="IV.1">#REF!</definedName>
    <definedName name="IV.3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alllamp_sl23">#REF!</definedName>
    <definedName name="IWF">#REF!</definedName>
    <definedName name="iwf_150x75">#REF!</definedName>
    <definedName name="iwf_200x100">#REF!</definedName>
    <definedName name="iwf_250x125">#REF!</definedName>
    <definedName name="iwf_300x150">#REF!</definedName>
    <definedName name="iwf_400x200">#REF!</definedName>
    <definedName name="iwf_500x200">#REF!</definedName>
    <definedName name="iwf_600x200">#REF!</definedName>
    <definedName name="iwf_700x300">#REF!</definedName>
    <definedName name="iwf_800x300">#REF!</definedName>
    <definedName name="IX">#REF!</definedName>
    <definedName name="IX.14">#REF!</definedName>
    <definedName name="iyiyiy">#REF!</definedName>
    <definedName name="J">#REF!</definedName>
    <definedName name="J_10">#REF!</definedName>
    <definedName name="J_12">#REF!</definedName>
    <definedName name="J_18">#REF!</definedName>
    <definedName name="J_19">#REF!</definedName>
    <definedName name="J_20">#REF!</definedName>
    <definedName name="J_201">#REF!</definedName>
    <definedName name="J_20A">#REF!</definedName>
    <definedName name="J_21">#REF!</definedName>
    <definedName name="J_22">#REF!</definedName>
    <definedName name="J_23">#REF!</definedName>
    <definedName name="J_301">#REF!</definedName>
    <definedName name="J_7">#REF!</definedName>
    <definedName name="J_701">#REF!</definedName>
    <definedName name="J_7A">#REF!</definedName>
    <definedName name="J_8">#REF!</definedName>
    <definedName name="J_8A">#REF!</definedName>
    <definedName name="J_9">#REF!</definedName>
    <definedName name="J_9A">#REF!</definedName>
    <definedName name="J.__2">#REF!</definedName>
    <definedName name="J.__26">#REF!</definedName>
    <definedName name="J.__27">#REF!</definedName>
    <definedName name="J.__31">#REF!</definedName>
    <definedName name="J.__35">#REF!</definedName>
    <definedName name="J.__36">#REF!</definedName>
    <definedName name="J.__5">#REF!</definedName>
    <definedName name="J.3">#REF!</definedName>
    <definedName name="J.6.1">#REF!</definedName>
    <definedName name="J.6.10">#REF!</definedName>
    <definedName name="J.6.11">#REF!</definedName>
    <definedName name="J.6.12">#REF!</definedName>
    <definedName name="J.6.13">#REF!</definedName>
    <definedName name="J.6.14">#REF!</definedName>
    <definedName name="J.6.15">#REF!</definedName>
    <definedName name="J.6.16">#REF!</definedName>
    <definedName name="J.6.17">#REF!</definedName>
    <definedName name="J.6.18">#REF!</definedName>
    <definedName name="J.6.19">#REF!</definedName>
    <definedName name="J.6.2">#REF!</definedName>
    <definedName name="J.6.20">#REF!</definedName>
    <definedName name="J.6.21">#REF!</definedName>
    <definedName name="J.6.22">#REF!</definedName>
    <definedName name="J.6.23">#REF!</definedName>
    <definedName name="J.6.24">#REF!</definedName>
    <definedName name="J.6.25">#REF!</definedName>
    <definedName name="J.6.26">#REF!</definedName>
    <definedName name="J.6.27">#REF!</definedName>
    <definedName name="J.6.28">#REF!</definedName>
    <definedName name="J.6.29">#REF!</definedName>
    <definedName name="J.6.3">#REF!</definedName>
    <definedName name="J.6.30">#REF!</definedName>
    <definedName name="J.6.31">#REF!</definedName>
    <definedName name="J.6.32">#REF!</definedName>
    <definedName name="J.6.33">#REF!</definedName>
    <definedName name="J.6.34">#REF!</definedName>
    <definedName name="J.6.35">#REF!</definedName>
    <definedName name="J.6.36">#REF!</definedName>
    <definedName name="J.6.4">#REF!</definedName>
    <definedName name="J.6.5">#REF!</definedName>
    <definedName name="J.6.6">#REF!</definedName>
    <definedName name="J.6.7">#REF!</definedName>
    <definedName name="J.6.8">#REF!</definedName>
    <definedName name="J.6.9">#REF!</definedName>
    <definedName name="J1_1">#REF!</definedName>
    <definedName name="J11_BL8">#REF!</definedName>
    <definedName name="J2_1">#REF!</definedName>
    <definedName name="J3_2">#REF!</definedName>
    <definedName name="J4_2">#REF!</definedName>
    <definedName name="j5jj" hidden="1">{"'Sheet1'!$A$1"}</definedName>
    <definedName name="J7_BL8">#REF!</definedName>
    <definedName name="J8_BL8">#REF!</definedName>
    <definedName name="J9_BL8">#REF!</definedName>
    <definedName name="ja">#REF!</definedName>
    <definedName name="JAB">#REF!</definedName>
    <definedName name="jabat">#REF!</definedName>
    <definedName name="JABATAN">#REF!</definedName>
    <definedName name="jabatans">#REF!</definedName>
    <definedName name="jack">#REF!</definedName>
    <definedName name="JACK_HAMMER" localSheetId="2">#REF!</definedName>
    <definedName name="JACK_HAMMER">#REF!</definedName>
    <definedName name="JACK_HAMMER_11">#REF!</definedName>
    <definedName name="JACK_HAMMER_12">#REF!</definedName>
    <definedName name="jack.hammer">#REF!</definedName>
    <definedName name="jackbase">#REF!</definedName>
    <definedName name="jackhamer">#REF!</definedName>
    <definedName name="JACKHAMMER">#REF!</definedName>
    <definedName name="JACKM">#REF!</definedName>
    <definedName name="JADUAL_KEGIATAN">#REF!</definedName>
    <definedName name="JADWAAL">#REF!</definedName>
    <definedName name="jadwal">#REF!</definedName>
    <definedName name="jaga">#REF!</definedName>
    <definedName name="jaga_1">#REF!</definedName>
    <definedName name="JAKARTA_OFFICE">#REF!</definedName>
    <definedName name="JALAN">#REF!</definedName>
    <definedName name="JALAN_SETAPAK">#REF!</definedName>
    <definedName name="jalanmasukdansaluran">#REF!</definedName>
    <definedName name="jalatukur">#REF!</definedName>
    <definedName name="jalusi">#REF!</definedName>
    <definedName name="Jalusi_Papan">#REF!</definedName>
    <definedName name="jalusi210">#REF!</definedName>
    <definedName name="jalusi212">#REF!</definedName>
    <definedName name="jalusibengkirei">#REF!</definedName>
    <definedName name="JALUSIKAYU">#REF!</definedName>
    <definedName name="jalusimatikamper">#REF!</definedName>
    <definedName name="jam">#REF!</definedName>
    <definedName name="JamKerja">#REF!</definedName>
    <definedName name="jaml">#REF!</definedName>
    <definedName name="jangan" hidden="1">#REF!</definedName>
    <definedName name="JAPANESE_MESS">#REF!</definedName>
    <definedName name="jarak">#REF!</definedName>
    <definedName name="jarak_amp">#REF!</definedName>
    <definedName name="jarakquary">#REF!</definedName>
    <definedName name="jaring">#REF!</definedName>
    <definedName name="jarum_span">#REF!</definedName>
    <definedName name="JASA">#REF!</definedName>
    <definedName name="Jasa___ppn">#REF!</definedName>
    <definedName name="JASD">#REF!</definedName>
    <definedName name="jaspaskab_4">#REF!</definedName>
    <definedName name="jaspaskab_6">#REF!</definedName>
    <definedName name="jaspaskab_N2XSY">#REF!</definedName>
    <definedName name="jaspaskab_nya">#REF!</definedName>
    <definedName name="jaspaskab_NYFGbY">#REF!</definedName>
    <definedName name="jateng">#REF!</definedName>
    <definedName name="Jati">#REF!</definedName>
    <definedName name="jati_blk">#REF!</definedName>
    <definedName name="jati_blk1">#REF!</definedName>
    <definedName name="jati_ppn2">#REF!</definedName>
    <definedName name="jati8.20">#REF!</definedName>
    <definedName name="jatiblk">#REF!</definedName>
    <definedName name="jatippn">#REF!</definedName>
    <definedName name="jb">#REF!</definedName>
    <definedName name="JB_12">#REF!</definedName>
    <definedName name="JB_4">#REF!</definedName>
    <definedName name="JB_6">#REF!</definedName>
    <definedName name="JB_9">#REF!</definedName>
    <definedName name="JB.T">#REF!</definedName>
    <definedName name="jbakpenampung">#REF!</definedName>
    <definedName name="jbalokskat">#REF!</definedName>
    <definedName name="jbetontulang123">#REF!</definedName>
    <definedName name="jbetontumbuk">#REF!</definedName>
    <definedName name="jbochlas6">#REF!</definedName>
    <definedName name="jbt">#REF!</definedName>
    <definedName name="jcheckvalve3">#REF!</definedName>
    <definedName name="jcheckvalve6">#REF!</definedName>
    <definedName name="JD">#N/A</definedName>
    <definedName name="jdl.nako">#REF!</definedName>
    <definedName name="jdskghlkfdhg">#REF!</definedName>
    <definedName name="JDW">#REF!</definedName>
    <definedName name="JDWALAT">#REF!</definedName>
    <definedName name="JEFFRY._A._WAWOH">#REF!</definedName>
    <definedName name="JEFTA">#REF!</definedName>
    <definedName name="jelbo3">#REF!</definedName>
    <definedName name="jelbo6">#REF!</definedName>
    <definedName name="jelly.armoured_10pairs">#REF!</definedName>
    <definedName name="jelly.armoured_20pairs">#REF!</definedName>
    <definedName name="jelly.armoured_30pairs">#REF!</definedName>
    <definedName name="jelly.armoured_40pairs">#REF!</definedName>
    <definedName name="jem">#REF!</definedName>
    <definedName name="JEM_INT.BATU2">#REF!</definedName>
    <definedName name="JEM_INTEKb">#REF!</definedName>
    <definedName name="JEM.MASUK">#REF!</definedName>
    <definedName name="jembatan">#REF!</definedName>
    <definedName name="jembatanintake">#REF!</definedName>
    <definedName name="jembtanpengecoran">#REF!</definedName>
    <definedName name="JEN">#REF!</definedName>
    <definedName name="JEND">#REF!</definedName>
    <definedName name="JEND_KACA">#REF!</definedName>
    <definedName name="Jend.Keraw">#REF!</definedName>
    <definedName name="jendela">#REF!</definedName>
    <definedName name="jendela_kaca">#REF!</definedName>
    <definedName name="JENDELA_KACA_MATI">#REF!</definedName>
    <definedName name="JENDELA_NACO">#REF!</definedName>
    <definedName name="Jendela.besi">#REF!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14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endelaatas">#REF!</definedName>
    <definedName name="jendelakaca">#REF!</definedName>
    <definedName name="jer">#REF!</definedName>
    <definedName name="Jerigen">#REF!</definedName>
    <definedName name="jet">#REF!</definedName>
    <definedName name="jfj" hidden="1">{"'Sheet1'!$A$1"}</definedName>
    <definedName name="JG">#REF!</definedName>
    <definedName name="jgalianbatu">#REF!</definedName>
    <definedName name="jgaliantanah">#REF!</definedName>
    <definedName name="jgalvevave8">#REF!</definedName>
    <definedName name="jgatevalve6">#REF!</definedName>
    <definedName name="jgatevalvedia3">#REF!</definedName>
    <definedName name="jgatevalvedia6">#REF!</definedName>
    <definedName name="jghjgjhg">#REF!</definedName>
    <definedName name="jgip3">#REF!</definedName>
    <definedName name="jgip4">#REF!</definedName>
    <definedName name="jgip6">#REF!</definedName>
    <definedName name="jGIP8">#REF!</definedName>
    <definedName name="jgjfj">#REF!</definedName>
    <definedName name="JGY">#N/A</definedName>
    <definedName name="jh" hidden="1">#REF!</definedName>
    <definedName name="jhfgd">#REF!</definedName>
    <definedName name="jhgjkk">#REF!</definedName>
    <definedName name="jhidropore">#REF!</definedName>
    <definedName name="jhj">#REF!</definedName>
    <definedName name="jhonie999899">#REF!</definedName>
    <definedName name="jik">#REF!</definedName>
    <definedName name="JJ">#REF!</definedName>
    <definedName name="JJ_01">#REF!</definedName>
    <definedName name="JJ_02">#REF!</definedName>
    <definedName name="JJ_02A">#REF!</definedName>
    <definedName name="JJ_05">#REF!</definedName>
    <definedName name="JJ_05A">#REF!</definedName>
    <definedName name="JJ_06">#REF!</definedName>
    <definedName name="JJ_07">#REF!</definedName>
    <definedName name="JJ_08">#REF!</definedName>
    <definedName name="JJ_10">#REF!</definedName>
    <definedName name="JJ_10A">#REF!</definedName>
    <definedName name="JJ_12">#REF!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">#REF!</definedName>
    <definedName name="JJ_19A">#REF!</definedName>
    <definedName name="JJ_19B">#REF!</definedName>
    <definedName name="JJ_19C">#REF!</definedName>
    <definedName name="JJ_20">#REF!</definedName>
    <definedName name="JJ_21">#REF!</definedName>
    <definedName name="JJ_21A">#REF!</definedName>
    <definedName name="JJ_21B">#REF!</definedName>
    <definedName name="JJ_22">#REF!</definedName>
    <definedName name="JJ_23">#REF!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2A">#REF!</definedName>
    <definedName name="JJ_33">#REF!</definedName>
    <definedName name="JJ_34">#REF!</definedName>
    <definedName name="JJ_35">#REF!</definedName>
    <definedName name="JJ_36">#REF!</definedName>
    <definedName name="JJ_37">#REF!</definedName>
    <definedName name="JJ_38">#REF!</definedName>
    <definedName name="JJ_39">#REF!</definedName>
    <definedName name="JJ_40">#REF!</definedName>
    <definedName name="jjj">#REF!</definedName>
    <definedName name="JJJJJJ">#REF!</definedName>
    <definedName name="JJJJJJJJ">#REF!</definedName>
    <definedName name="JJJJJJJJJ">#REF!</definedName>
    <definedName name="JJJJJJJJJJ">#REF!</definedName>
    <definedName name="JJJJJJJJJJJJ">#REF!</definedName>
    <definedName name="JJJJJJJJJJJJJ">#REF!</definedName>
    <definedName name="JJJJJJJJJJJJJJJJ">#REF!</definedName>
    <definedName name="JJJJJJJJJJJJJJJJJ">#REF!</definedName>
    <definedName name="JJJJJJJJJJJJJJJJJJJJ">#REF!</definedName>
    <definedName name="JJJJJJJJJJJJJJJJJJJJJJJ">#REF!</definedName>
    <definedName name="JJJJJJJJJJJJJJJJJJJJJJJJJJJJ">#REF!</definedName>
    <definedName name="JJJJJJJJJJJJJJJJJJJJJJJJJJJJJJ">#REF!</definedName>
    <definedName name="JJJJJJJJJJJJJJJJJJJJJJJJJJJJJJJ">#REF!</definedName>
    <definedName name="JJJJJJJJJJJJJJJJJJJJJJJJJJJJJJJJ">#REF!</definedName>
    <definedName name="JJJJJJJJJJJJJJJJJJJJJJJJJJJJJJJJJ">#REF!</definedName>
    <definedName name="JJJJJJJJJJJJJJJJJJJJJJJJJJJJJJJJJJJJJJJJ">#REF!</definedName>
    <definedName name="JJJJJJJJJJJJJJJJJJJJJJJJJJJJJJJJJJJJJJJJJ">#REF!</definedName>
    <definedName name="jjkxjksdjb">#REF!</definedName>
    <definedName name="JJUM4C">#REF!</definedName>
    <definedName name="jk">#REF!</definedName>
    <definedName name="jkaretperedam6">#REF!</definedName>
    <definedName name="jkawatbronjong">#REF!</definedName>
    <definedName name="jkljlk">#REF!</definedName>
    <definedName name="jkll">#REF!</definedName>
    <definedName name="jkyyiyu">#REF!</definedName>
    <definedName name="jl">#REF!</definedName>
    <definedName name="jl.bough6">#REF!</definedName>
    <definedName name="jlas">#REF!</definedName>
    <definedName name="jlh">#REF!</definedName>
    <definedName name="jLN">#REF!</definedName>
    <definedName name="JML_TOT">#REF!</definedName>
    <definedName name="jmlh">#REF!</definedName>
    <definedName name="JMLKELUARGA">#REF!</definedName>
    <definedName name="jmurangker">#REF!</definedName>
    <definedName name="jmurbaut">#REF!</definedName>
    <definedName name="jmurbaut1.2">#REF!</definedName>
    <definedName name="JO">#REF!</definedName>
    <definedName name="jof">#REF!</definedName>
    <definedName name="join">#REF!</definedName>
    <definedName name="joint">"'file://SERVER3/har-data/STRUCTURE PRICE OF BQ KOMPAS GRAMEDIA.xls'#$analisa.$#REF!$#REF!"</definedName>
    <definedName name="jongkok">#REF!</definedName>
    <definedName name="JP">#REF!</definedName>
    <definedName name="jpakingbaut6">#REF!</definedName>
    <definedName name="jpakingdia86">#REF!</definedName>
    <definedName name="jparalondia3">#REF!</definedName>
    <definedName name="jparalondia6">#REF!</definedName>
    <definedName name="jpas.batukosong">#REF!</definedName>
    <definedName name="jpasanganbati1.3">#REF!</definedName>
    <definedName name="jpasanganbatu">#REF!</definedName>
    <definedName name="jpasanganbatukali">#REF!</definedName>
    <definedName name="jpatm">#REF!</definedName>
    <definedName name="jpeilschale">#REF!</definedName>
    <definedName name="JPEMBA">#REF!</definedName>
    <definedName name="jpembersihanlahan">#REF!</definedName>
    <definedName name="jpenegcatanpipa">#REF!</definedName>
    <definedName name="jpengecatan">#REF!</definedName>
    <definedName name="JPENING">#REF!</definedName>
    <definedName name="jphoto">#REF!</definedName>
    <definedName name="jpipaoutlet150.6">#REF!</definedName>
    <definedName name="jplances6">#REF!</definedName>
    <definedName name="jplanes3">#REF!</definedName>
    <definedName name="jplanes6">#REF!</definedName>
    <definedName name="jplanes8">#REF!</definedName>
    <definedName name="jplanesdia6">#REF!</definedName>
    <definedName name="jplanesdia8">#REF!</definedName>
    <definedName name="jplesteran">#REF!</definedName>
    <definedName name="jpvc3">#REF!</definedName>
    <definedName name="jpvc6">#REF!</definedName>
    <definedName name="jredusergip3">#REF!</definedName>
    <definedName name="JREHAB">#REF!</definedName>
    <definedName name="jrgambar">#REF!</definedName>
    <definedName name="jrubberseal3">#REF!</definedName>
    <definedName name="jrubberseal6">#REF!</definedName>
    <definedName name="jrubberseal8">#REF!</definedName>
    <definedName name="jrukur">#REF!</definedName>
    <definedName name="jry" hidden="1">{"'Sheet1'!$A$1"}</definedName>
    <definedName name="jselimutwiremes">#REF!</definedName>
    <definedName name="jtiangpancang">#REF!</definedName>
    <definedName name="jtimbrisan">#REF!</definedName>
    <definedName name="jtimbunantanah">#REF!</definedName>
    <definedName name="jtrashscren">#REF!</definedName>
    <definedName name="jtshwrTX423">#REF!</definedName>
    <definedName name="jtswrTGB500AZRV20">#REF!</definedName>
    <definedName name="jty">#REF!</definedName>
    <definedName name="ju">#REF!</definedName>
    <definedName name="JUD">#REF!</definedName>
    <definedName name="JUDUL">#REF!</definedName>
    <definedName name="juju">#REF!</definedName>
    <definedName name="juli">#REF!</definedName>
    <definedName name="JUM">#REF!</definedName>
    <definedName name="JUM4A">#REF!</definedName>
    <definedName name="JUM4B">#REF!</definedName>
    <definedName name="JUM4C">#REF!</definedName>
    <definedName name="JUM4D">#REF!</definedName>
    <definedName name="JUM4E">#REF!</definedName>
    <definedName name="JUM4F">#REF!</definedName>
    <definedName name="JUM4G">#REF!</definedName>
    <definedName name="JUM5A">#REF!</definedName>
    <definedName name="JUM5B">#REF!</definedName>
    <definedName name="JUM5C">#REF!</definedName>
    <definedName name="JUM5D">#REF!</definedName>
    <definedName name="JUM5E">#REF!</definedName>
    <definedName name="JUM5F">#REF!</definedName>
    <definedName name="JUM5G">#REF!</definedName>
    <definedName name="juml">#REF!</definedName>
    <definedName name="jumlah">#REF!</definedName>
    <definedName name="Jumlah_Engsel">#REF!</definedName>
    <definedName name="Jumlah_Grendel">#REF!</definedName>
    <definedName name="Jumlah_Hak_Angin">#REF!</definedName>
    <definedName name="Jumlah_Jend_102x60">#REF!</definedName>
    <definedName name="Jumlah_Jend_67x60">#REF!</definedName>
    <definedName name="Jumlah_Kunci">#REF!</definedName>
    <definedName name="jumlah2">#REF!</definedName>
    <definedName name="jumlah3">#REF!</definedName>
    <definedName name="jumlahK23">#REF!</definedName>
    <definedName name="JumTP">#REF!</definedName>
    <definedName name="jurai">#REF!</definedName>
    <definedName name="juruganpasir">#REF!</definedName>
    <definedName name="juruukur1">#REF!</definedName>
    <definedName name="JUTA">#REF!</definedName>
    <definedName name="JW">#REF!</definedName>
    <definedName name="jy">#REF!</definedName>
    <definedName name="jyj" hidden="1">{"'Sheet1'!$A$1"}</definedName>
    <definedName name="K">#REF!</definedName>
    <definedName name="K__224">#REF!</definedName>
    <definedName name="K__310">#REF!</definedName>
    <definedName name="K__520">#REF!</definedName>
    <definedName name="K__715">#REF!</definedName>
    <definedName name="K_011">#REF!</definedName>
    <definedName name="K_012">#REF!</definedName>
    <definedName name="K_013">#REF!</definedName>
    <definedName name="K_016">#REF!</definedName>
    <definedName name="K_017">#REF!</definedName>
    <definedName name="K_035">#REF!</definedName>
    <definedName name="K_040">#REF!</definedName>
    <definedName name="K_041">#REF!</definedName>
    <definedName name="k_1">#REF!</definedName>
    <definedName name="k_100">#REF!</definedName>
    <definedName name="K_110">#REF!</definedName>
    <definedName name="K_112">#REF!</definedName>
    <definedName name="K_115">#REF!</definedName>
    <definedName name="K_121">#REF!</definedName>
    <definedName name="K_123">#REF!</definedName>
    <definedName name="K_125">#REF!</definedName>
    <definedName name="K_175">#REF!</definedName>
    <definedName name="k_2">#REF!</definedName>
    <definedName name="k_20">#REF!</definedName>
    <definedName name="k_2025">#REF!</definedName>
    <definedName name="K_210">#REF!</definedName>
    <definedName name="K_211">#REF!</definedName>
    <definedName name="K_220">#REF!</definedName>
    <definedName name="K_221">#REF!</definedName>
    <definedName name="K_224">#REF!</definedName>
    <definedName name="K_225">#REF!</definedName>
    <definedName name="K_300">#REF!</definedName>
    <definedName name="K_310">#REF!</definedName>
    <definedName name="K_311">#REF!</definedName>
    <definedName name="K_320">#REF!</definedName>
    <definedName name="K_321">#REF!</definedName>
    <definedName name="k_321A">#REF!</definedName>
    <definedName name="k_321B">#REF!</definedName>
    <definedName name="K_321C">#REF!</definedName>
    <definedName name="K_350">#REF!</definedName>
    <definedName name="k_40">#REF!</definedName>
    <definedName name="k_400">#REF!</definedName>
    <definedName name="K_410">#REF!</definedName>
    <definedName name="K_411">#REF!</definedName>
    <definedName name="K_420">#REF!</definedName>
    <definedName name="K_422">#REF!</definedName>
    <definedName name="K_424">#REF!</definedName>
    <definedName name="K_514">#REF!</definedName>
    <definedName name="K_516">#REF!</definedName>
    <definedName name="K_520">#REF!</definedName>
    <definedName name="K_521">#REF!</definedName>
    <definedName name="K_522">#REF!</definedName>
    <definedName name="K_528">#REF!</definedName>
    <definedName name="K_6">#REF!</definedName>
    <definedName name="K_612">#REF!</definedName>
    <definedName name="K_617">#REF!</definedName>
    <definedName name="K_618">#REF!</definedName>
    <definedName name="K_621">#REF!</definedName>
    <definedName name="K_636">#REF!</definedName>
    <definedName name="k_7">#REF!</definedName>
    <definedName name="K_705">#REF!</definedName>
    <definedName name="K_710">#REF!</definedName>
    <definedName name="K_715">#REF!</definedName>
    <definedName name="K_725">#REF!</definedName>
    <definedName name="K_726B">#REF!</definedName>
    <definedName name="K_8">#REF!</definedName>
    <definedName name="K_80">#REF!</definedName>
    <definedName name="K_810">#REF!</definedName>
    <definedName name="K_815">#REF!</definedName>
    <definedName name="K_899">#REF!</definedName>
    <definedName name="k_9">#REF!</definedName>
    <definedName name="K_900">#REF!</definedName>
    <definedName name="K_901_cat">#REF!</definedName>
    <definedName name="k_a">#REF!</definedName>
    <definedName name="K_a_p_u_r">#REF!</definedName>
    <definedName name="k_bgl_kolom_1515" localSheetId="1">#REF!</definedName>
    <definedName name="k_bgl_kolom_1515">#REF!</definedName>
    <definedName name="k_bgl_sloof_1520" localSheetId="1">#REF!</definedName>
    <definedName name="k_bgl_sloof_1520">#REF!</definedName>
    <definedName name="K_J2">#REF!</definedName>
    <definedName name="K_P1">#REF!</definedName>
    <definedName name="K_PJ2">#REF!</definedName>
    <definedName name="K_SARINGAN">#REF!</definedName>
    <definedName name="k_t23">#REF!</definedName>
    <definedName name="k_tlg_kolom_1515">#REF!</definedName>
    <definedName name="k_tlg_sloof_d10">#REF!</definedName>
    <definedName name="K_TUKANG">#REF!</definedName>
    <definedName name="K.___01">#REF!</definedName>
    <definedName name="K.___02">#REF!</definedName>
    <definedName name="K.___03">#REF!</definedName>
    <definedName name="K.___05">#REF!</definedName>
    <definedName name="K._12">#REF!</definedName>
    <definedName name="K._29">#REF!</definedName>
    <definedName name="K.010">#REF!</definedName>
    <definedName name="K.011">#REF!</definedName>
    <definedName name="K.012">#REF!</definedName>
    <definedName name="K.013">#REF!</definedName>
    <definedName name="K.014">#REF!</definedName>
    <definedName name="K.016">#REF!</definedName>
    <definedName name="k.017">#REF!</definedName>
    <definedName name="K.018">#REF!</definedName>
    <definedName name="K.020">#REF!</definedName>
    <definedName name="K.023">#REF!</definedName>
    <definedName name="K.024">#REF!</definedName>
    <definedName name="K.025">#REF!</definedName>
    <definedName name="K.026">#REF!</definedName>
    <definedName name="K.030">#REF!</definedName>
    <definedName name="k.035">#REF!</definedName>
    <definedName name="k.040">#REF!</definedName>
    <definedName name="K.1">#REF!</definedName>
    <definedName name="K.10">#REF!</definedName>
    <definedName name="K.1011">#REF!</definedName>
    <definedName name="K.1012">#REF!</definedName>
    <definedName name="K.1013">#REF!</definedName>
    <definedName name="K.1014">#REF!</definedName>
    <definedName name="K.1015">#REF!</definedName>
    <definedName name="K.11">#REF!</definedName>
    <definedName name="K.110">#REF!</definedName>
    <definedName name="k.110a">#REF!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7">#REF!</definedName>
    <definedName name="K.118">#REF!</definedName>
    <definedName name="K.12">#REF!</definedName>
    <definedName name="K.121">#REF!</definedName>
    <definedName name="k.122">#REF!</definedName>
    <definedName name="K.123">#REF!</definedName>
    <definedName name="K.124">#REF!</definedName>
    <definedName name="K.127">#REF!</definedName>
    <definedName name="k.128">#REF!</definedName>
    <definedName name="K.13">#REF!</definedName>
    <definedName name="K.131">#REF!</definedName>
    <definedName name="k.132">#REF!</definedName>
    <definedName name="K.139">#REF!</definedName>
    <definedName name="K.14">#REF!</definedName>
    <definedName name="k.140">#REF!</definedName>
    <definedName name="K.15">#REF!</definedName>
    <definedName name="k.151">#REF!</definedName>
    <definedName name="K.152">#REF!</definedName>
    <definedName name="k.153">#REF!</definedName>
    <definedName name="k.154">#REF!</definedName>
    <definedName name="k.155">#REF!</definedName>
    <definedName name="k.156">#REF!</definedName>
    <definedName name="k.157">#REF!</definedName>
    <definedName name="k.158">#REF!</definedName>
    <definedName name="K.16">#REF!</definedName>
    <definedName name="K.17">#REF!</definedName>
    <definedName name="k.175">#REF!</definedName>
    <definedName name="K.18">#REF!</definedName>
    <definedName name="K.19">#REF!</definedName>
    <definedName name="K.2">#REF!</definedName>
    <definedName name="k.20">#REF!</definedName>
    <definedName name="K.2073">#REF!</definedName>
    <definedName name="k.21">#REF!</definedName>
    <definedName name="K.210">#REF!</definedName>
    <definedName name="k.211">#REF!</definedName>
    <definedName name="K.211A">#REF!</definedName>
    <definedName name="k.212">#REF!</definedName>
    <definedName name="K.22">#REF!</definedName>
    <definedName name="K.220">#REF!</definedName>
    <definedName name="K.221">#REF!</definedName>
    <definedName name="K.224">#REF!</definedName>
    <definedName name="K.225">#REF!</definedName>
    <definedName name="k.225.a">#REF!</definedName>
    <definedName name="k.225b">#REF!</definedName>
    <definedName name="K.225c">#REF!</definedName>
    <definedName name="k.23">#REF!</definedName>
    <definedName name="k.230">#REF!</definedName>
    <definedName name="K.230A">#REF!</definedName>
    <definedName name="K.231">#REF!</definedName>
    <definedName name="K.232">#REF!</definedName>
    <definedName name="k.233">#REF!</definedName>
    <definedName name="k.236">#REF!</definedName>
    <definedName name="k.237">#REF!</definedName>
    <definedName name="k.24">#REF!</definedName>
    <definedName name="K.241">#REF!</definedName>
    <definedName name="k.25">#REF!</definedName>
    <definedName name="k.250">#REF!</definedName>
    <definedName name="k.26">#REF!</definedName>
    <definedName name="k.27">#REF!</definedName>
    <definedName name="k.275">#REF!</definedName>
    <definedName name="k.28">#REF!</definedName>
    <definedName name="k.29">#REF!</definedName>
    <definedName name="K.3">#REF!</definedName>
    <definedName name="k.30">#REF!</definedName>
    <definedName name="k.300">#REF!</definedName>
    <definedName name="K.3061">#REF!</definedName>
    <definedName name="K.3062">#REF!</definedName>
    <definedName name="k.31">#REF!</definedName>
    <definedName name="K.310">#REF!</definedName>
    <definedName name="K.311">#REF!</definedName>
    <definedName name="k.311a">#REF!</definedName>
    <definedName name="K.311B">#REF!</definedName>
    <definedName name="K.312">#REF!</definedName>
    <definedName name="K.312a">#REF!</definedName>
    <definedName name="k.313">#REF!</definedName>
    <definedName name="K.314">#REF!</definedName>
    <definedName name="k.317">#REF!</definedName>
    <definedName name="K.318">#REF!</definedName>
    <definedName name="k.32">#REF!</definedName>
    <definedName name="K.320">#REF!</definedName>
    <definedName name="k.321">#REF!</definedName>
    <definedName name="k.322">#REF!</definedName>
    <definedName name="k.325">#REF!</definedName>
    <definedName name="k.326">#REF!</definedName>
    <definedName name="k.33">#REF!</definedName>
    <definedName name="k.34">#REF!</definedName>
    <definedName name="K.341">#REF!</definedName>
    <definedName name="k.342">#REF!</definedName>
    <definedName name="k.35">#REF!</definedName>
    <definedName name="k.350">#REF!</definedName>
    <definedName name="K.36">#REF!</definedName>
    <definedName name="k.4">#REF!</definedName>
    <definedName name="k.40.40.roman.crk">#REF!</definedName>
    <definedName name="k.400">#REF!</definedName>
    <definedName name="K.410">#REF!</definedName>
    <definedName name="K.411">#REF!</definedName>
    <definedName name="K.411A">#REF!</definedName>
    <definedName name="K.412">#REF!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#REF!</definedName>
    <definedName name="K.5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5">#REF!</definedName>
    <definedName name="K.515A">#REF!</definedName>
    <definedName name="k.515b">#REF!</definedName>
    <definedName name="K.516">#REF!</definedName>
    <definedName name="K.517">#REF!</definedName>
    <definedName name="K.520">#REF!</definedName>
    <definedName name="K.521">#REF!</definedName>
    <definedName name="K.522">#REF!</definedName>
    <definedName name="k.523">#REF!</definedName>
    <definedName name="k.523a">#REF!</definedName>
    <definedName name="K.528">#REF!</definedName>
    <definedName name="K.528.A">#REF!</definedName>
    <definedName name="K.55">#REF!</definedName>
    <definedName name="K.56">#REF!</definedName>
    <definedName name="K.571">#REF!</definedName>
    <definedName name="K.6">#REF!</definedName>
    <definedName name="K.6.1">#REF!</definedName>
    <definedName name="K.6.10">#REF!</definedName>
    <definedName name="K.6.11">#REF!</definedName>
    <definedName name="K.6.12">#REF!</definedName>
    <definedName name="K.6.13">#REF!</definedName>
    <definedName name="K.6.14">#REF!</definedName>
    <definedName name="K.6.15">#REF!</definedName>
    <definedName name="K.6.16">#REF!</definedName>
    <definedName name="K.6.17">#REF!</definedName>
    <definedName name="K.6.18">#REF!</definedName>
    <definedName name="K.6.19">#REF!</definedName>
    <definedName name="K.6.2">#REF!</definedName>
    <definedName name="K.6.20">#REF!</definedName>
    <definedName name="K.6.21">#REF!</definedName>
    <definedName name="K.6.3">#REF!</definedName>
    <definedName name="K.6.4">#REF!</definedName>
    <definedName name="K.6.5">#REF!</definedName>
    <definedName name="K.6.6">#REF!</definedName>
    <definedName name="K.6.7">#REF!</definedName>
    <definedName name="K.6.8">#REF!</definedName>
    <definedName name="K.6.9">#REF!</definedName>
    <definedName name="K.6021">#REF!</definedName>
    <definedName name="K.6022">#REF!</definedName>
    <definedName name="k.610">#REF!</definedName>
    <definedName name="k.611">#REF!</definedName>
    <definedName name="k.612">#REF!</definedName>
    <definedName name="k.613">#REF!</definedName>
    <definedName name="k.614">#REF!</definedName>
    <definedName name="K.615">#REF!</definedName>
    <definedName name="K.616">#REF!</definedName>
    <definedName name="K.617">#REF!</definedName>
    <definedName name="K.618">#REF!</definedName>
    <definedName name="k.618a">#REF!</definedName>
    <definedName name="K.621">#REF!</definedName>
    <definedName name="k.626">#REF!</definedName>
    <definedName name="K.631">#REF!</definedName>
    <definedName name="k.632">#REF!</definedName>
    <definedName name="K.633">#REF!</definedName>
    <definedName name="k.635">#REF!</definedName>
    <definedName name="k.635a">#REF!</definedName>
    <definedName name="k.635b">#REF!</definedName>
    <definedName name="k.635c">#REF!</definedName>
    <definedName name="k.636">#REF!</definedName>
    <definedName name="k.6362">#REF!</definedName>
    <definedName name="k.636a">#REF!</definedName>
    <definedName name="k.636b">#REF!</definedName>
    <definedName name="K.636c">#REF!</definedName>
    <definedName name="k.636d">#REF!</definedName>
    <definedName name="k.637">#REF!</definedName>
    <definedName name="k.637b">#REF!</definedName>
    <definedName name="k.638">#REF!</definedName>
    <definedName name="K.638A">#REF!</definedName>
    <definedName name="K.639">#REF!</definedName>
    <definedName name="K.641">#REF!</definedName>
    <definedName name="k.641a">#REF!</definedName>
    <definedName name="k.641b">#REF!</definedName>
    <definedName name="k.641c">#REF!</definedName>
    <definedName name="K.68">#REF!</definedName>
    <definedName name="K.7">#REF!</definedName>
    <definedName name="K.7011">#REF!</definedName>
    <definedName name="K.7012">#REF!</definedName>
    <definedName name="K.705">#REF!</definedName>
    <definedName name="K.705A">#REF!</definedName>
    <definedName name="K.7083">#REF!</definedName>
    <definedName name="K.709">#REF!</definedName>
    <definedName name="K.710">#REF!</definedName>
    <definedName name="k.7116">#REF!</definedName>
    <definedName name="k.7122">#REF!</definedName>
    <definedName name="K.712b">#REF!</definedName>
    <definedName name="k.713">#REF!</definedName>
    <definedName name="K.7132">#REF!</definedName>
    <definedName name="K.7133">#REF!</definedName>
    <definedName name="k.715">#REF!</definedName>
    <definedName name="k.716">#REF!</definedName>
    <definedName name="K.7171">#REF!</definedName>
    <definedName name="K.718">#REF!</definedName>
    <definedName name="K.719">#REF!</definedName>
    <definedName name="k.72">#REF!</definedName>
    <definedName name="K.720">#REF!</definedName>
    <definedName name="K.721">#REF!</definedName>
    <definedName name="K.722">#REF!</definedName>
    <definedName name="K.724">#REF!</definedName>
    <definedName name="K.725">#REF!</definedName>
    <definedName name="K.729">#REF!</definedName>
    <definedName name="k.72a">#REF!</definedName>
    <definedName name="K.731">#REF!</definedName>
    <definedName name="k.732">#REF!</definedName>
    <definedName name="K.733">#REF!</definedName>
    <definedName name="K.753">#REF!</definedName>
    <definedName name="k.7620">#REF!</definedName>
    <definedName name="k.79">#REF!</definedName>
    <definedName name="K.8">#REF!</definedName>
    <definedName name="K.8_23_ASGEN">#REF!</definedName>
    <definedName name="K.8_23_SENG">#REF!</definedName>
    <definedName name="k.8011">#REF!</definedName>
    <definedName name="K.8012">#REF!</definedName>
    <definedName name="K.8013">#REF!</definedName>
    <definedName name="K.8013b">#REF!</definedName>
    <definedName name="K.8014">#REF!</definedName>
    <definedName name="K.8017">#REF!</definedName>
    <definedName name="K.803">#REF!</definedName>
    <definedName name="K.8032">#REF!</definedName>
    <definedName name="K.8041e">#REF!</definedName>
    <definedName name="K.80510">#REF!</definedName>
    <definedName name="K.80511">#REF!</definedName>
    <definedName name="K.80512">#REF!</definedName>
    <definedName name="K.8059">#REF!</definedName>
    <definedName name="K.8059a">#REF!</definedName>
    <definedName name="K.810">#REF!</definedName>
    <definedName name="K.810A">#REF!</definedName>
    <definedName name="k.811">#REF!</definedName>
    <definedName name="k.812">#REF!</definedName>
    <definedName name="K.815">#REF!</definedName>
    <definedName name="K.83">#REF!</definedName>
    <definedName name="k.841">#REF!</definedName>
    <definedName name="k.8410">#REF!</definedName>
    <definedName name="K.842a">#REF!</definedName>
    <definedName name="k.842b">#REF!</definedName>
    <definedName name="k.843a">#REF!</definedName>
    <definedName name="K.844">#REF!</definedName>
    <definedName name="K.845">#REF!</definedName>
    <definedName name="k.846a">#REF!</definedName>
    <definedName name="K.847">#REF!</definedName>
    <definedName name="K.847a">#REF!</definedName>
    <definedName name="K.850">#REF!</definedName>
    <definedName name="k.855">#REF!</definedName>
    <definedName name="k.856a">#REF!</definedName>
    <definedName name="k.860">#REF!</definedName>
    <definedName name="K.861a">#REF!</definedName>
    <definedName name="k.865">#REF!</definedName>
    <definedName name="k.870">#REF!</definedName>
    <definedName name="K.872">#REF!</definedName>
    <definedName name="K.873">#REF!</definedName>
    <definedName name="K.874">#REF!</definedName>
    <definedName name="k.875">#REF!</definedName>
    <definedName name="k.877">#REF!</definedName>
    <definedName name="K.880">#REF!</definedName>
    <definedName name="K.885">#REF!</definedName>
    <definedName name="K.9">#REF!</definedName>
    <definedName name="K.911">#REF!</definedName>
    <definedName name="K.912">#REF!</definedName>
    <definedName name="K.A18">#REF!</definedName>
    <definedName name="K.B">#REF!</definedName>
    <definedName name="K.B0">#REF!</definedName>
    <definedName name="K.BajaStruktur">#REF!</definedName>
    <definedName name="k.batu">#REF!</definedName>
    <definedName name="k.bekisting">#REF!</definedName>
    <definedName name="k.bekistingberat">#REF!</definedName>
    <definedName name="k.bengkirai.molding">#REF!</definedName>
    <definedName name="k.besi">#REF!</definedName>
    <definedName name="k.beton">#REF!</definedName>
    <definedName name="k.bkrg">#REF!</definedName>
    <definedName name="k.cat">#REF!</definedName>
    <definedName name="k.ddg.20.25.rmn.crk">#REF!</definedName>
    <definedName name="k.ddg.rmn.20.25.pls">#REF!</definedName>
    <definedName name="K.DMJ">#REF!</definedName>
    <definedName name="k.jt">#REF!</definedName>
    <definedName name="k.kapur">#REF!</definedName>
    <definedName name="k.kayu">#REF!</definedName>
    <definedName name="k.klas1">#REF!</definedName>
    <definedName name="k.klas2">#REF!</definedName>
    <definedName name="k.klas3">#REF!</definedName>
    <definedName name="K.KM">#REF!</definedName>
    <definedName name="k.lnt.rmn.20.20.crk">#REF!</definedName>
    <definedName name="k.lnt.rmn.20.20.pls">#REF!</definedName>
    <definedName name="K.mrt">#REF!</definedName>
    <definedName name="K.P">#REF!</definedName>
    <definedName name="K.PL">#REF!</definedName>
    <definedName name="k.prfl">#REF!</definedName>
    <definedName name="k.rmmn.30.30.pls">#REF!</definedName>
    <definedName name="k.rmn.30.30.crk">#REF!</definedName>
    <definedName name="k.roman.40.40.polos">#REF!</definedName>
    <definedName name="K.ROW">#REF!</definedName>
    <definedName name="K.Si">#REF!</definedName>
    <definedName name="K.SKh561a">#REF!</definedName>
    <definedName name="K.SKh561b">#REF!</definedName>
    <definedName name="K.T02">#REF!</definedName>
    <definedName name="K.T05">#REF!</definedName>
    <definedName name="K.T05a">#REF!</definedName>
    <definedName name="K.T05b">#REF!</definedName>
    <definedName name="K.T05c">#REF!</definedName>
    <definedName name="K.T05d">#REF!</definedName>
    <definedName name="K.T05e">#REF!</definedName>
    <definedName name="K.T06">#REF!</definedName>
    <definedName name="K.TKCAT">#REF!</definedName>
    <definedName name="K.TPB">#REF!</definedName>
    <definedName name="k.tuk">#REF!</definedName>
    <definedName name="k.tukang">#REF!</definedName>
    <definedName name="k.ulin">#REF!</definedName>
    <definedName name="k.zink">#REF!</definedName>
    <definedName name="K0">#REF!</definedName>
    <definedName name="K012_">#REF!</definedName>
    <definedName name="K013_">#REF!</definedName>
    <definedName name="K125a">#REF!</definedName>
    <definedName name="K125b">#REF!</definedName>
    <definedName name="K125c">#REF!</definedName>
    <definedName name="K125d">#REF!</definedName>
    <definedName name="K125NFA">"$#REF!.$G$143"</definedName>
    <definedName name="k1520b185">#REF!</definedName>
    <definedName name="K175_190">#REF!</definedName>
    <definedName name="k20p">#REF!</definedName>
    <definedName name="K210_">#REF!</definedName>
    <definedName name="K250a">#REF!</definedName>
    <definedName name="K250b">#REF!</definedName>
    <definedName name="K250NFA">"$#REF!.$G$146"</definedName>
    <definedName name="K275NFA">"$#REF!.$G$147"</definedName>
    <definedName name="k2b">#REF!</definedName>
    <definedName name="k40p">#REF!</definedName>
    <definedName name="k50p">#REF!</definedName>
    <definedName name="K522_">#REF!</definedName>
    <definedName name="k60p">#REF!</definedName>
    <definedName name="k6a">#REF!</definedName>
    <definedName name="K705A">#REF!</definedName>
    <definedName name="KA">#REF!</definedName>
    <definedName name="KA.TUK">#REF!</definedName>
    <definedName name="KAAY">#REF!</definedName>
    <definedName name="kab">#REF!</definedName>
    <definedName name="KABAL2">#REF!</definedName>
    <definedName name="KABAL3">#REF!</definedName>
    <definedName name="KABAL4">#REF!</definedName>
    <definedName name="kabar">#REF!</definedName>
    <definedName name="kabel">#REF!</definedName>
    <definedName name="KABEL_3X11">#REF!</definedName>
    <definedName name="Kabel_Fider_NYY_4_x_2.5_mm2">#REF!</definedName>
    <definedName name="kabel_listr">#REF!</definedName>
    <definedName name="Kabel_Listrik_NYM_2x_21_2_mm">#REF!</definedName>
    <definedName name="Kabel_NYA">#REF!</definedName>
    <definedName name="Kabel_TC_3_x_10_mm2">#REF!</definedName>
    <definedName name="kabel.data_UTP5e">#REF!</definedName>
    <definedName name="kabel.data_UTP6">#REF!</definedName>
    <definedName name="kabel.data_UTP6e">#REF!</definedName>
    <definedName name="kabel.telp_itc_2_0.6">#REF!</definedName>
    <definedName name="kabel.tv_RG6_5C">#REF!</definedName>
    <definedName name="Kabel2.5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belcrossingjalanraya">#REF!</definedName>
    <definedName name="kabeldanacc">#REF!</definedName>
    <definedName name="kabellistrik">#REF!</definedName>
    <definedName name="kabelnym">#REF!</definedName>
    <definedName name="kabelnyy">#REF!</definedName>
    <definedName name="KABEN5">#REF!</definedName>
    <definedName name="KABET">#REF!</definedName>
    <definedName name="KABILA">#REF!</definedName>
    <definedName name="KABILA__KABUPATEN__GORONTALO">#REF!</definedName>
    <definedName name="kaca">#REF!</definedName>
    <definedName name="Kaca_3_mm">#REF!</definedName>
    <definedName name="kaca_3mm">#REF!</definedName>
    <definedName name="Kaca_4_5_mm">#REF!</definedName>
    <definedName name="Kaca_4.0">#REF!</definedName>
    <definedName name="Kaca_4.5">#REF!</definedName>
    <definedName name="Kaca_5">#REF!</definedName>
    <definedName name="Kaca_5mm">#REF!</definedName>
    <definedName name="Kaca_6">#REF!</definedName>
    <definedName name="Kaca_7">#REF!</definedName>
    <definedName name="Kaca_8">#REF!</definedName>
    <definedName name="Kaca_9_mm">#REF!</definedName>
    <definedName name="KACA_A">#REF!</definedName>
    <definedName name="KACA_B">#REF!</definedName>
    <definedName name="KACA_BASE">#REF!</definedName>
    <definedName name="KACA_BENING">#REF!</definedName>
    <definedName name="kaca_bening_5mm">#REF!</definedName>
    <definedName name="Kaca_Bening_tbl_3_mm">#REF!</definedName>
    <definedName name="Kaca_Bening_tbl_5_mm">#REF!</definedName>
    <definedName name="Kaca_bening_tebal_5_mm">#REF!</definedName>
    <definedName name="kaca_bng3mm">#REF!</definedName>
    <definedName name="kaca_bng5mm">#REF!</definedName>
    <definedName name="KACA_C">#REF!</definedName>
    <definedName name="Kaca_es_4.5_mm">#REF!</definedName>
    <definedName name="Kaca_Gelap_tbl_5_mm__rayband">#REF!</definedName>
    <definedName name="Kaca_Nako">#REF!</definedName>
    <definedName name="kaca_nako_batu">#REF!</definedName>
    <definedName name="kaca_nako_batu_pan">#REF!</definedName>
    <definedName name="kaca_nako_boli">#REF!</definedName>
    <definedName name="kaca_nako_bone">#REF!</definedName>
    <definedName name="kaca_nako_kwan">#REF!</definedName>
    <definedName name="kaca_nako_lim">#REF!</definedName>
    <definedName name="Kaca_nako_reyben_5mm">#REF!</definedName>
    <definedName name="kaca_nako_suma">#REF!</definedName>
    <definedName name="kaca_nako_tapa">#REF!</definedName>
    <definedName name="kaca_nako_tiba">#REF!</definedName>
    <definedName name="kaca_nako_toling">#REF!</definedName>
    <definedName name="Kaca_Panaset_8_mm">#REF!</definedName>
    <definedName name="Kaca_Patri">#REF!</definedName>
    <definedName name="kaca_polos">#REF!</definedName>
    <definedName name="Kaca_Polos_3">#REF!</definedName>
    <definedName name="Kaca_polos_4_5_mm">#REF!</definedName>
    <definedName name="Kaca_Polos_5">#REF!</definedName>
    <definedName name="kaca_polos_5mm">#REF!</definedName>
    <definedName name="Kaca_Polos_Hitam">#REF!</definedName>
    <definedName name="Kaca_Polos_Putih">#REF!</definedName>
    <definedName name="Kaca_Polos_tebal_3_mm">#REF!</definedName>
    <definedName name="Kaca_Polos_tebal_4.5_mm">#REF!</definedName>
    <definedName name="kaca_ptr">#REF!</definedName>
    <definedName name="kaca_rayban">#REF!</definedName>
    <definedName name="kaca_rayband">#REF!</definedName>
    <definedName name="kaca_rayband_5mm">#REF!</definedName>
    <definedName name="kaca_rbn5mm">#REF!</definedName>
    <definedName name="kaca_reyben">#REF!</definedName>
    <definedName name="Kaca_tebal_3_mm">#REF!</definedName>
    <definedName name="Kaca_tebal_5_mm">#REF!</definedName>
    <definedName name="kaca.blok">#REF!</definedName>
    <definedName name="kaca.cermin.5mm">#REF!</definedName>
    <definedName name="kaca.cermin.8mm">#REF!</definedName>
    <definedName name="kaca.es">#REF!</definedName>
    <definedName name="kaca.p.5">#REF!</definedName>
    <definedName name="kaca.polos">#REF!</definedName>
    <definedName name="kaca.tbl.3mm">#REF!</definedName>
    <definedName name="kaca.tbl.8mm">#REF!</definedName>
    <definedName name="Kaca12mm">#REF!</definedName>
    <definedName name="kaca5">#REF!</definedName>
    <definedName name="Kaca5mm">#REF!</definedName>
    <definedName name="kaca6mm">#REF!</definedName>
    <definedName name="kacabe10">#REF!</definedName>
    <definedName name="kacabe5">#REF!</definedName>
    <definedName name="kacabe8">#REF!</definedName>
    <definedName name="KacaCermin5mm">#REF!</definedName>
    <definedName name="kacapatri">#REF!</definedName>
    <definedName name="Kacaryben_5_mm">#REF!</definedName>
    <definedName name="Kacawireglass">#REF!</definedName>
    <definedName name="kadis">#REF!</definedName>
    <definedName name="kain_sintetis">#REF!</definedName>
    <definedName name="KAIT">#REF!</definedName>
    <definedName name="Kait__Angin__Jendela_Kuningan">#REF!</definedName>
    <definedName name="Kait_angin">#REF!</definedName>
    <definedName name="Kait_Angin_Biasa">#REF!</definedName>
    <definedName name="Kait_Angin_Kuningan">#REF!</definedName>
    <definedName name="kait.angin">#REF!</definedName>
    <definedName name="Kaitangin">#REF!</definedName>
    <definedName name="KAKA">#REF!</definedName>
    <definedName name="KAL">#REF!</definedName>
    <definedName name="KALA">#REF!</definedName>
    <definedName name="KALI">#REF!</definedName>
    <definedName name="kalsel">#REF!</definedName>
    <definedName name="kalsi_35mm">#REF!</definedName>
    <definedName name="kalsiboardperbuah">#REF!</definedName>
    <definedName name="kalsiboardperlembar">#REF!</definedName>
    <definedName name="Kalsit">#REF!</definedName>
    <definedName name="kamper">#REF!</definedName>
    <definedName name="kamper_6_12">#REF!</definedName>
    <definedName name="kamper_blk">#REF!</definedName>
    <definedName name="kamper_ppn">#REF!</definedName>
    <definedName name="kamperbalok">#REF!</definedName>
    <definedName name="kamperpapan">#REF!</definedName>
    <definedName name="kamprot">#REF!</definedName>
    <definedName name="kamu">#REF!</definedName>
    <definedName name="kan">#REF!</definedName>
    <definedName name="Kanal.C100">#REF!</definedName>
    <definedName name="kanal.C150">#REF!</definedName>
    <definedName name="Kand_Kebidanan" localSheetId="2">#REF!</definedName>
    <definedName name="Kand_Kebidanan">#REF!</definedName>
    <definedName name="KANST">#REF!</definedName>
    <definedName name="Kansteen">#REF!</definedName>
    <definedName name="kansteen_1">#REF!</definedName>
    <definedName name="kansteen_abuabu">#REF!</definedName>
    <definedName name="Kanstein">#REF!</definedName>
    <definedName name="kanstin">#REF!</definedName>
    <definedName name="kanstincar">#REF!</definedName>
    <definedName name="kanstinjalan">#REF!</definedName>
    <definedName name="kanstinluar">#REF!</definedName>
    <definedName name="kap">#REF!</definedName>
    <definedName name="kap_tamp">#REF!</definedName>
    <definedName name="kapdozer">#REF!</definedName>
    <definedName name="kapdt">#REF!</definedName>
    <definedName name="kapDTBesar">#REF!</definedName>
    <definedName name="kapembongkaran">#REF!</definedName>
    <definedName name="kapexc">#REF!</definedName>
    <definedName name="kapmg">#REF!</definedName>
    <definedName name="kapmixer">#REF!</definedName>
    <definedName name="kaptanki">#REF!</definedName>
    <definedName name="kapur">#REF!</definedName>
    <definedName name="kapur_ating">#REF!</definedName>
    <definedName name="Kapur_Batu">#REF!</definedName>
    <definedName name="kapur_batu_pan">#REF!</definedName>
    <definedName name="kapur_boli">#REF!</definedName>
    <definedName name="kapur_bone">#REF!</definedName>
    <definedName name="kapur_kwan">#REF!</definedName>
    <definedName name="kapur_lim">#REF!</definedName>
    <definedName name="Kapur_OMS">#REF!</definedName>
    <definedName name="Kapur_pasang">#REF!</definedName>
    <definedName name="kapur_sirih">#REF!</definedName>
    <definedName name="kapur_suma">#REF!</definedName>
    <definedName name="kapur_tapa">#REF!</definedName>
    <definedName name="kapur_tel">#REF!</definedName>
    <definedName name="kapur_tiba">#REF!</definedName>
    <definedName name="kapuran">#REF!</definedName>
    <definedName name="kapurpasang">#REF!</definedName>
    <definedName name="kapvibrator">#REF!</definedName>
    <definedName name="kapvibro">#REF!</definedName>
    <definedName name="kapwl">#REF!</definedName>
    <definedName name="kar">#REF!</definedName>
    <definedName name="karbata">#REF!</definedName>
    <definedName name="karet">#REF!</definedName>
    <definedName name="karet_elastomer">#REF!</definedName>
    <definedName name="karet.epoxymortar">#REF!</definedName>
    <definedName name="Karetperedam">#REF!</definedName>
    <definedName name="KARGEN">#REF!</definedName>
    <definedName name="karosen">#REF!</definedName>
    <definedName name="karpet">#REF!</definedName>
    <definedName name="Karpet_talang">#REF!</definedName>
    <definedName name="karsuk">#REF!</definedName>
    <definedName name="karteng">#REF!</definedName>
    <definedName name="karton">#REF!</definedName>
    <definedName name="karung">#REF!</definedName>
    <definedName name="karyo" hidden="1">{#N/A,#N/A,FALSE,"REK";#N/A,#N/A,FALSE,"Bq-ARS"}</definedName>
    <definedName name="karyu">#REF!</definedName>
    <definedName name="KASA">#REF!</definedName>
    <definedName name="kasa_1">#REF!</definedName>
    <definedName name="kasa_gyp">#REF!</definedName>
    <definedName name="Kasagypsum">#REF!</definedName>
    <definedName name="KASARHALUS">#REF!</definedName>
    <definedName name="KASARHALUS_1">#REF!</definedName>
    <definedName name="KASARHALUS_10">#REF!</definedName>
    <definedName name="KASARHALUS_2">#REF!</definedName>
    <definedName name="KASARHALUS_3">#REF!</definedName>
    <definedName name="KASARHALUS_4">#REF!</definedName>
    <definedName name="KASARHALUS_5">#REF!</definedName>
    <definedName name="KASARHALUS_9">#REF!</definedName>
    <definedName name="KASBUN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so_reng">#REF!</definedName>
    <definedName name="KASO57">#REF!</definedName>
    <definedName name="KASO57MERANTI">#REF!</definedName>
    <definedName name="kasomer">#REF!</definedName>
    <definedName name="katkbatu">#REF!</definedName>
    <definedName name="katrol">#REF!</definedName>
    <definedName name="katuk">#REF!</definedName>
    <definedName name="KAWA">#REF!</definedName>
    <definedName name="Kawat">#REF!</definedName>
    <definedName name="kawat_ayam">#REF!</definedName>
    <definedName name="Kawat_Baja">#REF!</definedName>
    <definedName name="kawat_beton">#REF!</definedName>
    <definedName name="Kawat_beton___bendrat">#REF!</definedName>
    <definedName name="Kawat_Beton_OMS">#REF!</definedName>
    <definedName name="kawat_Bronjong">#REF!</definedName>
    <definedName name="KAWAT_BTN">#REF!</definedName>
    <definedName name="Kawat_duri">#REF!</definedName>
    <definedName name="kawat_las">#REF!</definedName>
    <definedName name="Kawat_Nyamuk__kasa__Plastik">#REF!</definedName>
    <definedName name="Kawat_Ram">#REF!</definedName>
    <definedName name="Kawat_Wiremesh">#REF!</definedName>
    <definedName name="kawat.duri">#REF!</definedName>
    <definedName name="KawatBendrat">#REF!</definedName>
    <definedName name="kawatbeton">#REF!</definedName>
    <definedName name="KAWATBRONJONG">#REF!</definedName>
    <definedName name="KawatBronjonggalvanis4mm">#REF!</definedName>
    <definedName name="KawatBtn">#REF!</definedName>
    <definedName name="Kawatdigalvano">#REF!</definedName>
    <definedName name="kawatharmonikadanduri">#REF!</definedName>
    <definedName name="kawatjaringgalvanis">#REF!</definedName>
    <definedName name="Kawatlas">#REF!</definedName>
    <definedName name="KawatNyamukAluminium">#REF!</definedName>
    <definedName name="kawatNyamukBesi">#REF!</definedName>
    <definedName name="KawatNyamukPlastik">#REF!</definedName>
    <definedName name="kawatRamHarmonika">#REF!</definedName>
    <definedName name="Kayu">#REF!</definedName>
    <definedName name="Kayu__klas_II">#REF!</definedName>
    <definedName name="Kayu__klas_III">#REF!</definedName>
    <definedName name="Kayu_bakar">#REF!</definedName>
    <definedName name="KAYU_BALOK1">#REF!</definedName>
    <definedName name="kayu_begesting">#REF!</definedName>
    <definedName name="kayu_bekisting">#REF!</definedName>
    <definedName name="kayu_bulat">#REF!</definedName>
    <definedName name="Kayu_cor">#REF!</definedName>
    <definedName name="kayu_diserut">#REF!</definedName>
    <definedName name="Kayu_dolken">#REF!</definedName>
    <definedName name="KAYU_II">#REF!</definedName>
    <definedName name="KAYU_III">#REF!</definedName>
    <definedName name="Kayu_jati">#REF!</definedName>
    <definedName name="Kayu_Kaso_5_7">#REF!</definedName>
    <definedName name="Kayu_Kelas__I_____Kayu__Besi">#REF!</definedName>
    <definedName name="Kayu_Kelas_II">#REF!</definedName>
    <definedName name="Kayu_Klas_I">#REF!</definedName>
    <definedName name="Kayu_Klas_I__Damar_Laut_Seumantok_dll">#REF!</definedName>
    <definedName name="Kayu_klas_II">#REF!</definedName>
    <definedName name="Kayu_klas_III">#REF!</definedName>
    <definedName name="Kayu_klas_IV">#REF!</definedName>
    <definedName name="KAYU_KLS_3">#REF!</definedName>
    <definedName name="Kayu_Kls_I">#REF!</definedName>
    <definedName name="Kayu_kls_I__Besi">#REF!</definedName>
    <definedName name="Kayu_kls_I__Linggua">#REF!</definedName>
    <definedName name="Kayu_Kls_II">#REF!</definedName>
    <definedName name="Kayu_Kls_II_a">#REF!</definedName>
    <definedName name="Kayu_Kls_II_OMS">#REF!</definedName>
    <definedName name="Kayu_Kls_III">#REF!</definedName>
    <definedName name="Kayu_Kls_III_OMS">#REF!</definedName>
    <definedName name="Kayu_Kls.__I_____Linggua">#REF!</definedName>
    <definedName name="kayu_kls.1">#REF!</definedName>
    <definedName name="kayu_kls.2">#REF!</definedName>
    <definedName name="kayu_kls.3">#REF!</definedName>
    <definedName name="Kayu_Kls2">#REF!</definedName>
    <definedName name="Kayu_Kls3">#REF!</definedName>
    <definedName name="Kayu_KlsI">#REF!</definedName>
    <definedName name="kayu_klsI_ating">#REF!</definedName>
    <definedName name="kayu_klsI_batu">#REF!</definedName>
    <definedName name="kayu_klsI_batu_pan">#REF!</definedName>
    <definedName name="kayu_klsI_boli">#REF!</definedName>
    <definedName name="kayu_klsI_bone">#REF!</definedName>
    <definedName name="kayu_klsI_kwan">#REF!</definedName>
    <definedName name="kayu_klsI_lim">#REF!</definedName>
    <definedName name="kayu_klsI_suma">#REF!</definedName>
    <definedName name="kayu_klsI_tapa">#REF!</definedName>
    <definedName name="kayu_KlsI_tel">#REF!</definedName>
    <definedName name="kayu_klsI_tiba">#REF!</definedName>
    <definedName name="kayu_klsII_ating">#REF!</definedName>
    <definedName name="kayu_klsII_batu">#REF!</definedName>
    <definedName name="kayu_klsII_batu_pan">#REF!</definedName>
    <definedName name="kayu_klsII_boli">#REF!</definedName>
    <definedName name="kayu_klsII_bone">#REF!</definedName>
    <definedName name="kayu_klsII_kwan">#REF!</definedName>
    <definedName name="kayu_klsII_lim">#REF!</definedName>
    <definedName name="kayu_klsII_suma">#REF!</definedName>
    <definedName name="kayu_klsII_tapa">#REF!</definedName>
    <definedName name="kayu_KlsII_tel">#REF!</definedName>
    <definedName name="kayu_KlsII_tiba">#REF!</definedName>
    <definedName name="KAYU_KLSIII">#REF!</definedName>
    <definedName name="Kayu_Kosen">#REF!</definedName>
    <definedName name="kayu_kusen">#REF!</definedName>
    <definedName name="kayu_kusen_oven">#REF!</definedName>
    <definedName name="Kayu_Lasi___Kls._II">#REF!</definedName>
    <definedName name="Kayu_Lis_Profil_SP3_Agatis">#REF!</definedName>
    <definedName name="KAYU_PAPAN1">#REF!</definedName>
    <definedName name="Kayu_Perancah__Steger">#REF!</definedName>
    <definedName name="Kayu_Pintu">#REF!</definedName>
    <definedName name="Kayu_Rangka">#REF!</definedName>
    <definedName name="Kayu_Reng_3_4">#REF!</definedName>
    <definedName name="Kayu_tiang_6_12">#REF!</definedName>
    <definedName name="KAYU_TIN">#REF!</definedName>
    <definedName name="kayu1">#REF!</definedName>
    <definedName name="kayu2">#REF!</definedName>
    <definedName name="kayu3">#REF!</definedName>
    <definedName name="KAYU330">#REF!</definedName>
    <definedName name="KAYU510">#REF!</definedName>
    <definedName name="KAYU57">#REF!</definedName>
    <definedName name="KAYU773">#REF!</definedName>
    <definedName name="kayubakar">#REF!</definedName>
    <definedName name="kayube">#REF!</definedName>
    <definedName name="KayuBekesting">#REF!</definedName>
    <definedName name="kayubekisting">#REF!</definedName>
    <definedName name="kayubesi">#REF!</definedName>
    <definedName name="Kayuborneo">#REF!</definedName>
    <definedName name="kayubulat">#REF!</definedName>
    <definedName name="KayuIII">#REF!</definedName>
    <definedName name="kayuk2">#REF!</definedName>
    <definedName name="kayuk3">#REF!</definedName>
    <definedName name="kayuklsII">#REF!</definedName>
    <definedName name="kayuklsIII">#REF!</definedName>
    <definedName name="kayulokal">#REF!</definedName>
    <definedName name="kayumal">#REF!</definedName>
    <definedName name="kayumer">#REF!</definedName>
    <definedName name="Kayumeranti">#REF!</definedName>
    <definedName name="kayuperancah">#REF!</definedName>
    <definedName name="Kayuterentang">#REF!</definedName>
    <definedName name="kb">#REF!</definedName>
    <definedName name="kbet">#REF!</definedName>
    <definedName name="kbeton">#REF!</definedName>
    <definedName name="KBG.">#REF!</definedName>
    <definedName name="kbktrol">#REF!</definedName>
    <definedName name="KBL">#REF!</definedName>
    <definedName name="KBL_BSR">#REF!</definedName>
    <definedName name="KBL_KCL">#REF!</definedName>
    <definedName name="Kbl.Bsr">#REF!</definedName>
    <definedName name="KBL.KCL">#REF!</definedName>
    <definedName name="kblnym">#REF!</definedName>
    <definedName name="kbp1ph">#REF!</definedName>
    <definedName name="kbp3ph">#REF!</definedName>
    <definedName name="kbpfan">#REF!</definedName>
    <definedName name="KBr">#REF!</definedName>
    <definedName name="kbs">#REF!</definedName>
    <definedName name="KBt">#REF!</definedName>
    <definedName name="KBULAT">#REF!</definedName>
    <definedName name="Kc_2slag">#REF!</definedName>
    <definedName name="Kc_3slag">#REF!</definedName>
    <definedName name="kc_pls_3m">#REF!</definedName>
    <definedName name="kc_pls_45">#REF!</definedName>
    <definedName name="kc_polos45_batu">#REF!</definedName>
    <definedName name="kc_polos45_batu_pan">#REF!</definedName>
    <definedName name="kc_polos45_boli">#REF!</definedName>
    <definedName name="kc_polos45_bone">#REF!</definedName>
    <definedName name="kc_polos45_kwan">#REF!</definedName>
    <definedName name="kc_polos45_lim">#REF!</definedName>
    <definedName name="kc_polos45_suma">#REF!</definedName>
    <definedName name="kc_polos45_tapa">#REF!</definedName>
    <definedName name="kc_polos45_tiba">#REF!</definedName>
    <definedName name="kc_polos45_toling">#REF!</definedName>
    <definedName name="KC.10">#REF!</definedName>
    <definedName name="KC.11">#REF!</definedName>
    <definedName name="KC.12">#REF!</definedName>
    <definedName name="KC.13">#REF!</definedName>
    <definedName name="KC.14">#REF!</definedName>
    <definedName name="KC.15">#REF!</definedName>
    <definedName name="KC.16">#REF!</definedName>
    <definedName name="KC.17">#REF!</definedName>
    <definedName name="KC.18">#REF!</definedName>
    <definedName name="KC.19">#REF!</definedName>
    <definedName name="KC.20">#REF!</definedName>
    <definedName name="kc.bng">#REF!</definedName>
    <definedName name="kc.brm">#REF!</definedName>
    <definedName name="kcbng5mm">#REF!</definedName>
    <definedName name="kccermin3">#REF!</definedName>
    <definedName name="kcl">#REF!</definedName>
    <definedName name="kcpolos3">#REF!</definedName>
    <definedName name="kcpolos5">#REF!</definedName>
    <definedName name="kcs3w">#REF!</definedName>
    <definedName name="kcstw">#REF!</definedName>
    <definedName name="kd">#REF!</definedName>
    <definedName name="kd_2020">#REF!</definedName>
    <definedName name="KDANALISA">#REF!</definedName>
    <definedName name="kdc">#REF!</definedName>
    <definedName name="KDKAB">#REF!</definedName>
    <definedName name="KDPROP">#REF!</definedName>
    <definedName name="KE_20">#REF!</definedName>
    <definedName name="KE_30">#REF!</definedName>
    <definedName name="keamanan">#REF!</definedName>
    <definedName name="kec">#REF!</definedName>
    <definedName name="KEC._BOLIYOHUTO_KAB._GORONTALO">#REF!</definedName>
    <definedName name="KECAMATAN_LIMBOTO_KABUPATEN_GORONTALO">#REF!</definedName>
    <definedName name="Kecamatan_Suwawa_Kabupaten_Gorontalo">#REF!</definedName>
    <definedName name="kecdt">#REF!</definedName>
    <definedName name="kecDTBesar">#REF!</definedName>
    <definedName name="kecmg">#REF!</definedName>
    <definedName name="kecrenc">#REF!</definedName>
    <definedName name="kecvibro">#REF!</definedName>
    <definedName name="keet">#REF!</definedName>
    <definedName name="KEG">#REF!</definedName>
    <definedName name="Keg_1">#REF!</definedName>
    <definedName name="keg_2">#REF!</definedName>
    <definedName name="Keg_4">#REF!</definedName>
    <definedName name="KEG.1">#REF!</definedName>
    <definedName name="kegg">#REF!</definedName>
    <definedName name="keggg">#REF!</definedName>
    <definedName name="KEGIATAN">#REF!</definedName>
    <definedName name="KEGIATAN_1">#REF!</definedName>
    <definedName name="KEGIATAN_2">#REF!</definedName>
    <definedName name="KEGIATAN_3">#REF!</definedName>
    <definedName name="KEGIATAN_4">#REF!</definedName>
    <definedName name="KEGIATAN_5">#REF!</definedName>
    <definedName name="kelap">#REF!</definedName>
    <definedName name="kelas_c">#REF!</definedName>
    <definedName name="kellbas">#REF!</definedName>
    <definedName name="kellpodium">#REF!</definedName>
    <definedName name="kelltower">#REF!</definedName>
    <definedName name="kelon" hidden="1">{#N/A,#N/A,FALSE,"REK";#N/A,#N/A,FALSE,"rab"}</definedName>
    <definedName name="KEMBALI">#REF!</definedName>
    <definedName name="Kempas8.12">#REF!</definedName>
    <definedName name="Kenek">#REF!</definedName>
    <definedName name="KENEK_TRUK">#REF!</definedName>
    <definedName name="keni">#REF!</definedName>
    <definedName name="kentut" hidden="1">{#N/A,#N/A,FALSE,"REK";#N/A,#N/A,FALSE,"rab"}</definedName>
    <definedName name="KEP">#REF!</definedName>
    <definedName name="kep_bas">#REF!</definedName>
    <definedName name="KEP_TBESI">#REF!</definedName>
    <definedName name="kep_tk">#REF!</definedName>
    <definedName name="kep_tk_batu">#REF!</definedName>
    <definedName name="kep_tk_besi">#REF!</definedName>
    <definedName name="kep_tk_cat">#REF!</definedName>
    <definedName name="kep_tk_kayu">#REF!</definedName>
    <definedName name="kep_tk_lis">#REF!</definedName>
    <definedName name="kep_tk_plitur">#REF!</definedName>
    <definedName name="KEP_TUKANG">#REF!</definedName>
    <definedName name="kep._tuk.">#REF!</definedName>
    <definedName name="kep.tb">#REF!</definedName>
    <definedName name="kep.tbs">#REF!</definedName>
    <definedName name="kep.tcat">#REF!</definedName>
    <definedName name="kep.tk">#REF!</definedName>
    <definedName name="KEP.TK.BATU">#REF!</definedName>
    <definedName name="KEP.TK.BESI">#REF!</definedName>
    <definedName name="KEP.TK.BESIPROF">#REF!</definedName>
    <definedName name="KEP.TK.BS.PROF.">#REF!</definedName>
    <definedName name="KEP.TK.CAT">#REF!</definedName>
    <definedName name="KEP.TK.GALI">#REF!</definedName>
    <definedName name="KEP.TK.KAYU">#REF!</definedName>
    <definedName name="kep.tkg">#REF!</definedName>
    <definedName name="kep.tky">#REF!</definedName>
    <definedName name="Kep.tukang">#REF!</definedName>
    <definedName name="KEPALA">#REF!</definedName>
    <definedName name="Kepala_Kelompok">#REF!</definedName>
    <definedName name="kepala_tk_batu">#REF!</definedName>
    <definedName name="kepala_tk_besi">#REF!</definedName>
    <definedName name="Kepala_TK_BS">#REF!</definedName>
    <definedName name="Kepala_Tk_Bt">#REF!</definedName>
    <definedName name="Kepala_TK_CAT">#REF!</definedName>
    <definedName name="kepala_tk_kayu">#REF!</definedName>
    <definedName name="Kepala_TK_KY">#REF!</definedName>
    <definedName name="Kepala_TK_LAS">#REF!</definedName>
    <definedName name="Kepala_Tukang">#REF!</definedName>
    <definedName name="KEPALA_TUKANG_BATU">#REF!</definedName>
    <definedName name="Kepala_tukang_besi">#REF!</definedName>
    <definedName name="KEPALA_TUKANG_BESI_BETON">#REF!</definedName>
    <definedName name="KEPALA_TUKANG_BESI_PROFIL">#REF!</definedName>
    <definedName name="Kepala_tukang_cat">#REF!</definedName>
    <definedName name="KEPALA_TUKANG_CAT___PELITUR">#REF!</definedName>
    <definedName name="kepala_tukang_hlp">#REF!</definedName>
    <definedName name="KEPALA_TUKANG_KAYU">#REF!</definedName>
    <definedName name="Kepala_Tukang_OMS">#REF!</definedName>
    <definedName name="kepala.tkg">#REF!</definedName>
    <definedName name="kepala.tkg.1">#REF!</definedName>
    <definedName name="Kepala.Tukang">#REF!</definedName>
    <definedName name="kepalapancang">#REF!</definedName>
    <definedName name="KEPALATUKANG">#REF!</definedName>
    <definedName name="kepalatukangbesi">#REF!</definedName>
    <definedName name="kepalatukangcat">#REF!</definedName>
    <definedName name="kepalatukangkayu">#REF!</definedName>
    <definedName name="KEPS">#REF!</definedName>
    <definedName name="keptk">#REF!</definedName>
    <definedName name="keptkbatu">#REF!</definedName>
    <definedName name="keptkbatu_1">#REF!</definedName>
    <definedName name="keptkbesi">#REF!</definedName>
    <definedName name="keptkbesi_1">#REF!</definedName>
    <definedName name="KEPTKCAT">#REF!</definedName>
    <definedName name="keptkkayu">#REF!</definedName>
    <definedName name="keptkkayu_1">#REF!</definedName>
    <definedName name="KEPTKNGBESI">#REF!</definedName>
    <definedName name="KEPTKNGCAT">#REF!</definedName>
    <definedName name="KEPTKNGLAS">#REF!</definedName>
    <definedName name="keptu">#REF!</definedName>
    <definedName name="KEPTUK">#REF!</definedName>
    <definedName name="KEPTUKANG">#REF!</definedName>
    <definedName name="Ker.L13">#REF!</definedName>
    <definedName name="ker2020_1">#REF!</definedName>
    <definedName name="ker2025_1">#REF!</definedName>
    <definedName name="ker3030_1">#REF!</definedName>
    <definedName name="ker3030es">#REF!</definedName>
    <definedName name="ker40_1">#REF!</definedName>
    <definedName name="ker4040geltileontile">#REF!</definedName>
    <definedName name="ker4040polish">#REF!</definedName>
    <definedName name="ker4040terang">#REF!</definedName>
    <definedName name="ker4040tertileontile">#REF!</definedName>
    <definedName name="keram">#REF!</definedName>
    <definedName name="keram20">#REF!</definedName>
    <definedName name="keram30">#REF!</definedName>
    <definedName name="keram30polis">#REF!</definedName>
    <definedName name="keram30unpolis">#REF!</definedName>
    <definedName name="keram40">#REF!</definedName>
    <definedName name="Kerami_10x20_cm">#REF!</definedName>
    <definedName name="keramik">#REF!</definedName>
    <definedName name="Keramik__10_x_30_cm">#REF!</definedName>
    <definedName name="keramik_10_20">#REF!</definedName>
    <definedName name="Keramik_10x20">#REF!</definedName>
    <definedName name="Keramik_10x20_OMS">#REF!</definedName>
    <definedName name="Keramik_20">#REF!</definedName>
    <definedName name="keramik_20_20">#REF!</definedName>
    <definedName name="keramik_20_25">#REF!</definedName>
    <definedName name="Keramik_20_x_20">#REF!</definedName>
    <definedName name="Keramik_20_x_20_Cm____KW._I">#REF!</definedName>
    <definedName name="Keramik_20_x_20_Cm__anti_slip__KW._I">#REF!</definedName>
    <definedName name="Keramik_2020">#REF!</definedName>
    <definedName name="Keramik_2025">#REF!</definedName>
    <definedName name="keramik_20x20">#REF!</definedName>
    <definedName name="Keramik_20x20__Kulit_jeruk">#REF!</definedName>
    <definedName name="Keramik_20x20_Anslip">#REF!</definedName>
    <definedName name="Keramik_20x20_Kulit_jeruk">#REF!</definedName>
    <definedName name="Keramik_20x25">#REF!</definedName>
    <definedName name="Keramik_25">#REF!</definedName>
    <definedName name="Keramik_30">#REF!</definedName>
    <definedName name="keramik_30_30">#REF!</definedName>
    <definedName name="Keramik_30_x_30">#REF!</definedName>
    <definedName name="Keramik_30_x_30_Cm___KW_1">#REF!</definedName>
    <definedName name="Keramik_3030">#REF!</definedName>
    <definedName name="keramik_30x30">#REF!</definedName>
    <definedName name="Keramik_40">#REF!</definedName>
    <definedName name="keramik_40_40">#REF!</definedName>
    <definedName name="Keramik_40_x_40">#REF!</definedName>
    <definedName name="Keramik_40_x_40_Polos_warna">#REF!</definedName>
    <definedName name="Keramik_40x40">#REF!</definedName>
    <definedName name="keramik_border">#REF!</definedName>
    <definedName name="keramik_border10_10">#REF!</definedName>
    <definedName name="keramik_border10_20">#REF!</definedName>
    <definedName name="keramik_crystal">#REF!</definedName>
    <definedName name="keramik_davinet">#REF!</definedName>
    <definedName name="Keramik_dinding">#REF!</definedName>
    <definedName name="keramik_homogeous_40">#REF!</definedName>
    <definedName name="keramik_jerum">#REF!</definedName>
    <definedName name="Keramik_kuku_macan__30x30__cm">#REF!</definedName>
    <definedName name="KERAMIK_KULIT">#REF!</definedName>
    <definedName name="Keramik_lantai">#REF!</definedName>
    <definedName name="KERAMIK_LT_3030">#REF!</definedName>
    <definedName name="keramik_mozaik">#REF!</definedName>
    <definedName name="keramik_pecah">#REF!</definedName>
    <definedName name="Keramik_Plint_10_x_20">#REF!</definedName>
    <definedName name="keramik_roman">#REF!</definedName>
    <definedName name="Keramik_roman__10x20__cm_list">#REF!</definedName>
    <definedName name="Keramik_roman__20x25__cm_warna_muda">#REF!</definedName>
    <definedName name="Keramik_roman__20x25__cm_warna_tua">#REF!</definedName>
    <definedName name="Keramik_roman__30x30__cm_standart">#REF!</definedName>
    <definedName name="keramik_savana">#REF!</definedName>
    <definedName name="Keramik_superItali___32_x_32__cm_Q32">#REF!</definedName>
    <definedName name="Keramik_Teras___Rock___30_x_30_Standard">#REF!</definedName>
    <definedName name="KERAMIK_TOILET">#REF!</definedName>
    <definedName name="Keramik_Uk._20_x_20_cm_Corak_Warna">#REF!</definedName>
    <definedName name="Keramik_Uk._20_x_25_cm_Corak_Warna">#REF!</definedName>
    <definedName name="Keramik_Uk._30_x_30_cm_Corak_Warna">#REF!</definedName>
    <definedName name="Keramik_Uk._30_x_30_cm_Putih_Polos">#REF!</definedName>
    <definedName name="keramik.10.20">#REF!</definedName>
    <definedName name="keramik10">#REF!</definedName>
    <definedName name="keramik10.30">#REF!</definedName>
    <definedName name="keramik10.40">#REF!</definedName>
    <definedName name="keramik1030">#REF!</definedName>
    <definedName name="keramik10x20">#REF!</definedName>
    <definedName name="KERAMIK20">#REF!</definedName>
    <definedName name="Keramik20.20">#REF!</definedName>
    <definedName name="keramik2020">#REF!</definedName>
    <definedName name="keramik2025">#REF!</definedName>
    <definedName name="KERAMIK20ANTI">#REF!</definedName>
    <definedName name="keramik20x20">#REF!</definedName>
    <definedName name="keramik25">#REF!</definedName>
    <definedName name="keramik2530">#REF!</definedName>
    <definedName name="keramik25x30">#REF!</definedName>
    <definedName name="KERAMIK30">#REF!</definedName>
    <definedName name="keramik30.30">#REF!</definedName>
    <definedName name="Keramik30.30antislip">#REF!</definedName>
    <definedName name="keramik3030">#REF!</definedName>
    <definedName name="keramik30x30">#REF!</definedName>
    <definedName name="keramik40">#REF!</definedName>
    <definedName name="keramik4040">#REF!</definedName>
    <definedName name="keramik4040antislip">#REF!</definedName>
    <definedName name="keramik60">#REF!</definedName>
    <definedName name="Keramikddgmotif">#REF!</definedName>
    <definedName name="Keramikddgpls">#REF!</definedName>
    <definedName name="Keramikddgpolos">#REF!</definedName>
    <definedName name="keramikdinding">#REF!</definedName>
    <definedName name="keramikdinding2025">#REF!</definedName>
    <definedName name="KeramikKMWC">#REF!</definedName>
    <definedName name="Keramikmotif">#REF!</definedName>
    <definedName name="kerb">#REF!</definedName>
    <definedName name="kerba">#REF!</definedName>
    <definedName name="kerbb">#REF!</definedName>
    <definedName name="kerbpracetak">#REF!</definedName>
    <definedName name="kerd2020">#REF!</definedName>
    <definedName name="kerddg20">#REF!</definedName>
    <definedName name="kerdin2025">#REF!</definedName>
    <definedName name="kerdinding2025">#REF!</definedName>
    <definedName name="kerikil">#REF!</definedName>
    <definedName name="Kerikil_Beton">#REF!</definedName>
    <definedName name="Kerikil_OMS">#REF!</definedName>
    <definedName name="Kerikilbeton">#REF!</definedName>
    <definedName name="kerikilk017">#REF!</definedName>
    <definedName name="kerikilsungai">#REF!</definedName>
    <definedName name="kerikiltersaring">#REF!</definedName>
    <definedName name="KERING">#REF!</definedName>
    <definedName name="kerja">#REF!</definedName>
    <definedName name="kerl2020">#REF!</definedName>
    <definedName name="kerl3030">#REF!</definedName>
    <definedName name="kerlan20">#REF!</definedName>
    <definedName name="kerlan2020">#REF!</definedName>
    <definedName name="kerlan30">#REF!</definedName>
    <definedName name="kerlan3030">#REF!</definedName>
    <definedName name="kerlan3030tex">#REF!</definedName>
    <definedName name="kerlantai2020">#REF!</definedName>
    <definedName name="kerlantai3030">#REF!</definedName>
    <definedName name="kerlt20">#REF!</definedName>
    <definedName name="kerlt30">#REF!</definedName>
    <definedName name="kermk4040polosunpolish">#REF!</definedName>
    <definedName name="kermkddg2020">#REF!</definedName>
    <definedName name="keros">#REF!</definedName>
    <definedName name="KEROSEN">#REF!</definedName>
    <definedName name="kerosene">#REF!</definedName>
    <definedName name="KEROSIN">#REF!</definedName>
    <definedName name="kertas">#REF!</definedName>
    <definedName name="Kertas_Amplas">#REF!</definedName>
    <definedName name="kertas_amplas_batu">#REF!</definedName>
    <definedName name="kertas_amplas_batu_pan">#REF!</definedName>
    <definedName name="kertas_amplas_boli">#REF!</definedName>
    <definedName name="kertas_amplas_bone">#REF!</definedName>
    <definedName name="kertas_amplas_kwan">#REF!</definedName>
    <definedName name="kertas_amplas_lim">#REF!</definedName>
    <definedName name="kertas_amplas_suma">#REF!</definedName>
    <definedName name="kertas_amplas_tapa">#REF!</definedName>
    <definedName name="kertas_amplas_tiba">#REF!</definedName>
    <definedName name="kertas_amplas_toling">#REF!</definedName>
    <definedName name="Kertas_Pasir">#REF!</definedName>
    <definedName name="kertex3030">#REF!</definedName>
    <definedName name="kertex3030tileontile">#REF!</definedName>
    <definedName name="kertex40ter">#REF!</definedName>
    <definedName name="kertgosok_6">#REF!</definedName>
    <definedName name="kertile">#REF!</definedName>
    <definedName name="kertile_1">#REF!</definedName>
    <definedName name="kerwall20">#REF!</definedName>
    <definedName name="ket">#REF!</definedName>
    <definedName name="Keterangan">#REF!</definedName>
    <definedName name="KEUNT">#REF!</definedName>
    <definedName name="kfs">#REF!</definedName>
    <definedName name="kg">#REF!</definedName>
    <definedName name="kgfdf">#REF!</definedName>
    <definedName name="kgs">#REF!</definedName>
    <definedName name="KH">#REF!</definedName>
    <definedName name="khd">#REF!</definedName>
    <definedName name="khts">#REF!</definedName>
    <definedName name="KI">#REF!</definedName>
    <definedName name="kickers">#REF!</definedName>
    <definedName name="kii">#REF!</definedName>
    <definedName name="kiii">#REF!</definedName>
    <definedName name="KIM">#REF!</definedName>
    <definedName name="kinerja" hidden="1">{#N/A,#N/A,FALSE,"M.32"}</definedName>
    <definedName name="kinerja_1" hidden="1">{#N/A,#N/A,FALSE,"M.42"}</definedName>
    <definedName name="KIRIM">#REF!</definedName>
    <definedName name="kisi_kisi">#REF!</definedName>
    <definedName name="kitc100x2x0.6">#REF!</definedName>
    <definedName name="kitc2x100x2x0.6">#REF!</definedName>
    <definedName name="kitchen">#REF!</definedName>
    <definedName name="Kitchen_Set1">#REF!</definedName>
    <definedName name="Kitchen_Set2">#REF!</definedName>
    <definedName name="kitchen_sink">#REF!</definedName>
    <definedName name="kitchen_zink">#REF!</definedName>
    <definedName name="Kitchensheet">#REF!</definedName>
    <definedName name="kitchezink">#REF!</definedName>
    <definedName name="KITZ">#REF!</definedName>
    <definedName name="KITZBV10K100">#REF!</definedName>
    <definedName name="KITZBV10K125">#REF!</definedName>
    <definedName name="KITZBV10K15">#REF!</definedName>
    <definedName name="KITZBV10K150">#REF!</definedName>
    <definedName name="KITZBV10K20">#REF!</definedName>
    <definedName name="KITZBV10K200">#REF!</definedName>
    <definedName name="KITZBV10K25">#REF!</definedName>
    <definedName name="KITZBV10K32">#REF!</definedName>
    <definedName name="KITZBV10K40">#REF!</definedName>
    <definedName name="KITZBV10K50">#REF!</definedName>
    <definedName name="KITZBV10K65">#REF!</definedName>
    <definedName name="KITZBV10K80">#REF!</definedName>
    <definedName name="KITZCV10K100">#REF!</definedName>
    <definedName name="KITZCV10K125">#REF!</definedName>
    <definedName name="KITZCV10K150">#REF!</definedName>
    <definedName name="KITZCV10K200">#REF!</definedName>
    <definedName name="KITZCV10K250">#REF!</definedName>
    <definedName name="KITZCV10K300">#REF!</definedName>
    <definedName name="KITZCV10K40">#REF!</definedName>
    <definedName name="KITZCV10K50">#REF!</definedName>
    <definedName name="KITZCV10K65">#REF!</definedName>
    <definedName name="KITZCV10K80">#REF!</definedName>
    <definedName name="KITZCV125P100">#REF!</definedName>
    <definedName name="KITZCV125P15">#REF!</definedName>
    <definedName name="KITZCV125P20">#REF!</definedName>
    <definedName name="KITZCV125P25">#REF!</definedName>
    <definedName name="KITZCV125P32">#REF!</definedName>
    <definedName name="KITZCV125P40">#REF!</definedName>
    <definedName name="KITZCV125P50">#REF!</definedName>
    <definedName name="KITZCV125P65">#REF!</definedName>
    <definedName name="KITZCV125P80">#REF!</definedName>
    <definedName name="KITZCV16K100">#REF!</definedName>
    <definedName name="KITZCV16K125">#REF!</definedName>
    <definedName name="KITZCV16K150">#REF!</definedName>
    <definedName name="KITZCV16K200">#REF!</definedName>
    <definedName name="KITZCV16K250">#REF!</definedName>
    <definedName name="KITZCV16K300">#REF!</definedName>
    <definedName name="KITZCV16K50">#REF!</definedName>
    <definedName name="KITZCV16K65">#REF!</definedName>
    <definedName name="KITZCV16K80">#REF!</definedName>
    <definedName name="KITZGV10KN100">#REF!</definedName>
    <definedName name="KITZGV10KN125">#REF!</definedName>
    <definedName name="KITZGV10KN150">#REF!</definedName>
    <definedName name="KITZGV10KN200">#REF!</definedName>
    <definedName name="KITZGV10KN250">#REF!</definedName>
    <definedName name="KITZGV10KN300">#REF!</definedName>
    <definedName name="KITZGV10KN40">#REF!</definedName>
    <definedName name="KITZGV10KN50">#REF!</definedName>
    <definedName name="KITZGV10KN65">#REF!</definedName>
    <definedName name="KITZGV10KN80">#REF!</definedName>
    <definedName name="KITZGV10KR100">#REF!</definedName>
    <definedName name="KITZGV10KR125">#REF!</definedName>
    <definedName name="KITZGV10KR150">#REF!</definedName>
    <definedName name="KITZGV10KR200">#REF!</definedName>
    <definedName name="KITZGV10KR250">#REF!</definedName>
    <definedName name="KITZGV10KR300">#REF!</definedName>
    <definedName name="KITZGV10KR40">#REF!</definedName>
    <definedName name="KITZGV10KR50">#REF!</definedName>
    <definedName name="KITZGV10KR65">#REF!</definedName>
    <definedName name="KITZGV10KR80">#REF!</definedName>
    <definedName name="KITZGV125P10">#REF!</definedName>
    <definedName name="KITZGV125P100">#REF!</definedName>
    <definedName name="KITZGV125P15">#REF!</definedName>
    <definedName name="KITZGV125P20">#REF!</definedName>
    <definedName name="KITZGV125P25">#REF!</definedName>
    <definedName name="KITZGV125P32">#REF!</definedName>
    <definedName name="KITZGV125P40">#REF!</definedName>
    <definedName name="KITZGV125P50">#REF!</definedName>
    <definedName name="KITZGV125P65">#REF!</definedName>
    <definedName name="KITZGV125P8">#REF!</definedName>
    <definedName name="KITZGV125P80">#REF!</definedName>
    <definedName name="KITZGV150PN15">#REF!</definedName>
    <definedName name="KITZGV150PN20">#REF!</definedName>
    <definedName name="KITZGV150PN25">#REF!</definedName>
    <definedName name="KITZGV150PN32">#REF!</definedName>
    <definedName name="KITZGV150PN40">#REF!</definedName>
    <definedName name="KITZGV150PN50">#REF!</definedName>
    <definedName name="KITZGV150PN65">#REF!</definedName>
    <definedName name="KITZGV150PR15">#REF!</definedName>
    <definedName name="KITZGV150PR20">#REF!</definedName>
    <definedName name="KITZGV150PR25">#REF!</definedName>
    <definedName name="KITZGV150PR32">#REF!</definedName>
    <definedName name="KITZGV150PR40">#REF!</definedName>
    <definedName name="KITZGV150PR50">#REF!</definedName>
    <definedName name="KITZGV150PR65">#REF!</definedName>
    <definedName name="KITZGV16KN100">#REF!</definedName>
    <definedName name="KITZGV16KN125">#REF!</definedName>
    <definedName name="KITZGV16KN150">#REF!</definedName>
    <definedName name="KITZGV16KN200">#REF!</definedName>
    <definedName name="KITZGV16KN250">#REF!</definedName>
    <definedName name="KITZGV16KN300">#REF!</definedName>
    <definedName name="KITZGV16KN50">#REF!</definedName>
    <definedName name="KITZGV16KN65">#REF!</definedName>
    <definedName name="KITZGV16KN80">#REF!</definedName>
    <definedName name="KITZST10K100">#REF!</definedName>
    <definedName name="KITZST10K125">#REF!</definedName>
    <definedName name="KITZST10K150">#REF!</definedName>
    <definedName name="KITZST10K200">#REF!</definedName>
    <definedName name="KITZST10K250">#REF!</definedName>
    <definedName name="KITZST10K300">#REF!</definedName>
    <definedName name="KITZST10K350">#REF!</definedName>
    <definedName name="KITZST10K40">#REF!</definedName>
    <definedName name="KITZST10K50">#REF!</definedName>
    <definedName name="KITZST10K65">#REF!</definedName>
    <definedName name="KITZST10K80">#REF!</definedName>
    <definedName name="KITZST150P15">#REF!</definedName>
    <definedName name="KITZST150P20">#REF!</definedName>
    <definedName name="KITZST150P25">#REF!</definedName>
    <definedName name="KITZST150P32">#REF!</definedName>
    <definedName name="KITZST150P40">#REF!</definedName>
    <definedName name="KITZST150P50">#REF!</definedName>
    <definedName name="KITZST150P65">#REF!</definedName>
    <definedName name="KITZST150P80">#REF!</definedName>
    <definedName name="KITZST16K100">#REF!</definedName>
    <definedName name="KITZST16K125">#REF!</definedName>
    <definedName name="KITZST16K150">#REF!</definedName>
    <definedName name="KITZST16K200">#REF!</definedName>
    <definedName name="KITZST16K250">#REF!</definedName>
    <definedName name="KITZST16K300">#REF!</definedName>
    <definedName name="KITZST16K50">#REF!</definedName>
    <definedName name="KITZST16K65">#REF!</definedName>
    <definedName name="KITZST16K80">#REF!</definedName>
    <definedName name="kiutg">#REF!</definedName>
    <definedName name="KIUU">#REF!</definedName>
    <definedName name="KIY">#REF!</definedName>
    <definedName name="KIYZGV125P20">#REF!</definedName>
    <definedName name="kjf">#REF!</definedName>
    <definedName name="kjfjhk">#REF!</definedName>
    <definedName name="kjgd">#REF!</definedName>
    <definedName name="KJGK">#N/A</definedName>
    <definedName name="KJH">#REF!:#REF!</definedName>
    <definedName name="KJ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hl" hidden="1">#REF!</definedName>
    <definedName name="kji">#REF!</definedName>
    <definedName name="kjjsdfiie">#REF!</definedName>
    <definedName name="kjkll">#REF!</definedName>
    <definedName name="KJYKTY">#REF!</definedName>
    <definedName name="kk">#REF!</definedName>
    <definedName name="KK_07">#REF!</definedName>
    <definedName name="KK_08">#REF!</definedName>
    <definedName name="KK_09">#REF!</definedName>
    <definedName name="KK_09A">#REF!</definedName>
    <definedName name="KK_10">#REF!</definedName>
    <definedName name="KK_10A">#REF!</definedName>
    <definedName name="KK_11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_batu">#REF!</definedName>
    <definedName name="kk.1">#REF!</definedName>
    <definedName name="kk10a">#REF!</definedName>
    <definedName name="kk16a">#REF!</definedName>
    <definedName name="KKJ">#REF!</definedName>
    <definedName name="kkk">#REF!</definedName>
    <definedName name="kkkk">#REF!</definedName>
    <definedName name="kkkkk">#REF!</definedName>
    <definedName name="kkkkkkk">#REF!</definedName>
    <definedName name="KKKKKKKK">#REF!</definedName>
    <definedName name="KKKKKKKKK">#REF!</definedName>
    <definedName name="KKKKKKKKKK">#REF!</definedName>
    <definedName name="KKKKKKKKKKK">#REF!</definedName>
    <definedName name="KKKKKKKKKKKK">#REF!</definedName>
    <definedName name="KKKKKKKKKKKKK">#REF!</definedName>
    <definedName name="KKKKKKKKKKKKKK">#REF!</definedName>
    <definedName name="KKKKKKKKKKKKKKK">#REF!</definedName>
    <definedName name="KKKKKKKKKKKKKKKK">#REF!</definedName>
    <definedName name="KKKKKKKKKKKKKKKKK">#REF!</definedName>
    <definedName name="KKKKKKKKKKKKKKKKKK">#REF!</definedName>
    <definedName name="KKKKKKKKKKKKKKKKKKK">#REF!</definedName>
    <definedName name="KKKKKKKKKKKKKKKKKKKKK">#REF!</definedName>
    <definedName name="kkl">#REF!</definedName>
    <definedName name="kkm">#REF!</definedName>
    <definedName name="kknym">#REF!</definedName>
    <definedName name="kknymhy">#REF!</definedName>
    <definedName name="kkt">#REF!</definedName>
    <definedName name="kkts">#REF!</definedName>
    <definedName name="KKUUI">#REF!</definedName>
    <definedName name="kl">#REF!</definedName>
    <definedName name="kl_2020">#REF!</definedName>
    <definedName name="kl_2025">#REF!</definedName>
    <definedName name="kl_3030">#REF!</definedName>
    <definedName name="KLA_C1">#REF!</definedName>
    <definedName name="KLASB">#REF!</definedName>
    <definedName name="klb">#REF!</definedName>
    <definedName name="kldd1p">#REF!</definedName>
    <definedName name="kldd3p">#REF!</definedName>
    <definedName name="Klem">#REF!</definedName>
    <definedName name="klemkabel">#REF!</definedName>
    <definedName name="klenisan">#REF!</definedName>
    <definedName name="klep_pompa">#REF!</definedName>
    <definedName name="klep.pompa">#REF!</definedName>
    <definedName name="klinker_keramik">#REF!</definedName>
    <definedName name="klipj">#REF!</definedName>
    <definedName name="KLJ" hidden="1">{"'Sheet1'!$A$1"}</definedName>
    <definedName name="KLJHGF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lkgkhghjg">#REF!</definedName>
    <definedName name="klm">#REF!</definedName>
    <definedName name="KLM_FORD">#REF!</definedName>
    <definedName name="klm_rata">"'file://SERVER3/har-data/STRUCTURE PRICE OF BQ KOMPAS GRAMEDIA.xls'#$analisa.$#REF!$#REF!"</definedName>
    <definedName name="KLMPRAKTIS">#REF!</definedName>
    <definedName name="Klosed_Duduk">#REF!</definedName>
    <definedName name="Klosed_jongkok">#REF!</definedName>
    <definedName name="klosedddk">#REF!</definedName>
    <definedName name="kloseddudukmonoblok">#REF!</definedName>
    <definedName name="Kloset">#REF!</definedName>
    <definedName name="Kloset__Duduk__Lengkap">#REF!</definedName>
    <definedName name="Kloset__Jongkok">#REF!</definedName>
    <definedName name="kloset_1">#REF!</definedName>
    <definedName name="kloset_ddk">#REF!</definedName>
    <definedName name="kloset_ddk_KIA">#REF!</definedName>
    <definedName name="Kloset_duduk">#REF!</definedName>
    <definedName name="Kloset_duduk_KIA_warna_muda">#REF!</definedName>
    <definedName name="Kloset_duduk_KIA_warna_tua">#REF!</definedName>
    <definedName name="KLOSET_J">#REF!</definedName>
    <definedName name="Kloset_jk">#REF!</definedName>
    <definedName name="kloset_jkk">#REF!</definedName>
    <definedName name="kloset_jkk_KIA">#REF!</definedName>
    <definedName name="kloset_jongk_toto">#REF!</definedName>
    <definedName name="kloset_jongko">#REF!</definedName>
    <definedName name="Kloset_Jongkok">#REF!</definedName>
    <definedName name="Kloset_jongkok_KIA_warna_muda">#REF!</definedName>
    <definedName name="Kloset_jongkok_KIA_warna_tua">#REF!</definedName>
    <definedName name="Kloset_Monoblok">#REF!</definedName>
    <definedName name="Kloset_monoblok_biasa">#REF!</definedName>
    <definedName name="kloset.jongkok">#REF!</definedName>
    <definedName name="klosetduduk">#REF!</definedName>
    <definedName name="Klosetjongkokwarnatua">#REF!</definedName>
    <definedName name="klosjong">#REF!</definedName>
    <definedName name="klp">#REF!</definedName>
    <definedName name="kls_1">#REF!</definedName>
    <definedName name="kls_2">#REF!</definedName>
    <definedName name="kls_3">#REF!</definedName>
    <definedName name="kls_a">#REF!</definedName>
    <definedName name="kls_b">#REF!</definedName>
    <definedName name="kls_c">#REF!</definedName>
    <definedName name="klst.ddk">#REF!</definedName>
    <definedName name="klst.jgk">#REF!</definedName>
    <definedName name="kluis30">#REF!</definedName>
    <definedName name="KM">#REF!</definedName>
    <definedName name="KMA">#REF!</definedName>
    <definedName name="KMC">#REF!</definedName>
    <definedName name="kmcs">#REF!</definedName>
    <definedName name="kme">#REF!</definedName>
    <definedName name="KMIK1">#REF!</definedName>
    <definedName name="KMIK3">#REF!</definedName>
    <definedName name="kmm">#REF!</definedName>
    <definedName name="kmong">#REF!</definedName>
    <definedName name="kmp.banjar">#REF!</definedName>
    <definedName name="KMpost">#REF!</definedName>
    <definedName name="Kmr_Jenz" localSheetId="2">#REF!</definedName>
    <definedName name="Kmr_Jenz">#REF!</definedName>
    <definedName name="kmts">#REF!</definedName>
    <definedName name="knci.pntu.2x">#REF!</definedName>
    <definedName name="knci.tanan">#REF!</definedName>
    <definedName name="KNE_PVC_3">#REF!</definedName>
    <definedName name="knee">#REF!</definedName>
    <definedName name="knee_1">#REF!</definedName>
    <definedName name="knee_3_4">#REF!</definedName>
    <definedName name="knee_4">#REF!</definedName>
    <definedName name="knee.1_2">#REF!</definedName>
    <definedName name="Knei_Galvanis_1_2">#REF!</definedName>
    <definedName name="knek">#REF!</definedName>
    <definedName name="knek1">#REF!</definedName>
    <definedName name="knek2">#REF!</definedName>
    <definedName name="knew">#REF!</definedName>
    <definedName name="kneww">#REF!</definedName>
    <definedName name="KNF">#REF!</definedName>
    <definedName name="knie">#REF!</definedName>
    <definedName name="Knie__L_Bow__T_Stek_PVC_1">#REF!</definedName>
    <definedName name="Knie__L_Bow__T_Stek_PVC_1_2">#REF!</definedName>
    <definedName name="Knie__L_Bow__T_Stek_PVC_3">#REF!</definedName>
    <definedName name="Knie__L_Bow__T_Stek_PVC_4">#REF!</definedName>
    <definedName name="Knie__L_Bow__T_Stek_PVC_6">#REF!</definedName>
    <definedName name="knii">#REF!</definedName>
    <definedName name="knstrkskayu">#REF!</definedName>
    <definedName name="knstrkskd2borneo">#REF!</definedName>
    <definedName name="knstrkskd2kampr">#REF!</definedName>
    <definedName name="knstrkskd2kruing">#REF!</definedName>
    <definedName name="Knyatoh">#REF!</definedName>
    <definedName name="ko">#REF!</definedName>
    <definedName name="KO.17">#REF!</definedName>
    <definedName name="kobaj">#REF!</definedName>
    <definedName name="kobes">#REF!</definedName>
    <definedName name="kobet">#REF!</definedName>
    <definedName name="kode">#REF!</definedName>
    <definedName name="KODE_BQ">#REF!</definedName>
    <definedName name="kode_me">#REF!</definedName>
    <definedName name="kode_measrama">#REF!</definedName>
    <definedName name="kode_meext">#REF!</definedName>
    <definedName name="kode_meimam">#REF!</definedName>
    <definedName name="kode_memasjid">#REF!</definedName>
    <definedName name="kode_mepersonel">#REF!</definedName>
    <definedName name="kode_mers">#REF!</definedName>
    <definedName name="kode_metoko">#REF!</definedName>
    <definedName name="kode_ok">#REF!</definedName>
    <definedName name="KODE_STR">#REF!</definedName>
    <definedName name="KOEF">#REF!</definedName>
    <definedName name="KOEF_AUSD">#REF!</definedName>
    <definedName name="KOEF_EURO">#REF!</definedName>
    <definedName name="koef_rp">#REF!</definedName>
    <definedName name="KOEF_Yen">#REF!</definedName>
    <definedName name="koef.">#REF!</definedName>
    <definedName name="koef1">#REF!</definedName>
    <definedName name="koefAMP">#REF!</definedName>
    <definedName name="koefB">#REF!</definedName>
    <definedName name="koefbul">#REF!</definedName>
    <definedName name="koefCompressor">#REF!</definedName>
    <definedName name="koefconmix">#REF!</definedName>
    <definedName name="koefconvib">#REF!</definedName>
    <definedName name="koefdt">#REF!</definedName>
    <definedName name="koefDTBesar">#REF!</definedName>
    <definedName name="koefexc">#REF!</definedName>
    <definedName name="koefFinisher">#REF!</definedName>
    <definedName name="koefGenset">#REF!</definedName>
    <definedName name="koefGrader">#REF!</definedName>
    <definedName name="koeflingg">#REF!</definedName>
    <definedName name="koeflingk">#REF!</definedName>
    <definedName name="koefLoader">#REF!</definedName>
    <definedName name="koefmg">#REF!</definedName>
    <definedName name="koefPTR">#REF!</definedName>
    <definedName name="koefTandem">#REF!</definedName>
    <definedName name="koeftanki">#REF!</definedName>
    <definedName name="koefVibro">#REF!</definedName>
    <definedName name="koefvr">#REF!</definedName>
    <definedName name="koefWaterTank">#REF!</definedName>
    <definedName name="koefwl">#REF!</definedName>
    <definedName name="kof">#REF!</definedName>
    <definedName name="kofal">#REF!</definedName>
    <definedName name="koi">#REF!</definedName>
    <definedName name="kokok">#REF!,#REF!</definedName>
    <definedName name="KOL">#REF!</definedName>
    <definedName name="kol1525b160">#REF!</definedName>
    <definedName name="kol2030b150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am">#REF!</definedName>
    <definedName name="koling">#REF!</definedName>
    <definedName name="kolmprak">#REF!</definedName>
    <definedName name="kolmprakts">#REF!</definedName>
    <definedName name="KOLOM">#REF!</definedName>
    <definedName name="kolom_baja">#REF!</definedName>
    <definedName name="kolom1">#REF!</definedName>
    <definedName name="kolom12">#REF!</definedName>
    <definedName name="kolom15">#REF!</definedName>
    <definedName name="kolom1515">#REF!</definedName>
    <definedName name="kolom1520">#REF!</definedName>
    <definedName name="kolom1525">#REF!</definedName>
    <definedName name="kolom1545">#REF!</definedName>
    <definedName name="Kolom1a">#REF!</definedName>
    <definedName name="kolom2">#REF!</definedName>
    <definedName name="kolom2020">#REF!</definedName>
    <definedName name="kolom25">#REF!</definedName>
    <definedName name="kolom2525">#REF!</definedName>
    <definedName name="kolom3">#REF!</definedName>
    <definedName name="kolom4">#REF!</definedName>
    <definedName name="kolom4515">#REF!</definedName>
    <definedName name="kolom5">#REF!</definedName>
    <definedName name="kolom6">#REF!</definedName>
    <definedName name="kolom7">#REF!</definedName>
    <definedName name="kolom8">#REF!</definedName>
    <definedName name="kolom9">#REF!</definedName>
    <definedName name="kolombetonpracetak">#REF!</definedName>
    <definedName name="kolomfacade">#REF!</definedName>
    <definedName name="kolomKD">#REF!</definedName>
    <definedName name="kolomlift1">#REF!</definedName>
    <definedName name="kolomlift2">#REF!</definedName>
    <definedName name="Kolompraktis">#REF!</definedName>
    <definedName name="kolomselasar">#REF!</definedName>
    <definedName name="kolprak1212">#REF!</definedName>
    <definedName name="kolprak1515">#REF!</definedName>
    <definedName name="kolter">#REF!</definedName>
    <definedName name="KOM">#REF!</definedName>
    <definedName name="kome">#REF!</definedName>
    <definedName name="komilex">#REF!</definedName>
    <definedName name="kompres215">#REF!</definedName>
    <definedName name="kompres315">#REF!</definedName>
    <definedName name="kon">#REF!</definedName>
    <definedName name="KonA">#REF!</definedName>
    <definedName name="konbloc">#REF!</definedName>
    <definedName name="konbloc6">#REF!</definedName>
    <definedName name="konblock_k175">#REF!</definedName>
    <definedName name="konblock_k200">#REF!</definedName>
    <definedName name="konblock_k250">#REF!</definedName>
    <definedName name="konblock_k300">#REF!</definedName>
    <definedName name="konblock_k400">#REF!</definedName>
    <definedName name="konblok">#REF!</definedName>
    <definedName name="konbloksegi4">#REF!</definedName>
    <definedName name="konbloksegi6">#REF!</definedName>
    <definedName name="kond">#REF!</definedName>
    <definedName name="KONFIG">#REF!</definedName>
    <definedName name="kons">#REF!</definedName>
    <definedName name="kons_57">#REF!</definedName>
    <definedName name="kons_612">#REF!</definedName>
    <definedName name="KONS_812">#REF!</definedName>
    <definedName name="konsgordeng">#REF!</definedName>
    <definedName name="konskudakuda">#REF!</definedName>
    <definedName name="konsol">#REF!</definedName>
    <definedName name="konsol.kayu">#REF!</definedName>
    <definedName name="konstatap">#REF!</definedName>
    <definedName name="konstbaja">#REF!</definedName>
    <definedName name="konstbatu">#REF!</definedName>
    <definedName name="konstrksbssiku">#REF!</definedName>
    <definedName name="konstruksigordeng">#REF!</definedName>
    <definedName name="KONSUL">#REF!</definedName>
    <definedName name="kont">#REF!</definedName>
    <definedName name="kontrak">#REF!</definedName>
    <definedName name="kontrakfisik">#REF!</definedName>
    <definedName name="KONTRAKTOR">#REF!</definedName>
    <definedName name="KOOF">#REF!</definedName>
    <definedName name="KOP">#REF!</definedName>
    <definedName name="kop_urai">#REF!</definedName>
    <definedName name="kopooran">#REF!</definedName>
    <definedName name="kor">#REF!</definedName>
    <definedName name="KORA">#REF!</definedName>
    <definedName name="koral">#REF!</definedName>
    <definedName name="Koral_Beton">#REF!</definedName>
    <definedName name="KORAL_JAGUNG">#REF!</definedName>
    <definedName name="koral_sikat">#REF!</definedName>
    <definedName name="KORALBETON">#REF!</definedName>
    <definedName name="koralbton">#REF!</definedName>
    <definedName name="koreksi" hidden="1">{#N/A,#N/A,FALSE,"REK";#N/A,#N/A,FALSE,"Bq-ARS"}</definedName>
    <definedName name="KORIDOR">#REF!</definedName>
    <definedName name="KOROSENE">#REF!</definedName>
    <definedName name="kosen">#REF!</definedName>
    <definedName name="kosen_almn">#REF!</definedName>
    <definedName name="kosen_alumn">#REF!</definedName>
    <definedName name="kosen_alumn_set">#REF!</definedName>
    <definedName name="Kosen_Alumunium">#REF!</definedName>
    <definedName name="Kosen_I">#REF!</definedName>
    <definedName name="Kosen_II">#REF!</definedName>
    <definedName name="Kosen_Pintu">#REF!</definedName>
    <definedName name="Kosen_Pintu_Jendela">#REF!</definedName>
    <definedName name="KOSEN_PINTU_JENDELA___VENTILASI_KLS._I">#REF!</definedName>
    <definedName name="KOSEN_PINTU_JENDELA___VENTILASI_KLS._II">#REF!</definedName>
    <definedName name="kosen_pnt_jdl">#REF!</definedName>
    <definedName name="kosenbengkirai">#REF!</definedName>
    <definedName name="kosong">#REF!</definedName>
    <definedName name="kot._aduk">#REF!</definedName>
    <definedName name="Kotak_Sekering_Box_Panel">#REF!</definedName>
    <definedName name="Kotak_Sekering_Box_Panel_2_Group">#REF!</definedName>
    <definedName name="kout">#REF!</definedName>
    <definedName name="koutv">#REF!</definedName>
    <definedName name="kovol">#REF!</definedName>
    <definedName name="Kozen">#REF!</definedName>
    <definedName name="kp">#REF!</definedName>
    <definedName name="kp1520b279">#REF!</definedName>
    <definedName name="kp1ph">#REF!</definedName>
    <definedName name="kperancah">#REF!</definedName>
    <definedName name="kpl">#REF!</definedName>
    <definedName name="KPL_TUKANG">#REF!</definedName>
    <definedName name="kpltukang">#REF!</definedName>
    <definedName name="kpo">#REF!</definedName>
    <definedName name="kppembongkaran">#REF!</definedName>
    <definedName name="kpr_psg">#REF!</definedName>
    <definedName name="kprblk">#REF!</definedName>
    <definedName name="kprblk_1">#REF!</definedName>
    <definedName name="kprppn">#REF!</definedName>
    <definedName name="kprreng">#REF!</definedName>
    <definedName name="kprusuk">#REF!</definedName>
    <definedName name="KPS">#REF!</definedName>
    <definedName name="KPTKBATU">#REF!</definedName>
    <definedName name="KPTKKAYU">#REF!</definedName>
    <definedName name="Kptukang">#REF!</definedName>
    <definedName name="kr">#REF!</definedName>
    <definedName name="KR_20X20">#REF!</definedName>
    <definedName name="KR_20X25">#REF!</definedName>
    <definedName name="KR_30X30">#REF!</definedName>
    <definedName name="KR_40X40">#REF!</definedName>
    <definedName name="KR_AN_30X30">#REF!</definedName>
    <definedName name="kr_ating">#REF!</definedName>
    <definedName name="kr_batu">#REF!</definedName>
    <definedName name="kr_batu_pan">#REF!</definedName>
    <definedName name="kr_boli">#REF!</definedName>
    <definedName name="kr_bone">#REF!</definedName>
    <definedName name="kr_kwan">#REF!</definedName>
    <definedName name="kr_lim">#REF!</definedName>
    <definedName name="kr_suma">#REF!</definedName>
    <definedName name="kr_tapa">#REF!</definedName>
    <definedName name="kr_tel">#REF!</definedName>
    <definedName name="kr_tiba">#REF!</definedName>
    <definedName name="kramik10x20">#REF!</definedName>
    <definedName name="kramik20x20">#REF!</definedName>
    <definedName name="kramik30x30">#REF!</definedName>
    <definedName name="kran">#REF!</definedName>
    <definedName name="kran_05">#REF!</definedName>
    <definedName name="kran_1">#REF!</definedName>
    <definedName name="kran_25">#REF!</definedName>
    <definedName name="Kran_3_4">#REF!</definedName>
    <definedName name="kran_air">#REF!</definedName>
    <definedName name="Kran_air_biasa">#REF!</definedName>
    <definedName name="kran_umum">#REF!</definedName>
    <definedName name="kran.air">#REF!</definedName>
    <definedName name="kran.bbk">#REF!</definedName>
    <definedName name="kran.ddg">#REF!</definedName>
    <definedName name="Kran1.2">#REF!</definedName>
    <definedName name="Kran1.5">#REF!</definedName>
    <definedName name="kran1234">#REF!</definedName>
    <definedName name="Kranair">#REF!</definedName>
    <definedName name="kranddg">#REF!</definedName>
    <definedName name="Kranjang">#REF!</definedName>
    <definedName name="krankitchen">#REF!</definedName>
    <definedName name="kranshow">#REF!</definedName>
    <definedName name="kranT23B13V7Ntoto">#REF!</definedName>
    <definedName name="kranT2613">#REF!</definedName>
    <definedName name="kranT30AR13V7N">#REF!</definedName>
    <definedName name="kranwas">#REF!</definedName>
    <definedName name="krazu">#REF!</definedName>
    <definedName name="krepyak_almn">#REF!</definedName>
    <definedName name="Krikil">#REF!</definedName>
    <definedName name="Krikil_beton">#REF!</definedName>
    <definedName name="KRIKIL.B">#REF!</definedName>
    <definedName name="krikilk018">#REF!</definedName>
    <definedName name="krk">#REF!</definedName>
    <definedName name="krkl.sungai">#REF!</definedName>
    <definedName name="krl_btn">#REF!</definedName>
    <definedName name="KRM20ANTI">#REF!</definedName>
    <definedName name="krmddg">#REF!</definedName>
    <definedName name="KRMDDG20">#REF!</definedName>
    <definedName name="KRMDDG30">#REF!</definedName>
    <definedName name="krmk.20">#REF!</definedName>
    <definedName name="krmk.20.25">#REF!</definedName>
    <definedName name="krmk.30">#REF!</definedName>
    <definedName name="krmk.30.30">#REF!</definedName>
    <definedName name="krmk.prs">#REF!</definedName>
    <definedName name="krmk3030polos">#REF!</definedName>
    <definedName name="krmk4040">#REF!</definedName>
    <definedName name="KRMLT20">#REF!</definedName>
    <definedName name="KRMLT30">#REF!</definedName>
    <definedName name="KRMLT40">#REF!</definedName>
    <definedName name="krnwstlTX109LD">#REF!</definedName>
    <definedName name="krsine">#REF!</definedName>
    <definedName name="krts.gosok">#REF!</definedName>
    <definedName name="Kruing">#REF!</definedName>
    <definedName name="kruing_blk">#REF!</definedName>
    <definedName name="kruing_ppn">#REF!</definedName>
    <definedName name="Kruing8.12">#REF!</definedName>
    <definedName name="krypton">#REF!</definedName>
    <definedName name="KS">#REF!</definedName>
    <definedName name="ksk">#REF!</definedName>
    <definedName name="ksl">#REF!</definedName>
    <definedName name="ksp">#REF!</definedName>
    <definedName name="ksr">#REF!</definedName>
    <definedName name="kst">#REF!</definedName>
    <definedName name="kt">#REF!</definedName>
    <definedName name="KTB">#REF!</definedName>
    <definedName name="KTBA">#REF!</definedName>
    <definedName name="ktbatu">#REF!</definedName>
    <definedName name="KTBE">#REF!</definedName>
    <definedName name="ktbes">#REF!</definedName>
    <definedName name="ktbs">#REF!</definedName>
    <definedName name="ktbt">#REF!</definedName>
    <definedName name="ktc">#REF!</definedName>
    <definedName name="Ktch_01">#REF!</definedName>
    <definedName name="KTK">#REF!</definedName>
    <definedName name="ktk_tkng">#REF!</definedName>
    <definedName name="KTKA">#REF!</definedName>
    <definedName name="ktkc">#REF!</definedName>
    <definedName name="KTPDIR">#REF!</definedName>
    <definedName name="KTPKOM">#REF!</definedName>
    <definedName name="ktpm">#REF!</definedName>
    <definedName name="KTPWADIR">#REF!</definedName>
    <definedName name="ktuk">#REF!</definedName>
    <definedName name="ktukang">#REF!</definedName>
    <definedName name="KTUN">#REF!</definedName>
    <definedName name="kty">#REF!</definedName>
    <definedName name="ku">#REF!</definedName>
    <definedName name="kua">#REF!</definedName>
    <definedName name="KUAL">#REF!</definedName>
    <definedName name="Kuan" hidden="1">{#N/A,#N/A,FALSE,"Chi tiÆt"}</definedName>
    <definedName name="KUANTITAS">#REF!</definedName>
    <definedName name="KUANTITAS_1">#REF!</definedName>
    <definedName name="KUANTITAS_10">#REF!</definedName>
    <definedName name="KUANTITAS_2">#REF!</definedName>
    <definedName name="KUANTITAS_3">#REF!</definedName>
    <definedName name="KUANTITAS_4">#REF!</definedName>
    <definedName name="KUANTITAS_5">#REF!</definedName>
    <definedName name="KUANTITAS_9">#REF!</definedName>
    <definedName name="KUAS">#REF!</definedName>
    <definedName name="Kuas__1___2">#REF!</definedName>
    <definedName name="Kuas__3___5">#REF!</definedName>
    <definedName name="Kuas__Rol">#REF!</definedName>
    <definedName name="Kuas_1">#REF!</definedName>
    <definedName name="Kuas_3">#REF!</definedName>
    <definedName name="Kuas_4">#REF!</definedName>
    <definedName name="Kuas_Pie">#REF!</definedName>
    <definedName name="Kuas_Roll">#REF!</definedName>
    <definedName name="Kuas2">#REF!</definedName>
    <definedName name="kuas2.5">#REF!</definedName>
    <definedName name="kuasrool8">#REF!</definedName>
    <definedName name="kuda">#REF!</definedName>
    <definedName name="KUDA_">#REF!</definedName>
    <definedName name="kuda_diserut">#REF!</definedName>
    <definedName name="kuda_kuda">#REF!</definedName>
    <definedName name="KUDA_KUDA___GORDING_KAYU_KLS._II">#REF!</definedName>
    <definedName name="Kuda_Kuda_II">#REF!</definedName>
    <definedName name="KUDA_KUDA_KAYU">#REF!</definedName>
    <definedName name="kuda2">#REF!</definedName>
    <definedName name="kuda2_baja">#REF!</definedName>
    <definedName name="kuda2beton">#REF!</definedName>
    <definedName name="kuda2kayu">#REF!</definedName>
    <definedName name="kudakayu">#REF!</definedName>
    <definedName name="kudakruing">#REF!</definedName>
    <definedName name="kudakuda">#REF!</definedName>
    <definedName name="kudakudalama">#REF!</definedName>
    <definedName name="kuktk">#REF!</definedName>
    <definedName name="kukuk">#REF!</definedName>
    <definedName name="kukyuk">#REF!</definedName>
    <definedName name="KULIT">#REF!</definedName>
    <definedName name="kumpul">#REF!</definedName>
    <definedName name="kunci">#REF!</definedName>
    <definedName name="Kunci__Pintu__1__Slag">#REF!</definedName>
    <definedName name="Kunci__Pintu__2__Slag__Royal">#REF!</definedName>
    <definedName name="Kunci__Pintu__KM_WC">#REF!</definedName>
    <definedName name="kunci_1">#REF!</definedName>
    <definedName name="KUNCI_2">#REF!</definedName>
    <definedName name="Kunci_2_slaag">#REF!</definedName>
    <definedName name="Kunci_2_slaag_Royal">#REF!</definedName>
    <definedName name="kunci_2_slag">#REF!</definedName>
    <definedName name="kunci_2lever">#REF!</definedName>
    <definedName name="Kunci_2Slag">#REF!</definedName>
    <definedName name="KUNCI_2SLG">#REF!</definedName>
    <definedName name="KUNCI_3">#REF!</definedName>
    <definedName name="KUNCI_3_LEVER">#REF!</definedName>
    <definedName name="Kunci_3_slaag">#REF!</definedName>
    <definedName name="Kunci_3_slaag_Royal">#REF!</definedName>
    <definedName name="kunci_3_slag">#REF!</definedName>
    <definedName name="kunci_3lever">#REF!</definedName>
    <definedName name="Kunci_3Slag">#REF!</definedName>
    <definedName name="KUNCI_3SLG">#REF!</definedName>
    <definedName name="Kunci_isi">#REF!</definedName>
    <definedName name="Kunci_Jendela">#REF!</definedName>
    <definedName name="Kunci_KM">#REF!</definedName>
    <definedName name="KUNCI_KOSONG">#REF!</definedName>
    <definedName name="Kunci_Lemari">#REF!</definedName>
    <definedName name="Kunci_OMS">#REF!</definedName>
    <definedName name="Kunci_Penggantung">#REF!</definedName>
    <definedName name="Kunci_Pintu">#REF!</definedName>
    <definedName name="Kunci_Pintu__tanam__2_slag">#REF!</definedName>
    <definedName name="Kunci_Putar">#REF!</definedName>
    <definedName name="kunci_tanam">#REF!</definedName>
    <definedName name="Kunci_Tanam_2_Slaag_Royal">#REF!</definedName>
    <definedName name="Kunci_Tanam_2_Slag">#REF!</definedName>
    <definedName name="Kunci_tanam_2_x_putar">#REF!</definedName>
    <definedName name="kunci_tanam2_batu">#REF!</definedName>
    <definedName name="kunci_tanam2_batu_pan">#REF!</definedName>
    <definedName name="kunci_tanam2_boli">#REF!</definedName>
    <definedName name="kunci_tanam2_bone">#REF!</definedName>
    <definedName name="kunci_tanam2_kwan">#REF!</definedName>
    <definedName name="kunci_tanam2_lim">#REF!</definedName>
    <definedName name="kunci_tanam2_suma">#REF!</definedName>
    <definedName name="kunci_tanam2_tapa">#REF!</definedName>
    <definedName name="kunci_tanam2_tiba">#REF!</definedName>
    <definedName name="kunci_tanam2_toling">#REF!</definedName>
    <definedName name="kunci_tnm">#REF!</definedName>
    <definedName name="Kunci_Union">#REF!</definedName>
    <definedName name="kunci.2">#REF!</definedName>
    <definedName name="kunci.3">#REF!</definedName>
    <definedName name="kunci2">#REF!</definedName>
    <definedName name="kunci3">#REF!</definedName>
    <definedName name="kunciantik">#REF!</definedName>
    <definedName name="kuncikm">#REF!</definedName>
    <definedName name="kuncilemari">#REF!</definedName>
    <definedName name="Kuncipacok">#REF!</definedName>
    <definedName name="Kuncipintu2slaag">#REF!</definedName>
    <definedName name="kuncipnt">#REF!</definedName>
    <definedName name="kunciselot">#REF!</definedName>
    <definedName name="kuncisilinder">#REF!</definedName>
    <definedName name="kuncisldr">#REF!</definedName>
    <definedName name="Kuncitanam.besar">#REF!</definedName>
    <definedName name="kunciTanam2slag">#REF!</definedName>
    <definedName name="kuncitanamkecil">#REF!</definedName>
    <definedName name="KUPANG">#REF!</definedName>
    <definedName name="kupas">#REF!</definedName>
    <definedName name="Kupas_plester">#REF!</definedName>
    <definedName name="Kupasan___Land_Clering__Manual">#REF!</definedName>
    <definedName name="kupascatkayu">#REF!</definedName>
    <definedName name="kupascattmbok">#REF!</definedName>
    <definedName name="kupasplester">#REF!</definedName>
    <definedName name="kupasplesteran">#REF!</definedName>
    <definedName name="kupastop">#REF!</definedName>
    <definedName name="kupastopsoil">#REF!</definedName>
    <definedName name="KUR">#REF!</definedName>
    <definedName name="kurs">#REF!</definedName>
    <definedName name="kursi">#REF!</definedName>
    <definedName name="Kursi_7">#REF!</definedName>
    <definedName name="kursiGuru">#REF!</definedName>
    <definedName name="kursiMurid">#REF!</definedName>
    <definedName name="KURUG">#REF!</definedName>
    <definedName name="KURVA">#REF!</definedName>
    <definedName name="kus">#REF!</definedName>
    <definedName name="KUSEN">#REF!</definedName>
    <definedName name="KUSEN__PINTU__JENDELA__ALAT_ALAT_PENGGANTUNG_DAN_CURTAIN_WALL">#REF!</definedName>
    <definedName name="KUSEN_A">#REF!</definedName>
    <definedName name="kusen_alluminium">#REF!</definedName>
    <definedName name="kusen_aluminium">#REF!</definedName>
    <definedName name="KUSEN_B">#REF!</definedName>
    <definedName name="KUSEN_BASE">#REF!</definedName>
    <definedName name="KUSEN_C">#REF!</definedName>
    <definedName name="KUSEN_PJ">#REF!</definedName>
    <definedName name="kusen.alum">#REF!</definedName>
    <definedName name="kusenal">#REF!</definedName>
    <definedName name="kusenbangkirai">#REF!</definedName>
    <definedName name="kusenborneo">#REF!</definedName>
    <definedName name="kusenkamper">#REF!</definedName>
    <definedName name="kusenkayu">#REF!</definedName>
    <definedName name="kusenpijenbenkirei">#REF!</definedName>
    <definedName name="kusenpijenkamper">#REF!</definedName>
    <definedName name="kusenpintu">#REF!</definedName>
    <definedName name="kutku">#REF!</definedName>
    <definedName name="kutp">#REF!</definedName>
    <definedName name="Kuz">#REF!</definedName>
    <definedName name="kva">#REF!</definedName>
    <definedName name="kvc">#REF!</definedName>
    <definedName name="kw">#REF!</definedName>
    <definedName name="kw_beton">#REF!</definedName>
    <definedName name="KW.BRONJONG">#REF!</definedName>
    <definedName name="KW.LAS">#REF!</definedName>
    <definedName name="KWAS">#REF!</definedName>
    <definedName name="KWAS3">#REF!</definedName>
    <definedName name="kwbro">#REF!</definedName>
    <definedName name="kwbtn">#REF!</definedName>
    <definedName name="kwh">#REF!</definedName>
    <definedName name="kwh_1">#REF!</definedName>
    <definedName name="kwh_3">#REF!</definedName>
    <definedName name="kwh1st">#REF!</definedName>
    <definedName name="kwh3st">#REF!</definedName>
    <definedName name="KwhMeter">#REF!</definedName>
    <definedName name="KwhMeter3P">#REF!</definedName>
    <definedName name="KWST">#REF!</definedName>
    <definedName name="kwt">#REF!</definedName>
    <definedName name="KWT_BETON">#REF!</definedName>
    <definedName name="kwt_bronj">#REF!</definedName>
    <definedName name="kwt_btn_batu">#REF!</definedName>
    <definedName name="kwt_btn_batu_pan">#REF!</definedName>
    <definedName name="kwt_btn_boli">#REF!</definedName>
    <definedName name="kwt_btn_bone">#REF!</definedName>
    <definedName name="kwt_btn_kwan">#REF!</definedName>
    <definedName name="kwt_btn_lim">#REF!</definedName>
    <definedName name="kwt_btn_suma">#REF!</definedName>
    <definedName name="kwt_btn_tapa">#REF!</definedName>
    <definedName name="kwt_btn_tiba">#REF!</definedName>
    <definedName name="kwt_btn_toling">#REF!</definedName>
    <definedName name="kwt_ram_batu">#REF!</definedName>
    <definedName name="kwt_ram_batu_pan">#REF!</definedName>
    <definedName name="kwt_ram_bone">#REF!</definedName>
    <definedName name="kwt_ram_kwan">#REF!</definedName>
    <definedName name="kwt_ram_lim">#REF!</definedName>
    <definedName name="kwt_ram_tapa">#REF!</definedName>
    <definedName name="kwt_ram_tiba">#REF!</definedName>
    <definedName name="kwt_ram_toling">#REF!</definedName>
    <definedName name="kwt.btn">#REF!</definedName>
    <definedName name="kwt.hrmon">#REF!</definedName>
    <definedName name="kwt.nymk">#REF!</definedName>
    <definedName name="KWTB">#REF!</definedName>
    <definedName name="kwtbton">#REF!</definedName>
    <definedName name="ky">#REF!</definedName>
    <definedName name="ky_kls_I">#REF!</definedName>
    <definedName name="ky_kls_II">#REF!</definedName>
    <definedName name="ky_kls_III">#REF!</definedName>
    <definedName name="ky_kls3">#REF!</definedName>
    <definedName name="ky_klsi">#REF!</definedName>
    <definedName name="ky_klsII">#REF!</definedName>
    <definedName name="ky_klsIII">#REF!</definedName>
    <definedName name="Ky.Kamper_blk">#REF!</definedName>
    <definedName name="KY.STOOT">#REF!</definedName>
    <definedName name="kybs">#REF!</definedName>
    <definedName name="kydol">#REF!</definedName>
    <definedName name="kygelam">#REF!</definedName>
    <definedName name="kyII">#REF!</definedName>
    <definedName name="kyIII">#REF!</definedName>
    <definedName name="kyky">#REF!</definedName>
    <definedName name="kykyuk">#REF!</definedName>
    <definedName name="KYP">#REF!</definedName>
    <definedName name="kyprch">#REF!</definedName>
    <definedName name="kys">#REF!</definedName>
    <definedName name="kyt">#REF!</definedName>
    <definedName name="kyuborneo">#REF!</definedName>
    <definedName name="kyuitktu">#REF!</definedName>
    <definedName name="kyuk">#REF!</definedName>
    <definedName name="kyukmper">#REF!</definedName>
    <definedName name="KYUKYU">#REF!</definedName>
    <definedName name="kz">#REF!</definedName>
    <definedName name="KZS">#REF!</definedName>
    <definedName name="L">#REF!</definedName>
    <definedName name="l_05">#REF!</definedName>
    <definedName name="L_061">#REF!</definedName>
    <definedName name="L_071">#REF!</definedName>
    <definedName name="L_072">#REF!</definedName>
    <definedName name="L_073">#REF!</definedName>
    <definedName name="L_079">#REF!</definedName>
    <definedName name="L_081">#REF!</definedName>
    <definedName name="L_082">#REF!</definedName>
    <definedName name="L_083">#REF!</definedName>
    <definedName name="L_089">#REF!</definedName>
    <definedName name="L_091">#REF!</definedName>
    <definedName name="L_092">#REF!</definedName>
    <definedName name="L_099">#REF!</definedName>
    <definedName name="L_10">#REF!</definedName>
    <definedName name="L_101">#REF!</definedName>
    <definedName name="l_1025">#REF!</definedName>
    <definedName name="L_103">#REF!</definedName>
    <definedName name="L_106">#REF!</definedName>
    <definedName name="L_11">#REF!</definedName>
    <definedName name="L_13">#REF!</definedName>
    <definedName name="l_2">#REF!</definedName>
    <definedName name="L_201">#REF!</definedName>
    <definedName name="l_2025">#REF!</definedName>
    <definedName name="L_21">#REF!</definedName>
    <definedName name="l_61">#REF!</definedName>
    <definedName name="L_6a">#REF!</definedName>
    <definedName name="L_6B">#REF!</definedName>
    <definedName name="L_7">#REF!</definedName>
    <definedName name="l_71">#REF!</definedName>
    <definedName name="l_72">#REF!</definedName>
    <definedName name="l_73_besi">#REF!</definedName>
    <definedName name="l_79">#REF!</definedName>
    <definedName name="L_8">#REF!</definedName>
    <definedName name="l_81">#REF!</definedName>
    <definedName name="l_82">#REF!</definedName>
    <definedName name="L_9">#REF!</definedName>
    <definedName name="l_91">#REF!</definedName>
    <definedName name="l_92">#REF!</definedName>
    <definedName name="L_A">#REF!</definedName>
    <definedName name="L_B">#REF!</definedName>
    <definedName name="L_BASE">#REF!</definedName>
    <definedName name="L_C">#REF!</definedName>
    <definedName name="L_CABLE_1">#REF!</definedName>
    <definedName name="L_CABLE_2">#REF!</definedName>
    <definedName name="L_CONDUCTOR_1">#REF!</definedName>
    <definedName name="L_CONDUCTOR_2">#REF!</definedName>
    <definedName name="L_CRP_1">#REF!</definedName>
    <definedName name="L_CRP_2">#REF!</definedName>
    <definedName name="L_EARTH_1">#REF!</definedName>
    <definedName name="L_EARTH_2">#REF!</definedName>
    <definedName name="L_ERECTION_1">#REF!</definedName>
    <definedName name="L_ERECTION_2">#REF!</definedName>
    <definedName name="L_INLANDTRANSPORT_1">#REF!</definedName>
    <definedName name="L_INLANDTRANSPORT_2">#REF!</definedName>
    <definedName name="L_MVLVPANEL_1">#REF!</definedName>
    <definedName name="L_MVLVPANEL_2">#REF!</definedName>
    <definedName name="L_STEEL_1">#REF!</definedName>
    <definedName name="L_STEEL_2">#REF!</definedName>
    <definedName name="L_TRAFO_1">#REF!</definedName>
    <definedName name="L_TRAFO_2">#REF!</definedName>
    <definedName name="L.___01">#REF!</definedName>
    <definedName name="L.___02">#REF!</definedName>
    <definedName name="L.___03">#REF!</definedName>
    <definedName name="L.___04">#REF!</definedName>
    <definedName name="L.___07">#REF!</definedName>
    <definedName name="L.___11">#REF!</definedName>
    <definedName name="L.___12">#REF!</definedName>
    <definedName name="L.___13">#REF!</definedName>
    <definedName name="L.___16">#REF!</definedName>
    <definedName name="L.___19">#REF!</definedName>
    <definedName name="L.___20">#REF!</definedName>
    <definedName name="L._101">#REF!</definedName>
    <definedName name="L._11">#REF!</definedName>
    <definedName name="L._2">#REF!</definedName>
    <definedName name="L._3">#REF!</definedName>
    <definedName name="L._5">#REF!</definedName>
    <definedName name="L._6">#REF!</definedName>
    <definedName name="L._9">#REF!</definedName>
    <definedName name="L.061">#REF!</definedName>
    <definedName name="L.071">#REF!</definedName>
    <definedName name="L.072">#REF!</definedName>
    <definedName name="L.073">#REF!</definedName>
    <definedName name="L.079">#REF!</definedName>
    <definedName name="L.081">#REF!</definedName>
    <definedName name="L.082">#REF!</definedName>
    <definedName name="L.083">#REF!</definedName>
    <definedName name="L.089">#REF!</definedName>
    <definedName name="L.091">#REF!</definedName>
    <definedName name="L.092">#REF!</definedName>
    <definedName name="L.099">#REF!</definedName>
    <definedName name="L.1">#REF!</definedName>
    <definedName name="L.101">#REF!</definedName>
    <definedName name="L.103">#REF!</definedName>
    <definedName name="L.104">#REF!</definedName>
    <definedName name="L.106">#REF!</definedName>
    <definedName name="L.22">#REF!</definedName>
    <definedName name="L.6.1">#REF!</definedName>
    <definedName name="L.6.10">#REF!</definedName>
    <definedName name="L.6.11">#REF!</definedName>
    <definedName name="L.6.12">#REF!</definedName>
    <definedName name="L.6.13">#REF!</definedName>
    <definedName name="L.6.14">#REF!</definedName>
    <definedName name="L.6.15">#REF!</definedName>
    <definedName name="L.6.16">#REF!</definedName>
    <definedName name="L.6.17">#REF!</definedName>
    <definedName name="L.6.18">#REF!</definedName>
    <definedName name="L.6.19">#REF!</definedName>
    <definedName name="L.6.2">#REF!</definedName>
    <definedName name="L.6.20">#REF!</definedName>
    <definedName name="L.6.21">#REF!</definedName>
    <definedName name="L.6.22">#REF!</definedName>
    <definedName name="L.6.23">#REF!</definedName>
    <definedName name="L.6.24">#REF!</definedName>
    <definedName name="L.6.3">#REF!</definedName>
    <definedName name="L.6.4">#REF!</definedName>
    <definedName name="L.6.5">#REF!</definedName>
    <definedName name="L.6.6">#REF!</definedName>
    <definedName name="L.6.7">#REF!</definedName>
    <definedName name="L.6.8">#REF!</definedName>
    <definedName name="L.6.9">#REF!</definedName>
    <definedName name="L.bough">#REF!</definedName>
    <definedName name="l.bough6">#REF!</definedName>
    <definedName name="L01_">#REF!</definedName>
    <definedName name="L02_">#REF!</definedName>
    <definedName name="L03_">#REF!</definedName>
    <definedName name="L04_">#REF!</definedName>
    <definedName name="L05_">#REF!</definedName>
    <definedName name="L06_">#REF!</definedName>
    <definedName name="L07_">#REF!</definedName>
    <definedName name="L08_">#REF!</definedName>
    <definedName name="L09_">#REF!</definedName>
    <definedName name="l100.100">#REF!</definedName>
    <definedName name="l1ti50">#REF!</definedName>
    <definedName name="l1ti60">#REF!</definedName>
    <definedName name="L25BCL2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90GIP100">#REF!</definedName>
    <definedName name="L90GIP125">#REF!</definedName>
    <definedName name="L90GIP15">#REF!</definedName>
    <definedName name="L90GIP150">#REF!</definedName>
    <definedName name="L90GIP20">#REF!</definedName>
    <definedName name="L90GIP200">#REF!</definedName>
    <definedName name="L90GIP25">#REF!</definedName>
    <definedName name="L90GIP250">#REF!</definedName>
    <definedName name="L90GIP300">#REF!</definedName>
    <definedName name="L90GIP32">#REF!</definedName>
    <definedName name="L90GIP350">#REF!</definedName>
    <definedName name="L90GIP40">#REF!</definedName>
    <definedName name="L90GIP400">#REF!</definedName>
    <definedName name="L90GIP50">#REF!</definedName>
    <definedName name="L90GIP65">#REF!</definedName>
    <definedName name="L90GIP80">#REF!</definedName>
    <definedName name="la">#REF!</definedName>
    <definedName name="LA1_KN02">#REF!</definedName>
    <definedName name="LA1_KN04">#REF!</definedName>
    <definedName name="LA1_KN11">#REF!</definedName>
    <definedName name="LA1_KN13">#REF!</definedName>
    <definedName name="LA1_KN20">#REF!</definedName>
    <definedName name="LA1_KN22">#REF!</definedName>
    <definedName name="LA1_KN31">#REF!</definedName>
    <definedName name="LA1_KN40">#REF!</definedName>
    <definedName name="LA1_N02">#REF!</definedName>
    <definedName name="LA1_N11">#REF!</definedName>
    <definedName name="LA1_N20">#REF!</definedName>
    <definedName name="la70kv">#REF!</definedName>
    <definedName name="Lab_CSSD" localSheetId="2">#REF!</definedName>
    <definedName name="Lab_CSSD">#REF!</definedName>
    <definedName name="LAB_SPRAYER">#REF!</definedName>
    <definedName name="laba">#REF!</definedName>
    <definedName name="labet12">#REF!</definedName>
    <definedName name="LABMAT">#REF!</definedName>
    <definedName name="LABO">#REF!</definedName>
    <definedName name="LABORATORIUM_DAN_CSSD" localSheetId="2">#REF!</definedName>
    <definedName name="LABORATORIUM_DAN_CSSD">#REF!</definedName>
    <definedName name="LABOUR">#REF!</definedName>
    <definedName name="LABOUR_CAMP">#REF!</definedName>
    <definedName name="Lacak">#REF!</definedName>
    <definedName name="LAD_C22">#REF!</definedName>
    <definedName name="LAD_N04">#REF!</definedName>
    <definedName name="LAD_N13">#REF!</definedName>
    <definedName name="LAD_N31">#REF!</definedName>
    <definedName name="LAD_N40">#REF!</definedName>
    <definedName name="LAD_R0">#REF!</definedName>
    <definedName name="LAD_R2">#REF!</definedName>
    <definedName name="LAD_R4">#REF!</definedName>
    <definedName name="LAD_S2">#REF!</definedName>
    <definedName name="LAD_T0">#REF!</definedName>
    <definedName name="LAD_T2">#REF!</definedName>
    <definedName name="LAD_T4">#REF!</definedName>
    <definedName name="ladder">#REF!</definedName>
    <definedName name="ladder_30">#REF!</definedName>
    <definedName name="ladder_40">#REF!</definedName>
    <definedName name="ladder_cross_30">#REF!</definedName>
    <definedName name="ladder_elbow_30">#REF!</definedName>
    <definedName name="ladder_riser_30">#REF!</definedName>
    <definedName name="ladder_tee_30">#REF!</definedName>
    <definedName name="ladder_tee30">#REF!</definedName>
    <definedName name="ladder_tray">#REF!</definedName>
    <definedName name="lain">#REF!</definedName>
    <definedName name="Lain_jaga">#REF!</definedName>
    <definedName name="LAIN_LAIN">#REF!</definedName>
    <definedName name="lain01">#REF!</definedName>
    <definedName name="lain02">#REF!</definedName>
    <definedName name="lain2">#REF!</definedName>
    <definedName name="LAINLAIN">#REF!</definedName>
    <definedName name="LAINLAIN_1">#REF!</definedName>
    <definedName name="LAINLAIN_10">#REF!</definedName>
    <definedName name="LAINLAIN_2">#REF!</definedName>
    <definedName name="LAINLAIN_3">#REF!</definedName>
    <definedName name="LAINLAIN_4">#REF!</definedName>
    <definedName name="LAINLAIN_5">#REF!</definedName>
    <definedName name="LAINLAIN_9">#REF!</definedName>
    <definedName name="laker">#REF!</definedName>
    <definedName name="Lalin">#REF!</definedName>
    <definedName name="Lambersering">#REF!</definedName>
    <definedName name="lambresering.jati">#REF!</definedName>
    <definedName name="lambri">#REF!</definedName>
    <definedName name="Lambrisering">#REF!</definedName>
    <definedName name="Lamp">#REF!</definedName>
    <definedName name="LAMP_25">#REF!</definedName>
    <definedName name="LAMP_5">#REF!</definedName>
    <definedName name="LAMP_SL18">#REF!</definedName>
    <definedName name="LAMP_SL20">#REF!</definedName>
    <definedName name="LAMP_SL40">#REF!</definedName>
    <definedName name="LAMP_TL40">#REF!</definedName>
    <definedName name="Lamp.Sl.9watt">#REF!</definedName>
    <definedName name="lampap">#REF!</definedName>
    <definedName name="LAMPIRAN">#REF!</definedName>
    <definedName name="Lampiran_2_Penawaran">#REF!</definedName>
    <definedName name="lampout1">#REF!</definedName>
    <definedName name="lampout2">#REF!</definedName>
    <definedName name="lampu">#REF!</definedName>
    <definedName name="Lampu_10_Watt_Watt__Philips">#REF!</definedName>
    <definedName name="Lampu_Baret">#REF!</definedName>
    <definedName name="Lampu_hemat_energi">#REF!</definedName>
    <definedName name="lampu_hias_dinding">#REF!</definedName>
    <definedName name="lampu_hias_taman">#REF!</definedName>
    <definedName name="lampu_kristal">#REF!</definedName>
    <definedName name="Lampu_Parkir__Ekorola_18_W">#REF!</definedName>
    <definedName name="LAMPU_PHILIPS">#REF!</definedName>
    <definedName name="Lampu_pijar">#REF!</definedName>
    <definedName name="Lampu_Pijar__25_Watt___Philips">#REF!</definedName>
    <definedName name="Lampu_Pijar_15_Watt">#REF!</definedName>
    <definedName name="Lampu_Pijar_20_Watt">#REF!</definedName>
    <definedName name="Lampu_Pijar_25_Watt">#REF!</definedName>
    <definedName name="Lampu_Pijar_25W">#REF!</definedName>
    <definedName name="Lampu_Pijar_40_Watt">#REF!</definedName>
    <definedName name="Lampu_Pijar_60_Watt">#REF!</definedName>
    <definedName name="lampu_pijar15_lim">#REF!</definedName>
    <definedName name="Lampu_SL__14_Watt___Philips">#REF!</definedName>
    <definedName name="Lampu_SL_18_watt__Philips">#REF!</definedName>
    <definedName name="Lampu_SL_1x11_Watt__Philips">#REF!</definedName>
    <definedName name="Lampu_SL_1x18_Watt__Philips">#REF!</definedName>
    <definedName name="Lampu_SL_8_Watt">#REF!</definedName>
    <definedName name="Lampu_SL_9_watt__Philips">#REF!</definedName>
    <definedName name="Lampu_SL11">#REF!</definedName>
    <definedName name="lampu_taman">#REF!</definedName>
    <definedName name="Lampu_Taman_SL._18_W">#REF!</definedName>
    <definedName name="Lampu_tanah">#REF!</definedName>
    <definedName name="lampu_tl">#REF!</definedName>
    <definedName name="Lampu_TL_1_x_20_Watt">#REF!</definedName>
    <definedName name="Lampu_TL_2_x_20_W___Armatur">#REF!</definedName>
    <definedName name="Lampu_TL_20_W___Armatur">#REF!</definedName>
    <definedName name="Lampu_TL_20_watt">#REF!</definedName>
    <definedName name="Lampu_TL_2x20_watt">#REF!</definedName>
    <definedName name="Lampu_TL_2x20_Watt__Philips">#REF!</definedName>
    <definedName name="Lampu_TL_40_W___Armatur">#REF!</definedName>
    <definedName name="Lampu_TL_Bambu_1_x_20_Watt">#REF!</definedName>
    <definedName name="Lampu_TL_Bambu_1_x_40_Watt">#REF!</definedName>
    <definedName name="Lampu_TL_Bambu_40_W">#REF!</definedName>
    <definedName name="Lampu_TL20">#REF!</definedName>
    <definedName name="lampu_tl20_lim">#REF!</definedName>
    <definedName name="Lampu_XL_18_W___Armatur">#REF!</definedName>
    <definedName name="lampu.25w">#REF!</definedName>
    <definedName name="lampu.kolam_QR.CBC_50W">#REF!</definedName>
    <definedName name="lampu.mercury">#REF!</definedName>
    <definedName name="lampu.sl.18w">#REF!</definedName>
    <definedName name="lampu.tl.20w">#REF!</definedName>
    <definedName name="lampujalan_SON250">#REF!</definedName>
    <definedName name="lampusl18">#REF!</definedName>
    <definedName name="lamputl">#REF!</definedName>
    <definedName name="Lamputl10">#REF!</definedName>
    <definedName name="lamputl20">#REF!</definedName>
    <definedName name="lan12b145">#REF!</definedName>
    <definedName name="lan30b220">#REF!</definedName>
    <definedName name="Landasan_hukum_Pendirian_Perusahaan">#REF!</definedName>
    <definedName name="LANDASANHUKUM">#REF!</definedName>
    <definedName name="LANDSCAPE">#REF!</definedName>
    <definedName name="langit2hardplek1m">#REF!</definedName>
    <definedName name="langitasbes">#REF!</definedName>
    <definedName name="langitgypsum">#REF!</definedName>
    <definedName name="LANGSUNG_1">#REF!</definedName>
    <definedName name="LANGSUNG_2">#REF!</definedName>
    <definedName name="langt21mkamper">#REF!</definedName>
    <definedName name="langt2gypsmrngkhollow">#REF!</definedName>
    <definedName name="lanker40">#REF!</definedName>
    <definedName name="LANTAI">#REF!</definedName>
    <definedName name="LANTAI_20X20">#REF!</definedName>
    <definedName name="lantai_bata">#REF!</definedName>
    <definedName name="Lantai_Batu_bata">#REF!</definedName>
    <definedName name="lantai_beton">#REF!</definedName>
    <definedName name="Lantai_Beton_tumbuk">#REF!</definedName>
    <definedName name="Lantai_diplester_13">#REF!</definedName>
    <definedName name="LANTAI_P3">#REF!</definedName>
    <definedName name="Lantai_Papan">#REF!</definedName>
    <definedName name="lantai_tegel_keramik_30x30">#REF!</definedName>
    <definedName name="lantai_ubin">#REF!</definedName>
    <definedName name="Lantai_Ulin">#REF!</definedName>
    <definedName name="lantai1">#REF!</definedName>
    <definedName name="lantai20">#REF!</definedName>
    <definedName name="lantai30">#REF!</definedName>
    <definedName name="Lantaikerami15anti">#REF!</definedName>
    <definedName name="lantaikeramik">#REF!</definedName>
    <definedName name="lantaikerja">#REF!</definedName>
    <definedName name="lantaikerjawiremsh">#REF!</definedName>
    <definedName name="lantaipapan">#REF!</definedName>
    <definedName name="lantaitegel">#REF!</definedName>
    <definedName name="lantekrj">#REF!</definedName>
    <definedName name="lantkrj">#REF!</definedName>
    <definedName name="lap_bul">#REF!</definedName>
    <definedName name="Lap.Perekat">#REF!</definedName>
    <definedName name="Lap.Resap.Pengikat">#REF!</definedName>
    <definedName name="LAPBET">#REF!</definedName>
    <definedName name="Lapen">#REF!</definedName>
    <definedName name="lapis_alu">#REF!</definedName>
    <definedName name="LAPIS_IJUK">#REF!</definedName>
    <definedName name="Lapis_Pondasi_Agregat_Klas_C">#REF!</definedName>
    <definedName name="Lapis_Pondasi_Agregat_Klas_C_11">#REF!</definedName>
    <definedName name="Lapis_Resap_P">#REF!</definedName>
    <definedName name="lapispasir">#REF!</definedName>
    <definedName name="lapispondasi">#REF!</definedName>
    <definedName name="laporan">#REF!</definedName>
    <definedName name="laps">#REF!</definedName>
    <definedName name="laps15">#REF!</definedName>
    <definedName name="laps20">#REF!</definedName>
    <definedName name="laps40d">#REF!</definedName>
    <definedName name="las">#REF!</definedName>
    <definedName name="lasi">#REF!</definedName>
    <definedName name="laslistrik">#REF!</definedName>
    <definedName name="Last_Row">#N/A</definedName>
    <definedName name="LASTAS">#REF!</definedName>
    <definedName name="laston">#REF!</definedName>
    <definedName name="Laston.AC">#REF!</definedName>
    <definedName name="laston528">#REF!</definedName>
    <definedName name="lastonproduk">#REF!</definedName>
    <definedName name="LAT">#REF!</definedName>
    <definedName name="latab30">#REF!</definedName>
    <definedName name="latai">#REF!</definedName>
    <definedName name="latasir">#REF!</definedName>
    <definedName name="late">#REF!</definedName>
    <definedName name="latiu">#REF!</definedName>
    <definedName name="latiu1212">#REF!</definedName>
    <definedName name="latiu1215">#REF!</definedName>
    <definedName name="latiu1520">#REF!</definedName>
    <definedName name="Launching">#REF!</definedName>
    <definedName name="LaunchingBox">#REF!</definedName>
    <definedName name="LAUNDRY" localSheetId="2">#REF!</definedName>
    <definedName name="LAUNDRY">#REF!</definedName>
    <definedName name="lblademg">#REF!</definedName>
    <definedName name="LBOW100">#REF!</definedName>
    <definedName name="LBOW125">#REF!</definedName>
    <definedName name="LBOW15">#REF!</definedName>
    <definedName name="LBOW150">#REF!</definedName>
    <definedName name="LBOW20">#REF!</definedName>
    <definedName name="LBOW200">#REF!</definedName>
    <definedName name="LBOW25">#REF!</definedName>
    <definedName name="LBOW250">#REF!</definedName>
    <definedName name="LBOW300">#REF!</definedName>
    <definedName name="LBOW32">#REF!</definedName>
    <definedName name="LBOW40">#REF!</definedName>
    <definedName name="LBOW45100">#REF!</definedName>
    <definedName name="LBOW45125">#REF!</definedName>
    <definedName name="LBOW4515">#REF!</definedName>
    <definedName name="LBOW45150">#REF!</definedName>
    <definedName name="LBOW4520">#REF!</definedName>
    <definedName name="LBOW45200">#REF!</definedName>
    <definedName name="LBOW4525">#REF!</definedName>
    <definedName name="LBOW45250">#REF!</definedName>
    <definedName name="LBOW45300">#REF!</definedName>
    <definedName name="LBOW4532">#REF!</definedName>
    <definedName name="LBOW4540">#REF!</definedName>
    <definedName name="LBOW4550">#REF!</definedName>
    <definedName name="LBOW4565">#REF!</definedName>
    <definedName name="LBOW4580">#REF!</definedName>
    <definedName name="LBOW50">#REF!</definedName>
    <definedName name="LBOW65">#REF!</definedName>
    <definedName name="LBOW80">#REF!</definedName>
    <definedName name="LBOW90100">#REF!</definedName>
    <definedName name="LBOW90125">#REF!</definedName>
    <definedName name="LBOW9015">#REF!</definedName>
    <definedName name="LBOW90150">#REF!</definedName>
    <definedName name="LBOW9020">#REF!</definedName>
    <definedName name="LBOW90200">#REF!</definedName>
    <definedName name="LBOW9025">#REF!</definedName>
    <definedName name="LBOW90250">#REF!</definedName>
    <definedName name="LBOW90300">#REF!</definedName>
    <definedName name="LBOW9032">#REF!</definedName>
    <definedName name="LBOW9040">#REF!</definedName>
    <definedName name="LBOW9050">#REF!</definedName>
    <definedName name="LBOW9065">#REF!</definedName>
    <definedName name="LBOW9080">#REF!</definedName>
    <definedName name="LBOWBS100">#REF!</definedName>
    <definedName name="LBOWBS125">#REF!</definedName>
    <definedName name="LBOWBS15">#REF!</definedName>
    <definedName name="LBOWBS150">#REF!</definedName>
    <definedName name="LBOWBS20">#REF!</definedName>
    <definedName name="LBOWBS200">#REF!</definedName>
    <definedName name="LBOWBS25">#REF!</definedName>
    <definedName name="LBOWBS250">#REF!</definedName>
    <definedName name="LBOWBS300">#REF!</definedName>
    <definedName name="LBOWBS32">#REF!</definedName>
    <definedName name="LBOWBS40">#REF!</definedName>
    <definedName name="LBOWBS50">#REF!</definedName>
    <definedName name="LBOWBS65">#REF!</definedName>
    <definedName name="LBOWBS80">#REF!</definedName>
    <definedName name="LBOWGIP100">#REF!</definedName>
    <definedName name="LBOWGIP125">#REF!</definedName>
    <definedName name="LBOWGIP15">#REF!</definedName>
    <definedName name="LBOWGIP150">#REF!</definedName>
    <definedName name="LBOWGIP20">#REF!</definedName>
    <definedName name="LBOWGIP200">#REF!</definedName>
    <definedName name="LBOWGIP25">#REF!</definedName>
    <definedName name="LBOWGIP250">#REF!</definedName>
    <definedName name="LBOWGIP300">#REF!</definedName>
    <definedName name="LBOWGIP32">#REF!</definedName>
    <definedName name="LBOWGIP350">#REF!</definedName>
    <definedName name="LBOWGIP40">#REF!</definedName>
    <definedName name="LBOWGIP400">#REF!</definedName>
    <definedName name="LBOWGIP50">#REF!</definedName>
    <definedName name="LBOWGIP65">#REF!</definedName>
    <definedName name="LBOWGIP80">#REF!</definedName>
    <definedName name="lbowpvc4">#REF!</definedName>
    <definedName name="LBY">#REF!</definedName>
    <definedName name="lc">"$#REF!.$I$41"</definedName>
    <definedName name="LC1_D09">#REF!</definedName>
    <definedName name="LC1_D115">#REF!</definedName>
    <definedName name="LC1_D12">#REF!</definedName>
    <definedName name="LC1_D150">#REF!</definedName>
    <definedName name="LC1_D18">#REF!</definedName>
    <definedName name="LC1_D25">#REF!</definedName>
    <definedName name="LC1_D32">#REF!</definedName>
    <definedName name="LC1_D38">#REF!</definedName>
    <definedName name="LC1_D40">#REF!</definedName>
    <definedName name="LC1_D50">#REF!</definedName>
    <definedName name="LC1_D65">#REF!</definedName>
    <definedName name="LC1_D80">#REF!</definedName>
    <definedName name="LC1_D95">#REF!</definedName>
    <definedName name="LC1_F115">#REF!</definedName>
    <definedName name="LC1_F150">#REF!</definedName>
    <definedName name="LC1_F185">#REF!</definedName>
    <definedName name="LC1_F225">#REF!</definedName>
    <definedName name="LC1_F265">#REF!</definedName>
    <definedName name="LC1_F300">#REF!</definedName>
    <definedName name="LC1_F400">#REF!</definedName>
    <definedName name="LC1_F500">#REF!</definedName>
    <definedName name="LC1_F600">#REF!</definedName>
    <definedName name="LC1_F800">#REF!</definedName>
    <definedName name="ld">#REF!</definedName>
    <definedName name="ldrumvibro">#REF!</definedName>
    <definedName name="LE">#REF!</definedName>
    <definedName name="LE_6">#REF!</definedName>
    <definedName name="LEAI">#REF!</definedName>
    <definedName name="Least">#REF!</definedName>
    <definedName name="leb">#REF!</definedName>
    <definedName name="LEGAL_WELFARE">#REF!</definedName>
    <definedName name="LEGRAN">#REF!</definedName>
    <definedName name="legrand">#REF!</definedName>
    <definedName name="leher_angsa">#REF!</definedName>
    <definedName name="lelah">#REF!</definedName>
    <definedName name="LEM">#REF!</definedName>
    <definedName name="Lem__Fox">#REF!</definedName>
    <definedName name="lem_aibon">#REF!</definedName>
    <definedName name="Lem_Ehabond__Lem_Kayu">#REF!</definedName>
    <definedName name="Lem_Fox">#REF!</definedName>
    <definedName name="Lem_gypsum">#REF!</definedName>
    <definedName name="lem_kayu">#REF!</definedName>
    <definedName name="Lem_PVC">#REF!</definedName>
    <definedName name="LEM.1011">#REF!</definedName>
    <definedName name="lem.kayu">#REF!</definedName>
    <definedName name="Lemari">#REF!</definedName>
    <definedName name="Lemari_3">#REF!</definedName>
    <definedName name="Lemari_4">#REF!</definedName>
    <definedName name="Lemari_5">#REF!</definedName>
    <definedName name="lemari_arsip">#REF!</definedName>
    <definedName name="Lemari_Buku">#REF!</definedName>
    <definedName name="LEMBAR">#REF!</definedName>
    <definedName name="lembar_seri">#REF!</definedName>
    <definedName name="lembarsering">#REF!</definedName>
    <definedName name="LEMBATA">#REF!</definedName>
    <definedName name="lemfox">#REF!</definedName>
    <definedName name="lemfox_1">#REF!</definedName>
    <definedName name="lemKayu">#REF!</definedName>
    <definedName name="LEMKUNING">#REF!</definedName>
    <definedName name="Lempengan_Rumput">#REF!</definedName>
    <definedName name="lempipa">#REF!</definedName>
    <definedName name="lempvc">#REF!</definedName>
    <definedName name="lemVinyl">#REF!</definedName>
    <definedName name="lemWallpaper">#REF!</definedName>
    <definedName name="Les_Kaca">#REF!</definedName>
    <definedName name="Lett" hidden="1">#REF!</definedName>
    <definedName name="LG">#REF!</definedName>
    <definedName name="lg_4">#REF!</definedName>
    <definedName name="lg_5">#REF!</definedName>
    <definedName name="lg_7">#REF!</definedName>
    <definedName name="LGIP15">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">#REF!</definedName>
    <definedName name="li.21">#N/A</definedName>
    <definedName name="li.21_11">#REF!</definedName>
    <definedName name="li.21_2">#REF!</definedName>
    <definedName name="Lift">#REF!</definedName>
    <definedName name="lik" hidden="1">#REF!</definedName>
    <definedName name="LIMA">#REF!</definedName>
    <definedName name="LIMA_PULUH_EMPAT_JUTA_DELAPAN_RATUS_SEPULUH_RIBU_TUJUH_RATUS_LIMA_PULUH_ENAM">#REF!</definedName>
    <definedName name="lima1">#REF!</definedName>
    <definedName name="LIMBOTO_____________________________2001">#REF!</definedName>
    <definedName name="lincuran">#REF!</definedName>
    <definedName name="linda">#REF!</definedName>
    <definedName name="LING">#REF!</definedName>
    <definedName name="linggua">#REF!</definedName>
    <definedName name="linmg">#REF!</definedName>
    <definedName name="linvibro">#REF!</definedName>
    <definedName name="lipc_125x50">#REF!</definedName>
    <definedName name="lipc_150x50">#REF!</definedName>
    <definedName name="lipc_200x75">#REF!</definedName>
    <definedName name="LIS">#REF!</definedName>
    <definedName name="lis_gypsum">#REF!</definedName>
    <definedName name="Lis_Kayu_Profil">#REF!</definedName>
    <definedName name="lisgip5">#REF!</definedName>
    <definedName name="lisgypsum">#REF!</definedName>
    <definedName name="LisKayu">#REF!</definedName>
    <definedName name="LISP1060">#REF!</definedName>
    <definedName name="lispla">#REF!</definedName>
    <definedName name="lispla_1">#REF!</definedName>
    <definedName name="lisplang">#REF!</definedName>
    <definedName name="lisplank">#REF!</definedName>
    <definedName name="LISPLANK_PLATE">#REF!</definedName>
    <definedName name="lisplank_seperd.">#REF!</definedName>
    <definedName name="Lisplank_Superdek">#REF!</definedName>
    <definedName name="lisplankbk">#REF!</definedName>
    <definedName name="lisplankkamper">#REF!</definedName>
    <definedName name="lisplankpapan220">#REF!</definedName>
    <definedName name="List">#REF!</definedName>
    <definedName name="List__Profil__Sp.__3">#REF!</definedName>
    <definedName name="List_Dinding">#REF!</definedName>
    <definedName name="List_gypsum">#REF!</definedName>
    <definedName name="list_gypsum10">#REF!</definedName>
    <definedName name="List_Kayu_0_5_x_2_5_cm">#REF!</definedName>
    <definedName name="List_keramik">#REF!</definedName>
    <definedName name="list_plaf_24">#REF!</definedName>
    <definedName name="list_plaf_57">#REF!</definedName>
    <definedName name="list_plaf_810">#REF!</definedName>
    <definedName name="List_Plafon">#REF!</definedName>
    <definedName name="LIST_PLAFOND_Sp._3">#REF!</definedName>
    <definedName name="List_Plank_II">#REF!</definedName>
    <definedName name="LIST_PLANK_KAYU_KLS.II">#REF!</definedName>
    <definedName name="list_profil">#REF!</definedName>
    <definedName name="List_Profil_3">#REF!</definedName>
    <definedName name="List_Profil_Kayu">#REF!</definedName>
    <definedName name="List_Profil_Sp._3">#REF!</definedName>
    <definedName name="List_profil_sp.3">#REF!</definedName>
    <definedName name="LIST_PROFILE_KAYU">#REF!</definedName>
    <definedName name="list.plafon.k.profil">#REF!</definedName>
    <definedName name="list1">#REF!</definedName>
    <definedName name="listelo">#REF!</definedName>
    <definedName name="listgranito">#REF!</definedName>
    <definedName name="listgyp_10cm">#REF!</definedName>
    <definedName name="listgyp_15cm">#REF!</definedName>
    <definedName name="listgypsum">#REF!</definedName>
    <definedName name="listgypsum_1">#REF!</definedName>
    <definedName name="LISTKAYU">#REF!</definedName>
    <definedName name="listkayuprofil">#REF!</definedName>
    <definedName name="listkeramik">#REF!</definedName>
    <definedName name="listkeramik_5x20">#REF!</definedName>
    <definedName name="listkyu">#REF!</definedName>
    <definedName name="listlangitkayu">#REF!</definedName>
    <definedName name="LISTLOKASI">#REF!</definedName>
    <definedName name="listp1080">#REF!</definedName>
    <definedName name="listp10b161">#REF!</definedName>
    <definedName name="listp830">#REF!</definedName>
    <definedName name="listp840">#REF!</definedName>
    <definedName name="listpla">#REF!</definedName>
    <definedName name="listplafond">#REF!</definedName>
    <definedName name="listplank">#REF!</definedName>
    <definedName name="LISTPLANK_ALUMINIUM">#REF!</definedName>
    <definedName name="LISTPLANK_KAYU">#REF!</definedName>
    <definedName name="Listplank_Papan">#REF!</definedName>
    <definedName name="LISTPLANK_PLAT">#REF!</definedName>
    <definedName name="listplank320">#REF!</definedName>
    <definedName name="listplank325">#REF!</definedName>
    <definedName name="listplank330">#REF!</definedName>
    <definedName name="listplankbengkirei">#REF!</definedName>
    <definedName name="listplanklama">#REF!</definedName>
    <definedName name="Listplepet">#REF!</definedName>
    <definedName name="LISTPQ">#REF!</definedName>
    <definedName name="listprofiljati">#REF!</definedName>
    <definedName name="listrik">#REF!</definedName>
    <definedName name="Listrik_jaga">#REF!</definedName>
    <definedName name="LIU">#REF!</definedName>
    <definedName name="LIVI_YUNITA">#REF!</definedName>
    <definedName name="ljjj">#REF!</definedName>
    <definedName name="ljk">#REF!</definedName>
    <definedName name="ljlijh">#REF!</definedName>
    <definedName name="LK">#REF!</definedName>
    <definedName name="LKBBBJH">#REF!</definedName>
    <definedName name="lker20">#REF!</definedName>
    <definedName name="lker30">#REF!</definedName>
    <definedName name="lkerja">#REF!</definedName>
    <definedName name="lkj">#REF!</definedName>
    <definedName name="lksdgflsdg">#REF!</definedName>
    <definedName name="ll">#REF!</definedName>
    <definedName name="LL_01">#REF!</definedName>
    <definedName name="LL_02">#REF!</definedName>
    <definedName name="LL_03">#REF!</definedName>
    <definedName name="LL_04">#REF!</definedName>
    <definedName name="LL_05">#REF!</definedName>
    <definedName name="LL_06">#REF!</definedName>
    <definedName name="LL_061">#REF!</definedName>
    <definedName name="LL_07">#REF!</definedName>
    <definedName name="LL_08">#REF!</definedName>
    <definedName name="LL_09">#REF!</definedName>
    <definedName name="LL_10">#REF!</definedName>
    <definedName name="llfoeo" hidden="1">#REF!</definedName>
    <definedName name="llkk">#REF!</definedName>
    <definedName name="lll">#REF!</definedName>
    <definedName name="llll">#REF!</definedName>
    <definedName name="LLLLLLLLLLL">#REF!</definedName>
    <definedName name="lluar">#REF!</definedName>
    <definedName name="LM">#REF!</definedName>
    <definedName name="Lmk">#REF!</definedName>
    <definedName name="lmp25w">#REF!</definedName>
    <definedName name="lmp25w_1">#REF!</definedName>
    <definedName name="lmpp" hidden="1">#REF!</definedName>
    <definedName name="lngt2borneo">#REF!</definedName>
    <definedName name="lo">#REF!</definedName>
    <definedName name="LOAD">#REF!</definedName>
    <definedName name="LOADED_TOOL">#REF!</definedName>
    <definedName name="LOADER">#REF!</definedName>
    <definedName name="LOADER_23">#REF!</definedName>
    <definedName name="Loan_Amount">#REF!</definedName>
    <definedName name="Loan_Start">#REF!</definedName>
    <definedName name="Loan_Years">#REF!</definedName>
    <definedName name="LOBBY">#REF!</definedName>
    <definedName name="LOBY_A">#REF!</definedName>
    <definedName name="LOBY_B">#REF!</definedName>
    <definedName name="LOBY_BASE">#REF!</definedName>
    <definedName name="LOBY_C">#REF!</definedName>
    <definedName name="lockset">#REF!</definedName>
    <definedName name="LOK">#REF!</definedName>
    <definedName name="LOK_1">#REF!</definedName>
    <definedName name="LOK_2">#REF!</definedName>
    <definedName name="LOK_3">#REF!</definedName>
    <definedName name="LOK_4">#REF!</definedName>
    <definedName name="LOK_5">#REF!</definedName>
    <definedName name="LOK_6">#REF!</definedName>
    <definedName name="LOK_8">#REF!</definedName>
    <definedName name="LOK.1">#REF!</definedName>
    <definedName name="LOKALJO">#REF!</definedName>
    <definedName name="LOKASI">#REF!</definedName>
    <definedName name="Lokasi_">#REF!</definedName>
    <definedName name="lokasi_1">#REF!</definedName>
    <definedName name="Lokasi_2">#REF!</definedName>
    <definedName name="Lokasi_3">#REF!</definedName>
    <definedName name="Lokasi_4">#REF!</definedName>
    <definedName name="LOKASI_7">#REF!</definedName>
    <definedName name="loker">#REF!</definedName>
    <definedName name="lolo">#REF!,#REF!</definedName>
    <definedName name="LOP">#REF!</definedName>
    <definedName name="losetjongkokwarnatua">#REF!</definedName>
    <definedName name="lp">#REF!</definedName>
    <definedName name="lp100nb">#REF!</definedName>
    <definedName name="lp36nb">#REF!</definedName>
    <definedName name="LPA">#REF!</definedName>
    <definedName name="lpaburuh">#REF!</definedName>
    <definedName name="lpahitam">#REF!</definedName>
    <definedName name="lpaklasak521">#REF!</definedName>
    <definedName name="LPB">#REF!</definedName>
    <definedName name="LPB_C">#REF!</definedName>
    <definedName name="lpbburuh">#REF!</definedName>
    <definedName name="lpbklasb">#REF!</definedName>
    <definedName name="lpd">#REF!</definedName>
    <definedName name="LPG">#REF!</definedName>
    <definedName name="lpijar">#REF!</definedName>
    <definedName name="lpl">#REF!</definedName>
    <definedName name="lpst">#REF!</definedName>
    <definedName name="LQ">#REF!</definedName>
    <definedName name="ls">#REF!</definedName>
    <definedName name="lsl">#REF!</definedName>
    <definedName name="lsplank330kamper">#REF!</definedName>
    <definedName name="lsplk2x220borneo">#REF!</definedName>
    <definedName name="lsplkgrc">#REF!</definedName>
    <definedName name="lsplkgrc092">#REF!</definedName>
    <definedName name="lt">#REF!</definedName>
    <definedName name="LT_500">#REF!</definedName>
    <definedName name="Lt_Basement">#REF!</definedName>
    <definedName name="Lt_Batu_Bata">#REF!</definedName>
    <definedName name="Lt_Beton_tumbuk_1_3_5">#REF!</definedName>
    <definedName name="Lt_Dasar">#REF!</definedName>
    <definedName name="Lt_Keramik_20">#REF!</definedName>
    <definedName name="lt_krja_135_m3">#REF!</definedName>
    <definedName name="Lt_Tegel_30x30">#REF!</definedName>
    <definedName name="lt_tegel_keramik_20x20">#REF!</definedName>
    <definedName name="lt_tegel_Pc">#REF!</definedName>
    <definedName name="lt_ubin_wafel">#REF!</definedName>
    <definedName name="Lt_Utama">#REF!</definedName>
    <definedName name="lt._tumb._135_M2">#REF!</definedName>
    <definedName name="lt.tumb._135_M3">#REF!</definedName>
    <definedName name="lt1smp">#REF!</definedName>
    <definedName name="lt1smu">#REF!</definedName>
    <definedName name="lt2smp">#REF!</definedName>
    <definedName name="lt2smu">#REF!</definedName>
    <definedName name="lt3smp">#REF!</definedName>
    <definedName name="lt3smu">#REF!</definedName>
    <definedName name="ltatapsmp">#REF!</definedName>
    <definedName name="ltatapsmu">#REF!</definedName>
    <definedName name="ltdasarsmp">#REF!</definedName>
    <definedName name="ltdasarsmu">#REF!</definedName>
    <definedName name="LTIL">#REF!</definedName>
    <definedName name="ltk">#REF!</definedName>
    <definedName name="ltkerja">#REF!</definedName>
    <definedName name="ltl">#REF!</definedName>
    <definedName name="ltrap">#REF!</definedName>
    <definedName name="ltstrsmp">#REF!</definedName>
    <definedName name="Luar1">#REF!</definedName>
    <definedName name="luas">#REF!</definedName>
    <definedName name="luas_a">#REF!</definedName>
    <definedName name="Luas_Bangunan">#REF!</definedName>
    <definedName name="Luas_Kozen">#REF!</definedName>
    <definedName name="luas_s">#REF!</definedName>
    <definedName name="LUAS_V1">#REF!</definedName>
    <definedName name="luas.daun.besi">#REF!</definedName>
    <definedName name="luas.kusen.besi">#REF!</definedName>
    <definedName name="luas.kusen.kayu">#REF!</definedName>
    <definedName name="LUAS1">#REF!</definedName>
    <definedName name="LUAS10">#REF!</definedName>
    <definedName name="LUAS11">#REF!</definedName>
    <definedName name="LUAS12">#REF!</definedName>
    <definedName name="LUAS13">#REF!</definedName>
    <definedName name="LUAS14">#REF!</definedName>
    <definedName name="LUAS15">#REF!</definedName>
    <definedName name="LUAS16">#REF!</definedName>
    <definedName name="LUAS17">#REF!</definedName>
    <definedName name="LUAS18">#REF!</definedName>
    <definedName name="LUAS19">#REF!</definedName>
    <definedName name="LUAS2">#REF!</definedName>
    <definedName name="LUAS20">#REF!</definedName>
    <definedName name="LUAS21">#REF!</definedName>
    <definedName name="LUAS22">#REF!</definedName>
    <definedName name="LUAS23">#REF!</definedName>
    <definedName name="LUAS24">#REF!</definedName>
    <definedName name="LUAS25">#REF!</definedName>
    <definedName name="LUAS26">#REF!</definedName>
    <definedName name="LUAS27">#REF!</definedName>
    <definedName name="LUAS28">#REF!</definedName>
    <definedName name="LUAS29">#REF!</definedName>
    <definedName name="LUAS3">#REF!</definedName>
    <definedName name="LUAS30">#REF!</definedName>
    <definedName name="LUAS31">#REF!</definedName>
    <definedName name="LUAS32">#REF!</definedName>
    <definedName name="LUAS33">#REF!</definedName>
    <definedName name="LUAS34">#REF!</definedName>
    <definedName name="LUAS4">#REF!</definedName>
    <definedName name="LUAS5">#REF!</definedName>
    <definedName name="LUAS6">#REF!</definedName>
    <definedName name="LUAS7">#REF!</definedName>
    <definedName name="LUAS8">#REF!</definedName>
    <definedName name="LUAS9">#REF!</definedName>
    <definedName name="luasbas">#REF!</definedName>
    <definedName name="luaspodium">#REF!</definedName>
    <definedName name="luasstr">#REF!</definedName>
    <definedName name="LUASTOTAL">#REF!</definedName>
    <definedName name="luastower">#REF!</definedName>
    <definedName name="Lubang">#REF!</definedName>
    <definedName name="lubang.atas">#REF!</definedName>
    <definedName name="lubang.bawah">#REF!</definedName>
    <definedName name="lubangbak">#REF!</definedName>
    <definedName name="LUILU">#REF!</definedName>
    <definedName name="LUL">#REF!</definedName>
    <definedName name="LULI">#REF!</definedName>
    <definedName name="luncur">#REF!</definedName>
    <definedName name="luncuran">#REF!</definedName>
    <definedName name="lvL521V1A">#REF!</definedName>
    <definedName name="lvL521V3dgn">#REF!</definedName>
    <definedName name="lvL521V3pns">#REF!</definedName>
    <definedName name="lvLW565">#REF!</definedName>
    <definedName name="LVMDP">#REF!</definedName>
    <definedName name="lylyi">#REF!</definedName>
    <definedName name="M">#REF!</definedName>
    <definedName name="m_01">#REF!</definedName>
    <definedName name="M_010">#REF!</definedName>
    <definedName name="M_013">#REF!</definedName>
    <definedName name="M_014">#REF!</definedName>
    <definedName name="M_020">#REF!</definedName>
    <definedName name="M_021">#REF!</definedName>
    <definedName name="M_022">#REF!</definedName>
    <definedName name="M_023">#REF!</definedName>
    <definedName name="M_024">#REF!</definedName>
    <definedName name="M_025">#REF!</definedName>
    <definedName name="M_026">#REF!</definedName>
    <definedName name="m_02a">#REF!</definedName>
    <definedName name="m_02b">#REF!</definedName>
    <definedName name="M_031">#REF!</definedName>
    <definedName name="M_033">#REF!</definedName>
    <definedName name="M_035">#REF!</definedName>
    <definedName name="m_03a">#REF!</definedName>
    <definedName name="m_03b">#REF!</definedName>
    <definedName name="M_040">#REF!</definedName>
    <definedName name="M_041">#REF!</definedName>
    <definedName name="M_042">#REF!</definedName>
    <definedName name="m_04a">#REF!</definedName>
    <definedName name="m_04b">#REF!</definedName>
    <definedName name="M_050">#REF!</definedName>
    <definedName name="m_05a">#REF!</definedName>
    <definedName name="m_05b">#REF!</definedName>
    <definedName name="m_05c">#REF!</definedName>
    <definedName name="M_061">#REF!</definedName>
    <definedName name="M_062">#REF!</definedName>
    <definedName name="M_065">#REF!</definedName>
    <definedName name="M_067">#REF!</definedName>
    <definedName name="m_06a">#REF!</definedName>
    <definedName name="m_06b">#REF!</definedName>
    <definedName name="m_07">#REF!</definedName>
    <definedName name="M_070">#REF!</definedName>
    <definedName name="M_080">#REF!</definedName>
    <definedName name="M_081">#REF!</definedName>
    <definedName name="m_08a">#REF!</definedName>
    <definedName name="m_08b">#REF!</definedName>
    <definedName name="M_090">#REF!</definedName>
    <definedName name="M_091">#REF!</definedName>
    <definedName name="m_09a">#REF!</definedName>
    <definedName name="m_09b">#REF!</definedName>
    <definedName name="m_10">#REF!</definedName>
    <definedName name="M_100">#REF!</definedName>
    <definedName name="m_10a">#REF!</definedName>
    <definedName name="m_10b">#REF!</definedName>
    <definedName name="m_116">#REF!</definedName>
    <definedName name="m_11a">#REF!</definedName>
    <definedName name="m_11b">#REF!</definedName>
    <definedName name="m_14a">#REF!</definedName>
    <definedName name="m_14b">#REF!</definedName>
    <definedName name="M_155">#REF!</definedName>
    <definedName name="m_15a">#REF!</definedName>
    <definedName name="m_15b">#REF!</definedName>
    <definedName name="m_16">#REF!</definedName>
    <definedName name="M_161">#REF!</definedName>
    <definedName name="m_162">#REF!</definedName>
    <definedName name="M_163">#REF!</definedName>
    <definedName name="M_164">#REF!</definedName>
    <definedName name="M_165">#REF!</definedName>
    <definedName name="M_166">#REF!</definedName>
    <definedName name="m_166_paku">#REF!</definedName>
    <definedName name="m_167">#REF!</definedName>
    <definedName name="m_168">#REF!</definedName>
    <definedName name="M_170">#REF!</definedName>
    <definedName name="m_180">#REF!</definedName>
    <definedName name="M_181">#REF!</definedName>
    <definedName name="M_183">#REF!</definedName>
    <definedName name="M_184">#REF!</definedName>
    <definedName name="m_19">#REF!</definedName>
    <definedName name="m_20_hitam">#REF!</definedName>
    <definedName name="m_20_putih">#REF!</definedName>
    <definedName name="m_20a">#REF!</definedName>
    <definedName name="m_20b">#REF!</definedName>
    <definedName name="m_21">#REF!</definedName>
    <definedName name="m_22">#REF!</definedName>
    <definedName name="m_22_hitam">#REF!</definedName>
    <definedName name="m_22_putih">#REF!</definedName>
    <definedName name="m_23">#REF!</definedName>
    <definedName name="m_23a">#REF!</definedName>
    <definedName name="m_23b">#REF!</definedName>
    <definedName name="m_24">#REF!</definedName>
    <definedName name="m_25">#REF!</definedName>
    <definedName name="m_26">#REF!</definedName>
    <definedName name="m_26a">#REF!</definedName>
    <definedName name="m_26b">#REF!</definedName>
    <definedName name="m_27">#REF!</definedName>
    <definedName name="m_28">#REF!</definedName>
    <definedName name="m_29">#REF!</definedName>
    <definedName name="m_30">#REF!</definedName>
    <definedName name="m_31">#REF!</definedName>
    <definedName name="m_32">#REF!</definedName>
    <definedName name="m_36a">#REF!</definedName>
    <definedName name="m_36b">#REF!</definedName>
    <definedName name="m_37a">#REF!</definedName>
    <definedName name="m_37b">#REF!</definedName>
    <definedName name="m_40">#REF!</definedName>
    <definedName name="m_41">#REF!</definedName>
    <definedName name="m_41_beton">#REF!</definedName>
    <definedName name="m_41_Krokos">#REF!</definedName>
    <definedName name="m_41_saring">#REF!</definedName>
    <definedName name="m_42">#REF!</definedName>
    <definedName name="m_42_sirtu">#REF!</definedName>
    <definedName name="m_61">#REF!</definedName>
    <definedName name="m_63">#REF!</definedName>
    <definedName name="m_67">#REF!</definedName>
    <definedName name="m_79">#REF!</definedName>
    <definedName name="m_80">#REF!</definedName>
    <definedName name="m_81">#REF!</definedName>
    <definedName name="m_82">#REF!</definedName>
    <definedName name="m_83">#REF!</definedName>
    <definedName name="M_a_n_d_o_r">#REF!</definedName>
    <definedName name="m_lav6001000">#REF!</definedName>
    <definedName name="m_lav6001100">#REF!</definedName>
    <definedName name="m_lav6001700">#REF!</definedName>
    <definedName name="m_lav6002000">#REF!</definedName>
    <definedName name="M_RP">#REF!</definedName>
    <definedName name="M_UP">#REF!</definedName>
    <definedName name="M_UP_1">#REF!</definedName>
    <definedName name="M_US">#REF!</definedName>
    <definedName name="M.___01">#REF!</definedName>
    <definedName name="M.___02">#REF!</definedName>
    <definedName name="M.___03">#REF!</definedName>
    <definedName name="M.___04">#REF!</definedName>
    <definedName name="M.___05">#REF!</definedName>
    <definedName name="M.___06">#REF!</definedName>
    <definedName name="M.___07">#REF!</definedName>
    <definedName name="M.___08">#REF!</definedName>
    <definedName name="M.___10">#REF!</definedName>
    <definedName name="M.___11">#REF!</definedName>
    <definedName name="M.___12">#REF!</definedName>
    <definedName name="M._44">#REF!</definedName>
    <definedName name="M._47a">#REF!</definedName>
    <definedName name="M._68">#REF!</definedName>
    <definedName name="M.010">#REF!</definedName>
    <definedName name="M.011">#REF!</definedName>
    <definedName name="M.011A">#REF!</definedName>
    <definedName name="M.012">#REF!</definedName>
    <definedName name="M.013">#REF!</definedName>
    <definedName name="M.014">#REF!</definedName>
    <definedName name="M.015">#REF!</definedName>
    <definedName name="m.016">#REF!</definedName>
    <definedName name="m.017">#REF!</definedName>
    <definedName name="m.018">#REF!</definedName>
    <definedName name="m.019">#REF!</definedName>
    <definedName name="M.020">#REF!</definedName>
    <definedName name="M.021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28">#REF!</definedName>
    <definedName name="m.029">#REF!</definedName>
    <definedName name="m.030">#REF!</definedName>
    <definedName name="M.031">#REF!</definedName>
    <definedName name="m.032">#REF!</definedName>
    <definedName name="M.033">#REF!</definedName>
    <definedName name="m.034">#REF!</definedName>
    <definedName name="M.035">#REF!</definedName>
    <definedName name="m.036">#REF!</definedName>
    <definedName name="m.037">#REF!</definedName>
    <definedName name="m.038">#REF!</definedName>
    <definedName name="m.039">#REF!</definedName>
    <definedName name="M.040">#REF!</definedName>
    <definedName name="M.041">#REF!</definedName>
    <definedName name="M.042">#REF!</definedName>
    <definedName name="m.043">#REF!</definedName>
    <definedName name="m.044">#REF!</definedName>
    <definedName name="m.045">#REF!</definedName>
    <definedName name="m.046">#REF!</definedName>
    <definedName name="m.047">#REF!</definedName>
    <definedName name="m.048">#REF!</definedName>
    <definedName name="m.049">#REF!</definedName>
    <definedName name="M.050">#REF!</definedName>
    <definedName name="M.051">#REF!</definedName>
    <definedName name="m.052">#REF!</definedName>
    <definedName name="m.053">#REF!</definedName>
    <definedName name="m.054">#REF!</definedName>
    <definedName name="m.055">#REF!</definedName>
    <definedName name="m.056">#REF!</definedName>
    <definedName name="m.057">#REF!</definedName>
    <definedName name="m.058">#REF!</definedName>
    <definedName name="m.059">#REF!</definedName>
    <definedName name="m.060">#REF!</definedName>
    <definedName name="M.061">#REF!</definedName>
    <definedName name="M.062">#REF!</definedName>
    <definedName name="M.063">#REF!</definedName>
    <definedName name="m.064">#REF!</definedName>
    <definedName name="M.065">#REF!</definedName>
    <definedName name="m.066">#REF!</definedName>
    <definedName name="M.067">#REF!</definedName>
    <definedName name="m.068">#REF!</definedName>
    <definedName name="m.069">#REF!</definedName>
    <definedName name="M.070">#REF!</definedName>
    <definedName name="m.071">#REF!</definedName>
    <definedName name="m.072">#REF!</definedName>
    <definedName name="m.073">#REF!</definedName>
    <definedName name="m.074">#REF!</definedName>
    <definedName name="m.075">#REF!</definedName>
    <definedName name="m.076">#REF!</definedName>
    <definedName name="m.077">#REF!</definedName>
    <definedName name="m.078">#REF!</definedName>
    <definedName name="m.079">#REF!</definedName>
    <definedName name="M.080">#REF!</definedName>
    <definedName name="M.080A">#REF!</definedName>
    <definedName name="M.081">#REF!</definedName>
    <definedName name="M.082">#REF!</definedName>
    <definedName name="m.083">#REF!</definedName>
    <definedName name="m.084">#REF!</definedName>
    <definedName name="m.085">#REF!</definedName>
    <definedName name="m.086">#REF!</definedName>
    <definedName name="m.087">#REF!</definedName>
    <definedName name="m.088">#REF!</definedName>
    <definedName name="m.089">#REF!</definedName>
    <definedName name="M.090">#REF!</definedName>
    <definedName name="m.091">#REF!</definedName>
    <definedName name="m.092">#REF!</definedName>
    <definedName name="M.093">#REF!</definedName>
    <definedName name="M.094">#REF!</definedName>
    <definedName name="m.095">#REF!</definedName>
    <definedName name="m.096">#REF!</definedName>
    <definedName name="m.097">#REF!</definedName>
    <definedName name="m.098">#REF!</definedName>
    <definedName name="m.099">#REF!</definedName>
    <definedName name="M.1">#REF!</definedName>
    <definedName name="M.10">#REF!</definedName>
    <definedName name="m.100">#REF!</definedName>
    <definedName name="m.101">#REF!</definedName>
    <definedName name="m.102">#REF!</definedName>
    <definedName name="m.103">#REF!</definedName>
    <definedName name="m.104">#REF!</definedName>
    <definedName name="m.105">#REF!</definedName>
    <definedName name="m.106">#REF!</definedName>
    <definedName name="m.107">#REF!</definedName>
    <definedName name="m.108">#REF!</definedName>
    <definedName name="m.109">#REF!</definedName>
    <definedName name="m.110">#REF!</definedName>
    <definedName name="m.111">#REF!</definedName>
    <definedName name="m.112">#REF!</definedName>
    <definedName name="m.113">#REF!</definedName>
    <definedName name="m.114">#REF!</definedName>
    <definedName name="m.115">#REF!</definedName>
    <definedName name="m.116">#REF!</definedName>
    <definedName name="m.117">#REF!</definedName>
    <definedName name="m.118">#REF!</definedName>
    <definedName name="m.119">#REF!</definedName>
    <definedName name="m.120">#REF!</definedName>
    <definedName name="m.121">#REF!</definedName>
    <definedName name="m.122">#REF!</definedName>
    <definedName name="m.123">#REF!</definedName>
    <definedName name="m.124">#REF!</definedName>
    <definedName name="m.125">#REF!</definedName>
    <definedName name="m.126">#REF!</definedName>
    <definedName name="m.127">#REF!</definedName>
    <definedName name="m.128">#REF!</definedName>
    <definedName name="m.129">#REF!</definedName>
    <definedName name="m.130">#REF!</definedName>
    <definedName name="m.131">#REF!</definedName>
    <definedName name="m.132">#REF!</definedName>
    <definedName name="m.133">#REF!</definedName>
    <definedName name="m.134">#REF!</definedName>
    <definedName name="m.135">#REF!</definedName>
    <definedName name="m.136">#REF!</definedName>
    <definedName name="m.137">#REF!</definedName>
    <definedName name="m.138">#REF!</definedName>
    <definedName name="m.139">#REF!</definedName>
    <definedName name="m.140">#REF!</definedName>
    <definedName name="m.141">#REF!</definedName>
    <definedName name="m.142">#REF!</definedName>
    <definedName name="m.143">#REF!</definedName>
    <definedName name="m.144">#REF!</definedName>
    <definedName name="m.145">#REF!</definedName>
    <definedName name="m.146">#REF!</definedName>
    <definedName name="m.147">#REF!</definedName>
    <definedName name="m.148">#REF!</definedName>
    <definedName name="m.149">#REF!</definedName>
    <definedName name="m.150">#REF!</definedName>
    <definedName name="m.151">#REF!</definedName>
    <definedName name="m.152">#REF!</definedName>
    <definedName name="m.153">#REF!</definedName>
    <definedName name="m.155">#REF!</definedName>
    <definedName name="m.1554">#REF!</definedName>
    <definedName name="m.156">#REF!</definedName>
    <definedName name="m.157">#REF!</definedName>
    <definedName name="m.158">#REF!</definedName>
    <definedName name="m.159">#REF!</definedName>
    <definedName name="m.160">#REF!</definedName>
    <definedName name="M.161">#REF!</definedName>
    <definedName name="M.162">#REF!</definedName>
    <definedName name="M.163">#REF!</definedName>
    <definedName name="M.164">#REF!</definedName>
    <definedName name="M.165">#REF!</definedName>
    <definedName name="M.166">#REF!</definedName>
    <definedName name="M.167">#REF!</definedName>
    <definedName name="M.168">#REF!</definedName>
    <definedName name="m.169">#REF!</definedName>
    <definedName name="M.170">#REF!</definedName>
    <definedName name="m.171">#REF!</definedName>
    <definedName name="m.172">#REF!</definedName>
    <definedName name="m.173">#REF!</definedName>
    <definedName name="m.174">#REF!</definedName>
    <definedName name="m.175">#REF!</definedName>
    <definedName name="m.176">#REF!</definedName>
    <definedName name="m.177">#REF!</definedName>
    <definedName name="m.178">#REF!</definedName>
    <definedName name="m.179">#REF!</definedName>
    <definedName name="M.180">#REF!</definedName>
    <definedName name="M.181">#REF!</definedName>
    <definedName name="m.182">#REF!</definedName>
    <definedName name="M.183">#REF!</definedName>
    <definedName name="M.184">#REF!</definedName>
    <definedName name="M.185">#REF!</definedName>
    <definedName name="m.186">#REF!</definedName>
    <definedName name="m.187">#REF!</definedName>
    <definedName name="M.188">#REF!</definedName>
    <definedName name="m.189">#REF!</definedName>
    <definedName name="m.190">#REF!</definedName>
    <definedName name="m.191">#REF!</definedName>
    <definedName name="m.192">#REF!</definedName>
    <definedName name="m.193">#REF!</definedName>
    <definedName name="m.194">#REF!</definedName>
    <definedName name="m.195">#REF!</definedName>
    <definedName name="m.196">#REF!</definedName>
    <definedName name="m.197">#REF!</definedName>
    <definedName name="m.198">#REF!</definedName>
    <definedName name="m.199">#REF!</definedName>
    <definedName name="M.2">#REF!</definedName>
    <definedName name="M.20">#REF!</definedName>
    <definedName name="m.200">#REF!</definedName>
    <definedName name="m.201">#REF!</definedName>
    <definedName name="m.202">#REF!</definedName>
    <definedName name="m.203">#REF!</definedName>
    <definedName name="m.204">#REF!</definedName>
    <definedName name="m.205">#REF!</definedName>
    <definedName name="m.206">#REF!</definedName>
    <definedName name="M.207">#REF!</definedName>
    <definedName name="M.208">#REF!</definedName>
    <definedName name="M.22">#REF!</definedName>
    <definedName name="M.23">#REF!</definedName>
    <definedName name="M.24">#REF!</definedName>
    <definedName name="M.25">#REF!</definedName>
    <definedName name="M.3">#REF!</definedName>
    <definedName name="M.4">#REF!</definedName>
    <definedName name="M.40">#REF!</definedName>
    <definedName name="M.41">#REF!</definedName>
    <definedName name="M.42">#REF!</definedName>
    <definedName name="M.5">#REF!</definedName>
    <definedName name="M.50">#REF!</definedName>
    <definedName name="M.6">#REF!</definedName>
    <definedName name="M.6.1">#REF!</definedName>
    <definedName name="M.6.10">#REF!</definedName>
    <definedName name="M.6.11">#REF!</definedName>
    <definedName name="M.6.12">#REF!</definedName>
    <definedName name="M.6.13">#REF!</definedName>
    <definedName name="M.6.14">#REF!</definedName>
    <definedName name="M.6.15">#REF!</definedName>
    <definedName name="M.6.16">#REF!</definedName>
    <definedName name="M.6.17">#REF!</definedName>
    <definedName name="M.6.18">#REF!</definedName>
    <definedName name="M.6.19">#REF!</definedName>
    <definedName name="M.6.2">#REF!</definedName>
    <definedName name="M.6.20">#REF!</definedName>
    <definedName name="M.6.21">#REF!</definedName>
    <definedName name="M.6.22">#REF!</definedName>
    <definedName name="M.6.23">#REF!</definedName>
    <definedName name="M.6.24">#REF!</definedName>
    <definedName name="M.6.25">#REF!</definedName>
    <definedName name="M.6.26">#REF!</definedName>
    <definedName name="M.6.27">#REF!</definedName>
    <definedName name="M.6.28">#REF!</definedName>
    <definedName name="M.6.29">#REF!</definedName>
    <definedName name="M.6.3">#REF!</definedName>
    <definedName name="M.6.30">#REF!</definedName>
    <definedName name="M.6.31">#REF!</definedName>
    <definedName name="M.6.32">#REF!</definedName>
    <definedName name="M.6.33">#REF!</definedName>
    <definedName name="M.6.34">#REF!</definedName>
    <definedName name="M.6.35">#REF!</definedName>
    <definedName name="M.6.36">#REF!</definedName>
    <definedName name="M.6.37">#REF!</definedName>
    <definedName name="M.6.38">#REF!</definedName>
    <definedName name="M.6.39">#REF!</definedName>
    <definedName name="M.6.4">#REF!</definedName>
    <definedName name="M.6.40">#REF!</definedName>
    <definedName name="M.6.41">#REF!</definedName>
    <definedName name="M.6.42">#REF!</definedName>
    <definedName name="M.6.43">#REF!</definedName>
    <definedName name="M.6.44">#REF!</definedName>
    <definedName name="M.6.45">#REF!</definedName>
    <definedName name="M.6.46">#REF!</definedName>
    <definedName name="M.6.47">#REF!</definedName>
    <definedName name="M.6.48">#REF!</definedName>
    <definedName name="M.6.49">#REF!</definedName>
    <definedName name="M.6.5">#REF!</definedName>
    <definedName name="M.6.50">#REF!</definedName>
    <definedName name="M.6.51">#REF!</definedName>
    <definedName name="M.6.52">#REF!</definedName>
    <definedName name="M.6.53">#REF!</definedName>
    <definedName name="M.6.54">#REF!</definedName>
    <definedName name="M.6.55">#REF!</definedName>
    <definedName name="M.6.56">#REF!</definedName>
    <definedName name="M.6.57">#REF!</definedName>
    <definedName name="M.6.58">#REF!</definedName>
    <definedName name="M.6.59">#REF!</definedName>
    <definedName name="M.6.6">#REF!</definedName>
    <definedName name="M.6.60">#REF!</definedName>
    <definedName name="M.6.61">#REF!</definedName>
    <definedName name="M.6.62">#REF!</definedName>
    <definedName name="M.6.63">#REF!</definedName>
    <definedName name="M.6.64">#REF!</definedName>
    <definedName name="M.6.65">#REF!</definedName>
    <definedName name="M.6.66">#REF!</definedName>
    <definedName name="M.6.67">#REF!</definedName>
    <definedName name="M.6.68">#REF!</definedName>
    <definedName name="M.6.69">#REF!</definedName>
    <definedName name="M.6.7">#REF!</definedName>
    <definedName name="M.6.70">#REF!</definedName>
    <definedName name="M.6.71">#REF!</definedName>
    <definedName name="M.6.72">#REF!</definedName>
    <definedName name="M.6.73">#REF!</definedName>
    <definedName name="M.6.74">#REF!</definedName>
    <definedName name="M.6.75">#REF!</definedName>
    <definedName name="M.6.76">#REF!</definedName>
    <definedName name="M.6.77">#REF!</definedName>
    <definedName name="M.6.78">#REF!</definedName>
    <definedName name="M.6.79">#REF!</definedName>
    <definedName name="M.6.8">#REF!</definedName>
    <definedName name="M.6.80">#REF!</definedName>
    <definedName name="M.6.81">#REF!</definedName>
    <definedName name="M.6.82">#REF!</definedName>
    <definedName name="M.6.9">#REF!</definedName>
    <definedName name="M.61">#REF!</definedName>
    <definedName name="M.7">#REF!</definedName>
    <definedName name="M.80">#REF!</definedName>
    <definedName name="M.BESI">#REF!</definedName>
    <definedName name="m.bkstg">#REF!</definedName>
    <definedName name="M.CAT">#REF!</definedName>
    <definedName name="M.KAYU">#REF!</definedName>
    <definedName name="m.pancang">#REF!</definedName>
    <definedName name="m0_2_36">#REF!</definedName>
    <definedName name="M01_">#REF!</definedName>
    <definedName name="M02_">#REF!</definedName>
    <definedName name="M03_">#REF!</definedName>
    <definedName name="M04_">#REF!</definedName>
    <definedName name="M05_">#REF!</definedName>
    <definedName name="M06_">#REF!</definedName>
    <definedName name="M07_">#REF!</definedName>
    <definedName name="M08_">#REF!</definedName>
    <definedName name="M09_">#REF!</definedName>
    <definedName name="M10_">#REF!</definedName>
    <definedName name="m102bnnc">#REF!</definedName>
    <definedName name="m102bnvl">#REF!</definedName>
    <definedName name="m10aamtc">#REF!</definedName>
    <definedName name="m10aanc">#REF!</definedName>
    <definedName name="m10aavl">#REF!</definedName>
    <definedName name="m10anc">#REF!</definedName>
    <definedName name="m10avl">#REF!</definedName>
    <definedName name="m10banc">#REF!</definedName>
    <definedName name="m10bavl">#REF!</definedName>
    <definedName name="M11_">#REF!</definedName>
    <definedName name="M12_">#REF!</definedName>
    <definedName name="m122bnnc">#REF!</definedName>
    <definedName name="m122bnvl">#REF!</definedName>
    <definedName name="m12aanc">#REF!</definedName>
    <definedName name="m12aavl">#REF!</definedName>
    <definedName name="m12anc">#REF!</definedName>
    <definedName name="m12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2cbnc">#REF!</definedName>
    <definedName name="M12cbvl">#REF!</definedName>
    <definedName name="M12L">#REF!</definedName>
    <definedName name="M13_">#REF!</definedName>
    <definedName name="M14_">#REF!</definedName>
    <definedName name="m142bnnc">#REF!</definedName>
    <definedName name="m142bnvl">#REF!</definedName>
    <definedName name="M14bb1p">#REF!</definedName>
    <definedName name="m14bbnc">#REF!</definedName>
    <definedName name="M14bbvc">#REF!</definedName>
    <definedName name="m14bbvl">#REF!</definedName>
    <definedName name="M15_">#REF!</definedName>
    <definedName name="M16_">#REF!</definedName>
    <definedName name="M17_">#REF!</definedName>
    <definedName name="M18_">#REF!</definedName>
    <definedName name="M19_">#REF!</definedName>
    <definedName name="M20_">#REF!</definedName>
    <definedName name="m20_hitam">#REF!</definedName>
    <definedName name="M21_">#REF!</definedName>
    <definedName name="M22_">#REF!</definedName>
    <definedName name="m22_htm">#REF!</definedName>
    <definedName name="m22_putih">#REF!</definedName>
    <definedName name="M23_">#REF!</definedName>
    <definedName name="M24_">#REF!</definedName>
    <definedName name="M25_">#REF!</definedName>
    <definedName name="M26_">#REF!</definedName>
    <definedName name="M27_">#REF!</definedName>
    <definedName name="M28_">#REF!</definedName>
    <definedName name="M29_">#REF!</definedName>
    <definedName name="M30_">#REF!</definedName>
    <definedName name="M31_">#REF!</definedName>
    <definedName name="M32_">#REF!</definedName>
    <definedName name="M33_">#REF!</definedName>
    <definedName name="M34_">#REF!</definedName>
    <definedName name="M35_">#REF!</definedName>
    <definedName name="M36_">#REF!</definedName>
    <definedName name="M37_">#REF!</definedName>
    <definedName name="M38_">#REF!</definedName>
    <definedName name="M39_">#REF!</definedName>
    <definedName name="M40_">#REF!</definedName>
    <definedName name="M41_">#REF!</definedName>
    <definedName name="M42_">#REF!</definedName>
    <definedName name="M43_">#REF!</definedName>
    <definedName name="M44_">#REF!</definedName>
    <definedName name="M45_">#REF!</definedName>
    <definedName name="M8a">#REF!</definedName>
    <definedName name="M8aa">#REF!</definedName>
    <definedName name="m8aanc">#REF!</definedName>
    <definedName name="m8aavl">#REF!</definedName>
    <definedName name="m8amtc">#REF!</definedName>
    <definedName name="m8anc">#REF!</definedName>
    <definedName name="m8avl">#REF!</definedName>
    <definedName name="MA">#N/A</definedName>
    <definedName name="Ma3pnc">#REF!</definedName>
    <definedName name="Ma3pvl">#REF!</definedName>
    <definedName name="Maa3pnc">#REF!</definedName>
    <definedName name="Maa3pvl">#REF!</definedName>
    <definedName name="maal">#REF!</definedName>
    <definedName name="MACADAM">#REF!</definedName>
    <definedName name="MACADAM_ROLLER_10T">#REF!</definedName>
    <definedName name="madat">#REF!</definedName>
    <definedName name="MAGIC">#REF!</definedName>
    <definedName name="magne">#REF!</definedName>
    <definedName name="mai">#REF!</definedName>
    <definedName name="MAINTENANCE">#REF!</definedName>
    <definedName name="MakeIt">#N/A</definedName>
    <definedName name="MAKR">#REF!</definedName>
    <definedName name="MAKRO">#REF!</definedName>
    <definedName name="Malat">#REF!</definedName>
    <definedName name="man">#REF!</definedName>
    <definedName name="MANAGER">#REF!</definedName>
    <definedName name="MANC">#REF!</definedName>
    <definedName name="MAND">#REF!</definedName>
    <definedName name="mand.">#REF!</definedName>
    <definedName name="mandor">#REF!</definedName>
    <definedName name="mandor_1">#REF!</definedName>
    <definedName name="mandor_hlp">#REF!</definedName>
    <definedName name="MANDOR_LOKAL">#REF!</definedName>
    <definedName name="mandor.jam">#REF!</definedName>
    <definedName name="MANDOR21">#REF!</definedName>
    <definedName name="MANDOR22">#REF!</definedName>
    <definedName name="MANDOR233">#REF!</definedName>
    <definedName name="MANDOR311">#REF!</definedName>
    <definedName name="MANDOR312">#REF!</definedName>
    <definedName name="MANDOR321">#REF!</definedName>
    <definedName name="MANDOR322">#REF!</definedName>
    <definedName name="MANDOR33">#REF!</definedName>
    <definedName name="MANDOR34">#REF!</definedName>
    <definedName name="MANDOR412">#REF!</definedName>
    <definedName name="MANDOR511">#REF!</definedName>
    <definedName name="MANDOR512">#REF!</definedName>
    <definedName name="MANDOR521">#REF!</definedName>
    <definedName name="MANDOR611">#REF!</definedName>
    <definedName name="MANDOR635">#REF!</definedName>
    <definedName name="MANDOR711">#REF!</definedName>
    <definedName name="MANDOR72">#REF!</definedName>
    <definedName name="MANDOR74">#REF!</definedName>
    <definedName name="MANDOR753">#REF!</definedName>
    <definedName name="MANDOR773">#REF!</definedName>
    <definedName name="MANDOR818">#REF!</definedName>
    <definedName name="MANDOR819">#REF!</definedName>
    <definedName name="mandrt">#REF!</definedName>
    <definedName name="manhole">#REF!</definedName>
    <definedName name="Manhole1">#REF!</definedName>
    <definedName name="Manie_kayu">#REF!</definedName>
    <definedName name="manpower">#REF!</definedName>
    <definedName name="Manual_call">#REF!</definedName>
    <definedName name="mar">#REF!</definedName>
    <definedName name="margin">#REF!</definedName>
    <definedName name="mark_up">#REF!</definedName>
    <definedName name="Mark_UpA">#REF!</definedName>
    <definedName name="Mark_UpB">#REF!</definedName>
    <definedName name="marka">#REF!</definedName>
    <definedName name="markaretar">#REF!</definedName>
    <definedName name="markatermo">#REF!</definedName>
    <definedName name="MARKUP">#REF!</definedName>
    <definedName name="Markup_Pek">#REF!</definedName>
    <definedName name="markup_STR">#REF!</definedName>
    <definedName name="Markup_Upah">#REF!</definedName>
    <definedName name="markupSTR">#REF!</definedName>
    <definedName name="MARM">#REF!</definedName>
    <definedName name="Marmer">#REF!</definedName>
    <definedName name="marmer_40_60">#REF!</definedName>
    <definedName name="marmer_60_60">#REF!</definedName>
    <definedName name="marmerml">#REF!</definedName>
    <definedName name="mars">#REF!</definedName>
    <definedName name="masa">#REF!</definedName>
    <definedName name="masa1">#REF!</definedName>
    <definedName name="masa2">#REF!</definedName>
    <definedName name="masangbtnsisir">#REF!</definedName>
    <definedName name="masinis">#REF!</definedName>
    <definedName name="masinis.jam">#REF!</definedName>
    <definedName name="masjid">#REF!</definedName>
    <definedName name="MASRA_RASYID_MAMU__ST">#REF!</definedName>
    <definedName name="Master_Vendor">#N/A</definedName>
    <definedName name="mat">#REF!</definedName>
    <definedName name="MAT.1013">#REF!</definedName>
    <definedName name="Mata">#REF!</definedName>
    <definedName name="Mata__Kran__1_2">#REF!</definedName>
    <definedName name="Mata__Kran__3_4">#REF!</definedName>
    <definedName name="mata_kran">#REF!</definedName>
    <definedName name="Mata_Kran_1_2">#REF!</definedName>
    <definedName name="Mata_Kran_Kuningan">#REF!</definedName>
    <definedName name="mata.kran">#REF!</definedName>
    <definedName name="matang">#REF!</definedName>
    <definedName name="MATERIAL">#REF!</definedName>
    <definedName name="MATERIAL_BANTU__BESI_SIKU">#REF!</definedName>
    <definedName name="Material_biasa">#REF!</definedName>
    <definedName name="Material_List">#REF!</definedName>
    <definedName name="Material_pilihan">#REF!</definedName>
    <definedName name="matim">#REF!</definedName>
    <definedName name="matpil">#REF!</definedName>
    <definedName name="matrix">#REF!</definedName>
    <definedName name="MATSTRESING">#REF!</definedName>
    <definedName name="May">#REF!</definedName>
    <definedName name="MB">#REF!</definedName>
    <definedName name="Mba1p">#REF!</definedName>
    <definedName name="Mba3p">#REF!</definedName>
    <definedName name="mbahan">#REF!</definedName>
    <definedName name="mbaja">#REF!</definedName>
    <definedName name="mbak">#REF!</definedName>
    <definedName name="mbb">#REF!</definedName>
    <definedName name="Mbb3p">#REF!</definedName>
    <definedName name="mbbek">#REF!</definedName>
    <definedName name="MBBESI">#REF!</definedName>
    <definedName name="mbbrick">#REF!</definedName>
    <definedName name="mbbwat">#REF!</definedName>
    <definedName name="mbekbal">#REF!</definedName>
    <definedName name="mbekmult">#REF!</definedName>
    <definedName name="mbekpan">#REF!</definedName>
    <definedName name="mbesi">#REF!</definedName>
    <definedName name="Mbeton">#REF!</definedName>
    <definedName name="mbhn">#REF!</definedName>
    <definedName name="MBHNQ">#REF!</definedName>
    <definedName name="Mbn1p">#REF!</definedName>
    <definedName name="mbnc">#REF!</definedName>
    <definedName name="mbrav">#REF!</definedName>
    <definedName name="mbtn">#REF!</definedName>
    <definedName name="mbttemp">#REF!</definedName>
    <definedName name="mbvl">#REF!</definedName>
    <definedName name="mbw">#REF!</definedName>
    <definedName name="mc">#REF!</definedName>
    <definedName name="MC_1">#REF!</definedName>
    <definedName name="mc100_Kawedan">#REF!</definedName>
    <definedName name="mcass_1.5">#REF!</definedName>
    <definedName name="mcass_2">#REF!</definedName>
    <definedName name="mcass_2.5">#REF!</definedName>
    <definedName name="mcass_3">#REF!</definedName>
    <definedName name="mcass_4">#REF!</definedName>
    <definedName name="mcass_5">#REF!</definedName>
    <definedName name="mcass_6">#REF!</definedName>
    <definedName name="mcat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#REF!</definedName>
    <definedName name="mcb_10_10_3">#REF!</definedName>
    <definedName name="mcb_10_4_1">#REF!</definedName>
    <definedName name="mcb_10_6_1">#REF!</definedName>
    <definedName name="mcb_10_6_3">#REF!</definedName>
    <definedName name="mcb_100_10_3">#REF!</definedName>
    <definedName name="MCB_10KA">#REF!</definedName>
    <definedName name="mcb_16_10_1">#REF!</definedName>
    <definedName name="mcb_16_10_3">#REF!</definedName>
    <definedName name="MCB_16_4_1">#REF!</definedName>
    <definedName name="MCB_16_4_3">#REF!</definedName>
    <definedName name="MCB_16_6_1">#REF!</definedName>
    <definedName name="MCB_16_6_3">#REF!</definedName>
    <definedName name="mcb_16_8_3">#REF!</definedName>
    <definedName name="MCB_1P_100A_10KA">#REF!</definedName>
    <definedName name="MCB_1P_10A_10KA">#REF!</definedName>
    <definedName name="MCB_1P_10A_25KA">#REF!</definedName>
    <definedName name="MCB_1P_10A_50KA">#REF!</definedName>
    <definedName name="MCB_1P_10A_6KA">#REF!</definedName>
    <definedName name="MCB_1P_16A_10KA">#REF!</definedName>
    <definedName name="MCB_1P_16A_25KA">#REF!</definedName>
    <definedName name="MCB_1P_16A_50KA">#REF!</definedName>
    <definedName name="MCB_1P_16A_6KA">#REF!</definedName>
    <definedName name="MCB_1P_20A_10KA">#REF!</definedName>
    <definedName name="MCB_1P_20A_25KA">#REF!</definedName>
    <definedName name="MCB_1P_20A_50KA">#REF!</definedName>
    <definedName name="MCB_1P_20A_6KA">#REF!</definedName>
    <definedName name="MCB_1P_25A_10KA">#REF!</definedName>
    <definedName name="MCB_1P_25A_25KA">#REF!</definedName>
    <definedName name="MCB_1P_25A_50KA">#REF!</definedName>
    <definedName name="MCB_1P_25A_6KA">#REF!</definedName>
    <definedName name="MCB_1P_2A_10KA">#REF!</definedName>
    <definedName name="MCB_1P_2A_6KA">#REF!</definedName>
    <definedName name="MCB_1P_32A_10KA">#REF!</definedName>
    <definedName name="MCB_1P_32A_25KA">#REF!</definedName>
    <definedName name="MCB_1P_32A_50KA">#REF!</definedName>
    <definedName name="MCB_1P_32A_6KA">#REF!</definedName>
    <definedName name="MCB_1P_3A_10KA">#REF!</definedName>
    <definedName name="MCB_1P_40A_10KA">#REF!</definedName>
    <definedName name="MCB_1P_40A_25KA">#REF!</definedName>
    <definedName name="MCB_1P_40A_50KA">#REF!</definedName>
    <definedName name="MCB_1P_40A_6KA">#REF!</definedName>
    <definedName name="MCB_1P_4A_6KA">#REF!</definedName>
    <definedName name="MCB_1P_50A_10KA">#REF!</definedName>
    <definedName name="MCB_1P_50A_25KA">#REF!</definedName>
    <definedName name="MCB_1P_50A_50KA">#REF!</definedName>
    <definedName name="MCB_1P_60A_25KA">#REF!</definedName>
    <definedName name="MCB_1P_60A_50KA">#REF!</definedName>
    <definedName name="MCB_1P_63A_10KA">#REF!</definedName>
    <definedName name="MCB_1P_6A_10KA">#REF!</definedName>
    <definedName name="MCB_1P_6A_6KA">#REF!</definedName>
    <definedName name="MCB_1P_80A_10KA">#REF!</definedName>
    <definedName name="MCB_1P_80A_50KA">#REF!</definedName>
    <definedName name="mcb_2_10_3">#REF!</definedName>
    <definedName name="mcb_2_4_1">#REF!</definedName>
    <definedName name="mcb_2_6_1">#REF!</definedName>
    <definedName name="mcb_20_10_3">#REF!</definedName>
    <definedName name="mcb_20_4_1">#REF!</definedName>
    <definedName name="mcb_20_4_3">#REF!</definedName>
    <definedName name="mcb_20_6_1">#REF!</definedName>
    <definedName name="mcb_20_6_3">#REF!</definedName>
    <definedName name="mcb_25_10_3">#REF!</definedName>
    <definedName name="mcb_25_25_3">#REF!</definedName>
    <definedName name="mcb_25_4_1">#REF!</definedName>
    <definedName name="mcb_25_6_1">#REF!</definedName>
    <definedName name="mcb_3_10_1">#REF!</definedName>
    <definedName name="mcb_3_10_3">#REF!</definedName>
    <definedName name="mcb_32_10_1">#REF!</definedName>
    <definedName name="mcb_32_10_3">#REF!</definedName>
    <definedName name="mcb_32_20_3">#REF!</definedName>
    <definedName name="mcb_32_6_1">#REF!</definedName>
    <definedName name="mcb_32_6_3">#REF!</definedName>
    <definedName name="MCB_3P_100A_10KA">#REF!</definedName>
    <definedName name="MCB_3P_10A_10KA">#REF!</definedName>
    <definedName name="MCB_3P_10A_25KA">#REF!</definedName>
    <definedName name="MCB_3P_10A_6KA">#REF!</definedName>
    <definedName name="MCB_3P_16A_10KA">#REF!</definedName>
    <definedName name="MCB_3P_16A_25KA">#REF!</definedName>
    <definedName name="MCB_3P_16A_6KA">#REF!</definedName>
    <definedName name="MCB_3P_1A_10KA">#REF!</definedName>
    <definedName name="MCB_3P_20A_10KA">#REF!</definedName>
    <definedName name="MCB_3P_20A_25KA">#REF!</definedName>
    <definedName name="MCB_3P_20A_6KA">#REF!</definedName>
    <definedName name="MCB_3P_25A_10KA">#REF!</definedName>
    <definedName name="MCB_3P_25A_25KA">#REF!</definedName>
    <definedName name="MCB_3P_25A_6KA">#REF!</definedName>
    <definedName name="MCB_3P_2A_10KA">#REF!</definedName>
    <definedName name="MCB_3P_32A_10KA">#REF!</definedName>
    <definedName name="MCB_3P_32A_25KA">#REF!</definedName>
    <definedName name="MCB_3P_32A_6KA">#REF!</definedName>
    <definedName name="MCB_3P_3A_10KA">#REF!</definedName>
    <definedName name="MCB_3P_40A_10KA">#REF!</definedName>
    <definedName name="MCB_3P_40A_25KA">#REF!</definedName>
    <definedName name="MCB_3P_40A_6KA">#REF!</definedName>
    <definedName name="MCB_3P_50A_10KA">#REF!</definedName>
    <definedName name="MCB_3P_50A_25KA">#REF!</definedName>
    <definedName name="MCB_3P_63A_10KA">#REF!</definedName>
    <definedName name="MCB_3P_63A_25KA">#REF!</definedName>
    <definedName name="MCB_3P_6A_10KA">#REF!</definedName>
    <definedName name="MCB_3P_6A_6KA">#REF!</definedName>
    <definedName name="MCB_3P_80A_10KA">#REF!</definedName>
    <definedName name="mcb_4_10_1">#REF!</definedName>
    <definedName name="mcb_4_4_1">#REF!</definedName>
    <definedName name="mcb_4_6_1">#REF!</definedName>
    <definedName name="mcb_4_6_3">#REF!</definedName>
    <definedName name="mcb_40_10_3">#REF!</definedName>
    <definedName name="mcb_40_6_3">#REF!</definedName>
    <definedName name="mcb_50_10_3">#REF!</definedName>
    <definedName name="mcb_50_6_3">#REF!</definedName>
    <definedName name="mcb_6_10_1">#REF!</definedName>
    <definedName name="mcb_6_10_3">#REF!</definedName>
    <definedName name="mcb_6_4_1">#REF!</definedName>
    <definedName name="mcb_6_4_3">#REF!</definedName>
    <definedName name="mcb_6_6_1">#REF!</definedName>
    <definedName name="mcb_6_6_3">#REF!</definedName>
    <definedName name="mcb_63_10_3">#REF!</definedName>
    <definedName name="mcb_80_10_1">#REF!</definedName>
    <definedName name="mcb_80_10_3">#REF!</definedName>
    <definedName name="MCB_Box">#REF!</definedName>
    <definedName name="MCB.1P.2A.6KA">#REF!</definedName>
    <definedName name="mcb10_10_3">#REF!</definedName>
    <definedName name="mcb10_4_1">#REF!</definedName>
    <definedName name="mcb10_6_1">#REF!</definedName>
    <definedName name="mcb10_6_3">#REF!</definedName>
    <definedName name="mcb100_10_3">#REF!</definedName>
    <definedName name="MCB101P16A">#REF!</definedName>
    <definedName name="MCB103P16A">#REF!</definedName>
    <definedName name="MCB10A">#REF!</definedName>
    <definedName name="mcb2_10_3">#REF!</definedName>
    <definedName name="mcb2_4_1">#REF!</definedName>
    <definedName name="mcb2_6_1">#REF!</definedName>
    <definedName name="mcb20_10_3">#REF!</definedName>
    <definedName name="mcb3_10_1">#REF!</definedName>
    <definedName name="mcb3_10_3">#REF!</definedName>
    <definedName name="mcb4_10_1">#REF!</definedName>
    <definedName name="mcb4_4_1">#REF!</definedName>
    <definedName name="mcb4_6_1">#REF!</definedName>
    <definedName name="mcb4_6_3">#REF!</definedName>
    <definedName name="MCB4.5kA1P10A">#REF!</definedName>
    <definedName name="MCB4.5kA1P6A">#REF!</definedName>
    <definedName name="MCB451P10A">#REF!</definedName>
    <definedName name="MCB451P16A">#REF!</definedName>
    <definedName name="MCB451P20A">#REF!</definedName>
    <definedName name="MCB451P4A">#REF!</definedName>
    <definedName name="MCB451P6A">#REF!</definedName>
    <definedName name="mcb6_10_3">#REF!</definedName>
    <definedName name="mcb6_4_1">#REF!</definedName>
    <definedName name="mcb6_4_3">#REF!</definedName>
    <definedName name="mcb6_6_1">#REF!</definedName>
    <definedName name="mcb6_6_3">#REF!</definedName>
    <definedName name="MCB61P10A">#REF!</definedName>
    <definedName name="MCB61P16A">#REF!</definedName>
    <definedName name="MCB61P20A">#REF!</definedName>
    <definedName name="MCB63P10A">#REF!</definedName>
    <definedName name="MCB63P16A">#REF!</definedName>
    <definedName name="MCB63P25A">#REF!</definedName>
    <definedName name="MCB63P32A">#REF!</definedName>
    <definedName name="MCB63P6A">#REF!</definedName>
    <definedName name="MCB83P10A">#REF!</definedName>
    <definedName name="MCB83P40A">#REF!</definedName>
    <definedName name="MCC_AB">#REF!</definedName>
    <definedName name="MCC_BOOSTER">#REF!</definedName>
    <definedName name="MCCB">#REF!</definedName>
    <definedName name="mccb_100_10_3">#REF!</definedName>
    <definedName name="mccb_100_18_3">#REF!</definedName>
    <definedName name="mccb_100_36_3">#REF!</definedName>
    <definedName name="mccb_1000_150_3">#REF!</definedName>
    <definedName name="mccb_125_18_3">#REF!</definedName>
    <definedName name="MCCB_125_40_160A_36KA">#REF!</definedName>
    <definedName name="MCCB_125_40_160A_70KA">#REF!</definedName>
    <definedName name="MCCB_125_40.160A_36KA">#REF!</definedName>
    <definedName name="mccb_15_10_3">#REF!</definedName>
    <definedName name="mccb_15_18_3">#REF!</definedName>
    <definedName name="mccb_16_18_3">#REF!</definedName>
    <definedName name="mccb_160_18_3">#REF!</definedName>
    <definedName name="mccb_20_10_3">#REF!</definedName>
    <definedName name="mccb_20_18_3">#REF!</definedName>
    <definedName name="mccb_200_150_3">#REF!</definedName>
    <definedName name="mccb_200_18_3">#REF!</definedName>
    <definedName name="mccb_200_25_2">#REF!</definedName>
    <definedName name="mccb_200_25_3">#REF!</definedName>
    <definedName name="mccb_200_36_3">#REF!</definedName>
    <definedName name="mccb_225_36_3">#REF!</definedName>
    <definedName name="mccb_225_70_3">#REF!</definedName>
    <definedName name="mccb_25_10_3">#REF!</definedName>
    <definedName name="mccb_25_18_3">#REF!</definedName>
    <definedName name="mccb_250_18_3">#REF!</definedName>
    <definedName name="mccb_250_36_3">#REF!</definedName>
    <definedName name="mccb_250_70_3">#REF!</definedName>
    <definedName name="mccb_30_10_3">#REF!</definedName>
    <definedName name="mccb_30_18_3">#REF!</definedName>
    <definedName name="mccb_300_30_3">#REF!</definedName>
    <definedName name="MCCB_30KA">#REF!</definedName>
    <definedName name="mccb_350_30_3">#REF!</definedName>
    <definedName name="MCCB_3P_100___125A">#REF!</definedName>
    <definedName name="MCCB_3P_100_125A_36KA">#REF!</definedName>
    <definedName name="MCCB_3P_100_125A_70KA">#REF!</definedName>
    <definedName name="MCCB_3P_100_A">#REF!</definedName>
    <definedName name="MCCB_3P_100_A_10KA">#REF!</definedName>
    <definedName name="MCCB_3P_100_A_18BKA">#REF!</definedName>
    <definedName name="MCCB_3P_100_A_18KA">#REF!</definedName>
    <definedName name="MCCB_3P_100_A_25KA">#REF!</definedName>
    <definedName name="MCCB_3P_100_A_30KA">#REF!</definedName>
    <definedName name="MCCB_3P_100_A_36KA">#REF!</definedName>
    <definedName name="MCCB_3P_100.125A_36KA">#REF!</definedName>
    <definedName name="MCCB_3P_100A_10KA">#REF!</definedName>
    <definedName name="MCCB_3P_100A_18BKA">#REF!</definedName>
    <definedName name="MCCB_3P_100A_18KA">#REF!</definedName>
    <definedName name="MCCB_3P_100A_30KA">#REF!</definedName>
    <definedName name="MCCB_3P_125___160A">#REF!</definedName>
    <definedName name="MCCB_3P_125A">#REF!</definedName>
    <definedName name="MCCB_3P_125A_18BKA">#REF!</definedName>
    <definedName name="MCCB_3P_125A_18KA">#REF!</definedName>
    <definedName name="MCCB_3P_125A_25KA">#REF!</definedName>
    <definedName name="MCCB_3P_125A_30KA">#REF!</definedName>
    <definedName name="MCCB_3P_125A_36KA">#REF!</definedName>
    <definedName name="MCCB_3P_13_16A_150KA">#REF!</definedName>
    <definedName name="MCCB_3P_13_16A_36KA">#REF!</definedName>
    <definedName name="MCCB_3P_13_16A_70KA">#REF!</definedName>
    <definedName name="MCCB_3P_13.16A_36KA">#REF!</definedName>
    <definedName name="MCCB_3P_13.16A_70KA">#REF!</definedName>
    <definedName name="MCCB_3P_15_A">#REF!</definedName>
    <definedName name="MCCB_3P_15_A_10KA">#REF!</definedName>
    <definedName name="MCCB_3P_15_A_18KA">#REF!</definedName>
    <definedName name="MCCB_3P_15_A_30KA">#REF!</definedName>
    <definedName name="MCCB_3P_15A_10KA">#REF!</definedName>
    <definedName name="MCCB_3P_15A_18KA">#REF!</definedName>
    <definedName name="MCCB_3P_15A_30KA">#REF!</definedName>
    <definedName name="MCCB_3P_15A_7.5KA">#REF!</definedName>
    <definedName name="MCCB_3P_16_40A_150KA">#REF!</definedName>
    <definedName name="MCCB_3P_16_40A_36KA">#REF!</definedName>
    <definedName name="MCCB_3P_16_40A_70KA">#REF!</definedName>
    <definedName name="MCCB_3P_16.40A_36KA">#REF!</definedName>
    <definedName name="MCCB_3P_16.40A_70KA">#REF!</definedName>
    <definedName name="MCCB_3P_160___200A">#REF!</definedName>
    <definedName name="MCCB_3P_160___400A">#REF!</definedName>
    <definedName name="MCCB_3P_160_200A">#REF!</definedName>
    <definedName name="MCCB_3P_160_A">#REF!</definedName>
    <definedName name="MCCB_3P_160_A_18BKA">#REF!</definedName>
    <definedName name="MCCB_3P_160_A_18KA">#REF!</definedName>
    <definedName name="MCCB_3P_160_A_25KA">#REF!</definedName>
    <definedName name="MCCB_3P_160_A_30KA">#REF!</definedName>
    <definedName name="MCCB_3P_160_A_36KA">#REF!</definedName>
    <definedName name="MCCB_3P_160A_18BKA">#REF!</definedName>
    <definedName name="MCCB_3P_160A_18KA">#REF!</definedName>
    <definedName name="MCCB_3P_20_25A_150KA">#REF!</definedName>
    <definedName name="MCCB_3P_20_25A_36KA">#REF!</definedName>
    <definedName name="MCCB_3P_20_25A_70KA">#REF!</definedName>
    <definedName name="MCCB_3P_20_A">#REF!</definedName>
    <definedName name="MCCB_3P_20_A_10KA">#REF!</definedName>
    <definedName name="MCCB_3P_20_A_18KA">#REF!</definedName>
    <definedName name="MCCB_3P_20_A_30KA">#REF!</definedName>
    <definedName name="MCCB_3P_20.25A_36KA">#REF!</definedName>
    <definedName name="MCCB_3P_20.25A_70KA">#REF!</definedName>
    <definedName name="MCCB_3P_200___250A">#REF!</definedName>
    <definedName name="MCCB_3P_200A">#REF!</definedName>
    <definedName name="MCCB_3P_200A_18BKA">#REF!</definedName>
    <definedName name="MCCB_3P_200A_18KA">#REF!</definedName>
    <definedName name="MCCB_3P_200A_25KA">#REF!</definedName>
    <definedName name="MCCB_3P_200A_30KA">#REF!</definedName>
    <definedName name="MCCB_3P_200A_36KA">#REF!</definedName>
    <definedName name="MCCB_3P_20A_10KA">#REF!</definedName>
    <definedName name="MCCB_3P_20A_18KA">#REF!</definedName>
    <definedName name="MCCB_3P_20A_30KA">#REF!</definedName>
    <definedName name="MCCB_3P_20A_7.5KA">#REF!</definedName>
    <definedName name="MCCB_3P_225A">#REF!</definedName>
    <definedName name="MCCB_3P_225A_18BKA">#REF!</definedName>
    <definedName name="MCCB_3P_225A_18KA">#REF!</definedName>
    <definedName name="MCCB_3P_225A_25KA">#REF!</definedName>
    <definedName name="MCCB_3P_225A_30KA">#REF!</definedName>
    <definedName name="MCCB_3P_225A_36KA">#REF!</definedName>
    <definedName name="MCCB_3P_25_32A_150KA">#REF!</definedName>
    <definedName name="MCCB_3P_25_32A_36KA">#REF!</definedName>
    <definedName name="MCCB_3P_25_32A_70KA">#REF!</definedName>
    <definedName name="MCCB_3P_25_A">#REF!</definedName>
    <definedName name="MCCB_3P_25_A_10KA">#REF!</definedName>
    <definedName name="MCCB_3P_25_A_18KA">#REF!</definedName>
    <definedName name="MCCB_3P_25_A_30KA">#REF!</definedName>
    <definedName name="MCCB_3P_25.32A_36KA">#REF!</definedName>
    <definedName name="MCCB_3P_25.32A_70KA">#REF!</definedName>
    <definedName name="MCCB_3P_250_A">#REF!</definedName>
    <definedName name="MCCB_3P_250_A_18BKA">#REF!</definedName>
    <definedName name="MCCB_3P_250_A_18KA">#REF!</definedName>
    <definedName name="MCCB_3P_250_A_25KA">#REF!</definedName>
    <definedName name="MCCB_3P_250_A_30KA">#REF!</definedName>
    <definedName name="MCCB_3P_250_A_36KA">#REF!</definedName>
    <definedName name="MCCB_3P_250A_18BKA">#REF!</definedName>
    <definedName name="MCCB_3P_250A_18KA">#REF!</definedName>
    <definedName name="MCCB_3P_252___630A">#REF!</definedName>
    <definedName name="MCCB_3P_25A_10KA">#REF!</definedName>
    <definedName name="MCCB_3P_25A_18KA">#REF!</definedName>
    <definedName name="MCCB_3P_25A_30KA">#REF!</definedName>
    <definedName name="MCCB_3P_25A_7.5KA">#REF!</definedName>
    <definedName name="MCCB_3P_30_A">#REF!</definedName>
    <definedName name="MCCB_3P_30_A_10KA">#REF!</definedName>
    <definedName name="MCCB_3P_30_A_18KA">#REF!</definedName>
    <definedName name="MCCB_3P_30_A_30KA">#REF!</definedName>
    <definedName name="MCCB_3P_300A">#REF!</definedName>
    <definedName name="MCCB_3P_300A_30KA">#REF!</definedName>
    <definedName name="MCCB_3P_30A_10KA">#REF!</definedName>
    <definedName name="MCCB_3P_30A_18KA">#REF!</definedName>
    <definedName name="MCCB_3P_30A_30KA">#REF!</definedName>
    <definedName name="MCCB_3P_30A_7.5KA">#REF!</definedName>
    <definedName name="MCCB_3P_32_40A_150KA">#REF!</definedName>
    <definedName name="MCCB_3P_32_40A_36KA">#REF!</definedName>
    <definedName name="MCCB_3P_32_40A_70KA">#REF!</definedName>
    <definedName name="MCCB_3P_32.40A_36KA">#REF!</definedName>
    <definedName name="MCCB_3P_32.40A_70KA">#REF!</definedName>
    <definedName name="MCCB_3P_320_800A">#REF!</definedName>
    <definedName name="MCCB_3P_350A">#REF!</definedName>
    <definedName name="MCCB_3P_350A_30KA">#REF!</definedName>
    <definedName name="MCCB_3P_40_100A_150KA">#REF!</definedName>
    <definedName name="MCCB_3P_40_100A_36KA">#REF!</definedName>
    <definedName name="MCCB_3P_40_100A_70KA">#REF!</definedName>
    <definedName name="MCCB_3P_40_50A_150KA">#REF!</definedName>
    <definedName name="MCCB_3P_40_50A_36KA">#REF!</definedName>
    <definedName name="MCCB_3P_40_50A_70KA">#REF!</definedName>
    <definedName name="MCCB_3P_40_A">#REF!</definedName>
    <definedName name="MCCB_3P_40_A_10KA">#REF!</definedName>
    <definedName name="MCCB_3P_40_A_18KA">#REF!</definedName>
    <definedName name="MCCB_3P_40_A_30KA">#REF!</definedName>
    <definedName name="MCCB_3P_40.100A_36KA">#REF!</definedName>
    <definedName name="MCCB_3P_40.100A_70KA">#REF!</definedName>
    <definedName name="MCCB_3P_40.50A_36KA">#REF!</definedName>
    <definedName name="MCCB_3P_40.50A_70KA">#REF!</definedName>
    <definedName name="MCCB_3P_400___1000A">#REF!</definedName>
    <definedName name="MCCB_3P_400_1000A">#REF!</definedName>
    <definedName name="MCCB_3P_400_A">#REF!</definedName>
    <definedName name="MCCB_3P_400_A_30KA">#REF!</definedName>
    <definedName name="MCCB_3P_40A_10KA">#REF!</definedName>
    <definedName name="MCCB_3P_40A_18KA">#REF!</definedName>
    <definedName name="MCCB_3P_40A_30KA">#REF!</definedName>
    <definedName name="MCCB_3P_40A_7.5KA">#REF!</definedName>
    <definedName name="MCCB_3P_50_63A_150KA">#REF!</definedName>
    <definedName name="MCCB_3P_50_63A_36KA">#REF!</definedName>
    <definedName name="MCCB_3P_50_63A_70KA">#REF!</definedName>
    <definedName name="MCCB_3P_50.63A_36KA">#REF!</definedName>
    <definedName name="MCCB_3P_50.63A_70KA">#REF!</definedName>
    <definedName name="MCCB_3P_50A">#REF!</definedName>
    <definedName name="MCCB_3P_50A_10KA">#REF!</definedName>
    <definedName name="MCCB_3P_50A_18KA">#REF!</definedName>
    <definedName name="MCCB_3P_50A_30KA">#REF!</definedName>
    <definedName name="MCCB_3P_50A_7.5KA">#REF!</definedName>
    <definedName name="MCCB_3P_60_A">#REF!</definedName>
    <definedName name="MCCB_3P_60_A_10KA">#REF!</definedName>
    <definedName name="MCCB_3P_60_A_18KA">#REF!</definedName>
    <definedName name="MCCB_3P_60_A_30KA">#REF!</definedName>
    <definedName name="MCCB_3P_60A_10KA">#REF!</definedName>
    <definedName name="MCCB_3P_60A_18KA">#REF!</definedName>
    <definedName name="MCCB_3P_60A_30KA">#REF!</definedName>
    <definedName name="MCCB_3P_60A_7.5KA">#REF!</definedName>
    <definedName name="MCCB_3P_64_160A_36KA">#REF!</definedName>
    <definedName name="MCCB_3P_64_160A_70KA">#REF!</definedName>
    <definedName name="MCCB_3P_64_80A_150KA">#REF!</definedName>
    <definedName name="MCCB_3P_64_80A_36KA">#REF!</definedName>
    <definedName name="MCCB_3P_64_80A_70KA">#REF!</definedName>
    <definedName name="MCCB_3P_64.160A_36KA">#REF!</definedName>
    <definedName name="MCCB_3P_64.80A_36KA">#REF!</definedName>
    <definedName name="MCCB_3P_64.80A_70KA">#REF!</definedName>
    <definedName name="MCCB_3P_75A">#REF!</definedName>
    <definedName name="MCCB_3P_75A_10KA">#REF!</definedName>
    <definedName name="MCCB_3P_75A_18KA">#REF!</definedName>
    <definedName name="MCCB_3P_75A_30KA">#REF!</definedName>
    <definedName name="MCCB_3P_80_100A_150KA">#REF!</definedName>
    <definedName name="MCCB_3P_80_100A_36KA">#REF!</definedName>
    <definedName name="MCCB_3P_80_100A_70KA">#REF!</definedName>
    <definedName name="MCCB_3P_80.100A_36KA">#REF!</definedName>
    <definedName name="MCCB_3P_80.100A_70KA">#REF!</definedName>
    <definedName name="MCCB_3P_80A">#REF!</definedName>
    <definedName name="MCCB_3P_80A_10KA">#REF!</definedName>
    <definedName name="MCCB_3P_80A_18KA">#REF!</definedName>
    <definedName name="MCCB_3P_80A_30KA">#REF!</definedName>
    <definedName name="mccb_40_10_3">#REF!</definedName>
    <definedName name="mccb_40_18_3">#REF!</definedName>
    <definedName name="mccb_40_30_3">#REF!</definedName>
    <definedName name="mccb_400_30_3">#REF!</definedName>
    <definedName name="mccb_400_36_3">#REF!</definedName>
    <definedName name="mccb_400_70_3">#REF!</definedName>
    <definedName name="mccb_50_10_3">#REF!</definedName>
    <definedName name="mccb_50_18_3">#REF!</definedName>
    <definedName name="mccb_500_30_3">#REF!</definedName>
    <definedName name="MCCB_50KA">#REF!</definedName>
    <definedName name="mccb_60_10_3">#REF!</definedName>
    <definedName name="mccb_60_18_3">#REF!</definedName>
    <definedName name="mccb_600_70_3">#REF!</definedName>
    <definedName name="mccb_630_30_3">#REF!</definedName>
    <definedName name="mccb_630_70_3">#REF!</definedName>
    <definedName name="mccb_75_10_3">#REF!</definedName>
    <definedName name="mccb_75_18_3">#REF!</definedName>
    <definedName name="mccb_80_18_3">#REF!</definedName>
    <definedName name="mccb_800">#REF!</definedName>
    <definedName name="mccb_800_70_3">#REF!</definedName>
    <definedName name="MCCB103P15A">#REF!</definedName>
    <definedName name="MCCB103P20A">#REF!</definedName>
    <definedName name="MCCB103P40A">#REF!</definedName>
    <definedName name="MCCB10kA3P100A">#REF!</definedName>
    <definedName name="MCCB10kA3P75A">#REF!</definedName>
    <definedName name="MCCB10kA3P80A">#REF!</definedName>
    <definedName name="MCCB183P100A">#REF!</definedName>
    <definedName name="MCCB183P125A">#REF!</definedName>
    <definedName name="MCCB183P160A">#REF!</definedName>
    <definedName name="MCCB183P20A">#REF!</definedName>
    <definedName name="MCCB183P25A">#REF!</definedName>
    <definedName name="MCCB183P30A">#REF!</definedName>
    <definedName name="MCCB183P40A">#REF!</definedName>
    <definedName name="MCCB183P50A">#REF!</definedName>
    <definedName name="MCCB183P75A">#REF!</definedName>
    <definedName name="MCCB253P125A">#REF!</definedName>
    <definedName name="MCCB253P160A">#REF!</definedName>
    <definedName name="mccb30_18_3">#REF!</definedName>
    <definedName name="MCCB36kA3P160A">#REF!</definedName>
    <definedName name="MCCB36kA3P250A">#REF!</definedName>
    <definedName name="MCCB3P100A10KA">#REF!</definedName>
    <definedName name="MCCB3P15A10KA">#REF!</definedName>
    <definedName name="MCCB3P20A10KA">#REF!</definedName>
    <definedName name="MCCB3P25A10KA">#REF!</definedName>
    <definedName name="MCCB3P30A10KA">#REF!</definedName>
    <definedName name="MCCB3P40A10KA">#REF!</definedName>
    <definedName name="MCCB3P50A10KA">#REF!</definedName>
    <definedName name="MCCB3P60A10KA">#REF!</definedName>
    <definedName name="MCCB3P75A10KA">#REF!</definedName>
    <definedName name="MCCB3P80A10KA">#REF!</definedName>
    <definedName name="MCCB7.5kA3P25A">#REF!</definedName>
    <definedName name="MCCB7.5kA3P60A">#REF!</definedName>
    <definedName name="MCCB753P25A">#REF!</definedName>
    <definedName name="MCCB753P30A">#REF!</definedName>
    <definedName name="MCCB753P40A">#REF!</definedName>
    <definedName name="mcfa_10ap">#REF!</definedName>
    <definedName name="mcfa_15ap">#REF!</definedName>
    <definedName name="mcfa_20ap">#REF!</definedName>
    <definedName name="mcfa_25ap">#REF!</definedName>
    <definedName name="mcfa_30ap">#REF!</definedName>
    <definedName name="mcfa_40">#REF!</definedName>
    <definedName name="mcfa_40ap">#REF!</definedName>
    <definedName name="mcfa_50ap">#REF!</definedName>
    <definedName name="mcfa_5ap">#REF!</definedName>
    <definedName name="mcian">#REF!</definedName>
    <definedName name="MCon">#REF!</definedName>
    <definedName name="mcp">#REF!</definedName>
    <definedName name="mcpap">#REF!</definedName>
    <definedName name="mcperiod">#REF!</definedName>
    <definedName name="mcrane">#REF!</definedName>
    <definedName name="mcs">#REF!</definedName>
    <definedName name="Mcurtain">#REF!</definedName>
    <definedName name="md">#REF!</definedName>
    <definedName name="MDE01_7">#REF!</definedName>
    <definedName name="mde011a">#REF!</definedName>
    <definedName name="mde011a_7">#REF!</definedName>
    <definedName name="mde013a">#REF!</definedName>
    <definedName name="mde013a_7">#REF!</definedName>
    <definedName name="mde01a">#REF!</definedName>
    <definedName name="mde01a_7">#REF!</definedName>
    <definedName name="MDE02_7">#REF!</definedName>
    <definedName name="MDE03_7">#REF!</definedName>
    <definedName name="mde03a">#REF!</definedName>
    <definedName name="mde03a_7">#REF!</definedName>
    <definedName name="MDE04_7">#REF!</definedName>
    <definedName name="mde04a">#REF!</definedName>
    <definedName name="mde04a_7">#REF!</definedName>
    <definedName name="MDE05_7">#REF!</definedName>
    <definedName name="mde05a">#REF!</definedName>
    <definedName name="mde05a_7">#REF!</definedName>
    <definedName name="MDE06_7">#REF!</definedName>
    <definedName name="mde06a">#REF!</definedName>
    <definedName name="mde06a_7">#REF!</definedName>
    <definedName name="MDE07_7">#REF!</definedName>
    <definedName name="mde07a">#REF!</definedName>
    <definedName name="mde07a_7">#REF!</definedName>
    <definedName name="MDE08_7">#REF!</definedName>
    <definedName name="mde08a">#REF!</definedName>
    <definedName name="mde08a_7">#REF!</definedName>
    <definedName name="MDE09_7">#REF!</definedName>
    <definedName name="mde09a">#REF!</definedName>
    <definedName name="mde09a_7">#REF!</definedName>
    <definedName name="MDE10_7">#REF!</definedName>
    <definedName name="mde10a">#REF!</definedName>
    <definedName name="mde10a_7">#REF!</definedName>
    <definedName name="MDE11_7">#REF!</definedName>
    <definedName name="MDE12_7">#REF!</definedName>
    <definedName name="mde12a">#REF!</definedName>
    <definedName name="mde12a_7">#REF!</definedName>
    <definedName name="MDE13_7">#REF!</definedName>
    <definedName name="MDE14_7">#REF!</definedName>
    <definedName name="MDE18_7">#REF!</definedName>
    <definedName name="mde18a">#REF!</definedName>
    <definedName name="mde18a_7">#REF!</definedName>
    <definedName name="MDE19_7">#REF!</definedName>
    <definedName name="MDE20_7">#REF!</definedName>
    <definedName name="mde20a">#REF!</definedName>
    <definedName name="mde20a_7">#REF!</definedName>
    <definedName name="MDE30_7">#REF!</definedName>
    <definedName name="mde30a">#REF!</definedName>
    <definedName name="mde30a_7">#REF!</definedName>
    <definedName name="MDE31_7">#REF!</definedName>
    <definedName name="mde31a">#REF!</definedName>
    <definedName name="mde31a_7">#REF!</definedName>
    <definedName name="MDE32_7">#REF!</definedName>
    <definedName name="mde32a">#REF!</definedName>
    <definedName name="mde32a_7">#REF!</definedName>
    <definedName name="mdea4a">#REF!</definedName>
    <definedName name="mdea4a_7">#REF!</definedName>
    <definedName name="mdea9a">#REF!</definedName>
    <definedName name="mdea9a_7">#REF!</definedName>
    <definedName name="mdf">#REF!</definedName>
    <definedName name="mdf_fa">#REF!</definedName>
    <definedName name="MDF.T">#REF!</definedName>
    <definedName name="mdfa">#REF!</definedName>
    <definedName name="MDOR">#REF!</definedName>
    <definedName name="MDP">#REF!</definedName>
    <definedName name="MDR">#REF!</definedName>
    <definedName name="MDR.1011">#REF!</definedName>
    <definedName name="MDR.1013">#REF!</definedName>
    <definedName name="MDR.1014">#REF!</definedName>
    <definedName name="MDR.636C">#REF!</definedName>
    <definedName name="mds_260">#REF!</definedName>
    <definedName name="mds_300">#REF!</definedName>
    <definedName name="mds100b">#REF!</definedName>
    <definedName name="mds120b">#REF!</definedName>
    <definedName name="mds150b">#REF!</definedName>
    <definedName name="mds180b">#REF!</definedName>
    <definedName name="mds300b">#REF!</definedName>
    <definedName name="ME">#REF!</definedName>
    <definedName name="me_extern">#REF!</definedName>
    <definedName name="me_intern">#REF!</definedName>
    <definedName name="ME01_7">#REF!</definedName>
    <definedName name="me01a">#REF!</definedName>
    <definedName name="me01a_7">#REF!</definedName>
    <definedName name="ME02_7">#REF!</definedName>
    <definedName name="me02a">#REF!</definedName>
    <definedName name="me02a_7">#REF!</definedName>
    <definedName name="ME03_7">#REF!</definedName>
    <definedName name="me03a">#REF!</definedName>
    <definedName name="me03a_7">#REF!</definedName>
    <definedName name="ME04_7">#REF!</definedName>
    <definedName name="me04a">#REF!</definedName>
    <definedName name="me04a_7">#REF!</definedName>
    <definedName name="ME05_7">#REF!</definedName>
    <definedName name="me05a">#REF!</definedName>
    <definedName name="me05a_7">#REF!</definedName>
    <definedName name="ME06_7">#REF!</definedName>
    <definedName name="me06a">#REF!</definedName>
    <definedName name="me06a_7">#REF!</definedName>
    <definedName name="ME07_7">#REF!</definedName>
    <definedName name="me07a">#REF!</definedName>
    <definedName name="me07a_7">#REF!</definedName>
    <definedName name="ME08_7">#REF!</definedName>
    <definedName name="me08a">#REF!</definedName>
    <definedName name="me08a_7">#REF!</definedName>
    <definedName name="ME09_7">#REF!</definedName>
    <definedName name="me09a">#REF!</definedName>
    <definedName name="me09a_7">#REF!</definedName>
    <definedName name="ME10_7">#REF!</definedName>
    <definedName name="me10a">#REF!</definedName>
    <definedName name="me10a_7">#REF!</definedName>
    <definedName name="ME11_7">#REF!</definedName>
    <definedName name="me11a">#REF!</definedName>
    <definedName name="me11a_7">#REF!</definedName>
    <definedName name="ME12_7">#REF!</definedName>
    <definedName name="me12a">#REF!</definedName>
    <definedName name="me12a_7">#REF!</definedName>
    <definedName name="ME13_7">#REF!</definedName>
    <definedName name="me13a">#REF!</definedName>
    <definedName name="me13a_7">#REF!</definedName>
    <definedName name="ME14_7">#REF!</definedName>
    <definedName name="me14a">#REF!</definedName>
    <definedName name="me14a_7">#REF!</definedName>
    <definedName name="ME18_7">#REF!</definedName>
    <definedName name="me18a">#REF!</definedName>
    <definedName name="me18a_7">#REF!</definedName>
    <definedName name="ME19_7">#REF!</definedName>
    <definedName name="me19a">#REF!</definedName>
    <definedName name="me19a_7">#REF!</definedName>
    <definedName name="ME20_7">#REF!</definedName>
    <definedName name="me20a">#REF!</definedName>
    <definedName name="me20a_7">#REF!</definedName>
    <definedName name="ME30_7">#REF!</definedName>
    <definedName name="me30a">#REF!</definedName>
    <definedName name="me30a_7">#REF!</definedName>
    <definedName name="ME31_7">#REF!</definedName>
    <definedName name="me31a">#REF!</definedName>
    <definedName name="me31a_7">#REF!</definedName>
    <definedName name="ME32_7">#REF!</definedName>
    <definedName name="me32a">#REF!</definedName>
    <definedName name="me32a_7">#REF!</definedName>
    <definedName name="measrama_extern">#REF!</definedName>
    <definedName name="measrama_intern">#REF!</definedName>
    <definedName name="Mechanic">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de02b">#REF!</definedName>
    <definedName name="mede02b_7">#REF!</definedName>
    <definedName name="MEDIUM_AGGREGATE">#REF!</definedName>
    <definedName name="meext_extern">#REF!</definedName>
    <definedName name="meext_intern">#REF!</definedName>
    <definedName name="Mei">#REF!</definedName>
    <definedName name="meimam_extern">#REF!</definedName>
    <definedName name="meimam_intern">#REF!</definedName>
    <definedName name="meja">#REF!</definedName>
    <definedName name="meja_05_biro">#REF!</definedName>
    <definedName name="Meja_1_2_biro___kursi">#REF!</definedName>
    <definedName name="Meja_4">#REF!</definedName>
    <definedName name="Meja_Bangku">#REF!</definedName>
    <definedName name="Meja_Bangku_Murid">#REF!</definedName>
    <definedName name="Meja_Kantin">#REF!</definedName>
    <definedName name="Meja_Resepsionis">#REF!</definedName>
    <definedName name="mejaGuru">#REF!</definedName>
    <definedName name="mejaMurid">#REF!</definedName>
    <definedName name="mek">#REF!</definedName>
    <definedName name="MEKANIK">#REF!</definedName>
    <definedName name="Mekanik_semi_terlatih">#REF!</definedName>
    <definedName name="Mekanik_terlatih">#REF!</definedName>
    <definedName name="MEKANIK1">#REF!</definedName>
    <definedName name="MEKANIK2">#REF!</definedName>
    <definedName name="MEKANIKAL">#REF!</definedName>
    <definedName name="mekdrt">#REF!</definedName>
    <definedName name="mel">#REF!</definedName>
    <definedName name="MELAMIK">#REF!</definedName>
    <definedName name="melamin">#REF!</definedName>
    <definedName name="Melamine_Lack__lapis_atas_clear_dof">#REF!</definedName>
    <definedName name="Memancang_Tiang_Jembatan_dan_Dermaga">#REF!</definedName>
    <definedName name="Memasang_Balok_Penutup_Daprah">#REF!</definedName>
    <definedName name="Memasang_Baut">#REF!</definedName>
    <definedName name="Memasang_Beugel_U">#REF!</definedName>
    <definedName name="memasjid_extern">#REF!</definedName>
    <definedName name="memasjid_intern">#REF!</definedName>
    <definedName name="MEMBONGKAR_BEKISTING">#REF!</definedName>
    <definedName name="membrane">"$#REF!.$H$12"</definedName>
    <definedName name="Membuat_Pen_Dan_Lubang_Pada_Tiang">#REF!</definedName>
    <definedName name="men">#REF!</definedName>
    <definedName name="MEN.BESI">#REF!</definedName>
    <definedName name="MEN.KAYU">#REF!</definedName>
    <definedName name="menara">#REF!</definedName>
    <definedName name="meng">#REF!</definedName>
    <definedName name="mengecat_dinding">#REF!</definedName>
    <definedName name="mengecat_kayu">#REF!</definedName>
    <definedName name="Mengecat_kayu_3_x">#REF!</definedName>
    <definedName name="Mengecat_Kayu_Besi">#REF!</definedName>
    <definedName name="Mengecat_Tembok">#REF!</definedName>
    <definedName name="Mengecat_Vernis">#REF!</definedName>
    <definedName name="MENGETAHUI">#REF!</definedName>
    <definedName name="Mengetahui___Menyetujui">#REF!</definedName>
    <definedName name="menggalitanah1m">#REF!</definedName>
    <definedName name="Menggilas_Alat">#REF!</definedName>
    <definedName name="Menggilas_Bahan">#REF!</definedName>
    <definedName name="Menggilas_Upah">#REF!</definedName>
    <definedName name="Menggilas_Upah_OMS">#REF!</definedName>
    <definedName name="menghampar_aspal">#REF!</definedName>
    <definedName name="menghampar_Batu13">#REF!</definedName>
    <definedName name="Menghampar_batu1520">#REF!</definedName>
    <definedName name="menghampar_batu35">#REF!</definedName>
    <definedName name="mengpin">#REF!</definedName>
    <definedName name="mengru">#REF!</definedName>
    <definedName name="mengurugpasir">#REF!</definedName>
    <definedName name="mengurugtanah">#REF!</definedName>
    <definedName name="MENI">#REF!</definedName>
    <definedName name="Meni_Besi">#REF!</definedName>
    <definedName name="meni_kayu">#REF!</definedName>
    <definedName name="meni.besi">#REF!</definedName>
    <definedName name="meni.kayu">#REF!</definedName>
    <definedName name="menib">#REF!</definedName>
    <definedName name="menie">#REF!</definedName>
    <definedName name="menie_kayu">#REF!</definedName>
    <definedName name="Menie_Seng_Jayu">#REF!</definedName>
    <definedName name="MenieBesi">#REF!</definedName>
    <definedName name="MenieKayu">#REF!</definedName>
    <definedName name="menik">#REF!</definedName>
    <definedName name="mentos_plc_18">#REF!</definedName>
    <definedName name="mentos_tle_22">#REF!</definedName>
    <definedName name="mentos18">#REF!</definedName>
    <definedName name="MENU">#REF!</definedName>
    <definedName name="MENUAG">#REF!</definedName>
    <definedName name="MENUAL">#REF!</definedName>
    <definedName name="MENUB">#REF!</definedName>
    <definedName name="MENUB1">#REF!</definedName>
    <definedName name="MENUB2">#REF!</definedName>
    <definedName name="MENUBOQ">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#REF!</definedName>
    <definedName name="MENUD3F">#REF!</definedName>
    <definedName name="MENUD3U">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F">#REF!</definedName>
    <definedName name="MENUD5U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UMOB">#REF!</definedName>
    <definedName name="meny">#REF!</definedName>
    <definedName name="meny_besi">#REF!</definedName>
    <definedName name="Meny_Kayu">#REF!</definedName>
    <definedName name="meny_kayu_batu">#REF!</definedName>
    <definedName name="meny_kayu_batu_pan">#REF!</definedName>
    <definedName name="meny_kayu_boli">#REF!</definedName>
    <definedName name="meny_kayu_bone">#REF!</definedName>
    <definedName name="meny_kayu_kwan">#REF!</definedName>
    <definedName name="meny_kayu_lim">#REF!</definedName>
    <definedName name="meny_kayu_suma">#REF!</definedName>
    <definedName name="meny_kayu_tapa">#REF!</definedName>
    <definedName name="meny_kayu_tiba">#REF!</definedName>
    <definedName name="meny_kayu_toling">#REF!</definedName>
    <definedName name="Meny_Kosen">#REF!</definedName>
    <definedName name="Meny_Seng">#REF!</definedName>
    <definedName name="meny_seng_batu">#REF!</definedName>
    <definedName name="meny_seng_batu_pan">#REF!</definedName>
    <definedName name="meny_seng_boli">#REF!</definedName>
    <definedName name="meny_seng_bone">#REF!</definedName>
    <definedName name="meny_seng_kwan">#REF!</definedName>
    <definedName name="meny_seng_lim">#REF!</definedName>
    <definedName name="meny_seng_suma">#REF!</definedName>
    <definedName name="meny_seng_tapa">#REF!</definedName>
    <definedName name="meny_seng_tiba">#REF!</definedName>
    <definedName name="meny_seng_toling">#REF!</definedName>
    <definedName name="mepenmasjid_ext">#REF!</definedName>
    <definedName name="mepenmasjid_int">#REF!</definedName>
    <definedName name="mepersonel_extern">#REF!</definedName>
    <definedName name="mepersonel_intern">#REF!</definedName>
    <definedName name="MERABU">#REF!</definedName>
    <definedName name="meranti">#REF!</definedName>
    <definedName name="meranti.molding">#REF!</definedName>
    <definedName name="Meranti5.7">#REF!</definedName>
    <definedName name="MerantiBatu">#REF!</definedName>
    <definedName name="MERCURI">#REF!</definedName>
    <definedName name="mercury">#REF!</definedName>
    <definedName name="mers_extern">#REF!</definedName>
    <definedName name="mers_intern">#REF!</definedName>
    <definedName name="Meruncing_tiang_jembatan_Ulin_20_20___4_m">#REF!</definedName>
    <definedName name="Meruncing_tiang_jembatan_Ulin_20_20___6_m">#REF!</definedName>
    <definedName name="Meruncing_tiang_jembatan_Ulin_20_20__2m">#REF!</definedName>
    <definedName name="Meruncing_tiang_jembatan_Ulin_20_20__3_m">#REF!</definedName>
    <definedName name="Mesin_Bergetar1ton">#REF!</definedName>
    <definedName name="Mesin_Gilas">#REF!</definedName>
    <definedName name="Mesin_Gilas_Roda_Karet15ton">#REF!</definedName>
    <definedName name="Mesin_Gilas_Tander10ton">#REF!</definedName>
    <definedName name="Mesin_Gilas_Tiga_Roda10ton">#REF!</definedName>
    <definedName name="Mesin_Kompressor">#REF!</definedName>
    <definedName name="mesin_las">#REF!</definedName>
    <definedName name="Mesin_Pemecah_Batu200HP">#REF!</definedName>
    <definedName name="Mesin_Pencampur_Aspal">#REF!</definedName>
    <definedName name="Mesin_Penyaring8HP">#REF!</definedName>
    <definedName name="mesin.gilas">#REF!</definedName>
    <definedName name="Mesinbubut">#REF!</definedName>
    <definedName name="Mesinlas">#REF!</definedName>
    <definedName name="MESS_JAKARTA">#REF!</definedName>
    <definedName name="Mess_Lama_jaga">#REF!</definedName>
    <definedName name="MESS_U.PANDANG">#REF!</definedName>
    <definedName name="MET">#REF!</definedName>
    <definedName name="metal">#REF!</definedName>
    <definedName name="Metal_Roof">#REF!</definedName>
    <definedName name="metal.roof">#REF!</definedName>
    <definedName name="metalf">#REF!</definedName>
    <definedName name="metalpasir">#REF!</definedName>
    <definedName name="metalroof">#REF!</definedName>
    <definedName name="metalzinc">#REF!</definedName>
    <definedName name="METHODE">#REF!</definedName>
    <definedName name="metode">#REF!</definedName>
    <definedName name="Metode_Pelaksanaan">#REF!</definedName>
    <definedName name="METODE1">#REF!</definedName>
    <definedName name="METODE2">#REF!</definedName>
    <definedName name="METODE3">#REF!</definedName>
    <definedName name="metoko_extern">#REF!</definedName>
    <definedName name="metoko_intern">#REF!</definedName>
    <definedName name="metolite">#REF!</definedName>
    <definedName name="metro">#REF!</definedName>
    <definedName name="metrolite">#REF!</definedName>
    <definedName name="metrolite_batu">#REF!</definedName>
    <definedName name="metrolite_batu_pan">#REF!</definedName>
    <definedName name="metrolite_boli">#REF!</definedName>
    <definedName name="metrolite_bone">#REF!</definedName>
    <definedName name="metrolite_kwan">#REF!</definedName>
    <definedName name="metrolite_lim">#REF!</definedName>
    <definedName name="metrolite_suma">#REF!</definedName>
    <definedName name="metrolite_tapa">#REF!</definedName>
    <definedName name="metrolite_tiba">#REF!</definedName>
    <definedName name="metrolite_toling">#REF!</definedName>
    <definedName name="mezanin">#REF!</definedName>
    <definedName name="mezz">#REF!</definedName>
    <definedName name="mezzanine">#REF!</definedName>
    <definedName name="mf_28">"'file://SERVER3/har-data/STRUCTURE PRICE OF BQ KOMPAS GRAMEDIA.xls'#$analisa.$#REF!$#REF!"</definedName>
    <definedName name="mff">#REF!</definedName>
    <definedName name="MG">#REF!</definedName>
    <definedName name="mgalianbiasa">#REF!</definedName>
    <definedName name="mgorong1">#REF!</definedName>
    <definedName name="mgorong2">#REF!</definedName>
    <definedName name="mgorong3">#REF!</definedName>
    <definedName name="MGRAD">#REF!</definedName>
    <definedName name="mgwLINK">#REF!</definedName>
    <definedName name="MIBE">#REF!</definedName>
    <definedName name="mibe1">#REF!</definedName>
    <definedName name="MICA">#REF!</definedName>
    <definedName name="MICOHM">#REF!</definedName>
    <definedName name="MIIP">#REF!</definedName>
    <definedName name="MILDS">#REF!</definedName>
    <definedName name="MILYAR">#REF!</definedName>
    <definedName name="min">#REF!</definedName>
    <definedName name="MIN_PPN">#REF!</definedName>
    <definedName name="Minat_Rudis">#REF!</definedName>
    <definedName name="Minggu">#REF!</definedName>
    <definedName name="mingguan">#REF!</definedName>
    <definedName name="Minivibro">#REF!</definedName>
    <definedName name="MINOR">#REF!</definedName>
    <definedName name="MINOR_1">#REF!</definedName>
    <definedName name="MINOR_10">#REF!</definedName>
    <definedName name="MINOR_2">#REF!</definedName>
    <definedName name="MINOR_3">#REF!</definedName>
    <definedName name="MINOR_4">#REF!</definedName>
    <definedName name="MINOR_5">#REF!</definedName>
    <definedName name="MINOR_9">#REF!</definedName>
    <definedName name="minyak">#REF!</definedName>
    <definedName name="minyak_aspal">#REF!</definedName>
    <definedName name="Minyak_bakar">#REF!</definedName>
    <definedName name="Minyak_begisting">#REF!</definedName>
    <definedName name="MINYAK_BEKISTING">#REF!</definedName>
    <definedName name="minyak_c">#REF!</definedName>
    <definedName name="MINYAK_CAT">#REF!</definedName>
    <definedName name="Minyak_Cat__Thinner_ND">#REF!</definedName>
    <definedName name="minyak_cat_batu">#REF!</definedName>
    <definedName name="minyak_cat_batu_pan">#REF!</definedName>
    <definedName name="minyak_cat_boli">#REF!</definedName>
    <definedName name="minyak_cat_bone">#REF!</definedName>
    <definedName name="minyak_cat_kwan">#REF!</definedName>
    <definedName name="minyak_cat_lim">#REF!</definedName>
    <definedName name="Minyak_Cat_OMS">#REF!</definedName>
    <definedName name="minyak_cat_suma">#REF!</definedName>
    <definedName name="minyak_cat_tapa">#REF!</definedName>
    <definedName name="minyak_cat_tiba">#REF!</definedName>
    <definedName name="minyak_cat_toling">#REF!</definedName>
    <definedName name="Minyak_Diesel___Solar">#REF!</definedName>
    <definedName name="MINYAK_HIDROLIS">#REF!</definedName>
    <definedName name="Minyak_Pelumas">#REF!</definedName>
    <definedName name="Minyak_Solar">#REF!</definedName>
    <definedName name="Minyak_Tanah">#REF!</definedName>
    <definedName name="minyak.bakar">#REF!</definedName>
    <definedName name="minyak.cat">#REF!</definedName>
    <definedName name="Minyakbegisting">#REF!</definedName>
    <definedName name="minyakbekisting">#REF!</definedName>
    <definedName name="minyakCat">#REF!</definedName>
    <definedName name="minyakcat_6">#REF!</definedName>
    <definedName name="Minyakcatbesi">#REF!</definedName>
    <definedName name="Minyakcatmasak">#REF!</definedName>
    <definedName name="Minyakcatmentah">#REF!</definedName>
    <definedName name="MinyakTanah">#REF!</definedName>
    <definedName name="mirrorTS119AS5">#REF!</definedName>
    <definedName name="MISC">#REF!</definedName>
    <definedName name="MISC._FEILD_EXP">#REF!</definedName>
    <definedName name="MISC._TEMP">#REF!</definedName>
    <definedName name="misc1">#REF!</definedName>
    <definedName name="MIX.B">#REF!</definedName>
    <definedName name="Mix.T">#REF!</definedName>
    <definedName name="mixbet">#REF!</definedName>
    <definedName name="Mixer">#REF!</definedName>
    <definedName name="MIXER_04M3">#REF!</definedName>
    <definedName name="mixer_1">#REF!</definedName>
    <definedName name="MIZUFV10K100">#REF!</definedName>
    <definedName name="MIZUFV10K125">#REF!</definedName>
    <definedName name="MIZUFV10K150">#REF!</definedName>
    <definedName name="MIZUFV10K200">#REF!</definedName>
    <definedName name="MIZUFV10K250">#REF!</definedName>
    <definedName name="MIZUFV10K300">#REF!</definedName>
    <definedName name="MIZUFV10K40">#REF!</definedName>
    <definedName name="MIZUFV10K50">#REF!</definedName>
    <definedName name="MIZUFV10K65">#REF!</definedName>
    <definedName name="MIZUFV10K80">#REF!</definedName>
    <definedName name="mjasa">#REF!</definedName>
    <definedName name="mjembatan">#REF!</definedName>
    <definedName name="mk">#REF!</definedName>
    <definedName name="MK_150">#REF!</definedName>
    <definedName name="MK_500">#REF!</definedName>
    <definedName name="mker20">#REF!</definedName>
    <definedName name="mker30">#REF!</definedName>
    <definedName name="mkol15">#REF!</definedName>
    <definedName name="mlaker">#REF!</definedName>
    <definedName name="mlbng" hidden="1">#REF!</definedName>
    <definedName name="MLBT103">#REF!</definedName>
    <definedName name="MLBT128">#REF!</definedName>
    <definedName name="MLBT13">#REF!</definedName>
    <definedName name="MLBT153">#REF!</definedName>
    <definedName name="MLBT16">#REF!</definedName>
    <definedName name="MLBT19">#REF!</definedName>
    <definedName name="MLBT22">#REF!</definedName>
    <definedName name="MLBT25">#REF!</definedName>
    <definedName name="MLBT28">#REF!</definedName>
    <definedName name="MLBT31">#REF!</definedName>
    <definedName name="MLBT34">#REF!</definedName>
    <definedName name="MLBT41">#REF!</definedName>
    <definedName name="MLBT53">#REF!</definedName>
    <definedName name="MLBT6">#REF!</definedName>
    <definedName name="MLBT66">#REF!</definedName>
    <definedName name="MLBT78">#REF!</definedName>
    <definedName name="MLBT9">#REF!</definedName>
    <definedName name="MLBT91">#REF!</definedName>
    <definedName name="MLBTL103">#REF!</definedName>
    <definedName name="MLBTL128">#REF!</definedName>
    <definedName name="MLBTL13">#REF!</definedName>
    <definedName name="MLBTL153">#REF!</definedName>
    <definedName name="MLBTL16">#REF!</definedName>
    <definedName name="MLBTL19">#REF!</definedName>
    <definedName name="MLBTL22">#REF!</definedName>
    <definedName name="MLBTL25">#REF!</definedName>
    <definedName name="MLBTL28">#REF!</definedName>
    <definedName name="MLBTL31">#REF!</definedName>
    <definedName name="MLBTL34">#REF!</definedName>
    <definedName name="MLBTL41">#REF!</definedName>
    <definedName name="MLBTL53">#REF!</definedName>
    <definedName name="MLBTL6">#REF!</definedName>
    <definedName name="MLBTL66">#REF!</definedName>
    <definedName name="MLBTL78">#REF!</definedName>
    <definedName name="MLBTL91">#REF!</definedName>
    <definedName name="mlex.w">#REF!</definedName>
    <definedName name="MLJBTL9">#REF!</definedName>
    <definedName name="MLRL13">#REF!</definedName>
    <definedName name="MLRL16">#REF!</definedName>
    <definedName name="MLRL19">#REF!</definedName>
    <definedName name="MLRL6">#REF!</definedName>
    <definedName name="MLRL9">#REF!</definedName>
    <definedName name="mm">#REF!</definedName>
    <definedName name="MM_00">#REF!</definedName>
    <definedName name="MM_01">#REF!</definedName>
    <definedName name="MM_02">#REF!</definedName>
    <definedName name="MM_03">#REF!</definedName>
    <definedName name="MM_04">#REF!</definedName>
    <definedName name="MM_05">#REF!</definedName>
    <definedName name="MM_06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0">#REF!</definedName>
    <definedName name="MM_21">#REF!</definedName>
    <definedName name="MM_22">#REF!</definedName>
    <definedName name="MM_23">#REF!</definedName>
    <definedName name="MM_24">#REF!</definedName>
    <definedName name="MM_25">#REF!</definedName>
    <definedName name="MM_26">#REF!</definedName>
    <definedName name="MM321A">#REF!</definedName>
    <definedName name="MM321B">#REF!</definedName>
    <definedName name="MM323A">#REF!</definedName>
    <definedName name="MM323B">#REF!</definedName>
    <definedName name="MM633A">#REF!</definedName>
    <definedName name="MM633B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d" hidden="1">{#N/A,#N/A,FALSE,"M.32"}</definedName>
    <definedName name="mme">#REF!</definedName>
    <definedName name="mmet">#REF!</definedName>
    <definedName name="MmExcelLinker_00687300_A1EF_4C36_A49F_6FE313B2F048">#N/A</definedName>
    <definedName name="MmExcelLinker_016FF016_3131_4C09_A253_EC96336F6DD6">#N/A</definedName>
    <definedName name="MmExcelLinker_033368A0_4741_4944_A174_3BBBF0A27D94">#N/A</definedName>
    <definedName name="MmExcelLinker_0789CBC6_BC74_4CEF_895D_B134EAAA7D6A">#N/A</definedName>
    <definedName name="MmExcelLinker_095BDF8E_5CEF_4373_9EE7_4B0966CC04D9">#N/A</definedName>
    <definedName name="MmExcelLinker_09E63684_243C_40D2_B163_138A3788A767">#N/A</definedName>
    <definedName name="MmExcelLinker_19DCD165_BBE6_4B29_A057_9F4E0575DCE7">#N/A</definedName>
    <definedName name="MmExcelLinker_1A886BA0_8D9A_43E8_AAC6_7A2AFF2069DE">#N/A</definedName>
    <definedName name="MmExcelLinker_1BB473EC_D454_4252_9AC8_5A0F6A5472BE">#N/A</definedName>
    <definedName name="MmExcelLinker_1F0953F8_7671_42F6_8F92_DEFF19E061A7">#N/A</definedName>
    <definedName name="MmExcelLinker_1F1AAAEC_C92E_45D5_A55B_96EC009E99BD">#N/A</definedName>
    <definedName name="MmExcelLinker_1F38D14D_3BDD_4D9E_A3E0_CC3D9A221D33">#N/A</definedName>
    <definedName name="MmExcelLinker_2282AF65_4987_4A00_B0C1_D5A9712E1455">#N/A</definedName>
    <definedName name="MmExcelLinker_262F57AA_3E5C_408C_B65E_472666DE87A6">#N/A</definedName>
    <definedName name="MmExcelLinker_3B6167EC_73AA_45E6_952E_3F659C43AFEE">#N/A</definedName>
    <definedName name="MmExcelLinker_3BA43F88_3A32_4AD9_BF8D_A1B15DEDE696">#N/A</definedName>
    <definedName name="MmExcelLinker_406A610C_BDFB_4B44_84AA_3C91791A382E">#N/A</definedName>
    <definedName name="MmExcelLinker_40D5C2CB_B06A_482B_9A1B_42655AF837E1">#N/A</definedName>
    <definedName name="MmExcelLinker_42B8A664_119B_447E_9E82_B3439C91A0DF">#N/A</definedName>
    <definedName name="MmExcelLinker_433E0719_1620_4934_B1D9_B9D81F930A1B">#N/A</definedName>
    <definedName name="MmExcelLinker_4440813A_3010_4B0D_B233_478C2A53EC8A">#N/A</definedName>
    <definedName name="MmExcelLinker_45B2FCD0_03C9_4874_8959_79E0CEE73372">#N/A</definedName>
    <definedName name="MmExcelLinker_4B22D28C_F8C9_496C_86B8_495470F4CBA8">#N/A</definedName>
    <definedName name="MmExcelLinker_5154CAF0_23E6_4A98_AF20_8E9D9D04E456">#N/A</definedName>
    <definedName name="MmExcelLinker_5635AC1A_B0C8_41FF_894C_566D663DC9AF">#N/A</definedName>
    <definedName name="MmExcelLinker_5D4510ED_1B18_4277_86F6_0A3A6B841415">#N/A</definedName>
    <definedName name="MmExcelLinker_625EA3BF_BCCA_46F8_852B_E5B7A98872C8">#N/A</definedName>
    <definedName name="MmExcelLinker_63071419_9C65_4221_B632_B88ED0E433E1">#N/A</definedName>
    <definedName name="MmExcelLinker_63A6360F_A35F_4584_85E8_706FA907ECCE">#N/A</definedName>
    <definedName name="MmExcelLinker_64688CD0_D9E7_4BDF_8457_59D63769AD2B">#N/A</definedName>
    <definedName name="MmExcelLinker_679B49B4_A38B_424F_B4E5_7E3B54DA3F03">#N/A</definedName>
    <definedName name="MmExcelLinker_6835A522_2ADC_4CE3_A088_1B8723A184CF">#N/A</definedName>
    <definedName name="MmExcelLinker_7CD47AF8_602B_45D6_BD9A_BA760D993FB1">#N/A</definedName>
    <definedName name="MmExcelLinker_7E7922B1_293D_4BEA_AE74_149EE486A5D1">#N/A</definedName>
    <definedName name="MmExcelLinker_8037B209_A86C_40D6_910B_70457AC3655F">#N/A</definedName>
    <definedName name="MmExcelLinker_80EB5AA5_FD17_453A_9AC5_796EC76F134A">#N/A</definedName>
    <definedName name="MmExcelLinker_8116D6C4_6742_4726_A847_67FF25501287">#N/A</definedName>
    <definedName name="MmExcelLinker_8A992409_53F7_4FE2_8460_C9642B7B3FB2">#N/A</definedName>
    <definedName name="MmExcelLinker_8E9B3109_578E_4EEA_8A6B_A2ADBE39DACA">#N/A</definedName>
    <definedName name="MmExcelLinker_91BDD7DC_9FF3_45B4_9656_427D4A16F9CE">#N/A</definedName>
    <definedName name="MmExcelLinker_92817C81_A26C_4685_BFF1_90E2A96346E0">#N/A</definedName>
    <definedName name="MmExcelLinker_935FF7AD_7126_4E1A_AC84_1AD71905C521">#N/A</definedName>
    <definedName name="MmExcelLinker_98E03E30_0416_4D5F_8BF2_C7AFBFD50CB5">#N/A</definedName>
    <definedName name="MmExcelLinker_A0318FBA_6C53_4AAF_9ADA_5A502D7C1EC2">#N/A</definedName>
    <definedName name="MmExcelLinker_A412A460_44C0_46DA_BDF1_B3E7D6267E2E">#N/A</definedName>
    <definedName name="MmExcelLinker_ADC3AFAF_6DEE_422E_9ACF_6C3C89DD1CDE">#N/A</definedName>
    <definedName name="MmExcelLinker_B357EF27_30BB_47CD_AF23_4D841CD6D0C1">#N/A</definedName>
    <definedName name="MmExcelLinker_B778DE33_868B_46F3_A98F_BF56CB6856AE">#N/A</definedName>
    <definedName name="MmExcelLinker_BA13D9F3_7798_47E6_876B_35ACBF6EF641">#N/A</definedName>
    <definedName name="MmExcelLinker_BBC78915_52DF_4EAD_AAAE_A42CC800A111">#N/A</definedName>
    <definedName name="MmExcelLinker_BFC9CA23_C7F6_4BAC_966D_312EC910D27A">#N/A</definedName>
    <definedName name="MmExcelLinker_BFCFF162_7402_4E25_B453_D4A3A1203F84">#N/A</definedName>
    <definedName name="MmExcelLinker_C4959D85_5F05_4B50_8E46_E6741FFD01A4">#N/A</definedName>
    <definedName name="MmExcelLinker_CA7C0440_0F3E_48B6_8863_5156ED9C4D4B">#N/A</definedName>
    <definedName name="MmExcelLinker_CE11C23B_ACCB_4510_81FC_FF30B9B3026F">#N/A</definedName>
    <definedName name="MmExcelLinker_D035EB72_2F0C_49C3_A51D_C10F1F5E3AAA">#N/A</definedName>
    <definedName name="MmExcelLinker_D15B4327_9690_46BF_BB58_F121BD00E6BF">#N/A</definedName>
    <definedName name="MmExcelLinker_D7C4E064_1500_4706_A059_9629F273CAD3">#N/A</definedName>
    <definedName name="MmExcelLinker_D8025A23_4C98_4841_96E9_9D9D8E67CAF0">#N/A</definedName>
    <definedName name="MmExcelLinker_DA4E18E4_2DA6_4E28_ACDF_83A6C2F05CD8">#N/A</definedName>
    <definedName name="MmExcelLinker_DD295ED4_02F8_4562_B8E1_8A589BABCA96">#N/A</definedName>
    <definedName name="MmExcelLinker_DD56F580_FE57_4299_B80A_6D49F1E9DA16">#N/A</definedName>
    <definedName name="MmExcelLinker_E031D09F_695C_4FFB_840C_F0F68019D195">#N/A</definedName>
    <definedName name="MmExcelLinker_E06F2D1D_ABB3_4C55_B37E_0A22D23BAADF">#N/A</definedName>
    <definedName name="MmExcelLinker_E28C7F08_8566_440E_9A49_580ED7142431">#N/A</definedName>
    <definedName name="MmExcelLinker_E9BD5CB9_7651_40AC_8F60_E49D4CA85980">#N/A</definedName>
    <definedName name="MmExcelLinker_ED1C4E3A_5BDB_4F00_884E_21F4F8D68808">#N/A</definedName>
    <definedName name="MmExcelLinker_F282877C_3851_47FC_BAAB_11B7CEBD2124">#N/A</definedName>
    <definedName name="MmExcelLinker_F29D3CD5_E9D7_44D7_A9B4_B051721661F2">#N/A</definedName>
    <definedName name="MmExcelLinker_F4B5548E_D546_4A1A_9820_E3125471AFC9">#N/A</definedName>
    <definedName name="MmExcelLinker_FCEE2EEB_F049_4EA8_AA9A_D7F7FE8F5AAC">#N/A</definedName>
    <definedName name="MmExcelLinker_FF2CFD4A_587D_45AA_A69D_70F6A5752089">#N/A</definedName>
    <definedName name="mmm">#REF!</definedName>
    <definedName name="MMM17A">#REF!</definedName>
    <definedName name="MMM35A">#REF!</definedName>
    <definedName name="mmmm">#REF!</definedName>
    <definedName name="mmmm54">#REF!</definedName>
    <definedName name="mmmmjm">#REF!</definedName>
    <definedName name="MMMMMM">#REF!</definedName>
    <definedName name="mn">#REF!</definedName>
    <definedName name="mn.bs">#REF!</definedName>
    <definedName name="MNDR">#REF!</definedName>
    <definedName name="MNYC">#REF!</definedName>
    <definedName name="MO.10">#REF!</definedName>
    <definedName name="MO.14">#REF!</definedName>
    <definedName name="MO.162">#REF!</definedName>
    <definedName name="MO.166">#REF!</definedName>
    <definedName name="MO.170">#REF!</definedName>
    <definedName name="MO.180">#REF!</definedName>
    <definedName name="MO.181.a">#REF!</definedName>
    <definedName name="MO.181.b">#REF!</definedName>
    <definedName name="MO.181.c">#REF!</definedName>
    <definedName name="MO.181.d">#REF!</definedName>
    <definedName name="MO.22">#REF!</definedName>
    <definedName name="MO.23">#REF!</definedName>
    <definedName name="MO.24">#REF!</definedName>
    <definedName name="MO.25">#REF!</definedName>
    <definedName name="MO.26">#REF!</definedName>
    <definedName name="MO.40">#REF!</definedName>
    <definedName name="MO.41">#REF!</definedName>
    <definedName name="MO.42">#REF!</definedName>
    <definedName name="MO.50">#REF!</definedName>
    <definedName name="MO.61">#REF!</definedName>
    <definedName name="MO.65">#REF!</definedName>
    <definedName name="MO.80">#REF!</definedName>
    <definedName name="Mob">#REF!</definedName>
    <definedName name="Mob_1">#REF!</definedName>
    <definedName name="Mob_2">#REF!</definedName>
    <definedName name="mob_tangkair">#REF!</definedName>
    <definedName name="Mobdemob">#REF!</definedName>
    <definedName name="Mobilalat">#REF!</definedName>
    <definedName name="MOBILISASI">#REF!</definedName>
    <definedName name="MOBILISASI_1">#REF!</definedName>
    <definedName name="MOBILISASI_10">#REF!</definedName>
    <definedName name="MOBILISASI_2">#REF!</definedName>
    <definedName name="MOBILISASI_3">#REF!</definedName>
    <definedName name="MOBILISASI_4">#REF!</definedName>
    <definedName name="MOBILISASI_5">#REF!</definedName>
    <definedName name="MOBILISASI_9">#REF!</definedName>
    <definedName name="Mobilization">#REF!</definedName>
    <definedName name="MODAL">#REF!</definedName>
    <definedName name="Molen">#REF!</definedName>
    <definedName name="molo">#REF!</definedName>
    <definedName name="monoblok">#REF!</definedName>
    <definedName name="MOOI">#REF!</definedName>
    <definedName name="mopana">#REF!</definedName>
    <definedName name="Morning">#N/A</definedName>
    <definedName name="mortar">#REF!</definedName>
    <definedName name="mortar13">"'file://SERVER3/har-data/STRUCTURE PRICE OF BQ KOMPAS GRAMEDIA.xls'#$analisa.$#REF!$#REF!"</definedName>
    <definedName name="mos">#REF!</definedName>
    <definedName name="Motor_Gradder">#REF!</definedName>
    <definedName name="Motor_grader">#REF!</definedName>
    <definedName name="Motor_Grader____100_HP">#REF!</definedName>
    <definedName name="MOTOR_GRADER___100_HP" localSheetId="2">#REF!</definedName>
    <definedName name="MOTOR_GRADER___100_HP">#REF!</definedName>
    <definedName name="MOTOR_GRADER___100_HP_11">#REF!</definedName>
    <definedName name="MOTOR_GRADER___100_HP_12">#REF!</definedName>
    <definedName name="MOTOR_GRADER__100_HP">#REF!</definedName>
    <definedName name="MOTOR_GREADER">#REF!</definedName>
    <definedName name="MOTOR_GREADER_100_HP">#REF!</definedName>
    <definedName name="motorgrader">#REF!</definedName>
    <definedName name="MOTORGRADER321">#REF!</definedName>
    <definedName name="MOTORGRADER322">#REF!</definedName>
    <definedName name="MOTORGRADER33">#REF!</definedName>
    <definedName name="MOTORGRADER412">#REF!</definedName>
    <definedName name="MOTORGRADER511">#REF!</definedName>
    <definedName name="MOTORGRADER512">#REF!</definedName>
    <definedName name="MOTORGRADER521">#REF!</definedName>
    <definedName name="mould_oil">#REF!</definedName>
    <definedName name="mow">#REF!</definedName>
    <definedName name="mowi.w.shield">#REF!</definedName>
    <definedName name="mowi.ws">#REF!</definedName>
    <definedName name="MP">#REF!</definedName>
    <definedName name="MP_21">#REF!</definedName>
    <definedName name="MP_221">#REF!</definedName>
    <definedName name="MP_222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421">#REF!</definedName>
    <definedName name="MP_422">#REF!</definedName>
    <definedName name="MP_423">#REF!</definedName>
    <definedName name="MP_424">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#REF!</definedName>
    <definedName name="MP_622">#REF!</definedName>
    <definedName name="MP_623">#REF!</definedName>
    <definedName name="MP_632">#REF!</definedName>
    <definedName name="MP_633">#REF!</definedName>
    <definedName name="MP_634a">#REF!</definedName>
    <definedName name="MP_635">#REF!</definedName>
    <definedName name="MP_66">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#REF!</definedName>
    <definedName name="MP_8110">#REF!</definedName>
    <definedName name="MP_8111">#REF!</definedName>
    <definedName name="MP_812">#REF!</definedName>
    <definedName name="MP_813">#REF!</definedName>
    <definedName name="MP_814">#REF!</definedName>
    <definedName name="MP_815">#REF!</definedName>
    <definedName name="MP_817">#REF!</definedName>
    <definedName name="MP_818">#REF!</definedName>
    <definedName name="MP_819">#REF!</definedName>
    <definedName name="MP_831">#REF!</definedName>
    <definedName name="MP_841">#REF!</definedName>
    <definedName name="MP_843">#REF!</definedName>
    <definedName name="MP_844a">#REF!</definedName>
    <definedName name="MP_844b">#REF!</definedName>
    <definedName name="MP_845">#REF!</definedName>
    <definedName name="MP.T">#REF!</definedName>
    <definedName name="mp1x25">#REF!</definedName>
    <definedName name="mpasbk5">#REF!</definedName>
    <definedName name="mpasbm3">#REF!</definedName>
    <definedName name="mpasbm5">#REF!</definedName>
    <definedName name="mpcp">#REF!</definedName>
    <definedName name="mpile">#REF!</definedName>
    <definedName name="mpl">#REF!</definedName>
    <definedName name="MPL_02">#REF!</definedName>
    <definedName name="MPL_02B">#REF!</definedName>
    <definedName name="MPL_02G">#REF!</definedName>
    <definedName name="MPL_03">#REF!</definedName>
    <definedName name="MPL_03B">#REF!</definedName>
    <definedName name="MPL_03G">#REF!</definedName>
    <definedName name="MPL_04">#REF!</definedName>
    <definedName name="MPL_04B">#REF!</definedName>
    <definedName name="MPL_04G">#REF!</definedName>
    <definedName name="MPL_05">#REF!</definedName>
    <definedName name="MPL_05B">#REF!</definedName>
    <definedName name="MPL_05G">#REF!</definedName>
    <definedName name="MPL_06">#REF!</definedName>
    <definedName name="MPL_06B">#REF!</definedName>
    <definedName name="MPL_06G">#REF!</definedName>
    <definedName name="MPL_07">#REF!</definedName>
    <definedName name="MPL_07B">#REF!</definedName>
    <definedName name="MPL_07G">#REF!</definedName>
    <definedName name="MPL_08">#REF!</definedName>
    <definedName name="MPL_08B">#REF!</definedName>
    <definedName name="MPL_08G">#REF!</definedName>
    <definedName name="MPL_09">#REF!</definedName>
    <definedName name="MPL_09B">#REF!</definedName>
    <definedName name="MPL_09G">#REF!</definedName>
    <definedName name="MPL_10">#REF!</definedName>
    <definedName name="MPL_10B">#REF!</definedName>
    <definedName name="MPL_10G">#REF!</definedName>
    <definedName name="MPL_24">#REF!</definedName>
    <definedName name="MPL_24B">#REF!</definedName>
    <definedName name="MPL_24G">#REF!</definedName>
    <definedName name="MPLEK">#REF!</definedName>
    <definedName name="mplest3">#REF!</definedName>
    <definedName name="mplest5">#REF!</definedName>
    <definedName name="mplex12">#REF!</definedName>
    <definedName name="mplex4">#REF!</definedName>
    <definedName name="mpon">#REF!</definedName>
    <definedName name="mpond">#REF!</definedName>
    <definedName name="mppppppppppppppppppppppppp">#REF!</definedName>
    <definedName name="mpre">#REF!</definedName>
    <definedName name="mprel">#REF!</definedName>
    <definedName name="mprt">#REF!</definedName>
    <definedName name="MPU">#REF!</definedName>
    <definedName name="mr_10">#REF!</definedName>
    <definedName name="mr_11">#REF!</definedName>
    <definedName name="mr_12">#REF!</definedName>
    <definedName name="mr_42">#REF!</definedName>
    <definedName name="MR.10">#REF!</definedName>
    <definedName name="MR.11">#REF!</definedName>
    <definedName name="MR.12">#REF!</definedName>
    <definedName name="MR.40">#REF!</definedName>
    <definedName name="MR.42">#REF!</definedName>
    <definedName name="MR.50">#REF!</definedName>
    <definedName name="MR.82">#REF!</definedName>
    <definedName name="mrab">#REF!</definedName>
    <definedName name="mrabat">#REF!</definedName>
    <definedName name="mrantiblk">#REF!</definedName>
    <definedName name="mrantippn">#REF!</definedName>
    <definedName name="mreserv">#REF!</definedName>
    <definedName name="mrev2">#REF!</definedName>
    <definedName name="mrev3">#REF!</definedName>
    <definedName name="mrtr">#REF!</definedName>
    <definedName name="ms">#REF!</definedName>
    <definedName name="mseptick">#REF!</definedName>
    <definedName name="MsgValNegCW">#REF!</definedName>
    <definedName name="MsgValNumCW">#REF!</definedName>
    <definedName name="MsgValTKDNCW">#REF!</definedName>
    <definedName name="MSM">#REF!</definedName>
    <definedName name="msplit_0.5">#REF!</definedName>
    <definedName name="msplit_1">#REF!</definedName>
    <definedName name="msplit_1.5">#REF!</definedName>
    <definedName name="msplit_2">#REF!</definedName>
    <definedName name="msplit_2.5">#REF!</definedName>
    <definedName name="mstamp">#REF!</definedName>
    <definedName name="mstr">#REF!</definedName>
    <definedName name="msub">#REF!</definedName>
    <definedName name="MT">#REF!</definedName>
    <definedName name="mtalud1">#REF!</definedName>
    <definedName name="mtalud2">#REF!</definedName>
    <definedName name="MTC1P">#REF!</definedName>
    <definedName name="MTC3P">#REF!</definedName>
    <definedName name="MTCHC">#REF!</definedName>
    <definedName name="MTCMB">#REF!</definedName>
    <definedName name="MTMAC12">#REF!</definedName>
    <definedName name="mtr">#REF!</definedName>
    <definedName name="mtram">#REF!</definedName>
    <definedName name="mts">#REF!</definedName>
    <definedName name="MTT">#REF!</definedName>
    <definedName name="MU">#REF!</definedName>
    <definedName name="mu_200">#REF!</definedName>
    <definedName name="MU_6">#REF!</definedName>
    <definedName name="MU_alat">#REF!</definedName>
    <definedName name="MU_ARS">#REF!</definedName>
    <definedName name="MU_bahan">#REF!</definedName>
    <definedName name="MU_STR">#REF!</definedName>
    <definedName name="MU_t">#REF!</definedName>
    <definedName name="MU_upah">#REF!</definedName>
    <definedName name="mu.ahs">#REF!</definedName>
    <definedName name="mua">#REF!</definedName>
    <definedName name="muac">#REF!</definedName>
    <definedName name="mualat">#REF!</definedName>
    <definedName name="muars">#REF!</definedName>
    <definedName name="muat">#REF!</definedName>
    <definedName name="MUb">#REF!</definedName>
    <definedName name="mubesi">#REF!</definedName>
    <definedName name="mubhn">#REF!</definedName>
    <definedName name="mubtn">#REF!</definedName>
    <definedName name="muc">#REF!</definedName>
    <definedName name="mue">#REF!</definedName>
    <definedName name="mufa">#REF!</definedName>
    <definedName name="MUg">#REF!</definedName>
    <definedName name="mugab">#REF!</definedName>
    <definedName name="MUh">#REF!</definedName>
    <definedName name="muinterior">#REF!</definedName>
    <definedName name="muj">#REF!</definedName>
    <definedName name="MUk">#REF!</definedName>
    <definedName name="MUki">#REF!</definedName>
    <definedName name="MUL.12">#REF!</definedName>
    <definedName name="MUL.9">#REF!</definedName>
    <definedName name="MULAI">#REF!</definedName>
    <definedName name="mult12">#REF!</definedName>
    <definedName name="mult9">#REF!</definedName>
    <definedName name="multi">#REF!</definedName>
    <definedName name="multi.18">#REF!</definedName>
    <definedName name="multi.4">#REF!</definedName>
    <definedName name="multi.6">#REF!</definedName>
    <definedName name="multi.9">#REF!</definedName>
    <definedName name="multi15">#REF!</definedName>
    <definedName name="multilek_4mm">#REF!</definedName>
    <definedName name="MULTIPLEK">#REF!</definedName>
    <definedName name="multiplek_12">#REF!</definedName>
    <definedName name="multiplek_12mm">#REF!</definedName>
    <definedName name="multiplek_15">#REF!</definedName>
    <definedName name="multiplek_18">#REF!</definedName>
    <definedName name="multiplek_4mm">#REF!</definedName>
    <definedName name="multiplek_6mm">#REF!</definedName>
    <definedName name="multiplek_9">#REF!</definedName>
    <definedName name="multiplek_9mm">#REF!</definedName>
    <definedName name="MULTIPLEK12">#REF!</definedName>
    <definedName name="multiplek12_1">#REF!</definedName>
    <definedName name="Multipleks">#REF!</definedName>
    <definedName name="Multipleks_tbl_6_mm">#REF!</definedName>
    <definedName name="multiplerlocal">#REF!</definedName>
    <definedName name="multiplex">#REF!</definedName>
    <definedName name="Multiplex__12__mm">#REF!</definedName>
    <definedName name="Multiplex__6__mm">#REF!</definedName>
    <definedName name="multiplex_18mm">#REF!</definedName>
    <definedName name="multiplex_9mm">#REF!</definedName>
    <definedName name="multiplex120.240.90">#REF!</definedName>
    <definedName name="multiplex6">#REF!</definedName>
    <definedName name="multiplier">#REF!</definedName>
    <definedName name="multiplierlocal">#REF!</definedName>
    <definedName name="multiroof">#REF!</definedName>
    <definedName name="MULYONO">#REF!</definedName>
    <definedName name="mum">#REF!</definedName>
    <definedName name="mume">#REF!</definedName>
    <definedName name="munew">#REF!</definedName>
    <definedName name="MUov">#REF!</definedName>
    <definedName name="mup">#REF!</definedName>
    <definedName name="mupah">#REF!</definedName>
    <definedName name="mupahstr">#REF!</definedName>
    <definedName name="mupan">#REF!</definedName>
    <definedName name="mupek">#REF!</definedName>
    <definedName name="Muph">#REF!</definedName>
    <definedName name="mupre">#REF!</definedName>
    <definedName name="mupre2">#REF!</definedName>
    <definedName name="muprel">#REF!</definedName>
    <definedName name="mupres">#REF!</definedName>
    <definedName name="MURAFJ100">#REF!</definedName>
    <definedName name="MURAFJ125">#REF!</definedName>
    <definedName name="MURAFJ150">#REF!</definedName>
    <definedName name="MURAFJ200">#REF!</definedName>
    <definedName name="MURAFJ250">#REF!</definedName>
    <definedName name="MURAFJ300">#REF!</definedName>
    <definedName name="MURAFJ32">#REF!</definedName>
    <definedName name="MURAFJ40">#REF!</definedName>
    <definedName name="MURAFJ50">#REF!</definedName>
    <definedName name="MURAFJ65">#REF!</definedName>
    <definedName name="MURAFJ80">#REF!</definedName>
    <definedName name="MURAFJAM100">#REF!</definedName>
    <definedName name="MURAFJAM125">#REF!</definedName>
    <definedName name="MURAFJAM150">#REF!</definedName>
    <definedName name="MURAFJAM200">#REF!</definedName>
    <definedName name="MURAFJAM250">#REF!</definedName>
    <definedName name="MURAFJAM300">#REF!</definedName>
    <definedName name="MURAFJAM32">#REF!</definedName>
    <definedName name="MURAFJAM40">#REF!</definedName>
    <definedName name="MURAFJAM50">#REF!</definedName>
    <definedName name="MURAFJAM65">#REF!</definedName>
    <definedName name="MURAFJAM80">#REF!</definedName>
    <definedName name="murbaut12">#REF!</definedName>
    <definedName name="murbaut16">#REF!</definedName>
    <definedName name="murbaut19">#REF!</definedName>
    <definedName name="murbaut22">#REF!</definedName>
    <definedName name="murbautklem">#REF!</definedName>
    <definedName name="murug">#REF!</definedName>
    <definedName name="muruganbadan">#REF!</definedName>
    <definedName name="mus">#REF!</definedName>
    <definedName name="musan">#REF!</definedName>
    <definedName name="mustr">#REF!</definedName>
    <definedName name="musub">#REF!</definedName>
    <definedName name="MutasiMatPDP">#REF!</definedName>
    <definedName name="mutubetonk225">#REF!</definedName>
    <definedName name="mutuk175">#REF!</definedName>
    <definedName name="muupah">#REF!</definedName>
    <definedName name="mvd0.75">#REF!</definedName>
    <definedName name="mvd1.25">#REF!</definedName>
    <definedName name="mvd1.5">#REF!</definedName>
    <definedName name="mvd2.5">#REF!</definedName>
    <definedName name="mw">#REF!</definedName>
    <definedName name="mwater">#REF!</definedName>
    <definedName name="mwf">#REF!</definedName>
    <definedName name="my">#REF!</definedName>
    <definedName name="myktanah">#REF!</definedName>
    <definedName name="myt">#REF!</definedName>
    <definedName name="MZFV10K40">#REF!</definedName>
    <definedName name="MZFV10K50">#REF!</definedName>
    <definedName name="n">#REF!</definedName>
    <definedName name="N_1011">#REF!</definedName>
    <definedName name="N_1012">#REF!</definedName>
    <definedName name="N_1013">#REF!</definedName>
    <definedName name="N_1013C">#REF!</definedName>
    <definedName name="N_12">#REF!</definedName>
    <definedName name="N_21">#REF!</definedName>
    <definedName name="N_22">#REF!</definedName>
    <definedName name="N_233">#REF!</definedName>
    <definedName name="N_312">#REF!</definedName>
    <definedName name="N_321">#REF!</definedName>
    <definedName name="N_33">#REF!</definedName>
    <definedName name="N_34">#REF!</definedName>
    <definedName name="N_511">#REF!</definedName>
    <definedName name="N_611">#REF!</definedName>
    <definedName name="N_715">#REF!</definedName>
    <definedName name="N_731">#REF!</definedName>
    <definedName name="N_74">#REF!</definedName>
    <definedName name="N_753">#REF!</definedName>
    <definedName name="N_78">#REF!</definedName>
    <definedName name="N_79">#REF!</definedName>
    <definedName name="N_811">#REF!</definedName>
    <definedName name="N_812">#REF!</definedName>
    <definedName name="N_813">#REF!</definedName>
    <definedName name="N_854">#REF!</definedName>
    <definedName name="N_BAHASA">#REF!</definedName>
    <definedName name="n_dir">#REF!</definedName>
    <definedName name="N_DIREKTUR">#REF!</definedName>
    <definedName name="N_DR">#REF!</definedName>
    <definedName name="N_KOMP">#REF!</definedName>
    <definedName name="n_kontrak">#REF!</definedName>
    <definedName name="N_MEDIA">#REF!</definedName>
    <definedName name="n_Perusahaan">#REF!</definedName>
    <definedName name="n_pk">#REF!</definedName>
    <definedName name="n_prshn">#REF!</definedName>
    <definedName name="N_PT">#REF!</definedName>
    <definedName name="N_RAB">#REF!</definedName>
    <definedName name="N_RAB1M">#REF!</definedName>
    <definedName name="N.__14">#REF!</definedName>
    <definedName name="N.__20">#REF!</definedName>
    <definedName name="N.__23">#REF!</definedName>
    <definedName name="N.__26">#REF!</definedName>
    <definedName name="N.__26_A">#REF!</definedName>
    <definedName name="N.__27">#REF!</definedName>
    <definedName name="N.__9">#REF!</definedName>
    <definedName name="N.6.1">#REF!</definedName>
    <definedName name="N.6.10">#REF!</definedName>
    <definedName name="N.6.11">#REF!</definedName>
    <definedName name="N.6.12">#REF!</definedName>
    <definedName name="N.6.13">#REF!</definedName>
    <definedName name="N.6.14">#REF!</definedName>
    <definedName name="N.6.15">#REF!</definedName>
    <definedName name="N.6.16">#REF!</definedName>
    <definedName name="N.6.17">#REF!</definedName>
    <definedName name="N.6.18">#REF!</definedName>
    <definedName name="N.6.19">#REF!</definedName>
    <definedName name="N.6.2">#REF!</definedName>
    <definedName name="N.6.20">#REF!</definedName>
    <definedName name="N.6.21">#REF!</definedName>
    <definedName name="N.6.22">#REF!</definedName>
    <definedName name="N.6.23">#REF!</definedName>
    <definedName name="N.6.24">#REF!</definedName>
    <definedName name="N.6.25">#REF!</definedName>
    <definedName name="N.6.3">#REF!</definedName>
    <definedName name="N.6.4">#REF!</definedName>
    <definedName name="N.6.5">#REF!</definedName>
    <definedName name="N.6.6">#REF!</definedName>
    <definedName name="N.6.7">#REF!</definedName>
    <definedName name="N.6.8">#REF!</definedName>
    <definedName name="N.6.9">#REF!</definedName>
    <definedName name="N.KEG">#REF!</definedName>
    <definedName name="n.tlk">#REF!</definedName>
    <definedName name="N0._1">#REF!</definedName>
    <definedName name="n181\">#REF!</definedName>
    <definedName name="N1IN">#REF!</definedName>
    <definedName name="n1pig">#REF!</definedName>
    <definedName name="n1pignc">#REF!</definedName>
    <definedName name="n1pigvl">#REF!</definedName>
    <definedName name="n1pind">#REF!</definedName>
    <definedName name="n1pindnc">#REF!</definedName>
    <definedName name="n1pindvl">#REF!</definedName>
    <definedName name="n1ping">#REF!</definedName>
    <definedName name="n1pingnc">#REF!</definedName>
    <definedName name="n1pingvl">#REF!</definedName>
    <definedName name="n1pint">#REF!</definedName>
    <definedName name="n1pintnc">#REF!</definedName>
    <definedName name="n1pintvl">#REF!</definedName>
    <definedName name="n24nc">#REF!</definedName>
    <definedName name="n24vl">#REF!</definedName>
    <definedName name="n2mignc">#REF!</definedName>
    <definedName name="n2migvl">#REF!</definedName>
    <definedName name="n2min1nc">#REF!</definedName>
    <definedName name="n2min1vl">#REF!</definedName>
    <definedName name="n2xsefgby_3_35">#REF!</definedName>
    <definedName name="n2xsefgby_3_70">#REF!</definedName>
    <definedName name="n2xsy_1_50_12KV">#REF!</definedName>
    <definedName name="n2xsy_1_50_24KV">#REF!</definedName>
    <definedName name="n2xsy_1_50_3.6KV">#REF!</definedName>
    <definedName name="n2xsy_1_70_12KV">#REF!</definedName>
    <definedName name="n2xsy_1_70_24KV">#REF!</definedName>
    <definedName name="n2xsy_1_70_3.6KV">#REF!</definedName>
    <definedName name="n2xsy_1_95_12KV">#REF!</definedName>
    <definedName name="n2xsy_1_95_24KV">#REF!</definedName>
    <definedName name="n2xsy_1_95_3.6KV">#REF!</definedName>
    <definedName name="NA">#REF!</definedName>
    <definedName name="NA_6">#REF!</definedName>
    <definedName name="naco">#REF!</definedName>
    <definedName name="NAD">#REF!</definedName>
    <definedName name="nadir">#REF!</definedName>
    <definedName name="NAGANOPG">#REF!</definedName>
    <definedName name="NAIL">#REF!</definedName>
    <definedName name="nako">#REF!</definedName>
    <definedName name="nako_1">#REF!</definedName>
    <definedName name="nako_10_trap">#REF!</definedName>
    <definedName name="nako_45">#REF!</definedName>
    <definedName name="nako_5_trap">#REF!</definedName>
    <definedName name="nako_6_trap">#REF!</definedName>
    <definedName name="nako_7_trap">#REF!</definedName>
    <definedName name="Nako_8_trap">#REF!</definedName>
    <definedName name="nako_9_trap">#REF!</definedName>
    <definedName name="nako5">#REF!</definedName>
    <definedName name="nako7">#REF!</definedName>
    <definedName name="NAM">#REF!</definedName>
    <definedName name="NAMA">#REF!</definedName>
    <definedName name="nama_b">#REF!</definedName>
    <definedName name="Nama_kegiatan">#REF!</definedName>
    <definedName name="Nama_Lokasi">#REF!</definedName>
    <definedName name="Nama_Pekerjaan">#REF!</definedName>
    <definedName name="Nama_perusahaan">#REF!</definedName>
    <definedName name="NAMA_PIM">#REF!</definedName>
    <definedName name="Nama_pimpinan">#REF!</definedName>
    <definedName name="Nama_PimTek">#REF!</definedName>
    <definedName name="Nama_Proyek">#REF!</definedName>
    <definedName name="Nama_Ruas">#REF!</definedName>
    <definedName name="nama1">#REF!</definedName>
    <definedName name="namas">#REF!</definedName>
    <definedName name="NAME">#REF!</definedName>
    <definedName name="Name1">#REF!</definedName>
    <definedName name="Name2">#REF!</definedName>
    <definedName name="Name3">#REF!</definedName>
    <definedName name="NameA">#REF!</definedName>
    <definedName name="nanalisa">#REF!</definedName>
    <definedName name="napek">#REF!</definedName>
    <definedName name="napt">#REF!</definedName>
    <definedName name="NAS">#REF!</definedName>
    <definedName name="natimah">#REF!</definedName>
    <definedName name="National">#REF!</definedName>
    <definedName name="NB">#REF!</definedName>
    <definedName name="nbm">#REF!</definedName>
    <definedName name="nbxch">#REF!</definedName>
    <definedName name="NC">#REF!</definedName>
    <definedName name="nc1nc">#REF!</definedName>
    <definedName name="nc1p">#REF!</definedName>
    <definedName name="nc1vl">#REF!</definedName>
    <definedName name="nc24nc">#REF!</definedName>
    <definedName name="nc24vl">#REF!</definedName>
    <definedName name="nc3p">#REF!</definedName>
    <definedName name="NCBD100">#REF!</definedName>
    <definedName name="NCBD200">#REF!</definedName>
    <definedName name="NCBD250">#REF!</definedName>
    <definedName name="ncdd">#REF!</definedName>
    <definedName name="NCDD2">#REF!</definedName>
    <definedName name="NCed">#REF!</definedName>
    <definedName name="NCHC">#REF!</definedName>
    <definedName name="nctr">#REF!</definedName>
    <definedName name="nctram">#REF!</definedName>
    <definedName name="NCV">#REF!</definedName>
    <definedName name="NCVC100">#REF!</definedName>
    <definedName name="NCVC200">#REF!</definedName>
    <definedName name="NCVC250">#REF!</definedName>
    <definedName name="NCVC3P">#REF!</definedName>
    <definedName name="ND">#REF!</definedName>
    <definedName name="NDANA">#REF!</definedName>
    <definedName name="NDIR">#REF!</definedName>
    <definedName name="NDIV_1">#REF!</definedName>
    <definedName name="NDIV_2">#REF!</definedName>
    <definedName name="NDIV_3">#REF!</definedName>
    <definedName name="NDIV_4">#REF!</definedName>
    <definedName name="NDIV_5">#REF!</definedName>
    <definedName name="NDIV_6">#REF!</definedName>
    <definedName name="NDIV_7">#REF!</definedName>
    <definedName name="NEG">#REF!</definedName>
    <definedName name="Nego">#REF!</definedName>
    <definedName name="neon.20watt">#REF!</definedName>
    <definedName name="NEPLEGIP100">#REF!</definedName>
    <definedName name="NEPLEGIP125">#REF!</definedName>
    <definedName name="NEPLEGIP15">#REF!</definedName>
    <definedName name="NEPLEGIP150">#REF!</definedName>
    <definedName name="NEPLEGIP20">#REF!</definedName>
    <definedName name="NEPLEGIP200">#REF!</definedName>
    <definedName name="NEPLEGIP25">#REF!</definedName>
    <definedName name="NEPLEGIP250">#REF!</definedName>
    <definedName name="NEPLEGIP300">#REF!</definedName>
    <definedName name="NEPLEGIP32">#REF!</definedName>
    <definedName name="NEPLEGIP40">#REF!</definedName>
    <definedName name="NEPLEGIP50">#REF!</definedName>
    <definedName name="NEPLEGIP65">#REF!</definedName>
    <definedName name="NEPLEGIP80">#REF!</definedName>
    <definedName name="NERACA">#REF!</definedName>
    <definedName name="netto_besi">#REF!</definedName>
    <definedName name="NEVER">#REF!</definedName>
    <definedName name="new">fsvd100:(FSDATA)</definedName>
    <definedName name="newb">fsvd100:(FSDATA)</definedName>
    <definedName name="NF._ANC">#REF!</definedName>
    <definedName name="NF.ALARM.B">#REF!</definedName>
    <definedName name="NF.CONTROL">#REF!</definedName>
    <definedName name="NF.I.LAMP">#REF!</definedName>
    <definedName name="NF.M.MONITOR">#REF!</definedName>
    <definedName name="NF.MANUAL.PB">#REF!</definedName>
    <definedName name="NF.MCFA1">#REF!</definedName>
    <definedName name="NF.MONITOR">#REF!</definedName>
    <definedName name="NF.PBD">#REF!</definedName>
    <definedName name="NF.RELAY">#REF!</definedName>
    <definedName name="NF.ROR">#REF!</definedName>
    <definedName name="NF.SMD">#REF!</definedName>
    <definedName name="NF.TJ">#REF!</definedName>
    <definedName name="NFISIK">#REF!</definedName>
    <definedName name="NGADA">#REF!</definedName>
    <definedName name="ngecatbesi">#REF!</definedName>
    <definedName name="NGR_150">#REF!</definedName>
    <definedName name="NGR_500">#REF!</definedName>
    <definedName name="ngurugp">#REF!</definedName>
    <definedName name="ngvhv">#REF!</definedName>
    <definedName name="nhn">#REF!</definedName>
    <definedName name="nhnnc">#REF!</definedName>
    <definedName name="nhnvl">#REF!</definedName>
    <definedName name="ni" hidden="1">{#N/A,#N/A,FALSE,"M.42"}</definedName>
    <definedName name="Nifang">#REF!</definedName>
    <definedName name="NIFANG200">#REF!</definedName>
    <definedName name="NIFANG250">#REF!</definedName>
    <definedName name="NIFANG300">#REF!</definedName>
    <definedName name="NIFANG400">#REF!</definedName>
    <definedName name="NIFANG500">#REF!</definedName>
    <definedName name="nig">#REF!</definedName>
    <definedName name="NIG13p">#REF!</definedName>
    <definedName name="nig1p">#REF!</definedName>
    <definedName name="nig3p">#REF!</definedName>
    <definedName name="nightnc">#REF!</definedName>
    <definedName name="nightvl">#REF!</definedName>
    <definedName name="nignc1p">#REF!</definedName>
    <definedName name="nignc3p">#REF!</definedName>
    <definedName name="nigvl1p">#REF!</definedName>
    <definedName name="nigvl3p">#REF!</definedName>
    <definedName name="Nilai">#REF!</definedName>
    <definedName name="NILAI_FISIK">#REF!</definedName>
    <definedName name="NilaiExt">#REF!</definedName>
    <definedName name="nilaikontrak">#REF!</definedName>
    <definedName name="nilairap">#REF!</definedName>
    <definedName name="NilaiTakur">#REF!</definedName>
    <definedName name="nin">#REF!</definedName>
    <definedName name="nin14nc3p">#REF!</definedName>
    <definedName name="nin14vl3p">#REF!</definedName>
    <definedName name="nin1903p">#REF!</definedName>
    <definedName name="nin190nc">#REF!</definedName>
    <definedName name="nin190nc3p">#REF!</definedName>
    <definedName name="nin190vl">#REF!</definedName>
    <definedName name="nin190vl3p">#REF!</definedName>
    <definedName name="nin1pnc">#REF!</definedName>
    <definedName name="nin1pvl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l">#REF!</definedName>
    <definedName name="ninvl3p">#REF!</definedName>
    <definedName name="nip">#REF!</definedName>
    <definedName name="nip_kadis">#REF!</definedName>
    <definedName name="nip_perencana">#REF!</definedName>
    <definedName name="NIP_PU">#REF!</definedName>
    <definedName name="NIP_RAMIN">#REF!</definedName>
    <definedName name="NIP_SENSI">#REF!</definedName>
    <definedName name="Niro_Granito">#REF!</definedName>
    <definedName name="nitem">#REF!</definedName>
    <definedName name="njk">#REF!</definedName>
    <definedName name="njp">#REF!</definedName>
    <definedName name="NJPEK">#REF!</definedName>
    <definedName name="NK">#REF!</definedName>
    <definedName name="nk_div1">#REF!</definedName>
    <definedName name="nk_div2">#REF!</definedName>
    <definedName name="nk_div3">#REF!</definedName>
    <definedName name="nk_div4">#REF!</definedName>
    <definedName name="nk_div5">#REF!</definedName>
    <definedName name="nk_div6">#REF!</definedName>
    <definedName name="nk_div7">#REF!</definedName>
    <definedName name="NKAB">#REF!</definedName>
    <definedName name="NKEG">#REF!</definedName>
    <definedName name="nkg">#REF!</definedName>
    <definedName name="nkjlbjhn" hidden="1">#REF!</definedName>
    <definedName name="NKODE">#REF!</definedName>
    <definedName name="nkontrak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mtc">#REF!</definedName>
    <definedName name="nlnc">#REF!</definedName>
    <definedName name="nlnc3p">#REF!</definedName>
    <definedName name="nlnc3pha">#REF!</definedName>
    <definedName name="NLOK">#REF!</definedName>
    <definedName name="NLTK1p">#REF!</definedName>
    <definedName name="nlvl">#REF!</definedName>
    <definedName name="nlvl1">#REF!</definedName>
    <definedName name="nlvl3p">#REF!</definedName>
    <definedName name="nm">#REF!</definedName>
    <definedName name="nm_1">#REF!</definedName>
    <definedName name="nm_10">#REF!</definedName>
    <definedName name="nm_2">#REF!</definedName>
    <definedName name="nm_3">#REF!</definedName>
    <definedName name="nm_5">#REF!</definedName>
    <definedName name="nm_6">#REF!</definedName>
    <definedName name="nm_7">#REF!</definedName>
    <definedName name="nm_8">#REF!</definedName>
    <definedName name="nm_9">#REF!</definedName>
    <definedName name="NMFJ">#REF!</definedName>
    <definedName name="nn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n1p">#REF!</definedName>
    <definedName name="nn3p">#REF!</definedName>
    <definedName name="nnkonsul">#REF!</definedName>
    <definedName name="nnkontraktor">#REF!</definedName>
    <definedName name="nnm" hidden="1">{#N/A,#N/A,FALSE,"M.43"}</definedName>
    <definedName name="nnnc">#REF!</definedName>
    <definedName name="nnnc3p">#REF!</definedName>
    <definedName name="nnnm" hidden="1">{#N/A,#N/A,FALSE,"M.42"}</definedName>
    <definedName name="nnnnn">#REF!</definedName>
    <definedName name="nnvl">#REF!</definedName>
    <definedName name="nnvl3p">#REF!</definedName>
    <definedName name="NO">#REF!</definedName>
    <definedName name="no_kont">#REF!</definedName>
    <definedName name="no_pkt">#REF!</definedName>
    <definedName name="NO.RUAS">#REF!</definedName>
    <definedName name="nock_genteng_beton">#REF!</definedName>
    <definedName name="noend">#REF!</definedName>
    <definedName name="noend1">#REF!</definedName>
    <definedName name="NOIFS">#REF!</definedName>
    <definedName name="NOIP">#REF!</definedName>
    <definedName name="NOIT">#REF!</definedName>
    <definedName name="Nok">#REF!</definedName>
    <definedName name="Nok_atas_genteng_metal_warna_P_110">#REF!</definedName>
    <definedName name="nok_btn">#REF!</definedName>
    <definedName name="Nok_Bubungan">#REF!</definedName>
    <definedName name="nok_flushing">#REF!</definedName>
    <definedName name="Nok_Genteng_Metal">#REF!</definedName>
    <definedName name="nok_keramik">#REF!</definedName>
    <definedName name="nok_mtl_batuan">#REF!</definedName>
    <definedName name="nok_mtl_warna">#REF!</definedName>
    <definedName name="nok_mtl_zinc">#REF!</definedName>
    <definedName name="Nok_seng_0_3">#REF!</definedName>
    <definedName name="nok_vlaams">#REF!</definedName>
    <definedName name="nok.blt">#REF!</definedName>
    <definedName name="nok.btn">#REF!</definedName>
    <definedName name="nok.genteng">#REF!</definedName>
    <definedName name="Nok.genteng.kebumen">#REF!</definedName>
    <definedName name="nok.gording">#REF!</definedName>
    <definedName name="nok.mltiroof">#REF!</definedName>
    <definedName name="nok.sakura">#REF!</definedName>
    <definedName name="nokasbes">#REF!</definedName>
    <definedName name="NOKDKAB">#REF!</definedName>
    <definedName name="NOKDPROP">#REF!</definedName>
    <definedName name="noker">#REF!</definedName>
    <definedName name="Nokgenteng.plentong.besar">#REF!</definedName>
    <definedName name="nokgentengBeton">#REF!</definedName>
    <definedName name="nokgentengmetal">#REF!</definedName>
    <definedName name="NokGentengMorando">#REF!</definedName>
    <definedName name="Nokgentengplentong">#REF!</definedName>
    <definedName name="nokgentengvlampress">#REF!</definedName>
    <definedName name="nokgentngbtn">#REF!</definedName>
    <definedName name="nokjurai">#REF!</definedName>
    <definedName name="Nokkeramik">#REF!</definedName>
    <definedName name="nokmorandoglazuur">#REF!</definedName>
    <definedName name="nokmulti">#REF!</definedName>
    <definedName name="nokon">#REF!</definedName>
    <definedName name="NOKONTRAK">#REF!</definedName>
    <definedName name="nokstel">#REF!</definedName>
    <definedName name="NOM">#REF!</definedName>
    <definedName name="NOMENKLATUR">#REF!</definedName>
    <definedName name="NOMFS">#REF!</definedName>
    <definedName name="nomid">#REF!</definedName>
    <definedName name="NOMINAL">#REF!</definedName>
    <definedName name="Nomor">#REF!</definedName>
    <definedName name="nomor_ruas">#REF!</definedName>
    <definedName name="nomorkontrak">#REF!</definedName>
    <definedName name="NOMP">#REF!</definedName>
    <definedName name="NOMT">#REF!</definedName>
    <definedName name="Non_Rp">#REF!</definedName>
    <definedName name="Non_US">#REF!</definedName>
    <definedName name="none">#REF!:#REF!</definedName>
    <definedName name="NONPPN">#REF!</definedName>
    <definedName name="NOPAKET">#REF!</definedName>
    <definedName name="nopy105">#REF!</definedName>
    <definedName name="nopy10b105">#REF!</definedName>
    <definedName name="nopy2025">#REF!</definedName>
    <definedName name="NOPY85">#REF!</definedName>
    <definedName name="normal" hidden="1">#REF!</definedName>
    <definedName name="noser">#REF!</definedName>
    <definedName name="nosing">#REF!</definedName>
    <definedName name="NOSPT">#REF!</definedName>
    <definedName name="Notifier">#REF!</definedName>
    <definedName name="NOUM">#REF!</definedName>
    <definedName name="novi">#REF!</definedName>
    <definedName name="nozzle">#REF!</definedName>
    <definedName name="NP">#REF!</definedName>
    <definedName name="npaket">#REF!</definedName>
    <definedName name="NPEK">#REF!</definedName>
    <definedName name="NPJASA">#REF!</definedName>
    <definedName name="nppk">#REF!</definedName>
    <definedName name="NPRO">#REF!</definedName>
    <definedName name="npt">#REF!</definedName>
    <definedName name="NPWP">#REF!</definedName>
    <definedName name="ns">#REF!</definedName>
    <definedName name="NSATKER">#REF!</definedName>
    <definedName name="NSK">#REF!</definedName>
    <definedName name="nst">#REF!</definedName>
    <definedName name="NTA">#REF!</definedName>
    <definedName name="NTH">#REF!</definedName>
    <definedName name="NTT">#REF!</definedName>
    <definedName name="nu">#REF!</definedName>
    <definedName name="Num_Pmt_Per_Year">#REF!</definedName>
    <definedName name="nuoc">#REF!</definedName>
    <definedName name="Nusagolfres">#N/A</definedName>
    <definedName name="NVOL">#REF!</definedName>
    <definedName name="nx">#REF!</definedName>
    <definedName name="nxmtc">#REF!</definedName>
    <definedName name="nya_1.5">#REF!</definedName>
    <definedName name="nya_1.5_harsat">#REF!</definedName>
    <definedName name="nya_2.5">#REF!</definedName>
    <definedName name="nya_2.5_harsat">#REF!</definedName>
    <definedName name="nya1.5">#REF!</definedName>
    <definedName name="NYA1C">#REF!</definedName>
    <definedName name="nya1x1.5">#REF!</definedName>
    <definedName name="NYA1x1.5mm">#REF!</definedName>
    <definedName name="nya1x10">#REF!</definedName>
    <definedName name="NYA1x10mm">#REF!</definedName>
    <definedName name="NYA1x120mm">#REF!</definedName>
    <definedName name="NYA1x16mm">#REF!</definedName>
    <definedName name="nya1x2.5">#REF!</definedName>
    <definedName name="NYA1x2.5mm">#REF!</definedName>
    <definedName name="NYA1x25mm">#REF!</definedName>
    <definedName name="nya1x35">#REF!</definedName>
    <definedName name="NYA1x35mm">#REF!</definedName>
    <definedName name="nya1x4">#REF!</definedName>
    <definedName name="NYA1x4mm">#REF!</definedName>
    <definedName name="NYA1x50mm">#REF!</definedName>
    <definedName name="nya1x6">#REF!</definedName>
    <definedName name="NYA1x6mm">#REF!</definedName>
    <definedName name="nya1x70">#REF!</definedName>
    <definedName name="NYA1x70mm">#REF!</definedName>
    <definedName name="nya1x95">#REF!</definedName>
    <definedName name="NYA1x95mm">#REF!</definedName>
    <definedName name="nya2.5">#REF!</definedName>
    <definedName name="nyfgby_2_6">#REF!</definedName>
    <definedName name="nyfgby_3_185">#REF!</definedName>
    <definedName name="nyfgby_3_4">#REF!</definedName>
    <definedName name="nyfgby_4_10">#REF!</definedName>
    <definedName name="nyfgby_4_120">#REF!</definedName>
    <definedName name="nyfgby_4_150">#REF!</definedName>
    <definedName name="nyfgby_4_16">#REF!</definedName>
    <definedName name="nyfgby_4_185">#REF!</definedName>
    <definedName name="nyfgby_4_240">#REF!</definedName>
    <definedName name="nyfgby_4_300">#REF!</definedName>
    <definedName name="nyfgby_4_35">#REF!</definedName>
    <definedName name="nyfgby_4_4">#REF!</definedName>
    <definedName name="nyfgby_4_50">#REF!</definedName>
    <definedName name="nyfgby_4_6">#REF!</definedName>
    <definedName name="nyfgby_4_70">#REF!</definedName>
    <definedName name="nyfgby_4_95">#REF!</definedName>
    <definedName name="NYFGbY_4x70mm">#REF!</definedName>
    <definedName name="nyfgby21.5">#REF!</definedName>
    <definedName name="nyfgby210">#REF!</definedName>
    <definedName name="nyfgby2120">#REF!</definedName>
    <definedName name="nyfgby216">#REF!</definedName>
    <definedName name="nyfgby22.5">#REF!</definedName>
    <definedName name="nyfgby225">#REF!</definedName>
    <definedName name="nyfgby235">#REF!</definedName>
    <definedName name="nyfgby24">#REF!</definedName>
    <definedName name="nyfgby250">#REF!</definedName>
    <definedName name="nyfgby26">#REF!</definedName>
    <definedName name="nyfgby270">#REF!</definedName>
    <definedName name="nyfgby295">#REF!</definedName>
    <definedName name="nyfgby31.5">#REF!</definedName>
    <definedName name="nyfgby310">#REF!</definedName>
    <definedName name="nyfgby3120">#REF!</definedName>
    <definedName name="nyfgby3150">#REF!</definedName>
    <definedName name="nyfgby316">#REF!</definedName>
    <definedName name="nyfgby3185">#REF!</definedName>
    <definedName name="nyfgby32.5">#REF!</definedName>
    <definedName name="nyfgby3240">#REF!</definedName>
    <definedName name="nyfgby325">#REF!</definedName>
    <definedName name="nyfgby3300">#REF!</definedName>
    <definedName name="nyfgby335">#REF!</definedName>
    <definedName name="nyfgby34">#REF!</definedName>
    <definedName name="nyfgby350">#REF!</definedName>
    <definedName name="nyfgby36">#REF!</definedName>
    <definedName name="nyfgby370">#REF!</definedName>
    <definedName name="nyfgby395">#REF!</definedName>
    <definedName name="nyfgby3x4">#REF!</definedName>
    <definedName name="nyfgby3x6lt">#REF!</definedName>
    <definedName name="nyfgby4_4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1_5mm">#REF!</definedName>
    <definedName name="nyfgby4x10">#REF!</definedName>
    <definedName name="NYFGbY4x10mm">#REF!</definedName>
    <definedName name="NYFGbY4x120mm">#REF!</definedName>
    <definedName name="NYFGbY4x150mm">#REF!</definedName>
    <definedName name="NYFGbY4x16mm">#REF!</definedName>
    <definedName name="NYFGbY4x185mm">#REF!</definedName>
    <definedName name="NYFGbY4x2_5mm">#REF!</definedName>
    <definedName name="NYFGbY4x2.5mm">#REF!</definedName>
    <definedName name="nyfgby4x240">#REF!</definedName>
    <definedName name="NYFGbY4x240mm">#REF!</definedName>
    <definedName name="NYFGbY4x25mm">#REF!</definedName>
    <definedName name="NYFGbY4x300mm">#REF!</definedName>
    <definedName name="nyfgby4x35">#REF!</definedName>
    <definedName name="NYFGbY4x35mm">#REF!</definedName>
    <definedName name="NYFGbY4x4mm">#REF!</definedName>
    <definedName name="nyfgby4x50">#REF!</definedName>
    <definedName name="NYFGbY4x50mm">#REF!</definedName>
    <definedName name="nyfgby4x6">#REF!</definedName>
    <definedName name="nyfgby4x6lt">#REF!</definedName>
    <definedName name="NYFGbY4x6mm">#REF!</definedName>
    <definedName name="NYFGbY4x70mm">#REF!</definedName>
    <definedName name="nyfgby4x95">#REF!</definedName>
    <definedName name="NYFGbY4x95mm">#REF!</definedName>
    <definedName name="nyfgby5x6lt">#REF!</definedName>
    <definedName name="nyiram_btn">#REF!</definedName>
    <definedName name="nym">#REF!</definedName>
    <definedName name="nym_2_1.5">#REF!</definedName>
    <definedName name="nym_2_2.5">#REF!</definedName>
    <definedName name="nym_3_2.5">#REF!</definedName>
    <definedName name="nym_3_4">#REF!</definedName>
    <definedName name="nym_4_4">#REF!</definedName>
    <definedName name="nym21.5">#REF!</definedName>
    <definedName name="nym22.5">#REF!</definedName>
    <definedName name="NYM2C">#REF!</definedName>
    <definedName name="nym2x2.5">#REF!</definedName>
    <definedName name="nym31.5">#REF!</definedName>
    <definedName name="nym32.5">#REF!</definedName>
    <definedName name="nym3x2.5">#REF!</definedName>
    <definedName name="nym3x2.5flt">#REF!</definedName>
    <definedName name="NYM3x2.5mm">#REF!</definedName>
    <definedName name="nym3x4">#REF!</definedName>
    <definedName name="NYM3x4mm">#REF!</definedName>
    <definedName name="nym41.5">#REF!</definedName>
    <definedName name="nym42.5">#REF!</definedName>
    <definedName name="NYM4x10mm">#REF!</definedName>
    <definedName name="NYM4x2.5mm">#REF!</definedName>
    <definedName name="NYM4x4mm">#REF!</definedName>
    <definedName name="NYM4x6mm">#REF!</definedName>
    <definedName name="nymhy">#REF!</definedName>
    <definedName name="nymhy_2_0.75">#REF!</definedName>
    <definedName name="nymhy_2_1.5">#REF!</definedName>
    <definedName name="nymhy_2_2.5">#REF!</definedName>
    <definedName name="nymhy_3_1.5">#REF!</definedName>
    <definedName name="nymhy_3_2.5">#REF!</definedName>
    <definedName name="NYMHY2x0.75mm">#REF!</definedName>
    <definedName name="nymhy2x1.5">#REF!</definedName>
    <definedName name="NYMHY2x1.5mm">#REF!</definedName>
    <definedName name="nymhy2x2.5">#REF!</definedName>
    <definedName name="NYMHY2x2.5mm">#REF!</definedName>
    <definedName name="nymhy32.5">#REF!</definedName>
    <definedName name="NYMHY3x0.75mm">#REF!</definedName>
    <definedName name="NYMHY3x1.5mm">#REF!</definedName>
    <definedName name="NYMHY3x2.5mm">#REF!</definedName>
    <definedName name="NYMHY4x0.75mm">#REF!</definedName>
    <definedName name="NYMHY4x1.5mm">#REF!</definedName>
    <definedName name="NYMHY4x2.5mm">#REF!</definedName>
    <definedName name="nysy_2_2.5">#REF!</definedName>
    <definedName name="nyy">#REF!</definedName>
    <definedName name="nyy_1_240">#REF!</definedName>
    <definedName name="nyy_1_70">#REF!</definedName>
    <definedName name="nyy_1_95">#REF!</definedName>
    <definedName name="nyy_2_10">#REF!</definedName>
    <definedName name="nyy_2_16">#REF!</definedName>
    <definedName name="nyy_2_2.5">#REF!</definedName>
    <definedName name="nyy_2_4">#REF!</definedName>
    <definedName name="nyy_2_70">#REF!</definedName>
    <definedName name="nyy_3_10">#REF!</definedName>
    <definedName name="nyy_3_2.5">#REF!</definedName>
    <definedName name="nyy_3_4">#REF!</definedName>
    <definedName name="nyy_3_6">#REF!</definedName>
    <definedName name="NYY_4_10">#REF!</definedName>
    <definedName name="nyy_4_120">#REF!</definedName>
    <definedName name="nyy_4_150">#REF!</definedName>
    <definedName name="nyy_4_16">#REF!</definedName>
    <definedName name="nyy_4_185">#REF!</definedName>
    <definedName name="nyy_4_2.5">#REF!</definedName>
    <definedName name="nyy_4_240">#REF!</definedName>
    <definedName name="nyy_4_25">#REF!</definedName>
    <definedName name="nyy_4_300">#REF!</definedName>
    <definedName name="nyy_4_35">#REF!</definedName>
    <definedName name="nyy_4_4">#REF!</definedName>
    <definedName name="nyy_4_50">#REF!</definedName>
    <definedName name="nyy_4_6">#REF!</definedName>
    <definedName name="nyy_4_70">#REF!</definedName>
    <definedName name="nyy_4_95">#REF!</definedName>
    <definedName name="nyy11x1x500">#REF!</definedName>
    <definedName name="nyy14x1x500">#REF!</definedName>
    <definedName name="nyy16x1x500">#REF!</definedName>
    <definedName name="nyy18x1x500">#REF!</definedName>
    <definedName name="nyy1x10">#REF!</definedName>
    <definedName name="NYY1x10mm">#REF!</definedName>
    <definedName name="NYY1x120mm">#REF!</definedName>
    <definedName name="NYY1x150mm">#REF!</definedName>
    <definedName name="NYY1x16mm">#REF!</definedName>
    <definedName name="NYY1x185mm">#REF!</definedName>
    <definedName name="NYY1x240mm">#REF!</definedName>
    <definedName name="NYY1x25mm">#REF!</definedName>
    <definedName name="NYY1x300mm">#REF!</definedName>
    <definedName name="nyy1x35">#REF!</definedName>
    <definedName name="NYY1x35mm">#REF!</definedName>
    <definedName name="NYY1x400mm">#REF!</definedName>
    <definedName name="NYY1x4mm">#REF!</definedName>
    <definedName name="NYY1x500mm">#REF!</definedName>
    <definedName name="NYY1x50mm">#REF!</definedName>
    <definedName name="NYY1x630mm">#REF!</definedName>
    <definedName name="NYY1x6mm">#REF!</definedName>
    <definedName name="nyy1x70">#REF!</definedName>
    <definedName name="NYY1x70mm">#REF!</definedName>
    <definedName name="NYY1x95mm">#REF!</definedName>
    <definedName name="nyy21.5">#REF!</definedName>
    <definedName name="nyy21x1x500">#REF!</definedName>
    <definedName name="nyy22.5">#REF!</definedName>
    <definedName name="nyy2415070">#REF!</definedName>
    <definedName name="nyy25x1x500">#REF!</definedName>
    <definedName name="nyy2x35">#REF!</definedName>
    <definedName name="nyy2x4x16">#REF!</definedName>
    <definedName name="nyy31.5">#REF!</definedName>
    <definedName name="nyy32.5">#REF!</definedName>
    <definedName name="NYY3x1.5mm">#REF!</definedName>
    <definedName name="NYY3x1.5mm2">#REF!</definedName>
    <definedName name="NYY3x10mm">#REF!</definedName>
    <definedName name="NYY3x10mm2">#REF!</definedName>
    <definedName name="NYY3x120mm">#REF!</definedName>
    <definedName name="NYY3x120mm2">#REF!</definedName>
    <definedName name="NYY3x16mm">#REF!</definedName>
    <definedName name="NYY3x16mm2">#REF!</definedName>
    <definedName name="nyy3x2.5">#REF!</definedName>
    <definedName name="NYY3x2.5mm">#REF!</definedName>
    <definedName name="NYY3x2.5mm2">#REF!</definedName>
    <definedName name="NYY3x25mm">#REF!</definedName>
    <definedName name="NYY3x35mm">#REF!</definedName>
    <definedName name="NYY3x35mm2">#REF!</definedName>
    <definedName name="NYY3x4_mm">#REF!</definedName>
    <definedName name="NYY3x4_mm2">#REF!</definedName>
    <definedName name="NYY3x4mm">#REF!</definedName>
    <definedName name="NYY3x50mm">#REF!</definedName>
    <definedName name="NYY3x50mm2">#REF!</definedName>
    <definedName name="nyy3x6">#REF!</definedName>
    <definedName name="NYY3x6_mm">#REF!</definedName>
    <definedName name="NYY3x6mm">#REF!</definedName>
    <definedName name="NYY3x70mm">#REF!</definedName>
    <definedName name="NYY3x70mm2">#REF!</definedName>
    <definedName name="nyy4_16">#REF!</definedName>
    <definedName name="nyy4_35">#REF!</definedName>
    <definedName name="nyy4_4">#REF!</definedName>
    <definedName name="nyy4_6">#REF!</definedName>
    <definedName name="nyy41.5">#REF!</definedName>
    <definedName name="nyy42.5">#REF!</definedName>
    <definedName name="nyy42115070">#REF!</definedName>
    <definedName name="nyy4212470">#REF!</definedName>
    <definedName name="NYY4x1_5mm">#REF!</definedName>
    <definedName name="NYY4x1.5mm">#REF!</definedName>
    <definedName name="nyy4x10">#REF!</definedName>
    <definedName name="NYY4x10mm">#REF!</definedName>
    <definedName name="nyy4x120">#REF!</definedName>
    <definedName name="NYY4x120mm">#REF!</definedName>
    <definedName name="NYY4x150mm">#REF!</definedName>
    <definedName name="nyy4x16">#REF!</definedName>
    <definedName name="NYY4x16mm">#REF!</definedName>
    <definedName name="nyy4x185">#REF!</definedName>
    <definedName name="NYY4x185mm">#REF!</definedName>
    <definedName name="nyy4x1x300">#REF!</definedName>
    <definedName name="nyy4x1x400">#REF!</definedName>
    <definedName name="nyy4x1x500">#REF!</definedName>
    <definedName name="NYY4x2_5mm">#REF!</definedName>
    <definedName name="nyy4x2.5">#REF!</definedName>
    <definedName name="NYY4x2.5mm">#REF!</definedName>
    <definedName name="NYY4x240mm">#REF!</definedName>
    <definedName name="nyy4x25">#REF!</definedName>
    <definedName name="NYY4x25mm">#REF!</definedName>
    <definedName name="NYY4x300mm">#REF!</definedName>
    <definedName name="nyy4x35">#REF!</definedName>
    <definedName name="NYY4x35mm">#REF!</definedName>
    <definedName name="nyy4x4">#REF!</definedName>
    <definedName name="NYY4x4mm">#REF!</definedName>
    <definedName name="nyy4x50">#REF!</definedName>
    <definedName name="NYY4x50mm">#REF!</definedName>
    <definedName name="nyy4x6">#REF!</definedName>
    <definedName name="NYY4x6mm">#REF!</definedName>
    <definedName name="nyy4x70">#REF!</definedName>
    <definedName name="NYY4x70mm">#REF!</definedName>
    <definedName name="nyy4x95">#REF!</definedName>
    <definedName name="NYY4x95mm">#REF!</definedName>
    <definedName name="nyy5x4">#REF!</definedName>
    <definedName name="nyy5x6">#REF!</definedName>
    <definedName name="nyy7x1x300">#REF!</definedName>
    <definedName name="nyy7x1x500">#REF!</definedName>
    <definedName name="NYYHY2x0.75mm">#REF!</definedName>
    <definedName name="NYYHY2x1.5mm">#REF!</definedName>
    <definedName name="NYYHY2x2.5mm">#REF!</definedName>
    <definedName name="NYYHY3x0.75mm">#REF!</definedName>
    <definedName name="NYYHY3x1.5mm">#REF!</definedName>
    <definedName name="NYYHY3x2.5mm">#REF!</definedName>
    <definedName name="NYYHY4x0.75mm">#REF!</definedName>
    <definedName name="NYYHY4x1.5mm">#REF!</definedName>
    <definedName name="NYYHY4x2.5mm">#REF!</definedName>
    <definedName name="o">#REF!</definedName>
    <definedName name="o_m">#REF!</definedName>
    <definedName name="O.datacom">#REF!</definedName>
    <definedName name="O.PUTIH">#REF!</definedName>
    <definedName name="O.telp">#REF!</definedName>
    <definedName name="o.tv">#REF!</definedName>
    <definedName name="O.WARNA">#REF!</definedName>
    <definedName name="Ø10">#REF!</definedName>
    <definedName name="Ø12">#REF!</definedName>
    <definedName name="Ø6">#REF!</definedName>
    <definedName name="Ø8">#REF!</definedName>
    <definedName name="oa">#REF!</definedName>
    <definedName name="OB">#REF!</definedName>
    <definedName name="OB_1">#REF!</definedName>
    <definedName name="OBC1x10mm">#REF!</definedName>
    <definedName name="OBC1x120mm">#REF!</definedName>
    <definedName name="OBC1x150mm">#REF!</definedName>
    <definedName name="OBC1x16mm">#REF!</definedName>
    <definedName name="OBC1x185mm">#REF!</definedName>
    <definedName name="OBC1x240mm">#REF!</definedName>
    <definedName name="OBC1x25mm">#REF!</definedName>
    <definedName name="OBC1x300mm">#REF!</definedName>
    <definedName name="OBC1x35mm">#REF!</definedName>
    <definedName name="OBC1x400mm">#REF!</definedName>
    <definedName name="OBC1x4mm">#REF!</definedName>
    <definedName name="OBC1x500mm">#REF!</definedName>
    <definedName name="OBC1x50mm">#REF!</definedName>
    <definedName name="OBC1x50mm²">#REF!</definedName>
    <definedName name="OBC1x630mm">#REF!</definedName>
    <definedName name="OBC1x6mm">#REF!</definedName>
    <definedName name="OBC1x70mm">#REF!</definedName>
    <definedName name="OBC1x95mm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E">#REF!</definedName>
    <definedName name="OFFICE_SUPPLY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RC.1X25">#REF!</definedName>
    <definedName name="OFRC.1X70">#REF!</definedName>
    <definedName name="OFRC.2X2.5">#REF!</definedName>
    <definedName name="OFRC.4X10">#REF!</definedName>
    <definedName name="OFRC.4X4">#REF!</definedName>
    <definedName name="OFRC.4X6">#REF!</definedName>
    <definedName name="OFRC.4X70">#REF!</definedName>
    <definedName name="OFRC1x120">#REF!</definedName>
    <definedName name="OFRC1x150">#REF!</definedName>
    <definedName name="OFRC1x185">#REF!</definedName>
    <definedName name="OFRC1x240">#REF!</definedName>
    <definedName name="OFRC1x25">#REF!</definedName>
    <definedName name="OFRC1x50">#REF!</definedName>
    <definedName name="OFRC1x95">#REF!</definedName>
    <definedName name="OFRC4x10">#REF!</definedName>
    <definedName name="OFRC4x25">#REF!</definedName>
    <definedName name="OFRC4x50">#REF!</definedName>
    <definedName name="ofset">#REF!</definedName>
    <definedName name="ogip">#REF!</definedName>
    <definedName name="ohb">#REF!</definedName>
    <definedName name="OIL___FUEL">#REF!</definedName>
    <definedName name="OILTEST">#REF!</definedName>
    <definedName name="ok">#REF!</definedName>
    <definedName name="oke" hidden="1">#REF!</definedName>
    <definedName name="okereretrtrt">#REF!</definedName>
    <definedName name="oksand">#REF!</definedName>
    <definedName name="oksigen">#REF!</definedName>
    <definedName name="ol">#REF!</definedName>
    <definedName name="olahtanah">#REF!</definedName>
    <definedName name="olal">#REF!</definedName>
    <definedName name="olam">#REF!</definedName>
    <definedName name="olap">#REF!</definedName>
    <definedName name="old">#REF!</definedName>
    <definedName name="OLEH">#REF!</definedName>
    <definedName name="olek">#REF!</definedName>
    <definedName name="OLF" hidden="1">#REF!</definedName>
    <definedName name="oli">#REF!</definedName>
    <definedName name="Oli_gardan">#REF!</definedName>
    <definedName name="Oli_mesin">#REF!</definedName>
    <definedName name="OLI_TRANSMISI">#REF!</definedName>
    <definedName name="OLIE">#REF!</definedName>
    <definedName name="Olimesin">#REF!</definedName>
    <definedName name="olt">#REF!</definedName>
    <definedName name="oltm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>#REF!</definedName>
    <definedName name="ongkos">#REF!</definedName>
    <definedName name="ONSITE">#REF!</definedName>
    <definedName name="ONYA1x1.5mm">#REF!</definedName>
    <definedName name="ONYA1x10mm">#REF!</definedName>
    <definedName name="ONYA1x120mm">#REF!</definedName>
    <definedName name="ONYA1x16mm">#REF!</definedName>
    <definedName name="ONYA1x2.5mm">#REF!</definedName>
    <definedName name="ONYA1x25mm">#REF!</definedName>
    <definedName name="ONYA1x35mm">#REF!</definedName>
    <definedName name="ONYA1x4mm">#REF!</definedName>
    <definedName name="ONYA1x50mm">#REF!</definedName>
    <definedName name="ONYA1x6mm">#REF!</definedName>
    <definedName name="ONYA1x70mm">#REF!</definedName>
    <definedName name="ONYA1x95mm">#REF!</definedName>
    <definedName name="ONYFGbY4x1_5mm">#REF!</definedName>
    <definedName name="ONYFGbY4x1.5mm">#REF!</definedName>
    <definedName name="ONYFGbY4x10mm">#REF!</definedName>
    <definedName name="ONYFGbY4x120mm">#REF!</definedName>
    <definedName name="ONYFGbY4x150mm">#REF!</definedName>
    <definedName name="ONYFGbY4x16mm">#REF!</definedName>
    <definedName name="ONYFGbY4x185mm">#REF!</definedName>
    <definedName name="ONYFGbY4x2_5mm">#REF!</definedName>
    <definedName name="ONYFGbY4x2.5mm">#REF!</definedName>
    <definedName name="ONYFGbY4x240mm">#REF!</definedName>
    <definedName name="ONYFGbY4x25mm">#REF!</definedName>
    <definedName name="ONYFGbY4x300mm">#REF!</definedName>
    <definedName name="ONYFGbY4x35mm">#REF!</definedName>
    <definedName name="ONYFGbY4x4mm">#REF!</definedName>
    <definedName name="ONYFGbY4x50mm">#REF!</definedName>
    <definedName name="ONYFGbY4x6mm">#REF!</definedName>
    <definedName name="ONYFGbY4x70mm">#REF!</definedName>
    <definedName name="ONYFGbY4x95mm">#REF!</definedName>
    <definedName name="ONYM3x2.5mm">#REF!</definedName>
    <definedName name="ONYM3x4mm">#REF!</definedName>
    <definedName name="ONYM4x10mm">#REF!</definedName>
    <definedName name="ONYM4x2.5mm">#REF!</definedName>
    <definedName name="ONYM4x4mm">#REF!</definedName>
    <definedName name="ONYM4x6mm">#REF!</definedName>
    <definedName name="ONYMHY2x0.75mm">#REF!</definedName>
    <definedName name="ONYMHY2x1.5mm">#REF!</definedName>
    <definedName name="ONYMHY2x2.5mm">#REF!</definedName>
    <definedName name="ONYMHY3x0.75mm">#REF!</definedName>
    <definedName name="ONYMHY3x1.5mm">#REF!</definedName>
    <definedName name="ONYMHY3x2.5mm">#REF!</definedName>
    <definedName name="ONYMHY4x0.75mm">#REF!</definedName>
    <definedName name="ONYMHY4x1.5mm">#REF!</definedName>
    <definedName name="ONYMHY4x2.5mm">#REF!</definedName>
    <definedName name="ONYY1x10mm">#REF!</definedName>
    <definedName name="ONYY1x120mm">#REF!</definedName>
    <definedName name="ONYY1x150mm">#REF!</definedName>
    <definedName name="ONYY1x16mm">#REF!</definedName>
    <definedName name="ONYY1x185mm">#REF!</definedName>
    <definedName name="ONYY1x240mm">#REF!</definedName>
    <definedName name="ONYY1x25mm">#REF!</definedName>
    <definedName name="ONYY1x300mm">#REF!</definedName>
    <definedName name="ONYY1x35mm">#REF!</definedName>
    <definedName name="ONYY1x400mm">#REF!</definedName>
    <definedName name="ONYY1x4mm">#REF!</definedName>
    <definedName name="ONYY1x500mm">#REF!</definedName>
    <definedName name="ONYY1x50mm">#REF!</definedName>
    <definedName name="ONYY1x630mm">#REF!</definedName>
    <definedName name="ONYY1x6mm">#REF!</definedName>
    <definedName name="ONYY1x70mm">#REF!</definedName>
    <definedName name="ONYY1x95mm">#REF!</definedName>
    <definedName name="ONYY3x1.5mm">#REF!</definedName>
    <definedName name="ONYY3x1.5mm2">#REF!</definedName>
    <definedName name="ONYY3x10mm">#REF!</definedName>
    <definedName name="ONYY3x10mm2">#REF!</definedName>
    <definedName name="ONYY3x120mm">#REF!</definedName>
    <definedName name="ONYY3x120mm2">#REF!</definedName>
    <definedName name="ONYY3x16mm">#REF!</definedName>
    <definedName name="ONYY3x16mm2">#REF!</definedName>
    <definedName name="ONYY3x2.5mm">#REF!</definedName>
    <definedName name="ONYY3x2.5mm2">#REF!</definedName>
    <definedName name="ONYY3x25mm">#REF!</definedName>
    <definedName name="ONYY3x35mm">#REF!</definedName>
    <definedName name="ONYY3x35mm2">#REF!</definedName>
    <definedName name="ONYY3x4_mm2">#REF!</definedName>
    <definedName name="ONYY3x4mm">#REF!</definedName>
    <definedName name="ONYY3x50mm">#REF!</definedName>
    <definedName name="ONYY3x50mm2">#REF!</definedName>
    <definedName name="ONYY3x6mm">#REF!</definedName>
    <definedName name="ONYY3x70mm">#REF!</definedName>
    <definedName name="ONYY3x70mm2">#REF!</definedName>
    <definedName name="ONYY4x1_5mm">#REF!</definedName>
    <definedName name="ONYY4x1.5mm">#REF!</definedName>
    <definedName name="ONYY4x10mm">#REF!</definedName>
    <definedName name="ONYY4x120mm">#REF!</definedName>
    <definedName name="ONYY4x150mm">#REF!</definedName>
    <definedName name="ONYY4x16mm">#REF!</definedName>
    <definedName name="ONYY4x185mm">#REF!</definedName>
    <definedName name="ONYY4x2_5mm">#REF!</definedName>
    <definedName name="ONYY4x2.5mm">#REF!</definedName>
    <definedName name="ONYY4x240mm">#REF!</definedName>
    <definedName name="ONYY4x25mm">#REF!</definedName>
    <definedName name="ONYY4x300mm">#REF!</definedName>
    <definedName name="ONYY4x35mm">#REF!</definedName>
    <definedName name="ONYY4x4mm">#REF!</definedName>
    <definedName name="ONYY4x50mm">#REF!</definedName>
    <definedName name="ONYY4x6mm">#REF!</definedName>
    <definedName name="ONYY4x70mm">#REF!</definedName>
    <definedName name="ONYY4x95mm">#REF!</definedName>
    <definedName name="ONYYHY2x0.75mm">#REF!</definedName>
    <definedName name="ONYYHY2x1.5mm">#REF!</definedName>
    <definedName name="ONYYHY2x2.5mm">#REF!</definedName>
    <definedName name="ONYYHY3x0.75mm">#REF!</definedName>
    <definedName name="ONYYHY3x1.5mm">#REF!</definedName>
    <definedName name="ONYYHY3x2.5mm">#REF!</definedName>
    <definedName name="ONYYHY4x0.75mm">#REF!</definedName>
    <definedName name="ONYYHY4x1.5mm">#REF!</definedName>
    <definedName name="ONYYHY4x2.5mm">#REF!</definedName>
    <definedName name="oo">"'file://SERVER3/har-data/STRUCTURE PRICE OF BQ KOMPAS GRAMEDIA.xls'#$analisa.$#REF!$#REF!"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OI">#REF!</definedName>
    <definedName name="oon" hidden="1">{#N/A,#N/A,FALSE,"REK";#N/A,#N/A,FALSE,"rab"}</definedName>
    <definedName name="oooo">#REF!</definedName>
    <definedName name="OP">#REF!</definedName>
    <definedName name="Op0.5_1">#REF!</definedName>
    <definedName name="Op1.5_2">#REF!</definedName>
    <definedName name="Op1.5_2c">#REF!</definedName>
    <definedName name="Op2.5_2.1_2c">#REF!</definedName>
    <definedName name="Op2.5_3">#REF!</definedName>
    <definedName name="Op3_5c">#REF!</definedName>
    <definedName name="opac090">#REF!</definedName>
    <definedName name="opac180">#REF!</definedName>
    <definedName name="opac240">#REF!</definedName>
    <definedName name="opac360">#REF!</definedName>
    <definedName name="opbmcb">#REF!</definedName>
    <definedName name="opcmefpan">#REF!</definedName>
    <definedName name="opdrt">#REF!</definedName>
    <definedName name="ope">#REF!</definedName>
    <definedName name="OPEARTOR_AB">#REF!</definedName>
    <definedName name="oper">#REF!</definedName>
    <definedName name="opera">#REF!</definedName>
    <definedName name="OPERAT.1">#REF!</definedName>
    <definedName name="OPERAT.2">#REF!</definedName>
    <definedName name="OPERAT.3">#REF!</definedName>
    <definedName name="OPERATING_EQUIPMENT">#REF!</definedName>
    <definedName name="OPERATION_COST">#REF!</definedName>
    <definedName name="operational">#REF!</definedName>
    <definedName name="operator">#REF!</definedName>
    <definedName name="Operator__Alat__Gilas">#REF!</definedName>
    <definedName name="OPERATOR_AB">#REF!</definedName>
    <definedName name="OPERATOR_ALAT_BESAR">#REF!</definedName>
    <definedName name="OPERATOR_AR">#REF!</definedName>
    <definedName name="Operator_semi_terlatih">#REF!</definedName>
    <definedName name="Operator_terlatih">#REF!</definedName>
    <definedName name="operatorberat1">#REF!</definedName>
    <definedName name="oplam">#REF!</definedName>
    <definedName name="oplek">#REF!</definedName>
    <definedName name="oppr">#REF!</definedName>
    <definedName name="OPR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rt">#REF!</definedName>
    <definedName name="opsk">#REF!</definedName>
    <definedName name="OPT">#REF!</definedName>
    <definedName name="opvc">#REF!</definedName>
    <definedName name="orari">#REF!</definedName>
    <definedName name="OrderTable" hidden="1">#REF!</definedName>
    <definedName name="org.hari">#N/A</definedName>
    <definedName name="ORGAN">#REF!</definedName>
    <definedName name="ORGANISASI_KERJA">#REF!</definedName>
    <definedName name="ORNAMEN">#REF!</definedName>
    <definedName name="ornamensmu">#REF!</definedName>
    <definedName name="ornamerstrsmp">#REF!</definedName>
    <definedName name="os">#REF!</definedName>
    <definedName name="osc">#REF!</definedName>
    <definedName name="OSK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SUS">#REF!</definedName>
    <definedName name="ot">#REF!</definedName>
    <definedName name="OTC.10">#REF!</definedName>
    <definedName name="OTC.100">#REF!</definedName>
    <definedName name="OTC.20">#REF!</definedName>
    <definedName name="OTC.30">#REF!</definedName>
    <definedName name="OTC.40">#REF!</definedName>
    <definedName name="OTC.50">#REF!</definedName>
    <definedName name="OTC.60">#REF!</definedName>
    <definedName name="OTC.80">#REF!</definedName>
    <definedName name="OTHERS_1">#REF!</definedName>
    <definedName name="OTHERS_2">#REF!</definedName>
    <definedName name="OUT">#REF!</definedName>
    <definedName name="Outlet_berker">#REF!</definedName>
    <definedName name="outv">#REF!</definedName>
    <definedName name="outvl">#REF!</definedName>
    <definedName name="oval">#REF!</definedName>
    <definedName name="over">#REF!</definedName>
    <definedName name="over_spaning">#REF!</definedName>
    <definedName name="overpal">#REF!</definedName>
    <definedName name="overtime">#REF!</definedName>
    <definedName name="Ovrlp">#REF!</definedName>
    <definedName name="Ovrlp.Lap">#REF!</definedName>
    <definedName name="Ovrlp.Tump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ell">#REF!</definedName>
    <definedName name="OWN">#REF!</definedName>
    <definedName name="OXIGEN">#REF!</definedName>
    <definedName name="P">#REF!</definedName>
    <definedName name="p_40">"'file://SERVER3/har-data/STRUCTURE PRICE OF BQ KOMPAS GRAMEDIA.xls'#$analisa.$#REF!$#REF!"</definedName>
    <definedName name="p_Bouwplank">#REF!</definedName>
    <definedName name="P_C">#REF!</definedName>
    <definedName name="p_d">#REF!</definedName>
    <definedName name="p_d1">#REF!</definedName>
    <definedName name="P_e_k_e_r_j_a">#REF!</definedName>
    <definedName name="P_PASANG">#REF!</definedName>
    <definedName name="p_psg">#REF!</definedName>
    <definedName name="P_SARINGAN">#REF!</definedName>
    <definedName name="p_trafo">#REF!</definedName>
    <definedName name="p_tyre">#REF!</definedName>
    <definedName name="p_urug">#REF!</definedName>
    <definedName name="P.___01">#REF!</definedName>
    <definedName name="P.___04">#REF!</definedName>
    <definedName name="P.__51">#REF!</definedName>
    <definedName name="P.__52">#REF!</definedName>
    <definedName name="P.01_6">#REF!</definedName>
    <definedName name="P.02_6">#REF!</definedName>
    <definedName name="P.03_6">#REF!</definedName>
    <definedName name="P.04_6">#REF!</definedName>
    <definedName name="P.06_6">#REF!</definedName>
    <definedName name="P.07_6">#REF!</definedName>
    <definedName name="P.1">#REF!</definedName>
    <definedName name="P.2">#REF!</definedName>
    <definedName name="P.3">#REF!</definedName>
    <definedName name="P.52a">#REF!</definedName>
    <definedName name="P.AIR">#REF!</definedName>
    <definedName name="p.bI">#REF!</definedName>
    <definedName name="P.BIASA">#REF!</definedName>
    <definedName name="p.blok">#REF!</definedName>
    <definedName name="P.BOOSTER">#REF!</definedName>
    <definedName name="P.CD">#REF!</definedName>
    <definedName name="P.DW">#REF!</definedName>
    <definedName name="P.HYDRAN">#REF!</definedName>
    <definedName name="P.HYDRANT">#REF!</definedName>
    <definedName name="P.KAYU">#REF!</definedName>
    <definedName name="p.kmp.smrd.3.20">#REF!</definedName>
    <definedName name="p.mek">#REF!</definedName>
    <definedName name="P.MERANTI">#REF!</definedName>
    <definedName name="P.MIC.T">#REF!</definedName>
    <definedName name="p.ope">#REF!</definedName>
    <definedName name="P.OPERATOR">#REF!</definedName>
    <definedName name="p.oprt">#REF!</definedName>
    <definedName name="p.pancang">#REF!</definedName>
    <definedName name="P.PASANG">#REF!</definedName>
    <definedName name="P.POMPA">#REF!</definedName>
    <definedName name="p.sop">#REF!</definedName>
    <definedName name="p.surv">#REF!</definedName>
    <definedName name="p.talang">#REF!</definedName>
    <definedName name="p.tangga">#REF!</definedName>
    <definedName name="P.tank">#REF!</definedName>
    <definedName name="P.TEMBOK">#REF!</definedName>
    <definedName name="p.tire.roller">#REF!</definedName>
    <definedName name="p.topi">#REF!</definedName>
    <definedName name="P.TRASSRAM">#REF!</definedName>
    <definedName name="p.triplek">#REF!</definedName>
    <definedName name="P.URUG">#REF!</definedName>
    <definedName name="P.UTAMA">#REF!</definedName>
    <definedName name="P1.MIC.T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Foreign">#REF!</definedName>
    <definedName name="P2Item">#REF!</definedName>
    <definedName name="P2Local">#REF!</definedName>
    <definedName name="P2P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b">#REF!</definedName>
    <definedName name="p3dnCW">#REF!</definedName>
    <definedName name="p3dnEM">#REF!</definedName>
    <definedName name="P3Foreign">#REF!</definedName>
    <definedName name="P3Item">#REF!</definedName>
    <definedName name="P3local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4a">#REF!</definedName>
    <definedName name="p4b">#REF!</definedName>
    <definedName name="pa">#REF!</definedName>
    <definedName name="PA6A">#REF!</definedName>
    <definedName name="PABE">#REF!</definedName>
    <definedName name="PABET">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L_1">#REF!</definedName>
    <definedName name="PABL_2">#REF!</definedName>
    <definedName name="PABL_3">#REF!</definedName>
    <definedName name="pabl2a">#REF!</definedName>
    <definedName name="pabl2a1">#REF!</definedName>
    <definedName name="PABO">#REF!</definedName>
    <definedName name="PAC0Q2">#REF!</definedName>
    <definedName name="pacangbeton.Ø50">#REF!</definedName>
    <definedName name="pack4">#REF!</definedName>
    <definedName name="pacuPancing">#REF!</definedName>
    <definedName name="padat">#REF!</definedName>
    <definedName name="PADAT_TANAH">#REF!</definedName>
    <definedName name="padattanah1">#REF!</definedName>
    <definedName name="Padinggi">#REF!</definedName>
    <definedName name="PAG_HAL">#REF!</definedName>
    <definedName name="Pagar" localSheetId="2">#REF!</definedName>
    <definedName name="Pagar">#REF!</definedName>
    <definedName name="Pagar_Besi">#REF!</definedName>
    <definedName name="pagar_kayu">#REF!</definedName>
    <definedName name="PAGAR_PILAR">#REF!</definedName>
    <definedName name="pagaraman">#REF!</definedName>
    <definedName name="pagarbesi">#REF!</definedName>
    <definedName name="pagarbrc">#REF!</definedName>
    <definedName name="pagarinstalasi">#REF!</definedName>
    <definedName name="pagarsementara">#REF!</definedName>
    <definedName name="PAGE0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5.1">#REF!</definedName>
    <definedName name="PAGE6">#REF!</definedName>
    <definedName name="PAGEX">#REF!</definedName>
    <definedName name="pagu">#REF!</definedName>
    <definedName name="pagyp">#REF!</definedName>
    <definedName name="PAIN">#REF!</definedName>
    <definedName name="PAINT">#REF!</definedName>
    <definedName name="Pajak">#REF!</definedName>
    <definedName name="pak">#REF!</definedName>
    <definedName name="pak_sen">#REF!</definedName>
    <definedName name="PAKAY2">#REF!</definedName>
    <definedName name="PAKAY3">#REF!</definedName>
    <definedName name="PAKAY4">#REF!</definedName>
    <definedName name="paket">#REF!</definedName>
    <definedName name="paket2">#REF!</definedName>
    <definedName name="PAKETNNOMOR">#REF!</definedName>
    <definedName name="pakf100">#REF!</definedName>
    <definedName name="pakf150">#REF!</definedName>
    <definedName name="pakf80">#REF!</definedName>
    <definedName name="Paku">#REF!</definedName>
    <definedName name="Paku__Seng">#REF!</definedName>
    <definedName name="paku_1">#REF!</definedName>
    <definedName name="Paku_1___paku_tripleks">#REF!</definedName>
    <definedName name="Paku_2_____5">#REF!</definedName>
    <definedName name="Paku_2_3_4_cm">#REF!</definedName>
    <definedName name="Paku_2_5">#REF!</definedName>
    <definedName name="Paku_5_7_10_cm">#REF!</definedName>
    <definedName name="paku_antikarat">#REF!</definedName>
    <definedName name="Paku_Biasa">#REF!</definedName>
    <definedName name="paku_biasa_batu">#REF!</definedName>
    <definedName name="paku_biasa_batu_pan">#REF!</definedName>
    <definedName name="paku_biasa_boli">#REF!</definedName>
    <definedName name="paku_biasa_bone">#REF!</definedName>
    <definedName name="paku_biasa_kwan">#REF!</definedName>
    <definedName name="paku_biasa_lim">#REF!</definedName>
    <definedName name="paku_biasa_suma">#REF!</definedName>
    <definedName name="paku_biasa_tapa">#REF!</definedName>
    <definedName name="paku_biasa_tiba">#REF!</definedName>
    <definedName name="paku_biasa_toling">#REF!</definedName>
    <definedName name="Paku_Bsa">#REF!</definedName>
    <definedName name="Paku_Campur">#REF!</definedName>
    <definedName name="paku_campuran">#REF!</definedName>
    <definedName name="Paku_eternit">#REF!</definedName>
    <definedName name="Paku_Genteng">#REF!</definedName>
    <definedName name="Paku_genteng_metal__Paku_sekrup">#REF!</definedName>
    <definedName name="paku_gording">#REF!</definedName>
    <definedName name="paku_gypsum">#REF!</definedName>
    <definedName name="Paku_Kayu">#REF!</definedName>
    <definedName name="Paku_macam2">#REF!</definedName>
    <definedName name="Paku_OMS">#REF!</definedName>
    <definedName name="Paku_pancing">#REF!</definedName>
    <definedName name="paku_payung">#REF!</definedName>
    <definedName name="paku_peluru">#REF!</definedName>
    <definedName name="paku_plepet">#REF!</definedName>
    <definedName name="Paku_rata_rata">#REF!</definedName>
    <definedName name="paku_reng">#REF!</definedName>
    <definedName name="Paku_sekrup">#REF!</definedName>
    <definedName name="Paku_seng">#REF!</definedName>
    <definedName name="paku_seng_batu">#REF!</definedName>
    <definedName name="paku_seng_batu_pan">#REF!</definedName>
    <definedName name="paku_seng_boli">#REF!</definedName>
    <definedName name="paku_seng_bone">#REF!</definedName>
    <definedName name="paku_seng_kg_batu">#REF!</definedName>
    <definedName name="paku_seng_kg_batu_pan">#REF!</definedName>
    <definedName name="paku_seng_kg_boli">#REF!</definedName>
    <definedName name="paku_seng_kg_bone">#REF!</definedName>
    <definedName name="paku_seng_kg_kwan">#REF!</definedName>
    <definedName name="paku_seng_kg_lim">#REF!</definedName>
    <definedName name="paku_seng_kg_suma">#REF!</definedName>
    <definedName name="paku_seng_kg_tapa">#REF!</definedName>
    <definedName name="paku_seng_kg_tiba">#REF!</definedName>
    <definedName name="paku_seng_kg_toling">#REF!</definedName>
    <definedName name="paku_seng_kwan">#REF!</definedName>
    <definedName name="Paku_Seng_Lapis_Karet_khusus_Zincalume_sheet">#REF!</definedName>
    <definedName name="paku_seng_lim">#REF!</definedName>
    <definedName name="Paku_Seng_OMS">#REF!</definedName>
    <definedName name="paku_seng_suma">#REF!</definedName>
    <definedName name="paku_seng_tapa">#REF!</definedName>
    <definedName name="paku_seng_tiba">#REF!</definedName>
    <definedName name="paku_seng_toling">#REF!</definedName>
    <definedName name="Paku_skrup">#REF!</definedName>
    <definedName name="paku_ternit">#REF!</definedName>
    <definedName name="Paku_Trip">#REF!</definedName>
    <definedName name="paku_triplek">#REF!</definedName>
    <definedName name="Paku_Tripleks">#REF!</definedName>
    <definedName name="paku_tripleks_batu">#REF!</definedName>
    <definedName name="paku_tripleks_batu_pan">#REF!</definedName>
    <definedName name="paku_tripleks_boli">#REF!</definedName>
    <definedName name="paku_tripleks_bone">#REF!</definedName>
    <definedName name="paku_tripleks_kwan">#REF!</definedName>
    <definedName name="paku_tripleks_lim">#REF!</definedName>
    <definedName name="paku_tripleks_suma">#REF!</definedName>
    <definedName name="paku_tripleks_tapa">#REF!</definedName>
    <definedName name="paku_tripleks_tiba">#REF!</definedName>
    <definedName name="paku_tripleks_toling">#REF!</definedName>
    <definedName name="Paku_Triplex">#REF!</definedName>
    <definedName name="Paku_Ulir">#REF!</definedName>
    <definedName name="Paku_Ulir_Primadeck">#REF!</definedName>
    <definedName name="paku_usuk">#REF!</definedName>
    <definedName name="paku.asbs">#REF!</definedName>
    <definedName name="paku.bs">#REF!</definedName>
    <definedName name="paku.gtg.metal">#REF!</definedName>
    <definedName name="paku.plwd">#REF!</definedName>
    <definedName name="paku.skrp">#REF!</definedName>
    <definedName name="paku.ulin.1">#REF!</definedName>
    <definedName name="paku.ulin.2">#REF!</definedName>
    <definedName name="paku.ulin.2.ats">#REF!</definedName>
    <definedName name="paku.ulin.2.tas">#REF!</definedName>
    <definedName name="paku1">#REF!</definedName>
    <definedName name="paku2">#REF!</definedName>
    <definedName name="paku25">#REF!</definedName>
    <definedName name="paku5">#REF!</definedName>
    <definedName name="paku5.7.10">#REF!</definedName>
    <definedName name="Paku68">#REF!</definedName>
    <definedName name="pakuasb">#REF!</definedName>
    <definedName name="pakuasb_1">#REF!</definedName>
    <definedName name="Pakubiasa">#REF!</definedName>
    <definedName name="Pakugypsum">#REF!</definedName>
    <definedName name="PAKUKAYU773">#REF!</definedName>
    <definedName name="pakumulti">#REF!</definedName>
    <definedName name="Pakupancing">#REF!</definedName>
    <definedName name="pakureng">#REF!</definedName>
    <definedName name="PAKURIVET">#REF!</definedName>
    <definedName name="pakusekrup">#REF!</definedName>
    <definedName name="pakuseng">#REF!</definedName>
    <definedName name="pakuskrp_antikarat">#REF!</definedName>
    <definedName name="pakutri">#REF!</definedName>
    <definedName name="pakutripleks">#REF!</definedName>
    <definedName name="pakutriplex">#REF!</definedName>
    <definedName name="pakuusuk">#REF!</definedName>
    <definedName name="PALA">#REF!</definedName>
    <definedName name="palfondmiringmeranti100.100">#REF!</definedName>
    <definedName name="PALIN">#REF!</definedName>
    <definedName name="palm">#REF!</definedName>
    <definedName name="palm_1">#REF!</definedName>
    <definedName name="panama">#REF!</definedName>
    <definedName name="pancang">#REF!</definedName>
    <definedName name="Pancang_Ulin">#REF!</definedName>
    <definedName name="pancang450">#REF!</definedName>
    <definedName name="Pancang500">#REF!</definedName>
    <definedName name="pancang600">#REF!</definedName>
    <definedName name="pancangbeton.Ø45">#REF!</definedName>
    <definedName name="pancangbeton.Ø50">#REF!</definedName>
    <definedName name="Pancangsheet">#REF!</definedName>
    <definedName name="Panel">#REF!</definedName>
    <definedName name="panel_100_80">#REF!</definedName>
    <definedName name="panel_100_80standing">#REF!</definedName>
    <definedName name="Panel_2_Group">#REF!</definedName>
    <definedName name="Panel_3_Group">#REF!</definedName>
    <definedName name="panel_40_30">#REF!</definedName>
    <definedName name="panel_50_40">#REF!</definedName>
    <definedName name="panel_70_50">#REF!</definedName>
    <definedName name="panel_80_60">#REF!</definedName>
    <definedName name="panel_alu">#REF!</definedName>
    <definedName name="panel_brc">#REF!</definedName>
    <definedName name="panel_distribusi">#REF!</definedName>
    <definedName name="panel_lift">#REF!</definedName>
    <definedName name="Panel_Sekring_1_grup">#REF!</definedName>
    <definedName name="Panel_Sekring_2_grup">#REF!</definedName>
    <definedName name="Panel_Sekring_3_grup">#REF!</definedName>
    <definedName name="PANEL.LVMDP">#REF!</definedName>
    <definedName name="panelallum">#REF!</definedName>
    <definedName name="panelbetonpracetak">#REF!</definedName>
    <definedName name="panelbox">#REF!</definedName>
    <definedName name="panelboxmcb">#REF!</definedName>
    <definedName name="panelkaca">#REF!</definedName>
    <definedName name="panelmcb">#REF!</definedName>
    <definedName name="panelmcb_1">#REF!</definedName>
    <definedName name="panelpompaairbaku">#REF!</definedName>
    <definedName name="panelpompaairbersih">#REF!</definedName>
    <definedName name="panjang">#REF!</definedName>
    <definedName name="Panjang1">#REF!</definedName>
    <definedName name="pap">#REF!</definedName>
    <definedName name="PAPA">#REF!</definedName>
    <definedName name="papan">#REF!</definedName>
    <definedName name="Papan___Ky._Kls._II">#REF!</definedName>
    <definedName name="Papan___Ky._Kls._III">#REF!</definedName>
    <definedName name="papan_3_30_kamperoven">#REF!</definedName>
    <definedName name="papan_bekisting_20_20">#REF!</definedName>
    <definedName name="Papan_bengkirai">#REF!</definedName>
    <definedName name="Papan_cetakan">#REF!</definedName>
    <definedName name="papan_jalusi">#REF!</definedName>
    <definedName name="Papan_Jalusi_II">#REF!</definedName>
    <definedName name="PAPAN_JALUSI_KAYU_KLS_II">#REF!</definedName>
    <definedName name="Papan_kamper">#REF!</definedName>
    <definedName name="papan_kamper_20_20">#REF!</definedName>
    <definedName name="Papan_kruing">#REF!</definedName>
    <definedName name="papan_lisplank">#REF!</definedName>
    <definedName name="Papan_Listplank">#REF!</definedName>
    <definedName name="Papan_Mal__Bekisting">#REF!</definedName>
    <definedName name="PAPAN_PASAR">#REF!</definedName>
    <definedName name="papan_pinggir">#REF!</definedName>
    <definedName name="Papan_Raider">#REF!</definedName>
    <definedName name="papan_sekat">#REF!</definedName>
    <definedName name="Papan_skat">#REF!</definedName>
    <definedName name="Papan_Skat_II">#REF!</definedName>
    <definedName name="Papan_Skat_Sorong">#REF!</definedName>
    <definedName name="papan_skat_Sorong_II">#REF!</definedName>
    <definedName name="Papan_tulis">#REF!</definedName>
    <definedName name="PAPAN_ULIN">#REF!</definedName>
    <definedName name="papan.m.3.20">#REF!</definedName>
    <definedName name="papan.ulin.2">#REF!</definedName>
    <definedName name="papan.ulin.20.20">#REF!</definedName>
    <definedName name="papan.ulin.5.20">#REF!</definedName>
    <definedName name="papan1">#REF!</definedName>
    <definedName name="papanAbsen">#REF!</definedName>
    <definedName name="PAPANAMA">#REF!</definedName>
    <definedName name="PapanBengkir2.20.400">#REF!</definedName>
    <definedName name="PapanBengkir2.25.400">#REF!</definedName>
    <definedName name="Papanbengkirai">#REF!</definedName>
    <definedName name="papancetakpinus">#REF!</definedName>
    <definedName name="papanharflek">#REF!</definedName>
    <definedName name="papanJati">#REF!</definedName>
    <definedName name="papankam">#REF!</definedName>
    <definedName name="papankayuborneo">#REF!</definedName>
    <definedName name="papankayulokal">#REF!</definedName>
    <definedName name="PapanKruing">#REF!</definedName>
    <definedName name="papanmer">#REF!</definedName>
    <definedName name="papanmeranti">#REF!</definedName>
    <definedName name="papannama">#REF!</definedName>
    <definedName name="papanproyek">#REF!</definedName>
    <definedName name="papanTulis">#REF!</definedName>
    <definedName name="PAPAS">#REF!</definedName>
    <definedName name="paper">#REF!</definedName>
    <definedName name="pargrc9">#REF!</definedName>
    <definedName name="pargyp12">#REF!</definedName>
    <definedName name="paris">#REF!</definedName>
    <definedName name="parit">#REF!</definedName>
    <definedName name="parkay">#REF!</definedName>
    <definedName name="PARKIR" localSheetId="2">#REF!</definedName>
    <definedName name="PARKIR">#REF!</definedName>
    <definedName name="parquet">#REF!</definedName>
    <definedName name="parquet12mm">#REF!</definedName>
    <definedName name="parquette">#REF!</definedName>
    <definedName name="PARS">#REF!</definedName>
    <definedName name="parsialdis">#REF!</definedName>
    <definedName name="Partisi">#REF!</definedName>
    <definedName name="partisidoubleteakwood">#REF!</definedName>
    <definedName name="partisidoubletriplek">#REF!</definedName>
    <definedName name="partisigrc9">#REF!</definedName>
    <definedName name="partisigypsum12dobel">#REF!</definedName>
    <definedName name="pas">#N/A</definedName>
    <definedName name="pas_abutmen">#REF!</definedName>
    <definedName name="Pas_Bat_Kos">#REF!</definedName>
    <definedName name="Pas_bata_13">#REF!</definedName>
    <definedName name="pas_bata_1pc.3ps">#REF!</definedName>
    <definedName name="pas_bata_1pc.4ps">#REF!</definedName>
    <definedName name="pas_bata_1pc.8ps">#REF!</definedName>
    <definedName name="pas_batu">#REF!</definedName>
    <definedName name="Pas_Batu_Kali_14">#REF!</definedName>
    <definedName name="Pas_Batu_Kosong">#REF!</definedName>
    <definedName name="Pas_Besi_Siku_5050">#REF!</definedName>
    <definedName name="Pas_BG">#REF!</definedName>
    <definedName name="pas_bouwpl">#REF!</definedName>
    <definedName name="pas_bs_1">#REF!</definedName>
    <definedName name="pas_bs_1.5">#REF!</definedName>
    <definedName name="pas_bs_2.5">#REF!</definedName>
    <definedName name="pas_bs_3">#REF!</definedName>
    <definedName name="pas_bs_4">#REF!</definedName>
    <definedName name="pas_bs_6">#REF!</definedName>
    <definedName name="Pas_bt_bt14">#REF!</definedName>
    <definedName name="Pas_Bt_Gunung">#REF!</definedName>
    <definedName name="Pas_Bt_Kali14">#REF!</definedName>
    <definedName name="pas_bthias">#REF!</definedName>
    <definedName name="pas_bubungan">#REF!</definedName>
    <definedName name="Pas_Bubungan_Almenium">#REF!</definedName>
    <definedName name="pas_co100">#REF!</definedName>
    <definedName name="pas_co50">#REF!</definedName>
    <definedName name="Pas_Din_Bata_1_4">#REF!</definedName>
    <definedName name="pas_dinding">#REF!</definedName>
    <definedName name="Pas_dinding_12">#REF!</definedName>
    <definedName name="Pas_Dinding_13">#REF!</definedName>
    <definedName name="Pas_Dinding_14">#REF!</definedName>
    <definedName name="Pas_Dinding_15">#REF!</definedName>
    <definedName name="pas_fd50">#REF!</definedName>
    <definedName name="pas_gip_0.5">#REF!</definedName>
    <definedName name="pas_gip_1">#REF!</definedName>
    <definedName name="pas_gip_1.25">#REF!</definedName>
    <definedName name="pas_gip_1.5">#REF!</definedName>
    <definedName name="pas_gip_2">#REF!</definedName>
    <definedName name="pas_gip_2.5">#REF!</definedName>
    <definedName name="pas_gip_3">#REF!</definedName>
    <definedName name="pas_gip_3.4">#REF!</definedName>
    <definedName name="pas_gip_4">#REF!</definedName>
    <definedName name="pas_gip_6">#REF!</definedName>
    <definedName name="pas_gv_0.5">#REF!</definedName>
    <definedName name="pas_gv_1">#REF!</definedName>
    <definedName name="pas_gv_1.25">#REF!</definedName>
    <definedName name="pas_gv_1.5">#REF!</definedName>
    <definedName name="pas_gv_2">#REF!</definedName>
    <definedName name="pas_gv_2.5">#REF!</definedName>
    <definedName name="pas_gv_3">#REF!</definedName>
    <definedName name="pas_gv_3.4">#REF!</definedName>
    <definedName name="pas_gv_4">#REF!</definedName>
    <definedName name="pas_gv_6">#REF!</definedName>
    <definedName name="Pas_Kaca_Nako">#REF!</definedName>
    <definedName name="pas_kacaryben5mm">#REF!</definedName>
    <definedName name="pas_kc5mm">#REF!</definedName>
    <definedName name="Pas_Keramik_1020">#REF!</definedName>
    <definedName name="Pas_Keramik_1030">#REF!</definedName>
    <definedName name="Pas_Keramik_10x20">#REF!</definedName>
    <definedName name="Pas_keramik_2020">#REF!</definedName>
    <definedName name="Pas_Keramik_2025">#REF!</definedName>
    <definedName name="Pas_Keramik_20x20">#REF!</definedName>
    <definedName name="Pas_Keramik_20x20_Kulit_Jeruk">#REF!</definedName>
    <definedName name="Pas_Keramik_3030">#REF!</definedName>
    <definedName name="Pas_Keramik_30x30">#REF!</definedName>
    <definedName name="Pas_Keramik_30x30_cm">#REF!</definedName>
    <definedName name="Pas_Kloset_Duduk">#REF!</definedName>
    <definedName name="Pas_Kloset_Jongkok">#REF!</definedName>
    <definedName name="pas_kusen_al">#REF!</definedName>
    <definedName name="Pas_List_3">#REF!</definedName>
    <definedName name="Pas_Mata_Kran">#REF!</definedName>
    <definedName name="pas_nym_3_2.5">#REF!</definedName>
    <definedName name="pas_nyy_4_4">#REF!</definedName>
    <definedName name="PAS_PASANG">#REF!</definedName>
    <definedName name="Pas_Pipa_12">#REF!</definedName>
    <definedName name="Pas_Pipa_2">#REF!</definedName>
    <definedName name="Pas_Pipa_4">#REF!</definedName>
    <definedName name="PAS_PLES">#REF!</definedName>
    <definedName name="pas_pom150w">#REF!</definedName>
    <definedName name="pas_pompa">#REF!</definedName>
    <definedName name="pas_pond_1_5">#REF!</definedName>
    <definedName name="Pas_Pondasi">#REF!</definedName>
    <definedName name="pas_pondasi_14">#REF!</definedName>
    <definedName name="Pas_Pondasi_15">#REF!</definedName>
    <definedName name="pas_pondasi_1kp.4ps">#REF!</definedName>
    <definedName name="Pas_Porselin_11x11">#REF!</definedName>
    <definedName name="pas_ppr_0.5">#REF!</definedName>
    <definedName name="pas_ppr_1">#REF!</definedName>
    <definedName name="pas_ppr_1.25">#REF!</definedName>
    <definedName name="pas_ppr_1.5">#REF!</definedName>
    <definedName name="pas_ppr_2">#REF!</definedName>
    <definedName name="pas_ppr_2.5">#REF!</definedName>
    <definedName name="pas_ppr_3">#REF!</definedName>
    <definedName name="pas_ppr_3.4">#REF!</definedName>
    <definedName name="pas_ppr_4">#REF!</definedName>
    <definedName name="pas_pvc_0.5">#REF!</definedName>
    <definedName name="pas_pvc_1">#REF!</definedName>
    <definedName name="pas_pvc_1.25">#REF!</definedName>
    <definedName name="pas_pvc_1.5">#REF!</definedName>
    <definedName name="pas_pvc_2">#REF!</definedName>
    <definedName name="pas_pvc_2.5">#REF!</definedName>
    <definedName name="pas_pvc_3">#REF!</definedName>
    <definedName name="pas_pvc_3.4">#REF!</definedName>
    <definedName name="pas_pvc_4">#REF!</definedName>
    <definedName name="pas_pvc_6">#REF!</definedName>
    <definedName name="pas_pvc_s1">#REF!</definedName>
    <definedName name="pas_pvc_s112">#REF!</definedName>
    <definedName name="pas_pvc_s2">#REF!</definedName>
    <definedName name="pas_pvc_s3">#REF!</definedName>
    <definedName name="pas_pvc_s34">#REF!</definedName>
    <definedName name="pas_pvc_s4">#REF!</definedName>
    <definedName name="pas_pvc_s5">#REF!</definedName>
    <definedName name="pas_pvcd_4">#REF!</definedName>
    <definedName name="pas_pvcd_6">#REF!</definedName>
    <definedName name="pas_pxwht_0.5">#REF!</definedName>
    <definedName name="pas_pxwht_1">#REF!</definedName>
    <definedName name="pas_pxwht_1.25">#REF!</definedName>
    <definedName name="pas_pxwht_1.5">#REF!</definedName>
    <definedName name="pas_pxwht_3.4">#REF!</definedName>
    <definedName name="pas_rd">#REF!</definedName>
    <definedName name="pas_roofdrain">#REF!</definedName>
    <definedName name="Pas_Roster">#REF!</definedName>
    <definedName name="Pas_Stop_Kran">#REF!</definedName>
    <definedName name="Pas_Tegel_keramik_30">#REF!</definedName>
    <definedName name="pas_tranram13">#REF!</definedName>
    <definedName name="pas_trasram">#REF!</definedName>
    <definedName name="Pas_Wastafel">#REF!</definedName>
    <definedName name="Pas._Angkur__Turn_Buckle__Plat_Baut_dia._44mm_Panjang_12M" localSheetId="2">#REF!</definedName>
    <definedName name="Pas._Angkur__Turn_Buckle__Plat_Baut_dia._44mm_Panjang_12M">#REF!</definedName>
    <definedName name="Pas._Angkur__Turn_Buckle__Plat_Baut_dia._44mm_Panjang_12M_11">#REF!</definedName>
    <definedName name="Pas._Angkur__Turn_Buckle__Plat_Baut_dia._44mm_Panjang_12M_12">#REF!</definedName>
    <definedName name="Pas._Angkur__Turn_Buckle__Plat_Baut_dia._55mm_Panjang_12M" localSheetId="2">#REF!</definedName>
    <definedName name="Pas._Angkur__Turn_Buckle__Plat_Baut_dia._55mm_Panjang_12M">#REF!</definedName>
    <definedName name="Pas._Angkur__Turn_Buckle__Plat_Baut_dia._55mm_Panjang_12M_11">#REF!</definedName>
    <definedName name="Pas._Angkur__Turn_Buckle__Plat_Baut_dia._55mm_Panjang_12M_12">#REF!</definedName>
    <definedName name="Pas._Besi_Canal_CNP_200x80x75xu_Pengaku_S.Pile" localSheetId="2">#REF!</definedName>
    <definedName name="Pas._Besi_Canal_CNP_200x80x75xu_Pengaku_S.Pile">#REF!</definedName>
    <definedName name="Pas._Besi_Canal_CNP_200x80x75xu_Pengaku_S.Pile_11">#REF!</definedName>
    <definedName name="Pas._Besi_Canal_CNP_200x80x75xu_Pengaku_S.Pile_12">#REF!</definedName>
    <definedName name="pas.bata13">#REF!</definedName>
    <definedName name="Pas.Batu.Mekanik">#REF!</definedName>
    <definedName name="pas.batukali">#REF!</definedName>
    <definedName name="pas.batukosong">#REF!</definedName>
    <definedName name="PASAL__12">#REF!</definedName>
    <definedName name="pasang">#REF!</definedName>
    <definedName name="pasang_alam">#REF!</definedName>
    <definedName name="pasang_bata">#REF!</definedName>
    <definedName name="PASANG_BATU">#REF!</definedName>
    <definedName name="pasang_batu_13">#REF!</definedName>
    <definedName name="PASANG_BESI_SIKU_40.40.4">#REF!</definedName>
    <definedName name="Pasang_Besi_Siku_4040">#REF!</definedName>
    <definedName name="PASANG_BESI_SIKU_50.50.5">#REF!</definedName>
    <definedName name="pasang_bubungan">#REF!</definedName>
    <definedName name="Pasang_Engsel">#REF!</definedName>
    <definedName name="pasang_giv">#REF!</definedName>
    <definedName name="Pasang_Grendel">#REF!</definedName>
    <definedName name="pasang_hengsel">#REF!</definedName>
    <definedName name="PASANG_KACA">#REF!</definedName>
    <definedName name="Pasang_Kaca_Polos_3">#REF!</definedName>
    <definedName name="Pasang_Kaca_Polos_5">#REF!</definedName>
    <definedName name="Pasang_Kait_Angin">#REF!</definedName>
    <definedName name="Pasang_kaso">#REF!</definedName>
    <definedName name="pasang_kawat">#REF!</definedName>
    <definedName name="pasang_keni">#REF!</definedName>
    <definedName name="PASANG_KERAMIK_KULIT">#REF!</definedName>
    <definedName name="PASANG_KERAMIK20">#REF!</definedName>
    <definedName name="PASANG_KERAMIK30">#REF!</definedName>
    <definedName name="pasang_keramik40">#REF!</definedName>
    <definedName name="PASANG_KLOSET_DUDUK">#REF!</definedName>
    <definedName name="PASANG_KLOSET_JONKOK">#REF!</definedName>
    <definedName name="pasang_kunci">#REF!</definedName>
    <definedName name="Pasang_Lampu_Pijar">#REF!</definedName>
    <definedName name="Pasang_Lampu_TL">#REF!</definedName>
    <definedName name="PASANG_MATA_KRAN">#REF!</definedName>
    <definedName name="pasang_nym_2_2.5">#REF!</definedName>
    <definedName name="pasang_nym_3_2.5">#REF!</definedName>
    <definedName name="pasang_pipa">#REF!</definedName>
    <definedName name="PASANG_PIPA_PVC_dia_1_2">#REF!</definedName>
    <definedName name="PASANG_PIPA_PVC_dia_2">#REF!</definedName>
    <definedName name="PASANG_PIPA_PVC_dia_4">#REF!</definedName>
    <definedName name="pasang_plint">#REF!</definedName>
    <definedName name="PASANG_ROSTER">#REF!</definedName>
    <definedName name="Pasang_Saklar_Ganda">#REF!</definedName>
    <definedName name="Pasang_Saklar_Tunggal">#REF!</definedName>
    <definedName name="Pasang_Sekring">#REF!</definedName>
    <definedName name="pasang_stop">#REF!</definedName>
    <definedName name="Pasang_Stop_Kontak">#REF!</definedName>
    <definedName name="PASANG_STOP_KRAN">#REF!</definedName>
    <definedName name="pasang_tee">#REF!</definedName>
    <definedName name="Pasang_Tegel_1020">#REF!</definedName>
    <definedName name="Pasang_Tegel_1030">#REF!</definedName>
    <definedName name="Pasang_Tegel_2020">#REF!</definedName>
    <definedName name="Pasang_Tegel_2025">#REF!</definedName>
    <definedName name="Pasang_Tegel_3030">#REF!</definedName>
    <definedName name="PASANG_WASTAFEL">#REF!</definedName>
    <definedName name="PASANGAN">#REF!</definedName>
    <definedName name="PASANGAN_BATU___ADUKAN">#REF!</definedName>
    <definedName name="Pasangan_Batu_13">#REF!</definedName>
    <definedName name="Pasangan_Batu_14">#REF!</definedName>
    <definedName name="PASANGAN_BATU_BATA_1_3">#REF!</definedName>
    <definedName name="PASANGAN_BATU_BATA_1_5">#REF!</definedName>
    <definedName name="PASANGAN_BATU_BELAH_1_4">#REF!</definedName>
    <definedName name="PASANGAN_BATU_BELAH_1_5">#REF!</definedName>
    <definedName name="Pasangan_Batu_Kali">#REF!</definedName>
    <definedName name="PASANGAN_DINDING_BATAKO">#REF!</definedName>
    <definedName name="pasangan_keramik">#REF!</definedName>
    <definedName name="pasangan810">#REF!</definedName>
    <definedName name="PASANGANBATA13">#REF!</definedName>
    <definedName name="PASANGANBATABIASA">#REF!</definedName>
    <definedName name="pasanganbatu">#REF!</definedName>
    <definedName name="pasanganbatu1.3">#REF!</definedName>
    <definedName name="PASANGANBATUBELAH12">#REF!</definedName>
    <definedName name="PASANGANBATUBELAH15">#REF!</definedName>
    <definedName name="pasanggenteng">#REF!</definedName>
    <definedName name="Pasar">#REF!</definedName>
    <definedName name="pasbamer3">#REF!</definedName>
    <definedName name="pasbamer5">#REF!</definedName>
    <definedName name="pasbat12rolag">#REF!</definedName>
    <definedName name="pasbat13">#REF!</definedName>
    <definedName name="pasbat1310">#REF!</definedName>
    <definedName name="pasbat14">#REF!</definedName>
    <definedName name="pasbat15">#REF!</definedName>
    <definedName name="pasbat16">#REF!</definedName>
    <definedName name="Pasbata">#REF!</definedName>
    <definedName name="PASBATA12">#REF!</definedName>
    <definedName name="pasbata13">#REF!</definedName>
    <definedName name="pasbata1310">#REF!</definedName>
    <definedName name="PASBATA14">#REF!</definedName>
    <definedName name="pasbata15">#REF!</definedName>
    <definedName name="pasbata16">#REF!</definedName>
    <definedName name="pasbata16m3">#REF!</definedName>
    <definedName name="pasbatako">#REF!</definedName>
    <definedName name="pasbatu">#REF!</definedName>
    <definedName name="PASBATU_PLESTER">#REF!</definedName>
    <definedName name="pasbatu1.4">#REF!</definedName>
    <definedName name="pasbatu14">#REF!</definedName>
    <definedName name="pasbatu15">#REF!</definedName>
    <definedName name="pasbatukali">"'file://SERVER3/har-data/STRUCTURE PRICE OF BQ KOMPAS GRAMEDIA.xls'#$analisa.$#REF!$#REF!"</definedName>
    <definedName name="pasbiasa">#REF!</definedName>
    <definedName name="pasbtempel">#REF!</definedName>
    <definedName name="pasbtmerah14">#REF!</definedName>
    <definedName name="pasbunat">#REF!</definedName>
    <definedName name="pasbupar">#REF!</definedName>
    <definedName name="pasclos">#REF!</definedName>
    <definedName name="pasdin">#REF!</definedName>
    <definedName name="pasdin2025">#REF!</definedName>
    <definedName name="pasdin520">#REF!</definedName>
    <definedName name="pasdinding_1_3">#REF!</definedName>
    <definedName name="pasdinding_1_4">#REF!</definedName>
    <definedName name="pasdinding_keramik20x25">#REF!</definedName>
    <definedName name="pasdingran">#REF!</definedName>
    <definedName name="pasfel">#REF!</definedName>
    <definedName name="pasgenat">#REF!</definedName>
    <definedName name="pasgenris">#REF!</definedName>
    <definedName name="pasgenteng_beton">#REF!</definedName>
    <definedName name="pasgkran">#REF!</definedName>
    <definedName name="pasgran30">#REF!</definedName>
    <definedName name="pasgran40">#REF!</definedName>
    <definedName name="pasgranit">#REF!</definedName>
    <definedName name="pasijuk">#REF!</definedName>
    <definedName name="PasInstalasiTitikLampu">#REF!</definedName>
    <definedName name="PASIR">#REF!</definedName>
    <definedName name="Pasir__Halus___Pasir_Pasang">#REF!</definedName>
    <definedName name="Pasir__Kasar___Pasir__Urug">#REF!</definedName>
    <definedName name="Pasir_Ayak_untuk_Beton">#REF!</definedName>
    <definedName name="Pasir_beton">#REF!</definedName>
    <definedName name="Pasir_Cor">#REF!</definedName>
    <definedName name="pasir_domato">#REF!</definedName>
    <definedName name="Pasir_kasar_ayak">#REF!</definedName>
    <definedName name="pasir_pas.">#REF!</definedName>
    <definedName name="Pasir_pasang">#REF!</definedName>
    <definedName name="Pasir_Pasang___Kali">#REF!</definedName>
    <definedName name="Pasir_Pasang_OMS">#REF!</definedName>
    <definedName name="Pasir_pasang_pasir_kali">#REF!</definedName>
    <definedName name="Pasir_pasangan">#REF!</definedName>
    <definedName name="pasir_penutup">#REF!</definedName>
    <definedName name="pasir_psg">#REF!</definedName>
    <definedName name="pasir_saring_beton">#REF!</definedName>
    <definedName name="Pasir_Sirtu">#REF!</definedName>
    <definedName name="Pasir_Timbunan">#REF!</definedName>
    <definedName name="Pasir_urug">#REF!</definedName>
    <definedName name="Pasir_Urug___Pasir_Timbun">#REF!</definedName>
    <definedName name="Pasir_Urug_OMS">#REF!</definedName>
    <definedName name="PASIR.P">#REF!</definedName>
    <definedName name="PASIR.U">#REF!</definedName>
    <definedName name="pasir.urug">#REF!</definedName>
    <definedName name="pasirbet">#REF!</definedName>
    <definedName name="pasirbeton">#REF!</definedName>
    <definedName name="pasirhalus">#REF!</definedName>
    <definedName name="pasirhm">#REF!</definedName>
    <definedName name="pasirkali">#REF!</definedName>
    <definedName name="pasirp">#REF!</definedName>
    <definedName name="PASIRPADAT">#REF!</definedName>
    <definedName name="pasirpas">#REF!</definedName>
    <definedName name="pasirpasang">#REF!</definedName>
    <definedName name="pasirps">#REF!</definedName>
    <definedName name="pasirpsg">#REF!</definedName>
    <definedName name="pasiru">#REF!</definedName>
    <definedName name="PASIRURUG">#REF!</definedName>
    <definedName name="paskaca">#REF!</definedName>
    <definedName name="paskaca_5mm">#REF!</definedName>
    <definedName name="paskait">#REF!</definedName>
    <definedName name="paskarbon">#REF!</definedName>
    <definedName name="paskces">#REF!</definedName>
    <definedName name="paskctempered">#REF!</definedName>
    <definedName name="pasklsdjgkk">#REF!</definedName>
    <definedName name="paskosen_aluminium">#REF!</definedName>
    <definedName name="paskram20">#REF!</definedName>
    <definedName name="paskram30">#REF!</definedName>
    <definedName name="paskram3030">#REF!</definedName>
    <definedName name="paskran">#REF!</definedName>
    <definedName name="paslang">#REF!</definedName>
    <definedName name="paslangit">#REF!</definedName>
    <definedName name="paslantai_keramik20x20">#REF!</definedName>
    <definedName name="paslantai_keramik60x60">#REF!</definedName>
    <definedName name="Paslin">#REF!</definedName>
    <definedName name="paslist">#REF!</definedName>
    <definedName name="pasnaco">#REF!</definedName>
    <definedName name="paspin">#REF!</definedName>
    <definedName name="paspinal">#REF!</definedName>
    <definedName name="pasplin30">#REF!</definedName>
    <definedName name="pasplin40">#REF!</definedName>
    <definedName name="paspon13">#REF!</definedName>
    <definedName name="paspon14">#REF!</definedName>
    <definedName name="paspvc1">#REF!</definedName>
    <definedName name="paspvc1.5">#REF!</definedName>
    <definedName name="paspvc3">#REF!</definedName>
    <definedName name="paspvc34">#REF!</definedName>
    <definedName name="paspvc4">#REF!</definedName>
    <definedName name="pasr.1">#REF!</definedName>
    <definedName name="pasrenglama">#REF!</definedName>
    <definedName name="pasri">#REF!</definedName>
    <definedName name="pasros">#REF!</definedName>
    <definedName name="pasroster121124">#REF!</definedName>
    <definedName name="passaetu">#REF!</definedName>
    <definedName name="passelngin">#REF!</definedName>
    <definedName name="passenal">#REF!</definedName>
    <definedName name="passetduk">#REF!</definedName>
    <definedName name="passetkok">#REF!</definedName>
    <definedName name="passpring">#REF!</definedName>
    <definedName name="passtep">#REF!</definedName>
    <definedName name="pastek">#REF!</definedName>
    <definedName name="pastral">#REF!</definedName>
    <definedName name="pastrol">#REF!</definedName>
    <definedName name="PASUR">#REF!</definedName>
    <definedName name="pasuri">#REF!</definedName>
    <definedName name="paswashtfl">#REF!</definedName>
    <definedName name="paswc">#REF!</definedName>
    <definedName name="paswod">#REF!</definedName>
    <definedName name="PATUNG">#REF!</definedName>
    <definedName name="PAUR">#REF!</definedName>
    <definedName name="Pauto">#REF!</definedName>
    <definedName name="pav">#REF!</definedName>
    <definedName name="pavabu6">#REF!</definedName>
    <definedName name="pavabu8">#REF!</definedName>
    <definedName name="pavblock6">#REF!</definedName>
    <definedName name="pavblock8">#REF!</definedName>
    <definedName name="PAVER">#REF!</definedName>
    <definedName name="pavholl8300">#REF!</definedName>
    <definedName name="pavhollhit8300">#REF!</definedName>
    <definedName name="pavhollmer8300">#REF!</definedName>
    <definedName name="PAVING">#REF!</definedName>
    <definedName name="Paving_block">#REF!</definedName>
    <definedName name="paving_block_8cm">#REF!</definedName>
    <definedName name="paving_ston_batu">#REF!</definedName>
    <definedName name="paving_ston_batu_pan">#REF!</definedName>
    <definedName name="paving_ston_boli">#REF!</definedName>
    <definedName name="paving_ston_bone">#REF!</definedName>
    <definedName name="paving_ston_kwan">#REF!</definedName>
    <definedName name="paving_ston_lim">#REF!</definedName>
    <definedName name="paving_ston_suma">#REF!</definedName>
    <definedName name="paving_ston_tapa">#REF!</definedName>
    <definedName name="paving_ston_tiba">#REF!</definedName>
    <definedName name="paving_ston_toling">#REF!</definedName>
    <definedName name="Paving_Stone">#REF!</definedName>
    <definedName name="paving_stones">#REF!</definedName>
    <definedName name="paving.6cm">#REF!</definedName>
    <definedName name="paving.8cm">#REF!</definedName>
    <definedName name="paving4.5">#REF!</definedName>
    <definedName name="paving4.5cm">#REF!</definedName>
    <definedName name="paving5">#REF!</definedName>
    <definedName name="paving5.cm">#REF!</definedName>
    <definedName name="paving5warna">#REF!</definedName>
    <definedName name="paving6">#REF!</definedName>
    <definedName name="paving6k200">#REF!</definedName>
    <definedName name="paving6warna">#REF!</definedName>
    <definedName name="paving8">#REF!</definedName>
    <definedName name="paving8k200">#REF!</definedName>
    <definedName name="paving8warna">#REF!</definedName>
    <definedName name="pavingblock">#REF!</definedName>
    <definedName name="pavingblok">#REF!</definedName>
    <definedName name="PavingHexagonal11.5t.4.5cm">#REF!</definedName>
    <definedName name="PavingHexagonal11.5t.4.5cmWarna">#REF!</definedName>
    <definedName name="pavingHexagonal11.5t.5cm">#REF!</definedName>
    <definedName name="PavingHexagonal11.5t.5cmWarna">#REF!</definedName>
    <definedName name="pavingHexagonal11.5t.6cm">#REF!</definedName>
    <definedName name="PavingHexagonal11.5t.6cmWarna">#REF!</definedName>
    <definedName name="pavingHexagonal11.5t.8cm">#REF!</definedName>
    <definedName name="pavingHexagonal11.5t.8cmWarna">#REF!</definedName>
    <definedName name="pavingHexagonal5cmkw1">#REF!</definedName>
    <definedName name="pavingHolland6cmk175">#REF!</definedName>
    <definedName name="pavingnatrl6cm">#REF!</definedName>
    <definedName name="pavingWarna.5cm">#REF!</definedName>
    <definedName name="pavingWarna.6cm">#REF!</definedName>
    <definedName name="pavingWarna.8cm">#REF!</definedName>
    <definedName name="pavingWarna4.5">#REF!</definedName>
    <definedName name="pavingwarna6cm">#REF!</definedName>
    <definedName name="pavingwarna8cm">#REF!</definedName>
    <definedName name="pavingWarnaHolland6cmK175">#REF!</definedName>
    <definedName name="pavingWarnaHolland8cmK200">#REF!</definedName>
    <definedName name="Pay_Date">#REF!</definedName>
    <definedName name="Pay_Num">#REF!</definedName>
    <definedName name="payung">#REF!</definedName>
    <definedName name="PB">#REF!</definedName>
    <definedName name="pb_1">#REF!</definedName>
    <definedName name="pb_1.5">#REF!</definedName>
    <definedName name="pb_10">#REF!</definedName>
    <definedName name="pb_2">#REF!</definedName>
    <definedName name="pb_3">#REF!</definedName>
    <definedName name="PB_6">#REF!</definedName>
    <definedName name="PB_BAK">#REF!</definedName>
    <definedName name="PB_CO">#REF!</definedName>
    <definedName name="PB_GIP">#REF!</definedName>
    <definedName name="pb_kr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.1.APT">#REF!</definedName>
    <definedName name="PB.1.BC">#REF!</definedName>
    <definedName name="PB.1.LOUNGE">#REF!</definedName>
    <definedName name="PB.1.MR">#REF!</definedName>
    <definedName name="PB.2.1A">#REF!</definedName>
    <definedName name="PB.4.1A">#REF!</definedName>
    <definedName name="PB.5.1A">#REF!</definedName>
    <definedName name="PB.BP">#REF!</definedName>
    <definedName name="PB.FH">#REF!</definedName>
    <definedName name="PB.HAL">#REF!</definedName>
    <definedName name="PB.L1">#REF!</definedName>
    <definedName name="PB.L2">#REF!</definedName>
    <definedName name="PB.PB">#REF!</definedName>
    <definedName name="PB.PT">#REF!</definedName>
    <definedName name="pb0.5">#REF!</definedName>
    <definedName name="pb1.25">#REF!</definedName>
    <definedName name="pb1.5">#REF!</definedName>
    <definedName name="PB2.1B">#REF!</definedName>
    <definedName name="pb2.5">#REF!</definedName>
    <definedName name="PB2.BAYI">#REF!</definedName>
    <definedName name="PB2.HW2">#REF!</definedName>
    <definedName name="PB2.VIP">#REF!</definedName>
    <definedName name="PB2.VK">#REF!</definedName>
    <definedName name="PB3.1B">#REF!</definedName>
    <definedName name="PB3.HW3">#REF!</definedName>
    <definedName name="PB4.1B">#REF!</definedName>
    <definedName name="PB4.HW4">#REF!</definedName>
    <definedName name="PB4.VIP">#REF!</definedName>
    <definedName name="PB5.HW5">#REF!</definedName>
    <definedName name="PB5.VIP">#REF!</definedName>
    <definedName name="PB5.VVIP">#REF!</definedName>
    <definedName name="pb6abu">#REF!</definedName>
    <definedName name="pb6abu_1">#REF!</definedName>
    <definedName name="pb6abu3">#REF!</definedName>
    <definedName name="pb6abu3_1">#REF!</definedName>
    <definedName name="pb6merah">#REF!</definedName>
    <definedName name="pb6merah_1">#REF!</definedName>
    <definedName name="pb8abu">#REF!</definedName>
    <definedName name="pb8abu_1">#REF!</definedName>
    <definedName name="pb8merah">#REF!</definedName>
    <definedName name="pb8merah_1">#REF!</definedName>
    <definedName name="pbat">#REF!</definedName>
    <definedName name="pbata3">#REF!</definedName>
    <definedName name="pbeton">#REF!</definedName>
    <definedName name="pbf2.5">#REF!</definedName>
    <definedName name="pbgs">#REF!</definedName>
    <definedName name="pbk">#REF!</definedName>
    <definedName name="pbsf100">#REF!</definedName>
    <definedName name="pbsf150">#REF!</definedName>
    <definedName name="pbsf65">#REF!</definedName>
    <definedName name="pbsf80">#REF!</definedName>
    <definedName name="pc">#REF!</definedName>
    <definedName name="pc_40kg">#REF!</definedName>
    <definedName name="pc_50kg">#REF!</definedName>
    <definedName name="pc_6">#REF!</definedName>
    <definedName name="Pc_putih">#REF!</definedName>
    <definedName name="PC_semen">#REF!</definedName>
    <definedName name="pc_warna">#REF!</definedName>
    <definedName name="PC.WARNA">#REF!</definedName>
    <definedName name="pc0.75">#REF!</definedName>
    <definedName name="pc1.25">#REF!</definedName>
    <definedName name="pc1.5">#REF!</definedName>
    <definedName name="pc2.5">#REF!</definedName>
    <definedName name="PC450B">#REF!</definedName>
    <definedName name="PC450U">#REF!</definedName>
    <definedName name="PC600B">#REF!</definedName>
    <definedName name="PC600U">#REF!</definedName>
    <definedName name="pcb10b85">#REF!</definedName>
    <definedName name="PCcurb">#REF!</definedName>
    <definedName name="pcf2.5">#REF!</definedName>
    <definedName name="pcg">#REF!</definedName>
    <definedName name="PCGR">#REF!</definedName>
    <definedName name="pch">#REF!</definedName>
    <definedName name="Pchb">#REF!</definedName>
    <definedName name="PCIGIRDER28">#REF!</definedName>
    <definedName name="PCNO">#REF!</definedName>
    <definedName name="pcsemen">#REF!</definedName>
    <definedName name="PCV_12in">#REF!</definedName>
    <definedName name="pd0.75">#REF!</definedName>
    <definedName name="pd1.25">#REF!</definedName>
    <definedName name="pd1.5">#REF!</definedName>
    <definedName name="PDBUcol">#REF!</definedName>
    <definedName name="PDPKons">#REF!</definedName>
    <definedName name="PDPMaterial">#REF!</definedName>
    <definedName name="PDPPembDimuka">#REF!</definedName>
    <definedName name="pds">#REF!</definedName>
    <definedName name="PE">#REF!</definedName>
    <definedName name="PE_1">#REF!</definedName>
    <definedName name="PE_1_2">#REF!</definedName>
    <definedName name="pearlstone">#REF!</definedName>
    <definedName name="pecah">#REF!</definedName>
    <definedName name="pecah15_20">#REF!</definedName>
    <definedName name="pecah3_5">#REF!</definedName>
    <definedName name="PECF">#REF!</definedName>
    <definedName name="PECL">#REF!</definedName>
    <definedName name="pedestrian">#REF!</definedName>
    <definedName name="PEDESTRIAN_ROLLER" localSheetId="2">#REF!</definedName>
    <definedName name="PEDESTRIAN_ROLLER">#REF!</definedName>
    <definedName name="PEDESTRIAN_ROLLER_11">#REF!</definedName>
    <definedName name="PEDESTRIAN_ROLLER_12">#REF!</definedName>
    <definedName name="PEDESTRIAN818">#REF!</definedName>
    <definedName name="PEDESTRIANROLLER">#REF!</definedName>
    <definedName name="PEDR">#REF!</definedName>
    <definedName name="Peilscale">#REF!</definedName>
    <definedName name="pek">#REF!</definedName>
    <definedName name="Pek_1">#REF!</definedName>
    <definedName name="pek_1kg_besi">#REF!</definedName>
    <definedName name="Pek_2">#REF!</definedName>
    <definedName name="pek_3">#REF!</definedName>
    <definedName name="PEK_3_1">#REF!</definedName>
    <definedName name="PEK_3_2">#REF!</definedName>
    <definedName name="PEK_4">#REF!</definedName>
    <definedName name="PEK_5">#REF!</definedName>
    <definedName name="PEK_5_1">#REF!</definedName>
    <definedName name="PEK_5_2">#REF!</definedName>
    <definedName name="PEK_6_1">#REF!</definedName>
    <definedName name="PEK_6_2">#REF!</definedName>
    <definedName name="PEK_7">#REF!</definedName>
    <definedName name="PEK_8_1">#REF!</definedName>
    <definedName name="PEK_8_2">#REF!</definedName>
    <definedName name="PEK_AIR_WC">#REF!</definedName>
    <definedName name="PEK_ATAP_KELAS">#REF!</definedName>
    <definedName name="PEK_ATAP_PENUTUP">#REF!</definedName>
    <definedName name="PEK_ATAP_PENUTUP_SDN10">#REF!</definedName>
    <definedName name="PEK_ATAP_WC">#REF!</definedName>
    <definedName name="PEK_BAJA">#REF!</definedName>
    <definedName name="Pek_besi_beton">#REF!</definedName>
    <definedName name="PEK_BETON">#REF!</definedName>
    <definedName name="pek_beton_175">#REF!</definedName>
    <definedName name="PEK_BETON_KELAS">#REF!</definedName>
    <definedName name="Pek_bubungan">#REF!</definedName>
    <definedName name="pek_cat_finising">#REF!</definedName>
    <definedName name="Pek_Cat_Perak">#REF!</definedName>
    <definedName name="pek_daun_jend_alumn">#REF!</definedName>
    <definedName name="pek_daun_pintu_pvc">#REF!</definedName>
    <definedName name="PEK_FINIS_KELAS">#REF!</definedName>
    <definedName name="PEK_FINIS_WC">#REF!</definedName>
    <definedName name="PEK_FINISHING">#REF!</definedName>
    <definedName name="Pek_Gant_Ngunci">#REF!</definedName>
    <definedName name="pek_garasi">#REF!</definedName>
    <definedName name="pek_halaman">#REF!</definedName>
    <definedName name="PEK_JENDELA_KELAS">#REF!</definedName>
    <definedName name="PEK_JENDELA_WC">#REF!</definedName>
    <definedName name="pek_kaca">#REF!</definedName>
    <definedName name="pek_kayu">#REF!</definedName>
    <definedName name="pek_kerikil_hias">#REF!</definedName>
    <definedName name="pek_kosen_atap">#REF!</definedName>
    <definedName name="Pek_Kuda2">#REF!</definedName>
    <definedName name="pek_lain_lain">#REF!</definedName>
    <definedName name="pek_lain2">#REF!</definedName>
    <definedName name="pek_lantai">#REF!</definedName>
    <definedName name="PEK_LANTAI_KELAS">#REF!</definedName>
    <definedName name="PEK_LANTAI_WC">#REF!</definedName>
    <definedName name="pek_listrik">#REF!</definedName>
    <definedName name="pek_meny_seng">#REF!</definedName>
    <definedName name="pek_padinggi">#REF!</definedName>
    <definedName name="pek_paker_12">#REF!</definedName>
    <definedName name="pek_pasang_plester">#REF!</definedName>
    <definedName name="PEK_PASANGAN">#REF!</definedName>
    <definedName name="PEK_PASANGAN_KELAS">#REF!</definedName>
    <definedName name="PEK_PASANGAN_WC">#REF!</definedName>
    <definedName name="pek_pemas_pipa">#REF!</definedName>
    <definedName name="Pek_Pengecatan">#REF!</definedName>
    <definedName name="PEK_PERSIAPAN">#REF!</definedName>
    <definedName name="Pek_pintu_garasi">#REF!</definedName>
    <definedName name="PEK_PINTU_JENDELA">#REF!</definedName>
    <definedName name="pek_plafond">#REF!</definedName>
    <definedName name="PEK_PLAFOND_KELAS">#REF!</definedName>
    <definedName name="PEK_PONDASI">#REF!</definedName>
    <definedName name="PEK_PONDASI_KELAS">#REF!</definedName>
    <definedName name="pek_rangka_atap_atap">#REF!</definedName>
    <definedName name="PEK_RANGKA_PLAFOND">#REF!</definedName>
    <definedName name="PEK_REHAB_WCKM">#REF!</definedName>
    <definedName name="Pek_Saluran">#REF!</definedName>
    <definedName name="pek_sanitasi_drainase">#REF!</definedName>
    <definedName name="pek_seng_bubungan">#REF!</definedName>
    <definedName name="pek_siapan">#REF!</definedName>
    <definedName name="PEK_TANAH">#REF!</definedName>
    <definedName name="PEK_TANAH_KELAS">#REF!</definedName>
    <definedName name="pek_tanah_pasir">#REF!</definedName>
    <definedName name="PEK_TANAH_wc">#REF!</definedName>
    <definedName name="pek.">#REF!</definedName>
    <definedName name="PEK.__PASANGAN">#REF!</definedName>
    <definedName name="PEK._ALAT_PENGGANTUNG_DAN_KUNCI">#REF!</definedName>
    <definedName name="PEK._ATAP___PLAFON">#REF!</definedName>
    <definedName name="PEK._BETON">#REF!</definedName>
    <definedName name="PEK._CAT_MENY">#REF!</definedName>
    <definedName name="Pek._Galian_untuk_Saluran">#REF!</definedName>
    <definedName name="Pek._Galian_untuk_Saluran_11">#REF!</definedName>
    <definedName name="PEK._INSTALASI_AIR___SANITASI">#REF!</definedName>
    <definedName name="PEK._INSTALASI_LISTRIK___PENANGKAL_PETIR">#REF!</definedName>
    <definedName name="pek._kayu_penutup">#REF!</definedName>
    <definedName name="PEK._KOSEN_PINTU_JENDELA_DAN__PARTISI">#REF!</definedName>
    <definedName name="pek._lantai">#REF!</definedName>
    <definedName name="PEK._LANTAI__KERAMIK">#REF!</definedName>
    <definedName name="pek._metsel">#REF!</definedName>
    <definedName name="pek._pembongkaran">#REF!</definedName>
    <definedName name="PEK._PENGECATAN">#REF!</definedName>
    <definedName name="PEK._PERSIAPAN">#REF!</definedName>
    <definedName name="pek._pintu_jendela">#REF!</definedName>
    <definedName name="PEK._PLESTER">#REF!</definedName>
    <definedName name="pek._plesteran">#REF!</definedName>
    <definedName name="pek._tanah">#REF!</definedName>
    <definedName name="PEK._TANAH_DAN_URUGAN">#REF!</definedName>
    <definedName name="PEK.1">#REF!</definedName>
    <definedName name="PEK.AMPARANBATUPECAHMESIN23T10CM">#REF!</definedName>
    <definedName name="PEK.AMPARANBATUPECAHMESIN57T10CM">#REF!</definedName>
    <definedName name="PEK.AMPARANBATUPENGISIPENUTUP12">#REF!</definedName>
    <definedName name="Pek.Bekisting">#REF!</definedName>
    <definedName name="PEK.ELEK">#REF!</definedName>
    <definedName name="PEK.JALAN">#REF!</definedName>
    <definedName name="PEK.LAIN___LAIN">#REF!</definedName>
    <definedName name="PEK.PENGASPALANMANUAL">#REF!</definedName>
    <definedName name="pek.pengctan">#REF!</definedName>
    <definedName name="PEK.PINTU_AIR">#REF!</definedName>
    <definedName name="pek.pintu_jendela_ventilasi">#REF!</definedName>
    <definedName name="Pek7610b">#REF!</definedName>
    <definedName name="Pek80212A">#REF!</definedName>
    <definedName name="Pek80212b">#REF!</definedName>
    <definedName name="PekBeton">#REF!</definedName>
    <definedName name="Pekbronjongtebing">#REF!</definedName>
    <definedName name="pekdrt">#REF!</definedName>
    <definedName name="PEKE">#REF!</definedName>
    <definedName name="peker">#REF!</definedName>
    <definedName name="pekerja">#REF!</definedName>
    <definedName name="pekerja_1">#REF!</definedName>
    <definedName name="PEKERJA_BIASA">#REF!</definedName>
    <definedName name="pekerja_hlp">#REF!</definedName>
    <definedName name="Pekerja_OMS">#REF!</definedName>
    <definedName name="PEKERJA_SETENGAH_TERAMPIL">#REF!</definedName>
    <definedName name="PEKERJA_TERAMPIL">#REF!</definedName>
    <definedName name="PEKERJA_TERLATI">#REF!</definedName>
    <definedName name="pekerja.jam">#REF!</definedName>
    <definedName name="pekerja1">#REF!</definedName>
    <definedName name="PEKERJA21">#REF!</definedName>
    <definedName name="PEKERJA22">#REF!</definedName>
    <definedName name="PEKERJA233">#REF!</definedName>
    <definedName name="PEKERJA311">#REF!</definedName>
    <definedName name="PEKERJA312">#REF!</definedName>
    <definedName name="PEKERJA321">#REF!</definedName>
    <definedName name="PEKERJA322">#REF!</definedName>
    <definedName name="PEKERJA33">#REF!</definedName>
    <definedName name="PEKERJA34">#REF!</definedName>
    <definedName name="PEKERJA412">#REF!</definedName>
    <definedName name="PEKERJA511">#REF!</definedName>
    <definedName name="PEKERJA512">#REF!</definedName>
    <definedName name="PEKERJA521">#REF!</definedName>
    <definedName name="PEKERJA611">#REF!</definedName>
    <definedName name="PEKERJA635">#REF!</definedName>
    <definedName name="PEKERJA711">#REF!</definedName>
    <definedName name="PEKERJA72">#REF!</definedName>
    <definedName name="PEKERJA74">#REF!</definedName>
    <definedName name="PEKERJA753">#REF!</definedName>
    <definedName name="PEKERJA773">#REF!</definedName>
    <definedName name="PEKERJA818">#REF!</definedName>
    <definedName name="PEKERJA819">#REF!</definedName>
    <definedName name="PEKERJAAN">#REF!</definedName>
    <definedName name="PEKERJAAN__A_C">#REF!</definedName>
    <definedName name="pekerjaan_1">#REF!</definedName>
    <definedName name="PEKERJAAN_2">#REF!</definedName>
    <definedName name="PEKERJAAN_3">#REF!</definedName>
    <definedName name="PEKERJAAN_4">#REF!</definedName>
    <definedName name="PEKERJAAN_5">#REF!</definedName>
    <definedName name="PEKERJAAN_6">#REF!</definedName>
    <definedName name="PEKERJAAN_7">#REF!</definedName>
    <definedName name="PEKERJAAN_8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RANGKA_ATAP_DAN_KUDA_KUDA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erjaankonstruksi">#REF!</definedName>
    <definedName name="pekerjaanluarbanmgunan">#REF!</definedName>
    <definedName name="PekerjaanME.luarbanguan">#REF!</definedName>
    <definedName name="pekerjaanmekanikaldanelektrikal">#REF!</definedName>
    <definedName name="pekerjaanpersiapan">#REF!</definedName>
    <definedName name="peket_23">#REF!</definedName>
    <definedName name="Pekgudangobt">#REF!</definedName>
    <definedName name="peklas">#REF!</definedName>
    <definedName name="PekPasangan">#REF!</definedName>
    <definedName name="pekpeng">#REF!</definedName>
    <definedName name="PekPersiapan">#REF!</definedName>
    <definedName name="pekrja">#REF!</definedName>
    <definedName name="peksalur">#REF!</definedName>
    <definedName name="peksetengah">#REF!</definedName>
    <definedName name="PekTanah">#REF!</definedName>
    <definedName name="pelaburan">#REF!</definedName>
    <definedName name="Pelamur_Tembok">#REF!</definedName>
    <definedName name="PELAT">#REF!</definedName>
    <definedName name="pelebaranbadan">#REF!</definedName>
    <definedName name="Pelesteran">#REF!</definedName>
    <definedName name="Peli">#REF!</definedName>
    <definedName name="pelitur">#REF!</definedName>
    <definedName name="pelkutur">#REF!</definedName>
    <definedName name="PELUMAS">#REF!</definedName>
    <definedName name="pem_operat">#REF!</definedName>
    <definedName name="pem.mek">#REF!</definedName>
    <definedName name="pem.op">#REF!</definedName>
    <definedName name="pem.sop">#REF!</definedName>
    <definedName name="pemadat">#REF!</definedName>
    <definedName name="PEMADATAN">#REF!</definedName>
    <definedName name="pemadatantanah">#REF!</definedName>
    <definedName name="pemadatantnh">#REF!</definedName>
    <definedName name="PEMANC">#REF!</definedName>
    <definedName name="Pemancangan">#REF!</definedName>
    <definedName name="Pemancangan_Kayu_Ulin_10x10x4m" localSheetId="2">#REF!</definedName>
    <definedName name="Pemancangan_Kayu_Ulin_10x10x4m">#REF!</definedName>
    <definedName name="Pemancangan_Kayu_Ulin_10x10x4m_11">#REF!</definedName>
    <definedName name="Pemancangan_Kayu_Ulin_10x10x4m_12">#REF!</definedName>
    <definedName name="Pemancangan_Pipa__dia.305mm____12" localSheetId="2">#REF!</definedName>
    <definedName name="Pemancangan_Pipa__dia.305mm____12">#REF!</definedName>
    <definedName name="Pemancangan_Pipa__dia.305mm____12_11">#REF!</definedName>
    <definedName name="Pemancangan_Pipa__dia.305mm____12_12">#REF!</definedName>
    <definedName name="Pemancangan_Pipa__dia.508mm_u__Angkur" localSheetId="2">#REF!</definedName>
    <definedName name="Pemancangan_Pipa__dia.508mm_u__Angkur">#REF!</definedName>
    <definedName name="Pemancangan_Pipa__dia.508mm_u__Angkur_11">#REF!</definedName>
    <definedName name="Pemancangan_Pipa__dia.508mm_u__Angkur_12">#REF!</definedName>
    <definedName name="Pemancangan_Pipa__dia.609mm_u__Angkur" localSheetId="2">#REF!</definedName>
    <definedName name="Pemancangan_Pipa__dia.609mm_u__Angkur">#REF!</definedName>
    <definedName name="Pemancangan_Pipa__dia.609mm_u__Angkur_11">#REF!</definedName>
    <definedName name="Pemancangan_Pipa__dia.609mm_u__Angkur_12">#REF!</definedName>
    <definedName name="Pemancangan_Sheet_Pile_FSP_III_A._l_15_M" localSheetId="2">#REF!</definedName>
    <definedName name="Pemancangan_Sheet_Pile_FSP_III_A._l_15_M">#REF!</definedName>
    <definedName name="Pemancangan_Sheet_Pile_FSP_III_A._l_15_M_11">#REF!</definedName>
    <definedName name="Pemancangan_Sheet_Pile_FSP_III_A._l_15_M_12">#REF!</definedName>
    <definedName name="Pemancangan_Sheet_Pile_FSP_V___L_._L_15M" localSheetId="2">#REF!</definedName>
    <definedName name="Pemancangan_Sheet_Pile_FSP_V___L_._L_15M">#REF!</definedName>
    <definedName name="Pemancangan_Sheet_Pile_FSP_V___L_._L_15M_11">#REF!</definedName>
    <definedName name="Pemancangan_Sheet_Pile_FSP_V___L_._L_15M_12">#REF!</definedName>
    <definedName name="Pemancangan_tiang_dengan_kedalaman_1m">#REF!</definedName>
    <definedName name="pemancanganpipastell15010">#REF!</definedName>
    <definedName name="pemancanganpipastell15012">#REF!</definedName>
    <definedName name="pemancanganpipastell20070">#REF!</definedName>
    <definedName name="PemancanganTPbeton">#REF!</definedName>
    <definedName name="Pemas_pipa05">#REF!</definedName>
    <definedName name="pemas_pipa1">#REF!</definedName>
    <definedName name="pemas_pipa15">#REF!</definedName>
    <definedName name="pemas_pipa2">#REF!</definedName>
    <definedName name="pemas_pipa25">#REF!</definedName>
    <definedName name="Pemasangan_Beronjong" localSheetId="2">#REF!</definedName>
    <definedName name="Pemasangan_Beronjong">#REF!</definedName>
    <definedName name="Pemasangan_Beronjong_11">#REF!</definedName>
    <definedName name="Pemasangan_Beronjong_12">#REF!</definedName>
    <definedName name="Pemasangan_Listrik">#REF!</definedName>
    <definedName name="pemasanganalatukur">#REF!</definedName>
    <definedName name="pemasanganarvci100">#REF!</definedName>
    <definedName name="pemasanganarvci25">#REF!</definedName>
    <definedName name="pemasanganarvci50">#REF!</definedName>
    <definedName name="pemasanganbend10045">#REF!</definedName>
    <definedName name="pemasanganbend10090">#REF!</definedName>
    <definedName name="pemasanganbend15045">#REF!</definedName>
    <definedName name="pemasanganbend15090">#REF!</definedName>
    <definedName name="pemasanganbend20090">#REF!</definedName>
    <definedName name="pemasanganbend25090">#REF!</definedName>
    <definedName name="pemasangancheckvalve100">#REF!</definedName>
    <definedName name="pemasangancheckvalve150">#REF!</definedName>
    <definedName name="pemasanganCW">#REF!</definedName>
    <definedName name="pemasanganEM">#REF!</definedName>
    <definedName name="pemasangangatevalve100">#REF!</definedName>
    <definedName name="pemasangangatevalve150">#REF!</definedName>
    <definedName name="pemasangangatevalve200">#REF!</definedName>
    <definedName name="pemasangangatevalve250">#REF!</definedName>
    <definedName name="pemasangangatevalve50">#REF!</definedName>
    <definedName name="pemasangangatevalve75">#REF!</definedName>
    <definedName name="pemasangangip08">#REF!</definedName>
    <definedName name="pemasangangip8">#REF!</definedName>
    <definedName name="pemasanganhidropore">#REF!</definedName>
    <definedName name="pemasangankaretperedam6">#REF!</definedName>
    <definedName name="pemasanganpatm">#REF!</definedName>
    <definedName name="pemasanganpeilschale">#REF!</definedName>
    <definedName name="pemasanganpipagip3">#REF!</definedName>
    <definedName name="pemasanganpipagip4">#REF!</definedName>
    <definedName name="pemasanganpipagip6">#REF!</definedName>
    <definedName name="pemasanganreducer150100">#REF!</definedName>
    <definedName name="pemasanganrubberseal3">#REF!</definedName>
    <definedName name="pemasanganrubberseal6">#REF!</definedName>
    <definedName name="pemasanganruberseal8">#REF!</definedName>
    <definedName name="pematangan">#REF!</definedName>
    <definedName name="pematangan_tanah">#REF!</definedName>
    <definedName name="pemb_kantor">#REF!</definedName>
    <definedName name="PEMB_MASINIS">#REF!</definedName>
    <definedName name="pemb_mekanik">#REF!</definedName>
    <definedName name="pemb_sopir">#REF!</definedName>
    <definedName name="pemb.masinis">#REF!</definedName>
    <definedName name="pemb.masinis.jam">#REF!</definedName>
    <definedName name="PEMB.OP">#REF!</definedName>
    <definedName name="pemb.operator">#REF!</definedName>
    <definedName name="pemb24">#REF!</definedName>
    <definedName name="pemb39">#REF!</definedName>
    <definedName name="PEMBANGUNAN_PASAR_SUKA_MAKMUR">#REF!</definedName>
    <definedName name="PEMBANTU">#REF!</definedName>
    <definedName name="pembantu_ope">#REF!</definedName>
    <definedName name="PEMBANTU_OPERAT">#REF!</definedName>
    <definedName name="Pembantu_Operator">#REF!</definedName>
    <definedName name="PEMBANTU_OPERATOR___MEKANIK">#REF!</definedName>
    <definedName name="Pembantu_Sopir">#REF!</definedName>
    <definedName name="pembantuop">#REF!</definedName>
    <definedName name="pembantuoperator">#REF!</definedName>
    <definedName name="pembantutkbatu">#REF!</definedName>
    <definedName name="Pembatas_MCB___lampu_kontrol">#REF!</definedName>
    <definedName name="pembersih">#REF!</definedName>
    <definedName name="pembersihan">#REF!</definedName>
    <definedName name="pembersihanlahan">#REF!</definedName>
    <definedName name="pembes">#REF!</definedName>
    <definedName name="Pembesi">#REF!</definedName>
    <definedName name="PEMBESIAN">#REF!</definedName>
    <definedName name="Pembesian_100Kg">#REF!</definedName>
    <definedName name="pembesian_polos">#REF!</definedName>
    <definedName name="pembesian_ulir">#REF!</definedName>
    <definedName name="Pembongkaran">#REF!</definedName>
    <definedName name="pembongkaran_beton">#REF!</definedName>
    <definedName name="pembop">#REF!</definedName>
    <definedName name="pembow">#REF!</definedName>
    <definedName name="pembrshn">#REF!</definedName>
    <definedName name="pembsian">#REF!</definedName>
    <definedName name="PEMBUAT">#REF!</definedName>
    <definedName name="PEMBUATAN_BAK_AIR_KAMAR_MANDI">#REF!</definedName>
    <definedName name="PEMBUATAN_JALAN_LINGKUNGAN_DAN_JALAN_SETAPAK">#REF!</definedName>
    <definedName name="Pembuatan_Kolam_Renang_Air_Sungai">#REF!</definedName>
    <definedName name="Pembuatan_Lubang_Drainase_Pada_Sheet_Pile" localSheetId="2">#REF!</definedName>
    <definedName name="Pembuatan_Lubang_Drainase_Pada_Sheet_Pile">#REF!</definedName>
    <definedName name="Pembuatan_Lubang_Drainase_Pada_Sheet_Pile_11">#REF!</definedName>
    <definedName name="Pembuatan_Lubang_Drainase_Pada_Sheet_Pile_12">#REF!</definedName>
    <definedName name="Pembulatan">#REF!</definedName>
    <definedName name="Pembulatan_US">#REF!</definedName>
    <definedName name="pemecahbatu">#REF!</definedName>
    <definedName name="pemek">#REF!</definedName>
    <definedName name="PEMIMPIN">#REF!</definedName>
    <definedName name="pemjrukur">#REF!</definedName>
    <definedName name="pemopdrt">#REF!</definedName>
    <definedName name="pemoperator">#REF!</definedName>
    <definedName name="pempolos">#REF!</definedName>
    <definedName name="PEMS_LAP_IJUK">#REF!</definedName>
    <definedName name="pemulir">#REF!</definedName>
    <definedName name="PEN">#REF!</definedName>
    <definedName name="pen_exppn">#REF!</definedName>
    <definedName name="Pen_Rudis">#REF!</definedName>
    <definedName name="penawar">#REF!</definedName>
    <definedName name="PENAWARAN">#REF!</definedName>
    <definedName name="penetrasi">#REF!</definedName>
    <definedName name="peng">#REF!</definedName>
    <definedName name="PENGADAAN___PEMASANGAN_PIPA__DI__KWANDANG">#REF!</definedName>
    <definedName name="Pengadaan__Agregat_Klas_C">#REF!</definedName>
    <definedName name="Pengadaan__Agregat_Klas_C_11">#REF!</definedName>
    <definedName name="Pengadaan__Sirtu">#REF!</definedName>
    <definedName name="Pengadaan__Sirtu_11">#REF!</definedName>
    <definedName name="PENGADAAN_AGREGAT_KELAS_B" localSheetId="2">#REF!</definedName>
    <definedName name="PENGADAAN_AGREGAT_KELAS_B">#REF!</definedName>
    <definedName name="PENGADAAN_AGREGAT_KELAS_B_11">#REF!</definedName>
    <definedName name="PENGADAAN_AGREGAT_KELAS_B_12">#REF!</definedName>
    <definedName name="PENGADAAN_AGREGAT_KELAS_B_2">#REF!</definedName>
    <definedName name="PENGADAAN_AGREGAT_KELAS_C" localSheetId="2">#REF!</definedName>
    <definedName name="PENGADAAN_AGREGAT_KELAS_C">#REF!</definedName>
    <definedName name="PENGADAAN_AGREGAT_KELAS_C_11">#REF!</definedName>
    <definedName name="PENGADAAN_AGREGAT_KELAS_C_12">#REF!</definedName>
    <definedName name="PENGADAAN_AGREGAT_KELAS_C_2">#REF!</definedName>
    <definedName name="PENGADAAN_AGREGAT_KELAS_D">#REF!</definedName>
    <definedName name="Pengadaan_Dan_Pemasangan_Geotextile" localSheetId="2">#REF!</definedName>
    <definedName name="Pengadaan_Dan_Pemasangan_Geotextile">#REF!</definedName>
    <definedName name="Pengadaan_Dan_Pemasangan_Geotextile_11">#REF!</definedName>
    <definedName name="Pengadaan_Dan_Pemasangan_Geotextile_12">#REF!</definedName>
    <definedName name="PENGADAAN_METER_AIR_1_2___DI_LIMBOTO">#REF!</definedName>
    <definedName name="Pengadaan_Pipa_dia._508_u__Angkur" localSheetId="2">#REF!</definedName>
    <definedName name="Pengadaan_Pipa_dia._508_u__Angkur">#REF!</definedName>
    <definedName name="Pengadaan_Pipa_dia._508_u__Angkur_11">#REF!</definedName>
    <definedName name="Pengadaan_Pipa_dia._508_u__Angkur_12">#REF!</definedName>
    <definedName name="Pengadaan_Pipa_dia._609_u__Angkur" localSheetId="2">#REF!</definedName>
    <definedName name="Pengadaan_Pipa_dia._609_u__Angkur">#REF!</definedName>
    <definedName name="Pengadaan_Pipa_dia._609_u__Angkur_11">#REF!</definedName>
    <definedName name="Pengadaan_Pipa_dia._609_u__Angkur_12">#REF!</definedName>
    <definedName name="Pengadaan_Sheet_Pile_FSP_III_A._L_15M" localSheetId="2">#REF!</definedName>
    <definedName name="Pengadaan_Sheet_Pile_FSP_III_A._L_15M">#REF!</definedName>
    <definedName name="Pengadaan_Sheet_Pile_FSP_III_A._L_15M_11">#REF!</definedName>
    <definedName name="Pengadaan_Sheet_Pile_FSP_III_A._L_15M_12">#REF!</definedName>
    <definedName name="Pengadaan_Sheet_Pile_FSP_V___L_._L_15M" localSheetId="2">#REF!</definedName>
    <definedName name="Pengadaan_Sheet_Pile_FSP_V___L_._L_15M">#REF!</definedName>
    <definedName name="Pengadaan_Sheet_Pile_FSP_V___L_._L_15M_11">#REF!</definedName>
    <definedName name="Pengadaan_Sheet_Pile_FSP_V___L_._L_15M_12">#REF!</definedName>
    <definedName name="PENGADAAN_SIRTU">#REF!</definedName>
    <definedName name="PENGADAAN_SIRTU_11">#REF!</definedName>
    <definedName name="pengadaanCW">#REF!</definedName>
    <definedName name="pengadaandanpemasanganarvci100">#REF!</definedName>
    <definedName name="pengadaandanpemasanganarvci25">#REF!</definedName>
    <definedName name="pengadaandanpemasanganarvci50">#REF!</definedName>
    <definedName name="pengadaandanpemasanganbend10045">#REF!</definedName>
    <definedName name="pengadaandanpemasanganbend10090">#REF!</definedName>
    <definedName name="pengadaandanpemasanganbend15045">#REF!</definedName>
    <definedName name="pengadaandanpemasanganbend15090">#REF!</definedName>
    <definedName name="pengadaandanpemasanganbend20090">#REF!</definedName>
    <definedName name="pengadaandanpemasanganbend25090">#REF!</definedName>
    <definedName name="pengadaandanpemasangancheckvalve100">#REF!</definedName>
    <definedName name="pengadaandanpemasangancheckvalve150">#REF!</definedName>
    <definedName name="pengadaandanpemasangangatevalve100">#REF!</definedName>
    <definedName name="pengadaandanpemasangangatevalve150">#REF!</definedName>
    <definedName name="pengadaandanpemasangangatevalve200">#REF!</definedName>
    <definedName name="pengadaandanpemasangangatevalve250">#REF!</definedName>
    <definedName name="pengadaandanpemasangangatevalve50">#REF!</definedName>
    <definedName name="pengadaandanpemasangangatevalve75">#REF!</definedName>
    <definedName name="pengadaandanpemasanganreducer150100">#REF!</definedName>
    <definedName name="pengadaanEM">#REF!</definedName>
    <definedName name="PENGAL">#REF!</definedName>
    <definedName name="PENGALAMAN">#REF!</definedName>
    <definedName name="pengaman">#REF!</definedName>
    <definedName name="penganyam">#REF!</definedName>
    <definedName name="pengaruh_DH">#REF!</definedName>
    <definedName name="PENGARUH_SUD_PARK">#REF!</definedName>
    <definedName name="pengawas">#REF!</definedName>
    <definedName name="pengawasan">#REF!</definedName>
    <definedName name="Pengayam">#REF!</definedName>
    <definedName name="pengcatbesi">#REF!</definedName>
    <definedName name="PENGECATAN">#REF!</definedName>
    <definedName name="pengecatan_besi">#REF!</definedName>
    <definedName name="pengecatan_dindingbaru">#REF!</definedName>
    <definedName name="pengecatan_dindinglama">#REF!</definedName>
    <definedName name="pengecatan_menibesi">#REF!</definedName>
    <definedName name="Pengecatan_Sheet_Pile" localSheetId="2">#REF!</definedName>
    <definedName name="Pengecatan_Sheet_Pile">#REF!</definedName>
    <definedName name="Pengecatan_Sheet_Pile_11">#REF!</definedName>
    <definedName name="Pengecatan_Sheet_Pile_12">#REF!</definedName>
    <definedName name="PENGECATANBESI">#REF!</definedName>
    <definedName name="PENGECATANKAYU">#REF!</definedName>
    <definedName name="pengecatanpipa">#REF!</definedName>
    <definedName name="Pengecoran_langsung_diatas_tanah_struktur_berat">#REF!</definedName>
    <definedName name="Pengecoran_langsung_diatas_tanah_struktur_ringan">#REF!</definedName>
    <definedName name="Pengecoran_langsung_pada_galian">#REF!</definedName>
    <definedName name="Pengecoran_pada_struktur_gantung">#REF!</definedName>
    <definedName name="Pengelasan">#REF!</definedName>
    <definedName name="PENGELOLA">#REF!</definedName>
    <definedName name="Pengembangan_Obyek_Wisata_Lombongo">#REF!</definedName>
    <definedName name="PENGEMBANGAN_SARANA_DAN_PRASARANA_PERDAGANGAN">#REF!</definedName>
    <definedName name="pengeteran">#REF!</definedName>
    <definedName name="Penggatung_bengkirai">#REF!</definedName>
    <definedName name="Penggatung_jaga">#REF!</definedName>
    <definedName name="penggodok">#REF!</definedName>
    <definedName name="Penggodok_Aspal">#REF!</definedName>
    <definedName name="Penghampar">#REF!</definedName>
    <definedName name="penglap">#REF!</definedName>
    <definedName name="pengtembar">#REF!</definedName>
    <definedName name="pengtemlam">#REF!</definedName>
    <definedName name="pengukur">#REF!</definedName>
    <definedName name="PENGUKURAN">#REF!</definedName>
    <definedName name="PENGUNCI">#REF!</definedName>
    <definedName name="pengupasan">#REF!</definedName>
    <definedName name="PENGURUS">#REF!</definedName>
    <definedName name="peninggian">#REF!</definedName>
    <definedName name="peninggianbadan">#REF!</definedName>
    <definedName name="peninggndgntnhstmpt">#REF!</definedName>
    <definedName name="penj">#REF!</definedName>
    <definedName name="penj1">#REF!</definedName>
    <definedName name="penj2">#REF!</definedName>
    <definedName name="penj3">#REF!</definedName>
    <definedName name="penj4">#REF!</definedName>
    <definedName name="PENJAGA">#REF!</definedName>
    <definedName name="PENJAGA_MALAM">#REF!</definedName>
    <definedName name="Penjaga_Malam_Satpam">#REF!</definedName>
    <definedName name="PENJUMLAHAN">#N/A</definedName>
    <definedName name="penkl.petir">#REF!</definedName>
    <definedName name="peno" hidden="1">{#N/A,#N/A,FALSE,"REK";#N/A,#N/A,FALSE,"Bq-ARS"}</definedName>
    <definedName name="pentin">#REF!</definedName>
    <definedName name="pentul" hidden="1">{#N/A,#N/A,FALSE,"REK-S-TPL";#N/A,#N/A,FALSE,"REK-TPML";#N/A,#N/A,FALSE,"RAB-TEMPEL"}</definedName>
    <definedName name="penulangan">#REF!</definedName>
    <definedName name="penutup">#REF!</definedName>
    <definedName name="PENUTUP_ATAP_ALUMINIUM_SHEET">#REF!</definedName>
    <definedName name="PENUTUP_ATAP_SENG_BJLS_20">#REF!</definedName>
    <definedName name="penutupplafond">#REF!</definedName>
    <definedName name="PENY_BAD_JAL">#REF!</definedName>
    <definedName name="PENYAMBUNGAN_iNSTALASI_LISTRIK">#REF!</definedName>
    <definedName name="penyekat">#REF!</definedName>
    <definedName name="Penyemprot_Aspal">#REF!</definedName>
    <definedName name="penyiapan">#REF!</definedName>
    <definedName name="Penyipan_Badan_Jalan">#REF!</definedName>
    <definedName name="Penyipan_Badan_Jalan_11">#REF!</definedName>
    <definedName name="PER">#REF!</definedName>
    <definedName name="PERAK">#REF!</definedName>
    <definedName name="Peralatan">#REF!</definedName>
    <definedName name="PERANCAH">#REF!</definedName>
    <definedName name="perataan">#REF!</definedName>
    <definedName name="PERATAAN_PERMUK">#REF!</definedName>
    <definedName name="perataantnh">#REF!</definedName>
    <definedName name="PERAW_KLS_I_II_MENULAR_KLS_I_II_III" localSheetId="2">#REF!</definedName>
    <definedName name="PERAW_KLS_I_II_MENULAR_KLS_I_II_III">#REF!</definedName>
    <definedName name="PERBAIKAN__PERUMAHAN__PERMUKIMAN">#REF!</definedName>
    <definedName name="Perbaikan_Jendela_Kaca">#REF!</definedName>
    <definedName name="Perbaikan_Pintu_Panel">#REF!</definedName>
    <definedName name="PERCENT">#REF!</definedName>
    <definedName name="perekat">#REF!</definedName>
    <definedName name="perencana">#REF!</definedName>
    <definedName name="PERHITSEWA">#REF!</definedName>
    <definedName name="period">#REF!</definedName>
    <definedName name="periode1">#REF!</definedName>
    <definedName name="periode1d">#REF!</definedName>
    <definedName name="periode1e">#REF!</definedName>
    <definedName name="periode2">#REF!</definedName>
    <definedName name="periode2a">#REF!</definedName>
    <definedName name="periode2b">#REF!</definedName>
    <definedName name="periode2c">#REF!</definedName>
    <definedName name="periode2d">#REF!</definedName>
    <definedName name="periode2e">#REF!</definedName>
    <definedName name="PERIODE3">#REF!</definedName>
    <definedName name="periode3a">#REF!</definedName>
    <definedName name="periode3b">#REF!</definedName>
    <definedName name="periode3c">#REF!</definedName>
    <definedName name="periode3d">#REF!</definedName>
    <definedName name="periode3e">#REF!</definedName>
    <definedName name="periode4">#REF!</definedName>
    <definedName name="periode4a">#REF!</definedName>
    <definedName name="periode4b">#REF!</definedName>
    <definedName name="periode4c">#REF!</definedName>
    <definedName name="periode4d">#REF!</definedName>
    <definedName name="periode4e">#REF!</definedName>
    <definedName name="perk_beton_tulang">#REF!</definedName>
    <definedName name="perkerasan">#REF!</definedName>
    <definedName name="perl01">#REF!</definedName>
    <definedName name="perl02">#REF!</definedName>
    <definedName name="perl03">#REF!</definedName>
    <definedName name="perl04">#REF!</definedName>
    <definedName name="perl05">#REF!</definedName>
    <definedName name="perl06">#REF!</definedName>
    <definedName name="perl07">#REF!</definedName>
    <definedName name="perl08">#REF!</definedName>
    <definedName name="perl09">#REF!</definedName>
    <definedName name="PERLE">#REF!</definedName>
    <definedName name="perlengkapan">#REF!</definedName>
    <definedName name="perniskayu">#REF!</definedName>
    <definedName name="PERNYA">#REF!</definedName>
    <definedName name="Persen">#REF!</definedName>
    <definedName name="persiapan" hidden="1">#REF!</definedName>
    <definedName name="PERSIAPAN_KELAS">#REF!</definedName>
    <definedName name="PERSIAPAN0">#REF!</definedName>
    <definedName name="persiapan01">#REF!</definedName>
    <definedName name="persiapan02">#REF!</definedName>
    <definedName name="persiapan03">#REF!</definedName>
    <definedName name="persiapan04">#REF!</definedName>
    <definedName name="persiapan05">#REF!</definedName>
    <definedName name="persiapan06">#REF!</definedName>
    <definedName name="persiapan07">#REF!</definedName>
    <definedName name="persiapan08">#REF!</definedName>
    <definedName name="persiapan09">#REF!</definedName>
    <definedName name="PERSIAPAN1">#REF!</definedName>
    <definedName name="persiapan10">#REF!</definedName>
    <definedName name="PERSIAPAN2">#REF!</definedName>
    <definedName name="PERSIAPAN3">#REF!</definedName>
    <definedName name="PERSIAPAN4">#REF!</definedName>
    <definedName name="PERSIAPAN5">#REF!</definedName>
    <definedName name="PERSIAPAN6">#REF!</definedName>
    <definedName name="PERSIAPAN7">#REF!</definedName>
    <definedName name="PERSIAPAN8">#REF!</definedName>
    <definedName name="PERSIAPAN9">#REF!</definedName>
    <definedName name="persiapansmp">#REF!</definedName>
    <definedName name="persiapansmu">#REF!</definedName>
    <definedName name="persolin">#REF!</definedName>
    <definedName name="PERSONALIA">#REF!</definedName>
    <definedName name="personel">#REF!</definedName>
    <definedName name="personil">#REF!</definedName>
    <definedName name="PERSONIL_1">#REF!</definedName>
    <definedName name="PERSONIL_2">#REF!</definedName>
    <definedName name="pertama">#REF!</definedName>
    <definedName name="PERUSAHAAN">#REF!</definedName>
    <definedName name="PERUSH">#REF!</definedName>
    <definedName name="Perwt_I_II_Umum" localSheetId="2">#REF!</definedName>
    <definedName name="Perwt_I_II_Umum">#REF!</definedName>
    <definedName name="PERWT_KLAS_III" localSheetId="2">#REF!</definedName>
    <definedName name="PERWT_KLAS_III">#REF!</definedName>
    <definedName name="Perwt_VIP" localSheetId="2">#REF!</definedName>
    <definedName name="Perwt_VIP">#REF!</definedName>
    <definedName name="PESTER_12">#REF!</definedName>
    <definedName name="PETC">#REF!</definedName>
    <definedName name="peteng">#REF!</definedName>
    <definedName name="peter">#REF!</definedName>
    <definedName name="pf">#REF!</definedName>
    <definedName name="PF_S">#REF!</definedName>
    <definedName name="pfe_1.5ap">#REF!</definedName>
    <definedName name="pfe_12ap">#REF!</definedName>
    <definedName name="pfe_1ap">#REF!</definedName>
    <definedName name="pfe_2.5">#REF!</definedName>
    <definedName name="pfe_2.5ap">#REF!</definedName>
    <definedName name="pfe_20ap">#REF!</definedName>
    <definedName name="pfe_25">#REF!</definedName>
    <definedName name="pfe_25ap">#REF!</definedName>
    <definedName name="pfe_3.5ap">#REF!</definedName>
    <definedName name="pfe_3.5ap_halon">#REF!</definedName>
    <definedName name="pfe_3.5f">#REF!</definedName>
    <definedName name="pfe_3.5y">#REF!</definedName>
    <definedName name="pfe_40ap">#REF!</definedName>
    <definedName name="pfe_50ap">#REF!</definedName>
    <definedName name="pfe_6">#REF!</definedName>
    <definedName name="pfe_6ap">#REF!</definedName>
    <definedName name="pfe_6f">#REF!</definedName>
    <definedName name="pfe_6y">#REF!</definedName>
    <definedName name="pfe_70ap">#REF!</definedName>
    <definedName name="pfe_9ap">#REF!</definedName>
    <definedName name="PG">#REF!</definedName>
    <definedName name="pg_9">#REF!</definedName>
    <definedName name="pg_9wp">#REF!</definedName>
    <definedName name="pgal">#REF!</definedName>
    <definedName name="pgc">#REF!</definedName>
    <definedName name="pgrseng2m">#REF!</definedName>
    <definedName name="ph">#REF!</definedName>
    <definedName name="Philip" hidden="1">{#N/A,#N/A,FALSE,"REK-S-TPL";#N/A,#N/A,FALSE,"REK-TPML";#N/A,#N/A,FALSE,"RAB-TEMPEL"}</definedName>
    <definedName name="philips">#REF!</definedName>
    <definedName name="Phone">#REF!</definedName>
    <definedName name="photo">#REF!</definedName>
    <definedName name="PHYD">#REF!</definedName>
    <definedName name="pi">#REF!</definedName>
    <definedName name="PI_150">#REF!</definedName>
    <definedName name="PI_500">#REF!</definedName>
    <definedName name="pi_6">#REF!</definedName>
    <definedName name="PickUp">#REF!</definedName>
    <definedName name="PIDET">#REF!</definedName>
    <definedName name="pijar">#REF!</definedName>
    <definedName name="pijar_10">#REF!</definedName>
    <definedName name="Pijar_10W">#REF!</definedName>
    <definedName name="pijar_25">#REF!</definedName>
    <definedName name="PIJAR_40">#REF!</definedName>
    <definedName name="pijar_60">#REF!</definedName>
    <definedName name="pijar15">#REF!</definedName>
    <definedName name="PIJAR25">#REF!</definedName>
    <definedName name="pijar25WD">#REF!</definedName>
    <definedName name="pijar40">#REF!</definedName>
    <definedName name="PIKAT">#REF!</definedName>
    <definedName name="PIL">#REF!</definedName>
    <definedName name="PIL_NEW">#REF!</definedName>
    <definedName name="pilah">#REF!</definedName>
    <definedName name="Pilar">#REF!</definedName>
    <definedName name="Pilar_Beton">#REF!</definedName>
    <definedName name="pilarhidran">#REF!</definedName>
    <definedName name="pilarmelati">#REF!</definedName>
    <definedName name="pile">#REF!</definedName>
    <definedName name="pile.driver">#REF!</definedName>
    <definedName name="pile32">#REF!</definedName>
    <definedName name="Pile40quot">#REF!</definedName>
    <definedName name="pilecap">#REF!</definedName>
    <definedName name="piledriver">#REF!</definedName>
    <definedName name="pilhan">#REF!</definedName>
    <definedName name="Pilihan">#REF!</definedName>
    <definedName name="PILIHSTATUS">#REF!</definedName>
    <definedName name="pilot">#REF!</definedName>
    <definedName name="Pilot_Lamp">#REF!</definedName>
    <definedName name="Pilotlamp">#REF!</definedName>
    <definedName name="pim">#REF!</definedName>
    <definedName name="pim_teh">#REF!</definedName>
    <definedName name="pim_Tek">#REF!</definedName>
    <definedName name="PIMP">#REF!</definedName>
    <definedName name="pimpinan">#REF!</definedName>
    <definedName name="Pimpinan__Teknik">#REF!</definedName>
    <definedName name="PIMPINAN_TEHNIK">#REF!</definedName>
    <definedName name="Pimpinan_Teknik">#REF!</definedName>
    <definedName name="PIMPRO">#REF!</definedName>
    <definedName name="PIMPTEK">#REF!</definedName>
    <definedName name="PIMTEK">#REF!</definedName>
    <definedName name="pinggir">#REF!</definedName>
    <definedName name="pinjaman">#REF!</definedName>
    <definedName name="PinJen_jaga">#REF!</definedName>
    <definedName name="Pint_triples_foil">#REF!</definedName>
    <definedName name="Pint.Alm.">#REF!</definedName>
    <definedName name="Pint.Besi">#REF!</definedName>
    <definedName name="Pint.Kayu">#REF!</definedName>
    <definedName name="PINTBESIGERBANG">#REF!</definedName>
    <definedName name="pintu">#REF!</definedName>
    <definedName name="PINTU_A">#REF!</definedName>
    <definedName name="Pintu_Alumunium">#REF!</definedName>
    <definedName name="PINTU_B">#REF!</definedName>
    <definedName name="PINTU_BASE">#REF!</definedName>
    <definedName name="Pintu_Besi">#REF!</definedName>
    <definedName name="Pintu_Besi_Double_Fire_Door__2_10_x_1_80">#REF!</definedName>
    <definedName name="Pintu_Besi_Single_Duralux_Door__2_10_x_1_00">#REF!</definedName>
    <definedName name="PINTU_C">#REF!</definedName>
    <definedName name="pintu_dobol">#REF!</definedName>
    <definedName name="Pintu_Double_Teakwood">#REF!</definedName>
    <definedName name="PINTU_DOUBLE_TRIPLEKS_LAPIS_SENG_PLAT">#REF!</definedName>
    <definedName name="Pintu_Double_Tripleks_Seng_Plat">#REF!</definedName>
    <definedName name="Pintu_Double_Triplex">#REF!</definedName>
    <definedName name="Pintu_jaga">#REF!</definedName>
    <definedName name="Pintu_Jendela_I">#REF!</definedName>
    <definedName name="Pintu_Jendela_II">#REF!</definedName>
    <definedName name="Pintu_Jendela_Kaca">#REF!</definedName>
    <definedName name="PINTU_JENDELA_KACA_POLOS_KAYU_KLS.II">#REF!</definedName>
    <definedName name="Pintu_Jendela_Kayu_I">#REF!</definedName>
    <definedName name="Pintu_Jendela_Kayu_II">#REF!</definedName>
    <definedName name="PINTU_JENDELA_KAYU_KLS.I">#REF!</definedName>
    <definedName name="Pintu_Jendela_Polos_5">#REF!</definedName>
    <definedName name="Pintu_Jendela_Polos_II">#REF!</definedName>
    <definedName name="pintu_kaca">#REF!</definedName>
    <definedName name="pintu_kaca_rangka_aluminium">#REF!</definedName>
    <definedName name="PINTU_KAYU">#REF!</definedName>
    <definedName name="pintu_lapis">#REF!</definedName>
    <definedName name="Pintu_Lapis_Seng_Plat">#REF!</definedName>
    <definedName name="PIntu_lapis_Teakwood">#REF!</definedName>
    <definedName name="Pintu_Multiplex">#REF!</definedName>
    <definedName name="Pintu_Multiplex_Kayu_Kls_II">#REF!</definedName>
    <definedName name="Pintu_Pagar">#REF!</definedName>
    <definedName name="Pintu_Panel">#REF!</definedName>
    <definedName name="Pintu_Panel_I">#REF!</definedName>
    <definedName name="Pintu_Panel_II">#REF!</definedName>
    <definedName name="PINTU_PANEL_KACA">#REF!</definedName>
    <definedName name="Pintu_Panel_Kayu_I">#REF!</definedName>
    <definedName name="Pintu_Panel_Kayu_II">#REF!</definedName>
    <definedName name="PINTU_PANEL_KLS_I">#REF!</definedName>
    <definedName name="PINTU_PANEL_LAPIS">#REF!</definedName>
    <definedName name="PINTU_PLYWOOD">#REF!</definedName>
    <definedName name="Pintu_PVC_utk._Km_WC">#REF!</definedName>
    <definedName name="Pintu_Teakwood_Almenium">#REF!</definedName>
    <definedName name="PINTU_TEAKWOOD_LAPIS_ALUMENIUM">#REF!</definedName>
    <definedName name="pintu.alum">#REF!</definedName>
    <definedName name="pintu.aluminium">#REF!</definedName>
    <definedName name="pintu1">#REF!</definedName>
    <definedName name="pintu2">#REF!</definedName>
    <definedName name="pintu3">#REF!</definedName>
    <definedName name="pintu4">#REF!</definedName>
    <definedName name="pintu5">#REF!</definedName>
    <definedName name="Pintu8">#REF!</definedName>
    <definedName name="pintual">#REF!</definedName>
    <definedName name="pintualumenium">#REF!</definedName>
    <definedName name="pintubaja">#REF!</definedName>
    <definedName name="pintudouble0.85">#REF!</definedName>
    <definedName name="pintudouble1.4">#REF!</definedName>
    <definedName name="pintudoubleteakwood">#REF!</definedName>
    <definedName name="pintudoubletriplek">#REF!</definedName>
    <definedName name="pintugulung.besi">#REF!</definedName>
    <definedName name="pintujati">#REF!</definedName>
    <definedName name="pintukaca">#REF!</definedName>
    <definedName name="pintukamper">#REF!</definedName>
    <definedName name="pintup1">#REF!</definedName>
    <definedName name="pintup2">#REF!</definedName>
    <definedName name="pintup5">#REF!</definedName>
    <definedName name="pintup6">#REF!</definedName>
    <definedName name="pintupagar1">#REF!</definedName>
    <definedName name="pintupanel">#REF!</definedName>
    <definedName name="pintupanelWC">#REF!</definedName>
    <definedName name="pintupanil">#REF!</definedName>
    <definedName name="pintupanilkamper">#REF!</definedName>
    <definedName name="pintupanilmultiplek">#REF!</definedName>
    <definedName name="pintuplywood">#REF!</definedName>
    <definedName name="pintupvc">#REF!</definedName>
    <definedName name="pinturaam">#REF!</definedName>
    <definedName name="pintushaft">#REF!</definedName>
    <definedName name="PIP">#REF!</definedName>
    <definedName name="pipa">#REF!</definedName>
    <definedName name="Pipa__Galvanis____dia._1_2">#REF!</definedName>
    <definedName name="Pipa__Galvanis____dia._3_4">#REF!</definedName>
    <definedName name="Pipa__Galvanis___dia._1_5">#REF!</definedName>
    <definedName name="Pipa__PVC__1_2">#REF!</definedName>
    <definedName name="Pipa__PVC__2">#REF!</definedName>
    <definedName name="Pipa__PVC__3_4">#REF!</definedName>
    <definedName name="Pipa__PVC__4">#REF!</definedName>
    <definedName name="pipa_12">#REF!</definedName>
    <definedName name="PIPA_2">#REF!</definedName>
    <definedName name="PIPA_3">#REF!</definedName>
    <definedName name="pipa_5_1">#REF!</definedName>
    <definedName name="PIPA_5_8">#REF!</definedName>
    <definedName name="pipa_drainase">#REF!</definedName>
    <definedName name="Pipa_drinase" localSheetId="2">#REF!</definedName>
    <definedName name="Pipa_drinase">#REF!</definedName>
    <definedName name="Pipa_drinase_11">#REF!</definedName>
    <definedName name="Pipa_drinase_12">#REF!</definedName>
    <definedName name="pipa_galv">#REF!</definedName>
    <definedName name="Pipa_Galv_2">#REF!</definedName>
    <definedName name="Pipa_Galv._1_2">#REF!</definedName>
    <definedName name="Pipa_Galv._Hitam_Medium_1.5">#REF!</definedName>
    <definedName name="Pipa_Galv._Hitam_Medium_2">#REF!</definedName>
    <definedName name="Pipa_Galv._Hitam_Medium_3">#REF!</definedName>
    <definedName name="Pipa_Galv._Hitam_Medium_4">#REF!</definedName>
    <definedName name="Pipa_Galv1">#REF!</definedName>
    <definedName name="Pipa_Galv3_4">#REF!</definedName>
    <definedName name="pipa_galvanis">#REF!</definedName>
    <definedName name="Pipa_Galvanis_1_2">#REF!</definedName>
    <definedName name="Pipa_Galvanis_2">#REF!</definedName>
    <definedName name="Pipa_Galvanis_Dia._3_4">#REF!</definedName>
    <definedName name="pipa_gav.1">#REF!</definedName>
    <definedName name="pipa_gav.3">#REF!</definedName>
    <definedName name="Pipa_GI.dia.150_mm">#REF!</definedName>
    <definedName name="Pipa_GI.dia.200_mm">#REF!</definedName>
    <definedName name="pipa_gip_2">#REF!</definedName>
    <definedName name="pipa_gip_3">#REF!</definedName>
    <definedName name="Pipa_GIV_2_OMS">#REF!</definedName>
    <definedName name="pipa_glv">#REF!</definedName>
    <definedName name="Pipa_HDPE">#REF!</definedName>
    <definedName name="Pipa_inst">#REF!</definedName>
    <definedName name="Pipa_instalasi_listrik">#REF!</definedName>
    <definedName name="Pipa_Kuras_Bak_Air__kuningan">#REF!</definedName>
    <definedName name="pipa_listrik">#REF!</definedName>
    <definedName name="Pipa_PCV_1">#REF!</definedName>
    <definedName name="Pipa_PE">#REF!</definedName>
    <definedName name="Pipa_PVC_1">#REF!</definedName>
    <definedName name="Pipa_PVC_1_2">#REF!</definedName>
    <definedName name="Pipa_PVC_3">#REF!</definedName>
    <definedName name="PIPA_PVC_3_">#REF!</definedName>
    <definedName name="Pipa_PVC_3_OMS">#REF!</definedName>
    <definedName name="Pipa_PVC_4">#REF!</definedName>
    <definedName name="PIPA_PVC_4_">#REF!</definedName>
    <definedName name="Pipa_PVC_4_OMS">#REF!</definedName>
    <definedName name="Pipa_PVC_6">#REF!</definedName>
    <definedName name="Pipa_PVC_Dia._2_5">#REF!</definedName>
    <definedName name="Pipa_PVC_Dia._3">#REF!</definedName>
    <definedName name="Pipa_PVC_Dia._4">#REF!</definedName>
    <definedName name="Pipa_PVC_Diam._1">#REF!</definedName>
    <definedName name="Pipa_PVC_Diam._1_2">#REF!</definedName>
    <definedName name="Pipa_PVC_Diam._2">#REF!</definedName>
    <definedName name="Pipa_PVC_Diam._4">#REF!</definedName>
    <definedName name="Pipa_PVC2">#REF!</definedName>
    <definedName name="pipa_pvc6inc">#REF!</definedName>
    <definedName name="pipa_support">#REF!</definedName>
    <definedName name="pipa.btn.15">#REF!</definedName>
    <definedName name="pipa.btn.30">#REF!</definedName>
    <definedName name="PIPA1">#REF!</definedName>
    <definedName name="pipa1_15">#REF!</definedName>
    <definedName name="PIPA100">#REF!</definedName>
    <definedName name="PIPA100L">#REF!</definedName>
    <definedName name="PIPA125">#REF!</definedName>
    <definedName name="pipa15_2">#REF!</definedName>
    <definedName name="PIPA150">#REF!</definedName>
    <definedName name="PIPA20">#REF!</definedName>
    <definedName name="PIPA200">#REF!</definedName>
    <definedName name="PIPA25">#REF!</definedName>
    <definedName name="pipa25_3">#REF!</definedName>
    <definedName name="pipa3">#REF!</definedName>
    <definedName name="PIPA300">#REF!</definedName>
    <definedName name="PIPA32">#REF!</definedName>
    <definedName name="pipa34">#REF!</definedName>
    <definedName name="pipa4">#REF!</definedName>
    <definedName name="pipa4_5">#REF!</definedName>
    <definedName name="PIPA40">#REF!</definedName>
    <definedName name="PIPA50">#REF!</definedName>
    <definedName name="PIPA65">#REF!</definedName>
    <definedName name="PIPA80">#REF!</definedName>
    <definedName name="PipaBesi">#REF!</definedName>
    <definedName name="pipabeton">#REF!</definedName>
    <definedName name="pipabs2">#REF!</definedName>
    <definedName name="pipacrossingjalanstell150">#REF!</definedName>
    <definedName name="pipadanaccpompaairbaku">#REF!</definedName>
    <definedName name="pipadanaccpompaairbersih">#REF!</definedName>
    <definedName name="pipadia0.75">#REF!</definedName>
    <definedName name="pipadia1">#REF!</definedName>
    <definedName name="pipadia3">#REF!</definedName>
    <definedName name="pipadia4">#REF!</definedName>
    <definedName name="pipaempat">#REF!</definedName>
    <definedName name="pipaGal_12">#REF!</definedName>
    <definedName name="pipagalv4">#REF!</definedName>
    <definedName name="pipagalvanis">#REF!</definedName>
    <definedName name="pipaGalvanis0.5">#REF!</definedName>
    <definedName name="pipaGalvanis0.75">#REF!</definedName>
    <definedName name="PipaGalvanis1">#REF!</definedName>
    <definedName name="PipaGalvanis1.2">#REF!</definedName>
    <definedName name="pipaGalvanis11.2">#REF!</definedName>
    <definedName name="PipaGalvanis2">#REF!</definedName>
    <definedName name="PipaGalvanis3">#REF!</definedName>
    <definedName name="PipaGalvanis3.4">#REF!</definedName>
    <definedName name="pipaGalvanis4">#REF!</definedName>
    <definedName name="pipagip05">#REF!</definedName>
    <definedName name="pipagip1">#REF!</definedName>
    <definedName name="pipagip100">#REF!</definedName>
    <definedName name="pipagip150">#REF!</definedName>
    <definedName name="pipaGIP200">#REF!</definedName>
    <definedName name="pipagip3">#REF!</definedName>
    <definedName name="pipagip34">#REF!</definedName>
    <definedName name="pipagip4">#REF!</definedName>
    <definedName name="pipagip6">#REF!</definedName>
    <definedName name="Pipagip8">#REF!</definedName>
    <definedName name="pipaglav3">#REF!</definedName>
    <definedName name="pipagorong">#REF!</definedName>
    <definedName name="pipalistrik">#REF!</definedName>
    <definedName name="Pipamediumpengantar_50mm">#REF!</definedName>
    <definedName name="pipapvc">#REF!</definedName>
    <definedName name="PipaPVC1">#REF!</definedName>
    <definedName name="pipaPVC1.2">#REF!</definedName>
    <definedName name="pipapvc100">#REF!</definedName>
    <definedName name="PipaPVC11.2">#REF!</definedName>
    <definedName name="pipapvc150">#REF!</definedName>
    <definedName name="pipaPVC2">#REF!</definedName>
    <definedName name="pipapvc200">#REF!</definedName>
    <definedName name="pipaPVC21.2">#REF!</definedName>
    <definedName name="pipapvc250">#REF!</definedName>
    <definedName name="pipaPVC3">#REF!</definedName>
    <definedName name="pipaPVC3.4">#REF!</definedName>
    <definedName name="pipaPVC4">#REF!</definedName>
    <definedName name="piparel25">#REF!</definedName>
    <definedName name="pipasatu">#REF!</definedName>
    <definedName name="pipasetengah">#REF!</definedName>
    <definedName name="Pipasparing">#REF!</definedName>
    <definedName name="pipatiga">#REF!</definedName>
    <definedName name="pipatigaempat">#REF!</definedName>
    <definedName name="pipave">#REF!</definedName>
    <definedName name="PIPE">#REF!</definedName>
    <definedName name="PIPE_4_">#REF!</definedName>
    <definedName name="PIPE_SMLS_CS_A106_B_SCH80_T_C_SRL">#REF!</definedName>
    <definedName name="PIPG3">#REF!</definedName>
    <definedName name="PIPP">#REF!</definedName>
    <definedName name="pitate_bambu">#REF!</definedName>
    <definedName name="Pitate_Gaba2">#REF!</definedName>
    <definedName name="Pitate_Gemaca">#REF!</definedName>
    <definedName name="pitate_rumbia">#REF!</definedName>
    <definedName name="PIUTANGHOTMIX">#REF!</definedName>
    <definedName name="PIVA_GIV_DIA_2">#REF!</definedName>
    <definedName name="pj">#REF!</definedName>
    <definedName name="pj1a">#REF!</definedName>
    <definedName name="pj1b">#REF!</definedName>
    <definedName name="pjbk">#REF!</definedName>
    <definedName name="pjembatan">#REF!</definedName>
    <definedName name="PJG">#REF!</definedName>
    <definedName name="pjjalusibk">#REF!</definedName>
    <definedName name="pjkacabk">#REF!</definedName>
    <definedName name="pjl">#REF!</definedName>
    <definedName name="PK">#REF!</definedName>
    <definedName name="PK_01">#REF!</definedName>
    <definedName name="PK_01B">#REF!</definedName>
    <definedName name="PK_01G">#REF!</definedName>
    <definedName name="PK_05">#REF!</definedName>
    <definedName name="PK_05B">#REF!</definedName>
    <definedName name="PK_05G">#REF!</definedName>
    <definedName name="PK_06">#REF!</definedName>
    <definedName name="PK_06B">#REF!</definedName>
    <definedName name="PK_06G">#REF!</definedName>
    <definedName name="PK_12">#REF!</definedName>
    <definedName name="PK_12B">#REF!</definedName>
    <definedName name="PK_12G">#REF!</definedName>
    <definedName name="pk_beton">#REF!</definedName>
    <definedName name="pk_daun_pintu_alumn1">#REF!</definedName>
    <definedName name="PK_FE">#REF!</definedName>
    <definedName name="PK_GIP_40">#REF!</definedName>
    <definedName name="PK_HEAD">#REF!</definedName>
    <definedName name="pk_seng">#REF!</definedName>
    <definedName name="pk_tripl">#REF!</definedName>
    <definedName name="pk_tripl.">#REF!</definedName>
    <definedName name="pk.seng.payung">#REF!</definedName>
    <definedName name="pk.taek">#REF!</definedName>
    <definedName name="pk.ulin.bwh">#REF!</definedName>
    <definedName name="PKAT14">#REF!</definedName>
    <definedName name="PKAT19">#REF!</definedName>
    <definedName name="pkj">#REF!</definedName>
    <definedName name="PKJ.1011">#REF!</definedName>
    <definedName name="PKJ.1013">#REF!</definedName>
    <definedName name="PKJ.1014">#REF!</definedName>
    <definedName name="PKJ.636C">#REF!</definedName>
    <definedName name="pkpmp">#REF!</definedName>
    <definedName name="PKRJ">#REF!</definedName>
    <definedName name="pks">#REF!</definedName>
    <definedName name="PKU">#REF!</definedName>
    <definedName name="pkupas">#REF!</definedName>
    <definedName name="PKURIVET">#REF!</definedName>
    <definedName name="PL">#REF!</definedName>
    <definedName name="PL_6">#REF!</definedName>
    <definedName name="pla">#REF!</definedName>
    <definedName name="plaf_gipsum">#REF!</definedName>
    <definedName name="plaf_grc">#REF!</definedName>
    <definedName name="plaf_lbr_seri">#REF!</definedName>
    <definedName name="plafgrc6">#REF!</definedName>
    <definedName name="plafgyp9">#REF!</definedName>
    <definedName name="plafond">#REF!</definedName>
    <definedName name="PLAFOND_2_8">#REF!</definedName>
    <definedName name="PLAFOND_ETERNITE">#REF!</definedName>
    <definedName name="plafond_gyptile">#REF!</definedName>
    <definedName name="PLAFOND_KAYU">#REF!</definedName>
    <definedName name="plafond_lambri">#REF!</definedName>
    <definedName name="Plafond_Lambrisering">#REF!</definedName>
    <definedName name="PLAFOND_PLYWOOD_3MM">#REF!</definedName>
    <definedName name="Plafond_Tripleks">#REF!</definedName>
    <definedName name="Plafond_Tripleks_3">#REF!</definedName>
    <definedName name="Plafond_Triplex">#REF!</definedName>
    <definedName name="plafond.eternit">#REF!</definedName>
    <definedName name="plafonddanrangka">#REF!</definedName>
    <definedName name="plafondeternit">#REF!</definedName>
    <definedName name="plafondgrc6mm">#REF!</definedName>
    <definedName name="plafondgybsum">#REF!</definedName>
    <definedName name="plafondkalsi">#REF!</definedName>
    <definedName name="plafondkalsi_rangkahollow">#REF!</definedName>
    <definedName name="plafondmiring">#REF!</definedName>
    <definedName name="plafondplywd4mm">#REF!</definedName>
    <definedName name="plafondsibod">#REF!</definedName>
    <definedName name="plafondwoodplank">#REF!</definedName>
    <definedName name="plafongybsum">#REF!</definedName>
    <definedName name="PLAM">#REF!</definedName>
    <definedName name="PLAM.KAYU">#REF!</definedName>
    <definedName name="Plamir_tembok">#REF!</definedName>
    <definedName name="plamirkayu">#REF!</definedName>
    <definedName name="plamirtbk">#REF!</definedName>
    <definedName name="plamur">#REF!</definedName>
    <definedName name="Plamur_Dinding">#REF!</definedName>
    <definedName name="plamur_dndg">#REF!</definedName>
    <definedName name="plamur_kayu">#REF!</definedName>
    <definedName name="plamur_tembok">#REF!</definedName>
    <definedName name="plamur.matex">#REF!</definedName>
    <definedName name="Plamurkayu">#REF!</definedName>
    <definedName name="PLAMURTEMBOK">#REF!</definedName>
    <definedName name="PlanjaS1">#REF!</definedName>
    <definedName name="PlanjaS1A">#REF!</definedName>
    <definedName name="PLANT">#REF!</definedName>
    <definedName name="plantshurb">#REF!</definedName>
    <definedName name="planttree">#REF!</definedName>
    <definedName name="PLap">#REF!</definedName>
    <definedName name="plapond">#REF!</definedName>
    <definedName name="plaster13">#REF!</definedName>
    <definedName name="plaster14">#REF!</definedName>
    <definedName name="plaster15">#REF!</definedName>
    <definedName name="plastik">#REF!</definedName>
    <definedName name="plastik_1">#REF!</definedName>
    <definedName name="plat">#REF!</definedName>
    <definedName name="Plat_Aluminium">#REF!</definedName>
    <definedName name="Plat_Baja_10_mm">#REF!</definedName>
    <definedName name="Plat_Baja_16_mm">#REF!</definedName>
    <definedName name="Plat_Baja_5_x_1200_x_2400_mm__117_kg">#REF!</definedName>
    <definedName name="Plat_Baja_8_mm">#REF!</definedName>
    <definedName name="Plat_Baja_8_x_1200_x_2400_mm__187_kg">#REF!</definedName>
    <definedName name="plat_bjls20">#REF!</definedName>
    <definedName name="plat_injak">#REF!</definedName>
    <definedName name="Plat_lantai______t_20_cm">#REF!</definedName>
    <definedName name="plat_lantai__dinding_15">#REF!</definedName>
    <definedName name="plat_lantai_10">#REF!</definedName>
    <definedName name="plat_lantai_12">#REF!</definedName>
    <definedName name="Plat_Simpul">#REF!</definedName>
    <definedName name="Plat_strip">#REF!</definedName>
    <definedName name="Plat_Talang_Lisplank">#REF!</definedName>
    <definedName name="PLAT10">#REF!</definedName>
    <definedName name="PLAT12">#REF!</definedName>
    <definedName name="plat8">#REF!</definedName>
    <definedName name="platasbes6mm">#REF!</definedName>
    <definedName name="PLATBED">#REF!</definedName>
    <definedName name="platbeton10">#REF!</definedName>
    <definedName name="platbeton8">#REF!</definedName>
    <definedName name="platbordes">#REF!</definedName>
    <definedName name="platbordes_1">#REF!</definedName>
    <definedName name="platchecker5">#REF!</definedName>
    <definedName name="PLATD">#REF!</definedName>
    <definedName name="platdinding">#REF!</definedName>
    <definedName name="plate">#REF!</definedName>
    <definedName name="plate_10">#REF!</definedName>
    <definedName name="plate_12">#REF!</definedName>
    <definedName name="plate_25">#REF!</definedName>
    <definedName name="plate_30">#REF!</definedName>
    <definedName name="plate_38">#REF!</definedName>
    <definedName name="plate_45">#REF!</definedName>
    <definedName name="plate_5">#REF!</definedName>
    <definedName name="plate_8">#REF!</definedName>
    <definedName name="platinum4040">#REF!</definedName>
    <definedName name="platinum6060">#REF!</definedName>
    <definedName name="platinummuda6060">#REF!</definedName>
    <definedName name="Platkuda2">#REF!</definedName>
    <definedName name="platlantai">#REF!</definedName>
    <definedName name="Platlantai7">#REF!</definedName>
    <definedName name="Platlift">#REF!</definedName>
    <definedName name="PlatS2">#REF!</definedName>
    <definedName name="PlatS2A">#REF!</definedName>
    <definedName name="PlatS3">#REF!</definedName>
    <definedName name="platseng60">#REF!</definedName>
    <definedName name="platstrip">#REF!</definedName>
    <definedName name="platstrip_1">#REF!</definedName>
    <definedName name="Plattangga">#REF!</definedName>
    <definedName name="platwiremesh">#REF!</definedName>
    <definedName name="Plav_trip_Rangka">#REF!</definedName>
    <definedName name="plavon_lbr_seri">#REF!</definedName>
    <definedName name="plavon_pitate">#REF!</definedName>
    <definedName name="plavon_tripleks">#REF!</definedName>
    <definedName name="Plavon_tripleks_rangka">#REF!</definedName>
    <definedName name="plb">#REF!</definedName>
    <definedName name="PLBS">#REF!</definedName>
    <definedName name="plbsm">#REF!</definedName>
    <definedName name="PlBx">#REF!</definedName>
    <definedName name="plc_11_rd150">#REF!</definedName>
    <definedName name="plc_18_rd150">#REF!</definedName>
    <definedName name="plc_26_rd150">#REF!</definedName>
    <definedName name="plc11_rd150">#REF!</definedName>
    <definedName name="plc18_rd150">#REF!</definedName>
    <definedName name="plentong">#REF!</definedName>
    <definedName name="plepet">#REF!</definedName>
    <definedName name="plepet_krung">#REF!</definedName>
    <definedName name="ples1_5">#REF!</definedName>
    <definedName name="ples12">#REF!</definedName>
    <definedName name="ples13">#REF!</definedName>
    <definedName name="ples13_tebal10">#REF!</definedName>
    <definedName name="ples13_tebal15">#REF!</definedName>
    <definedName name="ples1310">#REF!</definedName>
    <definedName name="ples14">#REF!</definedName>
    <definedName name="ples15">#REF!</definedName>
    <definedName name="ples16">#REF!</definedName>
    <definedName name="ples18">#REF!</definedName>
    <definedName name="plesbet13">#REF!</definedName>
    <definedName name="plesmu8mm">#REF!</definedName>
    <definedName name="pless">#REF!</definedName>
    <definedName name="plessekon12">#REF!</definedName>
    <definedName name="plesskoning">#REF!</definedName>
    <definedName name="plest13">#REF!</definedName>
    <definedName name="plest1310">#REF!</definedName>
    <definedName name="plest15">#REF!</definedName>
    <definedName name="plest3">#REF!</definedName>
    <definedName name="plest5">#REF!</definedName>
    <definedName name="PLESTER">#REF!</definedName>
    <definedName name="Plester_1_3">#REF!</definedName>
    <definedName name="Plester_1_5">#REF!</definedName>
    <definedName name="plester_105">#REF!</definedName>
    <definedName name="Plester_12">#REF!</definedName>
    <definedName name="plester_13">#REF!</definedName>
    <definedName name="Plester_14">#REF!</definedName>
    <definedName name="plester_15">#REF!</definedName>
    <definedName name="Plester_Din_Camp_1_4">#REF!</definedName>
    <definedName name="Plester_Din_Cp_1_5">#REF!</definedName>
    <definedName name="Plester_Dinding_13">#REF!</definedName>
    <definedName name="plester_dinding_14">#REF!</definedName>
    <definedName name="Plester_Dinding_15">#REF!</definedName>
    <definedName name="Plester_Lantai_13">#REF!</definedName>
    <definedName name="Plester_Lt_Cp_1_3">#REF!</definedName>
    <definedName name="plester.1.4.30">#REF!</definedName>
    <definedName name="plester.30">#REF!</definedName>
    <definedName name="plester1.3">#REF!</definedName>
    <definedName name="plester12">#REF!</definedName>
    <definedName name="PLESTER13">#REF!</definedName>
    <definedName name="plester1310">#REF!</definedName>
    <definedName name="PLESTER14">#REF!</definedName>
    <definedName name="plester15">#REF!</definedName>
    <definedName name="plester15_1pc.3ps">#REF!</definedName>
    <definedName name="plester15_1pc.4ps">#REF!</definedName>
    <definedName name="plester15_1pc.6ps">#REF!</definedName>
    <definedName name="plester3">#REF!</definedName>
    <definedName name="plester5">#REF!</definedName>
    <definedName name="plester911">#REF!</definedName>
    <definedName name="PLESTERAN">#REF!</definedName>
    <definedName name="Plesteran_12">#REF!</definedName>
    <definedName name="Plesteran_15">#REF!</definedName>
    <definedName name="PLESTERAN_DINDING_1_2__T_15_mm">#REF!</definedName>
    <definedName name="PLESTERAN_DINDING_1_3__T_15_mm">#REF!</definedName>
    <definedName name="PLESTERAN_DINDING_1_4__T_15_mm">#REF!</definedName>
    <definedName name="PLESTERAN_DINDING_1_5__T_15_mm">#REF!</definedName>
    <definedName name="Plesteran_Dinding_12">#REF!</definedName>
    <definedName name="Plesteran_Dinding_13">#REF!</definedName>
    <definedName name="Plesteran_Dinding_14">#REF!</definedName>
    <definedName name="Plesteran_Dinding_15">#REF!</definedName>
    <definedName name="plesteran12">#REF!</definedName>
    <definedName name="plesteran128">#REF!</definedName>
    <definedName name="plesteran13">#REF!</definedName>
    <definedName name="plesteran14">#REF!</definedName>
    <definedName name="plesteran15">#REF!</definedName>
    <definedName name="plesteran16">#REF!</definedName>
    <definedName name="plesterbatu">#REF!</definedName>
    <definedName name="plesterbeton">#REF!</definedName>
    <definedName name="plesterciprat">#REF!</definedName>
    <definedName name="plesterwater">#REF!</definedName>
    <definedName name="plestr128">#REF!</definedName>
    <definedName name="PLF">#REF!</definedName>
    <definedName name="plfgrc">#REF!</definedName>
    <definedName name="plfgrc4.5">#REF!</definedName>
    <definedName name="plfgrc4.5hollow">#REF!</definedName>
    <definedName name="plfgypsum">#REF!</definedName>
    <definedName name="plfgypsum9">#REF!</definedName>
    <definedName name="plfgypsum9hollow">#REF!</definedName>
    <definedName name="plfgypsum9kain">#REF!</definedName>
    <definedName name="plfndgypsm">#REF!</definedName>
    <definedName name="plfngrc4mm">#REF!</definedName>
    <definedName name="plfnGRCrngkhollw">#REF!</definedName>
    <definedName name="PLGN">#REF!</definedName>
    <definedName name="plin.krmk.5.10">#REF!</definedName>
    <definedName name="plin1030">#REF!</definedName>
    <definedName name="plinkrmk1040">#REF!</definedName>
    <definedName name="plinlantai1030">#REF!</definedName>
    <definedName name="PLINT">#REF!</definedName>
    <definedName name="plint_10x30">#REF!</definedName>
    <definedName name="Plint_Keramik">#REF!</definedName>
    <definedName name="plint_keramik_10_20">#REF!</definedName>
    <definedName name="plint_keramik_10_30">#REF!</definedName>
    <definedName name="Plint_Tegel_10x30">#REF!</definedName>
    <definedName name="plint_ubinpc15.20">#REF!</definedName>
    <definedName name="plint_ubinwarna10.20">#REF!</definedName>
    <definedName name="plint_ubinwarna10.30">#REF!</definedName>
    <definedName name="plint1020">#REF!</definedName>
    <definedName name="plint1030">#REF!</definedName>
    <definedName name="plint1040">#REF!</definedName>
    <definedName name="plint10x60">#REF!</definedName>
    <definedName name="plint20">#REF!</definedName>
    <definedName name="plint30">#REF!</definedName>
    <definedName name="plint30polis">#REF!</definedName>
    <definedName name="plint40">#REF!</definedName>
    <definedName name="plintartistik">#REF!</definedName>
    <definedName name="plintkeramik1030">#REF!</definedName>
    <definedName name="plintlantai1030">#REF!</definedName>
    <definedName name="plintlima">#REF!</definedName>
    <definedName name="plintplatinum1040tua">#REF!</definedName>
    <definedName name="plintsudut">#REF!</definedName>
    <definedName name="plinttegel1020">#REF!</definedName>
    <definedName name="plit">#REF!</definedName>
    <definedName name="plituran">#REF!</definedName>
    <definedName name="pliturkayu">#REF!</definedName>
    <definedName name="plkanopi">#REF!</definedName>
    <definedName name="PlKon">#REF!</definedName>
    <definedName name="PLMKY">#REF!</definedName>
    <definedName name="plmr">#REF!</definedName>
    <definedName name="plmr.kayu">#REF!</definedName>
    <definedName name="plmr.tembok">#REF!</definedName>
    <definedName name="PLMTM">#REF!</definedName>
    <definedName name="plmush">#REF!</definedName>
    <definedName name="PLN">#REF!</definedName>
    <definedName name="PLP">#REF!</definedName>
    <definedName name="PLR">#REF!</definedName>
    <definedName name="PLSTCFIL">#REF!</definedName>
    <definedName name="plstertrsrm">#REF!</definedName>
    <definedName name="plstr14">#REF!</definedName>
    <definedName name="plstrbtn12">#REF!</definedName>
    <definedName name="plstrciprat12">#REF!</definedName>
    <definedName name="plstrsiar12">#REF!</definedName>
    <definedName name="plum">#REF!</definedName>
    <definedName name="plumbing">#REF!</definedName>
    <definedName name="plus">#REF!</definedName>
    <definedName name="plv_lbr_seri">#REF!</definedName>
    <definedName name="plwd.3">#REF!</definedName>
    <definedName name="plwd.4">#REF!</definedName>
    <definedName name="ply">#REF!</definedName>
    <definedName name="PLY_10">#REF!</definedName>
    <definedName name="PLY_6">#REF!</definedName>
    <definedName name="ply18_4x8_1">#REF!</definedName>
    <definedName name="ply18_4x8_2">#REF!</definedName>
    <definedName name="ply4_4x8">#REF!</definedName>
    <definedName name="plyw18">#REF!</definedName>
    <definedName name="Plywood">#REF!</definedName>
    <definedName name="plywood_9mm">#REF!</definedName>
    <definedName name="plywood_batu">#REF!</definedName>
    <definedName name="plywood_batu_pan">#REF!</definedName>
    <definedName name="plywood_boli">#REF!</definedName>
    <definedName name="plywood_bone">#REF!</definedName>
    <definedName name="plywood_kwan">#REF!</definedName>
    <definedName name="plywood_lim">#REF!</definedName>
    <definedName name="plywood_suma">#REF!</definedName>
    <definedName name="plywood_tapa">#REF!</definedName>
    <definedName name="plywood_tiba">#REF!</definedName>
    <definedName name="plywood_toling">#REF!</definedName>
    <definedName name="Plywood15">#REF!</definedName>
    <definedName name="plywood4">#REF!</definedName>
    <definedName name="Plywood4mm">#REF!</definedName>
    <definedName name="plywood9">#REF!</definedName>
    <definedName name="plywud4mmutkddg">#REF!</definedName>
    <definedName name="pm">#REF!</definedName>
    <definedName name="PM.B">#REF!</definedName>
    <definedName name="pmadatan">#REF!</definedName>
    <definedName name="pmdatan_tanah">#REF!</definedName>
    <definedName name="PMEK">#REF!</definedName>
    <definedName name="Pmp">#REF!</definedName>
    <definedName name="PMS">#REF!</definedName>
    <definedName name="PMSTYA">#REF!</definedName>
    <definedName name="pmt_150kV_1_p__40_Ka">#REF!</definedName>
    <definedName name="pmt1p">#REF!</definedName>
    <definedName name="pmt20kv">#REF!</definedName>
    <definedName name="pmt30kv">#REF!</definedName>
    <definedName name="pmt500dgcr">#REF!</definedName>
    <definedName name="pmt500kv1">#REF!</definedName>
    <definedName name="PN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10toro">#REF!</definedName>
    <definedName name="pn10toro0.5">#REF!</definedName>
    <definedName name="pn10toro0.75">#REF!</definedName>
    <definedName name="pn10toro1">#REF!</definedName>
    <definedName name="pn10toro1.25">#REF!</definedName>
    <definedName name="pn10toro1.5">#REF!</definedName>
    <definedName name="pn10toro2">#REF!</definedName>
    <definedName name="pn10toro2.5">#REF!</definedName>
    <definedName name="pn10toro3">#REF!</definedName>
    <definedName name="pn10toro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20toro0.5">#REF!</definedName>
    <definedName name="pn20toro0.75">#REF!</definedName>
    <definedName name="pn20toro1">#REF!</definedName>
    <definedName name="pn20toro1.25">#REF!</definedName>
    <definedName name="pn20toro1.5">#REF!</definedName>
    <definedName name="pn20toro2">#REF!</definedName>
    <definedName name="pn20toro2.5">#REF!</definedName>
    <definedName name="pn20toro3">#REF!</definedName>
    <definedName name="pn20toro4">#REF!</definedName>
    <definedName name="pndsbtkali1310">#REF!</definedName>
    <definedName name="pndskali13">#REF!</definedName>
    <definedName name="pndskali14">#REF!</definedName>
    <definedName name="pndskali15">#REF!</definedName>
    <definedName name="pndssmr1m">#REF!</definedName>
    <definedName name="PNE">#REF!</definedName>
    <definedName name="pnepiezo">#REF!</definedName>
    <definedName name="pneu">#REF!</definedName>
    <definedName name="pneumatic">#REF!</definedName>
    <definedName name="Pneumatic_Tired_Roller__8___10_T">#REF!</definedName>
    <definedName name="PNL">#REF!</definedName>
    <definedName name="pnp">#REF!</definedName>
    <definedName name="pntbs">#REF!</definedName>
    <definedName name="pnw">#REF!</definedName>
    <definedName name="Pnwr" hidden="1">{"'Sheet1'!$A$1"}</definedName>
    <definedName name="Pnyatoh">#REF!</definedName>
    <definedName name="po">#REF!</definedName>
    <definedName name="POCE">#REF!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L">#REF!</definedName>
    <definedName name="poles">#REF!</definedName>
    <definedName name="polikarbonat">#REF!</definedName>
    <definedName name="politur">#REF!</definedName>
    <definedName name="Politur_fernis">#REF!</definedName>
    <definedName name="Politur_melanic">#REF!</definedName>
    <definedName name="Politur_OMS">#REF!</definedName>
    <definedName name="Politur_Vernis">#REF!</definedName>
    <definedName name="POLITUR_VERNIS_DAUN_PINTU">#REF!</definedName>
    <definedName name="Politur_Vernis_PIntu">#REF!</definedName>
    <definedName name="polituran">#REF!</definedName>
    <definedName name="politurjadi">#REF!</definedName>
    <definedName name="politurkayu">#REF!</definedName>
    <definedName name="polol">#REF!</definedName>
    <definedName name="poly">#REF!</definedName>
    <definedName name="poly_6">#REF!</definedName>
    <definedName name="Poly_Fisiotrp" localSheetId="2">#REF!</definedName>
    <definedName name="Poly_Fisiotrp">#REF!</definedName>
    <definedName name="polycar">#REF!</definedName>
    <definedName name="polycarbonat">#REF!</definedName>
    <definedName name="polyurethane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_air">#REF!</definedName>
    <definedName name="Pompa">#REF!</definedName>
    <definedName name="pompa_1">#REF!</definedName>
    <definedName name="pompa_250">#REF!</definedName>
    <definedName name="Pompa_air">#REF!</definedName>
    <definedName name="Pompa_Air_Dragon__pompa_tangan">#REF!</definedName>
    <definedName name="Pompa_Air_Listrik">#REF!</definedName>
    <definedName name="Pompa_Air5cm">#REF!</definedName>
    <definedName name="pompa_nas">#REF!</definedName>
    <definedName name="Pompaair">#REF!</definedName>
    <definedName name="pompaairbaku">#REF!</definedName>
    <definedName name="pompaairbersih">#REF!</definedName>
    <definedName name="PompaPATM">#REF!</definedName>
    <definedName name="ponbatkosng">#REF!</definedName>
    <definedName name="ponbatkosong">#REF!</definedName>
    <definedName name="ponbtkl15">#REF!</definedName>
    <definedName name="ponbtkl16">#REF!</definedName>
    <definedName name="POND">#REF!</definedName>
    <definedName name="pond_12">#REF!</definedName>
    <definedName name="pond_13">#REF!</definedName>
    <definedName name="POND_KLAS_A">#REF!</definedName>
    <definedName name="POND_KLAS_B">#REF!</definedName>
    <definedName name="POND_KLAS_C">#REF!</definedName>
    <definedName name="pond_smur_1m">#REF!</definedName>
    <definedName name="pond._sp.105">#REF!</definedName>
    <definedName name="pond._sp.kapur">#REF!</definedName>
    <definedName name="pond.bt.kl">#REF!</definedName>
    <definedName name="pond.bt.kl.1.4">#REF!</definedName>
    <definedName name="Pond.Klas.A">#REF!</definedName>
    <definedName name="Pond.Klas.B">#REF!</definedName>
    <definedName name="Pondasi">#REF!</definedName>
    <definedName name="Pondasi_1_5">#REF!</definedName>
    <definedName name="pondasi_14">#REF!</definedName>
    <definedName name="pondasi_15">#REF!</definedName>
    <definedName name="pondasi_batu">#REF!</definedName>
    <definedName name="pondasi_c">#REF!</definedName>
    <definedName name="pondasi_plat">#REF!</definedName>
    <definedName name="pondasi_umpak">#REF!</definedName>
    <definedName name="pondasi.1310">#REF!</definedName>
    <definedName name="Pondasi1">#REF!</definedName>
    <definedName name="pondasi1310">#REF!</definedName>
    <definedName name="pondasi14">#REF!</definedName>
    <definedName name="pondasi15">#REF!</definedName>
    <definedName name="pondasi16">#REF!</definedName>
    <definedName name="Pondasi2">#REF!</definedName>
    <definedName name="pondasibawah">#REF!</definedName>
    <definedName name="pondasiKSLL">#REF!</definedName>
    <definedName name="pondasiplat">#REF!</definedName>
    <definedName name="pondbtkl15">#REF!</definedName>
    <definedName name="pondinbett4du2k">#REF!</definedName>
    <definedName name="ponlama">#REF!</definedName>
    <definedName name="PONTON">#REF!</definedName>
    <definedName name="pool">#REF!</definedName>
    <definedName name="poooo">#REF!</definedName>
    <definedName name="pop">#REF!</definedName>
    <definedName name="POPERATOR">#REF!</definedName>
    <definedName name="POPT">#REF!</definedName>
    <definedName name="POREMEN">#REF!</definedName>
    <definedName name="Porselen">#REF!</definedName>
    <definedName name="Porselen.uk.11x11cm">#REF!</definedName>
    <definedName name="Porselin_11x11">#REF!</definedName>
    <definedName name="Portal">#REF!</definedName>
    <definedName name="pos">#REF!</definedName>
    <definedName name="posisi">#REF!</definedName>
    <definedName name="potaspal">#REF!</definedName>
    <definedName name="potong">#REF!</definedName>
    <definedName name="potongpnc45">#REF!</definedName>
    <definedName name="potongtiang">#REF!</definedName>
    <definedName name="pound">#REF!</definedName>
    <definedName name="POW">"$#REF!.$G$3946"</definedName>
    <definedName name="power1ph">#REF!</definedName>
    <definedName name="pp">#REF!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5">#REF!</definedName>
    <definedName name="PP_06">#REF!</definedName>
    <definedName name="PP_07">#REF!</definedName>
    <definedName name="pp_krp">#REF!</definedName>
    <definedName name="PP_LT2">#REF!</definedName>
    <definedName name="PP.AC.BSM">#REF!</definedName>
    <definedName name="PP.AC.LT1">#REF!</definedName>
    <definedName name="PP.AC.LT2">#REF!</definedName>
    <definedName name="PP.BOOSTER">#REF!</definedName>
    <definedName name="PP.BSM">#REF!</definedName>
    <definedName name="PP.LG1">#REF!</definedName>
    <definedName name="PP.LG2">#REF!</definedName>
    <definedName name="PP.LG3">#REF!</definedName>
    <definedName name="PP.LIFT">#REF!</definedName>
    <definedName name="PP.LT1">#REF!</definedName>
    <definedName name="PP.LT1_4">#REF!</definedName>
    <definedName name="PP.LT2">#REF!</definedName>
    <definedName name="PP.LTDS">#REF!</definedName>
    <definedName name="PP.LTGF">#REF!</definedName>
    <definedName name="PP.POMPA">#REF!</definedName>
    <definedName name="PP.POS">#REF!</definedName>
    <definedName name="pp10agrusan0.5">#REF!</definedName>
    <definedName name="pp10agrusan0.75">#REF!</definedName>
    <definedName name="pp10agrusan1">#REF!</definedName>
    <definedName name="pp10agrusan1.25">#REF!</definedName>
    <definedName name="pp10agrusan1.5">#REF!</definedName>
    <definedName name="pp10agrusan2">#REF!</definedName>
    <definedName name="pp10agrusan3">#REF!</definedName>
    <definedName name="pp10agrusan4">#REF!</definedName>
    <definedName name="pp10agrusan6">#REF!</definedName>
    <definedName name="pp20agrusan0.5">#REF!</definedName>
    <definedName name="pp20agrusan0.75">#REF!</definedName>
    <definedName name="pp20agrusan1">#REF!</definedName>
    <definedName name="PPAB">#REF!</definedName>
    <definedName name="PPAC.LT1">#REF!</definedName>
    <definedName name="PPac.LT4">#REF!</definedName>
    <definedName name="PPAC1">#REF!</definedName>
    <definedName name="PpaGalvanis1in">#REF!</definedName>
    <definedName name="ppalm">#REF!</definedName>
    <definedName name="ppaPVC3.4">#REF!</definedName>
    <definedName name="ppas">#REF!</definedName>
    <definedName name="ppasang">#REF!</definedName>
    <definedName name="PPBP">#REF!</definedName>
    <definedName name="Ppdl">#REF!</definedName>
    <definedName name="PpGIP100">#REF!</definedName>
    <definedName name="pph">#REF!</definedName>
    <definedName name="PPI">#REF!</definedName>
    <definedName name="ppk">#REF!</definedName>
    <definedName name="PPLAB">#REF!</definedName>
    <definedName name="PPLT1">#REF!</definedName>
    <definedName name="PPLT2">#REF!</definedName>
    <definedName name="PPLT3">#REF!</definedName>
    <definedName name="PPLT4">#REF!</definedName>
    <definedName name="ppn">#REF!</definedName>
    <definedName name="ppn_meranti">#REF!</definedName>
    <definedName name="ppn.m.3.20.serut">#REF!</definedName>
    <definedName name="ppn2.30">#REF!</definedName>
    <definedName name="ppn3.30">#REF!</definedName>
    <definedName name="ppnbek">#REF!</definedName>
    <definedName name="ppnborneo">#REF!</definedName>
    <definedName name="ppnjati">#REF!</definedName>
    <definedName name="ppnjati_1">#REF!</definedName>
    <definedName name="ppnkpr">#REF!</definedName>
    <definedName name="ppnkpr_1">#REF!</definedName>
    <definedName name="ppnmer">#REF!</definedName>
    <definedName name="ppnmer_1">#REF!</definedName>
    <definedName name="ppnnamapryk">#REF!</definedName>
    <definedName name="PPO">#REF!</definedName>
    <definedName name="ppondasi">#REF!</definedName>
    <definedName name="ppppppp">#REF!</definedName>
    <definedName name="PPR">#REF!</definedName>
    <definedName name="ppr_0.5">#REF!</definedName>
    <definedName name="ppr_1">#REF!</definedName>
    <definedName name="ppr_1.25">#REF!</definedName>
    <definedName name="ppr_1.5">#REF!</definedName>
    <definedName name="ppr_2">#REF!</definedName>
    <definedName name="ppr_2.5">#REF!</definedName>
    <definedName name="ppr_3">#REF!</definedName>
    <definedName name="ppr_3.4">#REF!</definedName>
    <definedName name="ppr_4">#REF!</definedName>
    <definedName name="ppr_5">#REF!</definedName>
    <definedName name="ppr_6">#REF!</definedName>
    <definedName name="PPR10K110">#REF!</definedName>
    <definedName name="PPR10K125">#REF!</definedName>
    <definedName name="PPR10K15">#REF!</definedName>
    <definedName name="PPR10K20">#REF!</definedName>
    <definedName name="PPR10K25">#REF!</definedName>
    <definedName name="PPR10K32">#REF!</definedName>
    <definedName name="PPR10K40">#REF!</definedName>
    <definedName name="PPR10K50">#REF!</definedName>
    <definedName name="PPR10K63">#REF!</definedName>
    <definedName name="PPR10K75">#REF!</definedName>
    <definedName name="PPR10K90">#REF!</definedName>
    <definedName name="PPR20K110">#REF!</definedName>
    <definedName name="PPR20K125">#REF!</definedName>
    <definedName name="PPR20K15">#REF!</definedName>
    <definedName name="PPR20K16">#REF!</definedName>
    <definedName name="PPR20K20">#REF!</definedName>
    <definedName name="PPR20K25">#REF!</definedName>
    <definedName name="PPR20K32">#REF!</definedName>
    <definedName name="PPR20K40">#REF!</definedName>
    <definedName name="PPR20K50">#REF!</definedName>
    <definedName name="PPR20K63">#REF!</definedName>
    <definedName name="PPR20K75">#REF!</definedName>
    <definedName name="PPR20K90">#REF!</definedName>
    <definedName name="pprhldrTS116DS">#REF!</definedName>
    <definedName name="pprhldrTX720ACR">#REF!</definedName>
    <definedName name="ppt">#REF!</definedName>
    <definedName name="pptk">#REF!</definedName>
    <definedName name="PPUPS1">#REF!</definedName>
    <definedName name="PPUPS2">#REF!</definedName>
    <definedName name="PPUPS3">#REF!</definedName>
    <definedName name="PPUPS4">#REF!</definedName>
    <definedName name="PPUPS5">#REF!</definedName>
    <definedName name="PPUPS6">#REF!</definedName>
    <definedName name="PPUPS7">#REF!</definedName>
    <definedName name="ppvc_4">#REF!</definedName>
    <definedName name="PPXRY">#REF!</definedName>
    <definedName name="pr">#REF!</definedName>
    <definedName name="PRACETAK">#REF!</definedName>
    <definedName name="Pralon">#REF!</definedName>
    <definedName name="prancah">#REF!</definedName>
    <definedName name="precast">#REF!</definedName>
    <definedName name="PRECAST_A">#REF!</definedName>
    <definedName name="PRECAST_B">#REF!</definedName>
    <definedName name="PRECAST_C">#REF!</definedName>
    <definedName name="prefCW">#REF!</definedName>
    <definedName name="prefEM">#REF!</definedName>
    <definedName name="prel">#REF!</definedName>
    <definedName name="PRELIEM">#REF!</definedName>
    <definedName name="prelim" hidden="1">#REF!</definedName>
    <definedName name="Prem" hidden="1">#REF!</definedName>
    <definedName name="prembes">#REF!</definedName>
    <definedName name="premi">#REF!</definedName>
    <definedName name="premium">#REF!</definedName>
    <definedName name="Prestress">#REF!</definedName>
    <definedName name="pret" hidden="1">{#N/A,#N/A,FALSE,"REK";#N/A,#N/A,FALSE,"rab"}</definedName>
    <definedName name="prfil_btn_40">#REF!</definedName>
    <definedName name="prime">#REF!</definedName>
    <definedName name="Prime_c">#REF!</definedName>
    <definedName name="PRIME_COAT">#REF!</definedName>
    <definedName name="Primecoat">#REF!</definedName>
    <definedName name="primer">#REF!</definedName>
    <definedName name="Princ">#REF!</definedName>
    <definedName name="PrinCIV.16">#REF!,#REF!,#REF!,#REF!,#REF!,#REF!,#REF!,#REF!,#REF!</definedName>
    <definedName name="Print">#REF!</definedName>
    <definedName name="Print_a">#REF!</definedName>
    <definedName name="Print_Are">#REF!</definedName>
    <definedName name="_xlnm.Print_Area" localSheetId="3">AHSP!$A$1:$J$13194</definedName>
    <definedName name="_xlnm.Print_Area" localSheetId="1">BAHAN!$A$1:$H$572</definedName>
    <definedName name="_xlnm.Print_Area" localSheetId="2">'Rekap HSP'!$A$1:$G$1613</definedName>
    <definedName name="_xlnm.Print_Area" localSheetId="0">UPAH!$A$1:$K$48</definedName>
    <definedName name="_xlnm.Print_Area">#REF!</definedName>
    <definedName name="Print_Area_MI">#REF!</definedName>
    <definedName name="Print_Area_MI___0">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#REF!</definedName>
    <definedName name="Print_Area_MI___7">#REF!</definedName>
    <definedName name="Print_Area_MI___9">#REF!</definedName>
    <definedName name="PRINT_AREA_MI_1">#REF!</definedName>
    <definedName name="Print_Area_MI_11">#REF!</definedName>
    <definedName name="PRINT_AREA_MI_12">#REF!</definedName>
    <definedName name="PRINT_AREA_MI_13">#REF!</definedName>
    <definedName name="Print_Area_MI_14">#REF!</definedName>
    <definedName name="Print_Area_MI_15">#REF!</definedName>
    <definedName name="PRINT_AREA_MI_19">#REF!</definedName>
    <definedName name="PRINT_AREA_MI_19_1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3">#REF!</definedName>
    <definedName name="PRINT_AREA_MI_32">#REF!</definedName>
    <definedName name="Print_Area_MI_4">#REF!</definedName>
    <definedName name="Print_Area_MI_5">#REF!</definedName>
    <definedName name="PRINT_AREA_MI_52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Area_MI1">#REF!</definedName>
    <definedName name="Print_Area.1">#REF!</definedName>
    <definedName name="PRINT_TILTES">#REF!</definedName>
    <definedName name="PRINT_TITILES">#REF!</definedName>
    <definedName name="PRINT_TITLE">#REF!,#REF!,#REF!,#REF!</definedName>
    <definedName name="PRINT_TITLE_MI">#REF!</definedName>
    <definedName name="_xlnm.Print_Titles" hidden="1">#REF!</definedName>
    <definedName name="PRINT_TITLES_MI">#N/A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">#REF!</definedName>
    <definedName name="Print_Titles_MI_1_2">#REF!</definedName>
    <definedName name="Print_Titles_MI_1_4">#REF!</definedName>
    <definedName name="Print_Titles_MI_1_5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6">#REF!</definedName>
    <definedName name="Print_Titles_MI_7">#REF!</definedName>
    <definedName name="Print_Titles_MI_9">#REF!</definedName>
    <definedName name="Print2">#REF!,#REF!,#REF!,#REF!,#REF!,#REF!,#REF!,#REF!,#REF!</definedName>
    <definedName name="printer_psc_brother">#REF!</definedName>
    <definedName name="printer_psc_canon">#REF!</definedName>
    <definedName name="priod">#REF!</definedName>
    <definedName name="priod_k">#REF!</definedName>
    <definedName name="PRIORITAS">#REF!</definedName>
    <definedName name="PRITN_TITLES">#REF!</definedName>
    <definedName name="prk">#REF!</definedName>
    <definedName name="PRO">#REF!</definedName>
    <definedName name="ProBul">#REF!</definedName>
    <definedName name="ProdForm" hidden="1">#REF!</definedName>
    <definedName name="prodlastonatas">#REF!</definedName>
    <definedName name="Product" hidden="1">#REF!</definedName>
    <definedName name="PRODUK_DAGRI">1</definedName>
    <definedName name="Produksiperhari">#REF!</definedName>
    <definedName name="ProExc">#REF!</definedName>
    <definedName name="Prof">#REF!</definedName>
    <definedName name="profil">#REF!</definedName>
    <definedName name="profil_24_batu">#REF!</definedName>
    <definedName name="profil_24_lim">#REF!</definedName>
    <definedName name="Profil_Gypsum">#REF!</definedName>
    <definedName name="profil_kayu">#REF!</definedName>
    <definedName name="Profil_Sp._3">#REF!</definedName>
    <definedName name="Profil_Sp._5">#REF!</definedName>
    <definedName name="profil_sp3">#REF!</definedName>
    <definedName name="Profil_Sudut">#REF!</definedName>
    <definedName name="profil_T">#REF!</definedName>
    <definedName name="profil2">#REF!</definedName>
    <definedName name="profil4">#REF!</definedName>
    <definedName name="profilhnp15010022x21">#REF!</definedName>
    <definedName name="profilhnp1501004x21">#REF!</definedName>
    <definedName name="profilhnp1501006x21">#REF!</definedName>
    <definedName name="profilunp805">#REF!</definedName>
    <definedName name="profilunp805melintang">#REF!</definedName>
    <definedName name="profit">#REF!</definedName>
    <definedName name="profprel">#REF!</definedName>
    <definedName name="prog">#REF!</definedName>
    <definedName name="ProjectLocation">#REF!</definedName>
    <definedName name="ProjectNumber">#REF!</definedName>
    <definedName name="ProjectSubtitle">#REF!</definedName>
    <definedName name="ProjectTitle">#REF!</definedName>
    <definedName name="proofingnopy">#REF!</definedName>
    <definedName name="PROP">#REF!</definedName>
    <definedName name="PROPINSI">#REF!</definedName>
    <definedName name="Proram_Pengembangan_Dan_Pengelolaan_Sumberdaya_Kelautan">#REF!</definedName>
    <definedName name="PROS">#REF!</definedName>
    <definedName name="Proselin_11x11">#REF!</definedName>
    <definedName name="proses">#REF!</definedName>
    <definedName name="PROSES3">#REF!</definedName>
    <definedName name="PROSES4">#REF!</definedName>
    <definedName name="prov">#REF!</definedName>
    <definedName name="Provil_LD2">#REF!</definedName>
    <definedName name="Provil_LD3">#REF!</definedName>
    <definedName name="Provil_LD4">#REF!</definedName>
    <definedName name="Provil_Sp3">#REF!</definedName>
    <definedName name="Provil_Sp4">#REF!</definedName>
    <definedName name="proy">#REF!</definedName>
    <definedName name="proyek">#REF!</definedName>
    <definedName name="Proyek___Bagpro">#REF!</definedName>
    <definedName name="PROYEK2">#REF!</definedName>
    <definedName name="prs">#REF!</definedName>
    <definedName name="prtgyp">#REF!</definedName>
    <definedName name="prtisiplywudrgkprngkkampr">#REF!</definedName>
    <definedName name="prtsi">#REF!</definedName>
    <definedName name="ps">#REF!</definedName>
    <definedName name="ps_ating">#REF!</definedName>
    <definedName name="ps_batu">#REF!</definedName>
    <definedName name="ps_batu_pan">#REF!</definedName>
    <definedName name="ps_bekisting">#REF!</definedName>
    <definedName name="ps_boli">#REF!</definedName>
    <definedName name="ps_bone">#REF!</definedName>
    <definedName name="ps_headspr">#REF!</definedName>
    <definedName name="ps_kwan">#REF!</definedName>
    <definedName name="ps_lim">#REF!</definedName>
    <definedName name="ps_suma">#REF!</definedName>
    <definedName name="ps_tapa">#REF!</definedName>
    <definedName name="ps_tel">#REF!</definedName>
    <definedName name="ps_tiba">#REF!</definedName>
    <definedName name="ps_urug_ating">#REF!</definedName>
    <definedName name="ps_urug_batu">#REF!</definedName>
    <definedName name="ps_urug_batu_pan">#REF!</definedName>
    <definedName name="ps_urug_boli">#REF!</definedName>
    <definedName name="ps_urug_bone">#REF!</definedName>
    <definedName name="ps_urug_kwan">#REF!</definedName>
    <definedName name="ps_urug_lim">#REF!</definedName>
    <definedName name="ps_urug_suma">#REF!</definedName>
    <definedName name="ps_urug_tapa">#REF!</definedName>
    <definedName name="Ps_Urug_tel">#REF!</definedName>
    <definedName name="ps_urug_tiba">#REF!</definedName>
    <definedName name="PS.7">#REF!</definedName>
    <definedName name="PS.8">#REF!</definedName>
    <definedName name="Ps.Batu1">#REF!</definedName>
    <definedName name="Ps.Batu2">#REF!</definedName>
    <definedName name="ps.beton">#REF!</definedName>
    <definedName name="Ps.cor">#REF!</definedName>
    <definedName name="Ps.pasang">#REF!</definedName>
    <definedName name="PS.PAVING">#REF!</definedName>
    <definedName name="ps.psg">#REF!</definedName>
    <definedName name="PS.T">#REF!</definedName>
    <definedName name="Ps.Urug">#REF!</definedName>
    <definedName name="PSA">#REF!</definedName>
    <definedName name="psbeton">#REF!</definedName>
    <definedName name="PSBI">#REF!</definedName>
    <definedName name="PSBII">#REF!</definedName>
    <definedName name="PSBIII">#REF!</definedName>
    <definedName name="PSBIV">#REF!</definedName>
    <definedName name="PSBM">#REF!</definedName>
    <definedName name="PSBV">#REF!</definedName>
    <definedName name="PSCI">#REF!</definedName>
    <definedName name="PSCII">#REF!</definedName>
    <definedName name="PSCIII">#REF!</definedName>
    <definedName name="PSDI">#REF!</definedName>
    <definedName name="PSDII">#REF!</definedName>
    <definedName name="PSDIII">#REF!</definedName>
    <definedName name="PSDIV">#REF!</definedName>
    <definedName name="PSDV">#REF!</definedName>
    <definedName name="PSEI">#REF!</definedName>
    <definedName name="PSEII">#REF!</definedName>
    <definedName name="PSEIII">#REF!</definedName>
    <definedName name="PSEIV">#REF!</definedName>
    <definedName name="pselokan">#REF!</definedName>
    <definedName name="PSFI">#REF!</definedName>
    <definedName name="PSFII">#REF!</definedName>
    <definedName name="PSFIII">#REF!</definedName>
    <definedName name="PSFIV">#REF!</definedName>
    <definedName name="PSFVA">#REF!</definedName>
    <definedName name="PSFVB">#REF!</definedName>
    <definedName name="PSFVI">#REF!</definedName>
    <definedName name="psg">#REF!</definedName>
    <definedName name="psg_ijuk">#REF!</definedName>
    <definedName name="psg.bouwplank">#REF!</definedName>
    <definedName name="psgbat13">#REF!</definedName>
    <definedName name="psgbat15">#REF!</definedName>
    <definedName name="psgbt1310">#REF!</definedName>
    <definedName name="psgbtnsisir">#REF!</definedName>
    <definedName name="PSGI">#REF!</definedName>
    <definedName name="PSGII">#REF!</definedName>
    <definedName name="PSGIII">#REF!</definedName>
    <definedName name="PSGIV">#REF!</definedName>
    <definedName name="PSH">#REF!</definedName>
    <definedName name="psk">#REF!</definedName>
    <definedName name="PSNG">#REF!</definedName>
    <definedName name="PSOP">#REF!</definedName>
    <definedName name="pspasang">#REF!</definedName>
    <definedName name="pspasang_6">#REF!</definedName>
    <definedName name="psps">#REF!</definedName>
    <definedName name="psr">#REF!</definedName>
    <definedName name="psr_btn">#REF!</definedName>
    <definedName name="psr_krks">#REF!</definedName>
    <definedName name="psr_pas.">#REF!</definedName>
    <definedName name="psr_psg">#REF!</definedName>
    <definedName name="psr_srng">#REF!</definedName>
    <definedName name="psr_urg">#REF!</definedName>
    <definedName name="psr_urug">#REF!</definedName>
    <definedName name="Psr.psg">#REF!</definedName>
    <definedName name="psr.trs">#REF!</definedName>
    <definedName name="psr.urg">#REF!</definedName>
    <definedName name="psr.urug">#REF!</definedName>
    <definedName name="psrbtn">#REF!</definedName>
    <definedName name="psrbtn_1">#REF!</definedName>
    <definedName name="psrbton">#REF!</definedName>
    <definedName name="psrcor">#REF!</definedName>
    <definedName name="PSREKAP">#REF!</definedName>
    <definedName name="psrps">#REF!</definedName>
    <definedName name="psrps_1">#REF!</definedName>
    <definedName name="psrpsng">#REF!</definedName>
    <definedName name="psrsaring">#REF!</definedName>
    <definedName name="psrurug">#REF!</definedName>
    <definedName name="psrurug_1">#REF!</definedName>
    <definedName name="PST">#REF!</definedName>
    <definedName name="pstgr">#REF!</definedName>
    <definedName name="PSTOTA">#REF!</definedName>
    <definedName name="PSTOTB">#REF!</definedName>
    <definedName name="PSTOTC">#REF!</definedName>
    <definedName name="PSTOTD">#REF!</definedName>
    <definedName name="PSTOTE">#REF!</definedName>
    <definedName name="PSTOTF">#REF!</definedName>
    <definedName name="PSTOTG">#REF!</definedName>
    <definedName name="PSTOTH">#REF!</definedName>
    <definedName name="PSTR">#REF!</definedName>
    <definedName name="PSU">#REF!</definedName>
    <definedName name="psurg">#REF!</definedName>
    <definedName name="psurgl">#REF!</definedName>
    <definedName name="psurug">#REF!</definedName>
    <definedName name="pswtel">#REF!</definedName>
    <definedName name="pt">#REF!</definedName>
    <definedName name="PT_500">#REF!</definedName>
    <definedName name="PT._POPAEYATO_JAYA_TAMA">#REF!</definedName>
    <definedName name="PT._YUNITA_JAYA_PRATAMA">#REF!</definedName>
    <definedName name="pt150kv">#REF!</definedName>
    <definedName name="ptdobletriplekborneo">#REF!</definedName>
    <definedName name="ptek">#REF!</definedName>
    <definedName name="ptjdljalusikamper">#REF!</definedName>
    <definedName name="ptjdlkacaborneo">#REF!</definedName>
    <definedName name="ptjdlkacakamper">#REF!</definedName>
    <definedName name="PTJW">#REF!</definedName>
    <definedName name="ptkcalmnm">#REF!</definedName>
    <definedName name="ptkcrgkallmn">#REF!</definedName>
    <definedName name="ptkcrngkallmn">#REF!</definedName>
    <definedName name="ptklamkyborneo">#REF!</definedName>
    <definedName name="ptlapsplywood">#REF!</definedName>
    <definedName name="ptlpsrangkprangkajati">#REF!</definedName>
    <definedName name="PTN">#REF!</definedName>
    <definedName name="PTNC">#REF!</definedName>
    <definedName name="ptplywdrgkpkamper">#REF!</definedName>
    <definedName name="ptplywdrgkprangkaborneo">#REF!</definedName>
    <definedName name="PTR">#REF!</definedName>
    <definedName name="PTR.636C">#REF!</definedName>
    <definedName name="ptteakwdrangkpkykamper">#REF!</definedName>
    <definedName name="pttriplek4mmlpsallm">#REF!</definedName>
    <definedName name="PTump">#REF!</definedName>
    <definedName name="PU">#REF!</definedName>
    <definedName name="PULUHAN">#REF!</definedName>
    <definedName name="pulvi.mixer">#REF!</definedName>
    <definedName name="pum">#REF!</definedName>
    <definedName name="Pump">#REF!</definedName>
    <definedName name="pump.air">#REF!</definedName>
    <definedName name="Punak5.7">#REF!</definedName>
    <definedName name="punhh">#REF!</definedName>
    <definedName name="PUP">#REF!</definedName>
    <definedName name="pupuk">#REF!</definedName>
    <definedName name="pupuk_1">#REF!</definedName>
    <definedName name="purug">#REF!</definedName>
    <definedName name="puruganbahu">#REF!</definedName>
    <definedName name="PUSAT">#REF!</definedName>
    <definedName name="PUSAT_3">#REF!</definedName>
    <definedName name="PUTIH">#REF!</definedName>
    <definedName name="PV">#REF!</definedName>
    <definedName name="PVB">#REF!</definedName>
    <definedName name="PVC">#REF!</definedName>
    <definedName name="PVC__Ø__1_2____pas">#REF!</definedName>
    <definedName name="PVC__Ø__2___pas">#REF!</definedName>
    <definedName name="PVC__Ø__3_4____pas">#REF!</definedName>
    <definedName name="PVC__Ø__4____pas">#REF!</definedName>
    <definedName name="PVC__Ø__5____pas">#REF!</definedName>
    <definedName name="pvc_0.5">#REF!</definedName>
    <definedName name="pvc_05">#REF!</definedName>
    <definedName name="pvc_1">#REF!</definedName>
    <definedName name="PVC_1_5">#REF!</definedName>
    <definedName name="pvc_1.25">#REF!</definedName>
    <definedName name="pvc_1.5">#REF!</definedName>
    <definedName name="PVC_10">#REF!</definedName>
    <definedName name="pvc_112">#REF!</definedName>
    <definedName name="pvc_12">#REF!</definedName>
    <definedName name="pvc_15">#REF!</definedName>
    <definedName name="pvc_150">#REF!</definedName>
    <definedName name="pvc_2">#REF!</definedName>
    <definedName name="pvc_2.5">#REF!</definedName>
    <definedName name="pvc_212">#REF!</definedName>
    <definedName name="pvc_25">#REF!</definedName>
    <definedName name="PVC_25in">#REF!</definedName>
    <definedName name="pvc_3">#REF!</definedName>
    <definedName name="PVC_3_4">#REF!</definedName>
    <definedName name="pvc_3.4">#REF!</definedName>
    <definedName name="pvc_34">#REF!</definedName>
    <definedName name="pvc_4">#REF!</definedName>
    <definedName name="PVC_4in">#REF!</definedName>
    <definedName name="pvc_6">#REF!</definedName>
    <definedName name="PVC_8">#REF!</definedName>
    <definedName name="PVC_AZ">#REF!</definedName>
    <definedName name="PVC_PVC">#REF!</definedName>
    <definedName name="pvc_s_1">#REF!</definedName>
    <definedName name="pvc_s_112">#REF!</definedName>
    <definedName name="pvc_s_2">#REF!</definedName>
    <definedName name="pvc_s_3">#REF!</definedName>
    <definedName name="pvc_s_34">#REF!</definedName>
    <definedName name="pvc_s_4">#REF!</definedName>
    <definedName name="pvc_s_5">#REF!</definedName>
    <definedName name="pvc.0.5.mas.d">#REF!</definedName>
    <definedName name="pvc.0.7.5.Mas.d">#REF!</definedName>
    <definedName name="PVC.05">#REF!</definedName>
    <definedName name="pvc.1">#REF!</definedName>
    <definedName name="pvc.1_2">#REF!</definedName>
    <definedName name="pvc.1.5">#REF!</definedName>
    <definedName name="pvc.1.M.abu">#REF!</definedName>
    <definedName name="pvc.2">#REF!</definedName>
    <definedName name="pvc.2.5.Mas.d">#REF!</definedName>
    <definedName name="pvc.2.mas.d">#REF!</definedName>
    <definedName name="pvc.21.2">#REF!</definedName>
    <definedName name="pvc.3">#REF!</definedName>
    <definedName name="pvc.3.4">#REF!</definedName>
    <definedName name="pvc.3.mas.d">#REF!</definedName>
    <definedName name="pvc.34">#REF!</definedName>
    <definedName name="pvc.4">#REF!</definedName>
    <definedName name="pvc.4.mas.d">#REF!</definedName>
    <definedName name="pvc.glb">#REF!</definedName>
    <definedName name="pvc05_acce">#REF!</definedName>
    <definedName name="pvc1_2">#REF!</definedName>
    <definedName name="pvc1.2.aw">#REF!</definedName>
    <definedName name="pvc1.2.wav.aw">#REF!</definedName>
    <definedName name="PVC150mm">#REF!</definedName>
    <definedName name="pvc2d">#REF!</definedName>
    <definedName name="pvc3_4">#REF!</definedName>
    <definedName name="pvc3.4.aw">#REF!</definedName>
    <definedName name="pvc3d">#REF!</definedName>
    <definedName name="pvc4d">#REF!</definedName>
    <definedName name="PVCAR100">#REF!</definedName>
    <definedName name="PVCAR125">#REF!</definedName>
    <definedName name="PVCAR15">#REF!</definedName>
    <definedName name="PVCAR150">#REF!</definedName>
    <definedName name="PVCAR20">#REF!</definedName>
    <definedName name="PVCAR200">#REF!</definedName>
    <definedName name="PVCAR25">#REF!</definedName>
    <definedName name="PVCAR250">#REF!</definedName>
    <definedName name="PVCAR300">#REF!</definedName>
    <definedName name="PVCAR32">#REF!</definedName>
    <definedName name="PVCAR40">#REF!</definedName>
    <definedName name="PVCAR50">#REF!</definedName>
    <definedName name="PVCAR65">#REF!</definedName>
    <definedName name="PVCAR80">#REF!</definedName>
    <definedName name="PVCAW100">#REF!</definedName>
    <definedName name="PVCAW125">#REF!</definedName>
    <definedName name="PVCAW15">#REF!</definedName>
    <definedName name="PVCAW150">#REF!</definedName>
    <definedName name="PVCAW20">#REF!</definedName>
    <definedName name="PVCAW200">#REF!</definedName>
    <definedName name="PVCAW25">#REF!</definedName>
    <definedName name="PVCAW250">#REF!</definedName>
    <definedName name="pvcaw3">#REF!</definedName>
    <definedName name="PVCAW300">#REF!</definedName>
    <definedName name="PVCAW32">#REF!</definedName>
    <definedName name="PVCAW40">#REF!</definedName>
    <definedName name="PVCAW50">#REF!</definedName>
    <definedName name="PVCAW65">#REF!</definedName>
    <definedName name="PVCAW80">#REF!</definedName>
    <definedName name="PVCconduit">#REF!</definedName>
    <definedName name="pvcd_4">#REF!</definedName>
    <definedName name="pvcd_6">#REF!</definedName>
    <definedName name="PVCD100">#REF!</definedName>
    <definedName name="PVCD125">#REF!</definedName>
    <definedName name="PVCD150">#REF!</definedName>
    <definedName name="PVCD200">#REF!</definedName>
    <definedName name="PVCD250">#REF!</definedName>
    <definedName name="PVCD300">#REF!</definedName>
    <definedName name="PVCD32">#REF!</definedName>
    <definedName name="PVCD40">#REF!</definedName>
    <definedName name="PVCD50">#REF!</definedName>
    <definedName name="PVCD65">#REF!</definedName>
    <definedName name="PVCD80">#REF!</definedName>
    <definedName name="PVCDR100">#REF!</definedName>
    <definedName name="PVCDR125">#REF!</definedName>
    <definedName name="PVCDR150">#REF!</definedName>
    <definedName name="PVCDR200">#REF!</definedName>
    <definedName name="PVCDR250">#REF!</definedName>
    <definedName name="PVCDR300">#REF!</definedName>
    <definedName name="PVCDR32">#REF!</definedName>
    <definedName name="PVCDR40">#REF!</definedName>
    <definedName name="PVCDR50">#REF!</definedName>
    <definedName name="PVCDR65">#REF!</definedName>
    <definedName name="PVCDR80">#REF!</definedName>
    <definedName name="pvcf100">#REF!</definedName>
    <definedName name="pvcf150">#REF!</definedName>
    <definedName name="pvcf200">#REF!</definedName>
    <definedName name="pvcf65">#REF!</definedName>
    <definedName name="pvcf80">#REF!</definedName>
    <definedName name="pvent">#REF!</definedName>
    <definedName name="q" hidden="1">#REF!</definedName>
    <definedName name="Q.002">#REF!</definedName>
    <definedName name="Q.018">#REF!</definedName>
    <definedName name="Q.019">#REF!</definedName>
    <definedName name="Q.024">#REF!</definedName>
    <definedName name="Q.035">#REF!</definedName>
    <definedName name="Q.050">#REF!</definedName>
    <definedName name="Q.196">#REF!</definedName>
    <definedName name="Q.198">#REF!</definedName>
    <definedName name="Q.203">#REF!</definedName>
    <definedName name="Q.206">#REF!</definedName>
    <definedName name="Q.219">#REF!</definedName>
    <definedName name="QA">#REF!</definedName>
    <definedName name="QAQ">#REF!</definedName>
    <definedName name="QAR">#REF!</definedName>
    <definedName name="QATALUM">#REF!</definedName>
    <definedName name="QDQWD">#REF!</definedName>
    <definedName name="qegtegt" hidden="1">{#N/A,#N/A,FALSE,"REK-S-TPL";#N/A,#N/A,FALSE,"REK-TPML";#N/A,#N/A,FALSE,"RAB-TEMPEL"}</definedName>
    <definedName name="qegtqegt" hidden="1">{#N/A,#N/A,FALSE,"REK";#N/A,#N/A,FALSE,"rab"}</definedName>
    <definedName name="qegtqgt" hidden="1">{#N/A,#N/A,FALSE,"REK";#N/A,#N/A,FALSE,"rab"}</definedName>
    <definedName name="qeqwe">#REF!</definedName>
    <definedName name="QEW">#REF!</definedName>
    <definedName name="QEWYTGq" hidden="1">{#N/A,#N/A,FALSE,"REK";#N/A,#N/A,FALSE,"rab"}</definedName>
    <definedName name="QF">#REF!</definedName>
    <definedName name="QLoaderBatu">#REF!</definedName>
    <definedName name="QLoaderKerikil">#REF!</definedName>
    <definedName name="QLoaderKubus">#REF!</definedName>
    <definedName name="QLoaderPasir">#REF!</definedName>
    <definedName name="QQ">#REF!</definedName>
    <definedName name="QQQ">#REF!</definedName>
    <definedName name="QQQQ">#REF!</definedName>
    <definedName name="QQQQQ">#REF!</definedName>
    <definedName name="qqqqqq">#REF!</definedName>
    <definedName name="QQQQQQQ">#REF!</definedName>
    <definedName name="QQQQQQQQQ">#REF!</definedName>
    <definedName name="QQQQWDEQW">#REF!</definedName>
    <definedName name="qr">#REF!</definedName>
    <definedName name="QRESG">#REF!:#REF!</definedName>
    <definedName name="QRTRHY">#REF!</definedName>
    <definedName name="QRY.3" hidden="1">#REF!</definedName>
    <definedName name="QSatU">#REF!</definedName>
    <definedName name="qsDS">#REF!</definedName>
    <definedName name="qsfdq">#REF!</definedName>
    <definedName name="Qt">#REF!</definedName>
    <definedName name="Qtegt" hidden="1">{#N/A,#N/A,FALSE,"REK";#N/A,#N/A,FALSE,"rab"}</definedName>
    <definedName name="QTY">#REF!</definedName>
    <definedName name="QtyCW">#REF!</definedName>
    <definedName name="quality">#REF!</definedName>
    <definedName name="QUARRY">#REF!</definedName>
    <definedName name="Query_ABK">#REF!</definedName>
    <definedName name="query_abk1">#REF!</definedName>
    <definedName name="qvf_135">#REF!</definedName>
    <definedName name="QW">#REF!</definedName>
    <definedName name="QWE">#REF!</definedName>
    <definedName name="qwegtqwegt" hidden="1">{#N/A,#N/A,FALSE,"REK";#N/A,#N/A,FALSE,"rab"}</definedName>
    <definedName name="qwer">#REF!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y" hidden="1">#REF!</definedName>
    <definedName name="QWQ">#REF!</definedName>
    <definedName name="QWT" hidden="1">{#N/A,#N/A,FALSE,"REK";#N/A,#N/A,FALSE,"rab"}</definedName>
    <definedName name="QWYGH" hidden="1">{#N/A,#N/A,FALSE,"REK-S-TPL";#N/A,#N/A,FALSE,"REK-TPML";#N/A,#N/A,FALSE,"RAB-TEMPEL"}</definedName>
    <definedName name="R_">#REF!</definedName>
    <definedName name="r_1.5">#REF!</definedName>
    <definedName name="r_3">#REF!</definedName>
    <definedName name="R_BAHASA">#REF!</definedName>
    <definedName name="R_E_K_A_P_I_T_U_L_A_S_I">#REF!</definedName>
    <definedName name="R_E_N_C_A_N_A____A_N_G_G_A_R_A_N___B_I_A_Y_A">#REF!</definedName>
    <definedName name="R_KOMP">#REF!</definedName>
    <definedName name="R_MEDIA">#REF!</definedName>
    <definedName name="r_pasien">#REF!</definedName>
    <definedName name="r_tidur">#REF!</definedName>
    <definedName name="R.">#REF!</definedName>
    <definedName name="R.___01">#REF!</definedName>
    <definedName name="R.___02">#REF!</definedName>
    <definedName name="R.___03">#REF!</definedName>
    <definedName name="R.___06">#REF!</definedName>
    <definedName name="R.___07">#REF!</definedName>
    <definedName name="R.___08">#REF!</definedName>
    <definedName name="R.___09">#REF!</definedName>
    <definedName name="R.01">#REF!</definedName>
    <definedName name="R.04">#REF!</definedName>
    <definedName name="R.05">#REF!</definedName>
    <definedName name="R.1">#REF!</definedName>
    <definedName name="R.10">#REF!</definedName>
    <definedName name="R.106">#REF!</definedName>
    <definedName name="R.11">#REF!</definedName>
    <definedName name="R.12">#REF!</definedName>
    <definedName name="R.13">#REF!</definedName>
    <definedName name="R.14">#REF!</definedName>
    <definedName name="R.140">#REF!</definedName>
    <definedName name="R.147">#REF!</definedName>
    <definedName name="R.149">#REF!</definedName>
    <definedName name="R.15">#REF!</definedName>
    <definedName name="R.155">#REF!</definedName>
    <definedName name="R.16">#REF!</definedName>
    <definedName name="R.17">#REF!</definedName>
    <definedName name="R.18">#REF!</definedName>
    <definedName name="R.19">#REF!</definedName>
    <definedName name="r.2">#REF!</definedName>
    <definedName name="r.20">#REF!</definedName>
    <definedName name="R.21">#REF!</definedName>
    <definedName name="R.22">#REF!</definedName>
    <definedName name="r.23">#REF!</definedName>
    <definedName name="r.24">#REF!</definedName>
    <definedName name="r.25">#REF!</definedName>
    <definedName name="r.26">#REF!</definedName>
    <definedName name="R.27">#REF!</definedName>
    <definedName name="r.28">#REF!</definedName>
    <definedName name="r.29">#REF!</definedName>
    <definedName name="r.3">#REF!</definedName>
    <definedName name="r.30">#REF!</definedName>
    <definedName name="r.31">#REF!</definedName>
    <definedName name="r.32">#REF!</definedName>
    <definedName name="r.33">#REF!</definedName>
    <definedName name="r.34">#REF!</definedName>
    <definedName name="r.35">#REF!</definedName>
    <definedName name="r.36">#REF!</definedName>
    <definedName name="R.37">#REF!</definedName>
    <definedName name="r.4">#REF!</definedName>
    <definedName name="R.40">#REF!</definedName>
    <definedName name="R.43">#REF!</definedName>
    <definedName name="R.46">#REF!</definedName>
    <definedName name="R.48">#REF!</definedName>
    <definedName name="R.49">#REF!</definedName>
    <definedName name="R.5">#REF!</definedName>
    <definedName name="R.50">#REF!</definedName>
    <definedName name="R.51">#REF!</definedName>
    <definedName name="R.53">#REF!</definedName>
    <definedName name="R.56">#REF!</definedName>
    <definedName name="R.58">#REF!</definedName>
    <definedName name="R.6">#REF!</definedName>
    <definedName name="R.7">#REF!</definedName>
    <definedName name="R.76">#REF!</definedName>
    <definedName name="R.77">#REF!</definedName>
    <definedName name="R.8">#REF!</definedName>
    <definedName name="R.80">#REF!</definedName>
    <definedName name="R.81">#REF!</definedName>
    <definedName name="R.83">#REF!</definedName>
    <definedName name="R.84">#REF!</definedName>
    <definedName name="R.89">#REF!</definedName>
    <definedName name="R.9">#REF!</definedName>
    <definedName name="R.B">#REF!</definedName>
    <definedName name="R.CAT">#REF!</definedName>
    <definedName name="RA">#REF!</definedName>
    <definedName name="RA_6">#REF!</definedName>
    <definedName name="ra11p">#REF!</definedName>
    <definedName name="ra13p">#REF!</definedName>
    <definedName name="RAB">#REF!+#REF!</definedName>
    <definedName name="RAB_1">#REF!</definedName>
    <definedName name="RAB_1M">#REF!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B_APBD">#REF!</definedName>
    <definedName name="RAB_APBN">#REF!</definedName>
    <definedName name="RAB_ASLI">#REF!</definedName>
    <definedName name="RAB_GI_Mranggen">#REF!</definedName>
    <definedName name="RAB.I">#REF!</definedName>
    <definedName name="RAB.II">#REF!</definedName>
    <definedName name="RAB.III">#REF!</definedName>
    <definedName name="RAB.IV">#REF!</definedName>
    <definedName name="RAB.IX">#REF!</definedName>
    <definedName name="RAB.KOP.">#REF!</definedName>
    <definedName name="RAB.V">#REF!</definedName>
    <definedName name="RAB.VI">#REF!</definedName>
    <definedName name="RAB.VII">#REF!</definedName>
    <definedName name="RAB.VIII">#REF!</definedName>
    <definedName name="rabat">#REF!</definedName>
    <definedName name="rabat1lyer">#REF!</definedName>
    <definedName name="rabatap">#REF!</definedName>
    <definedName name="rabatap2">#REF!</definedName>
    <definedName name="rabatbeton">#REF!</definedName>
    <definedName name="rabatbetonkosong">#REF!</definedName>
    <definedName name="rabbeton">#REF!</definedName>
    <definedName name="rabbeton2">#REF!</definedName>
    <definedName name="rabbit">#REF!</definedName>
    <definedName name="RABBPN">#REF!</definedName>
    <definedName name="rabcat">#REF!</definedName>
    <definedName name="rabcat2">#REF!</definedName>
    <definedName name="rabett">#REF!</definedName>
    <definedName name="rabkosen">#REF!</definedName>
    <definedName name="rabkosen2">#REF!</definedName>
    <definedName name="rablantai">#REF!</definedName>
    <definedName name="rablantai2">#REF!</definedName>
    <definedName name="rablistrik">#REF!</definedName>
    <definedName name="rablistrik2">#REF!</definedName>
    <definedName name="rabmck">#REF!</definedName>
    <definedName name="rabmenggala">#REF!</definedName>
    <definedName name="rabpasangan">#REF!</definedName>
    <definedName name="rabpasangan2">#REF!</definedName>
    <definedName name="rabpondasi">#REF!</definedName>
    <definedName name="RABTANAH">#REF!</definedName>
    <definedName name="Rabung_Genteng_Multi_Colour">#REF!</definedName>
    <definedName name="Rabung_Seng_BJLS_0_35">#REF!</definedName>
    <definedName name="racian">#REF!</definedName>
    <definedName name="rack1">#REF!</definedName>
    <definedName name="rack2">#REF!</definedName>
    <definedName name="rack3">#REF!</definedName>
    <definedName name="rack4">#REF!</definedName>
    <definedName name="racp">#REF!</definedName>
    <definedName name="racrylic">#REF!</definedName>
    <definedName name="raf">#REF!</definedName>
    <definedName name="RAG">#REF!</definedName>
    <definedName name="ragkaatpbtnborneo">#REF!</definedName>
    <definedName name="RAIL">#REF!</definedName>
    <definedName name="rail_balkon">#REF!</definedName>
    <definedName name="rail_tangga">#REF!</definedName>
    <definedName name="railing">#REF!</definedName>
    <definedName name="RAILINGTANGGA">#REF!</definedName>
    <definedName name="railling">#REF!</definedName>
    <definedName name="Rak_Lemari_Meja_Beton">#REF!</definedName>
    <definedName name="ral">#REF!</definedName>
    <definedName name="raling">#REF!</definedName>
    <definedName name="Ralling_Stainlees_2_inch">#REF!</definedName>
    <definedName name="ramp">#REF!</definedName>
    <definedName name="RANGE">#REF!</definedName>
    <definedName name="rangk_atap_baja">#REF!</definedName>
    <definedName name="rangka">#REF!</definedName>
    <definedName name="Rangka_55">#REF!</definedName>
    <definedName name="Rangka_Almunium">#REF!</definedName>
    <definedName name="RANGKA_ATAP">#REF!</definedName>
    <definedName name="Rangka_atap_5_7">#REF!</definedName>
    <definedName name="Rangka_Atap_510">#REF!</definedName>
    <definedName name="rangka_atap_55">#REF!</definedName>
    <definedName name="Rangka_atap_57">#REF!</definedName>
    <definedName name="rangka_atap_610">#REF!</definedName>
    <definedName name="rangka_atap_baja">#REF!</definedName>
    <definedName name="Rangka_atap_genting">#REF!</definedName>
    <definedName name="Rangka_Atap_II">#REF!</definedName>
    <definedName name="Rangka_Atap_Kayu_II">#REF!</definedName>
    <definedName name="RANGKA_ATAP_KAYU_KLS._II">#REF!</definedName>
    <definedName name="RANGKA_BAJA_M2">#REF!</definedName>
    <definedName name="rangka_genting">#REF!</definedName>
    <definedName name="Rangka_K_Ulin">#REF!</definedName>
    <definedName name="rangka_langit">#REF!</definedName>
    <definedName name="RANGKA_PLA">#REF!</definedName>
    <definedName name="RANGKA_PLAFON">#REF!</definedName>
    <definedName name="RANGKA_PLAFOND">#REF!</definedName>
    <definedName name="RANGKA_PLAFOND_KAYU_KLS._II">#REF!</definedName>
    <definedName name="rangka_plavon">#REF!</definedName>
    <definedName name="Rangka_Plavon_Tripleks">#REF!</definedName>
    <definedName name="rangka_super">#REF!</definedName>
    <definedName name="rangka60kruing">#REF!</definedName>
    <definedName name="rangkaatap">#REF!</definedName>
    <definedName name="rangkaatapasbesgelombang">#REF!</definedName>
    <definedName name="rangkaatapbjringanzinkalum">#REF!</definedName>
    <definedName name="rangkaatpborneo">#REF!</definedName>
    <definedName name="rangkaatpkamper">#REF!</definedName>
    <definedName name="rangkaatpsirapkampr">#REF!</definedName>
    <definedName name="rangkabaja">#REF!</definedName>
    <definedName name="rangkabjringangalvnis">#REF!</definedName>
    <definedName name="rangkalangitdatar">#REF!</definedName>
    <definedName name="rangkalangitkruing6060">#REF!</definedName>
    <definedName name="rangkalangitmeranti100100">#REF!</definedName>
    <definedName name="rangkametalfuring">#REF!</definedName>
    <definedName name="rangkapartisikampr">#REF!</definedName>
    <definedName name="rangkaplafon">#REF!</definedName>
    <definedName name="rangkaplafond">#REF!</definedName>
    <definedName name="rangkaplafondkayu57">#REF!</definedName>
    <definedName name="rangkaplfnborneospr">#REF!</definedName>
    <definedName name="rangkatpkasokrwg">#REF!</definedName>
    <definedName name="RAP">#REF!</definedName>
    <definedName name="rapat">#REF!</definedName>
    <definedName name="raq">#REF!</definedName>
    <definedName name="rata2_kosong">#REF!</definedName>
    <definedName name="rata2_muat">#REF!</definedName>
    <definedName name="ratatanah">#REF!</definedName>
    <definedName name="RATE">#REF!</definedName>
    <definedName name="ratna">#REF!</definedName>
    <definedName name="RATUS">#REF!</definedName>
    <definedName name="RATUSAN">#REF!</definedName>
    <definedName name="raw">#REF!</definedName>
    <definedName name="rawin">#REF!</definedName>
    <definedName name="rawr">#REF!</definedName>
    <definedName name="RAYBAN">#REF!</definedName>
    <definedName name="rayben3">#REF!</definedName>
    <definedName name="rayben5">#REF!</definedName>
    <definedName name="RB_D10">#REF!</definedName>
    <definedName name="RB_D12">#REF!</definedName>
    <definedName name="RB_D13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B_D25">#REF!</definedName>
    <definedName name="RB_D32">#REF!</definedName>
    <definedName name="RB.2">#REF!</definedName>
    <definedName name="RBALOK">#REF!</definedName>
    <definedName name="rbata14">#REF!</definedName>
    <definedName name="rbata15">#REF!</definedName>
    <definedName name="rbatamerah">#REF!</definedName>
    <definedName name="rbatamerah13">#REF!</definedName>
    <definedName name="rbataringanfinishplester">#REF!</definedName>
    <definedName name="rbatucandi">#REF!</definedName>
    <definedName name="rbatuparas">#REF!</definedName>
    <definedName name="rbetonsisir">#REF!</definedName>
    <definedName name="rbgb">#REF!</definedName>
    <definedName name="rbhkTS118WS">#REF!</definedName>
    <definedName name="rbhkTX704AC">#REF!</definedName>
    <definedName name="rbongkarpaving">#REF!</definedName>
    <definedName name="Rbtbeton">#REF!</definedName>
    <definedName name="rbtbtn">#REF!</definedName>
    <definedName name="RC.10">#REF!</definedName>
    <definedName name="RC.11">#REF!</definedName>
    <definedName name="RC.12">#REF!</definedName>
    <definedName name="RC.13">#REF!</definedName>
    <definedName name="RC.14">#REF!</definedName>
    <definedName name="RC.15">#REF!</definedName>
    <definedName name="RC.16">#REF!</definedName>
    <definedName name="RC.17">#REF!</definedName>
    <definedName name="RC.18">#REF!</definedName>
    <definedName name="RC.19">#REF!</definedName>
    <definedName name="RC.20">#REF!</definedName>
    <definedName name="RCArea" hidden="1">#REF!</definedName>
    <definedName name="rcatplafond">#REF!</definedName>
    <definedName name="rcattembek">#REF!</definedName>
    <definedName name="rcattembin">#REF!</definedName>
    <definedName name="RCT">#REF!</definedName>
    <definedName name="rcutting4949">#REF!</definedName>
    <definedName name="rd_0.5">#REF!</definedName>
    <definedName name="rd_100">#REF!</definedName>
    <definedName name="rd_150_rpl9">#REF!</definedName>
    <definedName name="rd_4">#REF!</definedName>
    <definedName name="Rd150Rpl_9">#REF!</definedName>
    <definedName name="Rd150Rpl_9c_wbatt">#REF!</definedName>
    <definedName name="RDdia4">#REF!</definedName>
    <definedName name="rdecogressgelap">#REF!</definedName>
    <definedName name="rdsh" hidden="1">{#N/A,#N/A,FALSE,"REK";#N/A,#N/A,FALSE,"rab"}</definedName>
    <definedName name="RDU">#REF!</definedName>
    <definedName name="RE">#REF!</definedName>
    <definedName name="REACTOR_500">#REF!</definedName>
    <definedName name="Ready_Mix">#REF!</definedName>
    <definedName name="readymixk250">#REF!</definedName>
    <definedName name="ReadymixK300">#REF!</definedName>
    <definedName name="REAL">#REF!</definedName>
    <definedName name="realisasi">#REF!</definedName>
    <definedName name="REALISASI_BOBOT2">#REF!</definedName>
    <definedName name="REALISASI2">#REF!</definedName>
    <definedName name="Rebar_ratio">#REF!</definedName>
    <definedName name="Rebar_ratio_2">#REF!</definedName>
    <definedName name="RECAP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ctifier80">#REF!</definedName>
    <definedName name="RED">#REF!</definedName>
    <definedName name="REDBS100">#REF!</definedName>
    <definedName name="REDBS125">#REF!</definedName>
    <definedName name="REDBS15">#REF!</definedName>
    <definedName name="REDBS150">#REF!</definedName>
    <definedName name="REDBS20">#REF!</definedName>
    <definedName name="REDBS200">#REF!</definedName>
    <definedName name="REDBS25">#REF!</definedName>
    <definedName name="REDBS250">#REF!</definedName>
    <definedName name="REDBS300">#REF!</definedName>
    <definedName name="REDBS32">#REF!</definedName>
    <definedName name="REDBS40">#REF!</definedName>
    <definedName name="REDBS50">#REF!</definedName>
    <definedName name="REDBS65">#REF!</definedName>
    <definedName name="REDBS80">#REF!</definedName>
    <definedName name="REDGIP100">#REF!</definedName>
    <definedName name="REDGIP125">#REF!</definedName>
    <definedName name="REDGIP15">#REF!</definedName>
    <definedName name="REDGIP150">#REF!</definedName>
    <definedName name="REDGIP20">#REF!</definedName>
    <definedName name="REDGIP200">#REF!</definedName>
    <definedName name="REDGIP25">#REF!</definedName>
    <definedName name="REDGIP250">#REF!</definedName>
    <definedName name="REDGIP300">#REF!</definedName>
    <definedName name="REDGIP32">#REF!</definedName>
    <definedName name="REDGIP350">#REF!</definedName>
    <definedName name="REDGIP40">#REF!</definedName>
    <definedName name="REDGIP400">#REF!</definedName>
    <definedName name="REDGIP50">#REF!</definedName>
    <definedName name="REDGIP65">#REF!</definedName>
    <definedName name="REDGIP80">#REF!</definedName>
    <definedName name="REDI125">#REF!</definedName>
    <definedName name="REDI175">#REF!</definedName>
    <definedName name="REDI225">#REF!</definedName>
    <definedName name="REDI300">#REF!</definedName>
    <definedName name="redoxideprimer">#REF!</definedName>
    <definedName name="reett">#REF!</definedName>
    <definedName name="reewr">#REF!</definedName>
    <definedName name="REF">#REF!</definedName>
    <definedName name="Ref.">#REF!</definedName>
    <definedName name="Refrigrant">#REF!</definedName>
    <definedName name="Regel">#REF!</definedName>
    <definedName name="Regel_Pipa_Galvanis">#REF!</definedName>
    <definedName name="REGRE">#REF!</definedName>
    <definedName name="Rehab_RKB_SMP_1_Gunung_Tabur">#REF!</definedName>
    <definedName name="REHABILITASI_INTAKE_BIYONGA_____LIMBOTO">#REF!</definedName>
    <definedName name="REIN_STEEL">#REF!</definedName>
    <definedName name="rek">#REF!</definedName>
    <definedName name="REK_AN">#REF!</definedName>
    <definedName name="REKAN">#REF!</definedName>
    <definedName name="REKAP">#REF!</definedName>
    <definedName name="REKAP_3">#REF!</definedName>
    <definedName name="REKAP_ANALISA">#REF!</definedName>
    <definedName name="rekap_ars">#REF!</definedName>
    <definedName name="Rekap_Arsitektur">#REF!</definedName>
    <definedName name="rekap_asrama">#REF!</definedName>
    <definedName name="REKAP_B">#REF!</definedName>
    <definedName name="REKAP_C">#REF!</definedName>
    <definedName name="rekap_external">#REF!</definedName>
    <definedName name="rekap_imam">#REF!</definedName>
    <definedName name="rekap_masjid">#REF!</definedName>
    <definedName name="rekap_me">#REF!</definedName>
    <definedName name="rekap_menara">#REF!</definedName>
    <definedName name="rekap_personel">#REF!</definedName>
    <definedName name="rekap_rumahsakit">#REF!</definedName>
    <definedName name="rekap_toko">#REF!</definedName>
    <definedName name="REKAP_TOTAL">#REF!</definedName>
    <definedName name="Rekap1">#REF!</definedName>
    <definedName name="rekap2">#REF!</definedName>
    <definedName name="rekap5" hidden="1">#REF!</definedName>
    <definedName name="rekapitulasi">#REF!</definedName>
    <definedName name="rekapppp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Volume">#REF!</definedName>
    <definedName name="rekat">#REF!</definedName>
    <definedName name="REKON">#REF!</definedName>
    <definedName name="relif">#REF!</definedName>
    <definedName name="RELP">#REF!</definedName>
    <definedName name="relpintu">#REF!</definedName>
    <definedName name="relpintudorong">#REF!</definedName>
    <definedName name="remix175">#REF!</definedName>
    <definedName name="remix225">#REF!</definedName>
    <definedName name="remix250">#REF!</definedName>
    <definedName name="remix250_1">#REF!</definedName>
    <definedName name="rencana">#REF!</definedName>
    <definedName name="reng">#REF!</definedName>
    <definedName name="reng_3_4">#REF!</definedName>
    <definedName name="Reng_bengkirai">#REF!</definedName>
    <definedName name="Reng_bengkirai34">#REF!</definedName>
    <definedName name="Reng_jati">#REF!</definedName>
    <definedName name="Reng_kamper">#REF!</definedName>
    <definedName name="RENG23">#REF!</definedName>
    <definedName name="RENG34">#REF!</definedName>
    <definedName name="Rengjati">#REF!</definedName>
    <definedName name="rengsaja">#REF!</definedName>
    <definedName name="rengusuk">#REF!</definedName>
    <definedName name="RENTAL">#REF!</definedName>
    <definedName name="repbalok">#REF!</definedName>
    <definedName name="repkolom">#REF!</definedName>
    <definedName name="repslab">#REF!</definedName>
    <definedName name="REQUEST_FOR_APPROVAL_OF_CONTRACT">#REF!</definedName>
    <definedName name="RER">#REF!</definedName>
    <definedName name="res">#REF!</definedName>
    <definedName name="resap">#REF!</definedName>
    <definedName name="RESAP_PENGIKAT">#REF!</definedName>
    <definedName name="resapan">#REF!</definedName>
    <definedName name="resapanhujan">#REF!</definedName>
    <definedName name="RESD">#N/A</definedName>
    <definedName name="Reservoir">#REF!</definedName>
    <definedName name="residu">#REF!</definedName>
    <definedName name="Residu_Kuda_Kuda">#REF!</definedName>
    <definedName name="Residu_teer">#REF!</definedName>
    <definedName name="resistor">#REF!</definedName>
    <definedName name="RESULT">#REF!</definedName>
    <definedName name="ret">#N/A</definedName>
    <definedName name="rete">#REF!</definedName>
    <definedName name="retewtr">#REF!</definedName>
    <definedName name="reuter">#REF!</definedName>
    <definedName name="rev">#REF!</definedName>
    <definedName name="REVIEW">#REF!</definedName>
    <definedName name="REWT">#REF!</definedName>
    <definedName name="rewtq">#REF!</definedName>
    <definedName name="rewtreqr">#REF!</definedName>
    <definedName name="REYRJ">#REF!</definedName>
    <definedName name="RF">#REF!</definedName>
    <definedName name="rfd" hidden="1">#REF!</definedName>
    <definedName name="rfr">#REF!</definedName>
    <definedName name="RFSL">#REF!</definedName>
    <definedName name="RFWEA">#REF!</definedName>
    <definedName name="rg">#REF!</definedName>
    <definedName name="rgali1m">#REF!</definedName>
    <definedName name="rggy">#REF!</definedName>
    <definedName name="rgkatpsirapborneo">#REF!</definedName>
    <definedName name="RGR">#REF!</definedName>
    <definedName name="rgranitlift">#REF!</definedName>
    <definedName name="rgranittile">#REF!</definedName>
    <definedName name="rgrc6hollow">#REF!</definedName>
    <definedName name="rgrcbatik">#REF!</definedName>
    <definedName name="rgypsum9crosstee">#REF!</definedName>
    <definedName name="rgypsum9hollow">#REF!</definedName>
    <definedName name="rgypsumHPL">#REF!</definedName>
    <definedName name="rhr">#REF!</definedName>
    <definedName name="rhyre">#REF!</definedName>
    <definedName name="rib">#REF!</definedName>
    <definedName name="RIBU">#REF!</definedName>
    <definedName name="rigid">#REF!</definedName>
    <definedName name="RIN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an">#REF!</definedName>
    <definedName name="RINCIANSEWA">#REF!</definedName>
    <definedName name="RINCIANSEWA2">#REF!</definedName>
    <definedName name="ring">#REF!</definedName>
    <definedName name="ring_15">#REF!</definedName>
    <definedName name="ring_anal">#REF!</definedName>
    <definedName name="ring1515">#REF!</definedName>
    <definedName name="ringbalk">#REF!</definedName>
    <definedName name="Ringbalk1">#REF!</definedName>
    <definedName name="ringbalk1520">#REF!</definedName>
    <definedName name="Ringbalk2">#REF!</definedName>
    <definedName name="ringbalok1220">#REF!</definedName>
    <definedName name="ringbalok1520">#REF!</definedName>
    <definedName name="ringgunung">#REF!</definedName>
    <definedName name="RINSU">#REF!</definedName>
    <definedName name="ripel">#REF!</definedName>
    <definedName name="RIPRAP">#REF!</definedName>
    <definedName name="riser_30">#REF!</definedName>
    <definedName name="rit">#REF!</definedName>
    <definedName name="RIVER_STONE">#REF!</definedName>
    <definedName name="Rizal">#REF!</definedName>
    <definedName name="rjtrj" hidden="1">{"'Sheet1'!$A$1"}</definedName>
    <definedName name="rk">#REF!</definedName>
    <definedName name="RK.4">#REF!</definedName>
    <definedName name="RK.5">#REF!</definedName>
    <definedName name="RK.6">#REF!</definedName>
    <definedName name="RK.7">#REF!</definedName>
    <definedName name="RK.8">#REF!</definedName>
    <definedName name="rkarpet">#REF!</definedName>
    <definedName name="rkb">#REF!</definedName>
    <definedName name="rkbesi">#REF!</definedName>
    <definedName name="rkeramik2020">#REF!</definedName>
    <definedName name="rkeramik3030">#REF!</definedName>
    <definedName name="rkeramik4040">#REF!</definedName>
    <definedName name="rkeramik6060">#REF!</definedName>
    <definedName name="rkerdin2540">#REF!</definedName>
    <definedName name="rkerdin3030">#REF!</definedName>
    <definedName name="rkolom1515">#REF!</definedName>
    <definedName name="RKP" hidden="1">{#N/A,#N/A,FALSE,"Chi tiÆt"}</definedName>
    <definedName name="RKP.1">#REF!</definedName>
    <definedName name="RKP.10">#REF!</definedName>
    <definedName name="RKP.11.A">#REF!</definedName>
    <definedName name="RKP.11.B">#REF!</definedName>
    <definedName name="RKP.11.C">#REF!</definedName>
    <definedName name="RKP.12.A">#REF!</definedName>
    <definedName name="RKP.12.B">#REF!</definedName>
    <definedName name="RKP.12.C">#REF!</definedName>
    <definedName name="RKP.14">#REF!</definedName>
    <definedName name="RKP.15">#REF!</definedName>
    <definedName name="RKP.16">#REF!</definedName>
    <definedName name="RKP.17">#REF!</definedName>
    <definedName name="RKP.18">#REF!</definedName>
    <definedName name="RKP.19.A">#REF!</definedName>
    <definedName name="RKP.19.B">#REF!</definedName>
    <definedName name="RKP.20">#REF!</definedName>
    <definedName name="RKP.21">#REF!</definedName>
    <definedName name="RKP.22">#REF!</definedName>
    <definedName name="RKP.2A">#REF!</definedName>
    <definedName name="RKP.2B">#REF!</definedName>
    <definedName name="RKP.3">#REF!</definedName>
    <definedName name="RKP.4">#REF!</definedName>
    <definedName name="RKP.5">#REF!</definedName>
    <definedName name="RKP.6">#REF!</definedName>
    <definedName name="RKP.7.B">#REF!</definedName>
    <definedName name="RKP.7.C">#REF!</definedName>
    <definedName name="RKP.7.D">#REF!</definedName>
    <definedName name="RKP.8">#REF!</definedName>
    <definedName name="RKP.9.A">#REF!</definedName>
    <definedName name="RKP.9.B">#REF!</definedName>
    <definedName name="RKUYIYU">#REF!</definedName>
    <definedName name="rl_01_son150">#REF!</definedName>
    <definedName name="RL.17">#REF!</definedName>
    <definedName name="RL.18">#REF!</definedName>
    <definedName name="RL.3">#REF!</definedName>
    <definedName name="RLABO">#REF!</definedName>
    <definedName name="rlight1">#REF!</definedName>
    <definedName name="rlistelo">#REF!</definedName>
    <definedName name="rm">#REF!</definedName>
    <definedName name="rm_300_2_36">#REF!</definedName>
    <definedName name="rm_300_236">#REF!</definedName>
    <definedName name="rm300acr_1_36">#REF!</definedName>
    <definedName name="rm300acr_2_18">#REF!</definedName>
    <definedName name="rm300acr_2_36">#REF!</definedName>
    <definedName name="rm300m2_2_18">#REF!</definedName>
    <definedName name="rm300m2_2_36">#REF!</definedName>
    <definedName name="rm300m4_2_18">#REF!</definedName>
    <definedName name="rm300m4_2_36">#REF!</definedName>
    <definedName name="rm300m4_2_36_nicad">#REF!</definedName>
    <definedName name="Rmh_type_120" localSheetId="2">#REF!</definedName>
    <definedName name="Rmh_type_120">#REF!</definedName>
    <definedName name="Rmh_TYPE_70" localSheetId="2">#REF!</definedName>
    <definedName name="Rmh_TYPE_70">#REF!</definedName>
    <definedName name="RMISC">#REF!</definedName>
    <definedName name="rmo_1_18">#REF!</definedName>
    <definedName name="rmo_1_36">#REF!</definedName>
    <definedName name="rmo_2_18">#REF!</definedName>
    <definedName name="rmo_2_36">#REF!</definedName>
    <definedName name="Rmo236c_wbatt">#REF!</definedName>
    <definedName name="Rmo300_236">#REF!</definedName>
    <definedName name="Rmo300_236batt">#REF!</definedName>
    <definedName name="rnatkompon">#REF!</definedName>
    <definedName name="rngkakd2bajawfh">#REF!</definedName>
    <definedName name="rngkatapkamper">#REF!</definedName>
    <definedName name="rngkprtsiborneo">#REF!</definedName>
    <definedName name="rnirogranitgelap">#REF!</definedName>
    <definedName name="rnusaboardhpl">#REF!</definedName>
    <definedName name="ROADL">#REF!</definedName>
    <definedName name="roadm_kr">#REF!</definedName>
    <definedName name="RODA_BS">#REF!</definedName>
    <definedName name="roda.pntu">#REF!</definedName>
    <definedName name="roiter">#REF!</definedName>
    <definedName name="Rol_Cat">#REF!</definedName>
    <definedName name="rolag">#REF!</definedName>
    <definedName name="rolcat">#REF!</definedName>
    <definedName name="roldoralm">#REF!</definedName>
    <definedName name="roldorstel">#REF!</definedName>
    <definedName name="ROLL">#REF!</definedName>
    <definedName name="rollag">#REF!</definedName>
    <definedName name="rollagpermlari">#REF!</definedName>
    <definedName name="ROLLCAT">#REF!</definedName>
    <definedName name="rolldoor">#REF!</definedName>
    <definedName name="roller">#REF!</definedName>
    <definedName name="rolling_door">#REF!</definedName>
    <definedName name="Rolling_Door_Aluminium_tbl_2_mm">#REF!</definedName>
    <definedName name="ROLLINGDOOR">#REF!</definedName>
    <definedName name="rollingdooralmunium">#REF!</definedName>
    <definedName name="roltba">#REF!</definedName>
    <definedName name="roltba_1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of_4">#REF!</definedName>
    <definedName name="roofdrain">#REF!</definedName>
    <definedName name="rooftank_500">#REF!</definedName>
    <definedName name="rool_meter">#REF!</definedName>
    <definedName name="roolag">#REF!</definedName>
    <definedName name="rooster">#REF!</definedName>
    <definedName name="Rooster_Tembikar__Beton">#REF!</definedName>
    <definedName name="rope">#REF!</definedName>
    <definedName name="ror">#REF!</definedName>
    <definedName name="ROR_detec">#REF!</definedName>
    <definedName name="rorap">#REF!</definedName>
    <definedName name="rorp">#REF!</definedName>
    <definedName name="ros">#REF!</definedName>
    <definedName name="ROSETER">#REF!</definedName>
    <definedName name="ROSMANTO_DANIAL__ST">#REF!</definedName>
    <definedName name="rosster">#REF!</definedName>
    <definedName name="roster">#REF!</definedName>
    <definedName name="Roster_Beton">#REF!</definedName>
    <definedName name="roster_kayu">#REF!</definedName>
    <definedName name="rosterbata">#REF!</definedName>
    <definedName name="ROUND">#REF!</definedName>
    <definedName name="round1">#REF!</definedName>
    <definedName name="round2">#REF!</definedName>
    <definedName name="ROUNDL">#REF!</definedName>
    <definedName name="ROUNDM">#REF!</definedName>
    <definedName name="rousd">#REF!</definedName>
    <definedName name="ROW">#REF!</definedName>
    <definedName name="ROWpost">#REF!</definedName>
    <definedName name="RP">#REF!</definedName>
    <definedName name="Rp_1">#REF!</definedName>
    <definedName name="Rp.">#REF!</definedName>
    <definedName name="rp.1">#REF!</definedName>
    <definedName name="RP.4">#REF!</definedName>
    <definedName name="RP.5">#REF!</definedName>
    <definedName name="RP.6">#REF!</definedName>
    <definedName name="RP.7">#REF!</definedName>
    <definedName name="RP.8">#REF!</definedName>
    <definedName name="rpab">#REF!</definedName>
    <definedName name="RPAIN">#REF!</definedName>
    <definedName name="rpartisi6mm">#REF!</definedName>
    <definedName name="rpartisi6mm1sisi">#REF!</definedName>
    <definedName name="rpartisi9mm">#REF!</definedName>
    <definedName name="rpartisi9mm1sisi">#REF!</definedName>
    <definedName name="rpavingblock">#REF!</definedName>
    <definedName name="rpbat">#REF!</definedName>
    <definedName name="rpbb">#REF!</definedName>
    <definedName name="rpbc">#REF!</definedName>
    <definedName name="rpbek">#REF!</definedName>
    <definedName name="rpbk">#REF!</definedName>
    <definedName name="rpbtkl">#REF!</definedName>
    <definedName name="rpct">#REF!</definedName>
    <definedName name="rpg">#REF!</definedName>
    <definedName name="rpkb">#REF!</definedName>
    <definedName name="rpki">#REF!</definedName>
    <definedName name="rpkii">#REF!</definedName>
    <definedName name="rpkiii">#REF!</definedName>
    <definedName name="rpkrk">#REF!</definedName>
    <definedName name="rpkt">#REF!</definedName>
    <definedName name="rpkw2">#REF!</definedName>
    <definedName name="rpkw3">#REF!</definedName>
    <definedName name="rpkyII">#REF!</definedName>
    <definedName name="rPlA">#REF!,#REF!</definedName>
    <definedName name="rplat">#REF!</definedName>
    <definedName name="rplatstainless">#REF!</definedName>
    <definedName name="rplesetr14">#REF!</definedName>
    <definedName name="rplester13">#REF!</definedName>
    <definedName name="rplester1315">#REF!</definedName>
    <definedName name="rplester15">#REF!</definedName>
    <definedName name="rplester1515">#REF!</definedName>
    <definedName name="rplester30mm">#REF!</definedName>
    <definedName name="rplesterbeton">#REF!</definedName>
    <definedName name="rplesterciprat">#REF!</definedName>
    <definedName name="rplint1030">#REF!</definedName>
    <definedName name="rplint1040">#REF!</definedName>
    <definedName name="rplint1060">#REF!</definedName>
    <definedName name="rplintkayu">#REF!</definedName>
    <definedName name="rplstr14">#REF!</definedName>
    <definedName name="RPM">#REF!</definedName>
    <definedName name="rponbtkl13">#REF!</definedName>
    <definedName name="rponbtkl15">#REF!</definedName>
    <definedName name="RPP">#REF!</definedName>
    <definedName name="rppk">#REF!</definedName>
    <definedName name="rppks">#REF!</definedName>
    <definedName name="rpprk1">#REF!</definedName>
    <definedName name="rpprk2">#REF!</definedName>
    <definedName name="rppsg">#REF!</definedName>
    <definedName name="rppsk">#REF!</definedName>
    <definedName name="RPRATE">#REF!</definedName>
    <definedName name="rpsm">#REF!</definedName>
    <definedName name="rpt">#REF!</definedName>
    <definedName name="rptg">#REF!</definedName>
    <definedName name="rr">#REF!</definedName>
    <definedName name="rrabat">#REF!</definedName>
    <definedName name="rrabat1layer">#REF!</definedName>
    <definedName name="rrabatbeton">#REF!</definedName>
    <definedName name="rrd">#REF!</definedName>
    <definedName name="RRFF">#REF!</definedName>
    <definedName name="rrollag">#REF!</definedName>
    <definedName name="rromangress6060">#REF!</definedName>
    <definedName name="rrr">#REF!</definedName>
    <definedName name="rrrr">#REF!</definedName>
    <definedName name="rrrrr">#REF!</definedName>
    <definedName name="RRRRRRR">#REF!</definedName>
    <definedName name="rrrrrrrr">#REF!</definedName>
    <definedName name="RRRRRRRRRR">#REF!</definedName>
    <definedName name="RRRRRRRRRRR">#REF!</definedName>
    <definedName name="RRRRRRRRRRRRRR">#REF!</definedName>
    <definedName name="RRRRRRRRRRRRRRRR">#REF!</definedName>
    <definedName name="RRRRRRRRRRRRRRRRR">#REF!</definedName>
    <definedName name="RRRRRRRRRRRRRRRRRRRR">#REF!</definedName>
    <definedName name="RRRRRRRRRRRRRRRRRRRRR">#REF!</definedName>
    <definedName name="RRRRRRRRRRRRRRRRRRRRRRRR">#REF!</definedName>
    <definedName name="RRRRRRRRRRRRRRRRRRRRRRRRRR">#REF!</definedName>
    <definedName name="RS">#REF!</definedName>
    <definedName name="rskoning">#REF!</definedName>
    <definedName name="RSLEE">#REF!</definedName>
    <definedName name="rsloof1520">#REF!</definedName>
    <definedName name="rsloof2030">#REF!</definedName>
    <definedName name="rstainless10">#REF!</definedName>
    <definedName name="rstepnoushing1030">#REF!</definedName>
    <definedName name="rstripping">#REF!</definedName>
    <definedName name="RSUBT">#REF!</definedName>
    <definedName name="RSUM1">#REF!</definedName>
    <definedName name="RSUM2">#REF!</definedName>
    <definedName name="RSUM3">#REF!</definedName>
    <definedName name="rt">#REF!</definedName>
    <definedName name="Rtangga">#REF!</definedName>
    <definedName name="rte">#REF!</definedName>
    <definedName name="rtejhv" hidden="1">{#N/A,#N/A,FALSE,"REK";#N/A,#N/A,FALSE,"rab"}</definedName>
    <definedName name="rteksture3030">#REF!</definedName>
    <definedName name="RTEST">#REF!</definedName>
    <definedName name="rtgwer">#REF!</definedName>
    <definedName name="rtn">#REF!</definedName>
    <definedName name="rtre">#REF!</definedName>
    <definedName name="rtw\">#REF!</definedName>
    <definedName name="rtwerywr">#REF!</definedName>
    <definedName name="rtwtt">#REF!</definedName>
    <definedName name="rtwwe">#REF!</definedName>
    <definedName name="rty" hidden="1">{#N/A,#N/A,FALSE,"REK";#N/A,#N/A,FALSE,"Bq-ARS"}</definedName>
    <definedName name="rtyrty">#REF!</definedName>
    <definedName name="rtyu" hidden="1">{"'Sheet1'!$A$1"}</definedName>
    <definedName name="RUAS1B">#REF!</definedName>
    <definedName name="rubber">#REF!</definedName>
    <definedName name="Rubberseal3">#REF!</definedName>
    <definedName name="Rubberseal6">#REF!</definedName>
    <definedName name="rubberseal8">#REF!</definedName>
    <definedName name="Rucika">#REF!</definedName>
    <definedName name="Rucika_Wavin">#REF!</definedName>
    <definedName name="ruiter">#REF!</definedName>
    <definedName name="ruiterkruing">#REF!</definedName>
    <definedName name="rukan_a">#REF!</definedName>
    <definedName name="rukan_aa">#REF!</definedName>
    <definedName name="rukan_b">#REF!</definedName>
    <definedName name="rukan_c">#REF!</definedName>
    <definedName name="rukan_cc">#REF!</definedName>
    <definedName name="rukan_d">#REF!</definedName>
    <definedName name="rukan_dd">#REF!</definedName>
    <definedName name="rukan_e">#REF!</definedName>
    <definedName name="rukan_ee">#REF!</definedName>
    <definedName name="Ruko">#REF!</definedName>
    <definedName name="rum">#REF!</definedName>
    <definedName name="RUMA_36">#REF!</definedName>
    <definedName name="RUMAH_T25">#REF!</definedName>
    <definedName name="rumahoperasi">#REF!</definedName>
    <definedName name="rumahpompa">#REF!</definedName>
    <definedName name="rumahsakit">#REF!</definedName>
    <definedName name="Rumput">#REF!</definedName>
    <definedName name="rumput_1">#REF!</definedName>
    <definedName name="rumput_gebalan">#REF!</definedName>
    <definedName name="rumus">#REF!</definedName>
    <definedName name="rumus1">#REF!</definedName>
    <definedName name="RUPIAH">#REF!</definedName>
    <definedName name="rurugdatang">#REF!</definedName>
    <definedName name="rurugp">#REF!</definedName>
    <definedName name="rurugsirtu">#REF!</definedName>
    <definedName name="ruryu">#REF!</definedName>
    <definedName name="RUTIN">#REF!</definedName>
    <definedName name="RUTIN_1">#REF!</definedName>
    <definedName name="RUTIN_10">#REF!</definedName>
    <definedName name="RUTIN_2">#REF!</definedName>
    <definedName name="RUTIN_3">#REF!</definedName>
    <definedName name="RUTIN_4">#REF!</definedName>
    <definedName name="RUTIN_5">#REF!</definedName>
    <definedName name="RUTIN_7">#REF!</definedName>
    <definedName name="RUTIN_9">#REF!</definedName>
    <definedName name="RWE">#REF!</definedName>
    <definedName name="RWERW">#REF!</definedName>
    <definedName name="rwew">#REF!</definedName>
    <definedName name="rwoodplank">#REF!</definedName>
    <definedName name="rwoodstain">#REF!</definedName>
    <definedName name="rwrt">#REF!</definedName>
    <definedName name="rwsrerfg">#REF!</definedName>
    <definedName name="rwtwyw">#REF!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e">#REF!</definedName>
    <definedName name="RYEY">#REF!</definedName>
    <definedName name="rys">#REF!</definedName>
    <definedName name="rytj" hidden="1">{#N/A,#N/A,FALSE,"REK";#N/A,#N/A,FALSE,"rab"}</definedName>
    <definedName name="rywyw">#REF!</definedName>
    <definedName name="ryyy" hidden="1">{"'Sheet1'!$A$1"}</definedName>
    <definedName name="s">#REF!</definedName>
    <definedName name="s_1">#REF!</definedName>
    <definedName name="s_2">#REF!</definedName>
    <definedName name="s_3">#REF!</definedName>
    <definedName name="s_3_1">#REF!</definedName>
    <definedName name="s_3_10">#REF!</definedName>
    <definedName name="s_3_2">#REF!</definedName>
    <definedName name="s_3_3">#REF!</definedName>
    <definedName name="s_3_4">#REF!</definedName>
    <definedName name="s_3_5">#REF!</definedName>
    <definedName name="s_3_6">#REF!</definedName>
    <definedName name="s_3_7">#REF!</definedName>
    <definedName name="s_3_8">#REF!</definedName>
    <definedName name="s_3_9">#REF!</definedName>
    <definedName name="s_4">#REF!</definedName>
    <definedName name="s_4_1">#REF!</definedName>
    <definedName name="s_4_2">#REF!</definedName>
    <definedName name="s_4_3">#REF!</definedName>
    <definedName name="s_5">#REF!</definedName>
    <definedName name="S_ANGKA">#REF!</definedName>
    <definedName name="S_DIGIT">#REF!</definedName>
    <definedName name="S_JUTA">#REF!</definedName>
    <definedName name="S_MILYAR">#REF!</definedName>
    <definedName name="S_RIBU">#REF!</definedName>
    <definedName name="S_SATU">#REF!</definedName>
    <definedName name="s_tx403">#REF!</definedName>
    <definedName name="S._01">#REF!</definedName>
    <definedName name="S.1">#REF!</definedName>
    <definedName name="S.2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BJ30">#REF!</definedName>
    <definedName name="S.dolar">#REF!</definedName>
    <definedName name="s.gd">#REF!</definedName>
    <definedName name="s.hotel">#REF!</definedName>
    <definedName name="S.LAMA.A">#REF!</definedName>
    <definedName name="S.LAMA.B">#REF!</definedName>
    <definedName name="S.LAMA.C">#REF!</definedName>
    <definedName name="S.PUTIH">#REF!</definedName>
    <definedName name="s.std">#REF!</definedName>
    <definedName name="s.tukang">#REF!</definedName>
    <definedName name="s.warna">#REF!</definedName>
    <definedName name="S.WORK">#REF!</definedName>
    <definedName name="S2AKegiatanT_TOTAL2" hidden="1">#REF!</definedName>
    <definedName name="S3.gang">#REF!</definedName>
    <definedName name="S3A_IDSATKER" hidden="1">#REF!</definedName>
    <definedName name="S3A_LOKASIBUAT" hidden="1">#REF!</definedName>
    <definedName name="S3A_NAMA_BIDANG" hidden="1">#REF!</definedName>
    <definedName name="S3A_NAMA_SKPD" hidden="1">#REF!</definedName>
    <definedName name="S3A_NAMAPIMPINAN" hidden="1">#REF!</definedName>
    <definedName name="S3A_NIPPIMPINAN" hidden="1">#REF!</definedName>
    <definedName name="S3A_TGLBUAT" hidden="1">#REF!</definedName>
    <definedName name="S3A_URUSANPEM" hidden="1">#REF!</definedName>
    <definedName name="SA">#REF!</definedName>
    <definedName name="SA_150">#REF!</definedName>
    <definedName name="SA_500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bun">#REF!</definedName>
    <definedName name="saczv">#REF!</definedName>
    <definedName name="SAD">#REF!</definedName>
    <definedName name="saf">#REF!</definedName>
    <definedName name="SAFETY_CONTROL">#REF!</definedName>
    <definedName name="SAH">#REF!</definedName>
    <definedName name="SAK_GAN">#REF!</definedName>
    <definedName name="Sak_Ganda">#REF!</definedName>
    <definedName name="SAK_TUNG">#REF!</definedName>
    <definedName name="Sak_tunggl">#REF!</definedName>
    <definedName name="saklar">#REF!</definedName>
    <definedName name="saklar_double_lim">#REF!</definedName>
    <definedName name="saklar_double_SPLN">#REF!</definedName>
    <definedName name="saklar_ganda">#REF!</definedName>
    <definedName name="Saklar_Tiga">#REF!</definedName>
    <definedName name="Saklar_Triple">#REF!</definedName>
    <definedName name="saklar_tunggal">#REF!</definedName>
    <definedName name="saklar_tunggal_lim">#REF!</definedName>
    <definedName name="saklar_tunggal_SPLN">#REF!</definedName>
    <definedName name="saklar.g">#REF!</definedName>
    <definedName name="saklar.t">#REF!</definedName>
    <definedName name="saklar2">#REF!</definedName>
    <definedName name="Saklar3">#REF!</definedName>
    <definedName name="saklardobel">#REF!</definedName>
    <definedName name="saklarg">#REF!</definedName>
    <definedName name="saklarg_1">#REF!</definedName>
    <definedName name="saklarganda">#REF!</definedName>
    <definedName name="saklart">#REF!</definedName>
    <definedName name="saklartukar">#REF!</definedName>
    <definedName name="saklartunggal">#REF!</definedName>
    <definedName name="saklrgnd">#REF!</definedName>
    <definedName name="saklrtggl">#REF!</definedName>
    <definedName name="sakura">#REF!</definedName>
    <definedName name="sakura_roof">#REF!</definedName>
    <definedName name="Sal_airhujan_gor" localSheetId="2">#REF!</definedName>
    <definedName name="Sal_airhujan_gor">#REF!</definedName>
    <definedName name="sal_k">#REF!</definedName>
    <definedName name="sal_kel">#REF!</definedName>
    <definedName name="Sal_Type_I">#REF!</definedName>
    <definedName name="Sal_Type_II">#REF!</definedName>
    <definedName name="SALARY">#REF!</definedName>
    <definedName name="SALARY___WAGE">#REF!</definedName>
    <definedName name="SALES">#REF!</definedName>
    <definedName name="salu">#REF!</definedName>
    <definedName name="saluran">#REF!</definedName>
    <definedName name="Saluran_air">#REF!</definedName>
    <definedName name="Saluran_Type_I">#REF!</definedName>
    <definedName name="Saluran_Type_II">#REF!</definedName>
    <definedName name="SALURAN30">#REF!</definedName>
    <definedName name="saluranair">#REF!</definedName>
    <definedName name="saluranbuisbtn">#REF!</definedName>
    <definedName name="saluranpembuang">#REF!</definedName>
    <definedName name="sam_tiangpancang">#REF!</definedName>
    <definedName name="Samb_L_GIV_2">#REF!</definedName>
    <definedName name="SAmb_L_GIV_2_OMS">#REF!</definedName>
    <definedName name="Samb_L_PVC_3">#REF!</definedName>
    <definedName name="Samb_T_GIV_2">#REF!</definedName>
    <definedName name="Samb_T_GIV_2_OMS">#REF!</definedName>
    <definedName name="Samb_T_PVC_3_OMS">#REF!</definedName>
    <definedName name="Samb_T_PVC_4">#REF!</definedName>
    <definedName name="Samb_T_PVC_4_OMS">#REF!</definedName>
    <definedName name="sambung">#REF!</definedName>
    <definedName name="sambung450">#REF!</definedName>
    <definedName name="sambung600">#REF!</definedName>
    <definedName name="SAMBUNGAN_LISTRIK">#REF!</definedName>
    <definedName name="SAMP">#REF!</definedName>
    <definedName name="SAMYANGAAV25">#REF!</definedName>
    <definedName name="san">#REF!</definedName>
    <definedName name="SAND">#REF!</definedName>
    <definedName name="SAND_CONCRETE">#REF!</definedName>
    <definedName name="sandaran">#REF!</definedName>
    <definedName name="Sanding_Sealer__lapis_dasar_melamine">#REF!</definedName>
    <definedName name="sandra">#REF!</definedName>
    <definedName name="sandstone">#REF!</definedName>
    <definedName name="SanIt_jaga">#REF!</definedName>
    <definedName name="sanitair">#REF!</definedName>
    <definedName name="sanitair2">#REF!</definedName>
    <definedName name="sanitair3">#REF!</definedName>
    <definedName name="Sanitasi">#REF!</definedName>
    <definedName name="SANITASI_AIR">#REF!</definedName>
    <definedName name="Sanitasi_drai_Jaga">#REF!</definedName>
    <definedName name="Sanitasi_jaga">#REF!</definedName>
    <definedName name="sanlex">#REF!</definedName>
    <definedName name="santong" hidden="1">#REF!</definedName>
    <definedName name="sasasas">#REF!</definedName>
    <definedName name="SASE">#REF!</definedName>
    <definedName name="sat" localSheetId="2">#REF!</definedName>
    <definedName name="sat">#REF!</definedName>
    <definedName name="SATKER">#REF!</definedName>
    <definedName name="SATKER2">#REF!</definedName>
    <definedName name="satpam">#REF!</definedName>
    <definedName name="SATU">#REF!</definedName>
    <definedName name="SATUA">#REF!</definedName>
    <definedName name="SATUAN">#REF!</definedName>
    <definedName name="Satuan_kerja">#REF!</definedName>
    <definedName name="SayName">#REF!</definedName>
    <definedName name="sb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BASE">#REF!</definedName>
    <definedName name="sbd">#REF!</definedName>
    <definedName name="SBILANG">#REF!</definedName>
    <definedName name="sc">#REF!</definedName>
    <definedName name="sc_0.51">#REF!</definedName>
    <definedName name="sc_6">#REF!</definedName>
    <definedName name="SC.1">#REF!</definedName>
    <definedName name="sca">#REF!</definedName>
    <definedName name="scaf1">#REF!</definedName>
    <definedName name="SCAFFOLDING">#REF!</definedName>
    <definedName name="scafol">#REF!</definedName>
    <definedName name="scafolding">#REF!</definedName>
    <definedName name="scc">#REF!</definedName>
    <definedName name="scc_6">#REF!</definedName>
    <definedName name="scdule">#REF!</definedName>
    <definedName name="sced" hidden="1">#REF!</definedName>
    <definedName name="scedl">#REF!</definedName>
    <definedName name="scedu">#REF!</definedName>
    <definedName name="scedu_6">#REF!</definedName>
    <definedName name="scfold">#REF!</definedName>
    <definedName name="SCH">#REF!</definedName>
    <definedName name="sch40w0.5">#REF!</definedName>
    <definedName name="Sched_Pay">#REF!</definedName>
    <definedName name="schedule">#REF!</definedName>
    <definedName name="Scheduled_Extra_Payments">#REF!</definedName>
    <definedName name="Scheduled_Interest_Rate">#REF!</definedName>
    <definedName name="Scheduled_Monthly_Payment">#REF!</definedName>
    <definedName name="SCOZ">#REF!</definedName>
    <definedName name="scr">#REF!</definedName>
    <definedName name="scred">#REF!</definedName>
    <definedName name="screed">"'file://SERVER3/har-data/STRUCTURE PRICE OF BQ KOMPAS GRAMEDIA.xls'#$analisa.$#REF!$#REF!"</definedName>
    <definedName name="SCREED10">#REF!</definedName>
    <definedName name="SCREED5">#REF!</definedName>
    <definedName name="screen">#REF!</definedName>
    <definedName name="SCREENING_PLANT">#REF!</definedName>
    <definedName name="scren">#REF!</definedName>
    <definedName name="SCRENING">#REF!</definedName>
    <definedName name="scvszcv">#REF!</definedName>
    <definedName name="sczscv">#REF!</definedName>
    <definedName name="sd">#REF!</definedName>
    <definedName name="sd3p">#REF!</definedName>
    <definedName name="sda" hidden="1">#REF!</definedName>
    <definedName name="sdafa">#REF!</definedName>
    <definedName name="sdana">#REF!</definedName>
    <definedName name="sdas">#REF!</definedName>
    <definedName name="sdasd">#REF!</definedName>
    <definedName name="sdasz">#REF!</definedName>
    <definedName name="sdatu">#REF!</definedName>
    <definedName name="sddf">#REF!</definedName>
    <definedName name="sde">#REF!</definedName>
    <definedName name="SDF">#REF!</definedName>
    <definedName name="sdfadw">#REF!</definedName>
    <definedName name="SDFD">#REF!</definedName>
    <definedName name="sdfdsfaes">#REF!</definedName>
    <definedName name="sdfeg">#REF!</definedName>
    <definedName name="sdfer">#REF!</definedName>
    <definedName name="sdfewf">#REF!</definedName>
    <definedName name="sdffg">#REF!</definedName>
    <definedName name="sdffgs">#REF!</definedName>
    <definedName name="sdfg">#REF!</definedName>
    <definedName name="sdfgeg">#REF!</definedName>
    <definedName name="sdfgf">#REF!</definedName>
    <definedName name="sdfgfd">#REF!</definedName>
    <definedName name="sdfgfhjkj">#REF!</definedName>
    <definedName name="sdfgfsd">#REF!</definedName>
    <definedName name="sdfgg">#REF!</definedName>
    <definedName name="sdfggf">#REF!</definedName>
    <definedName name="sdfggfg">#REF!</definedName>
    <definedName name="sdfggsd">#REF!</definedName>
    <definedName name="SDFGRFG">#REF!</definedName>
    <definedName name="sdfgsdsfs">#REF!</definedName>
    <definedName name="sdfsd">#REF!</definedName>
    <definedName name="SDFSFD">#REF!</definedName>
    <definedName name="sdfv">#REF!</definedName>
    <definedName name="sdfwrg" hidden="1">{"'Sheet1'!$A$1"}</definedName>
    <definedName name="sdg">#REF!</definedName>
    <definedName name="sdgdf">#REF!</definedName>
    <definedName name="sdgdfg">#REF!</definedName>
    <definedName name="SDGE">#REF!</definedName>
    <definedName name="sdgerfg">#REF!</definedName>
    <definedName name="sdgff">#REF!</definedName>
    <definedName name="sdgfs">#REF!</definedName>
    <definedName name="sdgg">#REF!</definedName>
    <definedName name="sdgsd">#REF!</definedName>
    <definedName name="sdh">#REF!</definedName>
    <definedName name="SDIGIT">#REF!</definedName>
    <definedName name="sdjkwkew">#REF!</definedName>
    <definedName name="SDMONG">#REF!</definedName>
    <definedName name="sdp.atm">#REF!</definedName>
    <definedName name="SDP.ELV1">#REF!</definedName>
    <definedName name="SDP.ELV2">#REF!</definedName>
    <definedName name="SDP.LT1.1">#REF!</definedName>
    <definedName name="SDP.LT1.2">#REF!</definedName>
    <definedName name="SDP.LT2">#REF!</definedName>
    <definedName name="SDP.LT2.1">#REF!</definedName>
    <definedName name="SDP.LT2.2">#REF!</definedName>
    <definedName name="SDP.LT3.1">#REF!</definedName>
    <definedName name="SDP.LT3.2">#REF!</definedName>
    <definedName name="SDP.LT4.1">#REF!</definedName>
    <definedName name="SDP.LT4.2">#REF!</definedName>
    <definedName name="SDP.PT1">#REF!</definedName>
    <definedName name="SDP.PT2">#REF!</definedName>
    <definedName name="SDP.PT3">#REF!</definedName>
    <definedName name="SDP.PT4">#REF!</definedName>
    <definedName name="SDP.PT5">#REF!</definedName>
    <definedName name="SDP.STP">#REF!</definedName>
    <definedName name="SDP.utama">#REF!</definedName>
    <definedName name="SDPN10100">#REF!</definedName>
    <definedName name="SDPN1015">#REF!</definedName>
    <definedName name="SDPN10150">#REF!</definedName>
    <definedName name="SDPN1020">#REF!</definedName>
    <definedName name="SDPN1025">#REF!</definedName>
    <definedName name="SDPN1032">#REF!</definedName>
    <definedName name="SDPN1040">#REF!</definedName>
    <definedName name="SDPN1050">#REF!</definedName>
    <definedName name="SDPN1065">#REF!</definedName>
    <definedName name="SDPN1080">#REF!</definedName>
    <definedName name="SDPN20100">#REF!</definedName>
    <definedName name="SDPN20125">#REF!</definedName>
    <definedName name="SDPN2015">#REF!</definedName>
    <definedName name="SDPN2020">#REF!</definedName>
    <definedName name="SDPN2025">#REF!</definedName>
    <definedName name="SDPN2032">#REF!</definedName>
    <definedName name="SDPN2040">#REF!</definedName>
    <definedName name="SDPN2050">#REF!</definedName>
    <definedName name="SDPN2065">#REF!</definedName>
    <definedName name="SDPN208">#REF!</definedName>
    <definedName name="SDPN2080">#REF!</definedName>
    <definedName name="SDREJG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>#REF!</definedName>
    <definedName name="sdsddsdsdsds">#N/A</definedName>
    <definedName name="sdsdf" hidden="1">#REF!</definedName>
    <definedName name="sdsdff">#REF!</definedName>
    <definedName name="sdsds" hidden="1">{#N/A,#N/A,FALSE,"REK";#N/A,#N/A,FALSE,"rab"}</definedName>
    <definedName name="sdsf">#REF!</definedName>
    <definedName name="sdt">#REF!</definedName>
    <definedName name="sdtg" hidden="1">{"'Sheet1'!$A$1"}</definedName>
    <definedName name="sdvfv" hidden="1">{"'Sheet1'!$A$1"}</definedName>
    <definedName name="sdvsdvds">#REF!</definedName>
    <definedName name="sdweqd">#REF!</definedName>
    <definedName name="se">#REF!</definedName>
    <definedName name="se_berker">#REF!</definedName>
    <definedName name="SEAL">#REF!</definedName>
    <definedName name="seal_tape">#REF!</definedName>
    <definedName name="sealent">#REF!</definedName>
    <definedName name="sealer">#REF!</definedName>
    <definedName name="sealer.mowi">#REF!</definedName>
    <definedName name="sealer.vini">#REF!</definedName>
    <definedName name="sealtape">#REF!</definedName>
    <definedName name="sealteap">#REF!</definedName>
    <definedName name="SEBUT">#REF!</definedName>
    <definedName name="Section_1_Title">#REF!</definedName>
    <definedName name="Section_1_Title_1">#REF!</definedName>
    <definedName name="Section_1_Title_19_1">#REF!</definedName>
    <definedName name="Section_1_Title_52">#REF!</definedName>
    <definedName name="Section_8_Title">#REF!</definedName>
    <definedName name="Section_8_Title_12">#REF!</definedName>
    <definedName name="Section_8_Title_19_1_1">#REF!</definedName>
    <definedName name="Section_8_Title_9">#REF!</definedName>
    <definedName name="SEDANG">#REF!</definedName>
    <definedName name="sedfggg">#REF!</definedName>
    <definedName name="sedia">#REF!</definedName>
    <definedName name="sEHUBUNGAN">#REF!</definedName>
    <definedName name="sek">#REF!</definedName>
    <definedName name="sekering2_lim">#REF!</definedName>
    <definedName name="sekgnd">#REF!</definedName>
    <definedName name="seklap">#REF!</definedName>
    <definedName name="SEKRING">#REF!</definedName>
    <definedName name="Sekring_5_Group">#REF!</definedName>
    <definedName name="SEKRING_BOX">#REF!</definedName>
    <definedName name="Sekrup.asbes">#REF!</definedName>
    <definedName name="sektgl">#REF!</definedName>
    <definedName name="sel">#REF!</definedName>
    <definedName name="SEL_MATERIAL">#REF!</definedName>
    <definedName name="selang">#REF!</definedName>
    <definedName name="Selasar_hub" localSheetId="2">#REF!</definedName>
    <definedName name="Selasar_hub">#REF!</definedName>
    <definedName name="Selektor_Switch">#REF!</definedName>
    <definedName name="selfaddhitivemembran">#REF!</definedName>
    <definedName name="Selimut">#REF!</definedName>
    <definedName name="Selimutwiremes">#REF!</definedName>
    <definedName name="selisih">#REF!</definedName>
    <definedName name="selokan">#REF!</definedName>
    <definedName name="SelSumBahan">#REF!</definedName>
    <definedName name="SelSumUpah">#REF!</definedName>
    <definedName name="SEM">#REF!</definedName>
    <definedName name="Semen">#REF!</definedName>
    <definedName name="Semen___50_Kg">#REF!</definedName>
    <definedName name="Semen__50_Kg">#REF!</definedName>
    <definedName name="Semen__Putih__40_Kg">#REF!</definedName>
    <definedName name="semen_1">#REF!</definedName>
    <definedName name="Semen_50_Kg">#REF!</definedName>
    <definedName name="Semen_50_Zak_Kg">#REF!</definedName>
    <definedName name="Semen_Andalas___40_Kg">#REF!</definedName>
    <definedName name="semen_batu">#REF!</definedName>
    <definedName name="semen_batu_pan">#REF!</definedName>
    <definedName name="Semen_Batu_Raja_50_kg">#REF!</definedName>
    <definedName name="semen_boli">#REF!</definedName>
    <definedName name="semen_bone">#REF!</definedName>
    <definedName name="semen_grouting">#REF!</definedName>
    <definedName name="Semen_Kujang_50_kg">#REF!</definedName>
    <definedName name="semen_kwan">#REF!</definedName>
    <definedName name="semen_lim">#REF!</definedName>
    <definedName name="Semen_OMS">#REF!</definedName>
    <definedName name="Semen_Padang_50_kg">#REF!</definedName>
    <definedName name="Semen_PC___50_kg">#REF!</definedName>
    <definedName name="Semen_Portland">#REF!</definedName>
    <definedName name="Semen_Portland__PC">#REF!</definedName>
    <definedName name="Semen_Putih">#REF!</definedName>
    <definedName name="semen_suma">#REF!</definedName>
    <definedName name="Semen_tapa">#REF!</definedName>
    <definedName name="semen_tiba">#REF!</definedName>
    <definedName name="Semen_Tiga_roda__50_kg">#REF!</definedName>
    <definedName name="semen_toling">#REF!</definedName>
    <definedName name="Semen_tonasa___50_Kg">#REF!</definedName>
    <definedName name="Semen_warna">#REF!</definedName>
    <definedName name="semen.50">#REF!</definedName>
    <definedName name="semenmerah">#REF!</definedName>
    <definedName name="semenpc">#REF!</definedName>
    <definedName name="Semenpc40">#REF!</definedName>
    <definedName name="semenpth">#REF!</definedName>
    <definedName name="semenpth_1">#REF!</definedName>
    <definedName name="semenputih">#REF!</definedName>
    <definedName name="semenwarna">#REF!</definedName>
    <definedName name="semenwarna_1">#REF!</definedName>
    <definedName name="SEMPUT">#REF!</definedName>
    <definedName name="SEMUA">#REF!</definedName>
    <definedName name="sen">#REF!</definedName>
    <definedName name="senayan">#REF!</definedName>
    <definedName name="seng">#REF!</definedName>
    <definedName name="Seng__Gelombang__BJLS_20_K1">#REF!</definedName>
    <definedName name="Seng__Plat__BJLS_20_K1">#REF!</definedName>
    <definedName name="Seng_Aluminium_Plat">#REF!</definedName>
    <definedName name="seng_bjls">#REF!</definedName>
    <definedName name="Seng_BJLS_0_20">#REF!</definedName>
    <definedName name="Seng_BJLS_0_30">#REF!</definedName>
    <definedName name="Seng_BJLS_20">#REF!</definedName>
    <definedName name="Seng_BJLS_20_gelombang">#REF!</definedName>
    <definedName name="seng_bjls20_batu">#REF!</definedName>
    <definedName name="seng_bjls20_batu_pan">#REF!</definedName>
    <definedName name="seng_bjls20_boli">#REF!</definedName>
    <definedName name="seng_bjls20_bone">#REF!</definedName>
    <definedName name="seng_bjls20_K1">#REF!</definedName>
    <definedName name="seng_bjls20_kwan">#REF!</definedName>
    <definedName name="seng_bjls20_lim">#REF!</definedName>
    <definedName name="seng_bjls20_suma">#REF!</definedName>
    <definedName name="seng_bjls20_tapa">#REF!</definedName>
    <definedName name="seng_bjls20_tiba">#REF!</definedName>
    <definedName name="seng_bjls20_toling">#REF!</definedName>
    <definedName name="Seng_BJLS30">#REF!</definedName>
    <definedName name="seng_bubung">#REF!</definedName>
    <definedName name="seng_bubungan">#REF!</definedName>
    <definedName name="Seng_Bubungan_OMS">#REF!</definedName>
    <definedName name="Seng_Gel._BJLS_20">#REF!</definedName>
    <definedName name="Seng_Gelombang_BJLS_20">#REF!</definedName>
    <definedName name="Seng_Genteng_Multiroof_Emeral">#REF!</definedName>
    <definedName name="Seng_OMS">#REF!</definedName>
    <definedName name="seng_pagar">#REF!</definedName>
    <definedName name="Seng_Plat">#REF!</definedName>
    <definedName name="Seng_Plat_BJLS_20">#REF!</definedName>
    <definedName name="seng_plat_bjls20_batu">#REF!</definedName>
    <definedName name="seng_plat_bjls20_batu_pan">#REF!</definedName>
    <definedName name="seng_plat_bjls20_boli">#REF!</definedName>
    <definedName name="seng_plat_bjls20_bone">#REF!</definedName>
    <definedName name="seng_plat_bjls20_kwan">#REF!</definedName>
    <definedName name="seng_plat_bjls20_lim">#REF!</definedName>
    <definedName name="seng_plat_bjls20_suma">#REF!</definedName>
    <definedName name="seng_plat_bjls20_tapa">#REF!</definedName>
    <definedName name="seng_plat_bjls20_tiba">#REF!</definedName>
    <definedName name="seng_plat_bjls20_toling">#REF!</definedName>
    <definedName name="Seng_plat_lebar_50_cm__panjang_50_m">#REF!</definedName>
    <definedName name="Seng_Superdek">#REF!</definedName>
    <definedName name="seng.g">#REF!</definedName>
    <definedName name="seng.glb">#REF!</definedName>
    <definedName name="seng.glbg">#REF!</definedName>
    <definedName name="seng.mlt.color">#REF!</definedName>
    <definedName name="seng.plat">#REF!</definedName>
    <definedName name="seng30">#REF!</definedName>
    <definedName name="SENGAL">#REF!</definedName>
    <definedName name="sengbjls30">#REF!</definedName>
    <definedName name="senggel">#REF!</definedName>
    <definedName name="senggel_1">#REF!</definedName>
    <definedName name="sengplat">#REF!</definedName>
    <definedName name="sengplatBJLS.24">#REF!</definedName>
    <definedName name="sengPlatBJLS28">#REF!</definedName>
    <definedName name="SENTUL">#REF!</definedName>
    <definedName name="sepatu">#REF!</definedName>
    <definedName name="Sepic_Tank___Peresapan">#REF!</definedName>
    <definedName name="Septeptenk">#REF!</definedName>
    <definedName name="SEPTIC_TANK">#REF!</definedName>
    <definedName name="septick1.5">#REF!</definedName>
    <definedName name="septick2">#REF!</definedName>
    <definedName name="septick4">#REF!</definedName>
    <definedName name="septick5">#REF!</definedName>
    <definedName name="septictank">#REF!</definedName>
    <definedName name="Septictank___Peresapan">#REF!</definedName>
    <definedName name="septictank_2">#REF!</definedName>
    <definedName name="septictank_3">#REF!</definedName>
    <definedName name="septictank_4">#REF!</definedName>
    <definedName name="septictank_6">#REF!</definedName>
    <definedName name="SEPTIK_TANK___PERESAPAN">#REF!</definedName>
    <definedName name="septiktank">#REF!</definedName>
    <definedName name="septiktankresapan">#REF!</definedName>
    <definedName name="sepuluh1">#REF!</definedName>
    <definedName name="sepuluh2">#REF!</definedName>
    <definedName name="sepuluh3">#REF!</definedName>
    <definedName name="sepuluh4">#REF!</definedName>
    <definedName name="sepuluh5">#REF!</definedName>
    <definedName name="SERBA_GUNA" localSheetId="2">#REF!</definedName>
    <definedName name="SERBA_GUNA">#REF!</definedName>
    <definedName name="seriIB">#REF!</definedName>
    <definedName name="seriOB">#REF!</definedName>
    <definedName name="SERVER">#REF!</definedName>
    <definedName name="SERVER2">#REF!</definedName>
    <definedName name="serverDELL_18jt">#REF!</definedName>
    <definedName name="serverDELL_21jt">#REF!</definedName>
    <definedName name="serverHP_23jt">#REF!</definedName>
    <definedName name="SERVTR_150">#REF!</definedName>
    <definedName name="SERVTR_500">#REF!</definedName>
    <definedName name="SERW">#REF!</definedName>
    <definedName name="set">#REF!</definedName>
    <definedName name="SETAPAK">#REF!</definedName>
    <definedName name="setgbr">#REF!</definedName>
    <definedName name="SetPlate">#REF!</definedName>
    <definedName name="Setuju">#REF!</definedName>
    <definedName name="seumantok">#REF!</definedName>
    <definedName name="SEWA">#REF!</definedName>
    <definedName name="sex">#REF!</definedName>
    <definedName name="SF">#REF!</definedName>
    <definedName name="SFAG">#N/A</definedName>
    <definedName name="sfcon_idr">#REF!</definedName>
    <definedName name="sfcon_usd">#REF!</definedName>
    <definedName name="sfd">#REF!</definedName>
    <definedName name="sfdgf">#REF!</definedName>
    <definedName name="sfdism">#REF!</definedName>
    <definedName name="sfdism_idr">#REF!</definedName>
    <definedName name="sfdism_usd">#REF!</definedName>
    <definedName name="sfds">#REF!</definedName>
    <definedName name="sfdsd">#REF!</definedName>
    <definedName name="sfdw">#REF!</definedName>
    <definedName name="sfdxfb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f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fs">#REF!</definedName>
    <definedName name="sffsffs">#REF!</definedName>
    <definedName name="sffwe">#REF!</definedName>
    <definedName name="SFG">#REF!</definedName>
    <definedName name="sfga">#REF!</definedName>
    <definedName name="sfgfds">#REF!</definedName>
    <definedName name="sfgfg">#REF!</definedName>
    <definedName name="sfggfd">#REF!</definedName>
    <definedName name="sfggg">#REF!</definedName>
    <definedName name="sfggs">#REF!</definedName>
    <definedName name="sfgsd">#REF!</definedName>
    <definedName name="sfgsddg">#REF!</definedName>
    <definedName name="sfgsdf">#REF!</definedName>
    <definedName name="sfgsdfg">#REF!</definedName>
    <definedName name="sfinstall">#REF!</definedName>
    <definedName name="sfinsul_idr">#REF!</definedName>
    <definedName name="sfinsul_usd">#REF!</definedName>
    <definedName name="SFL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dfgf">#REF!</definedName>
    <definedName name="sfsav">#N/A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fvd100">#REF!</definedName>
    <definedName name="sfvvf">#REF!</definedName>
    <definedName name="sg">#REF!</definedName>
    <definedName name="sgasd">#REF!</definedName>
    <definedName name="sgd">#REF!</definedName>
    <definedName name="sgen">#REF!</definedName>
    <definedName name="sgfg">#REF!</definedName>
    <definedName name="sgfgesdg">#REF!</definedName>
    <definedName name="sgfgs">#REF!</definedName>
    <definedName name="sgfgsd">#REF!</definedName>
    <definedName name="sgg">#REF!</definedName>
    <definedName name="SGLASS">#REF!</definedName>
    <definedName name="sgnc">#REF!</definedName>
    <definedName name="sgr">#REF!</definedName>
    <definedName name="sgrdfgs">#REF!</definedName>
    <definedName name="sgre">#REF!</definedName>
    <definedName name="sgsdfg">#REF!</definedName>
    <definedName name="sgsdg">#REF!</definedName>
    <definedName name="sgsg">#REF!</definedName>
    <definedName name="sgvl">#REF!</definedName>
    <definedName name="sh_sn156">#REF!</definedName>
    <definedName name="Shearwall15">#REF!</definedName>
    <definedName name="Shearwall30">#REF!</definedName>
    <definedName name="Sheet">#REF!</definedName>
    <definedName name="Sheet3__E12_E14">#REF!</definedName>
    <definedName name="sheet815">#REF!</definedName>
    <definedName name="Sheetpile">#REF!</definedName>
    <definedName name="SHF">#REF!</definedName>
    <definedName name="SHODING">#REF!</definedName>
    <definedName name="shop">#REF!</definedName>
    <definedName name="shower">#REF!</definedName>
    <definedName name="Shower_Dinding">#REF!</definedName>
    <definedName name="showermixer">#REF!</definedName>
    <definedName name="showerspray">#REF!</definedName>
    <definedName name="SHRUB">#REF!</definedName>
    <definedName name="sht">#REF!</definedName>
    <definedName name="sht3p">#REF!</definedName>
    <definedName name="shwrmixTx405SB">#REF!</definedName>
    <definedName name="SIAP">#REF!</definedName>
    <definedName name="siap1">#REF!</definedName>
    <definedName name="SIAP10">#REF!</definedName>
    <definedName name="SIAP11">#REF!</definedName>
    <definedName name="SIAPA">#REF!</definedName>
    <definedName name="siar">#REF!</definedName>
    <definedName name="siar.3">#REF!</definedName>
    <definedName name="Siar1.2">#REF!</definedName>
    <definedName name="Siar12">#REF!</definedName>
    <definedName name="SIARAN">#REF!</definedName>
    <definedName name="SIARAN_TIMBUL_1_2">#REF!</definedName>
    <definedName name="siemesse">#REF!</definedName>
    <definedName name="sifon">#REF!</definedName>
    <definedName name="sifon_1">#REF!</definedName>
    <definedName name="SIGN">#REF!</definedName>
    <definedName name="SIGNATURE">#REF!</definedName>
    <definedName name="sika">#REF!</definedName>
    <definedName name="sikat">#REF!</definedName>
    <definedName name="Sikat_Kawat">#REF!</definedName>
    <definedName name="siklop">#REF!</definedName>
    <definedName name="siku">#REF!</definedName>
    <definedName name="siku_alumn">#REF!</definedName>
    <definedName name="siku40">#REF!</definedName>
    <definedName name="siku40_1">#REF!</definedName>
    <definedName name="SIKU50">#REF!</definedName>
    <definedName name="siku6b">#REF!</definedName>
    <definedName name="siku6k">#REF!</definedName>
    <definedName name="siku6k_1">#REF!</definedName>
    <definedName name="SIKU70">#REF!</definedName>
    <definedName name="SIKU90">#REF!</definedName>
    <definedName name="Sim">#REF!</definedName>
    <definedName name="simes">#REF!</definedName>
    <definedName name="sin">#REF!</definedName>
    <definedName name="SINCHRON">#REF!</definedName>
    <definedName name="Sing">#REF!</definedName>
    <definedName name="SINGDOLLAR">#REF!</definedName>
    <definedName name="sinkmixer">#REF!</definedName>
    <definedName name="sinkromat">#REF!</definedName>
    <definedName name="sinkstrainer">#REF!</definedName>
    <definedName name="siphon">#REF!</definedName>
    <definedName name="sipil">#REF!</definedName>
    <definedName name="SIPIL_8">#REF!</definedName>
    <definedName name="siram_btn">#REF!</definedName>
    <definedName name="SIRAP">#REF!</definedName>
    <definedName name="sirbatu">#REF!</definedName>
    <definedName name="SIRIP">#REF!</definedName>
    <definedName name="SIRIP10">#REF!</definedName>
    <definedName name="SIRLAK">#REF!</definedName>
    <definedName name="SIRPAV">#REF!</definedName>
    <definedName name="sirsang">#REF!</definedName>
    <definedName name="SIRT">#REF!</definedName>
    <definedName name="sirton">#REF!</definedName>
    <definedName name="SIRTU">#REF!</definedName>
    <definedName name="sirtu_ating">#REF!</definedName>
    <definedName name="sirtu_batu">#REF!</definedName>
    <definedName name="sirtu_batu_pan">#REF!</definedName>
    <definedName name="sirtu_boli">#REF!</definedName>
    <definedName name="sirtu_bone">#REF!</definedName>
    <definedName name="sirtu_c">#REF!</definedName>
    <definedName name="sirtu_gunung">#REF!</definedName>
    <definedName name="sirtu_kali">#REF!</definedName>
    <definedName name="sirtu_kwan">#REF!</definedName>
    <definedName name="SIRTU_LIM">#REF!</definedName>
    <definedName name="SIRTU_RATA">#REF!</definedName>
    <definedName name="sirtu_suma">#REF!</definedName>
    <definedName name="Sirtu_tapa">#REF!</definedName>
    <definedName name="sirtu_tel">#REF!</definedName>
    <definedName name="sirtu_tiba">#REF!</definedName>
    <definedName name="sirtupadat">#REF!</definedName>
    <definedName name="sirurug">#REF!</definedName>
    <definedName name="sisa">#REF!</definedName>
    <definedName name="sisa1">#REF!</definedName>
    <definedName name="sisa2">#REF!</definedName>
    <definedName name="SITE">#REF!</definedName>
    <definedName name="SK">#REF!</definedName>
    <definedName name="SK_6">#REF!</definedName>
    <definedName name="SK22A">#REF!</definedName>
    <definedName name="skAC_stecker">#REF!</definedName>
    <definedName name="skedul" hidden="1">#REF!</definedName>
    <definedName name="skelet">#REF!</definedName>
    <definedName name="skema">#REF!</definedName>
    <definedName name="Skg.umum">#REF!</definedName>
    <definedName name="skh">#REF!</definedName>
    <definedName name="skhd">#REF!</definedName>
    <definedName name="skhds">#REF!</definedName>
    <definedName name="skIB">#REF!</definedName>
    <definedName name="SKILL_LABOUR">#REF!</definedName>
    <definedName name="skk">#REF!</definedName>
    <definedName name="skl">#REF!</definedName>
    <definedName name="skLAN">#REF!</definedName>
    <definedName name="sklrgnd">#REF!</definedName>
    <definedName name="sklrtgl">#REF!</definedName>
    <definedName name="SKN">#REF!</definedName>
    <definedName name="skOB">#REF!</definedName>
    <definedName name="skoneng">#REF!</definedName>
    <definedName name="SKONENGAN">#REF!</definedName>
    <definedName name="skoning">#REF!</definedName>
    <definedName name="skPOPUP.listrik">#REF!</definedName>
    <definedName name="skPOPUP.listrik_data">#REF!</definedName>
    <definedName name="skPOPUP.listrik_telp">#REF!</definedName>
    <definedName name="skPOPUP.listrik_tv">#REF!</definedName>
    <definedName name="skrup">#REF!</definedName>
    <definedName name="skTELP">#REF!</definedName>
    <definedName name="skuCOM">#N/A</definedName>
    <definedName name="skuCW">#REF!</definedName>
    <definedName name="skuEM">#REF!</definedName>
    <definedName name="skuENG">#N/A</definedName>
    <definedName name="SKW322B">#REF!</definedName>
    <definedName name="sky">#REF!</definedName>
    <definedName name="SL">#REF!</definedName>
    <definedName name="SL_18">#REF!</definedName>
    <definedName name="SL_18_watt">#REF!</definedName>
    <definedName name="SL_5">#REF!</definedName>
    <definedName name="sl_9">#REF!</definedName>
    <definedName name="SL_CRD">#REF!</definedName>
    <definedName name="SL_CRS">#REF!</definedName>
    <definedName name="SL_CS">#REF!</definedName>
    <definedName name="SL_DD">#REF!</definedName>
    <definedName name="sl.20">#REF!</definedName>
    <definedName name="sl2030b210">#REF!</definedName>
    <definedName name="sl2540b220">#REF!</definedName>
    <definedName name="sl3050b200">#REF!</definedName>
    <definedName name="slabfw">#REF!</definedName>
    <definedName name="slang">#REF!</definedName>
    <definedName name="slang_1">#REF!</definedName>
    <definedName name="slank">#REF!</definedName>
    <definedName name="Slate">#REF!</definedName>
    <definedName name="slb">#REF!</definedName>
    <definedName name="sldl">#REF!</definedName>
    <definedName name="SLEE">#REF!</definedName>
    <definedName name="SLF">#REF!</definedName>
    <definedName name="slfrlv565">#REF!</definedName>
    <definedName name="SLH">#REF!</definedName>
    <definedName name="Sli_18">#REF!</definedName>
    <definedName name="SLING_STEEL">#REF!</definedName>
    <definedName name="slof_25_40">#REF!</definedName>
    <definedName name="SLOOF">#REF!</definedName>
    <definedName name="sloof_15_15">#REF!</definedName>
    <definedName name="Sloof_15_20">#REF!</definedName>
    <definedName name="sloof_20_25">#REF!</definedName>
    <definedName name="sloof_20_30">#REF!</definedName>
    <definedName name="sloof_25_35">#REF!</definedName>
    <definedName name="Sloof_25_45">#REF!</definedName>
    <definedName name="sloof_30_35">#REF!</definedName>
    <definedName name="sloof1">#REF!</definedName>
    <definedName name="sloof123">#REF!</definedName>
    <definedName name="Sloof15.20">#REF!</definedName>
    <definedName name="sloof1520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loof4">#REF!</definedName>
    <definedName name="sloofpraktis">#REF!</definedName>
    <definedName name="sloofselasar">#REF!</definedName>
    <definedName name="Sloot_tanam_KM_WC">#REF!</definedName>
    <definedName name="Sloot_tanam_pintu">#REF!</definedName>
    <definedName name="slot">#REF!</definedName>
    <definedName name="SLOTING">#REF!</definedName>
    <definedName name="Slottanam">#REF!</definedName>
    <definedName name="slrngravelbtn30cm">#REF!</definedName>
    <definedName name="SLT">#REF!</definedName>
    <definedName name="Sltangga">#REF!</definedName>
    <definedName name="Sm">#REF!</definedName>
    <definedName name="smc">#REF!</definedName>
    <definedName name="smn">#REF!</definedName>
    <definedName name="smn.pth">#REF!</definedName>
    <definedName name="SMOF">#REF!</definedName>
    <definedName name="smoke">#REF!</definedName>
    <definedName name="Smoke_detec">#REF!</definedName>
    <definedName name="smokeindap">#REF!</definedName>
    <definedName name="smokeionap">#REF!</definedName>
    <definedName name="smokephotoap">#REF!</definedName>
    <definedName name="SMOL">#REF!</definedName>
    <definedName name="smp">#REF!</definedName>
    <definedName name="smu">#REF!</definedName>
    <definedName name="sn">#REF!</definedName>
    <definedName name="sni">#REF!</definedName>
    <definedName name="SNI.T_01_1991_03.2_9">#REF!</definedName>
    <definedName name="SNI.T_02_1991_03.1_13">#REF!</definedName>
    <definedName name="SNI.T_02_1991_03.1_6">#REF!</definedName>
    <definedName name="SNI.T_03_1991_03.1_12">#REF!</definedName>
    <definedName name="SNI.T_03_1991_03.1_13">#REF!</definedName>
    <definedName name="SNI.T_03_1991_03.1_14">#REF!</definedName>
    <definedName name="SNI.T_03_1991_03.1_15">#REF!</definedName>
    <definedName name="SO">#REF!</definedName>
    <definedName name="SO_6">#REF!</definedName>
    <definedName name="soap">#REF!</definedName>
    <definedName name="soapholder">#REF!</definedName>
    <definedName name="SOARE_PARTS">#REF!</definedName>
    <definedName name="soc3p">#REF!</definedName>
    <definedName name="sock">#REF!</definedName>
    <definedName name="Sock_Pipa">#REF!</definedName>
    <definedName name="sock.pipa">#REF!</definedName>
    <definedName name="socket">#REF!</definedName>
    <definedName name="SOCKGIP100">#REF!</definedName>
    <definedName name="SOCKGIP125">#REF!</definedName>
    <definedName name="SOCKGIP15">#REF!</definedName>
    <definedName name="SOCKGIP150">#REF!</definedName>
    <definedName name="SOCKGIP20">#REF!</definedName>
    <definedName name="SOCKGIP200">#REF!</definedName>
    <definedName name="SOCKGIP250">#REF!</definedName>
    <definedName name="SOCKGIP300">#REF!</definedName>
    <definedName name="SOCKGIP32">#REF!</definedName>
    <definedName name="SOCKGIP40">#REF!</definedName>
    <definedName name="SOCKGIP50">#REF!</definedName>
    <definedName name="SOCKGIP65">#REF!</definedName>
    <definedName name="SOCKGIP80">#REF!</definedName>
    <definedName name="SOCLAFV10K100">#REF!</definedName>
    <definedName name="SOCLAFV10K125">#REF!</definedName>
    <definedName name="SOCLAFV10K150">#REF!</definedName>
    <definedName name="SOCLAFV10K200">#REF!</definedName>
    <definedName name="SOCLAFV10K250">#REF!</definedName>
    <definedName name="SOCLAFV10K300">#REF!</definedName>
    <definedName name="SOCLAFV10K40">#REF!</definedName>
    <definedName name="SOCLAFV10K50">#REF!</definedName>
    <definedName name="SOCLAFV10K65">#REF!</definedName>
    <definedName name="SOCLAFV10K80">#REF!</definedName>
    <definedName name="sodaApi">#REF!</definedName>
    <definedName name="SODAT">#REF!</definedName>
    <definedName name="sofa">#REF!</definedName>
    <definedName name="SOH">#REF!</definedName>
    <definedName name="SOIL">#REF!</definedName>
    <definedName name="SOIL_EMB">#REF!</definedName>
    <definedName name="SOILEXCAVATION">#REF!</definedName>
    <definedName name="soket">#REF!</definedName>
    <definedName name="Sokka">#REF!</definedName>
    <definedName name="sol">#REF!</definedName>
    <definedName name="Solar">#REF!</definedName>
    <definedName name="solarindustri">#REF!</definedName>
    <definedName name="Solo">#REF!</definedName>
    <definedName name="SON">#REF!</definedName>
    <definedName name="sop">#REF!</definedName>
    <definedName name="SOPIR">#REF!</definedName>
    <definedName name="Sopir_Personil">#REF!</definedName>
    <definedName name="sopir_s">#REF!</definedName>
    <definedName name="Sopir_semi_terlatih">#REF!</definedName>
    <definedName name="Sopir_terlatih">#REF!</definedName>
    <definedName name="Sopir_Truck">#REF!</definedName>
    <definedName name="SOPIR.P">#REF!</definedName>
    <definedName name="sopir1">#REF!</definedName>
    <definedName name="sopirdrt">#REF!</definedName>
    <definedName name="sopirtruk">#REF!</definedName>
    <definedName name="sorot_200">#REF!</definedName>
    <definedName name="sort" hidden="1">#REF!</definedName>
    <definedName name="soso">#REF!</definedName>
    <definedName name="SOTEL">#REF!</definedName>
    <definedName name="SOTV1G">#REF!</definedName>
    <definedName name="SOTV2G">#REF!</definedName>
    <definedName name="Sound">#REF!</definedName>
    <definedName name="Sound_car">#REF!</definedName>
    <definedName name="SOUND_conference_central.unit">#REF!</definedName>
    <definedName name="SOUND_conference_chairman">#REF!</definedName>
    <definedName name="SOUND_conference_delegate">#REF!</definedName>
    <definedName name="SOUND_conference_kabel.cord.panj10meter">#REF!</definedName>
    <definedName name="SOUND_conference_long.mic">#REF!</definedName>
    <definedName name="SOUND_conference_remote.delegate.station">#REF!</definedName>
    <definedName name="SOUND_conference_standard.mic">#REF!</definedName>
    <definedName name="SOUND_mic.dinamic">#REF!</definedName>
    <definedName name="SOUND_mixer.amp.120W">#REF!</definedName>
    <definedName name="SOUND_mixer.amp.240W">#REF!</definedName>
    <definedName name="SOUND_mixer.amp.25W">#REF!</definedName>
    <definedName name="SOUND_power.amp.120W">#REF!</definedName>
    <definedName name="SOUND_power.amp.240W">#REF!</definedName>
    <definedName name="SOUND_speaker.ceiling.06W">#REF!</definedName>
    <definedName name="SOUND_speaker.colomn.10W">#REF!</definedName>
    <definedName name="SOUND_speaker.colomn.20W">#REF!</definedName>
    <definedName name="SOUND_speaker.system">#REF!</definedName>
    <definedName name="Sound_utama">#REF!</definedName>
    <definedName name="SOUND_volume.control">#REF!</definedName>
    <definedName name="sp">#REF!</definedName>
    <definedName name="sp_4">#REF!</definedName>
    <definedName name="spacer">#REF!</definedName>
    <definedName name="Spandeck">#REF!</definedName>
    <definedName name="spandek">#REF!</definedName>
    <definedName name="SPEC">#REF!</definedName>
    <definedName name="SpecialPrice" hidden="1">#REF!</definedName>
    <definedName name="speck">#REF!</definedName>
    <definedName name="spectra">#REF!</definedName>
    <definedName name="SPEMBA">#REF!</definedName>
    <definedName name="SPEN">#REF!</definedName>
    <definedName name="SPENING">#REF!</definedName>
    <definedName name="spesi_1_2">#REF!</definedName>
    <definedName name="SPESI1.4">#REF!</definedName>
    <definedName name="sph">#REF!</definedName>
    <definedName name="sphldrS11N">#REF!</definedName>
    <definedName name="SPHUBJLS">#REF!</definedName>
    <definedName name="Spir_semi_terlatih">#REF!</definedName>
    <definedName name="spirtus">#REF!</definedName>
    <definedName name="spit">#REF!</definedName>
    <definedName name="spk1p">#REF!</definedName>
    <definedName name="spk3p">#REF!</definedName>
    <definedName name="SPL">#REF!</definedName>
    <definedName name="SPL_8">#REF!</definedName>
    <definedName name="SPL.1">#REF!</definedName>
    <definedName name="SPL.10">#REF!</definedName>
    <definedName name="SPL.1a">#REF!</definedName>
    <definedName name="SPL.2">#REF!</definedName>
    <definedName name="SPL.2a">#REF!</definedName>
    <definedName name="SPL.3">#REF!</definedName>
    <definedName name="SPL.3a">#REF!</definedName>
    <definedName name="SPL.4">#REF!</definedName>
    <definedName name="SPL.4a">#REF!</definedName>
    <definedName name="SPL.5">#REF!</definedName>
    <definedName name="SPL.5a">#REF!</definedName>
    <definedName name="SPL.6">#REF!</definedName>
    <definedName name="SPL.7">#REF!</definedName>
    <definedName name="SPL.8">#REF!</definedName>
    <definedName name="SPL.9">#REF!</definedName>
    <definedName name="SPL.III_BDK_20">#REF!</definedName>
    <definedName name="SPL.III_BDK_30">#REF!</definedName>
    <definedName name="SPL.III_PC">#REF!</definedName>
    <definedName name="split">#REF!</definedName>
    <definedName name="split_1.5pan">#REF!</definedName>
    <definedName name="split_12000">#REF!</definedName>
    <definedName name="split_14000">#REF!</definedName>
    <definedName name="split_15000">#REF!</definedName>
    <definedName name="split_18000">#REF!</definedName>
    <definedName name="split_1pan">#REF!</definedName>
    <definedName name="split_2.5pan">#REF!</definedName>
    <definedName name="split_20000">#REF!</definedName>
    <definedName name="split_24000">#REF!</definedName>
    <definedName name="split_2pan">#REF!</definedName>
    <definedName name="split_2x3">#REF!</definedName>
    <definedName name="split_3.4pan">#REF!</definedName>
    <definedName name="split_3x4">#REF!</definedName>
    <definedName name="split_7200">#REF!</definedName>
    <definedName name="split_9000">#REF!</definedName>
    <definedName name="split_krp">#REF!</definedName>
    <definedName name="split0.75">#REF!</definedName>
    <definedName name="split1">#REF!</definedName>
    <definedName name="split1.2">#REF!</definedName>
    <definedName name="SPLIT12">#REF!</definedName>
    <definedName name="split2.3">#REF!</definedName>
    <definedName name="SPLIT23">#REF!</definedName>
    <definedName name="SPLN_Fitting_ulir">#REF!</definedName>
    <definedName name="spm">#REF!</definedName>
    <definedName name="spmk">#REF!</definedName>
    <definedName name="spon">#REF!</definedName>
    <definedName name="sponeng">#REF!</definedName>
    <definedName name="sponengan">#REF!</definedName>
    <definedName name="sponengsal">#REF!</definedName>
    <definedName name="spot_par80">#REF!</definedName>
    <definedName name="Spot260">#REF!</definedName>
    <definedName name="spp" hidden="1">#REF!</definedName>
    <definedName name="spray">#REF!</definedName>
    <definedName name="SPRAYER">#REF!</definedName>
    <definedName name="springknip">#REF!</definedName>
    <definedName name="Sprinkler">#REF!</definedName>
    <definedName name="spritus">#REF!</definedName>
    <definedName name="SPULUH">#REF!</definedName>
    <definedName name="sputih">#REF!</definedName>
    <definedName name="sputih_6">#REF!</definedName>
    <definedName name="SQ">#REF!</definedName>
    <definedName name="SRATUS">#REF!</definedName>
    <definedName name="SREHAB">#REF!</definedName>
    <definedName name="ss">#REF!</definedName>
    <definedName name="ss_1.2">#REF!</definedName>
    <definedName name="ss_berker">#REF!</definedName>
    <definedName name="SS.T">#REF!</definedName>
    <definedName name="ssa">#REF!</definedName>
    <definedName name="SSATU">#REF!</definedName>
    <definedName name="SSD">#REF!</definedName>
    <definedName name="ssds">#REF!</definedName>
    <definedName name="SSE">#REF!</definedName>
    <definedName name="SSEWA">#REF!</definedName>
    <definedName name="SSS">#REF!</definedName>
    <definedName name="ssss">#REF!</definedName>
    <definedName name="sssss">#REF!</definedName>
    <definedName name="SSSSSS">#REF!</definedName>
    <definedName name="SSSSSSS">#REF!</definedName>
    <definedName name="SSSSSSSS">#REF!</definedName>
    <definedName name="SSSSSSSSS">#REF!</definedName>
    <definedName name="SSSSSSSSSS">#REF!</definedName>
    <definedName name="SSSSSSSSSSS">#REF!</definedName>
    <definedName name="SSSSSSSSSSSSS">#REF!</definedName>
    <definedName name="SSSSSSSSSSSSSS">#REF!</definedName>
    <definedName name="SSSSSSSSSSSSSSSS">#REF!</definedName>
    <definedName name="SSSSSSSSSSSSSSSSS">#REF!</definedName>
    <definedName name="SSSSSSSSSSSSSSSSSS">#REF!</definedName>
    <definedName name="SSSSSSSSSSSSSSSSSSS">#REF!</definedName>
    <definedName name="SSSSSSSSSSSSSSSSSSSS">#REF!</definedName>
    <definedName name="SSSSSSSSSSSSSSSSSSSSS">#REF!</definedName>
    <definedName name="SSSSSSSSSSSSSSSSSSSSSSS">#REF!</definedName>
    <definedName name="SSSSSSSSSSSSSSSSSSSSSSSS">#REF!</definedName>
    <definedName name="SSSSSSSSSSSSSSSSSSSSSSSSSS">#REF!</definedName>
    <definedName name="SSSSSSSSSSSSSSSSSSSSSSSSSSS">#REF!</definedName>
    <definedName name="SSSSSSSSSSSSSSSSSSSSSSSSSSSS">#REF!</definedName>
    <definedName name="SSSSSSSSSSSSSSSSSSSSSSSSSSSSSS">#REF!</definedName>
    <definedName name="SSSSSSSSSSSSSSSSSSSSSSSSSSSSSSS">#REF!</definedName>
    <definedName name="sst">#REF!</definedName>
    <definedName name="ssw">#REF!</definedName>
    <definedName name="sswdx">#REF!</definedName>
    <definedName name="ST">#REF!</definedName>
    <definedName name="ST_6">#REF!</definedName>
    <definedName name="ST10K100">#REF!</definedName>
    <definedName name="ST10K125">#REF!</definedName>
    <definedName name="ST10K150">#REF!</definedName>
    <definedName name="ST10K200">#REF!</definedName>
    <definedName name="ST10K250">#REF!</definedName>
    <definedName name="ST10K300">#REF!</definedName>
    <definedName name="ST10K350">#REF!</definedName>
    <definedName name="ST10K50">#REF!</definedName>
    <definedName name="ST10K65">#REF!</definedName>
    <definedName name="ST10K80">#REF!</definedName>
    <definedName name="ST125P15">#REF!</definedName>
    <definedName name="ST125P20">#REF!</definedName>
    <definedName name="ST125P25">#REF!</definedName>
    <definedName name="ST125P32">#REF!</definedName>
    <definedName name="ST125P40">#REF!</definedName>
    <definedName name="ST125P50">#REF!</definedName>
    <definedName name="ST125P65">#REF!</definedName>
    <definedName name="ST150P15">#REF!</definedName>
    <definedName name="ST150P20">#REF!</definedName>
    <definedName name="ST150P25">#REF!</definedName>
    <definedName name="ST150P32">#REF!</definedName>
    <definedName name="ST150P40">#REF!</definedName>
    <definedName name="ST150P50">#REF!</definedName>
    <definedName name="ST150P65">#REF!</definedName>
    <definedName name="ST16K100">#REF!</definedName>
    <definedName name="ST16K125">#REF!</definedName>
    <definedName name="ST16K150">#REF!</definedName>
    <definedName name="ST16K200">#REF!</definedName>
    <definedName name="ST16K250">#REF!</definedName>
    <definedName name="ST16K300">#REF!</definedName>
    <definedName name="ST16K65">#REF!</definedName>
    <definedName name="ST16K80">#REF!</definedName>
    <definedName name="ST20K100">#REF!</definedName>
    <definedName name="ST20K125">#REF!</definedName>
    <definedName name="ST20K150">#REF!</definedName>
    <definedName name="ST20K200">#REF!</definedName>
    <definedName name="ST20K250">#REF!</definedName>
    <definedName name="ST20K50">#REF!</definedName>
    <definedName name="ST20K65">#REF!</definedName>
    <definedName name="ST20K80">#REF!</definedName>
    <definedName name="st3p">#REF!</definedName>
    <definedName name="sta">#REF!</definedName>
    <definedName name="STAF">#REF!</definedName>
    <definedName name="STAFF_MESS">#REF!</definedName>
    <definedName name="stainles3">#REF!</definedName>
    <definedName name="stainles75">#REF!</definedName>
    <definedName name="stairnzing">#REF!</definedName>
    <definedName name="stamp">#REF!</definedName>
    <definedName name="Stamper">#REF!</definedName>
    <definedName name="Stamper4HP">#REF!</definedName>
    <definedName name="start">#REF!</definedName>
    <definedName name="Startup">#REF!</definedName>
    <definedName name="State">#REF!</definedName>
    <definedName name="STATUS">#REF!</definedName>
    <definedName name="Std_Rp">#REF!</definedName>
    <definedName name="Std_US">#REF!</definedName>
    <definedName name="std1.5">#REF!</definedName>
    <definedName name="std2.5">#REF!</definedName>
    <definedName name="STD4_11">#REF!</definedName>
    <definedName name="STDE">#REF!</definedName>
    <definedName name="stde1">#REF!</definedName>
    <definedName name="stde11">#REF!</definedName>
    <definedName name="steel">#REF!</definedName>
    <definedName name="STEEL_ANGEL_1">#REF!</definedName>
    <definedName name="STEEL_ANGEL_2">#REF!</definedName>
    <definedName name="STEEL_PIPE">#REF!</definedName>
    <definedName name="STEEL_PPF">#REF!</definedName>
    <definedName name="steelformwork">#REF!</definedName>
    <definedName name="steelrailing">#REF!</definedName>
    <definedName name="steger">#REF!</definedName>
    <definedName name="Stegger">#REF!</definedName>
    <definedName name="steiger">#REF!</definedName>
    <definedName name="STELB">#REF!</definedName>
    <definedName name="sten1">#REF!</definedName>
    <definedName name="sten12">#REF!</definedName>
    <definedName name="sten12_1">#REF!</definedName>
    <definedName name="sten12t">#REF!</definedName>
    <definedName name="sten12t_1">#REF!</definedName>
    <definedName name="sten23">#REF!</definedName>
    <definedName name="sten35">#REF!</definedName>
    <definedName name="sten57">#REF!</definedName>
    <definedName name="step">#REF!</definedName>
    <definedName name="step_nosing">#REF!</definedName>
    <definedName name="stepnos">#REF!</definedName>
    <definedName name="stepnos_kerampolis">#REF!</definedName>
    <definedName name="stepnoshing">#REF!</definedName>
    <definedName name="Stero">#REF!</definedName>
    <definedName name="stirrupend">#REF!</definedName>
    <definedName name="stirupmid">#REF!</definedName>
    <definedName name="stk.sf">#REF!</definedName>
    <definedName name="stk.std">#REF!</definedName>
    <definedName name="STOM">#REF!</definedName>
    <definedName name="Stomp_walls">#REF!</definedName>
    <definedName name="STONE_CRUSHER" localSheetId="2">#REF!</definedName>
    <definedName name="STONE_CRUSHER">#REF!</definedName>
    <definedName name="STONE_CRUSHER_11">#REF!</definedName>
    <definedName name="STONE_CRUSHER_12">#REF!</definedName>
    <definedName name="stone.crusher">#REF!</definedName>
    <definedName name="STONEC">#REF!</definedName>
    <definedName name="STONECRUSHER">#REF!</definedName>
    <definedName name="Stonework">#REF!</definedName>
    <definedName name="STOOTWERK">#REF!</definedName>
    <definedName name="STOP">#REF!</definedName>
    <definedName name="Stop_Kon">#REF!</definedName>
    <definedName name="stop_kontak">#REF!</definedName>
    <definedName name="Stop_Kontak__AC">#REF!</definedName>
    <definedName name="Stop_Kontak__Biasa">#REF!</definedName>
    <definedName name="stop_kontak_lim">#REF!</definedName>
    <definedName name="Stop_kontak_SPLN">#REF!</definedName>
    <definedName name="Stop_Kran">#REF!</definedName>
    <definedName name="Stop_Kran_1">#REF!</definedName>
    <definedName name="Stop_Kran_1_2">#REF!</definedName>
    <definedName name="Stop_Kran_2">#REF!</definedName>
    <definedName name="Stop_Kran_3_4">#REF!</definedName>
    <definedName name="Stop_kran_biasa">#REF!</definedName>
    <definedName name="stop_ktan">#REF!</definedName>
    <definedName name="stop.kontak">#REF!</definedName>
    <definedName name="STOP2">#REF!</definedName>
    <definedName name="STOP2E">#REF!</definedName>
    <definedName name="STOPE">#REF!</definedName>
    <definedName name="stopk">#REF!</definedName>
    <definedName name="STOPKON">#REF!</definedName>
    <definedName name="stopkontak">#REF!</definedName>
    <definedName name="stopkontak_1">#REF!</definedName>
    <definedName name="stopkontak3">#REF!</definedName>
    <definedName name="stopkran_1">#REF!</definedName>
    <definedName name="stopkran_3">#REF!</definedName>
    <definedName name="stopkran_4">#REF!</definedName>
    <definedName name="Stot__3___5__cm">#REF!</definedName>
    <definedName name="STP">#REF!</definedName>
    <definedName name="STPDari">#REF!</definedName>
    <definedName name="stpiezo">#REF!</definedName>
    <definedName name="stpkntk">#REF!</definedName>
    <definedName name="STR">#REF!</definedName>
    <definedName name="STR_BF">#REF!</definedName>
    <definedName name="STR_HUNTU">#REF!</definedName>
    <definedName name="STR_SHR">#REF!</definedName>
    <definedName name="str10kitz1.5">#REF!</definedName>
    <definedName name="str10kitz10">#REF!</definedName>
    <definedName name="str10kitz12">#REF!</definedName>
    <definedName name="str10kitz2">#REF!</definedName>
    <definedName name="str10kitz2.5">#REF!</definedName>
    <definedName name="str10kitz3">#REF!</definedName>
    <definedName name="str10kitz4">#REF!</definedName>
    <definedName name="str10kitz5">#REF!</definedName>
    <definedName name="str10kitz6">#REF!</definedName>
    <definedName name="str10kitz8">#REF!</definedName>
    <definedName name="str10ktoyo0.5">#REF!</definedName>
    <definedName name="str10ktoyo0.75">#REF!</definedName>
    <definedName name="str10ktoyo1">#REF!</definedName>
    <definedName name="str10ktoyo1.25">#REF!</definedName>
    <definedName name="str10ktoyo1.5">#REF!</definedName>
    <definedName name="str10ktoyo10">#REF!</definedName>
    <definedName name="str10ktoyo12">#REF!</definedName>
    <definedName name="str10ktoyo2">#REF!</definedName>
    <definedName name="str10ktoyo2.5">#REF!</definedName>
    <definedName name="str10ktoyo3">#REF!</definedName>
    <definedName name="str10ktoyo4">#REF!</definedName>
    <definedName name="str10ktoyo5">#REF!</definedName>
    <definedName name="str10ktoyo6">#REF!</definedName>
    <definedName name="str10ktoyo8">#REF!</definedName>
    <definedName name="str10toyo0.5">#REF!</definedName>
    <definedName name="str10toyo0.75">#REF!</definedName>
    <definedName name="str10toyo1">#REF!</definedName>
    <definedName name="str10toyo1.25">#REF!</definedName>
    <definedName name="str10toyo1.5">#REF!</definedName>
    <definedName name="str10toyo10">#REF!</definedName>
    <definedName name="str10toyo12">#REF!</definedName>
    <definedName name="str10toyo14">#REF!</definedName>
    <definedName name="str10toyo2">#REF!</definedName>
    <definedName name="str10toyo2.5">#REF!</definedName>
    <definedName name="str10toyo3">#REF!</definedName>
    <definedName name="str10toyo4">#REF!</definedName>
    <definedName name="str10toyo5">#REF!</definedName>
    <definedName name="str10toyo6">#REF!</definedName>
    <definedName name="str10toyo8">#REF!</definedName>
    <definedName name="str16kitz10">#REF!</definedName>
    <definedName name="str16kitz12">#REF!</definedName>
    <definedName name="str16kitz2">#REF!</definedName>
    <definedName name="str16kitz2.5">#REF!</definedName>
    <definedName name="str16kitz3">#REF!</definedName>
    <definedName name="str16kitz4">#REF!</definedName>
    <definedName name="str16kitz5">#REF!</definedName>
    <definedName name="str16kitz6">#REF!</definedName>
    <definedName name="str16kitz8">#REF!</definedName>
    <definedName name="str16ktoyo10">#REF!</definedName>
    <definedName name="str16ktoyo12">#REF!</definedName>
    <definedName name="str16ktoyo2">#REF!</definedName>
    <definedName name="str16ktoyo2.5">#REF!</definedName>
    <definedName name="str16ktoyo3">#REF!</definedName>
    <definedName name="str16ktoyo4">#REF!</definedName>
    <definedName name="str16ktoyo5">#REF!</definedName>
    <definedName name="str16ktoyo6">#REF!</definedName>
    <definedName name="str16ktoyo8">#REF!</definedName>
    <definedName name="str16toyo10">#REF!</definedName>
    <definedName name="str16toyo12">#REF!</definedName>
    <definedName name="str16toyo2">#REF!</definedName>
    <definedName name="str16toyo2.5">#REF!</definedName>
    <definedName name="str16toyo3">#REF!</definedName>
    <definedName name="str16toyo4">#REF!</definedName>
    <definedName name="str16toyo5">#REF!</definedName>
    <definedName name="str16toyo6">#REF!</definedName>
    <definedName name="str16toyo8">#REF!</definedName>
    <definedName name="strainer50">#REF!</definedName>
    <definedName name="strainer65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kitz3">#REF!</definedName>
    <definedName name="strbersihkitz4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s">#REF!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10">#REF!</definedName>
    <definedName name="strhydrantkitz12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kitz8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p">#REF!</definedName>
    <definedName name="strip_3_5">#REF!</definedName>
    <definedName name="Strip_Tnh">#REF!</definedName>
    <definedName name="striping">#REF!</definedName>
    <definedName name="STRIPING_TANAH">#REF!</definedName>
    <definedName name="stripping">#REF!</definedName>
    <definedName name="strkitz16k10">#REF!</definedName>
    <definedName name="strkitz16k12">#REF!</definedName>
    <definedName name="strkitz16k2">#REF!</definedName>
    <definedName name="strkitz16k2.5">#REF!</definedName>
    <definedName name="strkitz16k3">#REF!</definedName>
    <definedName name="strkitz16k4">#REF!</definedName>
    <definedName name="strkitz16k5">#REF!</definedName>
    <definedName name="strkitz16k6">#REF!</definedName>
    <definedName name="strkitz16k8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s">#REF!</definedName>
    <definedName name="strt">#REF!</definedName>
    <definedName name="stru">#REF!</definedName>
    <definedName name="STRUKTUR">#REF!</definedName>
    <definedName name="STRUKTUR_1">#REF!</definedName>
    <definedName name="STRUKTUR_10">#REF!</definedName>
    <definedName name="STRUKTUR_2">#REF!</definedName>
    <definedName name="STRUKTUR_3">#REF!</definedName>
    <definedName name="STRUKTUR_4">#REF!</definedName>
    <definedName name="STRUKTUR_5">#REF!</definedName>
    <definedName name="STRUKTUR_9">#REF!</definedName>
    <definedName name="struktur01">#REF!</definedName>
    <definedName name="struktur02">#REF!</definedName>
    <definedName name="struktur03">#REF!</definedName>
    <definedName name="struktur04">#REF!</definedName>
    <definedName name="struktur05">#REF!</definedName>
    <definedName name="struktur06">#REF!</definedName>
    <definedName name="struktur07">#REF!</definedName>
    <definedName name="struktur08">#REF!</definedName>
    <definedName name="struktur09">#REF!</definedName>
    <definedName name="struktur10">#REF!</definedName>
    <definedName name="struktur11">#REF!</definedName>
    <definedName name="struktur12">#REF!</definedName>
    <definedName name="struktur13">#REF!</definedName>
    <definedName name="struktursma">#REF!</definedName>
    <definedName name="struktursmp">#REF!</definedName>
    <definedName name="STUBSETTING">#REF!</definedName>
    <definedName name="stut">#REF!</definedName>
    <definedName name="stutwerk">#REF!</definedName>
    <definedName name="stvlvTL511C1">#REF!</definedName>
    <definedName name="stvlvTX421SCNGCC">#REF!</definedName>
    <definedName name="STY">#N/A</definedName>
    <definedName name="SUB">#REF!</definedName>
    <definedName name="SUB_TOTAL__VII">#REF!</definedName>
    <definedName name="subcon">#REF!</definedName>
    <definedName name="subdin">#REF!</definedName>
    <definedName name="subhanallah">#N/A</definedName>
    <definedName name="Subkon">#REF!</definedName>
    <definedName name="subkontrak">#REF!</definedName>
    <definedName name="SUBKONTRAKTOR">#REF!</definedName>
    <definedName name="substrsmp">#REF!</definedName>
    <definedName name="substrsmu">#REF!</definedName>
    <definedName name="SUBT">#REF!</definedName>
    <definedName name="SUBT.FIELD_EXP">#REF!</definedName>
    <definedName name="SUBT.TEMP._WORK">#REF!</definedName>
    <definedName name="SUBTOTAL">#REF!</definedName>
    <definedName name="SUC">#REF!</definedName>
    <definedName name="SUGENG">#N/A</definedName>
    <definedName name="SUK">#REF!</definedName>
    <definedName name="sukamandi">#REF!</definedName>
    <definedName name="sum">#REF!</definedName>
    <definedName name="SUM_G52_G83">#REF!</definedName>
    <definedName name="SUM2A">#REF!</definedName>
    <definedName name="sumbat">#REF!</definedName>
    <definedName name="sumbat_1">#REF!</definedName>
    <definedName name="sumbeton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I">#REF!</definedName>
    <definedName name="summ" hidden="1">{#N/A,#N/A,FALSE,"REKAP";#N/A,#N/A,FALSE,"ITEM"}</definedName>
    <definedName name="SUMMARY1">#REF!</definedName>
    <definedName name="sumur">#REF!</definedName>
    <definedName name="Sumur_air_bersih">#REF!</definedName>
    <definedName name="Sumur_peresapan">#REF!</definedName>
    <definedName name="sumur1m">#REF!</definedName>
    <definedName name="sumurresap">#REF!</definedName>
    <definedName name="sungkai">#REF!</definedName>
    <definedName name="sunloid">#REF!</definedName>
    <definedName name="Sunscreen.Aluminium">#REF!</definedName>
    <definedName name="SUP">#REF!</definedName>
    <definedName name="super">#REF!</definedName>
    <definedName name="superdeck">#REF!</definedName>
    <definedName name="Superdek">#REF!</definedName>
    <definedName name="superdek_batu">#REF!</definedName>
    <definedName name="superdek_batu_pan">#REF!</definedName>
    <definedName name="superdek_boli">#REF!</definedName>
    <definedName name="superdek_bone">#REF!</definedName>
    <definedName name="superdek_kwan">#REF!</definedName>
    <definedName name="superdek_lim">#REF!</definedName>
    <definedName name="superdek_suma">#REF!</definedName>
    <definedName name="superdek_tapa">#REF!</definedName>
    <definedName name="superdek_tiba">#REF!</definedName>
    <definedName name="superdek_toling">#REF!</definedName>
    <definedName name="supergloss">#REF!</definedName>
    <definedName name="supergrout">#REF!</definedName>
    <definedName name="supervisor">#REF!</definedName>
    <definedName name="SUPFS">#REF!</definedName>
    <definedName name="Supir">#REF!</definedName>
    <definedName name="SUPIR_TRUK">#REF!</definedName>
    <definedName name="Supl">#REF!</definedName>
    <definedName name="Supl_XII">#REF!</definedName>
    <definedName name="Supl.I">#REF!</definedName>
    <definedName name="Supl.II">#REF!</definedName>
    <definedName name="Supl.III">#REF!</definedName>
    <definedName name="Supl.IV">#REF!</definedName>
    <definedName name="Supl.IX">#REF!</definedName>
    <definedName name="Supl.IXa">#REF!</definedName>
    <definedName name="Supl.IXb">#REF!</definedName>
    <definedName name="Supl.V">#REF!</definedName>
    <definedName name="Supl.VI">#REF!</definedName>
    <definedName name="Supl.VII">#REF!</definedName>
    <definedName name="SUPL.X">#REF!</definedName>
    <definedName name="Supl.XI">#REF!</definedName>
    <definedName name="Supl.XII">#REF!</definedName>
    <definedName name="Supl.XIII">#REF!</definedName>
    <definedName name="Supliiib">#REF!</definedName>
    <definedName name="supliva">#REF!</definedName>
    <definedName name="suplivg">#REF!</definedName>
    <definedName name="SuplIX.b">#REF!</definedName>
    <definedName name="SuplXI">#REF!</definedName>
    <definedName name="SUPT">#REF!</definedName>
    <definedName name="SURAT">#REF!</definedName>
    <definedName name="Surat_Penawaran">#REF!</definedName>
    <definedName name="SURAT_PERNYATAAN_MINAT">#REF!</definedName>
    <definedName name="surv">#REF!</definedName>
    <definedName name="survey">#REF!</definedName>
    <definedName name="SURVEYOR">#REF!</definedName>
    <definedName name="SURVEYOR_1">#REF!</definedName>
    <definedName name="SURVEYOR_2">#REF!</definedName>
    <definedName name="Susunan_Kepemilikan_Saham">#REF!</definedName>
    <definedName name="sv">#REF!</definedName>
    <definedName name="svr">#REF!</definedName>
    <definedName name="svsd">#REF!:#REF!</definedName>
    <definedName name="sw">#REF!</definedName>
    <definedName name="SW_ROLLER">#REF!</definedName>
    <definedName name="sw35besi">#REF!</definedName>
    <definedName name="sw45besi">#REF!</definedName>
    <definedName name="swarna">#REF!</definedName>
    <definedName name="swds">#REF!</definedName>
    <definedName name="SWIM">#REF!</definedName>
    <definedName name="swp">#REF!</definedName>
    <definedName name="swrhdTX438S">#REF!</definedName>
    <definedName name="swrmixTX405SD">#REF!</definedName>
    <definedName name="swrsprTB19">#REF!</definedName>
    <definedName name="swrspryTX403SCR">#REF!</definedName>
    <definedName name="sylent">#REF!</definedName>
    <definedName name="syp_vor_clos">#REF!</definedName>
    <definedName name="szfrth">#REF!</definedName>
    <definedName name="T">#REF!</definedName>
    <definedName name="t_2">#REF!</definedName>
    <definedName name="T_703_AC">#REF!</definedName>
    <definedName name="T_BESI">#REF!</definedName>
    <definedName name="t_gw">#REF!</definedName>
    <definedName name="T_LOADER">#REF!</definedName>
    <definedName name="T_TX416_SC">#REF!</definedName>
    <definedName name="T_TX706_AC">#REF!</definedName>
    <definedName name="T_u_k_a_n_g">#REF!</definedName>
    <definedName name="T_URUG">#REF!</definedName>
    <definedName name="t.batu">#REF!</definedName>
    <definedName name="t.besi">#REF!</definedName>
    <definedName name="T.BIASA">#REF!</definedName>
    <definedName name="t.bor">#REF!</definedName>
    <definedName name="t.cat">#REF!</definedName>
    <definedName name="t.galvanised">#REF!</definedName>
    <definedName name="t.kayu">#REF!</definedName>
    <definedName name="t.las">#REF!</definedName>
    <definedName name="T.LISTRIK">#REF!</definedName>
    <definedName name="t.pancang">#REF!</definedName>
    <definedName name="t.sabun">#REF!</definedName>
    <definedName name="T.URUG">#REF!</definedName>
    <definedName name="T1_">#REF!</definedName>
    <definedName name="T10_">#REF!</definedName>
    <definedName name="t101p">#REF!</definedName>
    <definedName name="t103p">#REF!</definedName>
    <definedName name="t105mnc">#REF!</definedName>
    <definedName name="t10m">#REF!</definedName>
    <definedName name="t10nc">#REF!</definedName>
    <definedName name="t10nc1p">#REF!</definedName>
    <definedName name="t10ncm">#REF!</definedName>
    <definedName name="t10vl">#REF!</definedName>
    <definedName name="t10vl1p">#REF!</definedName>
    <definedName name="t121p">#REF!</definedName>
    <definedName name="t123p">#REF!</definedName>
    <definedName name="t12m">#REF!</definedName>
    <definedName name="t12mnc">#REF!</definedName>
    <definedName name="t12nc">#REF!</definedName>
    <definedName name="t12nc3p">#REF!</definedName>
    <definedName name="t12ncm">#REF!</definedName>
    <definedName name="t12vl">#REF!</definedName>
    <definedName name="t12vl3p">#REF!</definedName>
    <definedName name="t141p">#REF!</definedName>
    <definedName name="t143p">#REF!</definedName>
    <definedName name="t14m">#REF!</definedName>
    <definedName name="t14mnc">#REF!</definedName>
    <definedName name="t14nc">#REF!</definedName>
    <definedName name="t14nc3p">#REF!</definedName>
    <definedName name="t14ncm">#REF!</definedName>
    <definedName name="T14vc">#REF!</definedName>
    <definedName name="t14vl">#REF!</definedName>
    <definedName name="t14vl3p">#REF!</definedName>
    <definedName name="T2_">#REF!</definedName>
    <definedName name="T203P">#REF!</definedName>
    <definedName name="t20m">#REF!</definedName>
    <definedName name="t20ncm">#REF!</definedName>
    <definedName name="T3_">#REF!</definedName>
    <definedName name="T4_">#REF!</definedName>
    <definedName name="T5_">#REF!</definedName>
    <definedName name="T6_">#REF!</definedName>
    <definedName name="t6r" hidden="1">{"'Sheet1'!$A$1"}</definedName>
    <definedName name="T7_">#REF!</definedName>
    <definedName name="t7m">#REF!</definedName>
    <definedName name="t7nc">#REF!</definedName>
    <definedName name="t7vl">#REF!</definedName>
    <definedName name="T8_">#REF!</definedName>
    <definedName name="t84mnc">#REF!</definedName>
    <definedName name="t8m">#REF!</definedName>
    <definedName name="t8nc">#REF!</definedName>
    <definedName name="t8vl">#REF!</definedName>
    <definedName name="T9_">#REF!</definedName>
    <definedName name="ta">#REF!</definedName>
    <definedName name="tabel">#REF!</definedName>
    <definedName name="Tabel_1_Bidang_Pekerjaan">#REF!</definedName>
    <definedName name="Tabel_1_Nama_Pekerjaan">#REF!</definedName>
    <definedName name="Tabel_5_Bahan">#REF!</definedName>
    <definedName name="TABEL1">#REF!</definedName>
    <definedName name="table" hidden="1">#REF!</definedName>
    <definedName name="tableCOM">#N/A</definedName>
    <definedName name="tableCW">#REF!</definedName>
    <definedName name="tableEM">#REF!</definedName>
    <definedName name="tableENG">#N/A</definedName>
    <definedName name="tableHPS">#REF!</definedName>
    <definedName name="TACK_COAT">#REF!</definedName>
    <definedName name="Tackcoat">#REF!</definedName>
    <definedName name="taek.9.mm">#REF!</definedName>
    <definedName name="tah">#REF!</definedName>
    <definedName name="tahap2" hidden="1">{#N/A,#N/A,FALSE,"REK";#N/A,#N/A,FALSE,"rab"}</definedName>
    <definedName name="TAHAP21" hidden="1">{#N/A,#N/A,FALSE,"REK";#N/A,#N/A,FALSE,"rab"}</definedName>
    <definedName name="tahap22" hidden="1">{#N/A,#N/A,FALSE,"REK";#N/A,#N/A,FALSE,"rab"}</definedName>
    <definedName name="TAHAP221" hidden="1">{#N/A,#N/A,FALSE,"REK";#N/A,#N/A,FALSE,"rab"}</definedName>
    <definedName name="tahap222" hidden="1">{#N/A,#N/A,FALSE,"REK";#N/A,#N/A,FALSE,"rab"}</definedName>
    <definedName name="tahap3" hidden="1">{#N/A,#N/A,FALSE,"REK";#N/A,#N/A,FALSE,"rab"}</definedName>
    <definedName name="tahu">#REF!</definedName>
    <definedName name="TAHUN">#REF!</definedName>
    <definedName name="TAHUN_ANGGARAN">#REF!</definedName>
    <definedName name="tai" hidden="1">{"'Sheet1'!$A$1"}</definedName>
    <definedName name="TAKEL">#REF!</definedName>
    <definedName name="takon">#REF!</definedName>
    <definedName name="talang">#REF!</definedName>
    <definedName name="Talang_Kayu_Ulin_Lapis_Beton">#REF!</definedName>
    <definedName name="talang_mrg">#REF!</definedName>
    <definedName name="talang_patahan">#REF!</definedName>
    <definedName name="Talang_Seng">#REF!</definedName>
    <definedName name="talang.seng">#REF!</definedName>
    <definedName name="talangbjls">#REF!</definedName>
    <definedName name="talangdatar">#REF!</definedName>
    <definedName name="talangmiring">#REF!</definedName>
    <definedName name="talangseng">#REF!</definedName>
    <definedName name="talkaret">#REF!</definedName>
    <definedName name="talud">#REF!</definedName>
    <definedName name="talud2">#REF!</definedName>
    <definedName name="tambah">#REF!</definedName>
    <definedName name="tambah_me">#REF!</definedName>
    <definedName name="TambahAT">#REF!</definedName>
    <definedName name="tamkur">#REF!</definedName>
    <definedName name="TAMPER">#REF!</definedName>
    <definedName name="TAMPER233">#REF!</definedName>
    <definedName name="TAMPILAN">#REF!</definedName>
    <definedName name="tan_ker">#REF!</definedName>
    <definedName name="TANAH">#REF!</definedName>
    <definedName name="Tanah__Timbunan_Biasa">#REF!</definedName>
    <definedName name="Tanah__Urugan__Pilihan">#REF!</definedName>
    <definedName name="TANAH_1">#REF!</definedName>
    <definedName name="TANAH_10">#REF!</definedName>
    <definedName name="TANAH_2">#REF!</definedName>
    <definedName name="TANAH_3">#REF!</definedName>
    <definedName name="Tanah_30m">#REF!</definedName>
    <definedName name="TANAH_4">#REF!</definedName>
    <definedName name="TANAH_5">#REF!</definedName>
    <definedName name="TANAH_9">#REF!</definedName>
    <definedName name="tanah_keras">#REF!</definedName>
    <definedName name="Tanah_lumpur">#REF!</definedName>
    <definedName name="Tanah_Timbun">#REF!</definedName>
    <definedName name="tanah_timbunan">#REF!</definedName>
    <definedName name="Tanah_urug">#REF!</definedName>
    <definedName name="TANAH_URUG_BIAS">#REF!</definedName>
    <definedName name="Tanah_Urug_OMS">#REF!</definedName>
    <definedName name="TANAH_URUG_PILI">#REF!</definedName>
    <definedName name="tanahLiat">#REF!</definedName>
    <definedName name="tanahsmp">#REF!</definedName>
    <definedName name="tanahsmu">#REF!</definedName>
    <definedName name="tanahtaman">#REF!</definedName>
    <definedName name="tanahtaman_1">#REF!</definedName>
    <definedName name="tanahtimb">#REF!</definedName>
    <definedName name="tanahtimbun">#REF!</definedName>
    <definedName name="TANAHURUG">#REF!</definedName>
    <definedName name="TanahUrugPilihan">#REF!</definedName>
    <definedName name="tandapengamankabel">#REF!</definedName>
    <definedName name="tandem">#REF!</definedName>
    <definedName name="TANDEM_R">#REF!</definedName>
    <definedName name="Tandem_Roller">#REF!</definedName>
    <definedName name="Tandem_Roller__6___8_Ton">#REF!</definedName>
    <definedName name="TANDEM_ROLLER_6___9_T." localSheetId="2">#REF!</definedName>
    <definedName name="TANDEM_ROLLER_6___9_T.">#REF!</definedName>
    <definedName name="TANDEM_ROLLER_6___9_T._11">#REF!</definedName>
    <definedName name="TANDEM_ROLLER_6___9_T._12">#REF!</definedName>
    <definedName name="TANDEM_ROLLER_6_8_TON">#REF!</definedName>
    <definedName name="TANDEM.1011">#REF!</definedName>
    <definedName name="tandem.roller">#REF!</definedName>
    <definedName name="TANDEMR">#REF!</definedName>
    <definedName name="TandemRoller">#REF!</definedName>
    <definedName name="TANDEMROLLER412">#REF!</definedName>
    <definedName name="TANDEMROLLER635">#REF!</definedName>
    <definedName name="tandon_air_500">#REF!</definedName>
    <definedName name="TANDUK_KLEM">#REF!</definedName>
    <definedName name="tang">#REF!</definedName>
    <definedName name="TANGGA">#REF!</definedName>
    <definedName name="TANGGABESI">#REF!</definedName>
    <definedName name="tanggal">#REF!</definedName>
    <definedName name="tanggal_dokumen">#REF!</definedName>
    <definedName name="tanggalkontrak">#REF!</definedName>
    <definedName name="Tangi_Fiber_2M3">#REF!</definedName>
    <definedName name="TANGKI">#REF!</definedName>
    <definedName name="tanjd" hidden="1">#REF!</definedName>
    <definedName name="tank">#REF!</definedName>
    <definedName name="tanker">#REF!</definedName>
    <definedName name="tanki">#REF!</definedName>
    <definedName name="tansubur">#REF!</definedName>
    <definedName name="tanurug">#REF!</definedName>
    <definedName name="TAPE.B">#REF!</definedName>
    <definedName name="TAPE.EM.TE">#REF!</definedName>
    <definedName name="TAPE.TE">#REF!</definedName>
    <definedName name="TARBEL">#REF!</definedName>
    <definedName name="TARGETCONVENTION">#REF!</definedName>
    <definedName name="TARGETTOWER">#REF!</definedName>
    <definedName name="tarif">#REF!</definedName>
    <definedName name="TARIKAN">#REF!</definedName>
    <definedName name="Tarikan__Jendela__Kuningan">#REF!</definedName>
    <definedName name="Tarikan_Biasa">#REF!</definedName>
    <definedName name="Tarikan_jend">#REF!</definedName>
    <definedName name="Tarikan_Jendela">#REF!</definedName>
    <definedName name="Tarikan_Lemari">#REF!</definedName>
    <definedName name="Tarikan_Pintu">#REF!</definedName>
    <definedName name="Tarikanjendela">#REF!</definedName>
    <definedName name="tarol">#REF!</definedName>
    <definedName name="taser">#REF!</definedName>
    <definedName name="tasik" hidden="1">#REF!</definedName>
    <definedName name="tasram">#REF!</definedName>
    <definedName name="tatasuara">#REF!</definedName>
    <definedName name="TAUR">#REF!</definedName>
    <definedName name="tawar">#REF!</definedName>
    <definedName name="tawg16">#REF!</definedName>
    <definedName name="TAX">#REF!</definedName>
    <definedName name="TaxTV">10%</definedName>
    <definedName name="TaxXL">5%</definedName>
    <definedName name="TB" localSheetId="1">#REF!</definedName>
    <definedName name="tb" localSheetId="2">#REF!</definedName>
    <definedName name="TB">#REF!</definedName>
    <definedName name="TB_Sound">#REF!</definedName>
    <definedName name="TB_telp">#REF!</definedName>
    <definedName name="TB.B">#REF!</definedName>
    <definedName name="TB.T">#REF!</definedName>
    <definedName name="TB1.T">#REF!</definedName>
    <definedName name="tba">#REF!</definedName>
    <definedName name="TBAJAG">#REF!</definedName>
    <definedName name="TBAJATG">#REF!</definedName>
    <definedName name="tbat">#REF!</definedName>
    <definedName name="tbatu">#REF!</definedName>
    <definedName name="tbdd1p">#REF!</definedName>
    <definedName name="tbdd3p">#REF!</definedName>
    <definedName name="tbddsdl">#REF!</definedName>
    <definedName name="tbeam">#REF!</definedName>
    <definedName name="TBFA">#REF!</definedName>
    <definedName name="tbhhj" hidden="1">{"'Sheet1'!$A$1"}</definedName>
    <definedName name="tbi">#REF!</definedName>
    <definedName name="tbl_ProdInfo" hidden="1">#REF!</definedName>
    <definedName name="tbs">#REF!</definedName>
    <definedName name="tbset">#REF!</definedName>
    <definedName name="tbsm5tl2x36">#REF!</definedName>
    <definedName name="tbsm5tl2x36nb">#REF!</definedName>
    <definedName name="TBST">#REF!</definedName>
    <definedName name="tbt">#REF!</definedName>
    <definedName name="tbter">#REF!</definedName>
    <definedName name="tbtr">#REF!</definedName>
    <definedName name="tbtram">#REF!</definedName>
    <definedName name="tc">#REF!</definedName>
    <definedName name="TC_NHANH1">#REF!</definedName>
    <definedName name="tcat">#REF!</definedName>
    <definedName name="tcco">#REF!</definedName>
    <definedName name="tcset">#REF!</definedName>
    <definedName name="tcter">#REF!</definedName>
    <definedName name="tcxxnc">#REF!</definedName>
    <definedName name="td">#REF!</definedName>
    <definedName name="TD_A">#REF!</definedName>
    <definedName name="TD_B">#REF!</definedName>
    <definedName name="td_b1">#REF!</definedName>
    <definedName name="TD_C">#REF!</definedName>
    <definedName name="TD_D">#REF!</definedName>
    <definedName name="TD_E">#REF!</definedName>
    <definedName name="TD_F">#REF!</definedName>
    <definedName name="td10vl">#REF!</definedName>
    <definedName name="td12nc">#REF!</definedName>
    <definedName name="td1cnc">#REF!</definedName>
    <definedName name="td1cvl">#REF!</definedName>
    <definedName name="td1p">#REF!</definedName>
    <definedName name="TD1pnc">#REF!</definedName>
    <definedName name="TD1pvl">#REF!</definedName>
    <definedName name="td3p">#REF!</definedName>
    <definedName name="tdc84nc">#REF!</definedName>
    <definedName name="tdcnc">#REF!</definedName>
    <definedName name="tde">#REF!</definedName>
    <definedName name="tdgnc">#REF!</definedName>
    <definedName name="tdgvl">#REF!</definedName>
    <definedName name="tdhtnc">#REF!</definedName>
    <definedName name="tdhtvl">#REF!</definedName>
    <definedName name="tdnc">#REF!</definedName>
    <definedName name="tdnc1p">#REF!</definedName>
    <definedName name="tdnc3p">#REF!</definedName>
    <definedName name="TDOS">#REF!</definedName>
    <definedName name="tdt1pnc">#REF!</definedName>
    <definedName name="tdt1pvl">#REF!</definedName>
    <definedName name="tdt2cnc">#REF!</definedName>
    <definedName name="tdt2cvl">#REF!</definedName>
    <definedName name="tdtr2cnc">#REF!</definedName>
    <definedName name="tdtr2cvl">#REF!</definedName>
    <definedName name="tdtrnc">#REF!</definedName>
    <definedName name="tdtrvl">#REF!</definedName>
    <definedName name="tdvl">#REF!</definedName>
    <definedName name="tdvl1p">#REF!</definedName>
    <definedName name="tdvl3p">#REF!</definedName>
    <definedName name="te">#REF!</definedName>
    <definedName name="teak">#REF!</definedName>
    <definedName name="teak_oil">#REF!</definedName>
    <definedName name="teak4_3x7">#REF!</definedName>
    <definedName name="teak4_4x8">#REF!</definedName>
    <definedName name="teakoil">#REF!</definedName>
    <definedName name="Teakwod">#REF!</definedName>
    <definedName name="teakwoo">#REF!</definedName>
    <definedName name="TEAKWOOD">#REF!</definedName>
    <definedName name="Teakwood___Seng">#REF!</definedName>
    <definedName name="teakwood_4mm">#REF!</definedName>
    <definedName name="teakwood_batu">#REF!</definedName>
    <definedName name="teakwood_batu_pan">#REF!</definedName>
    <definedName name="teakwood_boli">#REF!</definedName>
    <definedName name="teakwood_bone">#REF!</definedName>
    <definedName name="teakwood_kwan">#REF!</definedName>
    <definedName name="teakwood_lim">#REF!</definedName>
    <definedName name="teakwood_suma">#REF!</definedName>
    <definedName name="teakwood_tapa">#REF!</definedName>
    <definedName name="teakwood_tiba">#REF!</definedName>
    <definedName name="teakwood_toling">#REF!</definedName>
    <definedName name="teakwood.bsr">#REF!</definedName>
    <definedName name="teakwood.kcl">#REF!</definedName>
    <definedName name="teakwood3">#REF!</definedName>
    <definedName name="Teakwood4mmlbr120">#REF!</definedName>
    <definedName name="Teakwood4mmlbr90">#REF!</definedName>
    <definedName name="team">#REF!</definedName>
    <definedName name="tebang">#REF!</definedName>
    <definedName name="Tebas">#REF!</definedName>
    <definedName name="teco12">#REF!</definedName>
    <definedName name="teco15">#REF!</definedName>
    <definedName name="tee">#REF!</definedName>
    <definedName name="tee_30">#REF!</definedName>
    <definedName name="Tee_dos">#REF!</definedName>
    <definedName name="TEEBS100">#REF!</definedName>
    <definedName name="TEEBS125">#REF!</definedName>
    <definedName name="TEEBS15">#REF!</definedName>
    <definedName name="TEEBS150">#REF!</definedName>
    <definedName name="TEEBS20">#REF!</definedName>
    <definedName name="TEEBS200">#REF!</definedName>
    <definedName name="TEEBS25">#REF!</definedName>
    <definedName name="TEEBS250">#REF!</definedName>
    <definedName name="TEEBS300">#REF!</definedName>
    <definedName name="TEEBS32">#REF!</definedName>
    <definedName name="TEEBS40">#REF!</definedName>
    <definedName name="TEEBS50">#REF!</definedName>
    <definedName name="TEEBS65">#REF!</definedName>
    <definedName name="TEEBS80">#REF!</definedName>
    <definedName name="TEEGIP100">#REF!</definedName>
    <definedName name="TEEGIP125">#REF!</definedName>
    <definedName name="TEEGIP15">#REF!</definedName>
    <definedName name="TEEGIP150">#REF!</definedName>
    <definedName name="TEEGIP20">#REF!</definedName>
    <definedName name="TEEGIP200">#REF!</definedName>
    <definedName name="TEEGIP25">#REF!</definedName>
    <definedName name="TEEGIP250">#REF!</definedName>
    <definedName name="TEEGIP300">#REF!</definedName>
    <definedName name="TEEGIP32">#REF!</definedName>
    <definedName name="TEEGIP350">#REF!</definedName>
    <definedName name="TEEGIP40">#REF!</definedName>
    <definedName name="TEEGIP400">#REF!</definedName>
    <definedName name="TEEGIP50">#REF!</definedName>
    <definedName name="TEEGIP65">#REF!</definedName>
    <definedName name="TEEGIP80">#REF!</definedName>
    <definedName name="teer">#REF!</definedName>
    <definedName name="teer_1">#REF!</definedName>
    <definedName name="TEEREDGIP100">#REF!</definedName>
    <definedName name="TEEREDGIP125">#REF!</definedName>
    <definedName name="TEEREDGIP15">#REF!</definedName>
    <definedName name="TEEREDGIP150">#REF!</definedName>
    <definedName name="TEEREDGIP20">#REF!</definedName>
    <definedName name="TEEREDGIP200">#REF!</definedName>
    <definedName name="TEEREDGIP25">#REF!</definedName>
    <definedName name="TEEREDGIP250">#REF!</definedName>
    <definedName name="TEEREDGIP300">#REF!</definedName>
    <definedName name="TEEREDGIP32">#REF!</definedName>
    <definedName name="TEEREDGIP350">#REF!</definedName>
    <definedName name="TEEREDGIP40">#REF!</definedName>
    <definedName name="TEEREDGIP400">#REF!</definedName>
    <definedName name="TEEREDGIP50">#REF!</definedName>
    <definedName name="TEEREDGIP65">#REF!</definedName>
    <definedName name="TEEREDGIP80">#REF!</definedName>
    <definedName name="Teg_1020">#REF!</definedName>
    <definedName name="Teg_2020">#REF!</definedName>
    <definedName name="Teg_2025">#REF!</definedName>
    <definedName name="Teg_3030">#REF!</definedName>
    <definedName name="tegel">#REF!</definedName>
    <definedName name="tegel_11">#REF!</definedName>
    <definedName name="Tegel_11x11">#REF!</definedName>
    <definedName name="tegel_20">#REF!</definedName>
    <definedName name="tegel_20_30">#REF!</definedName>
    <definedName name="Tegel_20x20">#REF!</definedName>
    <definedName name="tegel_30">#REF!</definedName>
    <definedName name="tegel_5_30">#REF!</definedName>
    <definedName name="tegel_anti_slip">#REF!</definedName>
    <definedName name="Tegel_Keramik_10_20">#REF!</definedName>
    <definedName name="Tegel_Keramik_10x20">#REF!</definedName>
    <definedName name="TEGEL_KERAMIK_10X20_cm_Sp_1_5">#REF!</definedName>
    <definedName name="Tegel_Keramik_10x30_cm">#REF!</definedName>
    <definedName name="TEGEL_KERAMIK_10X30_cm_Sp_1_5">#REF!</definedName>
    <definedName name="Tegel_Keramik_20_x_10_cm">#REF!</definedName>
    <definedName name="Tegel_Keramik_20_x_20_cm">#REF!</definedName>
    <definedName name="Tegel_Keramik_20x20__kulit_Jeruk">#REF!</definedName>
    <definedName name="TEGEL_KERAMIK_20X20_cm_Sp_1_5">#REF!</definedName>
    <definedName name="Tegel_Keramik_20x25">#REF!</definedName>
    <definedName name="Tegel_Keramik_20x25_cm">#REF!</definedName>
    <definedName name="TEGEL_KERAMIK_20X25_cm_Sp_1_5">#REF!</definedName>
    <definedName name="Tegel_Keramik_30x30_cm">#REF!</definedName>
    <definedName name="TEGEL_KERAMIK_30X30_cm_Sp_1_2">#REF!</definedName>
    <definedName name="Tegel_Keramik_40x40_cm">#REF!</definedName>
    <definedName name="Tegel_Keramik_Putih_Polos_30x30">#REF!</definedName>
    <definedName name="tegel_pc20">#REF!</definedName>
    <definedName name="Tegel_Plin_20x40_cm">#REF!</definedName>
    <definedName name="tegel_plint">#REF!</definedName>
    <definedName name="Tegel_Plint_10x30">#REF!</definedName>
    <definedName name="Tegel_Wafel_20x20_cm">#REF!</definedName>
    <definedName name="tegel.10x20">#REF!</definedName>
    <definedName name="TEGEL.30">#REF!</definedName>
    <definedName name="tegel1020_batu">#REF!</definedName>
    <definedName name="tegel1020_batu_pan">#REF!</definedName>
    <definedName name="tegel1020_boli">#REF!</definedName>
    <definedName name="tegel1020_bone">#REF!</definedName>
    <definedName name="tegel1020_kwan">#REF!</definedName>
    <definedName name="tegel1020_lim">#REF!</definedName>
    <definedName name="tegel1020_suma">#REF!</definedName>
    <definedName name="tegel1020_tapa">#REF!</definedName>
    <definedName name="tegel1020_tiba">#REF!</definedName>
    <definedName name="tegel1020_toling">#REF!</definedName>
    <definedName name="tegel11_warna_batu">#REF!</definedName>
    <definedName name="tegel11_warna_batu_pan">#REF!</definedName>
    <definedName name="tegel11_warna_boli">#REF!</definedName>
    <definedName name="tegel11_warna_bone">#REF!</definedName>
    <definedName name="tegel11_warna_kwan">#REF!</definedName>
    <definedName name="tegel11_warna_lim">#REF!</definedName>
    <definedName name="tegel11_warna_suma">#REF!</definedName>
    <definedName name="tegel11_warna_tapa">#REF!</definedName>
    <definedName name="tegel11_warna_tiba">#REF!</definedName>
    <definedName name="tegel11_warna_toling">#REF!</definedName>
    <definedName name="tegel20_batu">#REF!</definedName>
    <definedName name="tegel20_batu_pan">#REF!</definedName>
    <definedName name="tegel20_boli">#REF!</definedName>
    <definedName name="tegel20_bone">#REF!</definedName>
    <definedName name="tegel20_kwan">#REF!</definedName>
    <definedName name="tegel20_lim">#REF!</definedName>
    <definedName name="tegel20_suma">#REF!</definedName>
    <definedName name="tegel20_tapa">#REF!</definedName>
    <definedName name="tegel20_tiba">#REF!</definedName>
    <definedName name="tegel20_toling">#REF!</definedName>
    <definedName name="Tegel20.20">#REF!</definedName>
    <definedName name="tegel2020">#REF!</definedName>
    <definedName name="tegel30_batu">#REF!</definedName>
    <definedName name="tegel30_batu_pan">#REF!</definedName>
    <definedName name="tegel30_boli">#REF!</definedName>
    <definedName name="tegel30_bone">#REF!</definedName>
    <definedName name="tegel30_kwan">#REF!</definedName>
    <definedName name="tegel30_lim">#REF!</definedName>
    <definedName name="tegel30_suma">#REF!</definedName>
    <definedName name="tegel30_tapa">#REF!</definedName>
    <definedName name="tegel30_tiba">#REF!</definedName>
    <definedName name="tegel30_toling">#REF!</definedName>
    <definedName name="Tegel30.30">#REF!</definedName>
    <definedName name="tegel40.40">#REF!</definedName>
    <definedName name="tegelabuabu">#REF!</definedName>
    <definedName name="Tegelwarna20.20">#REF!</definedName>
    <definedName name="tegelwarna30.30">#REF!</definedName>
    <definedName name="tegelwarna40.40">#REF!</definedName>
    <definedName name="tei" hidden="1">{"'Sheet1'!$A$1"}</definedName>
    <definedName name="TEKNIS_1">#REF!</definedName>
    <definedName name="TEKNIS_1B">#REF!</definedName>
    <definedName name="teknisi">#REF!</definedName>
    <definedName name="tekstur">#REF!</definedName>
    <definedName name="TEKW">#REF!</definedName>
    <definedName name="Tele">#REF!</definedName>
    <definedName name="TELEPHONE">#REF!</definedName>
    <definedName name="Telford">#REF!</definedName>
    <definedName name="telford15">#REF!</definedName>
    <definedName name="telford20">#REF!</definedName>
    <definedName name="telford516">#REF!</definedName>
    <definedName name="telford516a">#REF!</definedName>
    <definedName name="TELP">#REF!</definedName>
    <definedName name="TELPON">#REF!</definedName>
    <definedName name="TEMP._BUILDING">#REF!</definedName>
    <definedName name="TEMP.ELEC_WATER">#REF!</definedName>
    <definedName name="temp.work">#REF!</definedName>
    <definedName name="temp10">#REF!</definedName>
    <definedName name="tempat_sabun">#REF!</definedName>
    <definedName name="tempe">#REF!</definedName>
    <definedName name="tempel">#REF!</definedName>
    <definedName name="TEMPORARY_WORK">#REF!</definedName>
    <definedName name="TENAGA">#REF!</definedName>
    <definedName name="Tenaga_Teknis">#REF!</definedName>
    <definedName name="tenagaahli">#REF!</definedName>
    <definedName name="TENAGAF8">#REF!</definedName>
    <definedName name="tenda">#REF!</definedName>
    <definedName name="TEORI">#REF!</definedName>
    <definedName name="Tepunggypsum">#REF!</definedName>
    <definedName name="ter" hidden="1">#REF!</definedName>
    <definedName name="teracota">#REF!</definedName>
    <definedName name="TERAL">#REF!</definedName>
    <definedName name="terali_besi">#REF!</definedName>
    <definedName name="Teralis_Nako">#REF!</definedName>
    <definedName name="TeralisNako">#REF!</definedName>
    <definedName name="teraso_30">#REF!</definedName>
    <definedName name="teraso_40">#REF!</definedName>
    <definedName name="terbilang">#REF!</definedName>
    <definedName name="TerbilangHargaCOM">#VALUE!</definedName>
    <definedName name="TerbilangHargaCW">#VALUE!</definedName>
    <definedName name="TerbilangHargaEM">#VALUE!</definedName>
    <definedName name="TerbilangHargaENG">#VALUE!</definedName>
    <definedName name="TerbilangHargaSetelahPPN">#VALUE!</definedName>
    <definedName name="TerbilangHargaTotal">#VALUE!</definedName>
    <definedName name="terntang">#REF!</definedName>
    <definedName name="TES">#REF!</definedName>
    <definedName name="TEST">#REF!</definedName>
    <definedName name="Test5">#N/A</definedName>
    <definedName name="TESTBAT">#REF!</definedName>
    <definedName name="TESTCOM">#REF!</definedName>
    <definedName name="Testek_Galvanis_1_2">#REF!</definedName>
    <definedName name="testek.galv">#REF!</definedName>
    <definedName name="testpile">#REF!</definedName>
    <definedName name="testrelay">#REF!</definedName>
    <definedName name="tf">#REF!</definedName>
    <definedName name="TFHGUG">#REF!</definedName>
    <definedName name="TG">#REF!</definedName>
    <definedName name="TG_A">#REF!</definedName>
    <definedName name="TG_B">#REF!</definedName>
    <definedName name="TG_C">#REF!</definedName>
    <definedName name="TG_D">#REF!</definedName>
    <definedName name="TG_E">#REF!</definedName>
    <definedName name="TG_F">#REF!</definedName>
    <definedName name="tgl">#REF!</definedName>
    <definedName name="tgl_ak">#REF!</definedName>
    <definedName name="tgl_aw">#REF!</definedName>
    <definedName name="TGL_DOK">#REF!</definedName>
    <definedName name="tgl.20x20">#REF!</definedName>
    <definedName name="tgl.30x30">#REF!</definedName>
    <definedName name="tgl.wavel">#REF!</definedName>
    <definedName name="tglabu2020">#REF!</definedName>
    <definedName name="tglB">#REF!</definedName>
    <definedName name="TGLBUAT">#REF!</definedName>
    <definedName name="tglbulan2">#REF!</definedName>
    <definedName name="tglkontrak">#REF!</definedName>
    <definedName name="TGLM1">#REF!</definedName>
    <definedName name="TGLM10">#REF!</definedName>
    <definedName name="tglm11">#REF!</definedName>
    <definedName name="tglm12">#REF!</definedName>
    <definedName name="tglm13">#REF!</definedName>
    <definedName name="tglm14">#REF!</definedName>
    <definedName name="tglm15">#REF!</definedName>
    <definedName name="tglm16">#REF!</definedName>
    <definedName name="tglm17">#REF!</definedName>
    <definedName name="tglm18">#REF!</definedName>
    <definedName name="tglm19">#REF!</definedName>
    <definedName name="TGLM2">#REF!</definedName>
    <definedName name="tglm20">#REF!</definedName>
    <definedName name="tglm21">#REF!</definedName>
    <definedName name="tglm22">#REF!</definedName>
    <definedName name="tglm23">#REF!</definedName>
    <definedName name="tglm24">#REF!</definedName>
    <definedName name="tglm25">#REF!</definedName>
    <definedName name="tglm26">#REF!</definedName>
    <definedName name="tglm27">#REF!</definedName>
    <definedName name="tglm28">#REF!</definedName>
    <definedName name="tglm29">#REF!</definedName>
    <definedName name="TGLM3">#REF!</definedName>
    <definedName name="tglm30">#REF!</definedName>
    <definedName name="TGLM4">#REF!</definedName>
    <definedName name="TGLM5">#REF!</definedName>
    <definedName name="TGLM6">#REF!</definedName>
    <definedName name="TGLM7">#REF!</definedName>
    <definedName name="TGLM8">#REF!</definedName>
    <definedName name="TGLM9">#REF!</definedName>
    <definedName name="tglperiode1">#REF!</definedName>
    <definedName name="tglperiode1d">#REF!</definedName>
    <definedName name="tglperiode1e">#REF!</definedName>
    <definedName name="tglperiode2">#REF!</definedName>
    <definedName name="tglperiode2a">#REF!</definedName>
    <definedName name="tglperiode2b">#REF!</definedName>
    <definedName name="tglperiode2c">#REF!</definedName>
    <definedName name="tglperiode2d">#REF!</definedName>
    <definedName name="tglperiode2e">#REF!</definedName>
    <definedName name="tglperiode3">#REF!</definedName>
    <definedName name="tglperiode3a">#REF!</definedName>
    <definedName name="tglperiode3b">#REF!</definedName>
    <definedName name="tglperiode3c">#REF!</definedName>
    <definedName name="tglperiode3d">#REF!</definedName>
    <definedName name="tglperiode3e">#REF!</definedName>
    <definedName name="tglperiode4">#REF!</definedName>
    <definedName name="tglperiode4a">#REF!</definedName>
    <definedName name="tglperiode4b">#REF!</definedName>
    <definedName name="tglperiode4c">#REF!</definedName>
    <definedName name="tglperiode4d">#REF!</definedName>
    <definedName name="tglperiode4e">#REF!</definedName>
    <definedName name="TGLS1">#REF!</definedName>
    <definedName name="TGLS10">#REF!</definedName>
    <definedName name="tgls11">#REF!</definedName>
    <definedName name="tgls12">#REF!</definedName>
    <definedName name="tgls13">#REF!</definedName>
    <definedName name="tgls14">#REF!</definedName>
    <definedName name="tgls15">#REF!</definedName>
    <definedName name="tgls16">#REF!</definedName>
    <definedName name="tgls17">#REF!</definedName>
    <definedName name="tgls18">#REF!</definedName>
    <definedName name="tgls19">#REF!</definedName>
    <definedName name="TGLS2">#REF!</definedName>
    <definedName name="tgls20">#REF!</definedName>
    <definedName name="tgls21">#REF!</definedName>
    <definedName name="tgls22">#REF!</definedName>
    <definedName name="tgls23">#REF!</definedName>
    <definedName name="tgls24">#REF!</definedName>
    <definedName name="tgls25">#REF!</definedName>
    <definedName name="tgls26">#REF!</definedName>
    <definedName name="tgls27">#REF!</definedName>
    <definedName name="tgls28">#REF!</definedName>
    <definedName name="tgls29">#REF!</definedName>
    <definedName name="TGLS3">#REF!</definedName>
    <definedName name="tgls30">#REF!</definedName>
    <definedName name="TGLS4">#REF!</definedName>
    <definedName name="TGLS5">#REF!</definedName>
    <definedName name="TGLS6">#REF!</definedName>
    <definedName name="TGLS7">#REF!</definedName>
    <definedName name="TGLS8">#REF!</definedName>
    <definedName name="TGLS9">#REF!</definedName>
    <definedName name="tgstainlis">#REF!</definedName>
    <definedName name="th">#N/A</definedName>
    <definedName name="th3x15">#REF!</definedName>
    <definedName name="THANDEM">#REF!</definedName>
    <definedName name="ThanhXuan110">#REF!</definedName>
    <definedName name="Thaun">#REF!</definedName>
    <definedName name="thdf">#REF!</definedName>
    <definedName name="theo">#REF!</definedName>
    <definedName name="theodolite">#REF!</definedName>
    <definedName name="Ther">#REF!</definedName>
    <definedName name="thermo">#REF!</definedName>
    <definedName name="Thermoplastic">#REF!</definedName>
    <definedName name="THGO1pnc">#REF!</definedName>
    <definedName name="thhj" hidden="1">{"'Sheet1'!$A$1"}</definedName>
    <definedName name="thht">#REF!</definedName>
    <definedName name="thin">#REF!</definedName>
    <definedName name="Thineer">#REF!</definedName>
    <definedName name="THINER">#REF!</definedName>
    <definedName name="thiner.a">#REF!</definedName>
    <definedName name="thiner.a.spesial">#REF!</definedName>
    <definedName name="thinner">#REF!</definedName>
    <definedName name="THKP160">#REF!</definedName>
    <definedName name="thkp3">#REF!</definedName>
    <definedName name="thr">#REF!</definedName>
    <definedName name="Three_wheel_roller">#REF!</definedName>
    <definedName name="THREE_WHEEL_ROLLER_6___8_T" localSheetId="2">#REF!</definedName>
    <definedName name="THREE_WHEEL_ROLLER_6___8_T">#REF!</definedName>
    <definedName name="THREE_WHEEL_ROLLER_6___8_T_11">#REF!</definedName>
    <definedName name="THREE_WHEEL_ROLLER_6___8_T_12">#REF!</definedName>
    <definedName name="three_whiil">#REF!</definedName>
    <definedName name="threeehweel.roll.">#REF!</definedName>
    <definedName name="THREEWHEELROLLER">#REF!</definedName>
    <definedName name="THREEWHELLROLLER">#REF!</definedName>
    <definedName name="thtr15">#REF!</definedName>
    <definedName name="thtrj" hidden="1">{"'Sheet1'!$A$1"}</definedName>
    <definedName name="thtt">#REF!</definedName>
    <definedName name="TI">#REF!</definedName>
    <definedName name="TI_6">#REF!</definedName>
    <definedName name="tiang">#REF!</definedName>
    <definedName name="Tiang_15_15">#REF!</definedName>
    <definedName name="tiang_20_20">#REF!</definedName>
    <definedName name="Tiang_20_25">#REF!</definedName>
    <definedName name="Tiang_25_35">#REF!</definedName>
    <definedName name="Tiang_30_30">#REF!</definedName>
    <definedName name="Tiang_30_40">#REF!</definedName>
    <definedName name="Tiang_35_45">#REF!</definedName>
    <definedName name="Tiang_50_50">#REF!</definedName>
    <definedName name="Tiang_bulat_dia.___40">#REF!</definedName>
    <definedName name="tiang_lampu">#REF!</definedName>
    <definedName name="Tiang_Lampu_Jaringan">#REF!</definedName>
    <definedName name="Tiang_lampu_parkir">#REF!</definedName>
    <definedName name="TIANG_PAN_PIPA">#REF!</definedName>
    <definedName name="TIANG_PANCANG_B">#REF!</definedName>
    <definedName name="tiang_pcg_35">#REF!</definedName>
    <definedName name="tiang_pcg_40">#REF!</definedName>
    <definedName name="TIANG_PNC_DOLKEN">#REF!</definedName>
    <definedName name="tiangpancang">#REF!</definedName>
    <definedName name="Tiangpancangbaja">#REF!</definedName>
    <definedName name="tiangpipastell200">#REF!</definedName>
    <definedName name="tidak">#REF!</definedName>
    <definedName name="tidf10">#REF!</definedName>
    <definedName name="tidf100">#REF!</definedName>
    <definedName name="tidf350">#REF!</definedName>
    <definedName name="TIE">#REF!</definedName>
    <definedName name="tie_rod">#REF!</definedName>
    <definedName name="Tiepdia">#REF!</definedName>
    <definedName name="TIGA">#N/A</definedName>
    <definedName name="tiga1">#REF!</definedName>
    <definedName name="TIGABULAN">#REF!</definedName>
    <definedName name="TIKET">#REF!</definedName>
    <definedName name="TileGranit">#REF!</definedName>
    <definedName name="Timb_Batu">#REF!</definedName>
    <definedName name="timb_bias">#REF!</definedName>
    <definedName name="TIMB_BIASA">#REF!</definedName>
    <definedName name="timb_kerikil">#REF!</definedName>
    <definedName name="timb_oprit">#REF!</definedName>
    <definedName name="Timb_Pasir">#REF!</definedName>
    <definedName name="timb_pilih">#REF!</definedName>
    <definedName name="timb._tnh_bks_gal.">#REF!</definedName>
    <definedName name="Timb.Biasa">#REF!</definedName>
    <definedName name="timb.tanahpadat">#REF!</definedName>
    <definedName name="timbdat">#REF!</definedName>
    <definedName name="TIMBER">#REF!</definedName>
    <definedName name="timbr._bt_ksg">#REF!</definedName>
    <definedName name="timbr._pasir">#REF!</definedName>
    <definedName name="TIMBRIS_A">#REF!</definedName>
    <definedName name="timbrisan_batu">#REF!</definedName>
    <definedName name="Timbrisan_Batu_Kosong">#REF!</definedName>
    <definedName name="Timbrisan_Pasir">#REF!</definedName>
    <definedName name="Timbrisantanah">#REF!</definedName>
    <definedName name="TIMBUN">#REF!</definedName>
    <definedName name="Timbunan">#REF!</definedName>
    <definedName name="TIMBUNAN_PASIR">#REF!</definedName>
    <definedName name="TIMBUNAN_PASIR_M2">#REF!</definedName>
    <definedName name="timbunan_pilihan">#REF!</definedName>
    <definedName name="timbunan_sirtu">#REF!</definedName>
    <definedName name="Timbunan_Tanah">#REF!</definedName>
    <definedName name="Timbunan_Tanah_Pilihan" localSheetId="2">#REF!</definedName>
    <definedName name="Timbunan_Tanah_Pilihan">#REF!</definedName>
    <definedName name="Timbunan_Tanah_Pilihan_11">#REF!</definedName>
    <definedName name="Timbunan_Tanah_Pilihan_12">#REF!</definedName>
    <definedName name="timbunanbadan">#REF!</definedName>
    <definedName name="timbunanbiasa">#REF!</definedName>
    <definedName name="timbunanpilihan">#REF!</definedName>
    <definedName name="timbunantanah">#REF!</definedName>
    <definedName name="timbunk225">#REF!</definedName>
    <definedName name="timbunk310">#REF!</definedName>
    <definedName name="timdat">#REF!</definedName>
    <definedName name="timeched">#REF!</definedName>
    <definedName name="timeexc">#REF!</definedName>
    <definedName name="TIMGALI">#REF!</definedName>
    <definedName name="TIMLUAR">#REF!</definedName>
    <definedName name="TIMTAN">#REF!</definedName>
    <definedName name="TINER">#REF!</definedName>
    <definedName name="tinerb">#REF!</definedName>
    <definedName name="tinggibas">#REF!</definedName>
    <definedName name="tinggipodium">#REF!</definedName>
    <definedName name="tinggitower">#REF!</definedName>
    <definedName name="tinner">#REF!</definedName>
    <definedName name="Tinner_A">#REF!</definedName>
    <definedName name="tinner_biasa">#REF!</definedName>
    <definedName name="tipe.asphaltic.plug">#REF!</definedName>
    <definedName name="tire">#REF!</definedName>
    <definedName name="Tire_Roler">#REF!</definedName>
    <definedName name="TIRE_ROLLER">#REF!</definedName>
    <definedName name="TIRE_ROLLER_10_12_T">#REF!</definedName>
    <definedName name="TIRE_ROLLER_10T">#REF!</definedName>
    <definedName name="TIRER">#REF!</definedName>
    <definedName name="TireRoller">#REF!</definedName>
    <definedName name="tirkayu">#REF!</definedName>
    <definedName name="tirol">#REF!</definedName>
    <definedName name="TITIK_LAMPU">#REF!</definedName>
    <definedName name="tj" hidden="1">{#N/A,#N/A,FALSE,"REK";#N/A,#N/A,FALSE,"Bq-ARS"}</definedName>
    <definedName name="TJ_KAYU">#REF!</definedName>
    <definedName name="tjj" hidden="1">{"'Sheet1'!$A$1"}</definedName>
    <definedName name="tjuu" hidden="1">{"'Sheet1'!$A$1"}</definedName>
    <definedName name="tk">#REF!</definedName>
    <definedName name="TK_01">#REF!</definedName>
    <definedName name="TK_01A">#REF!</definedName>
    <definedName name="TK_03">#REF!</definedName>
    <definedName name="TK_03A">#REF!</definedName>
    <definedName name="TK_03B">#REF!</definedName>
    <definedName name="TK_04">#REF!</definedName>
    <definedName name="TK_04A">#REF!</definedName>
    <definedName name="TK_04B">#REF!</definedName>
    <definedName name="TK_04C">#REF!</definedName>
    <definedName name="TK_05">#REF!</definedName>
    <definedName name="TK_05A">#REF!</definedName>
    <definedName name="TK_05B">#REF!</definedName>
    <definedName name="TK_06">#REF!</definedName>
    <definedName name="TK_07">#REF!</definedName>
    <definedName name="TK_08">#REF!</definedName>
    <definedName name="TK_09">#REF!</definedName>
    <definedName name="TK_09A">#REF!</definedName>
    <definedName name="tk_1_18">#REF!</definedName>
    <definedName name="tk_1_36">#REF!</definedName>
    <definedName name="TK_10">#REF!</definedName>
    <definedName name="TK_12">#REF!</definedName>
    <definedName name="TK_13">#REF!</definedName>
    <definedName name="tk_batu">#REF!</definedName>
    <definedName name="tk_besi">#REF!</definedName>
    <definedName name="tk_bobokan">#REF!</definedName>
    <definedName name="tk_bs">#REF!</definedName>
    <definedName name="TK_CAT">#REF!</definedName>
    <definedName name="tk_cor">#REF!</definedName>
    <definedName name="tk_gali">#REF!</definedName>
    <definedName name="tk_kayu">#REF!</definedName>
    <definedName name="TK_LAS">#REF!</definedName>
    <definedName name="tk_listrik">#REF!</definedName>
    <definedName name="tk_plitur">#REF!</definedName>
    <definedName name="Tk.Batu">#REF!</definedName>
    <definedName name="TK.BESI">#REF!</definedName>
    <definedName name="TK.BESIPROF">#REF!</definedName>
    <definedName name="TK.BS.PROF.">#REF!</definedName>
    <definedName name="TK.CAT">#REF!</definedName>
    <definedName name="Tk.Gali">#REF!</definedName>
    <definedName name="Tk.Kayu">#REF!</definedName>
    <definedName name="tkb">#REF!</definedName>
    <definedName name="tkbatu">#REF!</definedName>
    <definedName name="tkbatu_1">#REF!</definedName>
    <definedName name="tkbesi">#REF!</definedName>
    <definedName name="tkbesi_1">#REF!</definedName>
    <definedName name="tkbs">#REF!</definedName>
    <definedName name="TKBT">#REF!</definedName>
    <definedName name="TKCAT">#REF!</definedName>
    <definedName name="tkcat_1">#REF!</definedName>
    <definedName name="tkcatmelamik">#REF!</definedName>
    <definedName name="tkdnCW">#REF!</definedName>
    <definedName name="tkdnEM">#REF!</definedName>
    <definedName name="tkdrt">#REF!</definedName>
    <definedName name="tkg">#REF!</definedName>
    <definedName name="tkg_batu">#REF!</definedName>
    <definedName name="Tkg.besi">#REF!</definedName>
    <definedName name="Tkg.bt">#REF!</definedName>
    <definedName name="Tkg.kayu">#REF!</definedName>
    <definedName name="tkgali">#REF!</definedName>
    <definedName name="tkgali_1">#REF!</definedName>
    <definedName name="tkgaspal">#REF!</definedName>
    <definedName name="tkgcatpliturbatu">#REF!</definedName>
    <definedName name="tkgcatpliturbatu.jam">#REF!</definedName>
    <definedName name="tki">#REF!</definedName>
    <definedName name="tkitc10x2x0.6">#REF!</definedName>
    <definedName name="tkkayu">#REF!</definedName>
    <definedName name="tkkayu_1">#REF!</definedName>
    <definedName name="tkledeng">#REF!</definedName>
    <definedName name="tklistrik">#REF!</definedName>
    <definedName name="TKNGBESI">#REF!</definedName>
    <definedName name="TKNGCAT">#REF!</definedName>
    <definedName name="TKNGLAS">#REF!</definedName>
    <definedName name="tko_2_36">#REF!</definedName>
    <definedName name="tkplitur">#REF!</definedName>
    <definedName name="tkset">#REF!</definedName>
    <definedName name="tktayuhalus">#REF!</definedName>
    <definedName name="tky">#REF!</definedName>
    <definedName name="tl">#REF!</definedName>
    <definedName name="tl_10">#REF!</definedName>
    <definedName name="TL_2_20_Watt">#REF!</definedName>
    <definedName name="tl_20">#REF!</definedName>
    <definedName name="TL_20_WATT">#REF!</definedName>
    <definedName name="TL_20W">#REF!</definedName>
    <definedName name="tl_2x20">#REF!</definedName>
    <definedName name="tl.40watt">#REF!</definedName>
    <definedName name="TL18WATT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20">#REF!</definedName>
    <definedName name="tl1x36b">#REF!</definedName>
    <definedName name="tl1x36bimc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1x40">#REF!</definedName>
    <definedName name="tl2x18tbsm2">#REF!</definedName>
    <definedName name="tl2x20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516G">#REF!</definedName>
    <definedName name="tla2x18iac">#REF!</definedName>
    <definedName name="tla2x18iacbimc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g.pvc">#REF!</definedName>
    <definedName name="tlidf250p">#REF!</definedName>
    <definedName name="TLOADER">#REF!</definedName>
    <definedName name="tlp">#REF!</definedName>
    <definedName name="tltko2x36">#REF!</definedName>
    <definedName name="tltko2x36bimc">#REF!</definedName>
    <definedName name="tltl20nb">#REF!</definedName>
    <definedName name="TM">#REF!</definedName>
    <definedName name="TM_01">#REF!</definedName>
    <definedName name="TM_02">#REF!</definedName>
    <definedName name="TM_03">#REF!</definedName>
    <definedName name="tma">#REF!</definedName>
    <definedName name="TMN">#REF!</definedName>
    <definedName name="TMSC">#REF!</definedName>
    <definedName name="TN.LIAT">#REF!</definedName>
    <definedName name="tn1pinnc">#REF!</definedName>
    <definedName name="tn2mhnnc">#REF!</definedName>
    <definedName name="tnahurug">#REF!</definedName>
    <definedName name="TNCM">#REF!</definedName>
    <definedName name="Tndairbwh_rmhpomp" localSheetId="2">#REF!</definedName>
    <definedName name="Tndairbwh_rmhpomp">#REF!</definedName>
    <definedName name="TNG">#REF!</definedName>
    <definedName name="tnh">#REF!</definedName>
    <definedName name="tnh_urug">#REF!</definedName>
    <definedName name="tnh.urug">#REF!</definedName>
    <definedName name="tnhb_krp">#REF!</definedName>
    <definedName name="tnhnnc">#REF!</definedName>
    <definedName name="tnhp_krp">#REF!</definedName>
    <definedName name="tnhtanam">#REF!</definedName>
    <definedName name="tnhurug">#REF!</definedName>
    <definedName name="tnignc">#REF!</definedName>
    <definedName name="tnin190nc">#REF!</definedName>
    <definedName name="tnlnc">#REF!</definedName>
    <definedName name="tnnnc">#REF!</definedName>
    <definedName name="to">#REF!</definedName>
    <definedName name="Toa">#REF!</definedName>
    <definedName name="toko">#REF!</definedName>
    <definedName name="TONNY__JUNUS">#REF!</definedName>
    <definedName name="TOOL">#REF!</definedName>
    <definedName name="tools">#REF!</definedName>
    <definedName name="TOP">#REF!</definedName>
    <definedName name="tot">#REF!</definedName>
    <definedName name="Total">#REF!</definedName>
    <definedName name="total_extern">#REF!</definedName>
    <definedName name="total_fisik">#REF!</definedName>
    <definedName name="Total_Interest">#REF!</definedName>
    <definedName name="total_intern">#REF!</definedName>
    <definedName name="Total_Pay">#REF!</definedName>
    <definedName name="total_takur">#REF!</definedName>
    <definedName name="TOTAL_TEMP.__FE">#REF!</definedName>
    <definedName name="total_uang">#REF!</definedName>
    <definedName name="TOTAL1RP">#REF!</definedName>
    <definedName name="TOTAL2RP">#REF!</definedName>
    <definedName name="TOTALRP">#REF!</definedName>
    <definedName name="Totara___Ky._Kls._II">#REF!</definedName>
    <definedName name="Totara___Ky._Kls._III">#REF!</definedName>
    <definedName name="TOTI1">#REF!</definedName>
    <definedName name="TOTII1">#REF!</definedName>
    <definedName name="TOTIII1">#REF!</definedName>
    <definedName name="TOTIVA">#REF!</definedName>
    <definedName name="TOTIVB">#REF!</definedName>
    <definedName name="TOTIVC">#REF!</definedName>
    <definedName name="TOTIVD">#REF!</definedName>
    <definedName name="TOTIVE">#REF!</definedName>
    <definedName name="TOTIVF">#REF!</definedName>
    <definedName name="TOTIVG">#REF!</definedName>
    <definedName name="toto">#REF!</definedName>
    <definedName name="toto_A100">#REF!</definedName>
    <definedName name="toto_L521V1A">#REF!</definedName>
    <definedName name="Toto_L548">#REF!</definedName>
    <definedName name="toto_LW230J">#REF!</definedName>
    <definedName name="toto_S11N">#REF!</definedName>
    <definedName name="toto_S160V1">#REF!</definedName>
    <definedName name="toto_T23B13">#REF!</definedName>
    <definedName name="toto_T30ARQ13N">#REF!</definedName>
    <definedName name="toto_TS119AS5">#REF!</definedName>
    <definedName name="toto_TX1B">#REF!</definedName>
    <definedName name="toto_TX403SV3">#REF!</definedName>
    <definedName name="toto_TX4A">#REF!</definedName>
    <definedName name="toto_U57M">#REF!</definedName>
    <definedName name="TotOffer">#REF!</definedName>
    <definedName name="totok" hidden="1">{"'Sheet1'!$A$1"}</definedName>
    <definedName name="totTAlt5minplatTAlt6">#REF!</definedName>
    <definedName name="TOTVA">#REF!</definedName>
    <definedName name="TOTVC">#REF!</definedName>
    <definedName name="TOTVD">#REF!</definedName>
    <definedName name="TOTVE">#REF!</definedName>
    <definedName name="TOTVF">#REF!</definedName>
    <definedName name="TOTVG">#REF!</definedName>
    <definedName name="TOTVI">#REF!</definedName>
    <definedName name="TOTVII">#REF!</definedName>
    <definedName name="TOTVIII">#REF!</definedName>
    <definedName name="TOW">#REF!</definedName>
    <definedName name="TOW_2">#REF!</definedName>
    <definedName name="Towerair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_Adam_Hawa">#REF!</definedName>
    <definedName name="TP_Agave">#REF!</definedName>
    <definedName name="TP_Alang_alang_Putih">#REF!</definedName>
    <definedName name="TP_Aneka_Perdu_perduan">#REF!</definedName>
    <definedName name="TP_Angsana">#REF!</definedName>
    <definedName name="TP_Baby_Blue">#REF!</definedName>
    <definedName name="TP_Beauty_Taiwan">#REF!</definedName>
    <definedName name="TP_Beringin_Besar">#REF!</definedName>
    <definedName name="TP_Beringin_Kecil">#REF!</definedName>
    <definedName name="TP_Bougenville_Besar">#REF!</definedName>
    <definedName name="TP_Bougenville_Kecil">#REF!</definedName>
    <definedName name="TP_Cemara_Kipas">#REF!</definedName>
    <definedName name="TP_Cemara_Pinus_Besar">#REF!</definedName>
    <definedName name="TP_Cemara_Pinus_Kecil">#REF!</definedName>
    <definedName name="TP_Cemara_Pua_pua_Besar">#REF!</definedName>
    <definedName name="TP_Cemara_Pua_pua_Kecil">#REF!</definedName>
    <definedName name="TP_Cemara_Udang_Besar">#REF!</definedName>
    <definedName name="TP_Cemara_Udang_Kecil">#REF!</definedName>
    <definedName name="TP_Dadap_Mayang">#REF!</definedName>
    <definedName name="TP_Dadap_Merak_Besar">#REF!</definedName>
    <definedName name="TP_Dadap_Merak_Kecil">#REF!</definedName>
    <definedName name="TP_Depen">#REF!</definedName>
    <definedName name="TP_Erva">#REF!</definedName>
    <definedName name="TP_Glodokan_Tiang_Besar">#REF!</definedName>
    <definedName name="TP_Glodokan_Tiang_Kecil">#REF!</definedName>
    <definedName name="TP_Ketapang">#REF!</definedName>
    <definedName name="TP_Kol_Banda">#REF!</definedName>
    <definedName name="TP_Krokot">#REF!</definedName>
    <definedName name="TP_Kupea">#REF!</definedName>
    <definedName name="TP_Lantana">#REF!</definedName>
    <definedName name="TP_Lili_Paris">#REF!</definedName>
    <definedName name="TP_Marilis">#REF!</definedName>
    <definedName name="TP_Mawar">#REF!</definedName>
    <definedName name="TP_Melati">#REF!</definedName>
    <definedName name="TP_Merak">#REF!</definedName>
    <definedName name="TP_Nusa_Indah_Besar">#REF!</definedName>
    <definedName name="TP_Nusa_Indah_Kecil">#REF!</definedName>
    <definedName name="TP_Pagoda">#REF!</definedName>
    <definedName name="TP_Palem_Botol_Besar">#REF!</definedName>
    <definedName name="TP_Palem_Botol_Kecil">#REF!</definedName>
    <definedName name="TP_Palem_Ekor_Tupai_Besar">#REF!</definedName>
    <definedName name="TP_Palem_Ekor_Tupai_Kecil">#REF!</definedName>
    <definedName name="TP_Palem_Merah_Besar">#REF!</definedName>
    <definedName name="TP_Palem_Merah_Kecil">#REF!</definedName>
    <definedName name="TP_Palem_Phoenix">#REF!</definedName>
    <definedName name="TP_Palem_Phonix_Besar">#REF!</definedName>
    <definedName name="TP_Palem_Phonix_Kecil">#REF!</definedName>
    <definedName name="TP_Palem_Putri_Besar">#REF!</definedName>
    <definedName name="TP_Palem_Putri_Kecil">#REF!</definedName>
    <definedName name="TP_Palem_Raja_Besar">#REF!</definedName>
    <definedName name="TP_Palem_Raja_Kecil">#REF!</definedName>
    <definedName name="TP_Palem_Regu_Besar">#REF!</definedName>
    <definedName name="TP_Palem_Regu_Kecil">#REF!</definedName>
    <definedName name="TP_Palem_Serit">#REF!</definedName>
    <definedName name="TP_Pangkas_Mas">#REF!</definedName>
    <definedName name="TP_Pisang_pisangan">#REF!</definedName>
    <definedName name="TP_Polisium_Besar">#REF!</definedName>
    <definedName name="TP_Polisium_Kecil">#REF!</definedName>
    <definedName name="TP_Puring">#REF!</definedName>
    <definedName name="TP_Rumput_Gajah">#REF!</definedName>
    <definedName name="TP_Rumput_Jepang">#REF!</definedName>
    <definedName name="TP_Serut_Besar">#REF!</definedName>
    <definedName name="TP_Serut_Kecil">#REF!</definedName>
    <definedName name="TP_Soka">#REF!</definedName>
    <definedName name="TP_Sri_Gading">#REF!</definedName>
    <definedName name="TP_Sri_Rejeki">#REF!</definedName>
    <definedName name="TP_Tanjung_Besar">#REF!</definedName>
    <definedName name="TP_Tanjung_Kecil">#REF!</definedName>
    <definedName name="TP_Tetehan_Biasa">#REF!</definedName>
    <definedName name="TP_Tetehan_Emas">#REF!</definedName>
    <definedName name="TP_Varigata">#REF!</definedName>
    <definedName name="TP_Wali_Songo">#REF!</definedName>
    <definedName name="TP.4">#REF!</definedName>
    <definedName name="tp.6">#REF!</definedName>
    <definedName name="TPBETON">#REF!</definedName>
    <definedName name="TPCERUCUK">#REF!</definedName>
    <definedName name="tphndk701AES">#REF!</definedName>
    <definedName name="TPLEK">#REF!</definedName>
    <definedName name="TPLEK5">#REF!</definedName>
    <definedName name="tpm">#REF!</definedName>
    <definedName name="tr">#REF!</definedName>
    <definedName name="TR_150alt">#REF!</definedName>
    <definedName name="TR_500">#REF!</definedName>
    <definedName name="TR_Adam_Hawa">#REF!</definedName>
    <definedName name="TR_Agave">#REF!</definedName>
    <definedName name="TR_Aneka_Perdu_perduan">#REF!</definedName>
    <definedName name="TR_Angsana">#REF!</definedName>
    <definedName name="TR_Baby_Blue">#REF!</definedName>
    <definedName name="TR_Beauty_Taiwan">#REF!</definedName>
    <definedName name="TR_Beringin_Besar">#REF!</definedName>
    <definedName name="TR_Bougenville_Besar">#REF!</definedName>
    <definedName name="TR_Bougenville_Kecil">#REF!</definedName>
    <definedName name="TR_Cemara_Kipas">#REF!</definedName>
    <definedName name="TR_Cemara_Pinus_Besar">#REF!</definedName>
    <definedName name="TR_Cemara_Pua_pua_Besar">#REF!</definedName>
    <definedName name="TR_Cemara_Pua_pua_Kecil">#REF!</definedName>
    <definedName name="TR_Cemara_Udang_Besar">#REF!</definedName>
    <definedName name="TR_Dadap_Mayang">#REF!</definedName>
    <definedName name="TR_Dadap_Merak_Besar">#REF!</definedName>
    <definedName name="TR_Dadap_Merak_Kecil">#REF!</definedName>
    <definedName name="TR_Erva">#REF!</definedName>
    <definedName name="TR_Glodokan_Tiang_Besar">#REF!</definedName>
    <definedName name="TR_Glodokan_Tiang_Kecil">#REF!</definedName>
    <definedName name="TR_Ketapang">#REF!</definedName>
    <definedName name="TR_Krokot">#REF!</definedName>
    <definedName name="TR_Kupea">#REF!</definedName>
    <definedName name="TR_Lantana">#REF!</definedName>
    <definedName name="TR_Lili_Paris">#REF!</definedName>
    <definedName name="TR_Mawar">#REF!</definedName>
    <definedName name="TR_Melati">#REF!</definedName>
    <definedName name="TR_Merak">#REF!</definedName>
    <definedName name="TR_Nusa_Indah_Kecil">#REF!</definedName>
    <definedName name="TR_Pagoda">#REF!</definedName>
    <definedName name="TR_Palem_Botol_Besar">#REF!</definedName>
    <definedName name="TR_Palem_Botol_Kecil">#REF!</definedName>
    <definedName name="TR_Palem_Ekor_Tupai_Kecil">#REF!</definedName>
    <definedName name="TR_Palem_Merah_Besar">#REF!</definedName>
    <definedName name="TR_Palem_Merah_Kecil">#REF!</definedName>
    <definedName name="TR_Palem_Phoenix">#REF!</definedName>
    <definedName name="TR_Palem_Phonix_Kecil">#REF!</definedName>
    <definedName name="TR_Palem_Putri_Besar">#REF!</definedName>
    <definedName name="TR_Palem_Putri_Kecil">#REF!</definedName>
    <definedName name="TR_Palem_Raja_Besar">#REF!</definedName>
    <definedName name="TR_Palem_Regu_Besar">#REF!</definedName>
    <definedName name="TR_Palem_Regu_Kecil">#REF!</definedName>
    <definedName name="TR_Palem_Serit">#REF!</definedName>
    <definedName name="TR_Pangkas_Mas">#REF!</definedName>
    <definedName name="TR_Polisium_Besar">#REF!</definedName>
    <definedName name="TR_Polisium_Kecil">#REF!</definedName>
    <definedName name="TR_Puring">#REF!</definedName>
    <definedName name="TR_Rumput_Gajah">#REF!</definedName>
    <definedName name="TR_Rumput_Jepang">#REF!</definedName>
    <definedName name="TR_Serut_Besar">#REF!</definedName>
    <definedName name="TR_Soka">#REF!</definedName>
    <definedName name="TR_Sri_Gading">#REF!</definedName>
    <definedName name="TR_Sri_Rejeki">#REF!</definedName>
    <definedName name="TR_Tanjung_Besar">#REF!</definedName>
    <definedName name="TR_Tanjung_Kecil">#REF!</definedName>
    <definedName name="TR_Tetehan_Biasa">#REF!</definedName>
    <definedName name="TR_Tetehan_Emas">#REF!</definedName>
    <definedName name="TR_Varigata">#REF!</definedName>
    <definedName name="TR_Wali_Songo">#REF!</definedName>
    <definedName name="TR.636C">#REF!</definedName>
    <definedName name="TR15HT">#REF!</definedName>
    <definedName name="TR16HT">#REF!</definedName>
    <definedName name="TR19HT">#REF!</definedName>
    <definedName name="tr1x15">#REF!</definedName>
    <definedName name="TR20HT">#REF!</definedName>
    <definedName name="tr3x100">#REF!</definedName>
    <definedName name="tr500balarajasw14m">#REF!</definedName>
    <definedName name="tra">#REF!</definedName>
    <definedName name="TRACK_LOADER">#REF!</definedName>
    <definedName name="TRACK_LOADER_75___100_HP" localSheetId="2">#REF!</definedName>
    <definedName name="TRACK_LOADER_75___100_HP">#REF!</definedName>
    <definedName name="TRACK_LOADER_75___100_HP_11">#REF!</definedName>
    <definedName name="TRACK_LOADER_75___100_HP_12">#REF!</definedName>
    <definedName name="TRACKLOADER">#REF!</definedName>
    <definedName name="Tractor60HP">#REF!</definedName>
    <definedName name="traffics">#REF!</definedName>
    <definedName name="TRAFICL">#REF!</definedName>
    <definedName name="Trafo">#REF!</definedName>
    <definedName name="trailer">#REF!</definedName>
    <definedName name="TRAILLER">#REF!</definedName>
    <definedName name="TRAKLOAD">#REF!</definedName>
    <definedName name="traktorrantai">#REF!</definedName>
    <definedName name="trali">#REF!</definedName>
    <definedName name="tralis">#REF!</definedName>
    <definedName name="traljend">#REF!</definedName>
    <definedName name="tram100">#REF!</definedName>
    <definedName name="tram1x25">#REF!</definedName>
    <definedName name="trans">#REF!</definedName>
    <definedName name="trans_ton_m3">#REF!</definedName>
    <definedName name="trans.barge">#REF!</definedName>
    <definedName name="transportEM">#REF!</definedName>
    <definedName name="trasram">#REF!</definedName>
    <definedName name="Tray">#REF!</definedName>
    <definedName name="tray_20">#REF!</definedName>
    <definedName name="tray_30">#REF!</definedName>
    <definedName name="tray_cross_15">#REF!</definedName>
    <definedName name="tray_elbow_15">#REF!</definedName>
    <definedName name="tray_riser_15">#REF!</definedName>
    <definedName name="tray_tee_15">#REF!</definedName>
    <definedName name="trd">#REF!</definedName>
    <definedName name="TREES">#REF!</definedName>
    <definedName name="tret">#REF!</definedName>
    <definedName name="TREWEL">#REF!</definedName>
    <definedName name="trhh" hidden="1">{"'Sheet1'!$A$1"}</definedName>
    <definedName name="TRI">#REF!</definedName>
    <definedName name="tril">#REF!</definedName>
    <definedName name="trip">#REF!</definedName>
    <definedName name="trip_3">#REF!</definedName>
    <definedName name="TRIP_AL">#REF!</definedName>
    <definedName name="trip110">#REF!</definedName>
    <definedName name="trip12_4x8">#REF!</definedName>
    <definedName name="trip120">#REF!</definedName>
    <definedName name="trip15_4x8">#REF!</definedName>
    <definedName name="trip3">#REF!</definedName>
    <definedName name="trip4_3x7">#REF!</definedName>
    <definedName name="trip6">#REF!</definedName>
    <definedName name="trip6_3x7">#REF!</definedName>
    <definedName name="trip9">#REF!</definedName>
    <definedName name="trip9_4x8">#REF!</definedName>
    <definedName name="tripalm110">#REF!</definedName>
    <definedName name="triplek">#REF!</definedName>
    <definedName name="triplek_3">#REF!</definedName>
    <definedName name="Triplek_T___4_mm">#REF!</definedName>
    <definedName name="Triplek_Uk.2_2_mm">#REF!</definedName>
    <definedName name="Triplek_Uk.3_0_mm">#REF!</definedName>
    <definedName name="Triplek_Uk.4_0_mm">#REF!</definedName>
    <definedName name="Triplek_Uk.6_0_mm">#REF!</definedName>
    <definedName name="triplek3">#REF!</definedName>
    <definedName name="triplek3mm">#REF!</definedName>
    <definedName name="TRIPLEK4">#REF!</definedName>
    <definedName name="TRIPLEK6">#REF!</definedName>
    <definedName name="triplek9">#REF!</definedName>
    <definedName name="Tripleks">#REF!</definedName>
    <definedName name="Tripleks_3_mm">#REF!</definedName>
    <definedName name="Tripleks_3mm">#REF!</definedName>
    <definedName name="Tripleks_4_mm">#REF!</definedName>
    <definedName name="Tripleks_6_mm">#REF!</definedName>
    <definedName name="Tripleks_9_mm">#REF!</definedName>
    <definedName name="tripleks_almunium">#REF!</definedName>
    <definedName name="Tripleks_Alumunium">#REF!</definedName>
    <definedName name="tripleks3">#REF!</definedName>
    <definedName name="tripleks3_batu">#REF!</definedName>
    <definedName name="tripleks3_batu_pan">#REF!</definedName>
    <definedName name="tripleks3_boli">#REF!</definedName>
    <definedName name="tripleks3_bone">#REF!</definedName>
    <definedName name="tripleks3_kwan">#REF!</definedName>
    <definedName name="tripleks3_lim">#REF!</definedName>
    <definedName name="tripleks3_suma">#REF!</definedName>
    <definedName name="tripleks3_tapa">#REF!</definedName>
    <definedName name="tripleks3_tiba">#REF!</definedName>
    <definedName name="tripleks3_toling">#REF!</definedName>
    <definedName name="tripleks3mm">#REF!</definedName>
    <definedName name="triplex">#REF!</definedName>
    <definedName name="Triplex_2_8_mm__ex._3_mm">#REF!</definedName>
    <definedName name="Triplex_3_mm">#REF!</definedName>
    <definedName name="Triplex_Aluminium">#REF!</definedName>
    <definedName name="Triplex_Aluminium_OMS">#REF!</definedName>
    <definedName name="Triplex_OMS">#REF!</definedName>
    <definedName name="triplex4">#REF!</definedName>
    <definedName name="TRIX">#REF!</definedName>
    <definedName name="TRL">#REF!</definedName>
    <definedName name="tro">#REF!</definedName>
    <definedName name="TROLLER">#REF!</definedName>
    <definedName name="trotoar">#REF!</definedName>
    <definedName name="TRPN10100">#REF!</definedName>
    <definedName name="TRPN10125">#REF!</definedName>
    <definedName name="TRPN1015">#REF!</definedName>
    <definedName name="TRPN1020">#REF!</definedName>
    <definedName name="TRPN1025">#REF!</definedName>
    <definedName name="TRPN1032">#REF!</definedName>
    <definedName name="TRPN1040">#REF!</definedName>
    <definedName name="TRPN1050">#REF!</definedName>
    <definedName name="TRPN1065">#REF!</definedName>
    <definedName name="TRPN1080">#REF!</definedName>
    <definedName name="TRPN20100">#REF!</definedName>
    <definedName name="TRPN20125">#REF!</definedName>
    <definedName name="TRPN2015">#REF!</definedName>
    <definedName name="TRPN2020">#REF!</definedName>
    <definedName name="TRPN2025">#REF!</definedName>
    <definedName name="TRPN2032">#REF!</definedName>
    <definedName name="TRPN2040">#REF!</definedName>
    <definedName name="TRPN2050">#REF!</definedName>
    <definedName name="TRPN2065">#REF!</definedName>
    <definedName name="TRPN208">#REF!</definedName>
    <definedName name="TRPN2080">#REF!</definedName>
    <definedName name="trrtet">#REF!</definedName>
    <definedName name="trrtj">#REF!</definedName>
    <definedName name="trtrtr">#REF!</definedName>
    <definedName name="tru10mtc">#REF!</definedName>
    <definedName name="tru8mtc">#REF!</definedName>
    <definedName name="Truck">#REF!</definedName>
    <definedName name="TRUCK_TANGKI_AIR">#REF!</definedName>
    <definedName name="Truck_Tangki_Air115HP">#REF!</definedName>
    <definedName name="Truckmixer">#REF!</definedName>
    <definedName name="TRUK">#REF!</definedName>
    <definedName name="trukmixer">#REF!</definedName>
    <definedName name="Try">#REF!</definedName>
    <definedName name="tryr" hidden="1">{"'Sheet1'!$A$1"}</definedName>
    <definedName name="TS">#REF!</definedName>
    <definedName name="TS_116_R">#REF!</definedName>
    <definedName name="TS_126_AR">#REF!</definedName>
    <definedName name="TS126B">#REF!</definedName>
    <definedName name="ts126r">#REF!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i">#REF!</definedName>
    <definedName name="tskie">#REF!</definedName>
    <definedName name="tsm.2">#REF!</definedName>
    <definedName name="tsnya2x1.5">#REF!</definedName>
    <definedName name="tsnyafrc">#REF!</definedName>
    <definedName name="tso">#REF!</definedName>
    <definedName name="tspmk">#REF!</definedName>
    <definedName name="TSUARA">#REF!</definedName>
    <definedName name="TT">#REF!</definedName>
    <definedName name="TT_1P">#REF!</definedName>
    <definedName name="TT_3p">#REF!</definedName>
    <definedName name="tt1pnc">#REF!</definedName>
    <definedName name="tt1pvl">#REF!</definedName>
    <definedName name="tt3pnc">#REF!</definedName>
    <definedName name="tt3pvl">#REF!</definedName>
    <definedName name="ttd">#REF!</definedName>
    <definedName name="TTDD">#REF!+#REF!+#REF!</definedName>
    <definedName name="TTDD3P">#REF!</definedName>
    <definedName name="TTDDCT3p">#REF!</definedName>
    <definedName name="TTK3p">#REF!</definedName>
    <definedName name="ttkinst">#REF!</definedName>
    <definedName name="ttkinst_1">#REF!</definedName>
    <definedName name="ttklampu">#REF!</definedName>
    <definedName name="ttkstop">#REF!</definedName>
    <definedName name="TTLPRIC">#REF!</definedName>
    <definedName name="ttp_pipa_glv">#REF!</definedName>
    <definedName name="ttronmk">#REF!</definedName>
    <definedName name="ttt">#REF!</definedName>
    <definedName name="TTTT">#REF!</definedName>
    <definedName name="ttttey" hidden="1">{"'Sheet1'!$A$1"}</definedName>
    <definedName name="TTTTTTT">#REF!</definedName>
    <definedName name="TTTTTTTT">#REF!</definedName>
    <definedName name="TTTTTTTTTTT">#REF!</definedName>
    <definedName name="TTTTTTTTTTTTT">#REF!</definedName>
    <definedName name="TTTTTTTTTTTTTTTT">#REF!</definedName>
    <definedName name="TTTTTTTTTTTTTTTTTTTTT">#REF!</definedName>
    <definedName name="TTTTTTTTTTTTTTTTTTTTTT">#REF!</definedName>
    <definedName name="TTTTTTTTTTTTTTTTTTTTTTT">#REF!</definedName>
    <definedName name="TTTTTTTTTTTTTTTTTTTTTTTT">#REF!</definedName>
    <definedName name="TTTTTTTTTTTTTTTTTTTTTTTTT">#REF!</definedName>
    <definedName name="TTTTTTTTTTTTTTTTTTTTTTTTTTTTT">#REF!</definedName>
    <definedName name="ttw">#REF!</definedName>
    <definedName name="ttyt">#REF!</definedName>
    <definedName name="TU">#REF!</definedName>
    <definedName name="tua">#REF!</definedName>
    <definedName name="TUAL">#REF!</definedName>
    <definedName name="TUBA">#REF!</definedName>
    <definedName name="TUBAJ">#REF!</definedName>
    <definedName name="TUBE">#REF!</definedName>
    <definedName name="TUBO">#REF!</definedName>
    <definedName name="TUCA">#REF!</definedName>
    <definedName name="TUdara">#REF!</definedName>
    <definedName name="TUGU">#REF!</definedName>
    <definedName name="tuiu">#REF!</definedName>
    <definedName name="tujuh">#REF!</definedName>
    <definedName name="tuk">#REF!</definedName>
    <definedName name="TUK.">#REF!</definedName>
    <definedName name="tuk.batu">#REF!</definedName>
    <definedName name="tuk.besi">#REF!</definedName>
    <definedName name="tuk.cat">#REF!</definedName>
    <definedName name="tuk.gali">#REF!</definedName>
    <definedName name="tuk.kayu">#REF!</definedName>
    <definedName name="tuk.kusen">#REF!</definedName>
    <definedName name="TUKA">#REF!</definedName>
    <definedName name="tukang">#REF!</definedName>
    <definedName name="Tukang_batu">#REF!</definedName>
    <definedName name="TUKANG_BATU_SETENGAH_TERAMPIL">#REF!</definedName>
    <definedName name="TUKANG_BATU_TERAMPIL">#REF!</definedName>
    <definedName name="Tukang_besi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">#REF!</definedName>
    <definedName name="TUKANG_CAT___PELITUR_SETENGAH_TERAMPIL">#REF!</definedName>
    <definedName name="TUKANG_CAT___PELITUR_TERAMPIL">#REF!</definedName>
    <definedName name="TUKANG_GALI">#REF!</definedName>
    <definedName name="tukang_hlp">#REF!</definedName>
    <definedName name="Tukang_kayu">#REF!</definedName>
    <definedName name="Tukang_Kayu__beton__besi">#REF!</definedName>
    <definedName name="TUKANG_KAYU_SETENGAH_TERAMPIL">#REF!</definedName>
    <definedName name="TUKANG_KAYU_TERAMPIL">#REF!</definedName>
    <definedName name="Tukang_las">#REF!</definedName>
    <definedName name="TUKANG_MEUBELAIR">#REF!</definedName>
    <definedName name="Tukang_OMS">#REF!</definedName>
    <definedName name="Tukang_pipa">#REF!</definedName>
    <definedName name="TUKANG_TAMAN">#REF!</definedName>
    <definedName name="TUKANG22">#REF!</definedName>
    <definedName name="TUKANG233">#REF!</definedName>
    <definedName name="TUKANG711">#REF!</definedName>
    <definedName name="TUKANG72">#REF!</definedName>
    <definedName name="TUKANG74">#REF!</definedName>
    <definedName name="TUKANG753">#REF!</definedName>
    <definedName name="TUKANG773">#REF!</definedName>
    <definedName name="TUKANGBATU">#REF!</definedName>
    <definedName name="TUKANGBESI">#REF!</definedName>
    <definedName name="tukangbesi.jam">#REF!</definedName>
    <definedName name="tukangbesiprofil">#REF!</definedName>
    <definedName name="TUKANGCAT">#REF!</definedName>
    <definedName name="tukanggali">#REF!</definedName>
    <definedName name="tukanggali.jam">#REF!</definedName>
    <definedName name="TUKANGKAYU">#REF!</definedName>
    <definedName name="TUKANGLISTRIK">#REF!</definedName>
    <definedName name="Tukangphoto">#REF!</definedName>
    <definedName name="tukng">#REF!</definedName>
    <definedName name="Tul" hidden="1">#REF!</definedName>
    <definedName name="tula">#REF!</definedName>
    <definedName name="Tulang" hidden="1">#REF!</definedName>
    <definedName name="tulang24">#REF!</definedName>
    <definedName name="tulang39">#REF!</definedName>
    <definedName name="TULANGAN">#REF!</definedName>
    <definedName name="TULANGANBESIPOLOS">#REF!</definedName>
    <definedName name="tumbuh">#REF!</definedName>
    <definedName name="tumbuk">#REF!</definedName>
    <definedName name="tumbuk135">#REF!</definedName>
    <definedName name="TUNGGAL">#REF!</definedName>
    <definedName name="tunggalIB">#REF!</definedName>
    <definedName name="tunggalOB">#REF!</definedName>
    <definedName name="TURAP_BB_NORMAL">#REF!</definedName>
    <definedName name="turug">#REF!</definedName>
    <definedName name="tusiter">#REF!</definedName>
    <definedName name="tutup">#REF!</definedName>
    <definedName name="tutup_glv">#REF!</definedName>
    <definedName name="tutupbubunganatapasbes">#REF!</definedName>
    <definedName name="TUUR">#REF!</definedName>
    <definedName name="tv">#REF!</definedName>
    <definedName name="TV.Nas">#REF!</definedName>
    <definedName name="TV.Phil">#REF!</definedName>
    <definedName name="tv75nc">#REF!</definedName>
    <definedName name="tv75vl">#REF!</definedName>
    <definedName name="twlk">#N/A</definedName>
    <definedName name="twood">#REF!</definedName>
    <definedName name="twood110">#REF!</definedName>
    <definedName name="twood122">#REF!</definedName>
    <definedName name="twoodalm">#REF!</definedName>
    <definedName name="twr">#REF!</definedName>
    <definedName name="twrtwrt">#REF!</definedName>
    <definedName name="twrtywyr">#REF!</definedName>
    <definedName name="tws">#REF!</definedName>
    <definedName name="tx1pignc">#REF!</definedName>
    <definedName name="tx1pindnc">#REF!</definedName>
    <definedName name="tx1pingnc">#REF!</definedName>
    <definedName name="tx1pintnc">#REF!</definedName>
    <definedName name="tx1pitnc">#REF!</definedName>
    <definedName name="tx2mhnnc">#REF!</definedName>
    <definedName name="tx2mitnc">#REF!</definedName>
    <definedName name="TX709AV1N">#REF!</definedName>
    <definedName name="txhnnc">#REF!</definedName>
    <definedName name="txig1nc">#REF!</definedName>
    <definedName name="txin190nc">#REF!</definedName>
    <definedName name="txinnc">#REF!</definedName>
    <definedName name="txit1nc">#REF!</definedName>
    <definedName name="ty">#REF!</definedName>
    <definedName name="Tyco">#REF!</definedName>
    <definedName name="TYCV150P20">#REF!</definedName>
    <definedName name="TYCV150P32">#REF!</definedName>
    <definedName name="TYCV150P40">#REF!</definedName>
    <definedName name="tyetuyut">#REF!</definedName>
    <definedName name="TYGV150PN15">#REF!</definedName>
    <definedName name="TYGV150PN20">#REF!</definedName>
    <definedName name="TYGV150PN32">#REF!</definedName>
    <definedName name="TYGV150PN40">#REF!</definedName>
    <definedName name="TYGV150PN50">#REF!</definedName>
    <definedName name="TYGV150PN65">#REF!</definedName>
    <definedName name="tyjty">#REF!</definedName>
    <definedName name="Tyler">#REF!</definedName>
    <definedName name="Type_Gate">#REF!</definedName>
    <definedName name="TYPICAL_FLOOR___7_LEVEL">#REF!</definedName>
    <definedName name="tyre">#REF!</definedName>
    <definedName name="TYRE_ROLLER_8___10_T." localSheetId="2">#REF!</definedName>
    <definedName name="TYRE_ROLLER_8___10_T.">#REF!</definedName>
    <definedName name="TYRE_ROLLER_8___10_T._11">#REF!</definedName>
    <definedName name="TYRE_ROLLER_8___10_T._12">#REF!</definedName>
    <definedName name="tyreroller">#REF!</definedName>
    <definedName name="TYST150P32">#REF!</definedName>
    <definedName name="TYST150P50">#REF!</definedName>
    <definedName name="tytu" hidden="1">{"'Sheet1'!$A$1"}</definedName>
    <definedName name="tytyrt">#REF!</definedName>
    <definedName name="tyu">#REF!</definedName>
    <definedName name="tyyy" hidden="1">{"'Sheet1'!$A$1"}</definedName>
    <definedName name="u">#REF!</definedName>
    <definedName name="U_1">#REF!</definedName>
    <definedName name="u_24">#REF!</definedName>
    <definedName name="u_32">#REF!</definedName>
    <definedName name="U_B">#REF!</definedName>
    <definedName name="U_Buruh_Semi_Terampil">#REF!</definedName>
    <definedName name="U_Buruh_Tak_Terampil">#REF!</definedName>
    <definedName name="U_Buruh_Terampil">#REF!</definedName>
    <definedName name="U_Ceiling_speker">#REF!</definedName>
    <definedName name="u_clos_T420_J">#REF!</definedName>
    <definedName name="U_CO_100">#REF!</definedName>
    <definedName name="U_CO_50">#REF!</definedName>
    <definedName name="U_CO_80">#REF!</definedName>
    <definedName name="U_detec">#REF!</definedName>
    <definedName name="u_EAG_10x8">#REF!</definedName>
    <definedName name="u_EAG_7x5">#REF!</definedName>
    <definedName name="U_Ef_800">#REF!</definedName>
    <definedName name="U_Faucet">#REF!</definedName>
    <definedName name="u_fe_sound">#REF!</definedName>
    <definedName name="U_floor_drain50">#REF!</definedName>
    <definedName name="u_flow_switch">#REF!</definedName>
    <definedName name="U_Gs_20">#REF!</definedName>
    <definedName name="U_Gs_24">#REF!</definedName>
    <definedName name="u_gv_100_c150">#REF!</definedName>
    <definedName name="u_gv_20">#REF!</definedName>
    <definedName name="u_gv_25_c150">#REF!</definedName>
    <definedName name="u_gv_40">#REF!</definedName>
    <definedName name="u_gv_65">#REF!</definedName>
    <definedName name="u_gv_80_c150">#REF!</definedName>
    <definedName name="u_head_sprinkler">#REF!</definedName>
    <definedName name="U_Indoor_box">#REF!</definedName>
    <definedName name="U_Ins_call_itc">#REF!</definedName>
    <definedName name="U_Ins_ceiling">#REF!</definedName>
    <definedName name="U_Ins_data">#REF!</definedName>
    <definedName name="U_Ins_detec">#REF!</definedName>
    <definedName name="U_Ins_fan">#REF!</definedName>
    <definedName name="u_ins_fcu">#REF!</definedName>
    <definedName name="U_Ins_man_flow_bell">#REF!</definedName>
    <definedName name="u_ins_out">#REF!</definedName>
    <definedName name="u_ins_pen">#REF!</definedName>
    <definedName name="U_Ins_telp">#REF!</definedName>
    <definedName name="U_Ins_transmitter">#REF!</definedName>
    <definedName name="U_Kepala_Tkg">#REF!</definedName>
    <definedName name="U_Kepala_Tukang_Batu">#REF!</definedName>
    <definedName name="U_Kepala_Tukang_Besi">#REF!</definedName>
    <definedName name="U_Kepala_Tukang_Cat">#REF!</definedName>
    <definedName name="U_Kepala_Tukang_Kayu">#REF!</definedName>
    <definedName name="U_KERIKIL">#REF!</definedName>
    <definedName name="u_kitchen_sink">#REF!</definedName>
    <definedName name="u_lamp">#REF!</definedName>
    <definedName name="U_M12L">#REF!</definedName>
    <definedName name="U_Mandor">#REF!</definedName>
    <definedName name="U_Mekanik_Terampil">#REF!</definedName>
    <definedName name="u_mrtr">#REF!</definedName>
    <definedName name="U_Operator_Terampil">#REF!</definedName>
    <definedName name="U_PASIR">#REF!</definedName>
    <definedName name="U_pekerja">#REF!</definedName>
    <definedName name="U_Pekerja_Biasa">#REF!</definedName>
    <definedName name="U_Pembantu_Operator">#REF!</definedName>
    <definedName name="U_Pembantu_Sopir">#REF!</definedName>
    <definedName name="u_pholder">#REF!</definedName>
    <definedName name="U_pvc_150">#REF!</definedName>
    <definedName name="U_saklar">#REF!</definedName>
    <definedName name="u_scred">#REF!</definedName>
    <definedName name="u_se">#REF!</definedName>
    <definedName name="U_Sopir_Terampil">#REF!</definedName>
    <definedName name="U_spotlight">#REF!</definedName>
    <definedName name="u_syp_vor_clos">#REF!</definedName>
    <definedName name="U_T_TX416_SC">#REF!</definedName>
    <definedName name="U_T_TX706_AC">#REF!</definedName>
    <definedName name="U_TANAH_BEKAS">#REF!</definedName>
    <definedName name="U_TANAH_SETEMPAT">#REF!</definedName>
    <definedName name="U_TB_Sound">#REF!</definedName>
    <definedName name="U_TB_telp">#REF!</definedName>
    <definedName name="U_TBFA">#REF!</definedName>
    <definedName name="U_Tkg_batu">#REF!</definedName>
    <definedName name="U_Toto_L548">#REF!</definedName>
    <definedName name="U_Tukang_Batu">#REF!</definedName>
    <definedName name="U_Tukang_Besi">#REF!</definedName>
    <definedName name="U_Tukang_Cat">#REF!</definedName>
    <definedName name="U_Tukang_Gali">#REF!</definedName>
    <definedName name="U_Tukang_Kayu">#REF!</definedName>
    <definedName name="u_u57m">#REF!</definedName>
    <definedName name="u_urinal_57_M">#REF!</definedName>
    <definedName name="U_Wakar">#REF!</definedName>
    <definedName name="u_wastafel_pop">#REF!</definedName>
    <definedName name="U_ZV_064">#REF!</definedName>
    <definedName name="U_ZV_303">#REF!</definedName>
    <definedName name="U.___01">#REF!</definedName>
    <definedName name="u.1">#REF!</definedName>
    <definedName name="U.Angkutbesi">#REF!</definedName>
    <definedName name="U.Batu">#REF!</definedName>
    <definedName name="U.Bekisting">#REF!</definedName>
    <definedName name="u.besi">#REF!</definedName>
    <definedName name="U.BongkarBkst">#REF!</definedName>
    <definedName name="U.Conduit">#REF!</definedName>
    <definedName name="u.cor">#REF!</definedName>
    <definedName name="U.Cor1">#REF!</definedName>
    <definedName name="U.Cor2">#REF!</definedName>
    <definedName name="U.Curing">#REF!</definedName>
    <definedName name="U.Gelarbase">#REF!</definedName>
    <definedName name="U.Gelarps">#REF!</definedName>
    <definedName name="U.Kepala_Tukang_Kayu">#REF!</definedName>
    <definedName name="U.M_a_n_d_o_r">#REF!</definedName>
    <definedName name="U.P_e_k_e_r_j_a">#REF!</definedName>
    <definedName name="U.pabrikasibesi">#REF!</definedName>
    <definedName name="U.PASIR">#REF!</definedName>
    <definedName name="U.Siapcor">#REF!</definedName>
    <definedName name="U.SPEK30.T">#REF!</definedName>
    <definedName name="U.Stelbesi">#REF!</definedName>
    <definedName name="U.TANAH">#REF!</definedName>
    <definedName name="U.TANAHLUAR">#REF!</definedName>
    <definedName name="U.Tukang_Kayu">#REF!</definedName>
    <definedName name="uang">#REF!</definedName>
    <definedName name="uasvyr">#REF!</definedName>
    <definedName name="UBAHALAT">#REF!</definedName>
    <definedName name="ubak">#REF!</definedName>
    <definedName name="ubatu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esi">#REF!</definedName>
    <definedName name="Ubin_abu_abu_20x20_cm">#REF!</definedName>
    <definedName name="ubin_pc20">#REF!</definedName>
    <definedName name="ubin_pc30">#REF!</definedName>
    <definedName name="ubin_pc40">#REF!</definedName>
    <definedName name="ubin_wafel">#REF!</definedName>
    <definedName name="Ubin_wafel__20x20_cm">#REF!</definedName>
    <definedName name="ubin_warna20">#REF!</definedName>
    <definedName name="ubin_warna30">#REF!</definedName>
    <definedName name="ubin20">#REF!</definedName>
    <definedName name="ubin30">#REF!</definedName>
    <definedName name="UBINKERAMIK2020POLOS1PC3PS">#REF!</definedName>
    <definedName name="UBINKERAMIKPLINT1030">#REF!</definedName>
    <definedName name="ubowplank">#REF!</definedName>
    <definedName name="ubrav">#REF!</definedName>
    <definedName name="ubttemp">#REF!</definedName>
    <definedName name="ucat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ian">#REF!</definedName>
    <definedName name="ucor">#REF!</definedName>
    <definedName name="UDATA">#REF!</definedName>
    <definedName name="UDIL100">#REF!</definedName>
    <definedName name="UDIL40">#REF!</definedName>
    <definedName name="UDIL50">#REF!</definedName>
    <definedName name="UDIL60">#REF!</definedName>
    <definedName name="UDIL70">#REF!</definedName>
    <definedName name="UDIL80">#REF!</definedName>
    <definedName name="UDIL90">#REF!</definedName>
    <definedName name="UDILD1100">#REF!</definedName>
    <definedName name="UDILD140">#REF!</definedName>
    <definedName name="UDILD150">#REF!</definedName>
    <definedName name="UDILD160">#REF!</definedName>
    <definedName name="UDILD170">#REF!</definedName>
    <definedName name="UDILD180">#REF!</definedName>
    <definedName name="UDILD190">#REF!</definedName>
    <definedName name="UDILD2100">#REF!</definedName>
    <definedName name="UDILD240">#REF!</definedName>
    <definedName name="UDILD250">#REF!</definedName>
    <definedName name="UDILD260">#REF!</definedName>
    <definedName name="UDILD270">#REF!</definedName>
    <definedName name="UDILD280">#REF!</definedName>
    <definedName name="UDILD290">#REF!</definedName>
    <definedName name="udo" hidden="1">{#N/A,#N/A,FALSE,"REK";#N/A,#N/A,FALSE,"rab"}</definedName>
    <definedName name="UDTI100">#REF!</definedName>
    <definedName name="UDTI40">#REF!</definedName>
    <definedName name="UDTI50">#REF!</definedName>
    <definedName name="UDTI60">#REF!</definedName>
    <definedName name="UDTI70">#REF!</definedName>
    <definedName name="UDTI80">#REF!</definedName>
    <definedName name="UDTI90">#REF!</definedName>
    <definedName name="udua">#REF!</definedName>
    <definedName name="ugal">#REF!</definedName>
    <definedName name="UGD" localSheetId="2">#REF!</definedName>
    <definedName name="UGD">#REF!</definedName>
    <definedName name="uhs">#REF!</definedName>
    <definedName name="uhui">#REF!</definedName>
    <definedName name="ui">#REF!</definedName>
    <definedName name="uikuku">#REF!</definedName>
    <definedName name="UINSTKTAG">#N/A</definedName>
    <definedName name="UINSTPEN">#N/A</definedName>
    <definedName name="UINSTSK">#N/A</definedName>
    <definedName name="uirurue">#REF!</definedName>
    <definedName name="uituitui">#REF!</definedName>
    <definedName name="uitzet">#REF!</definedName>
    <definedName name="uji">#REF!</definedName>
    <definedName name="ujl">#REF!</definedName>
    <definedName name="UJUNG_PANDANG_AIRPORT_DEVELOPMENT_PROJECT">#REF!</definedName>
    <definedName name="ujungjepit">#REF!</definedName>
    <definedName name="UK">#REF!</definedName>
    <definedName name="ukang">#REF!</definedName>
    <definedName name="ukayu">#REF!</definedName>
    <definedName name="ukepala">#REF!</definedName>
    <definedName name="uker20">#REF!</definedName>
    <definedName name="uker30">#REF!</definedName>
    <definedName name="ukir">#REF!</definedName>
    <definedName name="UKK">#REF!</definedName>
    <definedName name="ukol15">#REF!</definedName>
    <definedName name="ukt">#REF!</definedName>
    <definedName name="Ukur">#REF!</definedName>
    <definedName name="ukuran">#REF!</definedName>
    <definedName name="ukurkm">#REF!</definedName>
    <definedName name="ukyu">#REF!</definedName>
    <definedName name="ulaker">#REF!</definedName>
    <definedName name="ULIN">#REF!</definedName>
    <definedName name="ulin.15.15">#REF!</definedName>
    <definedName name="ulin.20.20">#REF!</definedName>
    <definedName name="ulin.5.10">#REF!</definedName>
    <definedName name="ULUIL">#REF!</definedName>
    <definedName name="Uluit">#REF!</definedName>
    <definedName name="Ulut">#REF!</definedName>
    <definedName name="ulwp60">#REF!</definedName>
    <definedName name="um">#REF!</definedName>
    <definedName name="umadat">#REF!</definedName>
    <definedName name="UMAN">#REF!</definedName>
    <definedName name="uman2">#REF!</definedName>
    <definedName name="umandor">#REF!</definedName>
    <definedName name="umanpcg">#REF!</definedName>
    <definedName name="umum">#N/A</definedName>
    <definedName name="UMUR">#REF!</definedName>
    <definedName name="undercoat">#REF!</definedName>
    <definedName name="UNIONGIP100">#REF!</definedName>
    <definedName name="UNIONGIP125">#REF!</definedName>
    <definedName name="UNIONGIP15">#REF!</definedName>
    <definedName name="UNIONGIP150">#REF!</definedName>
    <definedName name="UNIONGIP20">#REF!</definedName>
    <definedName name="UNIONGIP200">#REF!</definedName>
    <definedName name="UNIONGIP25">#REF!</definedName>
    <definedName name="UNIONGIP250">#REF!</definedName>
    <definedName name="UNIONGIP300">#REF!</definedName>
    <definedName name="UNIONGIP32">#REF!</definedName>
    <definedName name="UNIONGIP40">#REF!</definedName>
    <definedName name="UNIONGIP50">#REF!</definedName>
    <definedName name="UNIONGIP65">#REF!</definedName>
    <definedName name="UNIONGIP80">#REF!</definedName>
    <definedName name="UNIT">#REF!</definedName>
    <definedName name="unitac">#REF!</definedName>
    <definedName name="unitprice">#REF!</definedName>
    <definedName name="UNME">#REF!</definedName>
    <definedName name="unstamping">#REF!</definedName>
    <definedName name="UNTPRIC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PERATOR">#REF!</definedName>
    <definedName name="uopr">#REF!</definedName>
    <definedName name="uopr2">#REF!</definedName>
    <definedName name="up">#REF!</definedName>
    <definedName name="up_">#REF!</definedName>
    <definedName name="UP_Buruh_Semi_Terampil">#REF!</definedName>
    <definedName name="UP_Buruh_Tak_Terampil">#REF!</definedName>
    <definedName name="UP_Buruh_Terampil">#REF!</definedName>
    <definedName name="UP_Kepala_Tukang_Batu">#REF!</definedName>
    <definedName name="UP_Kepala_Tukang_Besi">#REF!</definedName>
    <definedName name="UP_Kepala_Tukang_Cat">#REF!</definedName>
    <definedName name="UP_Kepala_Tukang_Kayu">#REF!</definedName>
    <definedName name="UP_Mandor">#REF!</definedName>
    <definedName name="UP_Mekanik_Terampil">#REF!</definedName>
    <definedName name="UP_Operator_Terampil">#REF!</definedName>
    <definedName name="UP_Pekerja_Biasa">#REF!</definedName>
    <definedName name="UP_Pembantu_Operator">#REF!</definedName>
    <definedName name="UP_Pembantu_Sopir">#REF!</definedName>
    <definedName name="UP_Sopir_Terampil">#REF!</definedName>
    <definedName name="UP_Tukang_Batu">#REF!</definedName>
    <definedName name="UP_Tukang_Besi">#REF!</definedName>
    <definedName name="UP_Tukang_Cat">#REF!</definedName>
    <definedName name="UP_Tukang_Gali">#REF!</definedName>
    <definedName name="UP_Tukang_Kayu">#REF!</definedName>
    <definedName name="up20d">#N/A</definedName>
    <definedName name="Upah" localSheetId="3">[1]UPAH!$G$6:$N$45</definedName>
    <definedName name="Upah" localSheetId="1">[1]UPAH!$G$6:$N$45</definedName>
    <definedName name="UPAH" localSheetId="2">#REF!</definedName>
    <definedName name="Upah">UPAH!$C$6:$J$48</definedName>
    <definedName name="Upah_1">#REF!</definedName>
    <definedName name="Upah_2">#REF!</definedName>
    <definedName name="Upah_3">#REF!</definedName>
    <definedName name="Upah_4">#REF!</definedName>
    <definedName name="Upah_5">#REF!</definedName>
    <definedName name="Upah_Acian">#REF!</definedName>
    <definedName name="Upah_Atap_Seng">#REF!</definedName>
    <definedName name="UPAH_BAHAN_CK">#REF!</definedName>
    <definedName name="Upah_Bata_13_OMS">#REF!</definedName>
    <definedName name="Upah_Bata_15">#REF!</definedName>
    <definedName name="upah_bata14">#REF!</definedName>
    <definedName name="Upah_Bata15_OMS">#REF!</definedName>
    <definedName name="Upah_Batu_Kali15">#REF!</definedName>
    <definedName name="Upah_Batu_KosongOMS">#REF!</definedName>
    <definedName name="Upah_Batubata13">#REF!</definedName>
    <definedName name="Upah_Batukali_15_OMS">#REF!</definedName>
    <definedName name="upah_bekesting">#REF!</definedName>
    <definedName name="Upah_Bekisting">#REF!</definedName>
    <definedName name="upah_beton">#REF!</definedName>
    <definedName name="Upah_Beton_123">#REF!</definedName>
    <definedName name="Upah_Beton_135">#REF!</definedName>
    <definedName name="Upah_Bingkai_Jendela">#REF!</definedName>
    <definedName name="Upah_Bubungan">#REF!</definedName>
    <definedName name="Upah_Cat_Kayu">#REF!</definedName>
    <definedName name="Upah_Cat_Tembok">#REF!</definedName>
    <definedName name="upah_cor135">#REF!</definedName>
    <definedName name="Upah_Engsel">#REF!</definedName>
    <definedName name="Upah_Galian_TanahOMS">#REF!</definedName>
    <definedName name="Upah_Grendel">#REF!</definedName>
    <definedName name="Upah_Jalusi">#REF!</definedName>
    <definedName name="Upah_Jendela_67_60">#REF!</definedName>
    <definedName name="Upah_KAit_Angin">#REF!</definedName>
    <definedName name="Upah_Kosen">#REF!</definedName>
    <definedName name="upah_kosong">#REF!</definedName>
    <definedName name="Upah_Kuda_Kuda">#REF!</definedName>
    <definedName name="Upah_Kunci_2_Slag">#REF!</definedName>
    <definedName name="Upah_Lampu_Pijar40">#REF!</definedName>
    <definedName name="Upah_LampuTL20">#REF!</definedName>
    <definedName name="Upah_Leisplank">#REF!</definedName>
    <definedName name="Upah_List">#REF!</definedName>
    <definedName name="Upah_Pasang_Kaca">#REF!</definedName>
    <definedName name="upah_pembesian">#REF!</definedName>
    <definedName name="Upah_Pembesian75Kg">#REF!</definedName>
    <definedName name="Upah_Pintu_Panel">#REF!</definedName>
    <definedName name="Upah_Plafond_Tripleks">#REF!</definedName>
    <definedName name="upah_ples14">#REF!</definedName>
    <definedName name="Upah_Plester_15">#REF!</definedName>
    <definedName name="Upah_Plester15_OMS">#REF!</definedName>
    <definedName name="Upah_Politur">#REF!</definedName>
    <definedName name="upah_pondasi">#REF!</definedName>
    <definedName name="Upah_Rangka_Plafond">#REF!</definedName>
    <definedName name="Upah_Saklar_Ganda">#REF!</definedName>
    <definedName name="Upah_saklar_Tunggal">#REF!</definedName>
    <definedName name="upah_saluran">#REF!</definedName>
    <definedName name="Upah_Stop_Kontak">#REF!</definedName>
    <definedName name="Upah_Tanah_UrugOMS">#REF!</definedName>
    <definedName name="upah_urugan">#REF!</definedName>
    <definedName name="Upah_Urugan_PAsirOMS">#REF!</definedName>
    <definedName name="UPAH?">#REF!</definedName>
    <definedName name="Upah.1">#REF!</definedName>
    <definedName name="Upah.2">#REF!</definedName>
    <definedName name="Upah.3">#REF!</definedName>
    <definedName name="Upah.4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pralon0.5">#REF!</definedName>
    <definedName name="upahawpralon0.75">#REF!</definedName>
    <definedName name="upahawpralon1">#REF!</definedName>
    <definedName name="upahawpralon1.25">#REF!</definedName>
    <definedName name="upahawpralon1.5">#REF!</definedName>
    <definedName name="upahawpralon10">#REF!</definedName>
    <definedName name="upahawpralon12">#REF!</definedName>
    <definedName name="upahawpralon2">#REF!</definedName>
    <definedName name="upahawpralon2.5">#REF!</definedName>
    <definedName name="upahawpralon3">#REF!</definedName>
    <definedName name="upahawpralon4">#REF!</definedName>
    <definedName name="upahawpralon5">#REF!</definedName>
    <definedName name="upahawpralon6">#REF!</definedName>
    <definedName name="upahawpral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unilon0.5">#REF!</definedName>
    <definedName name="upahawunilon0.75">#REF!</definedName>
    <definedName name="upahawunilon1">#REF!</definedName>
    <definedName name="upahawunilon1.25">#REF!</definedName>
    <definedName name="upahawunilon1.5">#REF!</definedName>
    <definedName name="upahawunilon10">#REF!</definedName>
    <definedName name="upahawunilon12">#REF!</definedName>
    <definedName name="upahawunilon14">#REF!</definedName>
    <definedName name="upahawunilon16">#REF!</definedName>
    <definedName name="upahawunilon18">#REF!</definedName>
    <definedName name="upahawunilon2">#REF!</definedName>
    <definedName name="upahawunilon2.5">#REF!</definedName>
    <definedName name="upahawunilon20">#REF!</definedName>
    <definedName name="upahawunilon24">#REF!</definedName>
    <definedName name="upahawunilon3">#REF!</definedName>
    <definedName name="upahawunilon4">#REF!</definedName>
    <definedName name="upahawunilon5">#REF!</definedName>
    <definedName name="upahawunilon6">#REF!</definedName>
    <definedName name="upahawunilon8">#REF!</definedName>
    <definedName name="upahawvinilon0.5">#REF!</definedName>
    <definedName name="upahawvinilon0.75">#REF!</definedName>
    <definedName name="upahawvinilon1">#REF!</definedName>
    <definedName name="upahawvinilon1.25">#REF!</definedName>
    <definedName name="upahawvinilon1.5">#REF!</definedName>
    <definedName name="upahawvinilon10">#REF!</definedName>
    <definedName name="upahawvinilon12">#REF!</definedName>
    <definedName name="upahawvinilon2">#REF!</definedName>
    <definedName name="upahawvinilon2.5">#REF!</definedName>
    <definedName name="upahawvinilon3">#REF!</definedName>
    <definedName name="upahawvinilon4">#REF!</definedName>
    <definedName name="upahawvinilon5">#REF!</definedName>
    <definedName name="upahawvinilon6">#REF!</definedName>
    <definedName name="upahawvinilon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5V1">#REF!</definedName>
    <definedName name="upahbahan" localSheetId="2">#REF!</definedName>
    <definedName name="upahbahan">'[2]Upah Bahan'!$F$18:$H$4192</definedName>
    <definedName name="UpahBahan1">#REF!</definedName>
    <definedName name="UpahBahan2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lvtoyo0.5">#REF!</definedName>
    <definedName name="upahblvtoyo0.75">#REF!</definedName>
    <definedName name="UpahBpn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bspbakrie0.5">#REF!</definedName>
    <definedName name="upahbspbakrie1">#REF!</definedName>
    <definedName name="upahbspbakrie1.25">#REF!</definedName>
    <definedName name="upahbspbakrie1.5">#REF!</definedName>
    <definedName name="upahbspbakrie2">#REF!</definedName>
    <definedName name="upahbspbakrie2.5">#REF!</definedName>
    <definedName name="upahbspbakrie3">#REF!</definedName>
    <definedName name="upahbspbakrie4">#REF!</definedName>
    <definedName name="upahbspbakrie6">#REF!</definedName>
    <definedName name="upahcasironxing8">#REF!</definedName>
    <definedName name="upahcasironxinxing8">#REF!</definedName>
    <definedName name="upahcasrironxinxing5">#REF!</definedName>
    <definedName name="upahcastirontyler2">#REF!</definedName>
    <definedName name="upahcastirontyler2.5">#REF!</definedName>
    <definedName name="upahcastirontyler3">#REF!</definedName>
    <definedName name="upahcastirontyler4">#REF!</definedName>
    <definedName name="upahcastirontyler6">#REF!</definedName>
    <definedName name="upahcastirontyler8">#REF!</definedName>
    <definedName name="upahcastironxinxing2">#REF!</definedName>
    <definedName name="upahcastironxinxing2.5">#REF!</definedName>
    <definedName name="upahcastironxinxing3">#REF!</definedName>
    <definedName name="upahcastironxinxing4">#REF!</definedName>
    <definedName name="upahcastironxinxing5">#REF!</definedName>
    <definedName name="upahcastironxinxing6">#REF!</definedName>
    <definedName name="upahclsCW660J">#REF!</definedName>
    <definedName name="upahclsddk">#REF!</definedName>
    <definedName name="upahclsjgk">#REF!</definedName>
    <definedName name="upahclsjngkCE7">#REF!</definedName>
    <definedName name="upahCOdia3">#REF!</definedName>
    <definedName name="upahCOdia4">#REF!</definedName>
    <definedName name="upahcostironxinxing8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0kitz1.5">#REF!</definedName>
    <definedName name="upahcv10kitz10">#REF!</definedName>
    <definedName name="upahcv10kitz12">#REF!</definedName>
    <definedName name="upahcv10kitz2">#REF!</definedName>
    <definedName name="upahcv10kitz2.5">#REF!</definedName>
    <definedName name="upahcv10kitz3">#REF!</definedName>
    <definedName name="upahcv10kitz4">#REF!</definedName>
    <definedName name="upahcv10kitz5">#REF!</definedName>
    <definedName name="upahcv10kitz6">#REF!</definedName>
    <definedName name="upahcv10kitz8">#REF!</definedName>
    <definedName name="upahcv10ktoyo0.5">#REF!</definedName>
    <definedName name="upahcv10ktoyo0.75">#REF!</definedName>
    <definedName name="upahcv10ktoyo1">#REF!</definedName>
    <definedName name="upahcv10ktoyo1.25">#REF!</definedName>
    <definedName name="upahcv10ktoyo1.5">#REF!</definedName>
    <definedName name="upahcv10ktoyo10">#REF!</definedName>
    <definedName name="upahcv10ktoyo12">#REF!</definedName>
    <definedName name="upahcv10ktoyo2">#REF!</definedName>
    <definedName name="upahcv10ktoyo2.5">#REF!</definedName>
    <definedName name="upahcv10ktoyo3">#REF!</definedName>
    <definedName name="upahcv10ktoyo4">#REF!</definedName>
    <definedName name="upahcv10ktoyo5">#REF!</definedName>
    <definedName name="upahcv10ktoyo6">#REF!</definedName>
    <definedName name="upahcv10ktoyo8">#REF!</definedName>
    <definedName name="upahcv10toyo0.5">#REF!</definedName>
    <definedName name="upahcv10toyo0.75">#REF!</definedName>
    <definedName name="upahcv10toyo1">#REF!</definedName>
    <definedName name="upahcv10toyo1.25">#REF!</definedName>
    <definedName name="upahcv10toyo1.5">#REF!</definedName>
    <definedName name="upahcv10toyo10">#REF!</definedName>
    <definedName name="upahcv10toyo12">#REF!</definedName>
    <definedName name="upahcv10toyo2">#REF!</definedName>
    <definedName name="upahcv10toyo2.5">#REF!</definedName>
    <definedName name="upahcv10toyo3">#REF!</definedName>
    <definedName name="upahcv10toyo4">#REF!</definedName>
    <definedName name="upahcv10toyo5">#REF!</definedName>
    <definedName name="upahcv10toyo6">#REF!</definedName>
    <definedName name="upahcv10toyo8">#REF!</definedName>
    <definedName name="upahcv12">#REF!</definedName>
    <definedName name="upahcv16kitz10">#REF!</definedName>
    <definedName name="upahcv16kitz12">#REF!</definedName>
    <definedName name="upahcv16kitz2">#REF!</definedName>
    <definedName name="upahcv16kitz2.5">#REF!</definedName>
    <definedName name="upahcv16kitz3">#REF!</definedName>
    <definedName name="upahcv16kitz4">#REF!</definedName>
    <definedName name="upahcv16kitz5">#REF!</definedName>
    <definedName name="upahcv16kitz6">#REF!</definedName>
    <definedName name="upahcv16kitz8">#REF!</definedName>
    <definedName name="upahcv16ktoyo2">#REF!</definedName>
    <definedName name="upahcv16ktoyo2.5">#REF!</definedName>
    <definedName name="upahcv16ktoyo3">#REF!</definedName>
    <definedName name="upahcv16ktoyo4">#REF!</definedName>
    <definedName name="upahcv16ktoyo5">#REF!</definedName>
    <definedName name="upahcv16ktoyo6">#REF!</definedName>
    <definedName name="upahcv16ktoyo8">#REF!</definedName>
    <definedName name="upahcv16toyo10">#REF!</definedName>
    <definedName name="upahcv16toyo12">#REF!</definedName>
    <definedName name="upahcv16toyo2">#REF!</definedName>
    <definedName name="upahcv16toyo2.5">#REF!</definedName>
    <definedName name="upahcv16toyo3">#REF!</definedName>
    <definedName name="upahcv16toyo4">#REF!</definedName>
    <definedName name="upahcv16toyo5">#REF!</definedName>
    <definedName name="upahcv16toyo6">#REF!</definedName>
    <definedName name="upahcv16toyo8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itz0.5">#REF!</definedName>
    <definedName name="upahcvbersihkitz0.75">#REF!</definedName>
    <definedName name="upahcvbersihkitz1">#REF!</definedName>
    <definedName name="upahcvbersihkitz1.25">#REF!</definedName>
    <definedName name="upahcvbersihkitz1.5">#REF!</definedName>
    <definedName name="upahcvbersihkitz2">#REF!</definedName>
    <definedName name="upahcvbersihkitz2.5">#REF!</definedName>
    <definedName name="upahcvbersihkitz3">#REF!</definedName>
    <definedName name="upahcvbersihkitz4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oyo0.5">#REF!</definedName>
    <definedName name="upahcvbersihtoyo0.75">#REF!</definedName>
    <definedName name="upahcvbersihtoyo1">#REF!</definedName>
    <definedName name="upahcvbersihtoyo1.25">#REF!</definedName>
    <definedName name="upahcvbersihtoyo1.5">#REF!</definedName>
    <definedName name="upahcvbersihtoyo2">#REF!</definedName>
    <definedName name="upahcvbersihtoyo2.5">#REF!</definedName>
    <definedName name="upahcvbersihtoyo3">#REF!</definedName>
    <definedName name="upahcvbersihtoyo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itz10">#REF!</definedName>
    <definedName name="upahcvhydrantkitz12">#REF!</definedName>
    <definedName name="upahcvhydrantkitz5">#REF!</definedName>
    <definedName name="upahcvhydrantkitz6">#REF!</definedName>
    <definedName name="upahcvhydrantkitz8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0.5">#REF!</definedName>
    <definedName name="upahcvhydranty0.75">#REF!</definedName>
    <definedName name="upahcvhydranty1">#REF!</definedName>
    <definedName name="upahcvhydranty1.25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cvkitz16k10">#REF!</definedName>
    <definedName name="upahcvkitz16k12">#REF!</definedName>
    <definedName name="upahcvkitz16k2">#REF!</definedName>
    <definedName name="upahcvkitz16k2.5">#REF!</definedName>
    <definedName name="upahcvkitz16k3">#REF!</definedName>
    <definedName name="upahcvkitz16k4">#REF!</definedName>
    <definedName name="upahcvkitz16k5">#REF!</definedName>
    <definedName name="upahcvkitz16k6">#REF!</definedName>
    <definedName name="upahcvkitz16k8">#REF!</definedName>
    <definedName name="upahcw420j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pralon10">#REF!</definedName>
    <definedName name="upahdpralon12">#REF!</definedName>
    <definedName name="upahdpralon2">#REF!</definedName>
    <definedName name="upahdpralon2.5">#REF!</definedName>
    <definedName name="upahdpralon3">#REF!</definedName>
    <definedName name="upahdpralon4">#REF!</definedName>
    <definedName name="upahdpralon5">#REF!</definedName>
    <definedName name="upahdpralon6">#REF!</definedName>
    <definedName name="upahdpral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unilon1.25">#REF!</definedName>
    <definedName name="upahdunilon1.5">#REF!</definedName>
    <definedName name="upahdunilon10">#REF!</definedName>
    <definedName name="upahdunilon12">#REF!</definedName>
    <definedName name="upahdunilon14">#REF!</definedName>
    <definedName name="upahdunilon16">#REF!</definedName>
    <definedName name="upahdunilon18">#REF!</definedName>
    <definedName name="upahdunilon2">#REF!</definedName>
    <definedName name="upahdunilon2.5">#REF!</definedName>
    <definedName name="upahdunilon20">#REF!</definedName>
    <definedName name="upahdunilon24">#REF!</definedName>
    <definedName name="upahdunilon3">#REF!</definedName>
    <definedName name="upahdunilon4">#REF!</definedName>
    <definedName name="upahdunilon5">#REF!</definedName>
    <definedName name="upahdunilon6">#REF!</definedName>
    <definedName name="upahdunilon8">#REF!</definedName>
    <definedName name="upahdvinilon1.25">#REF!</definedName>
    <definedName name="upahdvinilon1.5">#REF!</definedName>
    <definedName name="upahdvinilon10">#REF!</definedName>
    <definedName name="upahdvinilon12">#REF!</definedName>
    <definedName name="upahdvinilon2">#REF!</definedName>
    <definedName name="upahdvinilon2.5">#REF!</definedName>
    <definedName name="upahdvinilon3">#REF!</definedName>
    <definedName name="upahdvinilon4">#REF!</definedName>
    <definedName name="upahdvinilon5">#REF!</definedName>
    <definedName name="upahdvinilon6">#REF!</definedName>
    <definedName name="upahdvinilon8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dTX1A">#REF!</definedName>
    <definedName name="upahfdTX1B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fxshwrTx436S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10">#REF!</definedName>
    <definedName name="upahgipbakrie12">#REF!</definedName>
    <definedName name="upahgipbakrie2">#REF!</definedName>
    <definedName name="upahgipbakrie2.5">#REF!</definedName>
    <definedName name="upahgipbakrie3">#REF!</definedName>
    <definedName name="upahgipbakrie4">#REF!</definedName>
    <definedName name="upahgipbakrie5">#REF!</definedName>
    <definedName name="upahgipbakrie6">#REF!</definedName>
    <definedName name="upahgipbakrie8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0kitz0.5">#REF!</definedName>
    <definedName name="upahgv10kitz0.75">#REF!</definedName>
    <definedName name="upahgv10kitz1">#REF!</definedName>
    <definedName name="upahgv10kitz1.25">#REF!</definedName>
    <definedName name="upahgv10kitz1.5">#REF!</definedName>
    <definedName name="upahgv10kitz10">#REF!</definedName>
    <definedName name="upahgv10kitz12">#REF!</definedName>
    <definedName name="upahgv10kitz2">#REF!</definedName>
    <definedName name="upahgv10kitz2.5">#REF!</definedName>
    <definedName name="upahgv10kitz3">#REF!</definedName>
    <definedName name="upahgv10kitz4">#REF!</definedName>
    <definedName name="upahgv10kitz5">#REF!</definedName>
    <definedName name="upahgv10kitz6">#REF!</definedName>
    <definedName name="upahgv10kitz8">#REF!</definedName>
    <definedName name="upahgv10ktoyo0.5">#REF!</definedName>
    <definedName name="upahgv10ktoyo0.75">#REF!</definedName>
    <definedName name="upahgv10ktoyo1">#REF!</definedName>
    <definedName name="upahgv10ktoyo1.25">#REF!</definedName>
    <definedName name="upahgv10ktoyo1.5">#REF!</definedName>
    <definedName name="upahgv10ktoyo10">#REF!</definedName>
    <definedName name="upahgv10ktoyo12">#REF!</definedName>
    <definedName name="upahgv10ktoyo2">#REF!</definedName>
    <definedName name="upahgv10ktoyo2.5">#REF!</definedName>
    <definedName name="upahgv10ktoyo3">#REF!</definedName>
    <definedName name="upahgv10ktoyo4">#REF!</definedName>
    <definedName name="upahgv10ktoyo5">#REF!</definedName>
    <definedName name="upahgv10ktoyo6">#REF!</definedName>
    <definedName name="upahgv10ktoyo8">#REF!</definedName>
    <definedName name="upahgv10toyo0.5">#REF!</definedName>
    <definedName name="upahgv10toyo0.75">#REF!</definedName>
    <definedName name="upahgv10toyo1">#REF!</definedName>
    <definedName name="upahgv10toyo1.25">#REF!</definedName>
    <definedName name="upahgv10toyo1.5">#REF!</definedName>
    <definedName name="upahgv10toyo10">#REF!</definedName>
    <definedName name="upahgv10toyo12">#REF!</definedName>
    <definedName name="upahgv10toyo2">#REF!</definedName>
    <definedName name="upahgv10toyo2.5">#REF!</definedName>
    <definedName name="upahgv10toyo3">#REF!</definedName>
    <definedName name="upahgv10toyo4">#REF!</definedName>
    <definedName name="upahgv10toyo5">#REF!</definedName>
    <definedName name="upahgv10toyo6">#REF!</definedName>
    <definedName name="upahgv10toyo8">#REF!</definedName>
    <definedName name="upahgv12">#REF!</definedName>
    <definedName name="upahgv16k1.5">#REF!</definedName>
    <definedName name="upahgv16k10">#REF!</definedName>
    <definedName name="upahgv16k12">#REF!</definedName>
    <definedName name="upahgv16k2">#REF!</definedName>
    <definedName name="upahgv16k2.5">#REF!</definedName>
    <definedName name="upahgv16k3">#REF!</definedName>
    <definedName name="upahgv16k4">#REF!</definedName>
    <definedName name="upahgv16k5">#REF!</definedName>
    <definedName name="upahgv16k6">#REF!</definedName>
    <definedName name="upahgv16k8">#REF!</definedName>
    <definedName name="upahgv16kitz1.5">#REF!</definedName>
    <definedName name="upahgv16kitz10">#REF!</definedName>
    <definedName name="upahgv16kitz12">#REF!</definedName>
    <definedName name="upahgv16kitz2">#REF!</definedName>
    <definedName name="upahgv16kitz2.5">#REF!</definedName>
    <definedName name="upahgv16kitz3">#REF!</definedName>
    <definedName name="upahgv16kitz4">#REF!</definedName>
    <definedName name="upahgv16kitz5">#REF!</definedName>
    <definedName name="upahgv16kitz6">#REF!</definedName>
    <definedName name="upahgv16kitz8">#REF!</definedName>
    <definedName name="upahgv16ktoyo0.5">#REF!</definedName>
    <definedName name="upahgv16ktoyo0.75">#REF!</definedName>
    <definedName name="upahgv16ktoyo1">#REF!</definedName>
    <definedName name="upahgv16ktoyo1.25">#REF!</definedName>
    <definedName name="upahgv16ktoyo1.5">#REF!</definedName>
    <definedName name="upahgv16ktoyo10">#REF!</definedName>
    <definedName name="upahgv16ktoyo12">#REF!</definedName>
    <definedName name="upahgv16ktoyo2">#REF!</definedName>
    <definedName name="upahgv16ktoyo2.5">#REF!</definedName>
    <definedName name="upahgv16ktoyo3">#REF!</definedName>
    <definedName name="upahgv16ktoyo4">#REF!</definedName>
    <definedName name="upahgv16ktoyo5">#REF!</definedName>
    <definedName name="upahgv16ktoyo6">#REF!</definedName>
    <definedName name="upahgv16ktoyo8">#REF!</definedName>
    <definedName name="upahgv16toyo10">#REF!</definedName>
    <definedName name="upahgv16toyo12">#REF!</definedName>
    <definedName name="upahgv16toyo2">#REF!</definedName>
    <definedName name="upahgv16toyo2.5">#REF!</definedName>
    <definedName name="upahgv16toyo3">#REF!</definedName>
    <definedName name="upahgv16toyo4">#REF!</definedName>
    <definedName name="upahgv16toyo5">#REF!</definedName>
    <definedName name="upahgv16toyo6">#REF!</definedName>
    <definedName name="upahgv16toyo8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10ktoyo0.5">#REF!</definedName>
    <definedName name="upahgvbersih10ktoyo0.75">#REF!</definedName>
    <definedName name="upahgvbersih10ktoyo1">#REF!</definedName>
    <definedName name="upahgvbersih10ktoyo1.25">#REF!</definedName>
    <definedName name="upahgvbersih10ktoyo1.5">#REF!</definedName>
    <definedName name="upahgvbersih10ktoyo10">#REF!</definedName>
    <definedName name="upahgvbersih10ktoyo12">#REF!</definedName>
    <definedName name="upahgvbersih10ktoyo2">#REF!</definedName>
    <definedName name="upahgvbersih10ktoyo2.5">#REF!</definedName>
    <definedName name="upahgvbersih10ktoyo3">#REF!</definedName>
    <definedName name="upahgvbersih10ktoyo4">#REF!</definedName>
    <definedName name="upahgvbersih10ktoyo5">#REF!</definedName>
    <definedName name="upahgvbersih10ktoyo6">#REF!</definedName>
    <definedName name="upahgvbersih10ktoyo8">#REF!</definedName>
    <definedName name="upahgvbersihafa0.5">#REF!</definedName>
    <definedName name="upahgvbersihafa0.75">#REF!</definedName>
    <definedName name="upahgvbersihafa1">#REF!</definedName>
    <definedName name="upahgvbersihafa1.25">#REF!</definedName>
    <definedName name="upahgvbersihafa1.5">#REF!</definedName>
    <definedName name="upahgvbersihafa2">#REF!</definedName>
    <definedName name="upahgvbersihafa2.5">#REF!</definedName>
    <definedName name="upahgvbersihafa3">#REF!</definedName>
    <definedName name="upahgvbersihafa4">#REF!</definedName>
    <definedName name="upahgvbersihafa5">#REF!</definedName>
    <definedName name="upahgvbersihafa6">#REF!</definedName>
    <definedName name="upahgvbersihafa8">#REF!</definedName>
    <definedName name="upahgvbersihkitz0.5">#REF!</definedName>
    <definedName name="upahgvbersihkitz0.75">#REF!</definedName>
    <definedName name="upahgvbersihkitz1">#REF!</definedName>
    <definedName name="upahgvbersihkitz1.25">#REF!</definedName>
    <definedName name="upahgvbersihkitz1.5">#REF!</definedName>
    <definedName name="upahgvbersihkitz2">#REF!</definedName>
    <definedName name="upahgvbersihkitz2.5">#REF!</definedName>
    <definedName name="upahgvbersihkitz3">#REF!</definedName>
    <definedName name="upahgvbersihkitz4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oyo0.5">#REF!</definedName>
    <definedName name="upahgvbersihtoyo0.75">#REF!</definedName>
    <definedName name="upahgvbersihtoyo1">#REF!</definedName>
    <definedName name="upahgvbersihtoyo1.25">#REF!</definedName>
    <definedName name="upahgvbersihtoyo1.5">#REF!</definedName>
    <definedName name="upahgvbersihtoyo2">#REF!</definedName>
    <definedName name="upahgvbersihtoyo2.5">#REF!</definedName>
    <definedName name="upahgvbersihtoyo3">#REF!</definedName>
    <definedName name="upahgvbersihtoyo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10ktoyo0.5">#REF!</definedName>
    <definedName name="upahgvhydrant10ktoyo0.75">#REF!</definedName>
    <definedName name="upahgvhydrant10ktoyo1">#REF!</definedName>
    <definedName name="upahgvhydrant10ktoyo1.25">#REF!</definedName>
    <definedName name="upahgvhydrant10ktoyo1.5">#REF!</definedName>
    <definedName name="upahgvhydrant10ktoyo10">#REF!</definedName>
    <definedName name="upahgvhydrant10ktoyo12">#REF!</definedName>
    <definedName name="upahgvhydrant10ktoyo2">#REF!</definedName>
    <definedName name="upahgvhydrant10ktoyo2.5">#REF!</definedName>
    <definedName name="upahgvhydrant10ktoyo3">#REF!</definedName>
    <definedName name="upahgvhydrant10ktoyo4">#REF!</definedName>
    <definedName name="upahgvhydrant10ktoyo5">#REF!</definedName>
    <definedName name="upahgvhydrant10ktoyo6">#REF!</definedName>
    <definedName name="upahgvhydrant10ktoyo8">#REF!</definedName>
    <definedName name="upahgvhydrantkitz0.5">#REF!</definedName>
    <definedName name="upahgvhydrantkitz0.75">#REF!</definedName>
    <definedName name="upahgvhydrantkitz1">#REF!</definedName>
    <definedName name="upahgvhydrantkitz1.25">#REF!</definedName>
    <definedName name="upahgvhydrantkitz1.5">#REF!</definedName>
    <definedName name="upahgvhydrantkitz10">#REF!</definedName>
    <definedName name="upahgvhydrantkitz12">#REF!</definedName>
    <definedName name="upahgvhydrantkitz2">#REF!</definedName>
    <definedName name="upahgvhydrantkitz2.5">#REF!</definedName>
    <definedName name="upahgvhydrantkitz3">#REF!</definedName>
    <definedName name="upahgvhydrantkitz4">#REF!</definedName>
    <definedName name="upahgvhydrantkitz5">#REF!</definedName>
    <definedName name="upahgvhydrantkitz6">#REF!</definedName>
    <definedName name="upahgvhydrantkitz8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gvkitz16k1.5">#REF!</definedName>
    <definedName name="upahgvkitz16k10">#REF!</definedName>
    <definedName name="upahgvkitz16k12">#REF!</definedName>
    <definedName name="upahgvkitz16k2">#REF!</definedName>
    <definedName name="upahgvkitz16k2.5">#REF!</definedName>
    <definedName name="upahgvkitz16k3">#REF!</definedName>
    <definedName name="upahgvkitz16k4">#REF!</definedName>
    <definedName name="upahgvkitz16k5">#REF!</definedName>
    <definedName name="upahgvkitz16k6">#REF!</definedName>
    <definedName name="upahgvkitz16k8">#REF!</definedName>
    <definedName name="upahhhhhhhhhhhhhh">#REF!</definedName>
    <definedName name="upahhnddryRA230A">#REF!</definedName>
    <definedName name="upahhnswrTX403SCR">#REF!</definedName>
    <definedName name="upahjtswrTX423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EPTUKANG">#REF!</definedName>
    <definedName name="upahkran">#REF!</definedName>
    <definedName name="upahkranktcs">#REF!</definedName>
    <definedName name="upahkrant23b13v7n">#REF!</definedName>
    <definedName name="upahkranT2613">#REF!</definedName>
    <definedName name="upahkranT30AR13V7N">#REF!</definedName>
    <definedName name="upahktcs">#REF!</definedName>
    <definedName name="upahlvL521V1A">#REF!</definedName>
    <definedName name="upahlvL521V3dgn">#REF!</definedName>
    <definedName name="upahlvL521V3pns">#REF!</definedName>
    <definedName name="upahlvL546">#REF!</definedName>
    <definedName name="upahlvLW565">#REF!</definedName>
    <definedName name="upahMANDOR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20">#REF!</definedName>
    <definedName name="upahnyfgby216">#REF!</definedName>
    <definedName name="upahnyfgby22.5">#REF!</definedName>
    <definedName name="upahnyfgby225">#REF!</definedName>
    <definedName name="upahnyfgby235">#REF!</definedName>
    <definedName name="upahnyfgby24">#REF!</definedName>
    <definedName name="upahnyfgby250">#REF!</definedName>
    <definedName name="upahnyfgby26">#REF!</definedName>
    <definedName name="upahnyfgby270">#REF!</definedName>
    <definedName name="upahnyfgby295">#REF!</definedName>
    <definedName name="upahnyfgby31.5">#REF!</definedName>
    <definedName name="upahnyfgby310">#REF!</definedName>
    <definedName name="upahnyfgby3120">#REF!</definedName>
    <definedName name="upahnyfgby3150">#REF!</definedName>
    <definedName name="upahnyfgby316">#REF!</definedName>
    <definedName name="upahnyfgby3185">#REF!</definedName>
    <definedName name="upahnyfgby32.5">#REF!</definedName>
    <definedName name="upahnyfgby3240">#REF!</definedName>
    <definedName name="upahnyfgby325">#REF!</definedName>
    <definedName name="upahnyfgby3300">#REF!</definedName>
    <definedName name="upahnyfgby335">#REF!</definedName>
    <definedName name="upahnyfgby34">#REF!</definedName>
    <definedName name="upahnyfgby350">#REF!</definedName>
    <definedName name="upahnyfgby36">#REF!</definedName>
    <definedName name="upahnyfgby370">#REF!</definedName>
    <definedName name="upahnyfgby395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mhy32.5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00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OPERATOR">#REF!</definedName>
    <definedName name="upahPEKERJA">#REF!</definedName>
    <definedName name="upahPEMB_OPERATOR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10toro0.5">#REF!</definedName>
    <definedName name="upahpn10toro0.75">#REF!</definedName>
    <definedName name="upahpn10toro1">#REF!</definedName>
    <definedName name="upahpn10toro1.25">#REF!</definedName>
    <definedName name="upahpn10toro1.5">#REF!</definedName>
    <definedName name="upahpn10toro2">#REF!</definedName>
    <definedName name="upahpn10toro2.5">#REF!</definedName>
    <definedName name="upahpn10toro3">#REF!</definedName>
    <definedName name="upahpn10toro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n20toro0.5">#REF!</definedName>
    <definedName name="upahpn20toro0.75">#REF!</definedName>
    <definedName name="upahpn20toro1">#REF!</definedName>
    <definedName name="upahpn20toro1.25">#REF!</definedName>
    <definedName name="upahpn20toro1.5">#REF!</definedName>
    <definedName name="upahpn20toro2">#REF!</definedName>
    <definedName name="upahpn20toro2.5">#REF!</definedName>
    <definedName name="upahpn20toro3">#REF!</definedName>
    <definedName name="upahpn20toro4">#REF!</definedName>
    <definedName name="upahpp10agrusan0.5">#REF!</definedName>
    <definedName name="upahpp10agrusan0.75">#REF!</definedName>
    <definedName name="upahpp10agrusan1">#REF!</definedName>
    <definedName name="upahpp10agrusan1.25">#REF!</definedName>
    <definedName name="upahpp10agrusan1.5">#REF!</definedName>
    <definedName name="upahpp10agrusan2">#REF!</definedName>
    <definedName name="upahpp10agrusan2.5">#REF!</definedName>
    <definedName name="upahpp10agrusan3">#REF!</definedName>
    <definedName name="upahpp10agrusan4">#REF!</definedName>
    <definedName name="upahpp10agrusan5">#REF!</definedName>
    <definedName name="upahpp10agrusan6">#REF!</definedName>
    <definedName name="upahpp10agrusan8">#REF!</definedName>
    <definedName name="upahpp20agrusan0.5">#REF!</definedName>
    <definedName name="upahpp20agrusan0.75">#REF!</definedName>
    <definedName name="upahpp20agrusan1">#REF!</definedName>
    <definedName name="upahpprhldrTS116DS">#REF!</definedName>
    <definedName name="upahpprhldrTX720ACR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bhkTS118WS">#REF!</definedName>
    <definedName name="upahrbhkTX704AC">#REF!</definedName>
    <definedName name="upahRDdia4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hwrmixTX405SB">#REF!</definedName>
    <definedName name="upahSK22A">#REF!</definedName>
    <definedName name="upahslfrlv565">#REF!</definedName>
    <definedName name="upahsphldrS11N">#REF!</definedName>
    <definedName name="upahstpkran">#REF!</definedName>
    <definedName name="upahstr10kitz1.5">#REF!</definedName>
    <definedName name="upahstr10kitz10">#REF!</definedName>
    <definedName name="upahstr10kitz12">#REF!</definedName>
    <definedName name="upahstr10kitz2">#REF!</definedName>
    <definedName name="upahstr10kitz2.5">#REF!</definedName>
    <definedName name="upahstr10kitz3">#REF!</definedName>
    <definedName name="upahstr10kitz4">#REF!</definedName>
    <definedName name="upahstr10kitz5">#REF!</definedName>
    <definedName name="upahstr10kitz6">#REF!</definedName>
    <definedName name="upahstr10kitz8">#REF!</definedName>
    <definedName name="upahstr10ktoyo0.5">#REF!</definedName>
    <definedName name="upahstr10ktoyo0.75">#REF!</definedName>
    <definedName name="upahstr10ktoyo1">#REF!</definedName>
    <definedName name="upahstr10ktoyo1.25">#REF!</definedName>
    <definedName name="upahstr10ktoyo1.5">#REF!</definedName>
    <definedName name="upahstr10ktoyo10">#REF!</definedName>
    <definedName name="upahstr10ktoyo12">#REF!</definedName>
    <definedName name="upahstr10ktoyo2">#REF!</definedName>
    <definedName name="upahstr10ktoyo2.5">#REF!</definedName>
    <definedName name="upahstr10ktoyo3">#REF!</definedName>
    <definedName name="upahstr10ktoyo4">#REF!</definedName>
    <definedName name="upahstr10ktoyo5">#REF!</definedName>
    <definedName name="upahstr10ktoyo6">#REF!</definedName>
    <definedName name="upahstr10ktoyo8">#REF!</definedName>
    <definedName name="upahstr10toyo0.5">#REF!</definedName>
    <definedName name="upahstr10toyo0.75">#REF!</definedName>
    <definedName name="upahstr10toyo1">#REF!</definedName>
    <definedName name="upahstr10toyo1.25">#REF!</definedName>
    <definedName name="upahstr10toyo1.5">#REF!</definedName>
    <definedName name="upahstr10toyo10">#REF!</definedName>
    <definedName name="upahstr10toyo12">#REF!</definedName>
    <definedName name="upahstr10toyo14">#REF!</definedName>
    <definedName name="upahstr10toyo2">#REF!</definedName>
    <definedName name="upahstr10toyo2.5">#REF!</definedName>
    <definedName name="upahstr10toyo3">#REF!</definedName>
    <definedName name="upahstr10toyo4">#REF!</definedName>
    <definedName name="upahstr10toyo5">#REF!</definedName>
    <definedName name="upahstr10toyo6">#REF!</definedName>
    <definedName name="upahstr10toyo8">#REF!</definedName>
    <definedName name="upahstr16kitz10">#REF!</definedName>
    <definedName name="upahstr16kitz12">#REF!</definedName>
    <definedName name="upahstr16kitz2">#REF!</definedName>
    <definedName name="upahstr16kitz2.5">#REF!</definedName>
    <definedName name="upahstr16kitz3">#REF!</definedName>
    <definedName name="upahstr16kitz4">#REF!</definedName>
    <definedName name="upahstr16kitz5">#REF!</definedName>
    <definedName name="upahstr16kitz6">#REF!</definedName>
    <definedName name="upahstr16kitz8">#REF!</definedName>
    <definedName name="upahstr16ktoyo10">#REF!</definedName>
    <definedName name="upahstr16ktoyo12">#REF!</definedName>
    <definedName name="upahstr16ktoyo2">#REF!</definedName>
    <definedName name="upahstr16ktoyo2.5">#REF!</definedName>
    <definedName name="upahstr16ktoyo3">#REF!</definedName>
    <definedName name="upahstr16ktoyo4">#REF!</definedName>
    <definedName name="upahstr16ktoyo5">#REF!</definedName>
    <definedName name="upahstr16ktoyo6">#REF!</definedName>
    <definedName name="upahstr16ktoyo8">#REF!</definedName>
    <definedName name="upahstr16toyo10">#REF!</definedName>
    <definedName name="upahstr16toyo12">#REF!</definedName>
    <definedName name="upahstr16toyo2">#REF!</definedName>
    <definedName name="upahstr16toyo2.5">#REF!</definedName>
    <definedName name="upahstr16toyo3">#REF!</definedName>
    <definedName name="upahstr16toyo4">#REF!</definedName>
    <definedName name="upahstr16toyo5">#REF!</definedName>
    <definedName name="upahstr16toyo6">#REF!</definedName>
    <definedName name="upahstr16toyo8">#REF!</definedName>
    <definedName name="upahstrbersihkitz0.5">#REF!</definedName>
    <definedName name="upahstrbersihkitz0.75">#REF!</definedName>
    <definedName name="upahstrbersihkitz1">#REF!</definedName>
    <definedName name="upahstrbersihkitz1.25">#REF!</definedName>
    <definedName name="upahstrbersihkitz1.5">#REF!</definedName>
    <definedName name="upahstrbersihkitz2">#REF!</definedName>
    <definedName name="upahstrbersihkitz2.5">#REF!</definedName>
    <definedName name="upahstrbersihkitz3">#REF!</definedName>
    <definedName name="upahstrbersihkitz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itz10">#REF!</definedName>
    <definedName name="upahstrhydrantkitz12">#REF!</definedName>
    <definedName name="upahstrhydrantkitz8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strkitz16k10">#REF!</definedName>
    <definedName name="upahstrkitz16k12">#REF!</definedName>
    <definedName name="upahstrkitz16k2">#REF!</definedName>
    <definedName name="upahstrkitz16k2.5">#REF!</definedName>
    <definedName name="upahstrkitz16k3">#REF!</definedName>
    <definedName name="upahstrkitz16k4">#REF!</definedName>
    <definedName name="upahstrkitz16k5">#REF!</definedName>
    <definedName name="upahstrkitz16k6">#REF!</definedName>
    <definedName name="upahstrkitz16k8">#REF!</definedName>
    <definedName name="upahswrsprTB19">#REF!</definedName>
    <definedName name="upahteac">#REF!</definedName>
    <definedName name="upahtkBATU">#REF!</definedName>
    <definedName name="upahtkCAT">#REF!</definedName>
    <definedName name="upahtkKAYU">#REF!</definedName>
    <definedName name="upahtkLISTRIK">#REF!</definedName>
    <definedName name="upahtkPLAMBING">#REF!</definedName>
    <definedName name="upahtpthanduk">#REF!</definedName>
    <definedName name="upahtptsbn">#REF!</definedName>
    <definedName name="upahtpttisu">#REF!</definedName>
    <definedName name="upahts125r">#REF!</definedName>
    <definedName name="upahTS126B">#REF!</definedName>
    <definedName name="upahurinal">#REF!</definedName>
    <definedName name="upahurinalU57M">#REF!</definedName>
    <definedName name="upahurnlpartA100">#REF!</definedName>
    <definedName name="upahwf">#REF!</definedName>
    <definedName name="upahwtfl">#REF!</definedName>
    <definedName name="upahwtflw230J">#REF!</definedName>
    <definedName name="upahwtflw830J">#REF!</definedName>
    <definedName name="upahwtflwLW230j">#REF!</definedName>
    <definedName name="upasang">#REF!</definedName>
    <definedName name="upasbk5">#REF!</definedName>
    <definedName name="upasbm3">#REF!</definedName>
    <definedName name="upasbm5">#REF!</definedName>
    <definedName name="upasir">#REF!</definedName>
    <definedName name="upc">#REF!</definedName>
    <definedName name="upek">#REF!</definedName>
    <definedName name="upek2">#REF!</definedName>
    <definedName name="upekerja">#REF!</definedName>
    <definedName name="upekpcg">#REF!</definedName>
    <definedName name="UPEMBOPRT">#REF!</definedName>
    <definedName name="UPEMBSOPIR">#REF!</definedName>
    <definedName name="Uph">#REF!</definedName>
    <definedName name="uphbatcopondsi">#REF!</definedName>
    <definedName name="uphbesi">#REF!</definedName>
    <definedName name="uphlantkrj">#REF!</definedName>
    <definedName name="UPL">#REF!</definedName>
    <definedName name="uplest3">#REF!</definedName>
    <definedName name="uplest5">#REF!</definedName>
    <definedName name="upn_100x50">#REF!</definedName>
    <definedName name="upn_150x75">#REF!</definedName>
    <definedName name="upn_200x75">#REF!</definedName>
    <definedName name="upn_250x90">#REF!</definedName>
    <definedName name="upn_300x100">#REF!</definedName>
    <definedName name="upn_300x90">#REF!</definedName>
    <definedName name="upn_400x110">#REF!</definedName>
    <definedName name="upopr">#REF!</definedName>
    <definedName name="upopr2">#REF!</definedName>
    <definedName name="UPR">#REF!</definedName>
    <definedName name="upsvyr">#REF!</definedName>
    <definedName name="upto">#REF!</definedName>
    <definedName name="upurug">#REF!</definedName>
    <definedName name="uqa">#REF!</definedName>
    <definedName name="UR">#REF!</definedName>
    <definedName name="UR_Buruh_Tak_Terampil">#REF!</definedName>
    <definedName name="UR_Buruh_Terampil">#REF!</definedName>
    <definedName name="UR_Kepala_Tukang_Batu">#REF!</definedName>
    <definedName name="UR_Kepala_Tukang_Cat">#REF!</definedName>
    <definedName name="UR_Kepala_Tukang_Kayu">#REF!</definedName>
    <definedName name="UR_Mekanik_Terampil">#REF!</definedName>
    <definedName name="UR_Pembantu_Sopir">#REF!</definedName>
    <definedName name="UR_Sopir_Terampil">#REF!</definedName>
    <definedName name="Ur_tanah_Biasa">#REF!</definedName>
    <definedName name="UR_Tukang_Batu">#REF!</definedName>
    <definedName name="UR_Tukang_Besi">#REF!</definedName>
    <definedName name="UR_Tukang_Cat">#REF!</definedName>
    <definedName name="UR_Tukang_Kayu">#REF!</definedName>
    <definedName name="UR_Wakar">#REF!</definedName>
    <definedName name="ura">#REF!</definedName>
    <definedName name="urabat">#REF!</definedName>
    <definedName name="urai">#REF!</definedName>
    <definedName name="URAIAN">#REF!</definedName>
    <definedName name="Uraian_Pekerja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2E">#REF!</definedName>
    <definedName name="URAIAN22L">#REF!</definedName>
    <definedName name="URAIAN231">#REF!</definedName>
    <definedName name="URAIAN232">#REF!</definedName>
    <definedName name="URAIAN233">#REF!</definedName>
    <definedName name="Uraian234">#REF!</definedName>
    <definedName name="URAIAN234L">#REF!</definedName>
    <definedName name="Uraian235">#REF!</definedName>
    <definedName name="Uraian236">#REF!</definedName>
    <definedName name="URAIAN241">#REF!</definedName>
    <definedName name="URAIAN242">#REF!</definedName>
    <definedName name="URAIAN243">#REF!</definedName>
    <definedName name="Uraian311">#REF!</definedName>
    <definedName name="Uraian311_3">#REF!</definedName>
    <definedName name="Uraian312">#REF!</definedName>
    <definedName name="Uraian312_10">#REF!</definedName>
    <definedName name="Uraian312_3">#REF!</definedName>
    <definedName name="Uraian312_7">#REF!</definedName>
    <definedName name="Uraian312_9">#REF!</definedName>
    <definedName name="Uraian313">#REF!</definedName>
    <definedName name="Uraian313_10">#REF!</definedName>
    <definedName name="Uraian313_3">#REF!</definedName>
    <definedName name="Uraian313_7">#REF!</definedName>
    <definedName name="Uraian313_9">#REF!</definedName>
    <definedName name="Uraian314">#REF!</definedName>
    <definedName name="Uraian314_10">#REF!</definedName>
    <definedName name="Uraian314_3">#REF!</definedName>
    <definedName name="Uraian314_7">#REF!</definedName>
    <definedName name="Uraian314_9">#REF!</definedName>
    <definedName name="Uraian315">#REF!</definedName>
    <definedName name="Uraian315_10">#REF!</definedName>
    <definedName name="Uraian315_3">#REF!</definedName>
    <definedName name="Uraian315_7">#REF!</definedName>
    <definedName name="Uraian315_9">#REF!</definedName>
    <definedName name="URAIAN316">#REF!</definedName>
    <definedName name="Uraian319">#REF!</definedName>
    <definedName name="Uraian319_10">#REF!</definedName>
    <definedName name="Uraian319_3">#REF!</definedName>
    <definedName name="Uraian319_7">#REF!</definedName>
    <definedName name="Uraian319_9">#REF!</definedName>
    <definedName name="Uraian321">#REF!</definedName>
    <definedName name="Uraian322">#REF!</definedName>
    <definedName name="Uraian322_10">#REF!</definedName>
    <definedName name="Uraian322_3">#REF!</definedName>
    <definedName name="Uraian322_7">#REF!</definedName>
    <definedName name="Uraian322_9">#REF!</definedName>
    <definedName name="Uraian323">#REF!</definedName>
    <definedName name="Uraian323_10">#REF!</definedName>
    <definedName name="URAIAN323_2">#REF!</definedName>
    <definedName name="Uraian323_3">#REF!</definedName>
    <definedName name="Uraian323_7">#REF!</definedName>
    <definedName name="Uraian323_9">#REF!</definedName>
    <definedName name="URAIAN323L">#REF!</definedName>
    <definedName name="URAIAN323L_2">#REF!</definedName>
    <definedName name="Uraian324">#REF!</definedName>
    <definedName name="Uraian324_10">#REF!</definedName>
    <definedName name="Uraian324_3">#REF!</definedName>
    <definedName name="Uraian324_7">#REF!</definedName>
    <definedName name="Uraian324_9">#REF!</definedName>
    <definedName name="Uraian33">#REF!</definedName>
    <definedName name="Uraian331">#REF!</definedName>
    <definedName name="Uraian331_10">#REF!</definedName>
    <definedName name="Uraian331_3">#REF!</definedName>
    <definedName name="Uraian331_7">#REF!</definedName>
    <definedName name="Uraian331_9">#REF!</definedName>
    <definedName name="Uraian346">#REF!</definedName>
    <definedName name="Uraian346_10">#REF!</definedName>
    <definedName name="Uraian346_3">#REF!</definedName>
    <definedName name="Uraian346_7">#REF!</definedName>
    <definedName name="Uraian346_9">#REF!</definedName>
    <definedName name="URAIAN421">#REF!</definedName>
    <definedName name="URAIAN422">#REF!</definedName>
    <definedName name="URAIAN423">#REF!</definedName>
    <definedName name="URAIAN424">#REF!</definedName>
    <definedName name="URAIAN425">#REF!</definedName>
    <definedName name="URAIAN426">#REF!</definedName>
    <definedName name="URAIAN427">#REF!</definedName>
    <definedName name="URAIAN511">#REF!</definedName>
    <definedName name="URAIAN512">#REF!</definedName>
    <definedName name="URAIAN521">#REF!</definedName>
    <definedName name="URAIAN522">#REF!</definedName>
    <definedName name="URAIAN541">#REF!</definedName>
    <definedName name="URAIAN542">#REF!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0.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#REF!</definedName>
    <definedName name="URAIAN79">#REF!</definedName>
    <definedName name="URAIAN79L">#REF!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3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eserv">#REF!</definedName>
    <definedName name="Urg_Bks_Gln">#REF!</definedName>
    <definedName name="Urg_Pasir">#REF!</definedName>
    <definedName name="urg_psr">#REF!</definedName>
    <definedName name="Urg_Sirtu">#REF!</definedName>
    <definedName name="Urg_Tnh">#REF!</definedName>
    <definedName name="urgan">#REF!</definedName>
    <definedName name="urgbiasa">#REF!</definedName>
    <definedName name="urgpsr">#REF!</definedName>
    <definedName name="urgtnhmerahpadat">#REF!</definedName>
    <definedName name="urin">#REF!</definedName>
    <definedName name="urinal_57_M">#REF!</definedName>
    <definedName name="urinalU57M">#REF!</definedName>
    <definedName name="urinoir">#REF!</definedName>
    <definedName name="Urinoir_Lengkap">#REF!</definedName>
    <definedName name="Urinoir_Porselin">#REF!</definedName>
    <definedName name="urinoir.lkp">#REF!</definedName>
    <definedName name="urkem">#REF!</definedName>
    <definedName name="urkemalat">#REF!</definedName>
    <definedName name="urkemb">#REF!</definedName>
    <definedName name="urnlpartA100">#REF!</definedName>
    <definedName name="UrnlprtA100">#REF!</definedName>
    <definedName name="urnr">#REF!</definedName>
    <definedName name="urpas">#REF!</definedName>
    <definedName name="urpasir">#REF!</definedName>
    <definedName name="ursir">#REF!</definedName>
    <definedName name="ursirtu">#REF!</definedName>
    <definedName name="urtan">#REF!</definedName>
    <definedName name="Urug">#REF!</definedName>
    <definedName name="urug_kembali">#REF!</definedName>
    <definedName name="urug_kerikil">#REF!</definedName>
    <definedName name="URUG_PASIR">#REF!</definedName>
    <definedName name="URUG_PILIH">#REF!</definedName>
    <definedName name="URUG_TANAH">#REF!</definedName>
    <definedName name="urug.kembali">#REF!</definedName>
    <definedName name="urugan">#REF!</definedName>
    <definedName name="Urugan_Bekas_Galian">#REF!</definedName>
    <definedName name="Urugan_biasa">#REF!</definedName>
    <definedName name="Urugan_Kembali">#REF!</definedName>
    <definedName name="URUGAN_P">#REF!</definedName>
    <definedName name="Urugan_Pasir">#REF!</definedName>
    <definedName name="Urugan_Pilihan" localSheetId="2">#REF!</definedName>
    <definedName name="Urugan_Pilihan">#REF!</definedName>
    <definedName name="Urugan_Pilihan_11">#REF!</definedName>
    <definedName name="Urugan_Pilihan_12">#REF!</definedName>
    <definedName name="Urugan_Pilihan_2">#REF!</definedName>
    <definedName name="Urugan_Sirtu">#REF!</definedName>
    <definedName name="Urugan_tanah">#REF!</definedName>
    <definedName name="URUGAN_TANAH_BEKAS_GALIAN">#REF!</definedName>
    <definedName name="urugan_tnh">#REF!</definedName>
    <definedName name="urugan.pasir">#REF!</definedName>
    <definedName name="urugan.sirtu">#REF!</definedName>
    <definedName name="urugan.tanah">#REF!</definedName>
    <definedName name="uruganbahu">#REF!</definedName>
    <definedName name="uruganbatukrokos">#REF!</definedName>
    <definedName name="URUGANKEMBALI">#REF!</definedName>
    <definedName name="uruganp">#REF!</definedName>
    <definedName name="uruganpasir">#REF!</definedName>
    <definedName name="uruganpilihan">#REF!</definedName>
    <definedName name="urugansirtu">#REF!</definedName>
    <definedName name="urugantanah">#REF!</definedName>
    <definedName name="URUGANTNH">#REF!</definedName>
    <definedName name="urugbekasgalian">#REF!</definedName>
    <definedName name="urugbiasa">#REF!</definedName>
    <definedName name="urugdatang">#REF!</definedName>
    <definedName name="Urugk">#REF!</definedName>
    <definedName name="urugkembali">#REF!</definedName>
    <definedName name="urugkembali1">#REF!</definedName>
    <definedName name="urugp">#REF!</definedName>
    <definedName name="urugpair">#REF!</definedName>
    <definedName name="urugpasair">#REF!</definedName>
    <definedName name="Urugpasir">#REF!</definedName>
    <definedName name="urugpedel">#REF!</definedName>
    <definedName name="urugpsr">#REF!</definedName>
    <definedName name="urugsirtu">#REF!</definedName>
    <definedName name="Urugtan">#REF!</definedName>
    <definedName name="urugtanah">"'file://SERVER3/har-data/STRUCTURE PRICE OF BQ KOMPAS GRAMEDIA.xls'#$analisa.$#REF!$#REF!"</definedName>
    <definedName name="Urugtanahkembali">#REF!</definedName>
    <definedName name="urugtnhsetempat">#REF!</definedName>
    <definedName name="Urupas">#REF!</definedName>
    <definedName name="US">#REF!</definedName>
    <definedName name="US_1">#REF!</definedName>
    <definedName name="USD">#REF!</definedName>
    <definedName name="USD_RP_RATE">#REF!</definedName>
    <definedName name="useptick">#REF!</definedName>
    <definedName name="usn">#REF!</definedName>
    <definedName name="USOPIR">#REF!</definedName>
    <definedName name="uspam">#REF!</definedName>
    <definedName name="ustamp">#REF!</definedName>
    <definedName name="usuk">#REF!</definedName>
    <definedName name="usuk_reng2x3">#REF!</definedName>
    <definedName name="usuk.reng">#REF!</definedName>
    <definedName name="usuk.rengjati">#REF!</definedName>
    <definedName name="usukbengkirai">#REF!</definedName>
    <definedName name="usukgntgkrmikkruingjati">#REF!</definedName>
    <definedName name="usukjati">#REF!</definedName>
    <definedName name="usukjati.rengjati">#REF!</definedName>
    <definedName name="usukkruing.rengjati">#REF!</definedName>
    <definedName name="usukmer">#REF!</definedName>
    <definedName name="usukmer_1">#REF!</definedName>
    <definedName name="usukmeranti">#REF!</definedName>
    <definedName name="usukreng">#REF!</definedName>
    <definedName name="usukreng23">#REF!</definedName>
    <definedName name="usukreng34">#REF!</definedName>
    <definedName name="usuksaja">#REF!</definedName>
    <definedName name="USULAN_RENCANA_ANGGARAN_BIAYA">#REF!</definedName>
    <definedName name="usvyr">#REF!</definedName>
    <definedName name="UT" hidden="1">{#N/A,#N/A,FALSE,"REK-S-TPL";#N/A,#N/A,FALSE,"REK-TPML";#N/A,#N/A,FALSE,"RAB-TEMPEL"}</definedName>
    <definedName name="UTAIAN7614c">#REF!</definedName>
    <definedName name="UTAMA">#REF!</definedName>
    <definedName name="utang">#REF!</definedName>
    <definedName name="utb">#REF!</definedName>
    <definedName name="utbs">#REF!</definedName>
    <definedName name="utc">#REF!</definedName>
    <definedName name="utd0.75">#REF!</definedName>
    <definedName name="utd1.25">#REF!</definedName>
    <definedName name="utd1.5">#REF!</definedName>
    <definedName name="utiga">#REF!</definedName>
    <definedName name="utjtuj">#REF!</definedName>
    <definedName name="UTK">#REF!</definedName>
    <definedName name="utl">#REF!</definedName>
    <definedName name="utp">#REF!</definedName>
    <definedName name="UTP_CAT_5e">#REF!</definedName>
    <definedName name="UTP_CAT_6">#REF!</definedName>
    <definedName name="UTP.CAT5e">#REF!</definedName>
    <definedName name="UTP.CAT6">#REF!</definedName>
    <definedName name="utselam">#REF!</definedName>
    <definedName name="utul24">#REF!</definedName>
    <definedName name="utul39">#REF!</definedName>
    <definedName name="uu">"'file://SERVER3/har-data/STRUCTURE PRICE OF BQ KOMPAS GRAMEDIA.xls'#$analisa.$#REF!$#REF!"</definedName>
    <definedName name="uuuu">#REF!</definedName>
    <definedName name="UUUUU">#REF!</definedName>
    <definedName name="uv">#REF!</definedName>
    <definedName name="uwater">#REF!</definedName>
    <definedName name="UY">#REF!</definedName>
    <definedName name="uyku">#REF!</definedName>
    <definedName name="uykyu">#REF!</definedName>
    <definedName name="V">#REF!</definedName>
    <definedName name="v__balok2030">#REF!</definedName>
    <definedName name="v__kolom2550">#REF!</definedName>
    <definedName name="V_2">#REF!</definedName>
    <definedName name="V_ACIAN">#REF!</definedName>
    <definedName name="v_atap">#REF!</definedName>
    <definedName name="v_bakcucipiring">#REF!</definedName>
    <definedName name="v_bakkontrol">#REF!</definedName>
    <definedName name="V_BALOK_20.35">#REF!</definedName>
    <definedName name="V_BALOK_20.40">#REF!</definedName>
    <definedName name="V_BALOK_25.50">#REF!</definedName>
    <definedName name="v_balok1520">#REF!</definedName>
    <definedName name="v_balok1525">#REF!</definedName>
    <definedName name="v_balok1530">#REF!</definedName>
    <definedName name="v_balok2020">#REF!</definedName>
    <definedName name="v_balok2025">#REF!</definedName>
    <definedName name="v_balok2035">#REF!</definedName>
    <definedName name="v_balok2040">#REF!</definedName>
    <definedName name="v_balok2525">#REF!</definedName>
    <definedName name="v_balok2535">#REF!</definedName>
    <definedName name="v_balok2540">#REF!</definedName>
    <definedName name="v_balok2545">#REF!</definedName>
    <definedName name="v_balok2550">#REF!</definedName>
    <definedName name="v_balok3035">#REF!</definedName>
    <definedName name="v_balok3040">#REF!</definedName>
    <definedName name="v_balok3545">#REF!</definedName>
    <definedName name="v_balok3550">#REF!</definedName>
    <definedName name="v_balok4040">#REF!</definedName>
    <definedName name="v_balok4045">#REF!</definedName>
    <definedName name="v_balok4050">#REF!</definedName>
    <definedName name="v_balokdinding">#REF!</definedName>
    <definedName name="v_blk_3030">#REF!</definedName>
    <definedName name="V_BT_KALI">#REF!</definedName>
    <definedName name="V_BT_KOSONG">#REF!</definedName>
    <definedName name="v_cat_kayu">#REF!</definedName>
    <definedName name="v_cat_tembok">#REF!</definedName>
    <definedName name="V_COMPACTOR">#REF!</definedName>
    <definedName name="v_dempul">#REF!</definedName>
    <definedName name="v_dinding_1_2">#REF!</definedName>
    <definedName name="v_dinding_1_4">#REF!</definedName>
    <definedName name="v_dinding1_2">#REF!</definedName>
    <definedName name="v_dinding1_4">#REF!</definedName>
    <definedName name="v_engsel">#REF!</definedName>
    <definedName name="v_floordrain">#REF!</definedName>
    <definedName name="V_GAL_BT_KALI">#REF!</definedName>
    <definedName name="V_GAL_POER">#REF!</definedName>
    <definedName name="v_galian_2m">#REF!</definedName>
    <definedName name="v_galian_3m">#REF!</definedName>
    <definedName name="v_galian_cadas">#REF!</definedName>
    <definedName name="v_galian_keras">#REF!</definedName>
    <definedName name="v_galian_lumpur">#REF!</definedName>
    <definedName name="v_galiantanahpondasi">#REF!</definedName>
    <definedName name="v_gording">#REF!</definedName>
    <definedName name="v_gudangsemen">#REF!</definedName>
    <definedName name="v_kaca_15mm">#REF!</definedName>
    <definedName name="v_keran">#REF!</definedName>
    <definedName name="v_klosetduduk">#REF!</definedName>
    <definedName name="v_klosetjongkok">#REF!</definedName>
    <definedName name="V_KOLOM_40">#REF!</definedName>
    <definedName name="v_kolom1515">#REF!</definedName>
    <definedName name="v_kolom1520">#REF!</definedName>
    <definedName name="v_kolom1525">#REF!</definedName>
    <definedName name="v_kolom1530">#REF!</definedName>
    <definedName name="v_kolom2020">#REF!</definedName>
    <definedName name="v_kolom2025">#REF!</definedName>
    <definedName name="v_kolom2030">#REF!</definedName>
    <definedName name="v_kolom2035">#REF!</definedName>
    <definedName name="v_kolom2040">#REF!</definedName>
    <definedName name="v_kolom2525">#REF!</definedName>
    <definedName name="v_kolom2530">#REF!</definedName>
    <definedName name="v_kolom2535">#REF!</definedName>
    <definedName name="v_kolom2540">#REF!</definedName>
    <definedName name="v_kolom2545">#REF!</definedName>
    <definedName name="v_kolom3030">#REF!</definedName>
    <definedName name="v_kolom3035">#REF!</definedName>
    <definedName name="v_kolom3040">#REF!</definedName>
    <definedName name="v_kolom3545">#REF!</definedName>
    <definedName name="v_kolom3550">#REF!</definedName>
    <definedName name="v_kolom4040">#REF!</definedName>
    <definedName name="v_kolom4045">#REF!</definedName>
    <definedName name="v_kolom4050">#REF!</definedName>
    <definedName name="v_kuda2">#REF!</definedName>
    <definedName name="v_kusen">#REF!</definedName>
    <definedName name="v_lisplafon">#REF!</definedName>
    <definedName name="v_lisplank">#REF!</definedName>
    <definedName name="v_pasangan_keramik20">#REF!</definedName>
    <definedName name="v_pasangan_keramik33">#REF!</definedName>
    <definedName name="v_pasangan_kunci">#REF!</definedName>
    <definedName name="v_pemadatan">#REF!</definedName>
    <definedName name="v_pemasanganbouplank">#REF!</definedName>
    <definedName name="v_pembersihanlapangan">#REF!</definedName>
    <definedName name="v_perabung">#REF!</definedName>
    <definedName name="v_pintu_jendela">#REF!</definedName>
    <definedName name="v_pipa_1_2">#REF!</definedName>
    <definedName name="v_Pipa_3_4">#REF!</definedName>
    <definedName name="v_pipa_3dim">#REF!</definedName>
    <definedName name="v_plafon">#REF!</definedName>
    <definedName name="V_PLAT" localSheetId="2">#REF!</definedName>
    <definedName name="v_plat">#REF!</definedName>
    <definedName name="V_POER">#REF!</definedName>
    <definedName name="v_pondasi_plat">#REF!</definedName>
    <definedName name="v_pondasibatukali">#REF!</definedName>
    <definedName name="v_pondasibatukosong">#REF!</definedName>
    <definedName name="v_rabatbeton">#REF!</definedName>
    <definedName name="v_rangkaatap">#REF!</definedName>
    <definedName name="v_rangkaplafon">#REF!</definedName>
    <definedName name="v_resapan">#REF!</definedName>
    <definedName name="V_RINGBALK">#REF!</definedName>
    <definedName name="v_ringbalok">#REF!</definedName>
    <definedName name="V_ROLLER">#REF!</definedName>
    <definedName name="v_septictank">#REF!</definedName>
    <definedName name="v_shape_136">#REF!</definedName>
    <definedName name="v_shape_236">#REF!</definedName>
    <definedName name="V_SLOOF" localSheetId="2">#REF!</definedName>
    <definedName name="v_sloof">#REF!</definedName>
    <definedName name="v_talang">#REF!</definedName>
    <definedName name="v_tangga">#REF!</definedName>
    <definedName name="v_turapporslen">#REF!</definedName>
    <definedName name="v_UR_PASIR">#REF!</definedName>
    <definedName name="V_UR_sirtu">#REF!</definedName>
    <definedName name="V_URKEM_BT_KALI">#REF!</definedName>
    <definedName name="v_urugankembali">#REF!</definedName>
    <definedName name="v_uruganpasir_bawahpondasi">#REF!</definedName>
    <definedName name="v_uruganpasir_bwhlantai">#REF!</definedName>
    <definedName name="v_wastafel">#REF!</definedName>
    <definedName name="V.1">#REF!</definedName>
    <definedName name="V.4">#REF!</definedName>
    <definedName name="V.5">#REF!</definedName>
    <definedName name="V.6">#REF!</definedName>
    <definedName name="V.II.31">#REF!</definedName>
    <definedName name="V.III.10">#REF!</definedName>
    <definedName name="vaa">#REF!</definedName>
    <definedName name="vaas">#REF!</definedName>
    <definedName name="vadg">#REF!:#REF!</definedName>
    <definedName name="vaf">#REF!</definedName>
    <definedName name="val">#REF!</definedName>
    <definedName name="ValNegCW">#REF!</definedName>
    <definedName name="ValNumCW">#REF!</definedName>
    <definedName name="ValTKDNCW">#REF!</definedName>
    <definedName name="Valve">#REF!</definedName>
    <definedName name="VAR">#REF!</definedName>
    <definedName name="VASDCF">#REF!</definedName>
    <definedName name="Vawal">#REF!</definedName>
    <definedName name="vb">#REF!</definedName>
    <definedName name="vbf">#REF!</definedName>
    <definedName name="vc">#REF!</definedName>
    <definedName name="VC30.T">#REF!</definedName>
    <definedName name="VC30B">#REF!</definedName>
    <definedName name="VC6.T">#REF!</definedName>
    <definedName name="vcd0.5">#REF!</definedName>
    <definedName name="vcd1.25">#REF!</definedName>
    <definedName name="vcd1.5">#REF!</definedName>
    <definedName name="vcd2.5">#REF!</definedName>
    <definedName name="VCDD3p">#REF!</definedName>
    <definedName name="VCHT">#REF!</definedName>
    <definedName name="vcnc">#REF!</definedName>
    <definedName name="vcomp">#REF!</definedName>
    <definedName name="VCTT">#REF!</definedName>
    <definedName name="VCUP65">#REF!</definedName>
    <definedName name="VCVBT1">#REF!</definedName>
    <definedName name="VCVBT2">#REF!</definedName>
    <definedName name="vczv">#REF!</definedName>
    <definedName name="VD">#REF!</definedName>
    <definedName name="vd3p">#REF!</definedName>
    <definedName name="vder01">#REF!</definedName>
    <definedName name="vder02">#REF!</definedName>
    <definedName name="vder03">#REF!</definedName>
    <definedName name="vder04">#REF!</definedName>
    <definedName name="vder05">#REF!</definedName>
    <definedName name="vder06">#REF!</definedName>
    <definedName name="vder07">#REF!</definedName>
    <definedName name="vder08">#REF!</definedName>
    <definedName name="vdermaga">#REF!</definedName>
    <definedName name="VDrain">#REF!</definedName>
    <definedName name="vegetation">#REF!</definedName>
    <definedName name="VEHICLES">#REF!</definedName>
    <definedName name="venetionsblinds">#REF!</definedName>
    <definedName name="VENT">#REF!</definedName>
    <definedName name="vent1">#REF!</definedName>
    <definedName name="ventcup">#REF!</definedName>
    <definedName name="VENTILASI_BESI">#REF!</definedName>
    <definedName name="VENTILASI_KAYU">#REF!</definedName>
    <definedName name="ventilasi.kayu">#REF!</definedName>
    <definedName name="Ventilating_Fan">#REF!</definedName>
    <definedName name="vernis">#REF!</definedName>
    <definedName name="Vernis_Politur">#REF!</definedName>
    <definedName name="Versa">#REF!</definedName>
    <definedName name="vertical">#REF!</definedName>
    <definedName name="Vertical_Drain">#REF!</definedName>
    <definedName name="vertikalBlinds">#REF!</definedName>
    <definedName name="vfs">#REF!</definedName>
    <definedName name="VFSAD">#REF!</definedName>
    <definedName name="vfssdf">#REF!</definedName>
    <definedName name="vgfhh" hidden="1">{"'Sheet1'!$A$1"}</definedName>
    <definedName name="VI">#REF!</definedName>
    <definedName name="VI.17">#REF!</definedName>
    <definedName name="VI.2">#REF!</definedName>
    <definedName name="VI.3">#REF!</definedName>
    <definedName name="vib_beton">#REF!</definedName>
    <definedName name="Vibrator">#REF!</definedName>
    <definedName name="VIBRATOR_37MM">#REF!</definedName>
    <definedName name="VIBRATOR_BETON">#REF!</definedName>
    <definedName name="VIBRATOR_HAMMER" localSheetId="2">#REF!</definedName>
    <definedName name="VIBRATOR_HAMMER">#REF!</definedName>
    <definedName name="VIBRATOR_HAMMER_11">#REF!</definedName>
    <definedName name="VIBRATOR_HAMMER_12">#REF!</definedName>
    <definedName name="Vibrator_Roller">#REF!</definedName>
    <definedName name="VIBRATOR_ROLLER_5__8_T" localSheetId="2">#REF!</definedName>
    <definedName name="VIBRATOR_ROLLER_5__8_T">#REF!</definedName>
    <definedName name="VIBRATOR_ROLLER_5__8_T_11">#REF!</definedName>
    <definedName name="VIBRATOR_ROLLER_5__8_T_12">#REF!</definedName>
    <definedName name="VIBRATOR_ROLLER_5_8_T">#REF!</definedName>
    <definedName name="vibrator.roller">#REF!</definedName>
    <definedName name="vibratory">#REF!</definedName>
    <definedName name="Vibratory_Roller__5___8_Ton">#REF!</definedName>
    <definedName name="VIBRATORYROLLER">#REF!</definedName>
    <definedName name="Vibro">#REF!</definedName>
    <definedName name="VIBRO_100KG">#REF!</definedName>
    <definedName name="VIBRO_10T">#REF!</definedName>
    <definedName name="VIBRO_15T">#REF!</definedName>
    <definedName name="VIBRO_2T">#REF!</definedName>
    <definedName name="VIBRO_ROLLER">#REF!</definedName>
    <definedName name="VIBROHAMMER">#REF!</definedName>
    <definedName name="VIBROR">#REF!</definedName>
    <definedName name="VIBROROLLER">#REF!</definedName>
    <definedName name="VIBROROLLER321">#REF!</definedName>
    <definedName name="VIBROROLLER322">#REF!</definedName>
    <definedName name="VIBROROLLER33">#REF!</definedName>
    <definedName name="VIBROROLLER511">#REF!</definedName>
    <definedName name="VIBROROLLER512">#REF!</definedName>
    <definedName name="VIBROROLLER521">#REF!</definedName>
    <definedName name="view">#REF!</definedName>
    <definedName name="VII">#REF!</definedName>
    <definedName name="VII.12">#REF!</definedName>
    <definedName name="VII.19">#REF!</definedName>
    <definedName name="VII.28">#REF!</definedName>
    <definedName name="VIII">#REF!</definedName>
    <definedName name="VIII.6">#REF!</definedName>
    <definedName name="VIII.9">#REF!</definedName>
    <definedName name="vin">#REF!</definedName>
    <definedName name="vinilex">#REF!</definedName>
    <definedName name="vinyl">#REF!</definedName>
    <definedName name="vinylacrylic">#REF!</definedName>
    <definedName name="VIP">#REF!</definedName>
    <definedName name="virol">#REF!</definedName>
    <definedName name="viva">#REF!</definedName>
    <definedName name="vjkhj">#REF!</definedName>
    <definedName name="vl">#REF!</definedName>
    <definedName name="vl1p">#REF!</definedName>
    <definedName name="vl3p">#REF!</definedName>
    <definedName name="vlain01">#REF!</definedName>
    <definedName name="vlain02">#REF!</definedName>
    <definedName name="vlainlain">#REF!</definedName>
    <definedName name="vldd">#REF!</definedName>
    <definedName name="vldn400">#REF!</definedName>
    <definedName name="vldn600">#REF!</definedName>
    <definedName name="VLHC">#REF!</definedName>
    <definedName name="vltr">#REF!</definedName>
    <definedName name="vltram">#REF!</definedName>
    <definedName name="VLV">#REF!</definedName>
    <definedName name="VMeter">#REF!</definedName>
    <definedName name="vntf100">#REF!</definedName>
    <definedName name="vntf80">#REF!</definedName>
    <definedName name="vol">#REF!</definedName>
    <definedName name="vol_bq">#REF!</definedName>
    <definedName name="Vol_Kawedan_0">#REF!</definedName>
    <definedName name="Vol_Kawedan_100">#REF!</definedName>
    <definedName name="vol.kusen.alum">#REF!</definedName>
    <definedName name="vol.kusen.besi">#REF!</definedName>
    <definedName name="vol.kusen.kayu">#REF!</definedName>
    <definedName name="VolExt">#REF!</definedName>
    <definedName name="Volt_Meter">#REF!</definedName>
    <definedName name="VolTakur">#REF!</definedName>
    <definedName name="voltmeter">#REF!</definedName>
    <definedName name="volume">#REF!</definedName>
    <definedName name="vp">#REF!</definedName>
    <definedName name="vper01">#REF!</definedName>
    <definedName name="vperl01">#REF!</definedName>
    <definedName name="vperl02">#REF!</definedName>
    <definedName name="vperl03">#REF!</definedName>
    <definedName name="vperl04">#REF!</definedName>
    <definedName name="vperl05">#REF!</definedName>
    <definedName name="vperl06">#REF!</definedName>
    <definedName name="vperl07">#REF!</definedName>
    <definedName name="vperl08">#REF!</definedName>
    <definedName name="vperl09">#REF!</definedName>
    <definedName name="vperlengkapan">#REF!</definedName>
    <definedName name="vpersiapan">#REF!</definedName>
    <definedName name="vpersiapan01">#REF!</definedName>
    <definedName name="VPGPG">#REF!</definedName>
    <definedName name="vr">#REF!</definedName>
    <definedName name="vr3p">#REF!</definedName>
    <definedName name="vroller">#REF!</definedName>
    <definedName name="VS">#REF!</definedName>
    <definedName name="vsdfv">#REF!</definedName>
    <definedName name="vshape_1_18">#REF!</definedName>
    <definedName name="vshape_1_36">#REF!</definedName>
    <definedName name="vshape_2_36">#REF!</definedName>
    <definedName name="vshape_2_36nicad">#REF!</definedName>
    <definedName name="vshape1_36">#REF!</definedName>
    <definedName name="Vshape136">#REF!</definedName>
    <definedName name="Vshape136c_wbatt">#REF!</definedName>
    <definedName name="vshape2_36">#REF!</definedName>
    <definedName name="vshape2_36nicad">#REF!</definedName>
    <definedName name="Vsprayer">#REF!</definedName>
    <definedName name="vstr01">#REF!</definedName>
    <definedName name="vstr02">#REF!</definedName>
    <definedName name="vstr03">#REF!</definedName>
    <definedName name="vstr04">#REF!</definedName>
    <definedName name="vstr05">#REF!</definedName>
    <definedName name="vstr06">#REF!</definedName>
    <definedName name="vstr07">#REF!</definedName>
    <definedName name="vstr08">#REF!</definedName>
    <definedName name="vstr09">#REF!</definedName>
    <definedName name="vstr10">#REF!</definedName>
    <definedName name="vstr11">#REF!</definedName>
    <definedName name="vstr12">#REF!</definedName>
    <definedName name="vstr13">#REF!</definedName>
    <definedName name="vstruktur">#REF!</definedName>
    <definedName name="VSV">#REF!:#REF!</definedName>
    <definedName name="VT_150">#REF!</definedName>
    <definedName name="VT_500">#REF!</definedName>
    <definedName name="vt1pbs">#REF!</definedName>
    <definedName name="vtbs">#REF!</definedName>
    <definedName name="VUP">#REF!</definedName>
    <definedName name="VV">#REF!,#REF!</definedName>
    <definedName name="vvv">#REF!</definedName>
    <definedName name="vvvv">#REF!</definedName>
    <definedName name="vvvvv">#REF!</definedName>
    <definedName name="vvvvvv">#REF!</definedName>
    <definedName name="vvvvvvvv">#REF!</definedName>
    <definedName name="vvvvvvvvv">#REF!</definedName>
    <definedName name="vzsd">#REF!</definedName>
    <definedName name="w">#REF!</definedName>
    <definedName name="w_10">"$#REF!.$I$162"</definedName>
    <definedName name="W_16">#REF!</definedName>
    <definedName name="W_2">#REF!</definedName>
    <definedName name="W_3_5">#REF!</definedName>
    <definedName name="W_3_6">#REF!</definedName>
    <definedName name="w_7">"$#REF!.$I$154"</definedName>
    <definedName name="w_l529">#REF!</definedName>
    <definedName name="W_LOADER">#REF!</definedName>
    <definedName name="W_TANKTRUCK321">#REF!</definedName>
    <definedName name="W_TANKTRUCK322">#REF!</definedName>
    <definedName name="W_TANKTRUCK412">#REF!</definedName>
    <definedName name="W.FILLER">#REF!</definedName>
    <definedName name="w.stain">#REF!</definedName>
    <definedName name="WA">#REF!</definedName>
    <definedName name="WA_6">#REF!</definedName>
    <definedName name="WADIR">#REF!</definedName>
    <definedName name="WAFALL2">#REF!</definedName>
    <definedName name="WAFBUD2">#REF!</definedName>
    <definedName name="wafel2020">#REF!</definedName>
    <definedName name="WAFER20K100">#REF!</definedName>
    <definedName name="WAFER20K125">#REF!</definedName>
    <definedName name="WAFER20K150">#REF!</definedName>
    <definedName name="WAFER20K200">#REF!</definedName>
    <definedName name="WAFER20K250">#REF!</definedName>
    <definedName name="WAFER20K300">#REF!</definedName>
    <definedName name="WAFER20K50">#REF!</definedName>
    <definedName name="WAFER20K65">#REF!</definedName>
    <definedName name="WAFER20K80">#REF!</definedName>
    <definedName name="WAFERC10K100">#REF!</definedName>
    <definedName name="WAFERC10K125">#REF!</definedName>
    <definedName name="WAFERC10K150">#REF!</definedName>
    <definedName name="WAFERC10K200">#REF!</definedName>
    <definedName name="WAFERC10K250">#REF!</definedName>
    <definedName name="WAFERC10K300">#REF!</definedName>
    <definedName name="WAFERC10K50">#REF!</definedName>
    <definedName name="WAFERC10K65">#REF!</definedName>
    <definedName name="WAFERC10K80">#REF!</definedName>
    <definedName name="WAFPRO2">#REF!</definedName>
    <definedName name="WALES">#REF!</definedName>
    <definedName name="WALL">#REF!</definedName>
    <definedName name="Wall_Flashing_genteng_metal__P_110">#REF!</definedName>
    <definedName name="wall.drain">#REF!</definedName>
    <definedName name="wallpaper">#REF!</definedName>
    <definedName name="walls">#REF!</definedName>
    <definedName name="WALP">#REF!</definedName>
    <definedName name="Was">#REF!</definedName>
    <definedName name="washtafel">#REF!</definedName>
    <definedName name="WASLAP">#REF!</definedName>
    <definedName name="wastafel">#REF!</definedName>
    <definedName name="Wastafel__Lengkap">#REF!</definedName>
    <definedName name="Wastafel__Merk_KIA">#REF!</definedName>
    <definedName name="wastafel_1">#REF!</definedName>
    <definedName name="Wastafel_Lengkap">#REF!</definedName>
    <definedName name="wastafel_pop">#REF!</definedName>
    <definedName name="WASTEFEL">#REF!</definedName>
    <definedName name="WASTEFL">#REF!</definedName>
    <definedName name="WATE">#REF!</definedName>
    <definedName name="water">#REF!</definedName>
    <definedName name="WATER_PUMP">#REF!</definedName>
    <definedName name="WATER_PUMP_70__100_mm" localSheetId="2">#REF!</definedName>
    <definedName name="WATER_PUMP_70__100_mm">#REF!</definedName>
    <definedName name="WATER_PUMP_70__100_mm_11">#REF!</definedName>
    <definedName name="WATER_PUMP_70__100_mm_12">#REF!</definedName>
    <definedName name="WATER_PUMP_70_100_mm">#REF!</definedName>
    <definedName name="WATER_REDUCING">#REF!</definedName>
    <definedName name="WATER_TANK">#REF!</definedName>
    <definedName name="Water_Tank_Fiber_kap._1000_ltr">#REF!</definedName>
    <definedName name="Water_tanker">#REF!</definedName>
    <definedName name="WATER_TANKER_3000___4500_L." localSheetId="2">#REF!</definedName>
    <definedName name="WATER_TANKER_3000___4500_L.">#REF!</definedName>
    <definedName name="WATER_TANKER_3000___4500_L._11">#REF!</definedName>
    <definedName name="WATER_TANKER_3000___4500_L._12">#REF!</definedName>
    <definedName name="WATER_TANKER_3000_4500_L">#REF!</definedName>
    <definedName name="Water.drain.asesoris">#REF!</definedName>
    <definedName name="water.mur">#REF!</definedName>
    <definedName name="water.prof">#REF!</definedName>
    <definedName name="water.tanker">#REF!</definedName>
    <definedName name="waterdrain">#REF!</definedName>
    <definedName name="watermur">#REF!</definedName>
    <definedName name="watermur_1">#REF!</definedName>
    <definedName name="waterpass">#REF!</definedName>
    <definedName name="waterprof">#REF!</definedName>
    <definedName name="waterproof">#REF!</definedName>
    <definedName name="waterproof_integral">#REF!</definedName>
    <definedName name="WATERPROOFING">#REF!</definedName>
    <definedName name="waterproofing_1">#REF!</definedName>
    <definedName name="WATERPUMP">#REF!</definedName>
    <definedName name="WATERPUMP3">#REF!</definedName>
    <definedName name="WATERPUMP6">#REF!</definedName>
    <definedName name="waterscredd">"'file://SERVER3/har-data/STRUCTURE PRICE OF BQ KOMPAS GRAMEDIA.xls'#$analisa.$#REF!$#REF!"</definedName>
    <definedName name="waterstop">#REF!</definedName>
    <definedName name="waterstop_1">#REF!</definedName>
    <definedName name="waterstop_4">#REF!</definedName>
    <definedName name="waterstop_6">#REF!</definedName>
    <definedName name="waterstop_9">#REF!</definedName>
    <definedName name="WATERT">#REF!</definedName>
    <definedName name="Watertank">#REF!</definedName>
    <definedName name="WATERTANK33">#REF!</definedName>
    <definedName name="WATERTANK511">#REF!</definedName>
    <definedName name="WATERTANK512">#REF!</definedName>
    <definedName name="WATERTANK521">#REF!</definedName>
    <definedName name="WATERTANKER">#REF!</definedName>
    <definedName name="WATES">#REF!</definedName>
    <definedName name="watkr">#REF!</definedName>
    <definedName name="watproof">#REF!</definedName>
    <definedName name="watt_10">#REF!</definedName>
    <definedName name="watt_20">#REF!</definedName>
    <definedName name="WATU">#REF!</definedName>
    <definedName name="Wavin">#REF!</definedName>
    <definedName name="WC">#REF!</definedName>
    <definedName name="wc_2000">#REF!</definedName>
    <definedName name="WD">#REF!</definedName>
    <definedName name="WDQW">#REF!</definedName>
    <definedName name="we" hidden="1">{#N/A,#N/A,FALSE,"REK";#N/A,#N/A,FALSE,"rab"}</definedName>
    <definedName name="WE4YE4">#N/A</definedName>
    <definedName name="WEAR">#REF!</definedName>
    <definedName name="weath">#REF!</definedName>
    <definedName name="weathershield">#REF!</definedName>
    <definedName name="wedus" hidden="1">#REF!</definedName>
    <definedName name="WEE">#REF!</definedName>
    <definedName name="week">#REF!</definedName>
    <definedName name="wefger" hidden="1">{"'Sheet1'!$A$1"}</definedName>
    <definedName name="wegtgty" hidden="1">{#N/A,#N/A,FALSE,"REK";#N/A,#N/A,FALSE,"rab"}</definedName>
    <definedName name="WELDINGMACHINE">#REF!</definedName>
    <definedName name="weldingset">#REF!</definedName>
    <definedName name="WELLOAD">#REF!</definedName>
    <definedName name="WENDED_SET">#REF!</definedName>
    <definedName name="WENDED_WIRE">#REF!</definedName>
    <definedName name="wenvire">#REF!</definedName>
    <definedName name="WEQ">#REF!</definedName>
    <definedName name="WER">#REF!</definedName>
    <definedName name="werg" hidden="1">{#N/A,#N/A,FALSE,"REK";#N/A,#N/A,FALSE,"rab"}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w">#REF!</definedName>
    <definedName name="werwer">#REF!</definedName>
    <definedName name="westafel">#REF!</definedName>
    <definedName name="westafel_aluminium">#REF!</definedName>
    <definedName name="wet" hidden="1">{#N/A,#N/A,FALSE,"REK";#N/A,#N/A,FALSE,"Bq-ARS"}</definedName>
    <definedName name="wetwerg" hidden="1">{#N/A,#N/A,FALSE,"REK";#N/A,#N/A,FALSE,"rab"}</definedName>
    <definedName name="wety">#REF!</definedName>
    <definedName name="wewr">#REF!</definedName>
    <definedName name="WEY">#N/A</definedName>
    <definedName name="weygt" hidden="1">{#N/A,#N/A,FALSE,"REK";#N/A,#N/A,FALSE,"Bq-ARS"}</definedName>
    <definedName name="wf">#REF!</definedName>
    <definedName name="wf_1">#REF!</definedName>
    <definedName name="WFPN10100">#REF!</definedName>
    <definedName name="WFPN10125">#REF!</definedName>
    <definedName name="WFPN1015">#REF!</definedName>
    <definedName name="WFPN1020">#REF!</definedName>
    <definedName name="WFPN1025">#REF!</definedName>
    <definedName name="WFPN1032">#REF!</definedName>
    <definedName name="WFPN1040">#REF!</definedName>
    <definedName name="WFPN1050">#REF!</definedName>
    <definedName name="WFPN1065">#REF!</definedName>
    <definedName name="WFPN1080">#REF!</definedName>
    <definedName name="WFPN20100">#REF!</definedName>
    <definedName name="WFPN20125">#REF!</definedName>
    <definedName name="WFPN2015">#REF!</definedName>
    <definedName name="WFPN2020">#REF!</definedName>
    <definedName name="WFPN2025">#REF!</definedName>
    <definedName name="WFPN2032">#REF!</definedName>
    <definedName name="WFPN2040">#REF!</definedName>
    <definedName name="WFPN2050">#REF!</definedName>
    <definedName name="WFPN2065">#REF!</definedName>
    <definedName name="WFPN208">#REF!</definedName>
    <definedName name="WFPN2080">#REF!</definedName>
    <definedName name="wfprof">#REF!</definedName>
    <definedName name="WFWEFWE">#REF!</definedName>
    <definedName name="wheel">#REF!</definedName>
    <definedName name="Wheel_Loader">#REF!</definedName>
    <definedName name="Wheel_Loader__1_0___1_6_M3">#REF!</definedName>
    <definedName name="WHEEL_LOADER_1_0___1_5_M3" localSheetId="2">#REF!</definedName>
    <definedName name="WHEEL_LOADER_1_0___1_5_M3">#REF!</definedName>
    <definedName name="WHEEL_LOADER_1_0___1_5_M3_11">#REF!</definedName>
    <definedName name="WHEEL_LOADER_1_0___1_5_M3_12">#REF!</definedName>
    <definedName name="Wheel_Loader115HP">#REF!</definedName>
    <definedName name="Wheel_Tractor">#REF!</definedName>
    <definedName name="wheel.loader">#REF!</definedName>
    <definedName name="WHEELLOADER">#REF!</definedName>
    <definedName name="WHEELLOADER321">#REF!</definedName>
    <definedName name="WHEELLOADER412">#REF!</definedName>
    <definedName name="Whell_loader">#REF!</definedName>
    <definedName name="WHELLLOADER322">#REF!</definedName>
    <definedName name="WHELLLOADER511">#REF!</definedName>
    <definedName name="WHELLLOADER512">#REF!</definedName>
    <definedName name="WHELLLOADER521">#REF!</definedName>
    <definedName name="WHELLLOADER635">#REF!</definedName>
    <definedName name="whiteBoard1muka">#REF!</definedName>
    <definedName name="whiteBoard2muka">#REF!</definedName>
    <definedName name="wid">#REF!</definedName>
    <definedName name="wife">#REF!</definedName>
    <definedName name="wil">#REF!</definedName>
    <definedName name="windak">#REF!</definedName>
    <definedName name="Window">#REF!</definedName>
    <definedName name="wire_mesh">#REF!</definedName>
    <definedName name="WIREMESH">#REF!</definedName>
    <definedName name="WIRSBO">#REF!</definedName>
    <definedName name="wl">#REF!</definedName>
    <definedName name="WL.636C">#REF!</definedName>
    <definedName name="wlbulkhead">#REF!</definedName>
    <definedName name="WLOADER">#REF!</definedName>
    <definedName name="wls">#REF!</definedName>
    <definedName name="WOFI">#REF!</definedName>
    <definedName name="Wood_Filler_Jati">#REF!</definedName>
    <definedName name="Wood_Stain__warna">#REF!</definedName>
    <definedName name="Work">#REF!</definedName>
    <definedName name="WORK_SHOP" localSheetId="2">#REF!</definedName>
    <definedName name="WORK_SHOP">#REF!</definedName>
    <definedName name="worker">#REF!</definedName>
    <definedName name="wp">#REF!</definedName>
    <definedName name="wp_1">#REF!</definedName>
    <definedName name="wp_b">#REF!</definedName>
    <definedName name="wp_c">#REF!</definedName>
    <definedName name="wp_r">#REF!</definedName>
    <definedName name="wpasirisi">#REF!</definedName>
    <definedName name="wpatap">"'file://SERVER3/har-data/STRUCTURE PRICE OF BQ KOMPAS GRAMEDIA.xls'#$analisa.$#REF!$#REF!"</definedName>
    <definedName name="wpliquid">#REF!</definedName>
    <definedName name="wpm">#REF!</definedName>
    <definedName name="wpm_sc">"$#REF!.$H$13"</definedName>
    <definedName name="WPUM">#REF!</definedName>
    <definedName name="WQ">#REF!</definedName>
    <definedName name="WQEQW">#REF!</definedName>
    <definedName name="WQEYGT" hidden="1">{#N/A,#N/A,FALSE,"REK";#N/A,#N/A,FALSE,"rab"}</definedName>
    <definedName name="wqeygtQWET" hidden="1">{#N/A,#N/A,FALSE,"REK";#N/A,#N/A,FALSE,"rab"}</definedName>
    <definedName name="WQRW">#REF!</definedName>
    <definedName name="WR">#REF!</definedName>
    <definedName name="WR_6">#REF!</definedName>
    <definedName name="WREQ">#REF!</definedName>
    <definedName name="wrg" hidden="1">{#N/A,#N/A,FALSE,"REK";#N/A,#N/A,FALSE,"rab"}</definedName>
    <definedName name="wrn" hidden="1">{#N/A,#N/A,FALSE,"Chi tiÆt"}</definedName>
    <definedName name="wrn.AAA." hidden="1">{#N/A,#N/A,FALSE,"REK";#N/A,#N/A,FALSE,"Bq-ARS"}</definedName>
    <definedName name="wrn.chi_.tiAEta" hidden="1">{#N/A,#N/A,FALSE,"Chi tiÆt"}</definedName>
    <definedName name="wrn.chi_tiAEt.1" hidden="1">{#N/A,#N/A,FALSE,"Chi tiÆt"}</definedName>
    <definedName name="wrn.chi_tiAEt.1a" hidden="1">{#N/A,#N/A,FALSE,"Chi tiÆt"}</definedName>
    <definedName name="wrn.chi._.1" hidden="1">{#N/A,#N/A,FALSE,"Chi tiÆt"}</definedName>
    <definedName name="wrn.chi._.tiÆt." hidden="1">{#N/A,#N/A,FALSE,"Chi tiÆt"}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M.01." hidden="1">{#N/A,#N/A,FALSE,"M.01"}</definedName>
    <definedName name="wrn.M.01D." hidden="1">{#N/A,#N/A,FALSE,"M.01";#N/A,#N/A,FALSE,"M.01"}</definedName>
    <definedName name="wrn.M.02." hidden="1">{#N/A,#N/A,FALSE,"M.02"}</definedName>
    <definedName name="wrn.M.31." hidden="1">{#N/A,#N/A,FALSE,"M.31"}</definedName>
    <definedName name="wrn.M.32." hidden="1">{#N/A,#N/A,FALSE,"M.32"}</definedName>
    <definedName name="wrn.M.33." hidden="1">{#N/A,#N/A,FALSE,"M.33"}</definedName>
    <definedName name="wrn.M.34." hidden="1">{#N/A,#N/A,FALSE,"M.34"}</definedName>
    <definedName name="wrn.M.41." hidden="1">{#N/A,#N/A,FALSE,"M.41"}</definedName>
    <definedName name="wrn.M.42" hidden="1">{#N/A,#N/A,FALSE,"M.41"}</definedName>
    <definedName name="wrn.M.42." hidden="1">{#N/A,#N/A,FALSE,"M.42"}</definedName>
    <definedName name="wrn.M.43." hidden="1">{#N/A,#N/A,FALSE,"M.43"}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rn.semuanya." hidden="1">{#N/A,#N/A,FALSE,"REKAP";#N/A,#N/A,FALSE,"ITEM"}</definedName>
    <definedName name="wrs">#REF!</definedName>
    <definedName name="wrtwrtw">#REF!</definedName>
    <definedName name="WRTWYT">#REF!</definedName>
    <definedName name="ws_d">"$#REF!.$H$31"</definedName>
    <definedName name="WST">#REF!</definedName>
    <definedName name="wstafel">#REF!</definedName>
    <definedName name="wstfl">#REF!</definedName>
    <definedName name="wt">#REF!</definedName>
    <definedName name="wtc">#REF!</definedName>
    <definedName name="wterprofbahan">#REF!</definedName>
    <definedName name="wterstop">#REF!</definedName>
    <definedName name="wterstopbahan">#REF!</definedName>
    <definedName name="wtflw230j">#REF!</definedName>
    <definedName name="wtflw830j">#REF!</definedName>
    <definedName name="wtrclsC406">#REF!</definedName>
    <definedName name="wtrpr">#REF!</definedName>
    <definedName name="wtrst">#REF!</definedName>
    <definedName name="wty">#REF!</definedName>
    <definedName name="Wumialo">#REF!</definedName>
    <definedName name="Wumialo1">#REF!</definedName>
    <definedName name="WW">#REF!</definedName>
    <definedName name="WW1W">#REF!</definedName>
    <definedName name="wwerwe">#REF!</definedName>
    <definedName name="WWEW">#REF!</definedName>
    <definedName name="WWTP_Blower" localSheetId="2">#REF!</definedName>
    <definedName name="WWTP_Blower">#REF!</definedName>
    <definedName name="WWW">#REF!</definedName>
    <definedName name="wwww">#REF!</definedName>
    <definedName name="wwwww">#REF!</definedName>
    <definedName name="wwwwww">#REF!</definedName>
    <definedName name="wwwwwww">#REF!</definedName>
    <definedName name="WYTYW">#REF!</definedName>
    <definedName name="x" hidden="1">#REF!</definedName>
    <definedName name="x_gal">#REF!</definedName>
    <definedName name="X.1">#REF!</definedName>
    <definedName name="X.17">#REF!</definedName>
    <definedName name="X.19">#REF!</definedName>
    <definedName name="X.8">#REF!</definedName>
    <definedName name="X.9">#REF!</definedName>
    <definedName name="x17dnc">#REF!</definedName>
    <definedName name="x17dvl">#REF!</definedName>
    <definedName name="x17knc">#REF!</definedName>
    <definedName name="x17kvl">#REF!</definedName>
    <definedName name="x1a1">#REF!</definedName>
    <definedName name="x1a2">#REF!</definedName>
    <definedName name="x1a3">#REF!</definedName>
    <definedName name="x1a4">#REF!</definedName>
    <definedName name="x1a5">#REF!</definedName>
    <definedName name="x1a6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">#REF!</definedName>
    <definedName name="x1pindnc">#REF!</definedName>
    <definedName name="x1pindvl">#REF!</definedName>
    <definedName name="x1ping">#REF!</definedName>
    <definedName name="x1pingnc">#REF!</definedName>
    <definedName name="x1pingvl">#REF!</definedName>
    <definedName name="x1pint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20knc">#REF!</definedName>
    <definedName name="x20kvl">#REF!</definedName>
    <definedName name="x22knc">#REF!</definedName>
    <definedName name="x22kvl">#REF!</definedName>
    <definedName name="x2mig1nc">#REF!</definedName>
    <definedName name="x2mig1vl">#REF!</definedName>
    <definedName name="x2min1nc">#REF!</definedName>
    <definedName name="x2min1vl">#REF!</definedName>
    <definedName name="x2mit1vl">#REF!</definedName>
    <definedName name="x2mitnc">#REF!</definedName>
    <definedName name="XAF9a">#REF!</definedName>
    <definedName name="XAF9b">#REF!</definedName>
    <definedName name="XAF9c">#REF!</definedName>
    <definedName name="xcc">#REF!</definedName>
    <definedName name="XCCT">0.5</definedName>
    <definedName name="xcvb">#REF!</definedName>
    <definedName name="xcz">#REF!</definedName>
    <definedName name="xczxv">#REF!</definedName>
    <definedName name="XDsdzx">#REF!</definedName>
    <definedName name="xdsnc">#REF!</definedName>
    <definedName name="xdsvl">#REF!</definedName>
    <definedName name="xdvdszv">#REF!</definedName>
    <definedName name="xfco">#REF!</definedName>
    <definedName name="xfco3p">#REF!</definedName>
    <definedName name="xfconc">#REF!</definedName>
    <definedName name="xfconc3p">#REF!</definedName>
    <definedName name="xfcotnc">#REF!</definedName>
    <definedName name="xfcotvl">#REF!</definedName>
    <definedName name="xfcovl">#REF!</definedName>
    <definedName name="xfcovl3p">#REF!</definedName>
    <definedName name="xfnc">#REF!</definedName>
    <definedName name="xfvl">#REF!</definedName>
    <definedName name="xhn">#REF!</definedName>
    <definedName name="xhnnc">#REF!</definedName>
    <definedName name="xhnvl">#REF!</definedName>
    <definedName name="XI">#REF!</definedName>
    <definedName name="XI.9">#REF!</definedName>
    <definedName name="xig">#REF!</definedName>
    <definedName name="xig1">#REF!</definedName>
    <definedName name="xig1nc">#REF!</definedName>
    <definedName name="xig1p">#REF!</definedName>
    <definedName name="xig1pnc">#REF!</definedName>
    <definedName name="xig1pvl">#REF!</definedName>
    <definedName name="xig1vl">#REF!</definedName>
    <definedName name="xig2nc">#REF!</definedName>
    <definedName name="xig2vl">#REF!</definedName>
    <definedName name="xig3p">#REF!</definedName>
    <definedName name="xiggnc">#REF!</definedName>
    <definedName name="xiggvl">#REF!</definedName>
    <definedName name="xignc">#REF!</definedName>
    <definedName name="xignc3p">#REF!</definedName>
    <definedName name="xigvl">#REF!</definedName>
    <definedName name="xigvl3p">#REF!</definedName>
    <definedName name="XII">#REF!</definedName>
    <definedName name="XII.1">#REF!</definedName>
    <definedName name="XII.11">#REF!</definedName>
    <definedName name="XII.12">#REF!</definedName>
    <definedName name="XII.16">#REF!</definedName>
    <definedName name="XII.2">#REF!</definedName>
    <definedName name="XII.3">#REF!</definedName>
    <definedName name="XII.5">#REF!</definedName>
    <definedName name="XII.6">#REF!</definedName>
    <definedName name="XII.9">#REF!</definedName>
    <definedName name="XIII">#REF!</definedName>
    <definedName name="xin">#REF!</definedName>
    <definedName name="xin190">#REF!</definedName>
    <definedName name="xin1903p">#REF!</definedName>
    <definedName name="xin190nc">#REF!</definedName>
    <definedName name="xin190nc3p">#REF!</definedName>
    <definedName name="xin190vl">#REF!</definedName>
    <definedName name="xin190vl3p">#REF!</definedName>
    <definedName name="xin2903p">#REF!</definedName>
    <definedName name="xin290nc3p">#REF!</definedName>
    <definedName name="xin290vl3p">#REF!</definedName>
    <definedName name="xin3p">#REF!</definedName>
    <definedName name="xin901nc">#REF!</definedName>
    <definedName name="xin901vl">#REF!</definedName>
    <definedName name="xind">#REF!</definedName>
    <definedName name="xind1p">#REF!</definedName>
    <definedName name="xind1pnc">#REF!</definedName>
    <definedName name="xind1pvl">#REF!</definedName>
    <definedName name="xind3p">#REF!</definedName>
    <definedName name="xindnc">#REF!</definedName>
    <definedName name="xindnc1p">#REF!</definedName>
    <definedName name="xindnc3p">#REF!</definedName>
    <definedName name="xindvl">#REF!</definedName>
    <definedName name="xindvl1p">#REF!</definedName>
    <definedName name="xindvl3p">#REF!</definedName>
    <definedName name="xing1p">#REF!</definedName>
    <definedName name="xing1pnc">#REF!</definedName>
    <definedName name="xing1pvl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l">#REF!</definedName>
    <definedName name="xinvl3p">#REF!</definedName>
    <definedName name="xit">#REF!</definedName>
    <definedName name="xit1">#REF!</definedName>
    <definedName name="xit1nc">#REF!</definedName>
    <definedName name="xit1p">#REF!</definedName>
    <definedName name="xit1pnc">#REF!</definedName>
    <definedName name="xit1pvl">#REF!</definedName>
    <definedName name="xit1vl">#REF!</definedName>
    <definedName name="xit2nc">#REF!</definedName>
    <definedName name="xit2nc3p">#REF!</definedName>
    <definedName name="xit2vl">#REF!</definedName>
    <definedName name="xit2vl3p">#REF!</definedName>
    <definedName name="xit3p">#REF!</definedName>
    <definedName name="xitnc">#REF!</definedName>
    <definedName name="xitnc3p">#REF!</definedName>
    <definedName name="xittnc">#REF!</definedName>
    <definedName name="xittvl">#REF!</definedName>
    <definedName name="xitvl">#REF!</definedName>
    <definedName name="xitvl3p">#REF!</definedName>
    <definedName name="xk010a">#REF!</definedName>
    <definedName name="xk020a">#REF!</definedName>
    <definedName name="XK224a">#REF!</definedName>
    <definedName name="XK514.a">#REF!</definedName>
    <definedName name="xk514a">#REF!</definedName>
    <definedName name="XK612a">#REF!</definedName>
    <definedName name="xk621a">#REF!</definedName>
    <definedName name="Xkg.2">#REF!</definedName>
    <definedName name="xm">#REF!</definedName>
    <definedName name="xr1nc">#REF!</definedName>
    <definedName name="xr1vl">#REF!</definedName>
    <definedName name="Xrate">#REF!</definedName>
    <definedName name="XRate_B">#REF!</definedName>
    <definedName name="XRate_C">#REF!</definedName>
    <definedName name="XrateYen">#REF!</definedName>
    <definedName name="xsc">#REF!</definedName>
    <definedName name="xtr3pnc">#REF!</definedName>
    <definedName name="xtr3pvl">#REF!</definedName>
    <definedName name="xvx">#REF!</definedName>
    <definedName name="xvz">#REF!</definedName>
    <definedName name="xx">#REF!</definedName>
    <definedName name="XXA">#REF!:#REF!</definedName>
    <definedName name="xxx">#REF!</definedName>
    <definedName name="xxxx">#REF!</definedName>
    <definedName name="xxxxx">#REF!</definedName>
    <definedName name="xxxxxx">#REF!</definedName>
    <definedName name="xxxxxxx">#REF!</definedName>
    <definedName name="xxxxxxxx">#REF!</definedName>
    <definedName name="xz">#REF!</definedName>
    <definedName name="xzc">#REF!</definedName>
    <definedName name="xzf">#REF!</definedName>
    <definedName name="xzVzb">#REF!</definedName>
    <definedName name="Y">#REF!</definedName>
    <definedName name="y_gal">#REF!</definedName>
    <definedName name="yaak">6-timeched #REF!</definedName>
    <definedName name="yayuk" hidden="1">#REF!</definedName>
    <definedName name="yd">#REF!</definedName>
    <definedName name="YE">#N/A</definedName>
    <definedName name="yeir">#REF!</definedName>
    <definedName name="yen">#REF!</definedName>
    <definedName name="yes">#REF!</definedName>
    <definedName name="yety">#REF!</definedName>
    <definedName name="yeyeye">#REF!</definedName>
    <definedName name="YEYT">#REF!</definedName>
    <definedName name="yhh">#REF!</definedName>
    <definedName name="yjttyj">#REF!</definedName>
    <definedName name="YK.BESIPROF">#REF!</definedName>
    <definedName name="ykiutkuk">#REF!</definedName>
    <definedName name="ykk" hidden="1">{"'Sheet1'!$A$1"}</definedName>
    <definedName name="yky" hidden="1">{"'Sheet1'!$A$1"}</definedName>
    <definedName name="yre">#REF!</definedName>
    <definedName name="yreyey">#REF!</definedName>
    <definedName name="yrjytky">#REF!</definedName>
    <definedName name="YRY">#N/A</definedName>
    <definedName name="ytititk">#REF!</definedName>
    <definedName name="yu">#REF!</definedName>
    <definedName name="yu5u" hidden="1">{"'Sheet1'!$A$1"}</definedName>
    <definedName name="yuda">#REF!</definedName>
    <definedName name="yuf">#REF!</definedName>
    <definedName name="yui">#REF!</definedName>
    <definedName name="yuiwrei">#REF!</definedName>
    <definedName name="yuiwrei_9">#REF!</definedName>
    <definedName name="yukk">6-timeched #REF!</definedName>
    <definedName name="YUNI">#REF!</definedName>
    <definedName name="YUNUS_E._LIKA">#REF!</definedName>
    <definedName name="yuruyr">#REF!</definedName>
    <definedName name="yutuytu">#REF!</definedName>
    <definedName name="yuty">#REF!</definedName>
    <definedName name="yuurruyer">#REF!</definedName>
    <definedName name="yuy">#REF!</definedName>
    <definedName name="YWE4Y">#N/A</definedName>
    <definedName name="ywerye">#REF!</definedName>
    <definedName name="ywry">#REF!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#REF!</definedName>
    <definedName name="yytutu">#REF!</definedName>
    <definedName name="yyu">#REF!</definedName>
    <definedName name="yyy">#REF!</definedName>
    <definedName name="yyyy">#REF!</definedName>
    <definedName name="yyyyy">#REF!</definedName>
    <definedName name="yyyyyy">#REF!</definedName>
    <definedName name="z">#REF!</definedName>
    <definedName name="Z_3F9B5724_02A1_494E_8A05_6302C3C28A11_.wvu.PrintArea" hidden="1">#REF!</definedName>
    <definedName name="Z_4900D912_D400_4A61_8DD9_12CD5711EDE2_.wvu.FilterData" hidden="1">#REF!</definedName>
    <definedName name="Z_4A4DBCF5_6E02_43D6_8F4D_223D21633DB8_.wvu.PrintArea" hidden="1">#REF!</definedName>
    <definedName name="Z_4A4DBCF5_6E02_43D6_8F4D_223D21633DB8_.wvu.Rows" hidden="1">#REF!,#REF!</definedName>
    <definedName name="Z_5107985B_0AF1_481E_8B01_41E5AE471770_.wvu.FilterData" hidden="1">#REF!</definedName>
    <definedName name="Z_60C09D59_E1B8_4DE0_84A5_C4D52EC877AC_.wvu.Rows" hidden="1">#REF!,#REF!,#REF!,#REF!,#REF!,#REF!,#REF!,#REF!,#REF!</definedName>
    <definedName name="Z_88B8B9C8_209B_43D5_84F4_339E874782BF_.wvu.Cols" hidden="1">#REF!,#REF!,#REF!</definedName>
    <definedName name="Z_88B8B9C8_209B_43D5_84F4_339E874782BF_.wvu.Rows" hidden="1">#REF!,#REF!</definedName>
    <definedName name="Z_905CC869_795C_4E5E_B879_52BB42470404_.wvu.FilterData" hidden="1">#REF!</definedName>
    <definedName name="Z_951381D6_C6D1_4C6C_A572_59CAF1F656FA_.wvu.Rows" hidden="1">#REF!</definedName>
    <definedName name="Z_AF5E00C9_0A3F_4D61_A3F6_14770D1524A2_.wvu.Rows" hidden="1">#REF!,#REF!,#REF!,#REF!,#REF!,#REF!,#REF!,#REF!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Rows" hidden="1">#REF!,#REF!,#REF!</definedName>
    <definedName name="Z_D8DC1CE1_47A9_11DA_B604_00C04F803305_.wvu.PrintArea" hidden="1">#REF!</definedName>
    <definedName name="Z_DB9CE78F_2DC6_4CF7_BCB8_A6636D693393_.wvu.Cols" hidden="1">#REF!,#REF!,#REF!</definedName>
    <definedName name="Z_DB9CE78F_2DC6_4CF7_BCB8_A6636D693393_.wvu.Rows" hidden="1">#REF!,#REF!</definedName>
    <definedName name="Z_DE4E1421_9B63_4F69_AA56_883E05A1C049_.wvu.PrintArea" hidden="1">#REF!</definedName>
    <definedName name="Z_FC0A7040_0DB6_4C34_8512_1F44B9BD26FE_.wvu.PrintArea" hidden="1">#REF!</definedName>
    <definedName name="za">#REF!</definedName>
    <definedName name="zak">#REF!</definedName>
    <definedName name="zak2">#REF!</definedName>
    <definedName name="zcz">#REF!</definedName>
    <definedName name="zczx">#REF!</definedName>
    <definedName name="Zekring1">#REF!</definedName>
    <definedName name="zfC">#REF!</definedName>
    <definedName name="zFjdsahflkjdsf">#REF!</definedName>
    <definedName name="Zincalume_Gelombang_BJLS_25">#REF!</definedName>
    <definedName name="Zincalume_plat_BJLS_25">#REF!</definedName>
    <definedName name="Zincalume_Sheet_R._950__5_18_kg_m2">#REF!</definedName>
    <definedName name="zink">#REF!</definedName>
    <definedName name="Zip">#REF!</definedName>
    <definedName name="zone_saisie">#REF!,#REF!,#REF!,#REF!,#REF!</definedName>
    <definedName name="ZV_064">#REF!</definedName>
    <definedName name="ZV_303">#REF!</definedName>
    <definedName name="zx">#REF!</definedName>
    <definedName name="zxc">#REF!</definedName>
    <definedName name="zxf" hidden="1">{"'Sheet1'!$A$1"}</definedName>
    <definedName name="ZZ">#REF!</definedName>
    <definedName name="zzz">#REF!</definedName>
    <definedName name="zzzz">#REF!</definedName>
    <definedName name="zzzzz">#REF!</definedName>
    <definedName name="zzzzzzzz">#REF!</definedName>
    <definedName name="ZZZZZZZZZ">#REF!</definedName>
    <definedName name="ZZZZZZZZZZ">#REF!</definedName>
    <definedName name="ZZZZZZZZZZZ">#REF!</definedName>
    <definedName name="ZZZZZZZZZZZZ">#REF!</definedName>
    <definedName name="ZZZZZZZZZZZZZZZ">#REF!</definedName>
    <definedName name="ZZZZZZZZZZZZZZZZ">#REF!</definedName>
    <definedName name="ZZZZZZZZZZZZZZZZZ">#REF!</definedName>
    <definedName name="ZZZZZZZZZZZZZZZZZZ">#REF!</definedName>
    <definedName name="ZZZZZZZZZZZZZZZZZZZ">#REF!</definedName>
    <definedName name="ZZZZZZZZZZZZZZZZZZZZ">#REF!</definedName>
    <definedName name="ZZZZZZZZZZZZZZZZZZZZZ">#REF!</definedName>
    <definedName name="ZZZZZZZZZZZZZZZZZZZZZZ">#REF!</definedName>
    <definedName name="ZZZZZZZZZZZZZZZZZZZZZZZ">#REF!</definedName>
    <definedName name="ZZZZZZZZZZZZZZZZZZZZZZZZ">#REF!</definedName>
    <definedName name="ZZZZZZZZZZZZZZZZZZZZZZZZZ">#REF!</definedName>
    <definedName name="ZZZZZZZZZZZZZZZZZZZZZZZZZZ">#REF!</definedName>
    <definedName name="ZZZZZZZZZZZZZZZZZZZZZZZZZZZ">#REF!</definedName>
    <definedName name="ZZZZZZZZZZZZZZZZZZZZZZZZZZZZ">#REF!</definedName>
    <definedName name="ZZZZZZZZZZZZZZZZZZZZZZZZZZZZZZ">#REF!</definedName>
    <definedName name="ZZZZZZZZZZZZZZZZZZZZZZZZZZZZZZZ">#REF!</definedName>
    <definedName name="ZZZZZZZZZZZZZZZZZZZZZZZZZZZZZZZZ">#REF!</definedName>
    <definedName name="ZZZZZZZZZZZZZZZZZZZZZZZ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51" i="5" l="1"/>
  <c r="B1051" i="5"/>
  <c r="B1018" i="5"/>
  <c r="A1018" i="5"/>
  <c r="B714" i="5"/>
  <c r="B712" i="5"/>
  <c r="B738" i="5"/>
  <c r="B736" i="5"/>
  <c r="B734" i="5"/>
  <c r="B732" i="5"/>
  <c r="B731" i="5"/>
  <c r="B729" i="5"/>
  <c r="B727" i="5"/>
  <c r="B725" i="5"/>
  <c r="B723" i="5"/>
  <c r="B721" i="5"/>
  <c r="B719" i="5"/>
  <c r="B717" i="5"/>
  <c r="B748" i="5"/>
  <c r="B750" i="5"/>
  <c r="B753" i="5"/>
  <c r="B755" i="5"/>
  <c r="B757" i="5"/>
  <c r="B759" i="5"/>
  <c r="B761" i="5"/>
  <c r="B763" i="5"/>
  <c r="B765" i="5"/>
  <c r="B767" i="5"/>
  <c r="B769" i="5"/>
  <c r="B771" i="5"/>
  <c r="B773" i="5"/>
  <c r="B775" i="5"/>
  <c r="B777" i="5"/>
  <c r="B779" i="5"/>
  <c r="B781" i="5"/>
  <c r="B783" i="5"/>
  <c r="B785" i="5"/>
  <c r="B786" i="5"/>
  <c r="B787" i="5"/>
  <c r="B788" i="5"/>
  <c r="B790" i="5"/>
  <c r="B792" i="5"/>
  <c r="B794" i="5"/>
  <c r="B796" i="5"/>
  <c r="B798" i="5"/>
  <c r="B800" i="5"/>
  <c r="B802" i="5"/>
  <c r="B804" i="5"/>
  <c r="B805" i="5"/>
  <c r="B807" i="5"/>
  <c r="B809" i="5"/>
  <c r="B811" i="5"/>
  <c r="B813" i="5"/>
  <c r="B815" i="5"/>
  <c r="B817" i="5"/>
  <c r="B819" i="5"/>
  <c r="B821" i="5"/>
  <c r="B823" i="5"/>
  <c r="B825" i="5"/>
  <c r="B827" i="5"/>
  <c r="B829" i="5"/>
  <c r="B831" i="5"/>
  <c r="B833" i="5"/>
  <c r="B835" i="5"/>
  <c r="B837" i="5"/>
  <c r="B839" i="5"/>
  <c r="B841" i="5"/>
  <c r="B843" i="5"/>
  <c r="B845" i="5"/>
  <c r="B847" i="5"/>
  <c r="B849" i="5"/>
  <c r="B851" i="5"/>
  <c r="B852" i="5"/>
  <c r="B854" i="5"/>
  <c r="B856" i="5"/>
  <c r="B858" i="5"/>
  <c r="B860" i="5"/>
  <c r="B862" i="5"/>
  <c r="B864" i="5"/>
  <c r="B866" i="5"/>
  <c r="B868" i="5"/>
  <c r="B869" i="5"/>
  <c r="B871" i="5"/>
  <c r="B873" i="5"/>
  <c r="B875" i="5"/>
  <c r="B877" i="5"/>
  <c r="B879" i="5"/>
  <c r="B881" i="5"/>
  <c r="B883" i="5"/>
  <c r="B885" i="5"/>
  <c r="B886" i="5"/>
  <c r="B888" i="5"/>
  <c r="B890" i="5"/>
  <c r="B892" i="5"/>
  <c r="B893" i="5"/>
  <c r="B895" i="5"/>
  <c r="B897" i="5"/>
  <c r="B899" i="5"/>
  <c r="B901" i="5"/>
  <c r="B903" i="5"/>
  <c r="B905" i="5"/>
  <c r="B906" i="5"/>
  <c r="B908" i="5"/>
  <c r="B910" i="5"/>
  <c r="B912" i="5"/>
  <c r="B914" i="5"/>
  <c r="B915" i="5"/>
  <c r="B916" i="5"/>
  <c r="B918" i="5"/>
  <c r="B920" i="5"/>
  <c r="B922" i="5"/>
  <c r="B924" i="5"/>
  <c r="B925" i="5"/>
  <c r="B927" i="5"/>
  <c r="B929" i="5"/>
  <c r="B931" i="5"/>
  <c r="B933" i="5"/>
  <c r="B934" i="5"/>
  <c r="B936" i="5"/>
  <c r="B938" i="5"/>
  <c r="B940" i="5"/>
  <c r="B942" i="5"/>
  <c r="B944" i="5"/>
  <c r="B946" i="5"/>
  <c r="B948" i="5"/>
  <c r="B949" i="5"/>
  <c r="B951" i="5"/>
  <c r="B953" i="5"/>
  <c r="B955" i="5"/>
  <c r="B956" i="5"/>
  <c r="B957" i="5"/>
  <c r="B959" i="5"/>
  <c r="B961" i="5"/>
  <c r="B963" i="5"/>
  <c r="B965" i="5"/>
  <c r="B967" i="5"/>
  <c r="B969" i="5"/>
  <c r="B971" i="5"/>
  <c r="B973" i="5"/>
  <c r="B975" i="5"/>
  <c r="B977" i="5"/>
  <c r="B978" i="5"/>
  <c r="B980" i="5"/>
  <c r="B982" i="5"/>
  <c r="B984" i="5"/>
  <c r="B986" i="5"/>
  <c r="B988" i="5"/>
  <c r="B990" i="5"/>
  <c r="B991" i="5"/>
  <c r="B993" i="5"/>
  <c r="B995" i="5"/>
  <c r="B997" i="5"/>
  <c r="B999" i="5"/>
  <c r="B1001" i="5"/>
  <c r="B1002" i="5"/>
  <c r="B1004" i="5"/>
  <c r="B1006" i="5"/>
  <c r="B1008" i="5"/>
  <c r="B1009" i="5"/>
  <c r="B1011" i="5"/>
  <c r="B1013" i="5"/>
  <c r="B1014" i="5"/>
  <c r="B1016" i="5"/>
  <c r="B1019" i="5"/>
  <c r="B1021" i="5"/>
  <c r="B1023" i="5"/>
  <c r="B1025" i="5"/>
  <c r="B1027" i="5"/>
  <c r="B1029" i="5"/>
  <c r="B1031" i="5"/>
  <c r="B1033" i="5"/>
  <c r="B1035" i="5"/>
  <c r="B1037" i="5"/>
  <c r="B1039" i="5"/>
  <c r="B1041" i="5"/>
  <c r="B1043" i="5"/>
  <c r="B1045" i="5"/>
  <c r="B1047" i="5"/>
  <c r="B1049" i="5"/>
  <c r="B1052" i="5"/>
  <c r="B1054" i="5"/>
  <c r="B1056" i="5"/>
  <c r="B1058" i="5"/>
  <c r="B1060" i="5"/>
  <c r="B1062" i="5"/>
  <c r="B1064" i="5"/>
  <c r="B1066" i="5"/>
  <c r="B1068" i="5"/>
  <c r="B1070" i="5"/>
  <c r="B1071" i="5"/>
  <c r="B1073" i="5"/>
  <c r="B1075" i="5"/>
  <c r="B1076" i="5"/>
  <c r="B1078" i="5"/>
  <c r="B1080" i="5"/>
  <c r="B1082" i="5"/>
  <c r="B1084" i="5"/>
  <c r="B1086" i="5"/>
  <c r="B1088" i="5"/>
  <c r="B1090" i="5"/>
  <c r="B1092" i="5"/>
  <c r="B1094" i="5"/>
  <c r="B1096" i="5"/>
  <c r="B1097" i="5"/>
  <c r="B1099" i="5"/>
  <c r="B1101" i="5"/>
  <c r="B1103" i="5"/>
  <c r="B1105" i="5"/>
  <c r="B1106" i="5"/>
  <c r="B1107" i="5"/>
  <c r="B1109" i="5"/>
  <c r="B1111" i="5"/>
  <c r="B1113" i="5"/>
  <c r="B1115" i="5"/>
  <c r="B1117" i="5"/>
  <c r="B1119" i="5"/>
  <c r="B1121" i="5"/>
  <c r="B1123" i="5"/>
  <c r="B1124" i="5"/>
  <c r="B1126" i="5"/>
  <c r="B1128" i="5"/>
  <c r="B1130" i="5"/>
  <c r="B1132" i="5"/>
  <c r="B1134" i="5"/>
  <c r="B1136" i="5"/>
  <c r="B1138" i="5"/>
  <c r="B1140" i="5"/>
  <c r="B1141" i="5"/>
  <c r="B1143" i="5"/>
  <c r="B1145" i="5"/>
  <c r="B1147" i="5"/>
  <c r="B1149" i="5"/>
  <c r="B1151" i="5"/>
  <c r="B1152" i="5"/>
  <c r="B1154" i="5"/>
  <c r="B1156" i="5"/>
  <c r="B1158" i="5"/>
  <c r="B1160" i="5"/>
  <c r="B1162" i="5"/>
  <c r="B1164" i="5"/>
  <c r="B1166" i="5"/>
  <c r="B1168" i="5"/>
  <c r="B1170" i="5"/>
  <c r="B1172" i="5"/>
  <c r="B1174" i="5"/>
  <c r="B1176" i="5"/>
  <c r="B1177" i="5"/>
  <c r="B1179" i="5"/>
  <c r="B1181" i="5"/>
  <c r="B1183" i="5"/>
  <c r="B1185" i="5"/>
  <c r="B1187" i="5"/>
  <c r="B1189" i="5"/>
  <c r="B1190" i="5"/>
  <c r="B1192" i="5"/>
  <c r="B1194" i="5"/>
  <c r="B1196" i="5"/>
  <c r="B1198" i="5"/>
  <c r="B1200" i="5"/>
  <c r="B1202" i="5"/>
  <c r="B1204" i="5"/>
  <c r="B1206" i="5"/>
  <c r="B1208" i="5"/>
  <c r="B1209" i="5"/>
  <c r="B1211" i="5"/>
  <c r="B1213" i="5"/>
  <c r="B1215" i="5"/>
  <c r="B1217" i="5"/>
  <c r="B1219" i="5"/>
  <c r="B1221" i="5"/>
  <c r="B1222" i="5"/>
  <c r="B1224" i="5"/>
  <c r="B1226" i="5"/>
  <c r="B1228" i="5"/>
  <c r="B1230" i="5"/>
  <c r="B1232" i="5"/>
  <c r="B1234" i="5"/>
  <c r="B1236" i="5"/>
  <c r="B1238" i="5"/>
  <c r="B1240" i="5"/>
  <c r="B1242" i="5"/>
  <c r="B1244" i="5"/>
  <c r="B1246" i="5"/>
  <c r="B1248" i="5"/>
  <c r="B1250" i="5"/>
  <c r="B1252" i="5"/>
  <c r="B1254" i="5"/>
  <c r="B1256" i="5"/>
  <c r="B1258" i="5"/>
  <c r="B1260" i="5"/>
  <c r="B1262" i="5"/>
  <c r="B1264" i="5"/>
  <c r="B1265" i="5"/>
  <c r="B1267" i="5"/>
  <c r="B1269" i="5"/>
  <c r="B1271" i="5"/>
  <c r="B1273" i="5"/>
  <c r="B1275" i="5"/>
  <c r="B1277" i="5"/>
  <c r="B1279" i="5"/>
  <c r="B1281" i="5"/>
  <c r="B1283" i="5"/>
  <c r="B1285" i="5"/>
  <c r="B1287" i="5"/>
  <c r="B1289" i="5"/>
  <c r="B1291" i="5"/>
  <c r="B1292" i="5"/>
  <c r="B1293" i="5"/>
  <c r="B1295" i="5"/>
  <c r="B1297" i="5"/>
  <c r="B1299" i="5"/>
  <c r="B1301" i="5"/>
  <c r="B1302" i="5"/>
  <c r="B1304" i="5"/>
  <c r="B1306" i="5"/>
  <c r="B1308" i="5"/>
  <c r="B1310" i="5"/>
  <c r="B1312" i="5"/>
  <c r="B1314" i="5"/>
  <c r="B1315" i="5"/>
  <c r="B1317" i="5"/>
  <c r="B1319" i="5"/>
  <c r="B1321" i="5"/>
  <c r="B1322" i="5"/>
  <c r="B1324" i="5"/>
  <c r="B1326" i="5"/>
  <c r="B1328" i="5"/>
  <c r="B1329" i="5"/>
  <c r="B1331" i="5"/>
  <c r="B1333" i="5"/>
  <c r="B1335" i="5"/>
  <c r="B1337" i="5"/>
  <c r="B1339" i="5"/>
  <c r="B1341" i="5"/>
  <c r="B1343" i="5"/>
  <c r="B1344" i="5"/>
  <c r="B1346" i="5"/>
  <c r="B1348" i="5"/>
  <c r="B1350" i="5"/>
  <c r="B1352" i="5"/>
  <c r="B1353" i="5"/>
  <c r="B1354" i="5"/>
  <c r="B1356" i="5"/>
  <c r="B1358" i="5"/>
  <c r="B1360" i="5"/>
  <c r="B1362" i="5"/>
  <c r="B1364" i="5"/>
  <c r="B1366" i="5"/>
  <c r="B1368" i="5"/>
  <c r="B1370" i="5"/>
  <c r="B1372" i="5"/>
  <c r="B1374" i="5"/>
  <c r="B1376" i="5"/>
  <c r="B1378" i="5"/>
  <c r="B1380" i="5"/>
  <c r="B1382" i="5"/>
  <c r="B1384" i="5"/>
  <c r="B1386" i="5"/>
  <c r="B1388" i="5"/>
  <c r="B1390" i="5"/>
  <c r="B1392" i="5"/>
  <c r="B1393" i="5"/>
  <c r="B1395" i="5"/>
  <c r="B1397" i="5"/>
  <c r="B1399" i="5"/>
  <c r="B1401" i="5"/>
  <c r="B1402" i="5"/>
  <c r="B1404" i="5"/>
  <c r="B1406" i="5"/>
  <c r="B1408" i="5"/>
  <c r="B1410" i="5"/>
  <c r="B1412" i="5"/>
  <c r="B1414" i="5"/>
  <c r="B1416" i="5"/>
  <c r="B1418" i="5"/>
  <c r="B1419" i="5"/>
  <c r="B1421" i="5"/>
  <c r="B1423" i="5"/>
  <c r="B1425" i="5"/>
  <c r="B1427" i="5"/>
  <c r="B1429" i="5"/>
  <c r="B1431" i="5"/>
  <c r="B1433" i="5"/>
  <c r="B1435" i="5"/>
  <c r="B1437" i="5"/>
  <c r="B1439" i="5"/>
  <c r="B1441" i="5"/>
  <c r="B1443" i="5"/>
  <c r="B1445" i="5"/>
  <c r="B1447" i="5"/>
  <c r="B1449" i="5"/>
  <c r="B1451" i="5"/>
  <c r="B1453" i="5"/>
  <c r="B1455" i="5"/>
  <c r="B1457" i="5"/>
  <c r="B1459" i="5"/>
  <c r="B1461" i="5"/>
  <c r="B1463" i="5"/>
  <c r="B1464" i="5"/>
  <c r="B1466" i="5"/>
  <c r="B1468" i="5"/>
  <c r="B1470" i="5"/>
  <c r="B1472" i="5"/>
  <c r="B1474" i="5"/>
  <c r="B1476" i="5"/>
  <c r="B1478" i="5"/>
  <c r="B1480" i="5"/>
  <c r="B1482" i="5"/>
  <c r="B1484" i="5"/>
  <c r="B1486" i="5"/>
  <c r="B1488" i="5"/>
  <c r="B1490" i="5"/>
  <c r="B1492" i="5"/>
  <c r="B1493" i="5"/>
  <c r="B1495" i="5"/>
  <c r="B1497" i="5"/>
  <c r="B1499" i="5"/>
  <c r="B1501" i="5"/>
  <c r="B1503" i="5"/>
  <c r="B1505" i="5"/>
  <c r="B1506" i="5"/>
  <c r="B1508" i="5"/>
  <c r="B1510" i="5"/>
  <c r="B1511" i="5"/>
  <c r="B1513" i="5"/>
  <c r="B1514" i="5"/>
  <c r="B1515" i="5"/>
  <c r="B1517" i="5"/>
  <c r="B1519" i="5"/>
  <c r="B1521" i="5"/>
  <c r="B1523" i="5"/>
  <c r="B1525" i="5"/>
  <c r="B1527" i="5"/>
  <c r="B1529" i="5"/>
  <c r="B1531" i="5"/>
  <c r="B1533" i="5"/>
  <c r="B1534" i="5"/>
  <c r="B1535" i="5"/>
  <c r="B1537" i="5"/>
  <c r="B1538" i="5"/>
  <c r="B1540" i="5"/>
  <c r="B1542" i="5"/>
  <c r="B1543" i="5"/>
  <c r="B1545" i="5"/>
  <c r="B1547" i="5"/>
  <c r="B1549" i="5"/>
  <c r="B1550" i="5"/>
  <c r="B1552" i="5"/>
  <c r="B1554" i="5"/>
  <c r="B1555" i="5"/>
  <c r="B1557" i="5"/>
  <c r="B1559" i="5"/>
  <c r="B1561" i="5"/>
  <c r="B1563" i="5"/>
  <c r="B1565" i="5"/>
  <c r="B1567" i="5"/>
  <c r="B1568" i="5"/>
  <c r="B1570" i="5"/>
  <c r="B1571" i="5"/>
  <c r="B1573" i="5"/>
  <c r="B1575" i="5"/>
  <c r="B1577" i="5"/>
  <c r="B1579" i="5"/>
  <c r="B1581" i="5"/>
  <c r="B1583" i="5"/>
  <c r="B1585" i="5"/>
  <c r="B1587" i="5"/>
  <c r="B1588" i="5"/>
  <c r="B1589" i="5"/>
  <c r="B1590" i="5"/>
  <c r="B1591" i="5"/>
  <c r="B1593" i="5"/>
  <c r="B1594" i="5"/>
  <c r="B1596" i="5"/>
  <c r="B1598" i="5"/>
  <c r="B1600" i="5"/>
  <c r="B1602" i="5"/>
  <c r="B1604" i="5"/>
  <c r="B1606" i="5"/>
  <c r="B1607" i="5"/>
  <c r="B1608" i="5"/>
  <c r="B1610" i="5"/>
  <c r="B1612" i="5"/>
  <c r="G1612" i="5"/>
  <c r="A1612" i="5"/>
  <c r="G1610" i="5"/>
  <c r="A1610" i="5"/>
  <c r="G1608" i="5"/>
  <c r="A1606" i="5"/>
  <c r="A1607" i="5"/>
  <c r="A1608" i="5"/>
  <c r="G1604" i="5"/>
  <c r="A1604" i="5"/>
  <c r="G1602" i="5"/>
  <c r="A1602" i="5"/>
  <c r="G1600" i="5"/>
  <c r="A1600" i="5"/>
  <c r="G1598" i="5"/>
  <c r="A1598" i="5"/>
  <c r="G1596" i="5"/>
  <c r="A1596" i="5"/>
  <c r="A1593" i="5"/>
  <c r="G1594" i="5"/>
  <c r="A1594" i="5"/>
  <c r="G1591" i="5"/>
  <c r="A1587" i="5"/>
  <c r="A1588" i="5"/>
  <c r="A1589" i="5"/>
  <c r="A1590" i="5"/>
  <c r="A1591" i="5"/>
  <c r="G1585" i="5"/>
  <c r="A1585" i="5"/>
  <c r="G1583" i="5"/>
  <c r="A1583" i="5"/>
  <c r="G1581" i="5"/>
  <c r="A1581" i="5"/>
  <c r="G1579" i="5"/>
  <c r="A1579" i="5"/>
  <c r="G1577" i="5"/>
  <c r="A1577" i="5"/>
  <c r="G1575" i="5"/>
  <c r="A1575" i="5"/>
  <c r="G1573" i="5"/>
  <c r="A1573" i="5"/>
  <c r="G1571" i="5"/>
  <c r="A1570" i="5"/>
  <c r="A1571" i="5"/>
  <c r="G1568" i="5"/>
  <c r="A1567" i="5"/>
  <c r="A1568" i="5"/>
  <c r="G1565" i="5"/>
  <c r="A1565" i="5"/>
  <c r="G1563" i="5"/>
  <c r="A1563" i="5"/>
  <c r="G1561" i="5"/>
  <c r="A1561" i="5"/>
  <c r="G1559" i="5"/>
  <c r="A1559" i="5"/>
  <c r="G1557" i="5"/>
  <c r="A1557" i="5"/>
  <c r="G1555" i="5"/>
  <c r="A1554" i="5"/>
  <c r="A1555" i="5"/>
  <c r="G1552" i="5"/>
  <c r="A1552" i="5"/>
  <c r="G1550" i="5"/>
  <c r="A1549" i="5"/>
  <c r="A1550" i="5"/>
  <c r="G1547" i="5"/>
  <c r="A1547" i="5"/>
  <c r="G1545" i="5"/>
  <c r="A1545" i="5"/>
  <c r="G1543" i="5"/>
  <c r="A1542" i="5"/>
  <c r="A1543" i="5"/>
  <c r="G1540" i="5"/>
  <c r="A1540" i="5"/>
  <c r="G1538" i="5"/>
  <c r="A1537" i="5"/>
  <c r="A1538" i="5"/>
  <c r="G1535" i="5"/>
  <c r="A1533" i="5"/>
  <c r="A1534" i="5"/>
  <c r="A1535" i="5"/>
  <c r="G1531" i="5"/>
  <c r="A1531" i="5"/>
  <c r="G1529" i="5"/>
  <c r="A1529" i="5"/>
  <c r="G1527" i="5"/>
  <c r="A1527" i="5"/>
  <c r="G1525" i="5"/>
  <c r="A1525" i="5"/>
  <c r="G1523" i="5"/>
  <c r="A1523" i="5"/>
  <c r="G1521" i="5"/>
  <c r="A1521" i="5"/>
  <c r="G1519" i="5"/>
  <c r="A1519" i="5"/>
  <c r="G1517" i="5"/>
  <c r="A1517" i="5"/>
  <c r="G1515" i="5"/>
  <c r="A1513" i="5"/>
  <c r="A1514" i="5"/>
  <c r="A1515" i="5"/>
  <c r="G1511" i="5"/>
  <c r="A1510" i="5"/>
  <c r="A1511" i="5"/>
  <c r="G1508" i="5"/>
  <c r="A1508" i="5"/>
  <c r="G1506" i="5"/>
  <c r="A1505" i="5"/>
  <c r="A1506" i="5"/>
  <c r="G1503" i="5"/>
  <c r="A1503" i="5"/>
  <c r="G1501" i="5"/>
  <c r="A1501" i="5"/>
  <c r="G1499" i="5"/>
  <c r="A1499" i="5"/>
  <c r="G1497" i="5"/>
  <c r="A1497" i="5"/>
  <c r="G1495" i="5"/>
  <c r="A1495" i="5"/>
  <c r="G1493" i="5"/>
  <c r="A1492" i="5"/>
  <c r="A1493" i="5"/>
  <c r="G1490" i="5"/>
  <c r="A1490" i="5"/>
  <c r="G1488" i="5"/>
  <c r="A1488" i="5"/>
  <c r="G1486" i="5"/>
  <c r="A1486" i="5"/>
  <c r="G1484" i="5"/>
  <c r="A1484" i="5"/>
  <c r="G1482" i="5"/>
  <c r="A1482" i="5"/>
  <c r="G1480" i="5"/>
  <c r="A1480" i="5"/>
  <c r="G1478" i="5"/>
  <c r="A1478" i="5"/>
  <c r="G1476" i="5"/>
  <c r="A1476" i="5"/>
  <c r="G1474" i="5"/>
  <c r="A1474" i="5"/>
  <c r="G1472" i="5"/>
  <c r="A1472" i="5"/>
  <c r="G1470" i="5"/>
  <c r="A1470" i="5"/>
  <c r="G1468" i="5"/>
  <c r="A1468" i="5"/>
  <c r="G1466" i="5"/>
  <c r="A1466" i="5"/>
  <c r="G1464" i="5"/>
  <c r="A1463" i="5"/>
  <c r="A1464" i="5"/>
  <c r="G1461" i="5"/>
  <c r="A1461" i="5"/>
  <c r="G1459" i="5"/>
  <c r="A1459" i="5"/>
  <c r="G1457" i="5"/>
  <c r="A1457" i="5"/>
  <c r="G1455" i="5"/>
  <c r="A1455" i="5"/>
  <c r="G1453" i="5"/>
  <c r="A1453" i="5"/>
  <c r="G1451" i="5"/>
  <c r="A1451" i="5"/>
  <c r="G1449" i="5"/>
  <c r="A1449" i="5"/>
  <c r="G1447" i="5"/>
  <c r="A1447" i="5"/>
  <c r="G1445" i="5"/>
  <c r="A1445" i="5"/>
  <c r="G1443" i="5"/>
  <c r="A1443" i="5"/>
  <c r="G1441" i="5"/>
  <c r="A1441" i="5"/>
  <c r="G1439" i="5"/>
  <c r="A1439" i="5"/>
  <c r="G1437" i="5"/>
  <c r="A1437" i="5"/>
  <c r="G1435" i="5"/>
  <c r="A1435" i="5"/>
  <c r="G1433" i="5"/>
  <c r="A1433" i="5"/>
  <c r="G1431" i="5"/>
  <c r="A1431" i="5"/>
  <c r="G1429" i="5"/>
  <c r="A1429" i="5"/>
  <c r="G1427" i="5"/>
  <c r="A1427" i="5"/>
  <c r="G1425" i="5"/>
  <c r="A1425" i="5"/>
  <c r="G1423" i="5"/>
  <c r="A1423" i="5"/>
  <c r="G1421" i="5"/>
  <c r="A1421" i="5"/>
  <c r="A1418" i="5"/>
  <c r="G1419" i="5"/>
  <c r="A1419" i="5"/>
  <c r="G1416" i="5"/>
  <c r="A1416" i="5"/>
  <c r="G1414" i="5"/>
  <c r="A1414" i="5"/>
  <c r="G1412" i="5"/>
  <c r="A1412" i="5"/>
  <c r="G1410" i="5"/>
  <c r="A1410" i="5"/>
  <c r="G1408" i="5"/>
  <c r="A1408" i="5"/>
  <c r="G1406" i="5"/>
  <c r="A1406" i="5"/>
  <c r="G1404" i="5"/>
  <c r="A1404" i="5"/>
  <c r="G1402" i="5"/>
  <c r="A1401" i="5"/>
  <c r="A1402" i="5"/>
  <c r="G1399" i="5"/>
  <c r="A1399" i="5"/>
  <c r="G1397" i="5"/>
  <c r="A1397" i="5"/>
  <c r="G1395" i="5"/>
  <c r="A1395" i="5"/>
  <c r="G1393" i="5"/>
  <c r="A1392" i="5"/>
  <c r="A1393" i="5"/>
  <c r="G1390" i="5"/>
  <c r="A1390" i="5"/>
  <c r="G1388" i="5"/>
  <c r="A1388" i="5"/>
  <c r="G1386" i="5"/>
  <c r="A1386" i="5"/>
  <c r="G1384" i="5"/>
  <c r="A1384" i="5"/>
  <c r="G1382" i="5"/>
  <c r="A1382" i="5"/>
  <c r="G1380" i="5"/>
  <c r="A1380" i="5"/>
  <c r="G1378" i="5"/>
  <c r="A1378" i="5"/>
  <c r="G1376" i="5"/>
  <c r="A1376" i="5"/>
  <c r="G1374" i="5"/>
  <c r="A1374" i="5"/>
  <c r="G1372" i="5"/>
  <c r="A1372" i="5"/>
  <c r="G1370" i="5"/>
  <c r="A1370" i="5"/>
  <c r="G1368" i="5"/>
  <c r="A1368" i="5"/>
  <c r="G1366" i="5"/>
  <c r="A1366" i="5"/>
  <c r="G1364" i="5"/>
  <c r="A1364" i="5"/>
  <c r="G1362" i="5"/>
  <c r="A1362" i="5"/>
  <c r="G1360" i="5"/>
  <c r="A1360" i="5"/>
  <c r="G1358" i="5"/>
  <c r="A1358" i="5"/>
  <c r="G1356" i="5"/>
  <c r="A1356" i="5"/>
  <c r="G1354" i="5"/>
  <c r="A1353" i="5"/>
  <c r="A1352" i="5"/>
  <c r="A1354" i="5"/>
  <c r="G1350" i="5"/>
  <c r="A1350" i="5"/>
  <c r="G1348" i="5"/>
  <c r="A1348" i="5"/>
  <c r="H10959" i="2"/>
  <c r="A1346" i="5"/>
  <c r="G1344" i="5"/>
  <c r="A1343" i="5"/>
  <c r="A1344" i="5"/>
  <c r="G1341" i="5"/>
  <c r="A1341" i="5"/>
  <c r="G1339" i="5"/>
  <c r="A1339" i="5"/>
  <c r="G1337" i="5"/>
  <c r="A1337" i="5"/>
  <c r="G1335" i="5"/>
  <c r="A1335" i="5"/>
  <c r="G1333" i="5"/>
  <c r="A1333" i="5"/>
  <c r="G1331" i="5"/>
  <c r="A1331" i="5"/>
  <c r="A1328" i="5"/>
  <c r="G1329" i="5"/>
  <c r="A1329" i="5"/>
  <c r="G1326" i="5"/>
  <c r="A1326" i="5"/>
  <c r="G1324" i="5"/>
  <c r="A1324" i="5"/>
  <c r="G1322" i="5"/>
  <c r="A1321" i="5"/>
  <c r="A1322" i="5"/>
  <c r="G1319" i="5"/>
  <c r="A1319" i="5"/>
  <c r="G1317" i="5"/>
  <c r="A1317" i="5"/>
  <c r="G1315" i="5"/>
  <c r="A1314" i="5"/>
  <c r="A1315" i="5"/>
  <c r="G1312" i="5"/>
  <c r="A1312" i="5"/>
  <c r="G1310" i="5"/>
  <c r="A1310" i="5"/>
  <c r="G1308" i="5"/>
  <c r="A1308" i="5"/>
  <c r="G1306" i="5"/>
  <c r="A1306" i="5"/>
  <c r="G1304" i="5"/>
  <c r="A1304" i="5"/>
  <c r="G1302" i="5"/>
  <c r="A1301" i="5"/>
  <c r="A1302" i="5"/>
  <c r="G1299" i="5"/>
  <c r="A1299" i="5"/>
  <c r="G1297" i="5"/>
  <c r="A1297" i="5"/>
  <c r="G1295" i="5"/>
  <c r="A1292" i="5"/>
  <c r="A1291" i="5"/>
  <c r="A1295" i="5"/>
  <c r="G1293" i="5"/>
  <c r="A1293" i="5"/>
  <c r="G1289" i="5"/>
  <c r="A1289" i="5"/>
  <c r="G1287" i="5"/>
  <c r="A1287" i="5"/>
  <c r="G1285" i="5"/>
  <c r="A1285" i="5"/>
  <c r="G1283" i="5"/>
  <c r="A1283" i="5"/>
  <c r="G1281" i="5"/>
  <c r="A1281" i="5"/>
  <c r="G1279" i="5"/>
  <c r="A1279" i="5"/>
  <c r="G1277" i="5"/>
  <c r="A1277" i="5"/>
  <c r="G1275" i="5"/>
  <c r="A1275" i="5"/>
  <c r="G1273" i="5"/>
  <c r="A1273" i="5"/>
  <c r="G1271" i="5"/>
  <c r="A1271" i="5"/>
  <c r="G1269" i="5"/>
  <c r="A1269" i="5"/>
  <c r="G1267" i="5"/>
  <c r="A1267" i="5"/>
  <c r="G1265" i="5"/>
  <c r="A1264" i="5"/>
  <c r="A1265" i="5"/>
  <c r="G1262" i="5"/>
  <c r="A1262" i="5"/>
  <c r="G1260" i="5"/>
  <c r="A1260" i="5"/>
  <c r="G1258" i="5"/>
  <c r="A1258" i="5"/>
  <c r="G1256" i="5"/>
  <c r="A1256" i="5"/>
  <c r="G1254" i="5"/>
  <c r="A1254" i="5"/>
  <c r="G1252" i="5"/>
  <c r="A1252" i="5"/>
  <c r="G1250" i="5"/>
  <c r="A1250" i="5"/>
  <c r="G1248" i="5"/>
  <c r="A1248" i="5"/>
  <c r="G1246" i="5"/>
  <c r="A1246" i="5"/>
  <c r="G1244" i="5"/>
  <c r="A1244" i="5"/>
  <c r="G1242" i="5"/>
  <c r="A1242" i="5"/>
  <c r="G1240" i="5"/>
  <c r="A1240" i="5"/>
  <c r="G1238" i="5"/>
  <c r="A1238" i="5"/>
  <c r="G1236" i="5"/>
  <c r="A1236" i="5"/>
  <c r="G1234" i="5"/>
  <c r="A1234" i="5"/>
  <c r="G1232" i="5"/>
  <c r="A1232" i="5"/>
  <c r="G1230" i="5"/>
  <c r="A1230" i="5"/>
  <c r="G1228" i="5"/>
  <c r="A1228" i="5"/>
  <c r="G1226" i="5"/>
  <c r="A1226" i="5"/>
  <c r="G1224" i="5"/>
  <c r="A1224" i="5"/>
  <c r="G1222" i="5"/>
  <c r="A1221" i="5"/>
  <c r="A1222" i="5"/>
  <c r="G1219" i="5"/>
  <c r="A1219" i="5"/>
  <c r="G1217" i="5"/>
  <c r="A1217" i="5"/>
  <c r="G1215" i="5"/>
  <c r="A1215" i="5"/>
  <c r="G1213" i="5"/>
  <c r="A1213" i="5"/>
  <c r="G1211" i="5"/>
  <c r="A1211" i="5"/>
  <c r="A1208" i="5"/>
  <c r="G1209" i="5"/>
  <c r="A1209" i="5"/>
  <c r="G1206" i="5"/>
  <c r="G1204" i="5"/>
  <c r="A1206" i="5"/>
  <c r="A1204" i="5"/>
  <c r="G1202" i="5"/>
  <c r="A1202" i="5"/>
  <c r="G1200" i="5"/>
  <c r="A1200" i="5"/>
  <c r="G1198" i="5"/>
  <c r="A1198" i="5"/>
  <c r="G1196" i="5"/>
  <c r="A1196" i="5"/>
  <c r="G1194" i="5"/>
  <c r="A1194" i="5"/>
  <c r="G1192" i="5"/>
  <c r="A1192" i="5"/>
  <c r="G1190" i="5"/>
  <c r="A1189" i="5"/>
  <c r="A1190" i="5"/>
  <c r="G1187" i="5"/>
  <c r="A1187" i="5"/>
  <c r="G1185" i="5"/>
  <c r="A1185" i="5"/>
  <c r="G1183" i="5"/>
  <c r="A1183" i="5"/>
  <c r="G1181" i="5"/>
  <c r="A1181" i="5"/>
  <c r="G1179" i="5"/>
  <c r="A1179" i="5"/>
  <c r="G1177" i="5"/>
  <c r="A1176" i="5"/>
  <c r="A1177" i="5"/>
  <c r="G1174" i="5"/>
  <c r="A1174" i="5"/>
  <c r="G1172" i="5"/>
  <c r="A1172" i="5"/>
  <c r="G1170" i="5"/>
  <c r="A1170" i="5"/>
  <c r="G1168" i="5"/>
  <c r="A1168" i="5"/>
  <c r="G1166" i="5"/>
  <c r="A1166" i="5"/>
  <c r="G1164" i="5"/>
  <c r="A1164" i="5"/>
  <c r="G1162" i="5"/>
  <c r="A1162" i="5"/>
  <c r="G1160" i="5"/>
  <c r="A1160" i="5"/>
  <c r="G1158" i="5"/>
  <c r="A1158" i="5"/>
  <c r="G1156" i="5"/>
  <c r="G1154" i="5"/>
  <c r="A1156" i="5"/>
  <c r="A1154" i="5"/>
  <c r="G1152" i="5"/>
  <c r="A1151" i="5"/>
  <c r="A1152" i="5"/>
  <c r="G1149" i="5"/>
  <c r="A1149" i="5"/>
  <c r="G1147" i="5"/>
  <c r="A1147" i="5"/>
  <c r="G1145" i="5"/>
  <c r="A1145" i="5"/>
  <c r="G1143" i="5"/>
  <c r="A1143" i="5"/>
  <c r="G1141" i="5"/>
  <c r="A1140" i="5"/>
  <c r="A1141" i="5"/>
  <c r="G1138" i="5"/>
  <c r="A1138" i="5"/>
  <c r="G1136" i="5"/>
  <c r="A1136" i="5"/>
  <c r="G1134" i="5"/>
  <c r="A1134" i="5"/>
  <c r="G1132" i="5"/>
  <c r="A1132" i="5"/>
  <c r="G1130" i="5"/>
  <c r="A1130" i="5"/>
  <c r="G1128" i="5"/>
  <c r="A1128" i="5"/>
  <c r="G1126" i="5"/>
  <c r="A1126" i="5"/>
  <c r="G1124" i="5"/>
  <c r="A1123" i="5"/>
  <c r="A1124" i="5"/>
  <c r="G1121" i="5"/>
  <c r="A1121" i="5"/>
  <c r="G1119" i="5"/>
  <c r="A1119" i="5"/>
  <c r="G1117" i="5"/>
  <c r="A1117" i="5"/>
  <c r="G1115" i="5"/>
  <c r="A1115" i="5"/>
  <c r="G1113" i="5"/>
  <c r="A1113" i="5"/>
  <c r="G1111" i="5"/>
  <c r="A1111" i="5"/>
  <c r="G1109" i="5"/>
  <c r="A1109" i="5"/>
  <c r="G1107" i="5"/>
  <c r="A1105" i="5"/>
  <c r="A1106" i="5"/>
  <c r="A1107" i="5"/>
  <c r="G1103" i="5"/>
  <c r="A1103" i="5"/>
  <c r="G1101" i="5"/>
  <c r="A1101" i="5"/>
  <c r="G1099" i="5"/>
  <c r="A1099" i="5"/>
  <c r="G1097" i="5"/>
  <c r="A1096" i="5"/>
  <c r="A1097" i="5"/>
  <c r="G1094" i="5"/>
  <c r="A1094" i="5"/>
  <c r="G1092" i="5"/>
  <c r="A1092" i="5"/>
  <c r="G1090" i="5"/>
  <c r="A1090" i="5"/>
  <c r="G1088" i="5"/>
  <c r="A1088" i="5"/>
  <c r="G1086" i="5"/>
  <c r="A1086" i="5"/>
  <c r="G1084" i="5"/>
  <c r="A1084" i="5"/>
  <c r="G1082" i="5"/>
  <c r="A1082" i="5"/>
  <c r="G1080" i="5"/>
  <c r="A1080" i="5"/>
  <c r="G1078" i="5"/>
  <c r="A1078" i="5"/>
  <c r="G1076" i="5"/>
  <c r="A1075" i="5"/>
  <c r="A1076" i="5"/>
  <c r="G1073" i="5"/>
  <c r="A1073" i="5"/>
  <c r="A1070" i="5"/>
  <c r="G1071" i="5"/>
  <c r="A1071" i="5"/>
  <c r="G1068" i="5"/>
  <c r="A1068" i="5"/>
  <c r="G1066" i="5"/>
  <c r="A1066" i="5"/>
  <c r="G1064" i="5"/>
  <c r="A1064" i="5"/>
  <c r="G1062" i="5"/>
  <c r="A1062" i="5"/>
  <c r="G1060" i="5"/>
  <c r="A1060" i="5"/>
  <c r="G1058" i="5"/>
  <c r="A1058" i="5"/>
  <c r="G1056" i="5"/>
  <c r="A1056" i="5"/>
  <c r="G1054" i="5"/>
  <c r="A1054" i="5"/>
  <c r="G1052" i="5"/>
  <c r="A1052" i="5"/>
  <c r="G1049" i="5"/>
  <c r="A1049" i="5"/>
  <c r="G1047" i="5"/>
  <c r="A1047" i="5"/>
  <c r="G1045" i="5"/>
  <c r="A1045" i="5"/>
  <c r="G1043" i="5"/>
  <c r="A1043" i="5"/>
  <c r="G1041" i="5"/>
  <c r="A1041" i="5"/>
  <c r="G1039" i="5"/>
  <c r="A1039" i="5"/>
  <c r="G1037" i="5"/>
  <c r="A1037" i="5"/>
  <c r="G1035" i="5"/>
  <c r="A1035" i="5"/>
  <c r="G1033" i="5"/>
  <c r="A1033" i="5"/>
  <c r="G1029" i="5"/>
  <c r="G1031" i="5"/>
  <c r="A1031" i="5"/>
  <c r="A1029" i="5"/>
  <c r="G1027" i="5"/>
  <c r="A1027" i="5"/>
  <c r="G1025" i="5"/>
  <c r="A1025" i="5"/>
  <c r="G1023" i="5"/>
  <c r="A1023" i="5"/>
  <c r="G1021" i="5"/>
  <c r="A1021" i="5"/>
  <c r="G1019" i="5"/>
  <c r="A1019" i="5"/>
  <c r="G1016" i="5"/>
  <c r="A1016" i="5"/>
  <c r="G1014" i="5"/>
  <c r="A1013" i="5"/>
  <c r="A1014" i="5"/>
  <c r="G1011" i="5"/>
  <c r="A1011" i="5"/>
  <c r="A1008" i="5"/>
  <c r="G1009" i="5"/>
  <c r="A1009" i="5"/>
  <c r="G1006" i="5"/>
  <c r="A1006" i="5"/>
  <c r="G1004" i="5"/>
  <c r="A1004" i="5"/>
  <c r="G1002" i="5"/>
  <c r="A1001" i="5"/>
  <c r="A1002" i="5"/>
  <c r="G999" i="5"/>
  <c r="A999" i="5"/>
  <c r="G997" i="5"/>
  <c r="A997" i="5"/>
  <c r="G995" i="5"/>
  <c r="A995" i="5"/>
  <c r="G993" i="5"/>
  <c r="A993" i="5"/>
  <c r="G991" i="5"/>
  <c r="A991" i="5"/>
  <c r="A990" i="5"/>
  <c r="G988" i="5"/>
  <c r="A988" i="5"/>
  <c r="G986" i="5"/>
  <c r="A986" i="5"/>
  <c r="G984" i="5"/>
  <c r="A984" i="5"/>
  <c r="G982" i="5"/>
  <c r="A982" i="5"/>
  <c r="G980" i="5"/>
  <c r="A980" i="5"/>
  <c r="G978" i="5"/>
  <c r="A977" i="5"/>
  <c r="A978" i="5"/>
  <c r="G975" i="5"/>
  <c r="A975" i="5"/>
  <c r="G973" i="5"/>
  <c r="A973" i="5"/>
  <c r="G971" i="5"/>
  <c r="A971" i="5"/>
  <c r="G969" i="5"/>
  <c r="A969" i="5"/>
  <c r="G967" i="5"/>
  <c r="A967" i="5"/>
  <c r="G965" i="5"/>
  <c r="A965" i="5"/>
  <c r="G963" i="5"/>
  <c r="A963" i="5"/>
  <c r="G961" i="5"/>
  <c r="A961" i="5"/>
  <c r="G959" i="5"/>
  <c r="A959" i="5"/>
  <c r="G957" i="5"/>
  <c r="A956" i="5"/>
  <c r="A955" i="5"/>
  <c r="A957" i="5"/>
  <c r="G953" i="5"/>
  <c r="A953" i="5"/>
  <c r="G951" i="5"/>
  <c r="A951" i="5"/>
  <c r="G949" i="5"/>
  <c r="A948" i="5"/>
  <c r="A949" i="5"/>
  <c r="G946" i="5"/>
  <c r="A946" i="5"/>
  <c r="G944" i="5"/>
  <c r="A944" i="5"/>
  <c r="G942" i="5"/>
  <c r="A942" i="5"/>
  <c r="G940" i="5"/>
  <c r="A940" i="5"/>
  <c r="G938" i="5"/>
  <c r="A938" i="5"/>
  <c r="G936" i="5"/>
  <c r="A936" i="5"/>
  <c r="G934" i="5"/>
  <c r="A933" i="5"/>
  <c r="A934" i="5"/>
  <c r="G931" i="5"/>
  <c r="A931" i="5"/>
  <c r="G929" i="5"/>
  <c r="A929" i="5"/>
  <c r="G927" i="5"/>
  <c r="A927" i="5"/>
  <c r="A924" i="5"/>
  <c r="G925" i="5"/>
  <c r="A925" i="5"/>
  <c r="G922" i="5"/>
  <c r="A922" i="5"/>
  <c r="G920" i="5"/>
  <c r="A920" i="5"/>
  <c r="G918" i="5"/>
  <c r="A918" i="5"/>
  <c r="G916" i="5"/>
  <c r="A915" i="5"/>
  <c r="A914" i="5"/>
  <c r="A916" i="5"/>
  <c r="G912" i="5"/>
  <c r="A912" i="5"/>
  <c r="G910" i="5"/>
  <c r="A910" i="5"/>
  <c r="G908" i="5"/>
  <c r="A908" i="5"/>
  <c r="G906" i="5"/>
  <c r="A905" i="5"/>
  <c r="A906" i="5"/>
  <c r="G903" i="5"/>
  <c r="A903" i="5"/>
  <c r="G901" i="5"/>
  <c r="A901" i="5"/>
  <c r="G899" i="5"/>
  <c r="A899" i="5"/>
  <c r="G897" i="5"/>
  <c r="A897" i="5"/>
  <c r="G895" i="5"/>
  <c r="A895" i="5"/>
  <c r="G893" i="5"/>
  <c r="A892" i="5"/>
  <c r="A893" i="5"/>
  <c r="G890" i="5"/>
  <c r="A890" i="5"/>
  <c r="G888" i="5"/>
  <c r="A888" i="5"/>
  <c r="G886" i="5"/>
  <c r="A885" i="5"/>
  <c r="A886" i="5"/>
  <c r="G883" i="5"/>
  <c r="A883" i="5"/>
  <c r="G881" i="5"/>
  <c r="A881" i="5"/>
  <c r="G879" i="5"/>
  <c r="A879" i="5"/>
  <c r="G877" i="5"/>
  <c r="A877" i="5"/>
  <c r="G875" i="5"/>
  <c r="A875" i="5"/>
  <c r="G873" i="5"/>
  <c r="A873" i="5"/>
  <c r="G871" i="5"/>
  <c r="A871" i="5"/>
  <c r="G869" i="5"/>
  <c r="A868" i="5"/>
  <c r="A869" i="5"/>
  <c r="G866" i="5"/>
  <c r="A866" i="5"/>
  <c r="G864" i="5"/>
  <c r="A864" i="5"/>
  <c r="G862" i="5"/>
  <c r="A862" i="5"/>
  <c r="G860" i="5"/>
  <c r="A860" i="5"/>
  <c r="G858" i="5"/>
  <c r="A858" i="5"/>
  <c r="G856" i="5"/>
  <c r="A856" i="5"/>
  <c r="G854" i="5"/>
  <c r="A854" i="5"/>
  <c r="G852" i="5"/>
  <c r="A852" i="5"/>
  <c r="A851" i="5"/>
  <c r="G849" i="5"/>
  <c r="A849" i="5"/>
  <c r="G847" i="5"/>
  <c r="A847" i="5"/>
  <c r="G845" i="5"/>
  <c r="A845" i="5"/>
  <c r="G843" i="5"/>
  <c r="A843" i="5"/>
  <c r="G841" i="5"/>
  <c r="A841" i="5"/>
  <c r="G839" i="5"/>
  <c r="A839" i="5"/>
  <c r="G837" i="5"/>
  <c r="A837" i="5"/>
  <c r="G835" i="5"/>
  <c r="A835" i="5"/>
  <c r="G833" i="5"/>
  <c r="A833" i="5"/>
  <c r="G831" i="5"/>
  <c r="A831" i="5"/>
  <c r="G829" i="5"/>
  <c r="A829" i="5"/>
  <c r="G827" i="5"/>
  <c r="A827" i="5"/>
  <c r="G825" i="5"/>
  <c r="A825" i="5"/>
  <c r="G823" i="5"/>
  <c r="A823" i="5"/>
  <c r="G821" i="5"/>
  <c r="A821" i="5"/>
  <c r="G819" i="5"/>
  <c r="A819" i="5"/>
  <c r="G817" i="5"/>
  <c r="A817" i="5"/>
  <c r="G815" i="5"/>
  <c r="A815" i="5"/>
  <c r="G813" i="5"/>
  <c r="A813" i="5"/>
  <c r="G811" i="5"/>
  <c r="A811" i="5"/>
  <c r="G809" i="5"/>
  <c r="A809" i="5"/>
  <c r="G807" i="5"/>
  <c r="A807" i="5"/>
  <c r="G805" i="5"/>
  <c r="A805" i="5"/>
  <c r="A804" i="5"/>
  <c r="G802" i="5"/>
  <c r="A802" i="5"/>
  <c r="G800" i="5"/>
  <c r="A800" i="5"/>
  <c r="G798" i="5"/>
  <c r="A798" i="5"/>
  <c r="G796" i="5"/>
  <c r="A796" i="5"/>
  <c r="G794" i="5"/>
  <c r="A794" i="5"/>
  <c r="A792" i="5"/>
  <c r="G792" i="5"/>
  <c r="G790" i="5"/>
  <c r="A790" i="5"/>
  <c r="G788" i="5"/>
  <c r="A788" i="5"/>
  <c r="A787" i="5"/>
  <c r="A786" i="5"/>
  <c r="A785" i="5"/>
  <c r="G783" i="5"/>
  <c r="A783" i="5"/>
  <c r="G781" i="5"/>
  <c r="A781" i="5"/>
  <c r="G779" i="5"/>
  <c r="A779" i="5"/>
  <c r="G777" i="5"/>
  <c r="A777" i="5"/>
  <c r="G775" i="5"/>
  <c r="A775" i="5"/>
  <c r="G773" i="5"/>
  <c r="A773" i="5"/>
  <c r="G771" i="5"/>
  <c r="A771" i="5"/>
  <c r="G769" i="5"/>
  <c r="A769" i="5"/>
  <c r="G767" i="5"/>
  <c r="A767" i="5"/>
  <c r="G765" i="5"/>
  <c r="A765" i="5"/>
  <c r="G763" i="5"/>
  <c r="A763" i="5"/>
  <c r="G761" i="5"/>
  <c r="A761" i="5"/>
  <c r="G759" i="5"/>
  <c r="A759" i="5"/>
  <c r="G757" i="5"/>
  <c r="A757" i="5"/>
  <c r="G755" i="5"/>
  <c r="A755" i="5"/>
  <c r="B752" i="5"/>
  <c r="G753" i="5"/>
  <c r="A752" i="5"/>
  <c r="A753" i="5"/>
  <c r="G750" i="5"/>
  <c r="A750" i="5"/>
  <c r="G748" i="5"/>
  <c r="A748" i="5"/>
  <c r="G746" i="5"/>
  <c r="B746" i="5"/>
  <c r="A746" i="5"/>
  <c r="B745" i="5"/>
  <c r="A745" i="5"/>
  <c r="B744" i="5"/>
  <c r="A744" i="5"/>
  <c r="B743" i="5"/>
  <c r="A743" i="5"/>
  <c r="G741" i="5"/>
  <c r="B741" i="5"/>
  <c r="B740" i="5"/>
  <c r="A740" i="5"/>
  <c r="A741" i="5"/>
  <c r="G738" i="5"/>
  <c r="A738" i="5"/>
  <c r="G736" i="5"/>
  <c r="A736" i="5"/>
  <c r="G734" i="5"/>
  <c r="A734" i="5"/>
  <c r="G732" i="5"/>
  <c r="A732" i="5"/>
  <c r="A731" i="5"/>
  <c r="G729" i="5"/>
  <c r="A729" i="5"/>
  <c r="G727" i="5"/>
  <c r="A727" i="5"/>
  <c r="G725" i="5"/>
  <c r="A725" i="5"/>
  <c r="G723" i="5"/>
  <c r="A723" i="5"/>
  <c r="G721" i="5"/>
  <c r="A721" i="5"/>
  <c r="G719" i="5"/>
  <c r="A719" i="5"/>
  <c r="G717" i="5"/>
  <c r="A717" i="5"/>
  <c r="B716" i="5"/>
  <c r="A716" i="5"/>
  <c r="G714" i="5"/>
  <c r="A714" i="5"/>
  <c r="G712" i="5"/>
  <c r="A712" i="5"/>
  <c r="G710" i="5"/>
  <c r="B707" i="5"/>
  <c r="B705" i="5"/>
  <c r="B710" i="5"/>
  <c r="A710" i="5"/>
  <c r="B709" i="5"/>
  <c r="A709" i="5"/>
  <c r="G707" i="5"/>
  <c r="A707" i="5"/>
  <c r="G705" i="5"/>
  <c r="A705" i="5"/>
  <c r="B683" i="5"/>
  <c r="B681" i="5"/>
  <c r="B700" i="5"/>
  <c r="B698" i="5"/>
  <c r="B696" i="5"/>
  <c r="B693" i="5"/>
  <c r="B691" i="5"/>
  <c r="B689" i="5"/>
  <c r="G703" i="5"/>
  <c r="B703" i="5"/>
  <c r="A703" i="5"/>
  <c r="B702" i="5"/>
  <c r="A702" i="5"/>
  <c r="G700" i="5"/>
  <c r="A700" i="5"/>
  <c r="G698" i="5"/>
  <c r="A698" i="5"/>
  <c r="G696" i="5"/>
  <c r="A696" i="5"/>
  <c r="B695" i="5"/>
  <c r="A695" i="5"/>
  <c r="G693" i="5"/>
  <c r="A693" i="5"/>
  <c r="G691" i="5"/>
  <c r="A691" i="5"/>
  <c r="G689" i="5"/>
  <c r="A689" i="5"/>
  <c r="G687" i="5"/>
  <c r="B687" i="5"/>
  <c r="A687" i="5"/>
  <c r="B686" i="5"/>
  <c r="B685" i="5"/>
  <c r="A686" i="5"/>
  <c r="A685" i="5"/>
  <c r="G683" i="5"/>
  <c r="A683" i="5"/>
  <c r="G681" i="5"/>
  <c r="A681" i="5"/>
  <c r="B679" i="5"/>
  <c r="B677" i="5"/>
  <c r="B675" i="5"/>
  <c r="G679" i="5"/>
  <c r="A679" i="5"/>
  <c r="G677" i="5"/>
  <c r="A677" i="5"/>
  <c r="G675" i="5"/>
  <c r="A675" i="5"/>
  <c r="G673" i="5"/>
  <c r="B673" i="5"/>
  <c r="A673" i="5"/>
  <c r="G671" i="5"/>
  <c r="B670" i="5"/>
  <c r="B671" i="5"/>
  <c r="A671" i="5"/>
  <c r="A670" i="5"/>
  <c r="B669" i="5"/>
  <c r="A669" i="5"/>
  <c r="G667" i="5"/>
  <c r="B667" i="5"/>
  <c r="A667" i="5"/>
  <c r="G665" i="5"/>
  <c r="B665" i="5"/>
  <c r="A665" i="5"/>
  <c r="G663" i="5"/>
  <c r="B663" i="5"/>
  <c r="A663" i="5"/>
  <c r="B661" i="5"/>
  <c r="G661" i="5"/>
  <c r="G659" i="5"/>
  <c r="A661" i="5"/>
  <c r="B659" i="5"/>
  <c r="A659" i="5"/>
  <c r="G657" i="5"/>
  <c r="B657" i="5"/>
  <c r="A657" i="5"/>
  <c r="B656" i="5"/>
  <c r="A656" i="5"/>
  <c r="G654" i="5"/>
  <c r="B654" i="5"/>
  <c r="A654" i="5"/>
  <c r="G652" i="5"/>
  <c r="B652" i="5"/>
  <c r="A652" i="5"/>
  <c r="G650" i="5"/>
  <c r="B650" i="5"/>
  <c r="A650" i="5"/>
  <c r="G648" i="5"/>
  <c r="B648" i="5"/>
  <c r="A648" i="5"/>
  <c r="G646" i="5"/>
  <c r="B646" i="5"/>
  <c r="A646" i="5"/>
  <c r="G644" i="5"/>
  <c r="B644" i="5"/>
  <c r="A644" i="5"/>
  <c r="G642" i="5"/>
  <c r="B642" i="5"/>
  <c r="A642" i="5"/>
  <c r="G640" i="5"/>
  <c r="B640" i="5"/>
  <c r="A640" i="5"/>
  <c r="G638" i="5"/>
  <c r="B638" i="5"/>
  <c r="A638" i="5"/>
  <c r="G636" i="5"/>
  <c r="B636" i="5"/>
  <c r="A636" i="5"/>
  <c r="G634" i="5"/>
  <c r="B634" i="5"/>
  <c r="A634" i="5"/>
  <c r="G632" i="5"/>
  <c r="B632" i="5"/>
  <c r="A632" i="5"/>
  <c r="G630" i="5"/>
  <c r="B630" i="5"/>
  <c r="A630" i="5"/>
  <c r="G628" i="5"/>
  <c r="G626" i="5"/>
  <c r="B628" i="5"/>
  <c r="A628" i="5"/>
  <c r="B626" i="5"/>
  <c r="A626" i="5"/>
  <c r="G624" i="5"/>
  <c r="G622" i="5"/>
  <c r="E622" i="5"/>
  <c r="B624" i="5"/>
  <c r="A624" i="5"/>
  <c r="B622" i="5"/>
  <c r="A622" i="5"/>
  <c r="G620" i="5"/>
  <c r="B620" i="5"/>
  <c r="A620" i="5"/>
  <c r="G618" i="5"/>
  <c r="B618" i="5"/>
  <c r="A618" i="5"/>
  <c r="B617" i="5"/>
  <c r="A617" i="5"/>
  <c r="G615" i="5"/>
  <c r="B615" i="5"/>
  <c r="A615" i="5"/>
  <c r="G613" i="5"/>
  <c r="B613" i="5"/>
  <c r="A613" i="5"/>
  <c r="G611" i="5"/>
  <c r="B611" i="5"/>
  <c r="A611" i="5"/>
  <c r="G609" i="5"/>
  <c r="B609" i="5"/>
  <c r="A609" i="5"/>
  <c r="G607" i="5"/>
  <c r="B607" i="5"/>
  <c r="A607" i="5"/>
  <c r="G605" i="5"/>
  <c r="B605" i="5"/>
  <c r="A605" i="5"/>
  <c r="G603" i="5"/>
  <c r="B603" i="5"/>
  <c r="A603" i="5"/>
  <c r="G601" i="5"/>
  <c r="B601" i="5"/>
  <c r="A601" i="5"/>
  <c r="G599" i="5"/>
  <c r="B599" i="5"/>
  <c r="A599" i="5"/>
  <c r="G597" i="5"/>
  <c r="B597" i="5"/>
  <c r="A597" i="5"/>
  <c r="G595" i="5"/>
  <c r="B595" i="5"/>
  <c r="A595" i="5"/>
  <c r="G593" i="5"/>
  <c r="B593" i="5"/>
  <c r="A593" i="5"/>
  <c r="G591" i="5"/>
  <c r="B591" i="5"/>
  <c r="A591" i="5"/>
  <c r="G589" i="5"/>
  <c r="B589" i="5"/>
  <c r="A589" i="5"/>
  <c r="G587" i="5"/>
  <c r="B587" i="5"/>
  <c r="A587" i="5"/>
  <c r="G585" i="5"/>
  <c r="B585" i="5"/>
  <c r="A585" i="5"/>
  <c r="G583" i="5"/>
  <c r="B583" i="5"/>
  <c r="A583" i="5"/>
  <c r="G581" i="5"/>
  <c r="B581" i="5"/>
  <c r="A581" i="5"/>
  <c r="G579" i="5"/>
  <c r="B579" i="5"/>
  <c r="A579" i="5"/>
  <c r="G577" i="5"/>
  <c r="B577" i="5"/>
  <c r="A577" i="5"/>
  <c r="B576" i="5"/>
  <c r="A576" i="5"/>
  <c r="B574" i="5"/>
  <c r="A574" i="5"/>
  <c r="B572" i="5"/>
  <c r="A572" i="5"/>
  <c r="B570" i="5"/>
  <c r="A570" i="5"/>
  <c r="B568" i="5"/>
  <c r="A568" i="5"/>
  <c r="B566" i="5"/>
  <c r="A566" i="5"/>
  <c r="B564" i="5"/>
  <c r="A564" i="5"/>
  <c r="B563" i="5"/>
  <c r="A563" i="5"/>
  <c r="B561" i="5"/>
  <c r="A561" i="5"/>
  <c r="B559" i="5"/>
  <c r="A559" i="5"/>
  <c r="B557" i="5"/>
  <c r="A557" i="5"/>
  <c r="B555" i="5"/>
  <c r="A555" i="5"/>
  <c r="B553" i="5"/>
  <c r="A553" i="5"/>
  <c r="B551" i="5"/>
  <c r="A551" i="5"/>
  <c r="B549" i="5"/>
  <c r="A549" i="5"/>
  <c r="B547" i="5"/>
  <c r="A547" i="5"/>
  <c r="B545" i="5"/>
  <c r="A545" i="5"/>
  <c r="B543" i="5"/>
  <c r="A543" i="5"/>
  <c r="B541" i="5"/>
  <c r="A541" i="5"/>
  <c r="B540" i="5"/>
  <c r="A540" i="5"/>
  <c r="B539" i="5"/>
  <c r="A539" i="5"/>
  <c r="B537" i="5"/>
  <c r="A537" i="5"/>
  <c r="B535" i="5"/>
  <c r="A535" i="5"/>
  <c r="B534" i="5"/>
  <c r="A534" i="5"/>
  <c r="B532" i="5"/>
  <c r="A532" i="5"/>
  <c r="B530" i="5"/>
  <c r="A530" i="5"/>
  <c r="B529" i="5"/>
  <c r="A529" i="5"/>
  <c r="B527" i="5"/>
  <c r="A527" i="5"/>
  <c r="B525" i="5"/>
  <c r="A525" i="5"/>
  <c r="B523" i="5"/>
  <c r="A523" i="5"/>
  <c r="B522" i="5"/>
  <c r="A522" i="5"/>
  <c r="B520" i="5"/>
  <c r="A520" i="5"/>
  <c r="B518" i="5"/>
  <c r="A518" i="5"/>
  <c r="B517" i="5"/>
  <c r="A517" i="5"/>
  <c r="B515" i="5"/>
  <c r="A515" i="5"/>
  <c r="B513" i="5"/>
  <c r="A513" i="5"/>
  <c r="B511" i="5"/>
  <c r="A511" i="5"/>
  <c r="B509" i="5"/>
  <c r="A509" i="5"/>
  <c r="B507" i="5"/>
  <c r="A507" i="5"/>
  <c r="B505" i="5"/>
  <c r="A505" i="5"/>
  <c r="B504" i="5"/>
  <c r="A504" i="5"/>
  <c r="B502" i="5"/>
  <c r="A502" i="5"/>
  <c r="B500" i="5"/>
  <c r="A500" i="5"/>
  <c r="B498" i="5"/>
  <c r="A498" i="5"/>
  <c r="B496" i="5"/>
  <c r="A496" i="5"/>
  <c r="B494" i="5"/>
  <c r="A494" i="5"/>
  <c r="B492" i="5"/>
  <c r="A492" i="5"/>
  <c r="B490" i="5"/>
  <c r="A490" i="5"/>
  <c r="B488" i="5"/>
  <c r="A488" i="5"/>
  <c r="B486" i="5"/>
  <c r="A486" i="5"/>
  <c r="B484" i="5"/>
  <c r="A484" i="5"/>
  <c r="B483" i="5"/>
  <c r="A483" i="5"/>
  <c r="B481" i="5"/>
  <c r="A481" i="5"/>
  <c r="B479" i="5"/>
  <c r="A479" i="5"/>
  <c r="B477" i="5"/>
  <c r="A477" i="5"/>
  <c r="B475" i="5"/>
  <c r="A475" i="5"/>
  <c r="B473" i="5"/>
  <c r="A473" i="5"/>
  <c r="B471" i="5"/>
  <c r="A471" i="5"/>
  <c r="B469" i="5"/>
  <c r="A469" i="5"/>
  <c r="B467" i="5"/>
  <c r="A467" i="5"/>
  <c r="B465" i="5"/>
  <c r="A465" i="5"/>
  <c r="B463" i="5"/>
  <c r="A463" i="5"/>
  <c r="B461" i="5"/>
  <c r="A461" i="5"/>
  <c r="B460" i="5"/>
  <c r="A460" i="5"/>
  <c r="B458" i="5"/>
  <c r="A458" i="5"/>
  <c r="B456" i="5"/>
  <c r="A456" i="5"/>
  <c r="B454" i="5"/>
  <c r="A454" i="5"/>
  <c r="B452" i="5"/>
  <c r="A452" i="5"/>
  <c r="B450" i="5"/>
  <c r="A450" i="5"/>
  <c r="B448" i="5"/>
  <c r="A448" i="5"/>
  <c r="B447" i="5"/>
  <c r="A447" i="5"/>
  <c r="B445" i="5"/>
  <c r="A445" i="5"/>
  <c r="B443" i="5"/>
  <c r="A443" i="5"/>
  <c r="B441" i="5"/>
  <c r="A441" i="5"/>
  <c r="B439" i="5"/>
  <c r="A439" i="5"/>
  <c r="B437" i="5"/>
  <c r="A437" i="5"/>
  <c r="B435" i="5"/>
  <c r="A435" i="5"/>
  <c r="B433" i="5"/>
  <c r="A433" i="5"/>
  <c r="B431" i="5"/>
  <c r="A431" i="5"/>
  <c r="B429" i="5"/>
  <c r="A429" i="5"/>
  <c r="B427" i="5"/>
  <c r="A427" i="5"/>
  <c r="B426" i="5"/>
  <c r="A426" i="5"/>
  <c r="B424" i="5"/>
  <c r="A424" i="5"/>
  <c r="B422" i="5"/>
  <c r="A422" i="5"/>
  <c r="B420" i="5"/>
  <c r="A420" i="5"/>
  <c r="B418" i="5"/>
  <c r="A418" i="5"/>
  <c r="B416" i="5"/>
  <c r="A416" i="5"/>
  <c r="B414" i="5"/>
  <c r="A414" i="5"/>
  <c r="B412" i="5"/>
  <c r="A412" i="5"/>
  <c r="B410" i="5"/>
  <c r="A410" i="5"/>
  <c r="B408" i="5"/>
  <c r="A408" i="5"/>
  <c r="B406" i="5"/>
  <c r="A406" i="5"/>
  <c r="B404" i="5"/>
  <c r="A404" i="5"/>
  <c r="B402" i="5"/>
  <c r="A402" i="5"/>
  <c r="B400" i="5"/>
  <c r="A400" i="5"/>
  <c r="B398" i="5"/>
  <c r="A398" i="5"/>
  <c r="B396" i="5"/>
  <c r="A396" i="5"/>
  <c r="B394" i="5"/>
  <c r="A394" i="5"/>
  <c r="B392" i="5"/>
  <c r="A392" i="5"/>
  <c r="B390" i="5"/>
  <c r="A390" i="5"/>
  <c r="B388" i="5"/>
  <c r="A388" i="5"/>
  <c r="B386" i="5"/>
  <c r="A386" i="5"/>
  <c r="B385" i="5"/>
  <c r="A385" i="5"/>
  <c r="B384" i="5"/>
  <c r="A384" i="5"/>
  <c r="B383" i="5"/>
  <c r="A383" i="5"/>
  <c r="B381" i="5"/>
  <c r="A381" i="5"/>
  <c r="B379" i="5"/>
  <c r="A379" i="5"/>
  <c r="B377" i="5"/>
  <c r="A377" i="5"/>
  <c r="B375" i="5"/>
  <c r="A375" i="5"/>
  <c r="B373" i="5"/>
  <c r="A373" i="5"/>
  <c r="B371" i="5"/>
  <c r="A371" i="5"/>
  <c r="B370" i="5"/>
  <c r="A370" i="5"/>
  <c r="B368" i="5"/>
  <c r="A368" i="5"/>
  <c r="B366" i="5"/>
  <c r="A366" i="5"/>
  <c r="B364" i="5"/>
  <c r="A364" i="5"/>
  <c r="B362" i="5"/>
  <c r="A362" i="5"/>
  <c r="B361" i="5"/>
  <c r="A361" i="5"/>
  <c r="B359" i="5"/>
  <c r="A359" i="5"/>
  <c r="B357" i="5"/>
  <c r="A357" i="5"/>
  <c r="B355" i="5"/>
  <c r="A355" i="5"/>
  <c r="B353" i="5"/>
  <c r="A353" i="5"/>
  <c r="B351" i="5"/>
  <c r="A351" i="5"/>
  <c r="B349" i="5"/>
  <c r="A349" i="5"/>
  <c r="B347" i="5"/>
  <c r="A347" i="5"/>
  <c r="B345" i="5"/>
  <c r="A345" i="5"/>
  <c r="B343" i="5"/>
  <c r="A343" i="5"/>
  <c r="B341" i="5"/>
  <c r="A341" i="5"/>
  <c r="B339" i="5"/>
  <c r="A339" i="5"/>
  <c r="B337" i="5"/>
  <c r="A337" i="5"/>
  <c r="B335" i="5"/>
  <c r="A335" i="5"/>
  <c r="B333" i="5"/>
  <c r="A333" i="5"/>
  <c r="B331" i="5"/>
  <c r="A331" i="5"/>
  <c r="B329" i="5"/>
  <c r="A329" i="5"/>
  <c r="B327" i="5"/>
  <c r="A327" i="5"/>
  <c r="B325" i="5"/>
  <c r="A325" i="5"/>
  <c r="B323" i="5"/>
  <c r="A323" i="5"/>
  <c r="B321" i="5"/>
  <c r="A321" i="5"/>
  <c r="B319" i="5"/>
  <c r="A319" i="5"/>
  <c r="B317" i="5"/>
  <c r="A317" i="5"/>
  <c r="B315" i="5"/>
  <c r="A315" i="5"/>
  <c r="B313" i="5"/>
  <c r="A313" i="5"/>
  <c r="B311" i="5"/>
  <c r="A311" i="5"/>
  <c r="B309" i="5"/>
  <c r="A309" i="5"/>
  <c r="B307" i="5"/>
  <c r="A307" i="5"/>
  <c r="B305" i="5"/>
  <c r="A305" i="5"/>
  <c r="B303" i="5"/>
  <c r="A303" i="5"/>
  <c r="B301" i="5"/>
  <c r="A301" i="5"/>
  <c r="B299" i="5"/>
  <c r="A299" i="5"/>
  <c r="B297" i="5"/>
  <c r="A297" i="5"/>
  <c r="B295" i="5"/>
  <c r="A295" i="5"/>
  <c r="B293" i="5"/>
  <c r="A293" i="5"/>
  <c r="B291" i="5"/>
  <c r="A291" i="5"/>
  <c r="B289" i="5"/>
  <c r="A289" i="5"/>
  <c r="B287" i="5"/>
  <c r="A287" i="5"/>
  <c r="B285" i="5"/>
  <c r="A285" i="5"/>
  <c r="B283" i="5"/>
  <c r="A283" i="5"/>
  <c r="B281" i="5"/>
  <c r="A281" i="5"/>
  <c r="B279" i="5"/>
  <c r="A279" i="5"/>
  <c r="B277" i="5"/>
  <c r="A277" i="5"/>
  <c r="B275" i="5"/>
  <c r="A275" i="5"/>
  <c r="B273" i="5"/>
  <c r="A273" i="5"/>
  <c r="B271" i="5"/>
  <c r="A271" i="5"/>
  <c r="B269" i="5"/>
  <c r="A269" i="5"/>
  <c r="B267" i="5"/>
  <c r="A267" i="5"/>
  <c r="B265" i="5"/>
  <c r="A265" i="5"/>
  <c r="B264" i="5"/>
  <c r="A264" i="5"/>
  <c r="B262" i="5"/>
  <c r="A262" i="5"/>
  <c r="B261" i="5"/>
  <c r="A261" i="5"/>
  <c r="B260" i="5"/>
  <c r="A260" i="5"/>
  <c r="B258" i="5"/>
  <c r="A258" i="5"/>
  <c r="B256" i="5"/>
  <c r="A256" i="5"/>
  <c r="B254" i="5"/>
  <c r="A254" i="5"/>
  <c r="B252" i="5"/>
  <c r="A252" i="5"/>
  <c r="B250" i="5"/>
  <c r="A250" i="5"/>
  <c r="B248" i="5"/>
  <c r="A248" i="5"/>
  <c r="B247" i="5"/>
  <c r="A247" i="5"/>
  <c r="B245" i="5"/>
  <c r="A245" i="5"/>
  <c r="B243" i="5"/>
  <c r="A243" i="5"/>
  <c r="B242" i="5"/>
  <c r="A242" i="5"/>
  <c r="B240" i="5"/>
  <c r="A240" i="5"/>
  <c r="B238" i="5"/>
  <c r="A238" i="5"/>
  <c r="B236" i="5"/>
  <c r="A236" i="5"/>
  <c r="B234" i="5"/>
  <c r="A234" i="5"/>
  <c r="B232" i="5"/>
  <c r="A232" i="5"/>
  <c r="B230" i="5"/>
  <c r="A230" i="5"/>
  <c r="B228" i="5"/>
  <c r="A228" i="5"/>
  <c r="B227" i="5"/>
  <c r="A227" i="5"/>
  <c r="B226" i="5"/>
  <c r="A226" i="5"/>
  <c r="B224" i="5"/>
  <c r="A224" i="5"/>
  <c r="B222" i="5"/>
  <c r="A222" i="5"/>
  <c r="B220" i="5"/>
  <c r="A220" i="5"/>
  <c r="B218" i="5"/>
  <c r="A218" i="5"/>
  <c r="B217" i="5"/>
  <c r="A217" i="5"/>
  <c r="B215" i="5"/>
  <c r="A215" i="5"/>
  <c r="B213" i="5"/>
  <c r="A213" i="5"/>
  <c r="B211" i="5"/>
  <c r="A211" i="5"/>
  <c r="B209" i="5"/>
  <c r="A209" i="5"/>
  <c r="B207" i="5"/>
  <c r="A207" i="5"/>
  <c r="B205" i="5"/>
  <c r="A205" i="5"/>
  <c r="B204" i="5"/>
  <c r="A204" i="5"/>
  <c r="B203" i="5"/>
  <c r="A203" i="5"/>
  <c r="B201" i="5"/>
  <c r="A201" i="5"/>
  <c r="B199" i="5"/>
  <c r="A199" i="5"/>
  <c r="B197" i="5"/>
  <c r="A197" i="5"/>
  <c r="B195" i="5"/>
  <c r="A195" i="5"/>
  <c r="B194" i="5"/>
  <c r="A194" i="5"/>
  <c r="B192" i="5"/>
  <c r="A192" i="5"/>
  <c r="B190" i="5"/>
  <c r="A190" i="5"/>
  <c r="B188" i="5"/>
  <c r="A188" i="5"/>
  <c r="B186" i="5"/>
  <c r="A186" i="5"/>
  <c r="B182" i="5"/>
  <c r="A182" i="5"/>
  <c r="B180" i="5"/>
  <c r="A180" i="5"/>
  <c r="B179" i="5"/>
  <c r="A179" i="5"/>
  <c r="B178" i="5"/>
  <c r="A178" i="5"/>
  <c r="B176" i="5"/>
  <c r="A176" i="5"/>
  <c r="B174" i="5"/>
  <c r="A174" i="5"/>
  <c r="B172" i="5"/>
  <c r="A172" i="5"/>
  <c r="B170" i="5"/>
  <c r="A170" i="5"/>
  <c r="B169" i="5"/>
  <c r="A169" i="5"/>
  <c r="B167" i="5"/>
  <c r="A167" i="5"/>
  <c r="B165" i="5"/>
  <c r="A165" i="5"/>
  <c r="B163" i="5"/>
  <c r="A163" i="5"/>
  <c r="B161" i="5"/>
  <c r="A161" i="5"/>
  <c r="B160" i="5"/>
  <c r="A160" i="5"/>
  <c r="B159" i="5"/>
  <c r="A159" i="5"/>
  <c r="B157" i="5"/>
  <c r="A157" i="5"/>
  <c r="B155" i="5"/>
  <c r="A155" i="5"/>
  <c r="B153" i="5"/>
  <c r="A153" i="5"/>
  <c r="B151" i="5"/>
  <c r="A151" i="5"/>
  <c r="B150" i="5"/>
  <c r="A150" i="5"/>
  <c r="B148" i="5"/>
  <c r="A148" i="5"/>
  <c r="B146" i="5"/>
  <c r="A146" i="5"/>
  <c r="B144" i="5"/>
  <c r="A144" i="5"/>
  <c r="B142" i="5"/>
  <c r="A142" i="5"/>
  <c r="B141" i="5"/>
  <c r="A141" i="5"/>
  <c r="B140" i="5"/>
  <c r="A140" i="5"/>
  <c r="B138" i="5"/>
  <c r="A138" i="5"/>
  <c r="B136" i="5"/>
  <c r="A136" i="5"/>
  <c r="B134" i="5"/>
  <c r="A134" i="5"/>
  <c r="B132" i="5"/>
  <c r="A132" i="5"/>
  <c r="B131" i="5"/>
  <c r="A131" i="5"/>
  <c r="B129" i="5"/>
  <c r="A129" i="5"/>
  <c r="B127" i="5"/>
  <c r="A127" i="5"/>
  <c r="B125" i="5"/>
  <c r="A125" i="5"/>
  <c r="B123" i="5"/>
  <c r="A123" i="5"/>
  <c r="B121" i="5"/>
  <c r="A121" i="5"/>
  <c r="B119" i="5"/>
  <c r="A119" i="5"/>
  <c r="B117" i="5"/>
  <c r="A117" i="5"/>
  <c r="B114" i="5"/>
  <c r="A114" i="5"/>
  <c r="B115" i="5"/>
  <c r="A115" i="5"/>
  <c r="B112" i="5"/>
  <c r="A112" i="5"/>
  <c r="B110" i="5"/>
  <c r="A110" i="5"/>
  <c r="B108" i="5"/>
  <c r="A108" i="5"/>
  <c r="B106" i="5"/>
  <c r="A106" i="5"/>
  <c r="B104" i="5"/>
  <c r="A104" i="5"/>
  <c r="B102" i="5"/>
  <c r="A102" i="5"/>
  <c r="B100" i="5"/>
  <c r="A100" i="5"/>
  <c r="B98" i="5"/>
  <c r="A98" i="5"/>
  <c r="B96" i="5"/>
  <c r="A96" i="5"/>
  <c r="B94" i="5"/>
  <c r="A94" i="5"/>
  <c r="B92" i="5"/>
  <c r="A92" i="5"/>
  <c r="B90" i="5"/>
  <c r="A90" i="5"/>
  <c r="B88" i="5"/>
  <c r="A88" i="5"/>
  <c r="B86" i="5"/>
  <c r="A86" i="5"/>
  <c r="B84" i="5"/>
  <c r="A84" i="5"/>
  <c r="B82" i="5"/>
  <c r="A82" i="5"/>
  <c r="B80" i="5"/>
  <c r="A80" i="5"/>
  <c r="B78" i="5"/>
  <c r="A78" i="5"/>
  <c r="B76" i="5"/>
  <c r="A76" i="5"/>
  <c r="B74" i="5"/>
  <c r="A74" i="5"/>
  <c r="B72" i="5"/>
  <c r="A72" i="5"/>
  <c r="B70" i="5"/>
  <c r="A70" i="5"/>
  <c r="B68" i="5"/>
  <c r="A68" i="5"/>
  <c r="B66" i="5"/>
  <c r="A66" i="5"/>
  <c r="B64" i="5"/>
  <c r="A64" i="5"/>
  <c r="B62" i="5"/>
  <c r="A62" i="5"/>
  <c r="B60" i="5"/>
  <c r="A60" i="5"/>
  <c r="B58" i="5"/>
  <c r="A58" i="5"/>
  <c r="B56" i="5"/>
  <c r="A56" i="5"/>
  <c r="B54" i="5"/>
  <c r="A54" i="5"/>
  <c r="B52" i="5"/>
  <c r="A52" i="5"/>
  <c r="B50" i="5"/>
  <c r="A50" i="5"/>
  <c r="B48" i="5"/>
  <c r="A48" i="5"/>
  <c r="A554" i="3" l="1"/>
  <c r="A556" i="3"/>
  <c r="A560" i="3"/>
  <c r="A562" i="3"/>
  <c r="A564" i="3"/>
  <c r="A572" i="3"/>
  <c r="A9" i="1"/>
  <c r="A11" i="1"/>
  <c r="A13" i="1"/>
  <c r="A15" i="1"/>
  <c r="A17" i="1"/>
  <c r="A19" i="1"/>
  <c r="A21" i="1"/>
  <c r="A23" i="1"/>
  <c r="A25" i="1"/>
  <c r="A31" i="1"/>
  <c r="A33" i="1"/>
  <c r="A35" i="1"/>
  <c r="A43" i="1"/>
  <c r="H13187" i="2"/>
  <c r="H13182" i="2"/>
  <c r="H13170" i="2"/>
  <c r="H13169" i="2"/>
  <c r="H13164" i="2"/>
  <c r="H13152" i="2"/>
  <c r="H13151" i="2"/>
  <c r="H13150" i="2"/>
  <c r="H13149" i="2"/>
  <c r="H13123" i="2"/>
  <c r="H13124" i="2"/>
  <c r="H13148" i="2"/>
  <c r="H13147" i="2"/>
  <c r="H13146" i="2"/>
  <c r="H13145" i="2"/>
  <c r="H13144" i="2"/>
  <c r="H13143" i="2"/>
  <c r="H13122" i="2"/>
  <c r="H13121" i="2"/>
  <c r="H13120" i="2"/>
  <c r="H13119" i="2"/>
  <c r="H13118" i="2"/>
  <c r="H13117" i="2"/>
  <c r="H13116" i="2"/>
  <c r="H13138" i="2"/>
  <c r="H13111" i="2"/>
  <c r="H13099" i="2"/>
  <c r="H13094" i="2"/>
  <c r="H13082" i="2"/>
  <c r="H13077" i="2"/>
  <c r="H13065" i="2"/>
  <c r="H13060" i="2"/>
  <c r="H13048" i="2"/>
  <c r="H13043" i="2"/>
  <c r="H13031" i="2"/>
  <c r="H13026" i="2"/>
  <c r="I22" i="1"/>
  <c r="H12890" i="2"/>
  <c r="H12889" i="2"/>
  <c r="H12872" i="2"/>
  <c r="H12871" i="2"/>
  <c r="H12853" i="2"/>
  <c r="H12835" i="2"/>
  <c r="H12834" i="2"/>
  <c r="H12833" i="2"/>
  <c r="H12699" i="2"/>
  <c r="H12698" i="2"/>
  <c r="H12697" i="2"/>
  <c r="H12661" i="2"/>
  <c r="H12660" i="2"/>
  <c r="H12643" i="2"/>
  <c r="H12642" i="2"/>
  <c r="H12604" i="2"/>
  <c r="H12603" i="2"/>
  <c r="H12585" i="2"/>
  <c r="H12584" i="2"/>
  <c r="H12583" i="2"/>
  <c r="H12376" i="2"/>
  <c r="H12356" i="2"/>
  <c r="H12375" i="2"/>
  <c r="H12373" i="2"/>
  <c r="H12355" i="2"/>
  <c r="H12353" i="2"/>
  <c r="H12143" i="2"/>
  <c r="H12142" i="2"/>
  <c r="H12125" i="2"/>
  <c r="H12108" i="2"/>
  <c r="H12091" i="2"/>
  <c r="H12074" i="2"/>
  <c r="H12073" i="2"/>
  <c r="H12056" i="2"/>
  <c r="H12038" i="2"/>
  <c r="H12055" i="2"/>
  <c r="H12037" i="2"/>
  <c r="H12020" i="2"/>
  <c r="H12019" i="2"/>
  <c r="H11984" i="2"/>
  <c r="H12002" i="2"/>
  <c r="H12001" i="2"/>
  <c r="H11966" i="2"/>
  <c r="H11949" i="2"/>
  <c r="H11932" i="2"/>
  <c r="H11915" i="2"/>
  <c r="H11898" i="2"/>
  <c r="H11881" i="2"/>
  <c r="H11864" i="2"/>
  <c r="H99" i="3"/>
  <c r="H11847" i="2" s="1"/>
  <c r="H11829" i="2"/>
  <c r="H11812" i="2"/>
  <c r="H11810" i="2"/>
  <c r="H11736" i="2"/>
  <c r="H11719" i="2"/>
  <c r="H11702" i="2"/>
  <c r="H11685" i="2"/>
  <c r="H11668" i="2"/>
  <c r="H100" i="3"/>
  <c r="H11651" i="2" s="1"/>
  <c r="H11634" i="2"/>
  <c r="H11617" i="2"/>
  <c r="H11600" i="2"/>
  <c r="H11583" i="2"/>
  <c r="H11527" i="2"/>
  <c r="H11510" i="2"/>
  <c r="H11508" i="2"/>
  <c r="H11491" i="2"/>
  <c r="H11489" i="2"/>
  <c r="H11472" i="2"/>
  <c r="H11453" i="2"/>
  <c r="H11470" i="2"/>
  <c r="H11451" i="2"/>
  <c r="H11287" i="2"/>
  <c r="H11066" i="2"/>
  <c r="H11065" i="2"/>
  <c r="H11048" i="2"/>
  <c r="H11031" i="2"/>
  <c r="H11016" i="2"/>
  <c r="H11013" i="2"/>
  <c r="H10837" i="2"/>
  <c r="H10835" i="2"/>
  <c r="H10818" i="2"/>
  <c r="H10817" i="2"/>
  <c r="H10815" i="2"/>
  <c r="H10240" i="2"/>
  <c r="H10239" i="2"/>
  <c r="H10238" i="2"/>
  <c r="H10237" i="2"/>
  <c r="H9878" i="2"/>
  <c r="H9877" i="2"/>
  <c r="H9876" i="2"/>
  <c r="H9875" i="2"/>
  <c r="H9818" i="2"/>
  <c r="H9817" i="2"/>
  <c r="H9816" i="2"/>
  <c r="H9815" i="2"/>
  <c r="H9433" i="2"/>
  <c r="H9432" i="2"/>
  <c r="H9431" i="2"/>
  <c r="H9413" i="2"/>
  <c r="H9412" i="2"/>
  <c r="H9411" i="2"/>
  <c r="H9393" i="2"/>
  <c r="H9392" i="2"/>
  <c r="H9391" i="2"/>
  <c r="H9390" i="2"/>
  <c r="H9410" i="2"/>
  <c r="H9310" i="2"/>
  <c r="H9309" i="2"/>
  <c r="H9308" i="2"/>
  <c r="H9189" i="2"/>
  <c r="H9188" i="2"/>
  <c r="H9187" i="2"/>
  <c r="G118" i="3"/>
  <c r="H9307" i="2" s="1"/>
  <c r="G117" i="3"/>
  <c r="H9186" i="2" s="1"/>
  <c r="H8909" i="2"/>
  <c r="H8908" i="2"/>
  <c r="H8907" i="2"/>
  <c r="H8906" i="2"/>
  <c r="H8886" i="2"/>
  <c r="H8889" i="2"/>
  <c r="H8888" i="2"/>
  <c r="H8887" i="2"/>
  <c r="H8929" i="2"/>
  <c r="H8928" i="2"/>
  <c r="H8927" i="2"/>
  <c r="H8773" i="2"/>
  <c r="H8772" i="2"/>
  <c r="H8926" i="2"/>
  <c r="H8771" i="2"/>
  <c r="H8754" i="2"/>
  <c r="H8753" i="2"/>
  <c r="H8752" i="2"/>
  <c r="H8735" i="2"/>
  <c r="H8734" i="2"/>
  <c r="H8733" i="2"/>
  <c r="H8692" i="2"/>
  <c r="G76" i="3"/>
  <c r="H8675" i="2" s="1"/>
  <c r="G75" i="3"/>
  <c r="H8674" i="2" s="1"/>
  <c r="H8657" i="2"/>
  <c r="H8656" i="2"/>
  <c r="H8638" i="2"/>
  <c r="H8637" i="2"/>
  <c r="H8636" i="2"/>
  <c r="H8619" i="2"/>
  <c r="H8618" i="2"/>
  <c r="H8617" i="2"/>
  <c r="H8616" i="2"/>
  <c r="H8615" i="2"/>
  <c r="H8598" i="2"/>
  <c r="H8597" i="2"/>
  <c r="H8596" i="2"/>
  <c r="H8595" i="2"/>
  <c r="H8578" i="2"/>
  <c r="H8577" i="2"/>
  <c r="H8576" i="2"/>
  <c r="H8575" i="2"/>
  <c r="H8558" i="2"/>
  <c r="H8557" i="2"/>
  <c r="H8556" i="2"/>
  <c r="H8555" i="2"/>
  <c r="H8554" i="2"/>
  <c r="H8537" i="2"/>
  <c r="H8536" i="2"/>
  <c r="H8519" i="2"/>
  <c r="H8518" i="2"/>
  <c r="H8517" i="2"/>
  <c r="H8500" i="2"/>
  <c r="H8499" i="2"/>
  <c r="H8498" i="2"/>
  <c r="H8481" i="2"/>
  <c r="H8480" i="2"/>
  <c r="H8463" i="2"/>
  <c r="H8462" i="2"/>
  <c r="H8444" i="2"/>
  <c r="H8443" i="2"/>
  <c r="H8426" i="2"/>
  <c r="H8425" i="2"/>
  <c r="H8407" i="2"/>
  <c r="H8406" i="2"/>
  <c r="H8405" i="2"/>
  <c r="H8388" i="2"/>
  <c r="H8373" i="2"/>
  <c r="H8372" i="2"/>
  <c r="H8371" i="2"/>
  <c r="H8354" i="2"/>
  <c r="H8337" i="2"/>
  <c r="H8336" i="2"/>
  <c r="H8335" i="2"/>
  <c r="H8334" i="2"/>
  <c r="H8333" i="2"/>
  <c r="H8332" i="2"/>
  <c r="H8331" i="2"/>
  <c r="H8314" i="2"/>
  <c r="H8313" i="2"/>
  <c r="H8312" i="2"/>
  <c r="H8311" i="2"/>
  <c r="H8310" i="2"/>
  <c r="H8309" i="2"/>
  <c r="H8308" i="2"/>
  <c r="H8291" i="2"/>
  <c r="H8276" i="2"/>
  <c r="H8261" i="2"/>
  <c r="H8228" i="2"/>
  <c r="H8211" i="2"/>
  <c r="H8193" i="2"/>
  <c r="H8175" i="2"/>
  <c r="H8158" i="2"/>
  <c r="H8157" i="2"/>
  <c r="H8140" i="2"/>
  <c r="H8139" i="2"/>
  <c r="H8122" i="2"/>
  <c r="H8121" i="2"/>
  <c r="H8104" i="2"/>
  <c r="H8087" i="2"/>
  <c r="H8070" i="2"/>
  <c r="H8069" i="2"/>
  <c r="H8052" i="2"/>
  <c r="H8051" i="2"/>
  <c r="H8034" i="2"/>
  <c r="H8033" i="2"/>
  <c r="H8016" i="2"/>
  <c r="H8015" i="2"/>
  <c r="H7998" i="2"/>
  <c r="H7997" i="2"/>
  <c r="H7980" i="2"/>
  <c r="H7979" i="2"/>
  <c r="H7940" i="2"/>
  <c r="H7922" i="2"/>
  <c r="H7921" i="2"/>
  <c r="H7920" i="2"/>
  <c r="H7919" i="2"/>
  <c r="H7902" i="2"/>
  <c r="H7901" i="2"/>
  <c r="H7900" i="2"/>
  <c r="H7899" i="2"/>
  <c r="H7845" i="2"/>
  <c r="H7844" i="2"/>
  <c r="H7825" i="2"/>
  <c r="H7824" i="2"/>
  <c r="H7823" i="2"/>
  <c r="H7785" i="2"/>
  <c r="H7787" i="2"/>
  <c r="H7786" i="2"/>
  <c r="H7768" i="2"/>
  <c r="H7767" i="2"/>
  <c r="H7766" i="2"/>
  <c r="H7749" i="2"/>
  <c r="H7748" i="2"/>
  <c r="H7747" i="2"/>
  <c r="H7608" i="2"/>
  <c r="H7607" i="2"/>
  <c r="H7606" i="2"/>
  <c r="H7589" i="2"/>
  <c r="H7588" i="2"/>
  <c r="H7587" i="2"/>
  <c r="H7570" i="2"/>
  <c r="H7569" i="2"/>
  <c r="H7568" i="2"/>
  <c r="H7551" i="2"/>
  <c r="H7550" i="2"/>
  <c r="H7549" i="2"/>
  <c r="H7532" i="2"/>
  <c r="H7531" i="2"/>
  <c r="H7530" i="2"/>
  <c r="H7513" i="2"/>
  <c r="H7512" i="2"/>
  <c r="H7511" i="2"/>
  <c r="H7494" i="2"/>
  <c r="H7493" i="2"/>
  <c r="H7492" i="2"/>
  <c r="H7475" i="2"/>
  <c r="H7474" i="2"/>
  <c r="H7473" i="2"/>
  <c r="H7456" i="2"/>
  <c r="H7455" i="2"/>
  <c r="H7454" i="2"/>
  <c r="H7437" i="2"/>
  <c r="H7436" i="2"/>
  <c r="H7435" i="2"/>
  <c r="H7415" i="2"/>
  <c r="H7397" i="2"/>
  <c r="H7380" i="2"/>
  <c r="H7379" i="2"/>
  <c r="H7361" i="2"/>
  <c r="H7360" i="2"/>
  <c r="H7343" i="2"/>
  <c r="H7342" i="2"/>
  <c r="H7325" i="2"/>
  <c r="H7324" i="2"/>
  <c r="H7307" i="2"/>
  <c r="H7306" i="2"/>
  <c r="H7289" i="2"/>
  <c r="H7288" i="2"/>
  <c r="H7271" i="2"/>
  <c r="H7270" i="2"/>
  <c r="H7253" i="2"/>
  <c r="H7252" i="2"/>
  <c r="H7233" i="2"/>
  <c r="H7198" i="2"/>
  <c r="H7197" i="2"/>
  <c r="H7180" i="2"/>
  <c r="H7179" i="2"/>
  <c r="H7017" i="2"/>
  <c r="H7016" i="2"/>
  <c r="H6999" i="2"/>
  <c r="H6998" i="2"/>
  <c r="H6981" i="2"/>
  <c r="H6980" i="2"/>
  <c r="H6963" i="2"/>
  <c r="H6962" i="2"/>
  <c r="H6707" i="2"/>
  <c r="H22" i="3"/>
  <c r="H6706" i="2" s="1"/>
  <c r="H21" i="3"/>
  <c r="H6688" i="2" s="1"/>
  <c r="H6632" i="2"/>
  <c r="H6614" i="2"/>
  <c r="H6596" i="2"/>
  <c r="H6578" i="2"/>
  <c r="H6066" i="2"/>
  <c r="H5954" i="2"/>
  <c r="H5936" i="2"/>
  <c r="H5918" i="2"/>
  <c r="H5900" i="2"/>
  <c r="H5883" i="2"/>
  <c r="H5864" i="2"/>
  <c r="H5846" i="2"/>
  <c r="H5827" i="2"/>
  <c r="H5809" i="2"/>
  <c r="H5790" i="2"/>
  <c r="I26" i="1"/>
  <c r="H5721" i="2"/>
  <c r="H5720" i="2"/>
  <c r="H5624" i="2"/>
  <c r="H5621" i="2"/>
  <c r="H5603" i="2"/>
  <c r="H5600" i="2"/>
  <c r="H5582" i="2"/>
  <c r="H5579" i="2"/>
  <c r="H5561" i="2"/>
  <c r="H5558" i="2"/>
  <c r="H5460" i="2"/>
  <c r="H5408" i="2"/>
  <c r="H5391" i="2"/>
  <c r="H5374" i="2"/>
  <c r="H5349" i="2"/>
  <c r="H5331" i="2"/>
  <c r="H5313" i="2"/>
  <c r="H5159" i="2"/>
  <c r="H5142" i="2"/>
  <c r="H5123" i="2"/>
  <c r="H5122" i="2"/>
  <c r="H5103" i="2"/>
  <c r="H5102" i="2"/>
  <c r="H5086" i="2"/>
  <c r="H5083" i="2"/>
  <c r="H5064" i="2"/>
  <c r="H5063" i="2"/>
  <c r="H5044" i="2"/>
  <c r="H5049" i="2"/>
  <c r="H5048" i="2"/>
  <c r="H5045" i="2"/>
  <c r="H4264" i="2"/>
  <c r="H4240" i="2"/>
  <c r="H4225" i="2"/>
  <c r="H4222" i="2"/>
  <c r="H4221" i="2"/>
  <c r="H4206" i="2"/>
  <c r="H4203" i="2"/>
  <c r="H4200" i="2"/>
  <c r="H4199" i="2"/>
  <c r="H4183" i="2"/>
  <c r="H4180" i="2"/>
  <c r="H4179" i="2"/>
  <c r="H4165" i="2"/>
  <c r="H4162" i="2"/>
  <c r="H4159" i="2"/>
  <c r="H4158" i="2"/>
  <c r="H4142" i="2"/>
  <c r="H4139" i="2"/>
  <c r="H4138" i="2"/>
  <c r="H4122" i="2"/>
  <c r="H4119" i="2"/>
  <c r="H4118" i="2"/>
  <c r="H4103" i="2"/>
  <c r="H4100" i="2"/>
  <c r="H4099" i="2"/>
  <c r="H4098" i="2"/>
  <c r="H4082" i="2"/>
  <c r="H4081" i="2"/>
  <c r="H4080" i="2"/>
  <c r="H4066" i="2"/>
  <c r="H4063" i="2"/>
  <c r="H4062" i="2"/>
  <c r="H4061" i="2"/>
  <c r="H4045" i="2"/>
  <c r="H4044" i="2"/>
  <c r="H4043" i="2"/>
  <c r="H4029" i="2"/>
  <c r="H4026" i="2"/>
  <c r="H4025" i="2"/>
  <c r="H4024" i="2"/>
  <c r="H4008" i="2"/>
  <c r="H4007" i="2"/>
  <c r="H4006" i="2"/>
  <c r="H3989" i="2"/>
  <c r="H3988" i="2"/>
  <c r="H3987" i="2"/>
  <c r="H3971" i="2"/>
  <c r="H3970" i="2"/>
  <c r="H3969" i="2"/>
  <c r="H3952" i="2"/>
  <c r="H3951" i="2"/>
  <c r="H3950" i="2"/>
  <c r="H3932" i="2"/>
  <c r="H3934" i="2"/>
  <c r="H3933" i="2"/>
  <c r="H3916" i="2"/>
  <c r="H3915" i="2"/>
  <c r="H3881" i="2"/>
  <c r="H3880" i="2"/>
  <c r="H3862" i="2"/>
  <c r="H3861" i="2"/>
  <c r="H3860" i="2"/>
  <c r="H3859" i="2"/>
  <c r="H3858" i="2"/>
  <c r="H3855" i="2"/>
  <c r="H3857" i="2"/>
  <c r="H3847" i="2"/>
  <c r="H3848" i="2"/>
  <c r="H3849" i="2"/>
  <c r="H3850" i="2"/>
  <c r="H3851" i="2"/>
  <c r="H3852" i="2"/>
  <c r="H3836" i="2"/>
  <c r="H3835" i="2"/>
  <c r="H3834" i="2"/>
  <c r="H3833" i="2"/>
  <c r="H3832" i="2"/>
  <c r="H3830" i="2"/>
  <c r="H3823" i="2"/>
  <c r="H3824" i="2"/>
  <c r="H3825" i="2"/>
  <c r="H3826" i="2"/>
  <c r="H3827" i="2"/>
  <c r="H3822" i="2"/>
  <c r="H3810" i="2"/>
  <c r="H3795" i="2"/>
  <c r="H3780" i="2"/>
  <c r="H3779" i="2"/>
  <c r="H3765" i="2"/>
  <c r="H3735" i="2"/>
  <c r="H3720" i="2"/>
  <c r="H3705" i="2"/>
  <c r="H3690" i="2"/>
  <c r="H3644" i="2"/>
  <c r="H3627" i="2"/>
  <c r="H3610" i="2"/>
  <c r="H3593" i="2"/>
  <c r="H3576" i="2"/>
  <c r="H3559" i="2"/>
  <c r="H3542" i="2"/>
  <c r="H3525" i="2"/>
  <c r="H3508" i="2"/>
  <c r="H3491" i="2"/>
  <c r="H3472" i="2"/>
  <c r="H3471" i="2"/>
  <c r="H3468" i="2"/>
  <c r="H3450" i="2"/>
  <c r="H3449" i="2"/>
  <c r="H3446" i="2"/>
  <c r="H3431" i="2"/>
  <c r="H3428" i="2"/>
  <c r="H3425" i="2"/>
  <c r="H3410" i="2"/>
  <c r="H3407" i="2"/>
  <c r="H3404" i="2"/>
  <c r="H3389" i="2"/>
  <c r="H3386" i="2"/>
  <c r="H3383" i="2"/>
  <c r="H3368" i="2"/>
  <c r="H3365" i="2"/>
  <c r="H3362" i="2"/>
  <c r="H3347" i="2"/>
  <c r="H3344" i="2"/>
  <c r="H3341" i="2"/>
  <c r="H3326" i="2"/>
  <c r="H3323" i="2"/>
  <c r="H3320" i="2"/>
  <c r="H3305" i="2"/>
  <c r="H3302" i="2"/>
  <c r="H3299" i="2"/>
  <c r="H3281" i="2"/>
  <c r="H3278" i="2"/>
  <c r="H3260" i="2"/>
  <c r="H3257" i="2"/>
  <c r="H3239" i="2"/>
  <c r="H3236" i="2"/>
  <c r="H3219" i="2"/>
  <c r="H3216" i="2"/>
  <c r="H3199" i="2"/>
  <c r="H3196" i="2"/>
  <c r="H3179" i="2"/>
  <c r="H3176" i="2"/>
  <c r="H3159" i="2"/>
  <c r="H3156" i="2"/>
  <c r="H3139" i="2"/>
  <c r="H3136" i="2"/>
  <c r="H9430" i="2" l="1"/>
  <c r="H5480" i="2"/>
  <c r="H5421" i="2"/>
  <c r="H5501" i="2"/>
  <c r="H5441" i="2"/>
  <c r="H3088" i="2"/>
  <c r="H3070" i="2"/>
  <c r="H3069" i="2"/>
  <c r="H3068" i="2"/>
  <c r="H3050" i="2"/>
  <c r="H3048" i="2"/>
  <c r="H3047" i="2"/>
  <c r="H3046" i="2"/>
  <c r="H3027" i="2"/>
  <c r="H3026" i="2"/>
  <c r="H3025" i="2"/>
  <c r="H3006" i="2"/>
  <c r="H3005" i="2"/>
  <c r="H3004" i="2"/>
  <c r="H2985" i="2"/>
  <c r="H2984" i="2"/>
  <c r="H2983" i="2"/>
  <c r="H2965" i="2"/>
  <c r="H2946" i="2"/>
  <c r="H2963" i="2"/>
  <c r="H2944" i="2"/>
  <c r="H2926" i="2"/>
  <c r="H2925" i="2"/>
  <c r="H2908" i="2"/>
  <c r="H2891" i="2"/>
  <c r="H2790" i="2"/>
  <c r="H2789" i="2"/>
  <c r="H2771" i="2"/>
  <c r="H2770" i="2"/>
  <c r="H2752" i="2"/>
  <c r="H2751" i="2"/>
  <c r="H2734" i="2"/>
  <c r="H2733" i="2"/>
  <c r="H2714" i="2" l="1"/>
  <c r="H2713" i="2"/>
  <c r="H2694" i="2"/>
  <c r="H2693" i="2"/>
  <c r="H2676" i="2"/>
  <c r="H2675" i="2"/>
  <c r="H2658" i="2"/>
  <c r="H2657" i="2"/>
  <c r="H2638" i="2"/>
  <c r="H2637" i="2"/>
  <c r="H2618" i="2"/>
  <c r="H2617" i="2"/>
  <c r="H2600" i="2"/>
  <c r="H2599" i="2"/>
  <c r="H2582" i="2"/>
  <c r="H2581" i="2"/>
  <c r="H163" i="3"/>
  <c r="H2560" i="2" s="1"/>
  <c r="H2542" i="2"/>
  <c r="H2541" i="2"/>
  <c r="H2523" i="2"/>
  <c r="H2522" i="2"/>
  <c r="H2504" i="2"/>
  <c r="H2503" i="2"/>
  <c r="H2485" i="2"/>
  <c r="H2484" i="2"/>
  <c r="H2466" i="2"/>
  <c r="H2465" i="2"/>
  <c r="H2447" i="2"/>
  <c r="H431" i="3"/>
  <c r="H2446" i="2" s="1"/>
  <c r="H2429" i="2"/>
  <c r="H2428" i="2"/>
  <c r="H2411" i="2"/>
  <c r="H2393" i="2"/>
  <c r="H2392" i="2"/>
  <c r="H2391" i="2"/>
  <c r="H2390" i="2"/>
  <c r="H2389" i="2"/>
  <c r="H2388" i="2"/>
  <c r="H2387" i="2"/>
  <c r="H1586" i="2"/>
  <c r="H1585" i="2"/>
  <c r="H1570" i="2"/>
  <c r="H1412" i="2"/>
  <c r="H1427" i="2"/>
  <c r="H1397" i="2"/>
  <c r="H1367" i="2"/>
  <c r="H1382" i="2"/>
  <c r="H1342" i="2"/>
  <c r="H1326" i="2"/>
  <c r="H1311" i="2"/>
  <c r="H1296" i="2"/>
  <c r="H1352" i="2"/>
  <c r="H184" i="3"/>
  <c r="G184" i="3" s="1"/>
  <c r="H13192" i="2" l="1"/>
  <c r="H13175" i="2"/>
  <c r="H13157" i="2"/>
  <c r="H13129" i="2"/>
  <c r="H13104" i="2"/>
  <c r="H13087" i="2"/>
  <c r="H13070" i="2"/>
  <c r="H13053" i="2"/>
  <c r="H13036" i="2"/>
  <c r="H13018" i="2"/>
  <c r="H12998" i="2"/>
  <c r="H12980" i="2"/>
  <c r="H12963" i="2"/>
  <c r="H12946" i="2"/>
  <c r="H12929" i="2"/>
  <c r="H12912" i="2"/>
  <c r="H12895" i="2"/>
  <c r="H12877" i="2"/>
  <c r="H12858" i="2"/>
  <c r="H12840" i="2"/>
  <c r="H12821" i="2"/>
  <c r="H12799" i="2"/>
  <c r="H12780" i="2"/>
  <c r="H12761" i="2"/>
  <c r="H12741" i="2"/>
  <c r="H12722" i="2"/>
  <c r="H12704" i="2"/>
  <c r="H12684" i="2"/>
  <c r="H12666" i="2"/>
  <c r="H12648" i="2"/>
  <c r="H12629" i="2"/>
  <c r="H12609" i="2"/>
  <c r="H12590" i="2"/>
  <c r="H12569" i="2"/>
  <c r="H12550" i="2"/>
  <c r="H12531" i="2"/>
  <c r="H12511" i="2"/>
  <c r="H12494" i="2"/>
  <c r="H12475" i="2"/>
  <c r="H12458" i="2"/>
  <c r="H12441" i="2"/>
  <c r="H12422" i="2"/>
  <c r="H12401" i="2"/>
  <c r="H12382" i="2"/>
  <c r="H12361" i="2"/>
  <c r="H12340" i="2"/>
  <c r="H12321" i="2"/>
  <c r="H12299" i="2"/>
  <c r="H12278" i="2"/>
  <c r="H12243" i="2"/>
  <c r="H12224" i="2"/>
  <c r="H12204" i="2"/>
  <c r="H12186" i="2"/>
  <c r="H12166" i="2"/>
  <c r="H12148" i="2"/>
  <c r="H12113" i="2"/>
  <c r="H12096" i="2"/>
  <c r="H12079" i="2"/>
  <c r="H12061" i="2"/>
  <c r="H12043" i="2"/>
  <c r="H12025" i="2"/>
  <c r="H12007" i="2"/>
  <c r="H11989" i="2"/>
  <c r="H11971" i="2"/>
  <c r="H11954" i="2"/>
  <c r="H11937" i="2"/>
  <c r="H11920" i="2"/>
  <c r="H11903" i="2"/>
  <c r="H11886" i="2"/>
  <c r="H11869" i="2"/>
  <c r="H11852" i="2"/>
  <c r="H11834" i="2"/>
  <c r="H11817" i="2"/>
  <c r="H11798" i="2"/>
  <c r="H11777" i="2"/>
  <c r="H11759" i="2"/>
  <c r="H11741" i="2"/>
  <c r="H11724" i="2"/>
  <c r="H11707" i="2"/>
  <c r="H11690" i="2"/>
  <c r="H11673" i="2"/>
  <c r="H11656" i="2"/>
  <c r="H11639" i="2"/>
  <c r="H11622" i="2"/>
  <c r="H11605" i="2"/>
  <c r="H11588" i="2"/>
  <c r="H11569" i="2"/>
  <c r="H11551" i="2"/>
  <c r="H11533" i="2"/>
  <c r="H11515" i="2"/>
  <c r="H11496" i="2"/>
  <c r="H11477" i="2"/>
  <c r="H11458" i="2"/>
  <c r="H11439" i="2"/>
  <c r="H11418" i="2"/>
  <c r="H11401" i="2"/>
  <c r="H11384" i="2"/>
  <c r="H11365" i="2"/>
  <c r="H11346" i="2"/>
  <c r="H11329" i="2"/>
  <c r="H11311" i="2"/>
  <c r="H11292" i="2"/>
  <c r="H11275" i="2"/>
  <c r="H11256" i="2"/>
  <c r="H11239" i="2"/>
  <c r="H11219" i="2"/>
  <c r="H11199" i="2"/>
  <c r="H11181" i="2"/>
  <c r="H11163" i="2"/>
  <c r="H11146" i="2"/>
  <c r="H11127" i="2"/>
  <c r="H11109" i="2"/>
  <c r="H11090" i="2"/>
  <c r="H11071" i="2"/>
  <c r="H11053" i="2"/>
  <c r="H11036" i="2"/>
  <c r="H11019" i="2"/>
  <c r="H10999" i="2"/>
  <c r="H10979" i="2"/>
  <c r="H10941" i="2"/>
  <c r="H10921" i="2"/>
  <c r="H10900" i="2"/>
  <c r="H10880" i="2"/>
  <c r="H10860" i="2"/>
  <c r="H10842" i="2"/>
  <c r="H10803" i="2"/>
  <c r="H10784" i="2"/>
  <c r="H10765" i="2"/>
  <c r="H10746" i="2"/>
  <c r="H10725" i="2"/>
  <c r="H10705" i="2"/>
  <c r="H10685" i="2"/>
  <c r="H10664" i="2"/>
  <c r="H10645" i="2"/>
  <c r="H10626" i="2"/>
  <c r="H10607" i="2"/>
  <c r="H10588" i="2"/>
  <c r="H10569" i="2"/>
  <c r="H10548" i="2"/>
  <c r="H10528" i="2"/>
  <c r="H10508" i="2"/>
  <c r="H10488" i="2"/>
  <c r="H10465" i="2"/>
  <c r="H10444" i="2"/>
  <c r="H10424" i="2"/>
  <c r="H10405" i="2"/>
  <c r="H10388" i="2"/>
  <c r="H10371" i="2"/>
  <c r="H10353" i="2"/>
  <c r="H10335" i="2"/>
  <c r="H10317" i="2"/>
  <c r="H10299" i="2"/>
  <c r="H10281" i="2"/>
  <c r="H10263" i="2"/>
  <c r="H10245" i="2"/>
  <c r="H10223" i="2"/>
  <c r="H10203" i="2"/>
  <c r="H10183" i="2"/>
  <c r="H10163" i="2"/>
  <c r="H10143" i="2"/>
  <c r="H10123" i="2"/>
  <c r="H10103" i="2"/>
  <c r="H10083" i="2"/>
  <c r="H10063" i="2"/>
  <c r="H10043" i="2"/>
  <c r="H10023" i="2"/>
  <c r="H10003" i="2"/>
  <c r="H9983" i="2"/>
  <c r="H9963" i="2"/>
  <c r="H9943" i="2"/>
  <c r="H9923" i="2"/>
  <c r="H9903" i="2"/>
  <c r="H9863" i="2"/>
  <c r="H9843" i="2"/>
  <c r="H9823" i="2"/>
  <c r="H9801" i="2"/>
  <c r="H9781" i="2"/>
  <c r="H9761" i="2"/>
  <c r="H9741" i="2"/>
  <c r="H9721" i="2"/>
  <c r="H9679" i="2"/>
  <c r="H9659" i="2"/>
  <c r="H9639" i="2"/>
  <c r="H9619" i="2"/>
  <c r="H9599" i="2"/>
  <c r="H9579" i="2"/>
  <c r="H9559" i="2"/>
  <c r="H9539" i="2"/>
  <c r="H9519" i="2"/>
  <c r="H9498" i="2"/>
  <c r="H9478" i="2"/>
  <c r="H9458" i="2"/>
  <c r="H9438" i="2"/>
  <c r="H9418" i="2"/>
  <c r="H9398" i="2"/>
  <c r="H9376" i="2"/>
  <c r="H9356" i="2"/>
  <c r="H9335" i="2"/>
  <c r="H9315" i="2"/>
  <c r="H9295" i="2"/>
  <c r="H9275" i="2"/>
  <c r="H9254" i="2"/>
  <c r="H9234" i="2"/>
  <c r="H9214" i="2"/>
  <c r="H9194" i="2"/>
  <c r="H9174" i="2"/>
  <c r="H9154" i="2"/>
  <c r="H9133" i="2"/>
  <c r="H9113" i="2"/>
  <c r="H9093" i="2"/>
  <c r="H9075" i="2"/>
  <c r="H9055" i="2"/>
  <c r="H9034" i="2"/>
  <c r="H9014" i="2"/>
  <c r="H8994" i="2"/>
  <c r="H8974" i="2"/>
  <c r="H8954" i="2"/>
  <c r="H8934" i="2"/>
  <c r="H8914" i="2"/>
  <c r="H8894" i="2"/>
  <c r="H8873" i="2"/>
  <c r="H8854" i="2"/>
  <c r="H8835" i="2"/>
  <c r="H8816" i="2"/>
  <c r="H8797" i="2"/>
  <c r="H8778" i="2"/>
  <c r="H8759" i="2"/>
  <c r="H8740" i="2"/>
  <c r="H8719" i="2"/>
  <c r="H8697" i="2"/>
  <c r="H8680" i="2"/>
  <c r="H8662" i="2"/>
  <c r="H8643" i="2"/>
  <c r="H8624" i="2"/>
  <c r="H8603" i="2"/>
  <c r="H8583" i="2"/>
  <c r="H8563" i="2"/>
  <c r="H8524" i="2"/>
  <c r="H8505" i="2"/>
  <c r="H8486" i="2"/>
  <c r="H8468" i="2"/>
  <c r="H8449" i="2"/>
  <c r="H8431" i="2"/>
  <c r="H8412" i="2"/>
  <c r="H8393" i="2"/>
  <c r="H8378" i="2"/>
  <c r="H8359" i="2"/>
  <c r="H8342" i="2"/>
  <c r="H8319" i="2"/>
  <c r="H8296" i="2"/>
  <c r="H8281" i="2"/>
  <c r="H8266" i="2"/>
  <c r="H8250" i="2"/>
  <c r="H8233" i="2"/>
  <c r="H8216" i="2"/>
  <c r="H8181" i="2"/>
  <c r="H8163" i="2"/>
  <c r="H8145" i="2"/>
  <c r="H8127" i="2"/>
  <c r="H8109" i="2"/>
  <c r="H8092" i="2"/>
  <c r="H8075" i="2"/>
  <c r="H8057" i="2"/>
  <c r="H8039" i="2"/>
  <c r="H8021" i="2"/>
  <c r="H8003" i="2"/>
  <c r="H7985" i="2"/>
  <c r="H7966" i="2"/>
  <c r="H7948" i="2"/>
  <c r="H7927" i="2"/>
  <c r="H7907" i="2"/>
  <c r="H7886" i="2"/>
  <c r="H7868" i="2"/>
  <c r="H7850" i="2"/>
  <c r="H7830" i="2"/>
  <c r="H7811" i="2"/>
  <c r="H7792" i="2"/>
  <c r="H7773" i="2"/>
  <c r="H7754" i="2"/>
  <c r="H7734" i="2"/>
  <c r="H7714" i="2"/>
  <c r="H7694" i="2"/>
  <c r="H7674" i="2"/>
  <c r="H7654" i="2"/>
  <c r="H7634" i="2"/>
  <c r="H7613" i="2"/>
  <c r="H7594" i="2"/>
  <c r="H7575" i="2"/>
  <c r="H7556" i="2"/>
  <c r="H7537" i="2"/>
  <c r="H7518" i="2"/>
  <c r="H7499" i="2"/>
  <c r="H7461" i="2"/>
  <c r="H7442" i="2"/>
  <c r="H7421" i="2"/>
  <c r="H7403" i="2"/>
  <c r="H7385" i="2"/>
  <c r="H7366" i="2"/>
  <c r="H7348" i="2"/>
  <c r="H7330" i="2"/>
  <c r="H7312" i="2"/>
  <c r="H7294" i="2"/>
  <c r="H7276" i="2"/>
  <c r="H7258" i="2"/>
  <c r="H7239" i="2"/>
  <c r="H7221" i="2"/>
  <c r="H7203" i="2"/>
  <c r="H7185" i="2"/>
  <c r="H7166" i="2"/>
  <c r="H7146" i="2"/>
  <c r="H7129" i="2"/>
  <c r="H7112" i="2"/>
  <c r="H7093" i="2"/>
  <c r="H7076" i="2"/>
  <c r="H7059" i="2"/>
  <c r="H7041" i="2"/>
  <c r="H7022" i="2"/>
  <c r="H7004" i="2"/>
  <c r="H6986" i="2"/>
  <c r="H6968" i="2"/>
  <c r="H6950" i="2"/>
  <c r="H6931" i="2"/>
  <c r="H6894" i="2"/>
  <c r="H6876" i="2"/>
  <c r="H6858" i="2"/>
  <c r="H6840" i="2"/>
  <c r="H6821" i="2"/>
  <c r="H6803" i="2"/>
  <c r="H6785" i="2"/>
  <c r="H6767" i="2"/>
  <c r="H6749" i="2"/>
  <c r="H6731" i="2"/>
  <c r="H6712" i="2"/>
  <c r="H6694" i="2"/>
  <c r="H6676" i="2"/>
  <c r="H6638" i="2"/>
  <c r="H6620" i="2"/>
  <c r="H6602" i="2"/>
  <c r="H6584" i="2"/>
  <c r="H6565" i="2"/>
  <c r="H6547" i="2"/>
  <c r="H6529" i="2"/>
  <c r="H6511" i="2"/>
  <c r="H6493" i="2"/>
  <c r="H6475" i="2"/>
  <c r="H6457" i="2"/>
  <c r="H6439" i="2"/>
  <c r="H6421" i="2"/>
  <c r="H6403" i="2"/>
  <c r="H6385" i="2"/>
  <c r="H6367" i="2"/>
  <c r="H6349" i="2"/>
  <c r="H6331" i="2"/>
  <c r="H6313" i="2"/>
  <c r="H6295" i="2"/>
  <c r="H6277" i="2"/>
  <c r="H6259" i="2"/>
  <c r="H6241" i="2"/>
  <c r="H6223" i="2"/>
  <c r="H6205" i="2"/>
  <c r="H6187" i="2"/>
  <c r="H6169" i="2"/>
  <c r="H6150" i="2"/>
  <c r="H6129" i="2"/>
  <c r="H6110" i="2"/>
  <c r="H6091" i="2"/>
  <c r="H6072" i="2"/>
  <c r="H6054" i="2"/>
  <c r="H6037" i="2"/>
  <c r="H6020" i="2"/>
  <c r="H6000" i="2"/>
  <c r="H5983" i="2"/>
  <c r="H5964" i="2"/>
  <c r="H5947" i="2"/>
  <c r="H5928" i="2"/>
  <c r="H5911" i="2"/>
  <c r="H5893" i="2"/>
  <c r="H5875" i="2"/>
  <c r="H5856" i="2"/>
  <c r="H5838" i="2"/>
  <c r="H5819" i="2"/>
  <c r="H5801" i="2"/>
  <c r="H5782" i="2"/>
  <c r="H5763" i="2"/>
  <c r="H5747" i="2"/>
  <c r="H5728" i="2"/>
  <c r="H5708" i="2"/>
  <c r="H5689" i="2"/>
  <c r="H5670" i="2"/>
  <c r="H5649" i="2"/>
  <c r="H5629" i="2"/>
  <c r="H5608" i="2"/>
  <c r="H5587" i="2"/>
  <c r="H5566" i="2"/>
  <c r="H5544" i="2"/>
  <c r="H5527" i="2"/>
  <c r="H5512" i="2"/>
  <c r="H5491" i="2"/>
  <c r="H5471" i="2"/>
  <c r="H5452" i="2"/>
  <c r="H5432" i="2"/>
  <c r="H5394" i="2"/>
  <c r="H5377" i="2"/>
  <c r="H5358" i="2"/>
  <c r="H5340" i="2"/>
  <c r="H5322" i="2"/>
  <c r="H5303" i="2"/>
  <c r="H5287" i="2"/>
  <c r="H5270" i="2"/>
  <c r="H5253" i="2"/>
  <c r="H5233" i="2"/>
  <c r="H5211" i="2"/>
  <c r="H5189" i="2"/>
  <c r="H5164" i="2"/>
  <c r="H5147" i="2"/>
  <c r="H5129" i="2"/>
  <c r="H5109" i="2"/>
  <c r="H5089" i="2"/>
  <c r="H5070" i="2"/>
  <c r="H5052" i="2"/>
  <c r="H5030" i="2"/>
  <c r="H5012" i="2"/>
  <c r="H4994" i="2"/>
  <c r="H4976" i="2"/>
  <c r="H4959" i="2"/>
  <c r="H4942" i="2"/>
  <c r="H4924" i="2"/>
  <c r="H4906" i="2"/>
  <c r="H4888" i="2"/>
  <c r="H4870" i="2"/>
  <c r="H4852" i="2"/>
  <c r="H4833" i="2"/>
  <c r="H4814" i="2"/>
  <c r="H4795" i="2"/>
  <c r="H4776" i="2"/>
  <c r="H4757" i="2"/>
  <c r="H4737" i="2"/>
  <c r="H4717" i="2"/>
  <c r="H4696" i="2"/>
  <c r="H4677" i="2"/>
  <c r="H4657" i="2"/>
  <c r="H4637" i="2"/>
  <c r="H4618" i="2"/>
  <c r="H4598" i="2"/>
  <c r="H4578" i="2"/>
  <c r="H4558" i="2"/>
  <c r="H4542" i="2"/>
  <c r="H4526" i="2"/>
  <c r="H4510" i="2"/>
  <c r="H4494" i="2"/>
  <c r="H4478" i="2"/>
  <c r="H4462" i="2"/>
  <c r="H4446" i="2"/>
  <c r="H4428" i="2"/>
  <c r="H4412" i="2"/>
  <c r="H4396" i="2"/>
  <c r="H4380" i="2"/>
  <c r="H4362" i="2"/>
  <c r="H4346" i="2"/>
  <c r="H4330" i="2"/>
  <c r="H4314" i="2"/>
  <c r="H4296" i="2"/>
  <c r="H4280" i="2"/>
  <c r="H4248" i="2"/>
  <c r="H4229" i="2"/>
  <c r="H4209" i="2"/>
  <c r="H4188" i="2"/>
  <c r="H4168" i="2"/>
  <c r="H4147" i="2"/>
  <c r="H4127" i="2"/>
  <c r="H4106" i="2"/>
  <c r="H4087" i="2"/>
  <c r="H4069" i="2"/>
  <c r="H4050" i="2"/>
  <c r="H4032" i="2"/>
  <c r="H4013" i="2"/>
  <c r="H3995" i="2"/>
  <c r="H3976" i="2"/>
  <c r="H3958" i="2"/>
  <c r="H3939" i="2"/>
  <c r="H3921" i="2"/>
  <c r="H3901" i="2"/>
  <c r="H3886" i="2"/>
  <c r="H3867" i="2"/>
  <c r="H3841" i="2"/>
  <c r="H3815" i="2"/>
  <c r="H3800" i="2"/>
  <c r="H3785" i="2"/>
  <c r="H3768" i="2"/>
  <c r="H3753" i="2"/>
  <c r="H3738" i="2"/>
  <c r="H3723" i="2"/>
  <c r="H3708" i="2"/>
  <c r="H3693" i="2"/>
  <c r="H3678" i="2"/>
  <c r="H3664" i="2"/>
  <c r="H3649" i="2"/>
  <c r="H3632" i="2"/>
  <c r="H3615" i="2"/>
  <c r="H3598" i="2"/>
  <c r="H3581" i="2"/>
  <c r="H3564" i="2"/>
  <c r="H3547" i="2"/>
  <c r="H3530" i="2"/>
  <c r="H3513" i="2"/>
  <c r="H3496" i="2"/>
  <c r="H3478" i="2"/>
  <c r="H3456" i="2"/>
  <c r="H3434" i="2"/>
  <c r="H3413" i="2"/>
  <c r="H3392" i="2"/>
  <c r="H3371" i="2"/>
  <c r="H3350" i="2"/>
  <c r="H3329" i="2"/>
  <c r="H3308" i="2"/>
  <c r="H3287" i="2"/>
  <c r="H3266" i="2"/>
  <c r="H3244" i="2"/>
  <c r="H3224" i="2"/>
  <c r="H3204" i="2"/>
  <c r="H3184" i="2"/>
  <c r="H3164" i="2"/>
  <c r="H3144" i="2"/>
  <c r="H3123" i="2"/>
  <c r="H3109" i="2"/>
  <c r="H3095" i="2"/>
  <c r="H3076" i="2"/>
  <c r="H3055" i="2"/>
  <c r="H3033" i="2"/>
  <c r="H3012" i="2"/>
  <c r="H2991" i="2"/>
  <c r="H2970" i="2"/>
  <c r="H2951" i="2"/>
  <c r="H2931" i="2"/>
  <c r="H2913" i="2"/>
  <c r="H2896" i="2"/>
  <c r="H2878" i="2"/>
  <c r="H2862" i="2"/>
  <c r="H2848" i="2"/>
  <c r="H2834" i="2"/>
  <c r="H2815" i="2"/>
  <c r="H2796" i="2"/>
  <c r="H2777" i="2"/>
  <c r="H2758" i="2"/>
  <c r="H2739" i="2"/>
  <c r="H2721" i="2"/>
  <c r="H2701" i="2"/>
  <c r="H2681" i="2"/>
  <c r="H2663" i="2"/>
  <c r="H2645" i="2"/>
  <c r="H2625" i="2"/>
  <c r="H2605" i="2"/>
  <c r="H2587" i="2"/>
  <c r="H2566" i="2"/>
  <c r="H2548" i="2"/>
  <c r="H2529" i="2"/>
  <c r="H2510" i="2"/>
  <c r="H2491" i="2"/>
  <c r="H2472" i="2"/>
  <c r="H2452" i="2"/>
  <c r="H2434" i="2"/>
  <c r="H2416" i="2"/>
  <c r="H2399" i="2"/>
  <c r="H2374" i="2"/>
  <c r="H2359" i="2"/>
  <c r="H2344" i="2"/>
  <c r="H2329" i="2"/>
  <c r="H2313" i="2"/>
  <c r="H2296" i="2"/>
  <c r="H2279" i="2"/>
  <c r="H2262" i="2"/>
  <c r="H2246" i="2"/>
  <c r="H2230" i="2"/>
  <c r="H2214" i="2"/>
  <c r="H2198" i="2"/>
  <c r="H2182" i="2"/>
  <c r="H2166" i="2"/>
  <c r="H2150" i="2"/>
  <c r="H2134" i="2"/>
  <c r="H2118" i="2"/>
  <c r="H2102" i="2"/>
  <c r="H2086" i="2"/>
  <c r="H2070" i="2"/>
  <c r="H2054" i="2"/>
  <c r="H2038" i="2"/>
  <c r="H2022" i="2"/>
  <c r="H2006" i="2"/>
  <c r="H1990" i="2"/>
  <c r="H1974" i="2"/>
  <c r="H1958" i="2"/>
  <c r="H1942" i="2"/>
  <c r="H1927" i="2"/>
  <c r="H1911" i="2"/>
  <c r="H1895" i="2"/>
  <c r="H1879" i="2"/>
  <c r="H1863" i="2"/>
  <c r="H1847" i="2"/>
  <c r="H1831" i="2"/>
  <c r="H1815" i="2"/>
  <c r="H1798" i="2"/>
  <c r="H1781" i="2"/>
  <c r="H1763" i="2"/>
  <c r="H1745" i="2"/>
  <c r="H1729" i="2"/>
  <c r="H1714" i="2"/>
  <c r="H1697" i="2"/>
  <c r="H1682" i="2"/>
  <c r="H1667" i="2"/>
  <c r="H1648" i="2"/>
  <c r="H1629" i="2"/>
  <c r="H1614" i="2"/>
  <c r="H1596" i="2"/>
  <c r="H1578" i="2"/>
  <c r="H1562" i="2"/>
  <c r="H1546" i="2"/>
  <c r="H1530" i="2"/>
  <c r="H1517" i="2"/>
  <c r="H1504" i="2"/>
  <c r="H1491" i="2"/>
  <c r="H1477" i="2"/>
  <c r="H1462" i="2"/>
  <c r="H1447" i="2"/>
  <c r="H1432" i="2"/>
  <c r="H1417" i="2"/>
  <c r="H1402" i="2"/>
  <c r="H1387" i="2"/>
  <c r="H1372" i="2"/>
  <c r="H1357" i="2"/>
  <c r="H1281" i="2"/>
  <c r="H987" i="2"/>
  <c r="H898" i="2"/>
  <c r="H810" i="2"/>
  <c r="H795" i="2"/>
  <c r="H780" i="2"/>
  <c r="H765" i="2"/>
  <c r="H750" i="2"/>
  <c r="H665" i="2"/>
  <c r="H651" i="2"/>
  <c r="H637" i="2"/>
  <c r="H620" i="2"/>
  <c r="H600" i="2"/>
  <c r="H580" i="2"/>
  <c r="H561" i="2"/>
  <c r="H542" i="2"/>
  <c r="H522" i="2"/>
  <c r="H500" i="2"/>
  <c r="H485" i="2"/>
  <c r="H470" i="2"/>
  <c r="H455" i="2"/>
  <c r="H440" i="2"/>
  <c r="H425" i="2"/>
  <c r="H410" i="2"/>
  <c r="H395" i="2"/>
  <c r="H380" i="2"/>
  <c r="H365" i="2"/>
  <c r="H350" i="2"/>
  <c r="H335" i="2"/>
  <c r="H320" i="2"/>
  <c r="H305" i="2"/>
  <c r="H290" i="2"/>
  <c r="H276" i="2"/>
  <c r="H261" i="2"/>
  <c r="H245" i="2"/>
  <c r="H230" i="2"/>
  <c r="H205" i="2"/>
  <c r="H177" i="2"/>
  <c r="H145" i="2"/>
  <c r="H122" i="2"/>
  <c r="H99" i="2"/>
  <c r="G78" i="2"/>
  <c r="G54" i="2"/>
  <c r="G30" i="2"/>
  <c r="I13190" i="2"/>
  <c r="I13187" i="2"/>
  <c r="I13188" i="2" s="1"/>
  <c r="I13184" i="2"/>
  <c r="I13183" i="2"/>
  <c r="I13182" i="2"/>
  <c r="I13181" i="2"/>
  <c r="I13185" i="2" s="1"/>
  <c r="I13173" i="2"/>
  <c r="I13170" i="2"/>
  <c r="I13169" i="2"/>
  <c r="I13166" i="2"/>
  <c r="I13165" i="2"/>
  <c r="I13164" i="2"/>
  <c r="I13163" i="2"/>
  <c r="I13155" i="2"/>
  <c r="I13152" i="2"/>
  <c r="I13151" i="2"/>
  <c r="I13150" i="2"/>
  <c r="I13149" i="2"/>
  <c r="I13148" i="2"/>
  <c r="I13147" i="2"/>
  <c r="I13146" i="2"/>
  <c r="I13145" i="2"/>
  <c r="I13144" i="2"/>
  <c r="I13143" i="2"/>
  <c r="I13140" i="2"/>
  <c r="I13139" i="2"/>
  <c r="I13138" i="2"/>
  <c r="I13137" i="2"/>
  <c r="I13127" i="2"/>
  <c r="I13124" i="2"/>
  <c r="I13123" i="2"/>
  <c r="I13122" i="2"/>
  <c r="I13121" i="2"/>
  <c r="I13120" i="2"/>
  <c r="I13119" i="2"/>
  <c r="I13118" i="2"/>
  <c r="I13117" i="2"/>
  <c r="I13116" i="2"/>
  <c r="I13113" i="2"/>
  <c r="I13112" i="2"/>
  <c r="I13111" i="2"/>
  <c r="I13110" i="2"/>
  <c r="I13102" i="2"/>
  <c r="I13099" i="2"/>
  <c r="I13100" i="2" s="1"/>
  <c r="I13096" i="2"/>
  <c r="I13095" i="2"/>
  <c r="I13094" i="2"/>
  <c r="I13093" i="2"/>
  <c r="I13085" i="2"/>
  <c r="I13082" i="2"/>
  <c r="I13083" i="2" s="1"/>
  <c r="I13079" i="2"/>
  <c r="I13078" i="2"/>
  <c r="I13077" i="2"/>
  <c r="I13076" i="2"/>
  <c r="I13068" i="2"/>
  <c r="I13065" i="2"/>
  <c r="I13066" i="2" s="1"/>
  <c r="I13062" i="2"/>
  <c r="I13061" i="2"/>
  <c r="I13060" i="2"/>
  <c r="I13059" i="2"/>
  <c r="I13051" i="2"/>
  <c r="I13048" i="2"/>
  <c r="I13049" i="2" s="1"/>
  <c r="I13045" i="2"/>
  <c r="I13044" i="2"/>
  <c r="I13043" i="2"/>
  <c r="I13042" i="2"/>
  <c r="I13034" i="2"/>
  <c r="I13031" i="2"/>
  <c r="I13032" i="2" s="1"/>
  <c r="I13028" i="2"/>
  <c r="I13027" i="2"/>
  <c r="I13026" i="2"/>
  <c r="I13025" i="2"/>
  <c r="I13015" i="2"/>
  <c r="I13016" i="2" s="1"/>
  <c r="I13012" i="2"/>
  <c r="I13013" i="2" s="1"/>
  <c r="I13009" i="2"/>
  <c r="I13008" i="2"/>
  <c r="I13097" i="2" l="1"/>
  <c r="I13103" i="2" s="1"/>
  <c r="I13063" i="2"/>
  <c r="I13069" i="2" s="1"/>
  <c r="I13046" i="2"/>
  <c r="I13125" i="2"/>
  <c r="I13167" i="2"/>
  <c r="I13153" i="2"/>
  <c r="I13171" i="2"/>
  <c r="I13191" i="2"/>
  <c r="I13141" i="2"/>
  <c r="I13114" i="2"/>
  <c r="I13080" i="2"/>
  <c r="I13086" i="2"/>
  <c r="I13052" i="2"/>
  <c r="I13029" i="2"/>
  <c r="I13035" i="2" s="1"/>
  <c r="I13010" i="2"/>
  <c r="I13017" i="2" s="1"/>
  <c r="I13174" i="2" l="1"/>
  <c r="I13175" i="2" s="1"/>
  <c r="I13176" i="2" s="1"/>
  <c r="I13160" i="2" s="1"/>
  <c r="I13156" i="2"/>
  <c r="I13157" i="2" s="1"/>
  <c r="I13158" i="2" s="1"/>
  <c r="I13134" i="2" s="1"/>
  <c r="I13128" i="2"/>
  <c r="I13129" i="2" s="1"/>
  <c r="I13130" i="2" s="1"/>
  <c r="I13107" i="2" s="1"/>
  <c r="I13192" i="2"/>
  <c r="I13193" i="2" s="1"/>
  <c r="I13178" i="2" s="1"/>
  <c r="I13104" i="2"/>
  <c r="I13105" i="2" s="1"/>
  <c r="I13090" i="2" s="1"/>
  <c r="I13087" i="2"/>
  <c r="I13088" i="2" s="1"/>
  <c r="I13073" i="2" s="1"/>
  <c r="I13070" i="2"/>
  <c r="I13071" i="2" s="1"/>
  <c r="I13056" i="2" s="1"/>
  <c r="I13053" i="2"/>
  <c r="I13054" i="2" s="1"/>
  <c r="I13039" i="2" s="1"/>
  <c r="I13036" i="2"/>
  <c r="I13037" i="2" s="1"/>
  <c r="I13022" i="2" s="1"/>
  <c r="I13018" i="2"/>
  <c r="I13019" i="2" s="1"/>
  <c r="I13005" i="2" s="1"/>
  <c r="I12993" i="2" l="1"/>
  <c r="I12994" i="2" s="1"/>
  <c r="I12992" i="2"/>
  <c r="I12989" i="2"/>
  <c r="I12988" i="2"/>
  <c r="I12987" i="2"/>
  <c r="I12986" i="2"/>
  <c r="I12975" i="2"/>
  <c r="I12976" i="2" s="1"/>
  <c r="I12972" i="2"/>
  <c r="I12971" i="2"/>
  <c r="I12970" i="2"/>
  <c r="I12969" i="2"/>
  <c r="I12958" i="2"/>
  <c r="I12959" i="2" s="1"/>
  <c r="I12955" i="2"/>
  <c r="I12954" i="2"/>
  <c r="I12953" i="2"/>
  <c r="I12952" i="2"/>
  <c r="I12941" i="2"/>
  <c r="I12942" i="2" s="1"/>
  <c r="I12938" i="2"/>
  <c r="I12937" i="2"/>
  <c r="I12936" i="2"/>
  <c r="I12935" i="2"/>
  <c r="I12924" i="2"/>
  <c r="I12925" i="2" s="1"/>
  <c r="I12921" i="2"/>
  <c r="I12920" i="2"/>
  <c r="I12919" i="2"/>
  <c r="I12918" i="2"/>
  <c r="I12907" i="2"/>
  <c r="I12908" i="2" s="1"/>
  <c r="I12904" i="2"/>
  <c r="I12903" i="2"/>
  <c r="I12902" i="2"/>
  <c r="I12901" i="2"/>
  <c r="I12890" i="2"/>
  <c r="I12889" i="2"/>
  <c r="I12886" i="2"/>
  <c r="I12885" i="2"/>
  <c r="I12884" i="2"/>
  <c r="I12883" i="2"/>
  <c r="I12872" i="2"/>
  <c r="I12871" i="2"/>
  <c r="I12868" i="2"/>
  <c r="I12867" i="2"/>
  <c r="I12866" i="2"/>
  <c r="I12865" i="2"/>
  <c r="I12853" i="2"/>
  <c r="I12854" i="2" s="1"/>
  <c r="I12850" i="2"/>
  <c r="I12849" i="2"/>
  <c r="I12848" i="2"/>
  <c r="I12847" i="2"/>
  <c r="I12835" i="2"/>
  <c r="I12834" i="2"/>
  <c r="I12833" i="2"/>
  <c r="I12830" i="2"/>
  <c r="I12829" i="2"/>
  <c r="I12828" i="2"/>
  <c r="I12827" i="2"/>
  <c r="I12816" i="2"/>
  <c r="I12815" i="2"/>
  <c r="I12814" i="2"/>
  <c r="I12813" i="2"/>
  <c r="I12812" i="2"/>
  <c r="I12811" i="2"/>
  <c r="I12808" i="2"/>
  <c r="I12807" i="2"/>
  <c r="I12806" i="2"/>
  <c r="I12805" i="2"/>
  <c r="I12794" i="2"/>
  <c r="I12793" i="2"/>
  <c r="I12792" i="2"/>
  <c r="I12789" i="2"/>
  <c r="I12788" i="2"/>
  <c r="I12787" i="2"/>
  <c r="I12786" i="2"/>
  <c r="I12775" i="2"/>
  <c r="I12774" i="2"/>
  <c r="I12773" i="2"/>
  <c r="I12770" i="2"/>
  <c r="I12769" i="2"/>
  <c r="I12768" i="2"/>
  <c r="I12767" i="2"/>
  <c r="I12756" i="2"/>
  <c r="I12755" i="2"/>
  <c r="I12754" i="2"/>
  <c r="I12753" i="2"/>
  <c r="I12750" i="2"/>
  <c r="I12749" i="2"/>
  <c r="I12748" i="2"/>
  <c r="I12747" i="2"/>
  <c r="I12736" i="2"/>
  <c r="I12735" i="2"/>
  <c r="I12732" i="2"/>
  <c r="I12731" i="2"/>
  <c r="I12730" i="2"/>
  <c r="I12729" i="2"/>
  <c r="I12717" i="2"/>
  <c r="I12716" i="2"/>
  <c r="I12713" i="2"/>
  <c r="I12712" i="2"/>
  <c r="I12711" i="2"/>
  <c r="I12710" i="2"/>
  <c r="I12699" i="2"/>
  <c r="I12698" i="2"/>
  <c r="I12697" i="2"/>
  <c r="I12694" i="2"/>
  <c r="I12693" i="2"/>
  <c r="I12692" i="2"/>
  <c r="I12691" i="2"/>
  <c r="I12679" i="2"/>
  <c r="I12678" i="2"/>
  <c r="I12675" i="2"/>
  <c r="I12674" i="2"/>
  <c r="I12673" i="2"/>
  <c r="I12672" i="2"/>
  <c r="I12661" i="2"/>
  <c r="I12660" i="2"/>
  <c r="I12657" i="2"/>
  <c r="I12656" i="2"/>
  <c r="I12655" i="2"/>
  <c r="I12654" i="2"/>
  <c r="I12642" i="2"/>
  <c r="I12639" i="2"/>
  <c r="I12638" i="2"/>
  <c r="I12637" i="2"/>
  <c r="I12636" i="2"/>
  <c r="I12624" i="2"/>
  <c r="I12623" i="2"/>
  <c r="I12622" i="2"/>
  <c r="I12621" i="2"/>
  <c r="I12618" i="2"/>
  <c r="I12617" i="2"/>
  <c r="I12616" i="2"/>
  <c r="I12615" i="2"/>
  <c r="I12604" i="2"/>
  <c r="I12603" i="2"/>
  <c r="I12600" i="2"/>
  <c r="I12599" i="2"/>
  <c r="I12598" i="2"/>
  <c r="I12597" i="2"/>
  <c r="I12585" i="2"/>
  <c r="I12584" i="2"/>
  <c r="I12583" i="2"/>
  <c r="I12580" i="2"/>
  <c r="I12579" i="2"/>
  <c r="I12578" i="2"/>
  <c r="I12577" i="2"/>
  <c r="I12567" i="2"/>
  <c r="I12564" i="2"/>
  <c r="I12563" i="2"/>
  <c r="I12560" i="2"/>
  <c r="I12559" i="2"/>
  <c r="I12558" i="2"/>
  <c r="I12557" i="2"/>
  <c r="I12548" i="2"/>
  <c r="I12545" i="2"/>
  <c r="I12544" i="2"/>
  <c r="I12541" i="2"/>
  <c r="I12540" i="2"/>
  <c r="I12539" i="2"/>
  <c r="I12538" i="2"/>
  <c r="I12528" i="2"/>
  <c r="I12529" i="2" s="1"/>
  <c r="I12525" i="2"/>
  <c r="I12524" i="2"/>
  <c r="I12521" i="2"/>
  <c r="I12520" i="2"/>
  <c r="I12519" i="2"/>
  <c r="I12518" i="2"/>
  <c r="I12506" i="2"/>
  <c r="I12507" i="2" s="1"/>
  <c r="I12503" i="2"/>
  <c r="I12502" i="2"/>
  <c r="I12501" i="2"/>
  <c r="I12500" i="2"/>
  <c r="I12489" i="2"/>
  <c r="I12488" i="2"/>
  <c r="I12487" i="2"/>
  <c r="I12484" i="2"/>
  <c r="I12483" i="2"/>
  <c r="I12482" i="2"/>
  <c r="I12481" i="2"/>
  <c r="I12470" i="2"/>
  <c r="I12471" i="2" s="1"/>
  <c r="I12467" i="2"/>
  <c r="I12466" i="2"/>
  <c r="I12465" i="2"/>
  <c r="I12464" i="2"/>
  <c r="I12453" i="2"/>
  <c r="I12454" i="2" s="1"/>
  <c r="I12450" i="2"/>
  <c r="I12449" i="2"/>
  <c r="I12448" i="2"/>
  <c r="I12447" i="2"/>
  <c r="I12438" i="2"/>
  <c r="I12439" i="2" s="1"/>
  <c r="I12435" i="2"/>
  <c r="I12434" i="2"/>
  <c r="I12431" i="2"/>
  <c r="I12430" i="2"/>
  <c r="I12429" i="2"/>
  <c r="I12428" i="2"/>
  <c r="I12419" i="2"/>
  <c r="I12420" i="2" s="1"/>
  <c r="I12416" i="2"/>
  <c r="I12415" i="2"/>
  <c r="I12412" i="2"/>
  <c r="I12411" i="2"/>
  <c r="I12410" i="2"/>
  <c r="I12409" i="2"/>
  <c r="I12396" i="2"/>
  <c r="I12395" i="2"/>
  <c r="I12392" i="2"/>
  <c r="I12391" i="2"/>
  <c r="I12390" i="2"/>
  <c r="I12389" i="2"/>
  <c r="I12377" i="2"/>
  <c r="I12376" i="2"/>
  <c r="I12375" i="2"/>
  <c r="I12373" i="2"/>
  <c r="I12370" i="2"/>
  <c r="I12369" i="2"/>
  <c r="I12368" i="2"/>
  <c r="I12367" i="2"/>
  <c r="I12356" i="2"/>
  <c r="I12355" i="2"/>
  <c r="I12353" i="2"/>
  <c r="I12350" i="2"/>
  <c r="I12349" i="2"/>
  <c r="I12348" i="2"/>
  <c r="I12347" i="2"/>
  <c r="I12335" i="2"/>
  <c r="I12334" i="2"/>
  <c r="I12331" i="2"/>
  <c r="I12330" i="2"/>
  <c r="I12329" i="2"/>
  <c r="I12328" i="2"/>
  <c r="I12318" i="2"/>
  <c r="I12319" i="2" s="1"/>
  <c r="I12315" i="2"/>
  <c r="I12314" i="2"/>
  <c r="I12313" i="2"/>
  <c r="I12312" i="2"/>
  <c r="I12311" i="2"/>
  <c r="I12308" i="2"/>
  <c r="I12307" i="2"/>
  <c r="I12306" i="2"/>
  <c r="I12305" i="2"/>
  <c r="I12296" i="2"/>
  <c r="I12297" i="2" s="1"/>
  <c r="I12293" i="2"/>
  <c r="I12292" i="2"/>
  <c r="I12291" i="2"/>
  <c r="I12290" i="2"/>
  <c r="I12287" i="2"/>
  <c r="I12286" i="2"/>
  <c r="I12285" i="2"/>
  <c r="I12284" i="2"/>
  <c r="I12275" i="2"/>
  <c r="I12276" i="2" s="1"/>
  <c r="I12272" i="2"/>
  <c r="I12273" i="2" s="1"/>
  <c r="I12269" i="2"/>
  <c r="I12268" i="2"/>
  <c r="I12267" i="2"/>
  <c r="H12261" i="2"/>
  <c r="I12256" i="2"/>
  <c r="I12255" i="2"/>
  <c r="I12252" i="2"/>
  <c r="I12251" i="2"/>
  <c r="I12250" i="2"/>
  <c r="I12249" i="2"/>
  <c r="I12238" i="2"/>
  <c r="I12237" i="2"/>
  <c r="I12234" i="2"/>
  <c r="I12233" i="2"/>
  <c r="I12232" i="2"/>
  <c r="I12231" i="2"/>
  <c r="I12219" i="2"/>
  <c r="I12218" i="2"/>
  <c r="I12217" i="2"/>
  <c r="I12214" i="2"/>
  <c r="I12213" i="2"/>
  <c r="I12212" i="2"/>
  <c r="I12211" i="2"/>
  <c r="I12210" i="2"/>
  <c r="I12199" i="2"/>
  <c r="I12198" i="2"/>
  <c r="I12195" i="2"/>
  <c r="I12194" i="2"/>
  <c r="I12193" i="2"/>
  <c r="I12192" i="2"/>
  <c r="I12181" i="2"/>
  <c r="I12180" i="2"/>
  <c r="I12179" i="2"/>
  <c r="I12176" i="2"/>
  <c r="I12175" i="2"/>
  <c r="I12174" i="2"/>
  <c r="I12173" i="2"/>
  <c r="I12172" i="2"/>
  <c r="I12161" i="2"/>
  <c r="I12160" i="2"/>
  <c r="I12157" i="2"/>
  <c r="I12156" i="2"/>
  <c r="I12155" i="2"/>
  <c r="I12154" i="2"/>
  <c r="I12143" i="2"/>
  <c r="I12142" i="2"/>
  <c r="I12139" i="2"/>
  <c r="I12138" i="2"/>
  <c r="I12137" i="2"/>
  <c r="I12136" i="2"/>
  <c r="H12130" i="2"/>
  <c r="I12125" i="2"/>
  <c r="I12126" i="2" s="1"/>
  <c r="I12122" i="2"/>
  <c r="I12121" i="2"/>
  <c r="I12120" i="2"/>
  <c r="I12119" i="2"/>
  <c r="I12108" i="2"/>
  <c r="I12109" i="2" s="1"/>
  <c r="I12105" i="2"/>
  <c r="I12104" i="2"/>
  <c r="I12103" i="2"/>
  <c r="I12102" i="2"/>
  <c r="I12091" i="2"/>
  <c r="I12092" i="2" s="1"/>
  <c r="I12088" i="2"/>
  <c r="I12087" i="2"/>
  <c r="I12086" i="2"/>
  <c r="I12085" i="2"/>
  <c r="I12074" i="2"/>
  <c r="I12073" i="2"/>
  <c r="I12070" i="2"/>
  <c r="I12069" i="2"/>
  <c r="I12068" i="2"/>
  <c r="I12067" i="2"/>
  <c r="I12056" i="2"/>
  <c r="I12055" i="2"/>
  <c r="I12052" i="2"/>
  <c r="I12051" i="2"/>
  <c r="I12050" i="2"/>
  <c r="I12049" i="2"/>
  <c r="I12038" i="2"/>
  <c r="I12037" i="2"/>
  <c r="I12034" i="2"/>
  <c r="I12033" i="2"/>
  <c r="I12032" i="2"/>
  <c r="I12031" i="2"/>
  <c r="I12020" i="2"/>
  <c r="I12019" i="2"/>
  <c r="I12016" i="2"/>
  <c r="I12015" i="2"/>
  <c r="I12014" i="2"/>
  <c r="I12013" i="2"/>
  <c r="I12002" i="2"/>
  <c r="I12001" i="2"/>
  <c r="I11998" i="2"/>
  <c r="I11997" i="2"/>
  <c r="I11996" i="2"/>
  <c r="I11995" i="2"/>
  <c r="I11984" i="2"/>
  <c r="I11985" i="2" s="1"/>
  <c r="I11981" i="2"/>
  <c r="I11980" i="2"/>
  <c r="I11979" i="2"/>
  <c r="I11978" i="2"/>
  <c r="I11966" i="2"/>
  <c r="I11967" i="2" s="1"/>
  <c r="I11963" i="2"/>
  <c r="I11962" i="2"/>
  <c r="I11961" i="2"/>
  <c r="I11960" i="2"/>
  <c r="I11949" i="2"/>
  <c r="I11950" i="2" s="1"/>
  <c r="I11946" i="2"/>
  <c r="I11945" i="2"/>
  <c r="I11944" i="2"/>
  <c r="I11943" i="2"/>
  <c r="I11932" i="2"/>
  <c r="I11933" i="2" s="1"/>
  <c r="I11929" i="2"/>
  <c r="I11928" i="2"/>
  <c r="I11927" i="2"/>
  <c r="I11926" i="2"/>
  <c r="I11915" i="2"/>
  <c r="I11916" i="2" s="1"/>
  <c r="I11912" i="2"/>
  <c r="I11911" i="2"/>
  <c r="I11910" i="2"/>
  <c r="I11909" i="2"/>
  <c r="I11898" i="2"/>
  <c r="I11899" i="2" s="1"/>
  <c r="I11895" i="2"/>
  <c r="I11894" i="2"/>
  <c r="I11893" i="2"/>
  <c r="I11892" i="2"/>
  <c r="I11881" i="2"/>
  <c r="I11882" i="2" s="1"/>
  <c r="I11878" i="2"/>
  <c r="I11877" i="2"/>
  <c r="I11876" i="2"/>
  <c r="I11875" i="2"/>
  <c r="I11864" i="2"/>
  <c r="I11865" i="2" s="1"/>
  <c r="I11861" i="2"/>
  <c r="I11860" i="2"/>
  <c r="I11859" i="2"/>
  <c r="I11858" i="2"/>
  <c r="I11847" i="2"/>
  <c r="I11848" i="2" s="1"/>
  <c r="I11844" i="2"/>
  <c r="I11843" i="2"/>
  <c r="I11842" i="2"/>
  <c r="I11841" i="2"/>
  <c r="I11829" i="2"/>
  <c r="I11830" i="2" s="1"/>
  <c r="I11826" i="2"/>
  <c r="I11825" i="2"/>
  <c r="I11824" i="2"/>
  <c r="I11823" i="2"/>
  <c r="I11812" i="2"/>
  <c r="I11810" i="2"/>
  <c r="I11807" i="2"/>
  <c r="I11806" i="2"/>
  <c r="I11805" i="2"/>
  <c r="I11804" i="2"/>
  <c r="I11795" i="2"/>
  <c r="I11796" i="2" s="1"/>
  <c r="I11792" i="2"/>
  <c r="I11791" i="2"/>
  <c r="I11790" i="2"/>
  <c r="I11787" i="2"/>
  <c r="I11786" i="2"/>
  <c r="I11785" i="2"/>
  <c r="I11784" i="2"/>
  <c r="I11772" i="2"/>
  <c r="I11773" i="2" s="1"/>
  <c r="I11769" i="2"/>
  <c r="I11768" i="2"/>
  <c r="I11767" i="2"/>
  <c r="I11766" i="2"/>
  <c r="I11754" i="2"/>
  <c r="I11755" i="2" s="1"/>
  <c r="I11751" i="2"/>
  <c r="I11750" i="2"/>
  <c r="I11749" i="2"/>
  <c r="I11748" i="2"/>
  <c r="I11736" i="2"/>
  <c r="I11737" i="2" s="1"/>
  <c r="I11733" i="2"/>
  <c r="I11732" i="2"/>
  <c r="I11731" i="2"/>
  <c r="I11730" i="2"/>
  <c r="I11719" i="2"/>
  <c r="I11720" i="2" s="1"/>
  <c r="I11716" i="2"/>
  <c r="I11715" i="2"/>
  <c r="I11714" i="2"/>
  <c r="I11713" i="2"/>
  <c r="I11702" i="2"/>
  <c r="I11703" i="2" s="1"/>
  <c r="I11699" i="2"/>
  <c r="I11698" i="2"/>
  <c r="I11697" i="2"/>
  <c r="I11696" i="2"/>
  <c r="I11685" i="2"/>
  <c r="I11686" i="2" s="1"/>
  <c r="I11682" i="2"/>
  <c r="I11681" i="2"/>
  <c r="I11680" i="2"/>
  <c r="I11679" i="2"/>
  <c r="I11668" i="2"/>
  <c r="I11669" i="2" s="1"/>
  <c r="I11665" i="2"/>
  <c r="I11664" i="2"/>
  <c r="I11663" i="2"/>
  <c r="I11662" i="2"/>
  <c r="I11651" i="2"/>
  <c r="I11652" i="2" s="1"/>
  <c r="I11648" i="2"/>
  <c r="I11647" i="2"/>
  <c r="I11646" i="2"/>
  <c r="I11645" i="2"/>
  <c r="I11634" i="2"/>
  <c r="I11635" i="2" s="1"/>
  <c r="I11631" i="2"/>
  <c r="I11630" i="2"/>
  <c r="I11629" i="2"/>
  <c r="I11628" i="2"/>
  <c r="I11617" i="2"/>
  <c r="I11618" i="2" s="1"/>
  <c r="I11614" i="2"/>
  <c r="I11613" i="2"/>
  <c r="I11612" i="2"/>
  <c r="I11611" i="2"/>
  <c r="I11600" i="2"/>
  <c r="I11601" i="2" s="1"/>
  <c r="I11597" i="2"/>
  <c r="I11596" i="2"/>
  <c r="I11595" i="2"/>
  <c r="I11594" i="2"/>
  <c r="I11583" i="2"/>
  <c r="I11584" i="2" s="1"/>
  <c r="I11580" i="2"/>
  <c r="I11579" i="2"/>
  <c r="I11578" i="2"/>
  <c r="I11577" i="2"/>
  <c r="I11564" i="2"/>
  <c r="I11565" i="2" s="1"/>
  <c r="I11561" i="2"/>
  <c r="I11560" i="2"/>
  <c r="I11559" i="2"/>
  <c r="I11558" i="2"/>
  <c r="I11546" i="2"/>
  <c r="I11547" i="2" s="1"/>
  <c r="I11543" i="2"/>
  <c r="I11542" i="2"/>
  <c r="I11541" i="2"/>
  <c r="I11540" i="2"/>
  <c r="I11527" i="2"/>
  <c r="I11524" i="2"/>
  <c r="I11523" i="2"/>
  <c r="I11522" i="2"/>
  <c r="I11521" i="2"/>
  <c r="I11510" i="2"/>
  <c r="I11508" i="2"/>
  <c r="I11505" i="2"/>
  <c r="I11504" i="2"/>
  <c r="I11503" i="2"/>
  <c r="I11502" i="2"/>
  <c r="I11491" i="2"/>
  <c r="I11489" i="2"/>
  <c r="I11486" i="2"/>
  <c r="I11485" i="2"/>
  <c r="I11484" i="2"/>
  <c r="I11483" i="2"/>
  <c r="I11472" i="2"/>
  <c r="I11470" i="2"/>
  <c r="I11467" i="2"/>
  <c r="I11466" i="2"/>
  <c r="I11465" i="2"/>
  <c r="I11464" i="2"/>
  <c r="I11453" i="2"/>
  <c r="I11451" i="2"/>
  <c r="I11448" i="2"/>
  <c r="I11447" i="2"/>
  <c r="I11446" i="2"/>
  <c r="I11445" i="2"/>
  <c r="I11434" i="2"/>
  <c r="I11433" i="2"/>
  <c r="I11432" i="2"/>
  <c r="I11429" i="2"/>
  <c r="I11428" i="2"/>
  <c r="I11427" i="2"/>
  <c r="I11426" i="2"/>
  <c r="I11413" i="2"/>
  <c r="I11414" i="2" s="1"/>
  <c r="I11410" i="2"/>
  <c r="I11409" i="2"/>
  <c r="I11408" i="2"/>
  <c r="I11407" i="2"/>
  <c r="I11396" i="2"/>
  <c r="I11397" i="2" s="1"/>
  <c r="I11393" i="2"/>
  <c r="I11392" i="2"/>
  <c r="I11391" i="2"/>
  <c r="I11390" i="2"/>
  <c r="I11379" i="2"/>
  <c r="I11378" i="2"/>
  <c r="I11377" i="2"/>
  <c r="I11374" i="2"/>
  <c r="I11373" i="2"/>
  <c r="I11372" i="2"/>
  <c r="I11371" i="2"/>
  <c r="I11360" i="2"/>
  <c r="I11359" i="2"/>
  <c r="I11356" i="2"/>
  <c r="I11355" i="2"/>
  <c r="I11354" i="2"/>
  <c r="I11353" i="2"/>
  <c r="I11341" i="2"/>
  <c r="I11342" i="2" s="1"/>
  <c r="I11338" i="2"/>
  <c r="I11337" i="2"/>
  <c r="I11336" i="2"/>
  <c r="I11335" i="2"/>
  <c r="I11324" i="2"/>
  <c r="I11325" i="2" s="1"/>
  <c r="I11321" i="2"/>
  <c r="I11320" i="2"/>
  <c r="I11319" i="2"/>
  <c r="I11318" i="2"/>
  <c r="I11306" i="2"/>
  <c r="I11305" i="2"/>
  <c r="I11304" i="2"/>
  <c r="I11301" i="2"/>
  <c r="I11300" i="2"/>
  <c r="I11299" i="2"/>
  <c r="I11298" i="2"/>
  <c r="I11287" i="2"/>
  <c r="I11288" i="2" s="1"/>
  <c r="I11284" i="2"/>
  <c r="I11283" i="2"/>
  <c r="I11282" i="2"/>
  <c r="I11281" i="2"/>
  <c r="I11270" i="2"/>
  <c r="I11269" i="2"/>
  <c r="I11268" i="2"/>
  <c r="I11265" i="2"/>
  <c r="I11264" i="2"/>
  <c r="I11263" i="2"/>
  <c r="I11262" i="2"/>
  <c r="I11251" i="2"/>
  <c r="I11252" i="2" s="1"/>
  <c r="I11248" i="2"/>
  <c r="I11247" i="2"/>
  <c r="I11246" i="2"/>
  <c r="I11245" i="2"/>
  <c r="I11234" i="2"/>
  <c r="I11233" i="2"/>
  <c r="I11232" i="2"/>
  <c r="I11231" i="2"/>
  <c r="I11228" i="2"/>
  <c r="I11227" i="2"/>
  <c r="I11226" i="2"/>
  <c r="I11225" i="2"/>
  <c r="I11214" i="2"/>
  <c r="I11213" i="2"/>
  <c r="I11212" i="2"/>
  <c r="I11211" i="2"/>
  <c r="I11208" i="2"/>
  <c r="I11207" i="2"/>
  <c r="I11206" i="2"/>
  <c r="I11205" i="2"/>
  <c r="I11194" i="2"/>
  <c r="I11193" i="2"/>
  <c r="I11190" i="2"/>
  <c r="I11189" i="2"/>
  <c r="I11188" i="2"/>
  <c r="I11187" i="2"/>
  <c r="I11176" i="2"/>
  <c r="I11175" i="2"/>
  <c r="I11172" i="2"/>
  <c r="I11171" i="2"/>
  <c r="I11170" i="2"/>
  <c r="I11169" i="2"/>
  <c r="I11158" i="2"/>
  <c r="I11157" i="2"/>
  <c r="I11154" i="2"/>
  <c r="I11153" i="2"/>
  <c r="I11152" i="2"/>
  <c r="I11151" i="2"/>
  <c r="I11140" i="2"/>
  <c r="I11139" i="2"/>
  <c r="I11136" i="2"/>
  <c r="I11135" i="2"/>
  <c r="I11134" i="2"/>
  <c r="I11133" i="2"/>
  <c r="I11122" i="2"/>
  <c r="I11121" i="2"/>
  <c r="I11118" i="2"/>
  <c r="I11117" i="2"/>
  <c r="I11116" i="2"/>
  <c r="I11115" i="2"/>
  <c r="I11104" i="2"/>
  <c r="I11103" i="2"/>
  <c r="I11102" i="2"/>
  <c r="I11099" i="2"/>
  <c r="I11098" i="2"/>
  <c r="I11097" i="2"/>
  <c r="I11096" i="2"/>
  <c r="I11085" i="2"/>
  <c r="I11084" i="2"/>
  <c r="I11083" i="2"/>
  <c r="I11080" i="2"/>
  <c r="I11079" i="2"/>
  <c r="I11078" i="2"/>
  <c r="I11077" i="2"/>
  <c r="I11066" i="2"/>
  <c r="I11065" i="2"/>
  <c r="I11062" i="2"/>
  <c r="I11061" i="2"/>
  <c r="I11060" i="2"/>
  <c r="I11059" i="2"/>
  <c r="I11048" i="2"/>
  <c r="I11049" i="2" s="1"/>
  <c r="I11045" i="2"/>
  <c r="I11044" i="2"/>
  <c r="I11043" i="2"/>
  <c r="I11042" i="2"/>
  <c r="I11031" i="2"/>
  <c r="I11032" i="2" s="1"/>
  <c r="I11028" i="2"/>
  <c r="I11027" i="2"/>
  <c r="I11026" i="2"/>
  <c r="I11025" i="2"/>
  <c r="I11016" i="2"/>
  <c r="I11017" i="2" s="1"/>
  <c r="I11013" i="2"/>
  <c r="I11014" i="2" s="1"/>
  <c r="I11010" i="2"/>
  <c r="I11009" i="2"/>
  <c r="I11008" i="2"/>
  <c r="I11007" i="2"/>
  <c r="I10996" i="2"/>
  <c r="I10997" i="2" s="1"/>
  <c r="I10993" i="2"/>
  <c r="I10992" i="2"/>
  <c r="I10991" i="2"/>
  <c r="I10988" i="2"/>
  <c r="I10987" i="2"/>
  <c r="I10986" i="2"/>
  <c r="I10985" i="2"/>
  <c r="I10974" i="2"/>
  <c r="I10973" i="2"/>
  <c r="I10972" i="2"/>
  <c r="I10969" i="2"/>
  <c r="I10968" i="2"/>
  <c r="I10967" i="2"/>
  <c r="I10966" i="2"/>
  <c r="I10954" i="2"/>
  <c r="I10953" i="2"/>
  <c r="I10950" i="2"/>
  <c r="I10949" i="2"/>
  <c r="I10948" i="2"/>
  <c r="I10947" i="2"/>
  <c r="I10936" i="2"/>
  <c r="I10935" i="2"/>
  <c r="I10934" i="2"/>
  <c r="I10931" i="2"/>
  <c r="I10930" i="2"/>
  <c r="I10929" i="2"/>
  <c r="I10928" i="2"/>
  <c r="I10916" i="2"/>
  <c r="I10915" i="2"/>
  <c r="I10914" i="2"/>
  <c r="I10913" i="2"/>
  <c r="I10912" i="2"/>
  <c r="I10909" i="2"/>
  <c r="I10908" i="2"/>
  <c r="I10907" i="2"/>
  <c r="I10906" i="2"/>
  <c r="I10895" i="2"/>
  <c r="I10894" i="2"/>
  <c r="I10893" i="2"/>
  <c r="I10892" i="2"/>
  <c r="I10889" i="2"/>
  <c r="I10888" i="2"/>
  <c r="I10887" i="2"/>
  <c r="I10886" i="2"/>
  <c r="I10875" i="2"/>
  <c r="I10874" i="2"/>
  <c r="I10873" i="2"/>
  <c r="I10872" i="2"/>
  <c r="I10869" i="2"/>
  <c r="I10868" i="2"/>
  <c r="I10867" i="2"/>
  <c r="I10866" i="2"/>
  <c r="I10855" i="2"/>
  <c r="I10854" i="2"/>
  <c r="I10851" i="2"/>
  <c r="I10850" i="2"/>
  <c r="I10849" i="2"/>
  <c r="I10848" i="2"/>
  <c r="I10837" i="2"/>
  <c r="I10835" i="2"/>
  <c r="I10832" i="2"/>
  <c r="I10831" i="2"/>
  <c r="I10830" i="2"/>
  <c r="I10829" i="2"/>
  <c r="H10823" i="2"/>
  <c r="I10818" i="2"/>
  <c r="I10817" i="2"/>
  <c r="I10815" i="2"/>
  <c r="I10812" i="2"/>
  <c r="I10811" i="2"/>
  <c r="I10810" i="2"/>
  <c r="I10809" i="2"/>
  <c r="I10798" i="2"/>
  <c r="I10797" i="2"/>
  <c r="I10794" i="2"/>
  <c r="I10793" i="2"/>
  <c r="I10792" i="2"/>
  <c r="I10791" i="2"/>
  <c r="I10779" i="2"/>
  <c r="I10778" i="2"/>
  <c r="I10777" i="2"/>
  <c r="I10774" i="2"/>
  <c r="I10773" i="2"/>
  <c r="I10772" i="2"/>
  <c r="I10771" i="2"/>
  <c r="I10760" i="2"/>
  <c r="I10759" i="2"/>
  <c r="I10758" i="2"/>
  <c r="I10755" i="2"/>
  <c r="I10754" i="2"/>
  <c r="I10753" i="2"/>
  <c r="I10752" i="2"/>
  <c r="I10741" i="2"/>
  <c r="I10740" i="2"/>
  <c r="I10739" i="2"/>
  <c r="I10738" i="2"/>
  <c r="I10735" i="2"/>
  <c r="I10734" i="2"/>
  <c r="I10733" i="2"/>
  <c r="I10732" i="2"/>
  <c r="I10720" i="2"/>
  <c r="I10719" i="2"/>
  <c r="I10718" i="2"/>
  <c r="I10717" i="2"/>
  <c r="I10714" i="2"/>
  <c r="I10713" i="2"/>
  <c r="I10712" i="2"/>
  <c r="I10711" i="2"/>
  <c r="I10700" i="2"/>
  <c r="I10699" i="2"/>
  <c r="I10698" i="2"/>
  <c r="I10697" i="2"/>
  <c r="I10694" i="2"/>
  <c r="I10693" i="2"/>
  <c r="I10692" i="2"/>
  <c r="I10691" i="2"/>
  <c r="I10680" i="2"/>
  <c r="I10679" i="2"/>
  <c r="I10678" i="2"/>
  <c r="I10677" i="2"/>
  <c r="I10674" i="2"/>
  <c r="I10673" i="2"/>
  <c r="I10672" i="2"/>
  <c r="I10671" i="2"/>
  <c r="I10659" i="2"/>
  <c r="I10658" i="2"/>
  <c r="I10657" i="2"/>
  <c r="I10654" i="2"/>
  <c r="I10653" i="2"/>
  <c r="I10652" i="2"/>
  <c r="I10651" i="2"/>
  <c r="I10640" i="2"/>
  <c r="I10639" i="2"/>
  <c r="I10638" i="2"/>
  <c r="I10635" i="2"/>
  <c r="I10634" i="2"/>
  <c r="I10633" i="2"/>
  <c r="I10632" i="2"/>
  <c r="I10621" i="2"/>
  <c r="I10620" i="2"/>
  <c r="I10619" i="2"/>
  <c r="I10616" i="2"/>
  <c r="I10615" i="2"/>
  <c r="I10614" i="2"/>
  <c r="I10613" i="2"/>
  <c r="I10602" i="2"/>
  <c r="I10601" i="2"/>
  <c r="I10600" i="2"/>
  <c r="I10597" i="2"/>
  <c r="I10596" i="2"/>
  <c r="I10595" i="2"/>
  <c r="I10594" i="2"/>
  <c r="I10583" i="2"/>
  <c r="I10582" i="2"/>
  <c r="I10581" i="2"/>
  <c r="I10578" i="2"/>
  <c r="I10577" i="2"/>
  <c r="I10576" i="2"/>
  <c r="I10575" i="2"/>
  <c r="I10564" i="2"/>
  <c r="I10563" i="2"/>
  <c r="I10562" i="2"/>
  <c r="I10559" i="2"/>
  <c r="I10558" i="2"/>
  <c r="I10557" i="2"/>
  <c r="I10556" i="2"/>
  <c r="I10543" i="2"/>
  <c r="I10542" i="2"/>
  <c r="I10541" i="2"/>
  <c r="I10540" i="2"/>
  <c r="I10537" i="2"/>
  <c r="I10536" i="2"/>
  <c r="I10535" i="2"/>
  <c r="I10534" i="2"/>
  <c r="I10523" i="2"/>
  <c r="I10522" i="2"/>
  <c r="I10521" i="2"/>
  <c r="I10520" i="2"/>
  <c r="I10517" i="2"/>
  <c r="I10516" i="2"/>
  <c r="I10515" i="2"/>
  <c r="I10514" i="2"/>
  <c r="I10503" i="2"/>
  <c r="I10502" i="2"/>
  <c r="I10501" i="2"/>
  <c r="I10500" i="2"/>
  <c r="I10497" i="2"/>
  <c r="I10496" i="2"/>
  <c r="I10495" i="2"/>
  <c r="I10494" i="2"/>
  <c r="I10483" i="2"/>
  <c r="I10482" i="2"/>
  <c r="I10481" i="2"/>
  <c r="I10480" i="2"/>
  <c r="I10477" i="2"/>
  <c r="I10476" i="2"/>
  <c r="I10475" i="2"/>
  <c r="I10474" i="2"/>
  <c r="I10460" i="2"/>
  <c r="I10459" i="2"/>
  <c r="I10458" i="2"/>
  <c r="I10457" i="2"/>
  <c r="I10454" i="2"/>
  <c r="I10453" i="2"/>
  <c r="I10452" i="2"/>
  <c r="I10451" i="2"/>
  <c r="I10439" i="2"/>
  <c r="I10438" i="2"/>
  <c r="I10437" i="2"/>
  <c r="I10436" i="2"/>
  <c r="I10433" i="2"/>
  <c r="I10432" i="2"/>
  <c r="I10431" i="2"/>
  <c r="I10430" i="2"/>
  <c r="I10421" i="2"/>
  <c r="I10422" i="2" s="1"/>
  <c r="I10418" i="2"/>
  <c r="I10417" i="2"/>
  <c r="I10414" i="2"/>
  <c r="I10413" i="2"/>
  <c r="I10412" i="2"/>
  <c r="I10411" i="2"/>
  <c r="I10400" i="2"/>
  <c r="I10401" i="2" s="1"/>
  <c r="I10397" i="2"/>
  <c r="I10396" i="2"/>
  <c r="I10395" i="2"/>
  <c r="I10394" i="2"/>
  <c r="I10383" i="2"/>
  <c r="I10384" i="2" s="1"/>
  <c r="I10380" i="2"/>
  <c r="I10379" i="2"/>
  <c r="I10378" i="2"/>
  <c r="I10377" i="2"/>
  <c r="I10366" i="2"/>
  <c r="I10365" i="2"/>
  <c r="I10362" i="2"/>
  <c r="I10361" i="2"/>
  <c r="I10360" i="2"/>
  <c r="I10359" i="2"/>
  <c r="I10348" i="2"/>
  <c r="I10347" i="2"/>
  <c r="I10344" i="2"/>
  <c r="I10343" i="2"/>
  <c r="I10342" i="2"/>
  <c r="I10341" i="2"/>
  <c r="I10330" i="2"/>
  <c r="I10329" i="2"/>
  <c r="I10326" i="2"/>
  <c r="I10325" i="2"/>
  <c r="I10324" i="2"/>
  <c r="I10323" i="2"/>
  <c r="I10312" i="2"/>
  <c r="I10311" i="2"/>
  <c r="I10308" i="2"/>
  <c r="I10307" i="2"/>
  <c r="I10306" i="2"/>
  <c r="I10305" i="2"/>
  <c r="I10294" i="2"/>
  <c r="I10293" i="2"/>
  <c r="I10290" i="2"/>
  <c r="I10289" i="2"/>
  <c r="I10288" i="2"/>
  <c r="I10287" i="2"/>
  <c r="I10276" i="2"/>
  <c r="I10275" i="2"/>
  <c r="I10277" i="2" s="1"/>
  <c r="I10272" i="2"/>
  <c r="I10271" i="2"/>
  <c r="I10270" i="2"/>
  <c r="I10269" i="2"/>
  <c r="I10258" i="2"/>
  <c r="I10257" i="2"/>
  <c r="I10254" i="2"/>
  <c r="I10253" i="2"/>
  <c r="I10252" i="2"/>
  <c r="I10251" i="2"/>
  <c r="I10240" i="2"/>
  <c r="I10239" i="2"/>
  <c r="I10238" i="2"/>
  <c r="I10237" i="2"/>
  <c r="I10234" i="2"/>
  <c r="I10233" i="2"/>
  <c r="I10232" i="2"/>
  <c r="I10231" i="2"/>
  <c r="I10218" i="2"/>
  <c r="I10217" i="2"/>
  <c r="I10216" i="2"/>
  <c r="I10215" i="2"/>
  <c r="I10212" i="2"/>
  <c r="I10211" i="2"/>
  <c r="I10210" i="2"/>
  <c r="I10209" i="2"/>
  <c r="I10198" i="2"/>
  <c r="I10197" i="2"/>
  <c r="I10196" i="2"/>
  <c r="I10195" i="2"/>
  <c r="I10192" i="2"/>
  <c r="I10191" i="2"/>
  <c r="I10190" i="2"/>
  <c r="I10189" i="2"/>
  <c r="I10178" i="2"/>
  <c r="I10177" i="2"/>
  <c r="I10176" i="2"/>
  <c r="I10175" i="2"/>
  <c r="I10172" i="2"/>
  <c r="I10171" i="2"/>
  <c r="I10170" i="2"/>
  <c r="I10169" i="2"/>
  <c r="I10158" i="2"/>
  <c r="I10157" i="2"/>
  <c r="I10156" i="2"/>
  <c r="I10155" i="2"/>
  <c r="I10152" i="2"/>
  <c r="I10151" i="2"/>
  <c r="I10150" i="2"/>
  <c r="I10149" i="2"/>
  <c r="I10138" i="2"/>
  <c r="I10137" i="2"/>
  <c r="I10136" i="2"/>
  <c r="I10135" i="2"/>
  <c r="I10132" i="2"/>
  <c r="I10131" i="2"/>
  <c r="I10130" i="2"/>
  <c r="I10129" i="2"/>
  <c r="I10118" i="2"/>
  <c r="I10117" i="2"/>
  <c r="I10116" i="2"/>
  <c r="I10115" i="2"/>
  <c r="I10112" i="2"/>
  <c r="I10111" i="2"/>
  <c r="I10110" i="2"/>
  <c r="I10109" i="2"/>
  <c r="I10098" i="2"/>
  <c r="I10097" i="2"/>
  <c r="I10096" i="2"/>
  <c r="I10095" i="2"/>
  <c r="I10092" i="2"/>
  <c r="I10091" i="2"/>
  <c r="I10090" i="2"/>
  <c r="I10089" i="2"/>
  <c r="I10078" i="2"/>
  <c r="I10077" i="2"/>
  <c r="I10076" i="2"/>
  <c r="I10075" i="2"/>
  <c r="I10072" i="2"/>
  <c r="I10071" i="2"/>
  <c r="I10070" i="2"/>
  <c r="I10069" i="2"/>
  <c r="I10058" i="2"/>
  <c r="I10057" i="2"/>
  <c r="I10056" i="2"/>
  <c r="I10055" i="2"/>
  <c r="I10052" i="2"/>
  <c r="I10051" i="2"/>
  <c r="I10050" i="2"/>
  <c r="I10049" i="2"/>
  <c r="I10038" i="2"/>
  <c r="I10037" i="2"/>
  <c r="I10036" i="2"/>
  <c r="I10035" i="2"/>
  <c r="I10032" i="2"/>
  <c r="I10031" i="2"/>
  <c r="I10030" i="2"/>
  <c r="I10029" i="2"/>
  <c r="I10018" i="2"/>
  <c r="I10017" i="2"/>
  <c r="I10016" i="2"/>
  <c r="I10015" i="2"/>
  <c r="I10012" i="2"/>
  <c r="I10011" i="2"/>
  <c r="I10010" i="2"/>
  <c r="I10009" i="2"/>
  <c r="I9998" i="2"/>
  <c r="I9997" i="2"/>
  <c r="I9996" i="2"/>
  <c r="I9995" i="2"/>
  <c r="I9992" i="2"/>
  <c r="I9991" i="2"/>
  <c r="I9990" i="2"/>
  <c r="I9989" i="2"/>
  <c r="I9978" i="2"/>
  <c r="I9977" i="2"/>
  <c r="I9976" i="2"/>
  <c r="I9975" i="2"/>
  <c r="I9972" i="2"/>
  <c r="I9971" i="2"/>
  <c r="I9970" i="2"/>
  <c r="I9969" i="2"/>
  <c r="I9958" i="2"/>
  <c r="I9957" i="2"/>
  <c r="I9956" i="2"/>
  <c r="I9955" i="2"/>
  <c r="I9952" i="2"/>
  <c r="I9951" i="2"/>
  <c r="I9950" i="2"/>
  <c r="I9949" i="2"/>
  <c r="I9938" i="2"/>
  <c r="I9937" i="2"/>
  <c r="I9936" i="2"/>
  <c r="I9935" i="2"/>
  <c r="I9932" i="2"/>
  <c r="I9931" i="2"/>
  <c r="I9930" i="2"/>
  <c r="I9929" i="2"/>
  <c r="I9918" i="2"/>
  <c r="I9917" i="2"/>
  <c r="I9916" i="2"/>
  <c r="I9915" i="2"/>
  <c r="I9912" i="2"/>
  <c r="I9911" i="2"/>
  <c r="I9910" i="2"/>
  <c r="I9909" i="2"/>
  <c r="I9898" i="2"/>
  <c r="I9897" i="2"/>
  <c r="I9896" i="2"/>
  <c r="I9895" i="2"/>
  <c r="I9892" i="2"/>
  <c r="I9891" i="2"/>
  <c r="I9890" i="2"/>
  <c r="I9889" i="2"/>
  <c r="H9883" i="2"/>
  <c r="I9878" i="2"/>
  <c r="I9877" i="2"/>
  <c r="I9876" i="2"/>
  <c r="I9875" i="2"/>
  <c r="I9872" i="2"/>
  <c r="I9871" i="2"/>
  <c r="I9870" i="2"/>
  <c r="I9869" i="2"/>
  <c r="I9858" i="2"/>
  <c r="I9857" i="2"/>
  <c r="I9856" i="2"/>
  <c r="I9855" i="2"/>
  <c r="I9852" i="2"/>
  <c r="I9851" i="2"/>
  <c r="I9850" i="2"/>
  <c r="I9849" i="2"/>
  <c r="I9838" i="2"/>
  <c r="I9837" i="2"/>
  <c r="I9836" i="2"/>
  <c r="I9835" i="2"/>
  <c r="I9832" i="2"/>
  <c r="I9831" i="2"/>
  <c r="I9830" i="2"/>
  <c r="I9829" i="2"/>
  <c r="I9818" i="2"/>
  <c r="I9817" i="2"/>
  <c r="I9816" i="2"/>
  <c r="I9815" i="2"/>
  <c r="I9812" i="2"/>
  <c r="I9811" i="2"/>
  <c r="I9810" i="2"/>
  <c r="I9809" i="2"/>
  <c r="I9796" i="2"/>
  <c r="I9795" i="2"/>
  <c r="I9794" i="2"/>
  <c r="I9793" i="2"/>
  <c r="I9790" i="2"/>
  <c r="I9789" i="2"/>
  <c r="I9788" i="2"/>
  <c r="I9787" i="2"/>
  <c r="I9776" i="2"/>
  <c r="I9775" i="2"/>
  <c r="I9774" i="2"/>
  <c r="I9773" i="2"/>
  <c r="I9770" i="2"/>
  <c r="I9769" i="2"/>
  <c r="I9768" i="2"/>
  <c r="I9767" i="2"/>
  <c r="I9756" i="2"/>
  <c r="I9755" i="2"/>
  <c r="I9754" i="2"/>
  <c r="I9753" i="2"/>
  <c r="I9750" i="2"/>
  <c r="I9749" i="2"/>
  <c r="I9748" i="2"/>
  <c r="I9747" i="2"/>
  <c r="I9736" i="2"/>
  <c r="I9735" i="2"/>
  <c r="I9734" i="2"/>
  <c r="I9733" i="2"/>
  <c r="I9730" i="2"/>
  <c r="I9729" i="2"/>
  <c r="I9728" i="2"/>
  <c r="I9727" i="2"/>
  <c r="I9716" i="2"/>
  <c r="I9715" i="2"/>
  <c r="I9714" i="2"/>
  <c r="I9713" i="2"/>
  <c r="I9710" i="2"/>
  <c r="I9709" i="2"/>
  <c r="I9708" i="2"/>
  <c r="I9707" i="2"/>
  <c r="H9701" i="2"/>
  <c r="I9696" i="2"/>
  <c r="I9695" i="2"/>
  <c r="I9694" i="2"/>
  <c r="I9693" i="2"/>
  <c r="I9690" i="2"/>
  <c r="I9689" i="2"/>
  <c r="I9688" i="2"/>
  <c r="I9687" i="2"/>
  <c r="I9674" i="2"/>
  <c r="I9673" i="2"/>
  <c r="I9672" i="2"/>
  <c r="I9671" i="2"/>
  <c r="I9668" i="2"/>
  <c r="I9667" i="2"/>
  <c r="I9666" i="2"/>
  <c r="I9665" i="2"/>
  <c r="I9654" i="2"/>
  <c r="I9653" i="2"/>
  <c r="I9652" i="2"/>
  <c r="I9651" i="2"/>
  <c r="I9648" i="2"/>
  <c r="I9647" i="2"/>
  <c r="I9646" i="2"/>
  <c r="I9645" i="2"/>
  <c r="I9634" i="2"/>
  <c r="I9633" i="2"/>
  <c r="I9632" i="2"/>
  <c r="I9631" i="2"/>
  <c r="I9628" i="2"/>
  <c r="I9627" i="2"/>
  <c r="I9626" i="2"/>
  <c r="I9625" i="2"/>
  <c r="I9614" i="2"/>
  <c r="I9613" i="2"/>
  <c r="I9612" i="2"/>
  <c r="I9611" i="2"/>
  <c r="I9608" i="2"/>
  <c r="I9607" i="2"/>
  <c r="I9606" i="2"/>
  <c r="I9605" i="2"/>
  <c r="I9594" i="2"/>
  <c r="I9593" i="2"/>
  <c r="I9592" i="2"/>
  <c r="I9591" i="2"/>
  <c r="I9588" i="2"/>
  <c r="I9587" i="2"/>
  <c r="I9586" i="2"/>
  <c r="I9585" i="2"/>
  <c r="I9574" i="2"/>
  <c r="I9573" i="2"/>
  <c r="I9572" i="2"/>
  <c r="I9571" i="2"/>
  <c r="I9568" i="2"/>
  <c r="I9567" i="2"/>
  <c r="I9566" i="2"/>
  <c r="I9565" i="2"/>
  <c r="I9554" i="2"/>
  <c r="I9553" i="2"/>
  <c r="I9552" i="2"/>
  <c r="I9551" i="2"/>
  <c r="I9548" i="2"/>
  <c r="I9547" i="2"/>
  <c r="I9546" i="2"/>
  <c r="I9545" i="2"/>
  <c r="I9534" i="2"/>
  <c r="I9533" i="2"/>
  <c r="I9532" i="2"/>
  <c r="I9531" i="2"/>
  <c r="I9528" i="2"/>
  <c r="I9527" i="2"/>
  <c r="I9526" i="2"/>
  <c r="I9525" i="2"/>
  <c r="I9514" i="2"/>
  <c r="I9513" i="2"/>
  <c r="I9512" i="2"/>
  <c r="I9511" i="2"/>
  <c r="I9508" i="2"/>
  <c r="I9507" i="2"/>
  <c r="I9506" i="2"/>
  <c r="I9505" i="2"/>
  <c r="I9493" i="2"/>
  <c r="I9492" i="2"/>
  <c r="I9491" i="2"/>
  <c r="I9490" i="2"/>
  <c r="I9487" i="2"/>
  <c r="I9486" i="2"/>
  <c r="I9485" i="2"/>
  <c r="I9484" i="2"/>
  <c r="I9473" i="2"/>
  <c r="I9472" i="2"/>
  <c r="I9471" i="2"/>
  <c r="I9470" i="2"/>
  <c r="I9467" i="2"/>
  <c r="I9466" i="2"/>
  <c r="I9465" i="2"/>
  <c r="I9464" i="2"/>
  <c r="I9453" i="2"/>
  <c r="I9452" i="2"/>
  <c r="I9451" i="2"/>
  <c r="I9450" i="2"/>
  <c r="I9447" i="2"/>
  <c r="I9446" i="2"/>
  <c r="I9445" i="2"/>
  <c r="I9444" i="2"/>
  <c r="I9433" i="2"/>
  <c r="I9432" i="2"/>
  <c r="I9431" i="2"/>
  <c r="I9430" i="2"/>
  <c r="I9427" i="2"/>
  <c r="I9426" i="2"/>
  <c r="I9425" i="2"/>
  <c r="I9424" i="2"/>
  <c r="I9413" i="2"/>
  <c r="I9412" i="2"/>
  <c r="I9411" i="2"/>
  <c r="I9410" i="2"/>
  <c r="I9407" i="2"/>
  <c r="I9406" i="2"/>
  <c r="I9405" i="2"/>
  <c r="I9404" i="2"/>
  <c r="I9393" i="2"/>
  <c r="I9392" i="2"/>
  <c r="I9391" i="2"/>
  <c r="I9390" i="2"/>
  <c r="I9387" i="2"/>
  <c r="I9386" i="2"/>
  <c r="I9385" i="2"/>
  <c r="I9384" i="2"/>
  <c r="I9371" i="2"/>
  <c r="I9370" i="2"/>
  <c r="I9369" i="2"/>
  <c r="I9368" i="2"/>
  <c r="I9365" i="2"/>
  <c r="I9364" i="2"/>
  <c r="I9363" i="2"/>
  <c r="I9362" i="2"/>
  <c r="I9351" i="2"/>
  <c r="I9350" i="2"/>
  <c r="I9349" i="2"/>
  <c r="I9348" i="2"/>
  <c r="I9345" i="2"/>
  <c r="I9344" i="2"/>
  <c r="I9343" i="2"/>
  <c r="I9342" i="2"/>
  <c r="I9330" i="2"/>
  <c r="I9329" i="2"/>
  <c r="I9328" i="2"/>
  <c r="I9327" i="2"/>
  <c r="I9324" i="2"/>
  <c r="I9323" i="2"/>
  <c r="I9322" i="2"/>
  <c r="I9321" i="2"/>
  <c r="I9310" i="2"/>
  <c r="I9309" i="2"/>
  <c r="I9308" i="2"/>
  <c r="I9307" i="2"/>
  <c r="I9304" i="2"/>
  <c r="I9303" i="2"/>
  <c r="I9302" i="2"/>
  <c r="I9301" i="2"/>
  <c r="I9290" i="2"/>
  <c r="I9289" i="2"/>
  <c r="I9288" i="2"/>
  <c r="I9287" i="2"/>
  <c r="I9284" i="2"/>
  <c r="I9283" i="2"/>
  <c r="I9282" i="2"/>
  <c r="I9281" i="2"/>
  <c r="I9270" i="2"/>
  <c r="I9269" i="2"/>
  <c r="I9268" i="2"/>
  <c r="I9267" i="2"/>
  <c r="I9264" i="2"/>
  <c r="I9263" i="2"/>
  <c r="I9262" i="2"/>
  <c r="I9261" i="2"/>
  <c r="I9249" i="2"/>
  <c r="I9248" i="2"/>
  <c r="I9247" i="2"/>
  <c r="I9246" i="2"/>
  <c r="I9243" i="2"/>
  <c r="I9242" i="2"/>
  <c r="I9241" i="2"/>
  <c r="I9240" i="2"/>
  <c r="I9229" i="2"/>
  <c r="I9228" i="2"/>
  <c r="I9227" i="2"/>
  <c r="I9226" i="2"/>
  <c r="I9223" i="2"/>
  <c r="I9222" i="2"/>
  <c r="I9221" i="2"/>
  <c r="I9220" i="2"/>
  <c r="I9209" i="2"/>
  <c r="I9208" i="2"/>
  <c r="I9207" i="2"/>
  <c r="I9206" i="2"/>
  <c r="I9203" i="2"/>
  <c r="I9202" i="2"/>
  <c r="I9201" i="2"/>
  <c r="I9200" i="2"/>
  <c r="I9189" i="2"/>
  <c r="I9188" i="2"/>
  <c r="I9187" i="2"/>
  <c r="I9186" i="2"/>
  <c r="I9183" i="2"/>
  <c r="I9182" i="2"/>
  <c r="I9181" i="2"/>
  <c r="I9180" i="2"/>
  <c r="I9169" i="2"/>
  <c r="I9168" i="2"/>
  <c r="I9167" i="2"/>
  <c r="I9166" i="2"/>
  <c r="I9163" i="2"/>
  <c r="I9162" i="2"/>
  <c r="I9161" i="2"/>
  <c r="I9160" i="2"/>
  <c r="I9149" i="2"/>
  <c r="I9148" i="2"/>
  <c r="I9147" i="2"/>
  <c r="I9146" i="2"/>
  <c r="I9143" i="2"/>
  <c r="I9142" i="2"/>
  <c r="I9141" i="2"/>
  <c r="I9140" i="2"/>
  <c r="I9128" i="2"/>
  <c r="I9127" i="2"/>
  <c r="I9126" i="2"/>
  <c r="I9125" i="2"/>
  <c r="I9122" i="2"/>
  <c r="I9121" i="2"/>
  <c r="I9120" i="2"/>
  <c r="I9119" i="2"/>
  <c r="I9108" i="2"/>
  <c r="I9107" i="2"/>
  <c r="I9106" i="2"/>
  <c r="I9105" i="2"/>
  <c r="I9102" i="2"/>
  <c r="I9101" i="2"/>
  <c r="I9100" i="2"/>
  <c r="I9099" i="2"/>
  <c r="I9088" i="2"/>
  <c r="I9087" i="2"/>
  <c r="I9084" i="2"/>
  <c r="I9083" i="2"/>
  <c r="I9082" i="2"/>
  <c r="I9081" i="2"/>
  <c r="I9070" i="2"/>
  <c r="I9069" i="2"/>
  <c r="I9068" i="2"/>
  <c r="I9067" i="2"/>
  <c r="I9064" i="2"/>
  <c r="I9063" i="2"/>
  <c r="I9062" i="2"/>
  <c r="I9061" i="2"/>
  <c r="I9050" i="2"/>
  <c r="I9049" i="2"/>
  <c r="I9048" i="2"/>
  <c r="I9047" i="2"/>
  <c r="I9044" i="2"/>
  <c r="I9043" i="2"/>
  <c r="I9042" i="2"/>
  <c r="I9041" i="2"/>
  <c r="I9029" i="2"/>
  <c r="I9028" i="2"/>
  <c r="I9027" i="2"/>
  <c r="I9026" i="2"/>
  <c r="I9023" i="2"/>
  <c r="I9022" i="2"/>
  <c r="I9021" i="2"/>
  <c r="I9020" i="2"/>
  <c r="I9009" i="2"/>
  <c r="I9008" i="2"/>
  <c r="I9007" i="2"/>
  <c r="I9006" i="2"/>
  <c r="I9003" i="2"/>
  <c r="I9002" i="2"/>
  <c r="I9001" i="2"/>
  <c r="I9000" i="2"/>
  <c r="I8989" i="2"/>
  <c r="I8988" i="2"/>
  <c r="I8987" i="2"/>
  <c r="I8986" i="2"/>
  <c r="I8983" i="2"/>
  <c r="I8982" i="2"/>
  <c r="I8981" i="2"/>
  <c r="I8980" i="2"/>
  <c r="I8969" i="2"/>
  <c r="I8968" i="2"/>
  <c r="I8967" i="2"/>
  <c r="I8966" i="2"/>
  <c r="I8963" i="2"/>
  <c r="I8962" i="2"/>
  <c r="I8961" i="2"/>
  <c r="I8960" i="2"/>
  <c r="I8949" i="2"/>
  <c r="I8948" i="2"/>
  <c r="I8947" i="2"/>
  <c r="I8946" i="2"/>
  <c r="I8943" i="2"/>
  <c r="I8942" i="2"/>
  <c r="I8941" i="2"/>
  <c r="I8940" i="2"/>
  <c r="I8929" i="2"/>
  <c r="I8928" i="2"/>
  <c r="I8927" i="2"/>
  <c r="I8926" i="2"/>
  <c r="I8923" i="2"/>
  <c r="I8922" i="2"/>
  <c r="I8921" i="2"/>
  <c r="I8920" i="2"/>
  <c r="I8909" i="2"/>
  <c r="I8908" i="2"/>
  <c r="I8907" i="2"/>
  <c r="I8906" i="2"/>
  <c r="I8903" i="2"/>
  <c r="I8902" i="2"/>
  <c r="I8901" i="2"/>
  <c r="I8900" i="2"/>
  <c r="I8889" i="2"/>
  <c r="I8888" i="2"/>
  <c r="I8887" i="2"/>
  <c r="I8886" i="2"/>
  <c r="I8883" i="2"/>
  <c r="I8882" i="2"/>
  <c r="I8881" i="2"/>
  <c r="I8880" i="2"/>
  <c r="I8868" i="2"/>
  <c r="I8867" i="2"/>
  <c r="I8866" i="2"/>
  <c r="I8863" i="2"/>
  <c r="I8862" i="2"/>
  <c r="I8861" i="2"/>
  <c r="I8860" i="2"/>
  <c r="I8849" i="2"/>
  <c r="I8848" i="2"/>
  <c r="I8847" i="2"/>
  <c r="I8844" i="2"/>
  <c r="I8843" i="2"/>
  <c r="I8842" i="2"/>
  <c r="I8841" i="2"/>
  <c r="I8830" i="2"/>
  <c r="I8829" i="2"/>
  <c r="I8828" i="2"/>
  <c r="I8825" i="2"/>
  <c r="I8824" i="2"/>
  <c r="I8823" i="2"/>
  <c r="I8822" i="2"/>
  <c r="I8811" i="2"/>
  <c r="I8810" i="2"/>
  <c r="I8809" i="2"/>
  <c r="I8806" i="2"/>
  <c r="I8805" i="2"/>
  <c r="I8804" i="2"/>
  <c r="I8803" i="2"/>
  <c r="I8792" i="2"/>
  <c r="I8791" i="2"/>
  <c r="I8790" i="2"/>
  <c r="I8787" i="2"/>
  <c r="I8786" i="2"/>
  <c r="I8785" i="2"/>
  <c r="I8784" i="2"/>
  <c r="I8773" i="2"/>
  <c r="I8772" i="2"/>
  <c r="I8771" i="2"/>
  <c r="I8768" i="2"/>
  <c r="I8767" i="2"/>
  <c r="I8766" i="2"/>
  <c r="I8765" i="2"/>
  <c r="I8754" i="2"/>
  <c r="I8753" i="2"/>
  <c r="I8752" i="2"/>
  <c r="I8749" i="2"/>
  <c r="I8748" i="2"/>
  <c r="I8747" i="2"/>
  <c r="I8746" i="2"/>
  <c r="I8735" i="2"/>
  <c r="I8734" i="2"/>
  <c r="I8733" i="2"/>
  <c r="I8730" i="2"/>
  <c r="I8729" i="2"/>
  <c r="I8728" i="2"/>
  <c r="I8727" i="2"/>
  <c r="H8714" i="2"/>
  <c r="I8714" i="2" s="1"/>
  <c r="H8713" i="2"/>
  <c r="I8713" i="2" s="1"/>
  <c r="H8712" i="2"/>
  <c r="I8712" i="2" s="1"/>
  <c r="H8711" i="2"/>
  <c r="I8711" i="2" s="1"/>
  <c r="H8710" i="2"/>
  <c r="I8710" i="2" s="1"/>
  <c r="H8709" i="2"/>
  <c r="I8709" i="2" s="1"/>
  <c r="I8706" i="2"/>
  <c r="I8705" i="2"/>
  <c r="I8704" i="2"/>
  <c r="I8703" i="2"/>
  <c r="I8692" i="2"/>
  <c r="I8693" i="2" s="1"/>
  <c r="I8689" i="2"/>
  <c r="I8688" i="2"/>
  <c r="I8687" i="2"/>
  <c r="I8686" i="2"/>
  <c r="I8675" i="2"/>
  <c r="I8674" i="2"/>
  <c r="I8671" i="2"/>
  <c r="I8670" i="2"/>
  <c r="I8669" i="2"/>
  <c r="I8668" i="2"/>
  <c r="I8657" i="2"/>
  <c r="I8656" i="2"/>
  <c r="I8653" i="2"/>
  <c r="I8652" i="2"/>
  <c r="I8651" i="2"/>
  <c r="I8650" i="2"/>
  <c r="I8638" i="2"/>
  <c r="I8637" i="2"/>
  <c r="I8636" i="2"/>
  <c r="I8633" i="2"/>
  <c r="I8632" i="2"/>
  <c r="I8631" i="2"/>
  <c r="I8630" i="2"/>
  <c r="I8619" i="2"/>
  <c r="I8618" i="2"/>
  <c r="I8617" i="2"/>
  <c r="I8616" i="2"/>
  <c r="I8615" i="2"/>
  <c r="I8612" i="2"/>
  <c r="I8611" i="2"/>
  <c r="I8610" i="2"/>
  <c r="I8609" i="2"/>
  <c r="I8598" i="2"/>
  <c r="I8597" i="2"/>
  <c r="I8596" i="2"/>
  <c r="I8595" i="2"/>
  <c r="I8592" i="2"/>
  <c r="I8591" i="2"/>
  <c r="I8590" i="2"/>
  <c r="I8589" i="2"/>
  <c r="I8578" i="2"/>
  <c r="I8577" i="2"/>
  <c r="I8576" i="2"/>
  <c r="I8575" i="2"/>
  <c r="I8572" i="2"/>
  <c r="I8571" i="2"/>
  <c r="I8570" i="2"/>
  <c r="I8569" i="2"/>
  <c r="I8558" i="2"/>
  <c r="I8557" i="2"/>
  <c r="I8556" i="2"/>
  <c r="I8555" i="2"/>
  <c r="I8554" i="2"/>
  <c r="I8551" i="2"/>
  <c r="I8550" i="2"/>
  <c r="I8549" i="2"/>
  <c r="I8548" i="2"/>
  <c r="H8542" i="2"/>
  <c r="I8537" i="2"/>
  <c r="I8536" i="2"/>
  <c r="I8533" i="2"/>
  <c r="I8532" i="2"/>
  <c r="I8531" i="2"/>
  <c r="I8530" i="2"/>
  <c r="I8519" i="2"/>
  <c r="I8518" i="2"/>
  <c r="I8517" i="2"/>
  <c r="I8514" i="2"/>
  <c r="I8513" i="2"/>
  <c r="I8512" i="2"/>
  <c r="I8511" i="2"/>
  <c r="I8500" i="2"/>
  <c r="I8499" i="2"/>
  <c r="I8498" i="2"/>
  <c r="I8495" i="2"/>
  <c r="I8494" i="2"/>
  <c r="I8493" i="2"/>
  <c r="I8492" i="2"/>
  <c r="I8481" i="2"/>
  <c r="I8480" i="2"/>
  <c r="I8477" i="2"/>
  <c r="I8476" i="2"/>
  <c r="I8475" i="2"/>
  <c r="I8474" i="2"/>
  <c r="I8463" i="2"/>
  <c r="I8462" i="2"/>
  <c r="I8459" i="2"/>
  <c r="I8458" i="2"/>
  <c r="I8457" i="2"/>
  <c r="I8456" i="2"/>
  <c r="I8444" i="2"/>
  <c r="I8443" i="2"/>
  <c r="I8440" i="2"/>
  <c r="I8439" i="2"/>
  <c r="I8438" i="2"/>
  <c r="I8437" i="2"/>
  <c r="I8426" i="2"/>
  <c r="I8425" i="2"/>
  <c r="I8422" i="2"/>
  <c r="I8421" i="2"/>
  <c r="I8420" i="2"/>
  <c r="I8419" i="2"/>
  <c r="I8407" i="2"/>
  <c r="I8406" i="2"/>
  <c r="I8405" i="2"/>
  <c r="I8402" i="2"/>
  <c r="I8401" i="2"/>
  <c r="I8400" i="2"/>
  <c r="I8399" i="2"/>
  <c r="I8388" i="2"/>
  <c r="I8389" i="2" s="1"/>
  <c r="I8385" i="2"/>
  <c r="I8384" i="2"/>
  <c r="I8373" i="2"/>
  <c r="I8372" i="2"/>
  <c r="I8371" i="2"/>
  <c r="I8368" i="2"/>
  <c r="I8367" i="2"/>
  <c r="I8366" i="2"/>
  <c r="I8365" i="2"/>
  <c r="I8354" i="2"/>
  <c r="I8355" i="2" s="1"/>
  <c r="I8351" i="2"/>
  <c r="I8350" i="2"/>
  <c r="I8349" i="2"/>
  <c r="I8348" i="2"/>
  <c r="I8337" i="2"/>
  <c r="I8336" i="2"/>
  <c r="I8335" i="2"/>
  <c r="I8334" i="2"/>
  <c r="I8333" i="2"/>
  <c r="I8332" i="2"/>
  <c r="I8331" i="2"/>
  <c r="I8328" i="2"/>
  <c r="I8327" i="2"/>
  <c r="I8326" i="2"/>
  <c r="I8325" i="2"/>
  <c r="I8314" i="2"/>
  <c r="I8313" i="2"/>
  <c r="I8312" i="2"/>
  <c r="I8311" i="2"/>
  <c r="I8310" i="2"/>
  <c r="I8309" i="2"/>
  <c r="I8308" i="2"/>
  <c r="I8305" i="2"/>
  <c r="I8304" i="2"/>
  <c r="I8303" i="2"/>
  <c r="I8302" i="2"/>
  <c r="I8291" i="2"/>
  <c r="I8292" i="2" s="1"/>
  <c r="I8288" i="2"/>
  <c r="I8287" i="2"/>
  <c r="I8276" i="2"/>
  <c r="I8277" i="2" s="1"/>
  <c r="I8273" i="2"/>
  <c r="I8272" i="2"/>
  <c r="I8261" i="2"/>
  <c r="I8262" i="2" s="1"/>
  <c r="I8258" i="2"/>
  <c r="I8257" i="2"/>
  <c r="I8245" i="2"/>
  <c r="I8246" i="2" s="1"/>
  <c r="I8242" i="2"/>
  <c r="I8241" i="2"/>
  <c r="I8240" i="2"/>
  <c r="I8239" i="2"/>
  <c r="I8228" i="2"/>
  <c r="I8229" i="2" s="1"/>
  <c r="I8225" i="2"/>
  <c r="I8224" i="2"/>
  <c r="I8223" i="2"/>
  <c r="I8222" i="2"/>
  <c r="I8211" i="2"/>
  <c r="I8212" i="2" s="1"/>
  <c r="I8208" i="2"/>
  <c r="I8207" i="2"/>
  <c r="I8206" i="2"/>
  <c r="I8205" i="2"/>
  <c r="H8199" i="2"/>
  <c r="I8194" i="2"/>
  <c r="I8193" i="2"/>
  <c r="I8190" i="2"/>
  <c r="I8189" i="2"/>
  <c r="I8188" i="2"/>
  <c r="I8187" i="2"/>
  <c r="I8176" i="2"/>
  <c r="I8175" i="2"/>
  <c r="I8172" i="2"/>
  <c r="I8171" i="2"/>
  <c r="I8170" i="2"/>
  <c r="I8169" i="2"/>
  <c r="I8158" i="2"/>
  <c r="I8157" i="2"/>
  <c r="I8154" i="2"/>
  <c r="I8153" i="2"/>
  <c r="I8152" i="2"/>
  <c r="I8151" i="2"/>
  <c r="I8140" i="2"/>
  <c r="I8139" i="2"/>
  <c r="I8136" i="2"/>
  <c r="I8135" i="2"/>
  <c r="I8134" i="2"/>
  <c r="I8133" i="2"/>
  <c r="I8122" i="2"/>
  <c r="I8121" i="2"/>
  <c r="I8118" i="2"/>
  <c r="I8117" i="2"/>
  <c r="I8116" i="2"/>
  <c r="I8115" i="2"/>
  <c r="I8104" i="2"/>
  <c r="I8105" i="2" s="1"/>
  <c r="I8101" i="2"/>
  <c r="I8100" i="2"/>
  <c r="I8099" i="2"/>
  <c r="I8098" i="2"/>
  <c r="I8087" i="2"/>
  <c r="I8088" i="2" s="1"/>
  <c r="I8084" i="2"/>
  <c r="I8083" i="2"/>
  <c r="I8082" i="2"/>
  <c r="I8081" i="2"/>
  <c r="I8070" i="2"/>
  <c r="I8069" i="2"/>
  <c r="I8066" i="2"/>
  <c r="I8065" i="2"/>
  <c r="I8064" i="2"/>
  <c r="I8063" i="2"/>
  <c r="I8052" i="2"/>
  <c r="I8051" i="2"/>
  <c r="I8048" i="2"/>
  <c r="I8047" i="2"/>
  <c r="I8046" i="2"/>
  <c r="I8045" i="2"/>
  <c r="I8034" i="2"/>
  <c r="I8033" i="2"/>
  <c r="I8030" i="2"/>
  <c r="I8029" i="2"/>
  <c r="I8028" i="2"/>
  <c r="I8027" i="2"/>
  <c r="I8016" i="2"/>
  <c r="I8015" i="2"/>
  <c r="I8012" i="2"/>
  <c r="I8011" i="2"/>
  <c r="I8010" i="2"/>
  <c r="I8009" i="2"/>
  <c r="I7998" i="2"/>
  <c r="I7997" i="2"/>
  <c r="I7994" i="2"/>
  <c r="I7993" i="2"/>
  <c r="I7992" i="2"/>
  <c r="I7991" i="2"/>
  <c r="I7980" i="2"/>
  <c r="I7979" i="2"/>
  <c r="I7976" i="2"/>
  <c r="I7975" i="2"/>
  <c r="I7974" i="2"/>
  <c r="I7973" i="2"/>
  <c r="I7961" i="2"/>
  <c r="I7960" i="2"/>
  <c r="I7957" i="2"/>
  <c r="I7956" i="2"/>
  <c r="I7955" i="2"/>
  <c r="I7954" i="2"/>
  <c r="I7943" i="2"/>
  <c r="I7942" i="2"/>
  <c r="I7941" i="2"/>
  <c r="I7940" i="2"/>
  <c r="I7937" i="2"/>
  <c r="I7936" i="2"/>
  <c r="I7935" i="2"/>
  <c r="I7934" i="2"/>
  <c r="I7922" i="2"/>
  <c r="I7921" i="2"/>
  <c r="I7920" i="2"/>
  <c r="I7919" i="2"/>
  <c r="I7916" i="2"/>
  <c r="I7915" i="2"/>
  <c r="I7914" i="2"/>
  <c r="I7913" i="2"/>
  <c r="I7902" i="2"/>
  <c r="I7901" i="2"/>
  <c r="I7900" i="2"/>
  <c r="I7899" i="2"/>
  <c r="I7896" i="2"/>
  <c r="I7895" i="2"/>
  <c r="I7894" i="2"/>
  <c r="I7893" i="2"/>
  <c r="I7881" i="2"/>
  <c r="I7880" i="2"/>
  <c r="I7877" i="2"/>
  <c r="I7876" i="2"/>
  <c r="I7875" i="2"/>
  <c r="I7874" i="2"/>
  <c r="I7863" i="2"/>
  <c r="I7862" i="2"/>
  <c r="I7859" i="2"/>
  <c r="I7858" i="2"/>
  <c r="I7857" i="2"/>
  <c r="I7856" i="2"/>
  <c r="I7845" i="2"/>
  <c r="I7844" i="2"/>
  <c r="I7841" i="2"/>
  <c r="I7840" i="2"/>
  <c r="I7839" i="2"/>
  <c r="I7838" i="2"/>
  <c r="I7825" i="2"/>
  <c r="I7824" i="2"/>
  <c r="I7823" i="2"/>
  <c r="I7820" i="2"/>
  <c r="I7819" i="2"/>
  <c r="I7818" i="2"/>
  <c r="I7817" i="2"/>
  <c r="I7806" i="2"/>
  <c r="I7805" i="2"/>
  <c r="I7804" i="2"/>
  <c r="I7801" i="2"/>
  <c r="I7800" i="2"/>
  <c r="I7799" i="2"/>
  <c r="I7798" i="2"/>
  <c r="I7787" i="2"/>
  <c r="I7786" i="2"/>
  <c r="I7785" i="2"/>
  <c r="I7782" i="2"/>
  <c r="I7781" i="2"/>
  <c r="I7780" i="2"/>
  <c r="I7779" i="2"/>
  <c r="I7768" i="2"/>
  <c r="I7767" i="2"/>
  <c r="I7766" i="2"/>
  <c r="I7763" i="2"/>
  <c r="I7762" i="2"/>
  <c r="I7761" i="2"/>
  <c r="I7760" i="2"/>
  <c r="I7749" i="2"/>
  <c r="I7748" i="2"/>
  <c r="I7747" i="2"/>
  <c r="I7744" i="2"/>
  <c r="I7743" i="2"/>
  <c r="I7742" i="2"/>
  <c r="I7741" i="2"/>
  <c r="I7729" i="2"/>
  <c r="I7728" i="2"/>
  <c r="I7727" i="2"/>
  <c r="I7726" i="2"/>
  <c r="I7723" i="2"/>
  <c r="I7722" i="2"/>
  <c r="I7721" i="2"/>
  <c r="I7720" i="2"/>
  <c r="I7709" i="2"/>
  <c r="I7708" i="2"/>
  <c r="I7707" i="2"/>
  <c r="I7706" i="2"/>
  <c r="I7703" i="2"/>
  <c r="I7702" i="2"/>
  <c r="I7701" i="2"/>
  <c r="I7700" i="2"/>
  <c r="I7689" i="2"/>
  <c r="I7688" i="2"/>
  <c r="I7687" i="2"/>
  <c r="I7686" i="2"/>
  <c r="I7683" i="2"/>
  <c r="I7682" i="2"/>
  <c r="I7681" i="2"/>
  <c r="I7680" i="2"/>
  <c r="I7669" i="2"/>
  <c r="I7668" i="2"/>
  <c r="I7667" i="2"/>
  <c r="I7666" i="2"/>
  <c r="I7663" i="2"/>
  <c r="I7662" i="2"/>
  <c r="I7661" i="2"/>
  <c r="I7660" i="2"/>
  <c r="I7649" i="2"/>
  <c r="I7648" i="2"/>
  <c r="I7647" i="2"/>
  <c r="I7646" i="2"/>
  <c r="I7643" i="2"/>
  <c r="I7642" i="2"/>
  <c r="I7641" i="2"/>
  <c r="I7640" i="2"/>
  <c r="I7629" i="2"/>
  <c r="I7628" i="2"/>
  <c r="I7627" i="2"/>
  <c r="I7626" i="2"/>
  <c r="I7623" i="2"/>
  <c r="I7622" i="2"/>
  <c r="I7621" i="2"/>
  <c r="I7620" i="2"/>
  <c r="I7608" i="2"/>
  <c r="I7607" i="2"/>
  <c r="I7606" i="2"/>
  <c r="I7603" i="2"/>
  <c r="I7602" i="2"/>
  <c r="I7601" i="2"/>
  <c r="I7600" i="2"/>
  <c r="I7589" i="2"/>
  <c r="I7588" i="2"/>
  <c r="I7587" i="2"/>
  <c r="I7584" i="2"/>
  <c r="I7583" i="2"/>
  <c r="I7582" i="2"/>
  <c r="I7581" i="2"/>
  <c r="I7570" i="2"/>
  <c r="I7569" i="2"/>
  <c r="I7568" i="2"/>
  <c r="I7565" i="2"/>
  <c r="I7564" i="2"/>
  <c r="I7563" i="2"/>
  <c r="I7562" i="2"/>
  <c r="I7551" i="2"/>
  <c r="I7550" i="2"/>
  <c r="I7549" i="2"/>
  <c r="I7546" i="2"/>
  <c r="I7545" i="2"/>
  <c r="I7544" i="2"/>
  <c r="I7543" i="2"/>
  <c r="I7532" i="2"/>
  <c r="I7531" i="2"/>
  <c r="I7530" i="2"/>
  <c r="I7527" i="2"/>
  <c r="I7526" i="2"/>
  <c r="I7525" i="2"/>
  <c r="I7524" i="2"/>
  <c r="I7513" i="2"/>
  <c r="I7512" i="2"/>
  <c r="I7511" i="2"/>
  <c r="I7508" i="2"/>
  <c r="I7507" i="2"/>
  <c r="I7506" i="2"/>
  <c r="I7505" i="2"/>
  <c r="I7494" i="2"/>
  <c r="I7493" i="2"/>
  <c r="I7492" i="2"/>
  <c r="I7489" i="2"/>
  <c r="I7488" i="2"/>
  <c r="I7487" i="2"/>
  <c r="I7486" i="2"/>
  <c r="H7480" i="2"/>
  <c r="I7475" i="2"/>
  <c r="I7474" i="2"/>
  <c r="I7473" i="2"/>
  <c r="I7470" i="2"/>
  <c r="I7469" i="2"/>
  <c r="I7468" i="2"/>
  <c r="I7467" i="2"/>
  <c r="I7456" i="2"/>
  <c r="I7455" i="2"/>
  <c r="I7454" i="2"/>
  <c r="I7451" i="2"/>
  <c r="I7450" i="2"/>
  <c r="I7449" i="2"/>
  <c r="I7448" i="2"/>
  <c r="I7437" i="2"/>
  <c r="I7436" i="2"/>
  <c r="I7435" i="2"/>
  <c r="I7432" i="2"/>
  <c r="I7431" i="2"/>
  <c r="I7430" i="2"/>
  <c r="I7429" i="2"/>
  <c r="I7415" i="2"/>
  <c r="I7412" i="2"/>
  <c r="I7411" i="2"/>
  <c r="I7410" i="2"/>
  <c r="I7409" i="2"/>
  <c r="I7397" i="2"/>
  <c r="I7394" i="2"/>
  <c r="I7393" i="2"/>
  <c r="I7392" i="2"/>
  <c r="I7391" i="2"/>
  <c r="I7380" i="2"/>
  <c r="I7379" i="2"/>
  <c r="I7376" i="2"/>
  <c r="I7375" i="2"/>
  <c r="I7374" i="2"/>
  <c r="I7373" i="2"/>
  <c r="I7361" i="2"/>
  <c r="I7360" i="2"/>
  <c r="I7357" i="2"/>
  <c r="I7356" i="2"/>
  <c r="I7355" i="2"/>
  <c r="I7354" i="2"/>
  <c r="I7343" i="2"/>
  <c r="I7342" i="2"/>
  <c r="I7339" i="2"/>
  <c r="I7338" i="2"/>
  <c r="I7337" i="2"/>
  <c r="I7336" i="2"/>
  <c r="I7325" i="2"/>
  <c r="I7324" i="2"/>
  <c r="I7321" i="2"/>
  <c r="I7320" i="2"/>
  <c r="I7319" i="2"/>
  <c r="I7318" i="2"/>
  <c r="I7307" i="2"/>
  <c r="I7306" i="2"/>
  <c r="I7303" i="2"/>
  <c r="I7302" i="2"/>
  <c r="I7301" i="2"/>
  <c r="I7300" i="2"/>
  <c r="I7289" i="2"/>
  <c r="I7288" i="2"/>
  <c r="I7285" i="2"/>
  <c r="I7284" i="2"/>
  <c r="I7283" i="2"/>
  <c r="I7282" i="2"/>
  <c r="I7271" i="2"/>
  <c r="I7270" i="2"/>
  <c r="I7267" i="2"/>
  <c r="I7266" i="2"/>
  <c r="I7265" i="2"/>
  <c r="I7264" i="2"/>
  <c r="I7253" i="2"/>
  <c r="I7252" i="2"/>
  <c r="I7249" i="2"/>
  <c r="I7248" i="2"/>
  <c r="I7247" i="2"/>
  <c r="I7246" i="2"/>
  <c r="I7233" i="2"/>
  <c r="I7230" i="2"/>
  <c r="I7229" i="2"/>
  <c r="I7228" i="2"/>
  <c r="I7227" i="2"/>
  <c r="I7216" i="2"/>
  <c r="I7215" i="2"/>
  <c r="I7212" i="2"/>
  <c r="I7211" i="2"/>
  <c r="I7210" i="2"/>
  <c r="I7209" i="2"/>
  <c r="I7198" i="2"/>
  <c r="I7197" i="2"/>
  <c r="I7194" i="2"/>
  <c r="I7193" i="2"/>
  <c r="I7192" i="2"/>
  <c r="I7191" i="2"/>
  <c r="I7180" i="2"/>
  <c r="I7179" i="2"/>
  <c r="I7176" i="2"/>
  <c r="I7175" i="2"/>
  <c r="I7174" i="2"/>
  <c r="I7173" i="2"/>
  <c r="I7161" i="2"/>
  <c r="I7160" i="2"/>
  <c r="I7159" i="2"/>
  <c r="I7158" i="2"/>
  <c r="I7155" i="2"/>
  <c r="I7154" i="2"/>
  <c r="I7153" i="2"/>
  <c r="I7152" i="2"/>
  <c r="I7141" i="2"/>
  <c r="I7142" i="2" s="1"/>
  <c r="I7138" i="2"/>
  <c r="I7137" i="2"/>
  <c r="I7136" i="2"/>
  <c r="I7135" i="2"/>
  <c r="I7124" i="2"/>
  <c r="I7125" i="2" s="1"/>
  <c r="I7121" i="2"/>
  <c r="I7120" i="2"/>
  <c r="I7119" i="2"/>
  <c r="I7118" i="2"/>
  <c r="I7107" i="2"/>
  <c r="I7108" i="2" s="1"/>
  <c r="I7104" i="2"/>
  <c r="I7103" i="2"/>
  <c r="I7102" i="2"/>
  <c r="I7101" i="2"/>
  <c r="I7088" i="2"/>
  <c r="I7089" i="2" s="1"/>
  <c r="I7085" i="2"/>
  <c r="I7084" i="2"/>
  <c r="I7083" i="2"/>
  <c r="I7082" i="2"/>
  <c r="I7071" i="2"/>
  <c r="I7072" i="2" s="1"/>
  <c r="I7068" i="2"/>
  <c r="I7067" i="2"/>
  <c r="I7066" i="2"/>
  <c r="I7065" i="2"/>
  <c r="I7054" i="2"/>
  <c r="I7055" i="2" s="1"/>
  <c r="I7051" i="2"/>
  <c r="I7050" i="2"/>
  <c r="I7049" i="2"/>
  <c r="I7048" i="2"/>
  <c r="I7036" i="2"/>
  <c r="I7035" i="2"/>
  <c r="I7032" i="2"/>
  <c r="I7031" i="2"/>
  <c r="I7030" i="2"/>
  <c r="I7029" i="2"/>
  <c r="I7017" i="2"/>
  <c r="I7016" i="2"/>
  <c r="I7013" i="2"/>
  <c r="I7012" i="2"/>
  <c r="I7011" i="2"/>
  <c r="I7010" i="2"/>
  <c r="I6999" i="2"/>
  <c r="I6998" i="2"/>
  <c r="I6995" i="2"/>
  <c r="I6994" i="2"/>
  <c r="I6993" i="2"/>
  <c r="I6992" i="2"/>
  <c r="I6981" i="2"/>
  <c r="I6980" i="2"/>
  <c r="I6977" i="2"/>
  <c r="I6976" i="2"/>
  <c r="I6975" i="2"/>
  <c r="I6974" i="2"/>
  <c r="I6963" i="2"/>
  <c r="I6962" i="2"/>
  <c r="I6959" i="2"/>
  <c r="I6958" i="2"/>
  <c r="I6957" i="2"/>
  <c r="I6956" i="2"/>
  <c r="I6945" i="2"/>
  <c r="I6944" i="2"/>
  <c r="I6943" i="2"/>
  <c r="I6940" i="2"/>
  <c r="I6939" i="2"/>
  <c r="I6938" i="2"/>
  <c r="I6937" i="2"/>
  <c r="I6926" i="2"/>
  <c r="I6925" i="2"/>
  <c r="I6924" i="2"/>
  <c r="I6921" i="2"/>
  <c r="I6920" i="2"/>
  <c r="I6919" i="2"/>
  <c r="I6918" i="2"/>
  <c r="H6911" i="2"/>
  <c r="I6906" i="2"/>
  <c r="I6907" i="2" s="1"/>
  <c r="I6903" i="2"/>
  <c r="I6902" i="2"/>
  <c r="I6901" i="2"/>
  <c r="I6900" i="2"/>
  <c r="I6889" i="2"/>
  <c r="I6888" i="2"/>
  <c r="I6885" i="2"/>
  <c r="I6884" i="2"/>
  <c r="I6883" i="2"/>
  <c r="I6882" i="2"/>
  <c r="I6871" i="2"/>
  <c r="I6872" i="2" s="1"/>
  <c r="I6868" i="2"/>
  <c r="I6867" i="2"/>
  <c r="I6866" i="2"/>
  <c r="I6865" i="2"/>
  <c r="I6853" i="2"/>
  <c r="I6852" i="2"/>
  <c r="I6849" i="2"/>
  <c r="I6848" i="2"/>
  <c r="I6847" i="2"/>
  <c r="I6846" i="2"/>
  <c r="I6835" i="2"/>
  <c r="I6834" i="2"/>
  <c r="I6833" i="2"/>
  <c r="I6830" i="2"/>
  <c r="I6829" i="2"/>
  <c r="I6828" i="2"/>
  <c r="I6827" i="2"/>
  <c r="I6816" i="2"/>
  <c r="I6815" i="2"/>
  <c r="I6812" i="2"/>
  <c r="I6811" i="2"/>
  <c r="I6810" i="2"/>
  <c r="I6809" i="2"/>
  <c r="I6798" i="2"/>
  <c r="I6797" i="2"/>
  <c r="I6794" i="2"/>
  <c r="I6793" i="2"/>
  <c r="I6792" i="2"/>
  <c r="I6791" i="2"/>
  <c r="I6780" i="2"/>
  <c r="I6779" i="2"/>
  <c r="I6776" i="2"/>
  <c r="I6775" i="2"/>
  <c r="I6774" i="2"/>
  <c r="I6773" i="2"/>
  <c r="I6762" i="2"/>
  <c r="I6761" i="2"/>
  <c r="I6758" i="2"/>
  <c r="I6757" i="2"/>
  <c r="I6756" i="2"/>
  <c r="I6755" i="2"/>
  <c r="I6744" i="2"/>
  <c r="I6743" i="2"/>
  <c r="I6740" i="2"/>
  <c r="I6739" i="2"/>
  <c r="I6738" i="2"/>
  <c r="I6737" i="2"/>
  <c r="I6726" i="2"/>
  <c r="I6725" i="2"/>
  <c r="I6722" i="2"/>
  <c r="I6721" i="2"/>
  <c r="I6720" i="2"/>
  <c r="I6719" i="2"/>
  <c r="I6707" i="2"/>
  <c r="I6706" i="2"/>
  <c r="I6703" i="2"/>
  <c r="I6702" i="2"/>
  <c r="I6701" i="2"/>
  <c r="I6700" i="2"/>
  <c r="I6688" i="2"/>
  <c r="I6685" i="2"/>
  <c r="I6684" i="2"/>
  <c r="I6683" i="2"/>
  <c r="I6682" i="2"/>
  <c r="I6671" i="2"/>
  <c r="I6670" i="2"/>
  <c r="I6669" i="2"/>
  <c r="I6668" i="2"/>
  <c r="I6665" i="2"/>
  <c r="I6664" i="2"/>
  <c r="I6663" i="2"/>
  <c r="I6662" i="2"/>
  <c r="H6656" i="2"/>
  <c r="I6651" i="2"/>
  <c r="I6650" i="2"/>
  <c r="I6647" i="2"/>
  <c r="I6646" i="2"/>
  <c r="I6645" i="2"/>
  <c r="I6644" i="2"/>
  <c r="I6632" i="2"/>
  <c r="I6629" i="2"/>
  <c r="I6628" i="2"/>
  <c r="I6627" i="2"/>
  <c r="I6626" i="2"/>
  <c r="I6614" i="2"/>
  <c r="I6611" i="2"/>
  <c r="I6610" i="2"/>
  <c r="I6609" i="2"/>
  <c r="I6608" i="2"/>
  <c r="I6596" i="2"/>
  <c r="I6593" i="2"/>
  <c r="I6592" i="2"/>
  <c r="I6591" i="2"/>
  <c r="I6590" i="2"/>
  <c r="I6578" i="2"/>
  <c r="I6575" i="2"/>
  <c r="I6574" i="2"/>
  <c r="I6573" i="2"/>
  <c r="I6572" i="2"/>
  <c r="I6560" i="2"/>
  <c r="I6559" i="2"/>
  <c r="I6556" i="2"/>
  <c r="I6555" i="2"/>
  <c r="I6554" i="2"/>
  <c r="I6553" i="2"/>
  <c r="I6542" i="2"/>
  <c r="I6541" i="2"/>
  <c r="I6538" i="2"/>
  <c r="I6537" i="2"/>
  <c r="I6536" i="2"/>
  <c r="I6535" i="2"/>
  <c r="I6524" i="2"/>
  <c r="I6523" i="2"/>
  <c r="I6520" i="2"/>
  <c r="I6519" i="2"/>
  <c r="I6518" i="2"/>
  <c r="I6517" i="2"/>
  <c r="I6506" i="2"/>
  <c r="I6505" i="2"/>
  <c r="I6502" i="2"/>
  <c r="I6501" i="2"/>
  <c r="I6500" i="2"/>
  <c r="I6499" i="2"/>
  <c r="I6488" i="2"/>
  <c r="I6487" i="2"/>
  <c r="I6489" i="2" s="1"/>
  <c r="I6484" i="2"/>
  <c r="I6483" i="2"/>
  <c r="I6482" i="2"/>
  <c r="I6481" i="2"/>
  <c r="I6470" i="2"/>
  <c r="I6469" i="2"/>
  <c r="I6466" i="2"/>
  <c r="I6465" i="2"/>
  <c r="I6464" i="2"/>
  <c r="I6463" i="2"/>
  <c r="I6452" i="2"/>
  <c r="I6451" i="2"/>
  <c r="I6448" i="2"/>
  <c r="I6447" i="2"/>
  <c r="I6446" i="2"/>
  <c r="I6445" i="2"/>
  <c r="I6434" i="2"/>
  <c r="I6433" i="2"/>
  <c r="I6430" i="2"/>
  <c r="I6429" i="2"/>
  <c r="I6428" i="2"/>
  <c r="I6427" i="2"/>
  <c r="I6416" i="2"/>
  <c r="I6415" i="2"/>
  <c r="I6417" i="2" s="1"/>
  <c r="I6412" i="2"/>
  <c r="I6411" i="2"/>
  <c r="I6410" i="2"/>
  <c r="I6409" i="2"/>
  <c r="I6398" i="2"/>
  <c r="I6397" i="2"/>
  <c r="I6394" i="2"/>
  <c r="I6393" i="2"/>
  <c r="I6392" i="2"/>
  <c r="I6391" i="2"/>
  <c r="I6380" i="2"/>
  <c r="I6379" i="2"/>
  <c r="I6376" i="2"/>
  <c r="I6375" i="2"/>
  <c r="I6374" i="2"/>
  <c r="I6373" i="2"/>
  <c r="I6362" i="2"/>
  <c r="I6361" i="2"/>
  <c r="I6358" i="2"/>
  <c r="I6357" i="2"/>
  <c r="I6356" i="2"/>
  <c r="I6355" i="2"/>
  <c r="I6344" i="2"/>
  <c r="I6343" i="2"/>
  <c r="I6340" i="2"/>
  <c r="I6339" i="2"/>
  <c r="I6338" i="2"/>
  <c r="I6337" i="2"/>
  <c r="I6326" i="2"/>
  <c r="I6325" i="2"/>
  <c r="I6322" i="2"/>
  <c r="I6321" i="2"/>
  <c r="I6320" i="2"/>
  <c r="I6319" i="2"/>
  <c r="I6308" i="2"/>
  <c r="I6307" i="2"/>
  <c r="I6304" i="2"/>
  <c r="I6303" i="2"/>
  <c r="I6302" i="2"/>
  <c r="I6301" i="2"/>
  <c r="I6290" i="2"/>
  <c r="I6289" i="2"/>
  <c r="I6286" i="2"/>
  <c r="I6285" i="2"/>
  <c r="I6284" i="2"/>
  <c r="I6283" i="2"/>
  <c r="I6272" i="2"/>
  <c r="I6271" i="2"/>
  <c r="I6268" i="2"/>
  <c r="I6267" i="2"/>
  <c r="I6266" i="2"/>
  <c r="I6265" i="2"/>
  <c r="I6254" i="2"/>
  <c r="I6253" i="2"/>
  <c r="I6250" i="2"/>
  <c r="I6249" i="2"/>
  <c r="I6248" i="2"/>
  <c r="I6247" i="2"/>
  <c r="I6236" i="2"/>
  <c r="I6235" i="2"/>
  <c r="I6232" i="2"/>
  <c r="I6231" i="2"/>
  <c r="I6230" i="2"/>
  <c r="I6229" i="2"/>
  <c r="I6218" i="2"/>
  <c r="I6217" i="2"/>
  <c r="I6214" i="2"/>
  <c r="I6213" i="2"/>
  <c r="I6212" i="2"/>
  <c r="I6211" i="2"/>
  <c r="I6200" i="2"/>
  <c r="I6199" i="2"/>
  <c r="I6201" i="2" s="1"/>
  <c r="I6196" i="2"/>
  <c r="I6195" i="2"/>
  <c r="I6194" i="2"/>
  <c r="I6193" i="2"/>
  <c r="I6182" i="2"/>
  <c r="I6181" i="2"/>
  <c r="I6178" i="2"/>
  <c r="I6177" i="2"/>
  <c r="I6176" i="2"/>
  <c r="I6175" i="2"/>
  <c r="I6164" i="2"/>
  <c r="I6163" i="2"/>
  <c r="I6160" i="2"/>
  <c r="I6159" i="2"/>
  <c r="I6158" i="2"/>
  <c r="I6157" i="2"/>
  <c r="I6145" i="2"/>
  <c r="I6144" i="2"/>
  <c r="I6143" i="2"/>
  <c r="I6142" i="2"/>
  <c r="I6141" i="2"/>
  <c r="I6138" i="2"/>
  <c r="I6137" i="2"/>
  <c r="I6136" i="2"/>
  <c r="I6135" i="2"/>
  <c r="I6124" i="2"/>
  <c r="I6123" i="2"/>
  <c r="I6122" i="2"/>
  <c r="I6119" i="2"/>
  <c r="I6118" i="2"/>
  <c r="I6117" i="2"/>
  <c r="I6116" i="2"/>
  <c r="I6105" i="2"/>
  <c r="I6104" i="2"/>
  <c r="I6103" i="2"/>
  <c r="I6100" i="2"/>
  <c r="I6099" i="2"/>
  <c r="I6098" i="2"/>
  <c r="I6097" i="2"/>
  <c r="I6086" i="2"/>
  <c r="I6085" i="2"/>
  <c r="I6084" i="2"/>
  <c r="I6081" i="2"/>
  <c r="I6080" i="2"/>
  <c r="I6079" i="2"/>
  <c r="I6078" i="2"/>
  <c r="I6066" i="2"/>
  <c r="I6063" i="2"/>
  <c r="I6062" i="2"/>
  <c r="I6061" i="2"/>
  <c r="I6060" i="2"/>
  <c r="I6049" i="2"/>
  <c r="I6050" i="2" s="1"/>
  <c r="I6046" i="2"/>
  <c r="I6045" i="2"/>
  <c r="I6044" i="2"/>
  <c r="I6043" i="2"/>
  <c r="I6032" i="2"/>
  <c r="I6033" i="2" s="1"/>
  <c r="I6029" i="2"/>
  <c r="I6028" i="2"/>
  <c r="I6027" i="2"/>
  <c r="I6026" i="2"/>
  <c r="I6015" i="2"/>
  <c r="I6016" i="2" s="1"/>
  <c r="I6012" i="2"/>
  <c r="I6011" i="2"/>
  <c r="I6010" i="2"/>
  <c r="I6009" i="2"/>
  <c r="I5998" i="2"/>
  <c r="I5995" i="2"/>
  <c r="I5994" i="2"/>
  <c r="I5996" i="2" s="1"/>
  <c r="I5991" i="2"/>
  <c r="I5990" i="2"/>
  <c r="I5989" i="2"/>
  <c r="I5981" i="2"/>
  <c r="I5978" i="2"/>
  <c r="I5977" i="2"/>
  <c r="I5976" i="2"/>
  <c r="I5973" i="2"/>
  <c r="I5972" i="2"/>
  <c r="I5971" i="2"/>
  <c r="I5962" i="2"/>
  <c r="I5959" i="2"/>
  <c r="I5958" i="2"/>
  <c r="I5955" i="2"/>
  <c r="I5954" i="2"/>
  <c r="I5953" i="2"/>
  <c r="I5945" i="2"/>
  <c r="I5942" i="2"/>
  <c r="I5941" i="2"/>
  <c r="I5940" i="2"/>
  <c r="I5937" i="2"/>
  <c r="I5936" i="2"/>
  <c r="I5935" i="2"/>
  <c r="I5926" i="2"/>
  <c r="I5923" i="2"/>
  <c r="I5922" i="2"/>
  <c r="I5919" i="2"/>
  <c r="I5918" i="2"/>
  <c r="I5917" i="2"/>
  <c r="I5909" i="2"/>
  <c r="I5906" i="2"/>
  <c r="I5905" i="2"/>
  <c r="I5904" i="2"/>
  <c r="I5901" i="2"/>
  <c r="I5900" i="2"/>
  <c r="I5899" i="2"/>
  <c r="I5891" i="2"/>
  <c r="I5888" i="2"/>
  <c r="I5887" i="2"/>
  <c r="I5884" i="2"/>
  <c r="I5883" i="2"/>
  <c r="I5882" i="2"/>
  <c r="I5873" i="2"/>
  <c r="I5870" i="2"/>
  <c r="I5869" i="2"/>
  <c r="I5868" i="2"/>
  <c r="I5865" i="2"/>
  <c r="I5864" i="2"/>
  <c r="I5863" i="2"/>
  <c r="I5854" i="2"/>
  <c r="I5851" i="2"/>
  <c r="I5850" i="2"/>
  <c r="I5847" i="2"/>
  <c r="I5846" i="2"/>
  <c r="I5845" i="2"/>
  <c r="I5836" i="2"/>
  <c r="I5833" i="2"/>
  <c r="I5832" i="2"/>
  <c r="I5831" i="2"/>
  <c r="I5828" i="2"/>
  <c r="I5827" i="2"/>
  <c r="I5826" i="2"/>
  <c r="I5817" i="2"/>
  <c r="I5814" i="2"/>
  <c r="I5813" i="2"/>
  <c r="I5810" i="2"/>
  <c r="I5809" i="2"/>
  <c r="I5808" i="2"/>
  <c r="I5799" i="2"/>
  <c r="I5796" i="2"/>
  <c r="I5795" i="2"/>
  <c r="I5794" i="2"/>
  <c r="I5791" i="2"/>
  <c r="I5790" i="2"/>
  <c r="I5789" i="2"/>
  <c r="I5780" i="2"/>
  <c r="I5777" i="2"/>
  <c r="I5776" i="2"/>
  <c r="I5773" i="2"/>
  <c r="I5772" i="2"/>
  <c r="I5771" i="2"/>
  <c r="I5770" i="2"/>
  <c r="I5761" i="2"/>
  <c r="I5758" i="2"/>
  <c r="I5759" i="2" s="1"/>
  <c r="I5755" i="2"/>
  <c r="I5754" i="2"/>
  <c r="I5745" i="2"/>
  <c r="I5742" i="2"/>
  <c r="I5741" i="2"/>
  <c r="I5740" i="2"/>
  <c r="I5739" i="2"/>
  <c r="I5736" i="2"/>
  <c r="I5735" i="2"/>
  <c r="I5726" i="2"/>
  <c r="I5723" i="2"/>
  <c r="I5722" i="2"/>
  <c r="I5721" i="2"/>
  <c r="I5720" i="2"/>
  <c r="I5717" i="2"/>
  <c r="I5716" i="2"/>
  <c r="I5706" i="2"/>
  <c r="I5703" i="2"/>
  <c r="I5702" i="2"/>
  <c r="I5701" i="2"/>
  <c r="I5698" i="2"/>
  <c r="I5697" i="2"/>
  <c r="I5696" i="2"/>
  <c r="I5695" i="2"/>
  <c r="I5686" i="2"/>
  <c r="I5685" i="2"/>
  <c r="I5682" i="2"/>
  <c r="I5681" i="2"/>
  <c r="I5678" i="2"/>
  <c r="I5677" i="2"/>
  <c r="I5676" i="2"/>
  <c r="I5667" i="2"/>
  <c r="I5668" i="2" s="1"/>
  <c r="I5664" i="2"/>
  <c r="I5663" i="2"/>
  <c r="I5660" i="2"/>
  <c r="I5659" i="2"/>
  <c r="I5658" i="2"/>
  <c r="H5646" i="2"/>
  <c r="I5646" i="2" s="1"/>
  <c r="I5647" i="2" s="1"/>
  <c r="H5643" i="2"/>
  <c r="I5643" i="2" s="1"/>
  <c r="H5642" i="2"/>
  <c r="I5642" i="2" s="1"/>
  <c r="I5639" i="2"/>
  <c r="I5638" i="2"/>
  <c r="I5637" i="2"/>
  <c r="I5636" i="2"/>
  <c r="I5627" i="2"/>
  <c r="I5624" i="2"/>
  <c r="I5621" i="2"/>
  <c r="I5618" i="2"/>
  <c r="I5617" i="2"/>
  <c r="I5616" i="2"/>
  <c r="I5615" i="2"/>
  <c r="I5606" i="2"/>
  <c r="I5603" i="2"/>
  <c r="I5600" i="2"/>
  <c r="I5597" i="2"/>
  <c r="I5596" i="2"/>
  <c r="I5595" i="2"/>
  <c r="I5594" i="2"/>
  <c r="I5585" i="2"/>
  <c r="I5582" i="2"/>
  <c r="I5579" i="2"/>
  <c r="I5576" i="2"/>
  <c r="I5575" i="2"/>
  <c r="I5574" i="2"/>
  <c r="I5573" i="2"/>
  <c r="I5564" i="2"/>
  <c r="I5561" i="2"/>
  <c r="I5558" i="2"/>
  <c r="I5555" i="2"/>
  <c r="I5554" i="2"/>
  <c r="I5553" i="2"/>
  <c r="I5552" i="2"/>
  <c r="I5542" i="2"/>
  <c r="I5540" i="2"/>
  <c r="I5537" i="2"/>
  <c r="I5536" i="2"/>
  <c r="I5535" i="2"/>
  <c r="I5534" i="2"/>
  <c r="I5525" i="2"/>
  <c r="I5523" i="2"/>
  <c r="I5520" i="2"/>
  <c r="I5519" i="2"/>
  <c r="I5518" i="2"/>
  <c r="I5509" i="2"/>
  <c r="I5508" i="2"/>
  <c r="I5506" i="2"/>
  <c r="I5503" i="2"/>
  <c r="I5502" i="2"/>
  <c r="I5501" i="2"/>
  <c r="I5500" i="2"/>
  <c r="I5499" i="2"/>
  <c r="I5488" i="2"/>
  <c r="I5487" i="2"/>
  <c r="I5485" i="2"/>
  <c r="I5482" i="2"/>
  <c r="I5481" i="2"/>
  <c r="I5480" i="2"/>
  <c r="I5479" i="2"/>
  <c r="I5478" i="2"/>
  <c r="I5468" i="2"/>
  <c r="I5467" i="2"/>
  <c r="I5465" i="2"/>
  <c r="I5462" i="2"/>
  <c r="I5461" i="2"/>
  <c r="I5460" i="2"/>
  <c r="I5459" i="2"/>
  <c r="I5458" i="2"/>
  <c r="I5449" i="2"/>
  <c r="I5448" i="2"/>
  <c r="I5446" i="2"/>
  <c r="I5443" i="2"/>
  <c r="I5442" i="2"/>
  <c r="I5441" i="2"/>
  <c r="I5440" i="2"/>
  <c r="I5439" i="2"/>
  <c r="I5429" i="2"/>
  <c r="I5428" i="2"/>
  <c r="I5426" i="2"/>
  <c r="I5423" i="2"/>
  <c r="I5422" i="2"/>
  <c r="I5421" i="2"/>
  <c r="I5420" i="2"/>
  <c r="I5419" i="2"/>
  <c r="I5408" i="2"/>
  <c r="I5409" i="2" s="1"/>
  <c r="I5406" i="2"/>
  <c r="I5403" i="2"/>
  <c r="I5402" i="2"/>
  <c r="I5401" i="2"/>
  <c r="I5391" i="2"/>
  <c r="I5392" i="2" s="1"/>
  <c r="I5389" i="2"/>
  <c r="I5386" i="2"/>
  <c r="I5385" i="2"/>
  <c r="I5384" i="2"/>
  <c r="I5374" i="2"/>
  <c r="I5375" i="2" s="1"/>
  <c r="I5372" i="2"/>
  <c r="I5369" i="2"/>
  <c r="I5368" i="2"/>
  <c r="I5367" i="2"/>
  <c r="I5356" i="2"/>
  <c r="I5354" i="2"/>
  <c r="I5351" i="2"/>
  <c r="I5350" i="2"/>
  <c r="I5349" i="2"/>
  <c r="I5348" i="2"/>
  <c r="I5347" i="2"/>
  <c r="I5338" i="2"/>
  <c r="I5336" i="2"/>
  <c r="I5333" i="2"/>
  <c r="I5332" i="2"/>
  <c r="I5331" i="2"/>
  <c r="I5330" i="2"/>
  <c r="I5329" i="2"/>
  <c r="I5320" i="2"/>
  <c r="I5318" i="2"/>
  <c r="I5315" i="2"/>
  <c r="I5314" i="2"/>
  <c r="I5313" i="2"/>
  <c r="I5312" i="2"/>
  <c r="I5311" i="2"/>
  <c r="I5301" i="2"/>
  <c r="I5299" i="2"/>
  <c r="I5296" i="2"/>
  <c r="I5295" i="2"/>
  <c r="I5294" i="2"/>
  <c r="I5293" i="2"/>
  <c r="I5285" i="2"/>
  <c r="I5283" i="2"/>
  <c r="I5280" i="2"/>
  <c r="I5279" i="2"/>
  <c r="I5278" i="2"/>
  <c r="I5277" i="2"/>
  <c r="I5268" i="2"/>
  <c r="I5266" i="2"/>
  <c r="I5263" i="2"/>
  <c r="I5262" i="2"/>
  <c r="I5261" i="2"/>
  <c r="I5260" i="2"/>
  <c r="I5248" i="2"/>
  <c r="I5247" i="2"/>
  <c r="I5246" i="2"/>
  <c r="I5243" i="2"/>
  <c r="I5242" i="2"/>
  <c r="I5241" i="2"/>
  <c r="I5240" i="2"/>
  <c r="I5228" i="2"/>
  <c r="I5227" i="2"/>
  <c r="I5226" i="2"/>
  <c r="I5225" i="2"/>
  <c r="I5224" i="2"/>
  <c r="I5221" i="2"/>
  <c r="I5220" i="2"/>
  <c r="I5219" i="2"/>
  <c r="I5218" i="2"/>
  <c r="I5206" i="2"/>
  <c r="I5205" i="2"/>
  <c r="I5204" i="2"/>
  <c r="I5203" i="2"/>
  <c r="I5202" i="2"/>
  <c r="I5199" i="2"/>
  <c r="I5198" i="2"/>
  <c r="I5197" i="2"/>
  <c r="I5196" i="2"/>
  <c r="H5411" i="2"/>
  <c r="H5184" i="2"/>
  <c r="I5184" i="2" s="1"/>
  <c r="H5183" i="2"/>
  <c r="I5183" i="2" s="1"/>
  <c r="H5182" i="2"/>
  <c r="I5182" i="2" s="1"/>
  <c r="H5181" i="2"/>
  <c r="I5181" i="2" s="1"/>
  <c r="H5180" i="2"/>
  <c r="I5180" i="2" s="1"/>
  <c r="H5179" i="2"/>
  <c r="I5179" i="2" s="1"/>
  <c r="I5176" i="2"/>
  <c r="I5175" i="2"/>
  <c r="I5174" i="2"/>
  <c r="I5173" i="2"/>
  <c r="I5159" i="2"/>
  <c r="I5160" i="2" s="1"/>
  <c r="I5156" i="2"/>
  <c r="I5155" i="2"/>
  <c r="I5154" i="2"/>
  <c r="I5153" i="2"/>
  <c r="I5142" i="2"/>
  <c r="I5143" i="2" s="1"/>
  <c r="I5139" i="2"/>
  <c r="I5138" i="2"/>
  <c r="I5137" i="2"/>
  <c r="I5136" i="2"/>
  <c r="I5126" i="2"/>
  <c r="I5127" i="2" s="1"/>
  <c r="I5123" i="2"/>
  <c r="I5122" i="2"/>
  <c r="I5119" i="2"/>
  <c r="I5118" i="2"/>
  <c r="I5117" i="2"/>
  <c r="I5116" i="2"/>
  <c r="I5106" i="2"/>
  <c r="I5107" i="2" s="1"/>
  <c r="I5103" i="2"/>
  <c r="I5102" i="2"/>
  <c r="I5099" i="2"/>
  <c r="I5098" i="2"/>
  <c r="I5097" i="2"/>
  <c r="I5096" i="2"/>
  <c r="I5086" i="2"/>
  <c r="I5087" i="2" s="1"/>
  <c r="I5083" i="2"/>
  <c r="I5084" i="2" s="1"/>
  <c r="I5080" i="2"/>
  <c r="I5079" i="2"/>
  <c r="I5078" i="2"/>
  <c r="I5077" i="2"/>
  <c r="I5067" i="2"/>
  <c r="I5068" i="2" s="1"/>
  <c r="I5064" i="2"/>
  <c r="I5063" i="2"/>
  <c r="I5060" i="2"/>
  <c r="I5059" i="2"/>
  <c r="I5058" i="2"/>
  <c r="I5049" i="2"/>
  <c r="I5048" i="2"/>
  <c r="I5045" i="2"/>
  <c r="I5044" i="2"/>
  <c r="I5041" i="2"/>
  <c r="I5040" i="2"/>
  <c r="I5039" i="2"/>
  <c r="I5038" i="2"/>
  <c r="I5027" i="2"/>
  <c r="I5026" i="2"/>
  <c r="I5021" i="2"/>
  <c r="I5020" i="2"/>
  <c r="I5019" i="2"/>
  <c r="I5009" i="2"/>
  <c r="I5008" i="2"/>
  <c r="I5003" i="2"/>
  <c r="I5002" i="2"/>
  <c r="I5001" i="2"/>
  <c r="I4991" i="2"/>
  <c r="I4990" i="2"/>
  <c r="I4985" i="2"/>
  <c r="I4984" i="2"/>
  <c r="I4983" i="2"/>
  <c r="I4973" i="2"/>
  <c r="I4972" i="2"/>
  <c r="I4967" i="2"/>
  <c r="I4966" i="2"/>
  <c r="I4965" i="2"/>
  <c r="I4956" i="2"/>
  <c r="I4955" i="2"/>
  <c r="I4950" i="2"/>
  <c r="I4949" i="2"/>
  <c r="I4948" i="2"/>
  <c r="I4939" i="2"/>
  <c r="I4938" i="2"/>
  <c r="I4933" i="2"/>
  <c r="I4932" i="2"/>
  <c r="I4931" i="2"/>
  <c r="I4921" i="2"/>
  <c r="I4922" i="2" s="1"/>
  <c r="I4918" i="2"/>
  <c r="I4919" i="2" s="1"/>
  <c r="I4915" i="2"/>
  <c r="I4914" i="2"/>
  <c r="I4913" i="2"/>
  <c r="I4903" i="2"/>
  <c r="I4904" i="2" s="1"/>
  <c r="I4900" i="2"/>
  <c r="I4901" i="2" s="1"/>
  <c r="I4897" i="2"/>
  <c r="I4896" i="2"/>
  <c r="I4895" i="2"/>
  <c r="I4885" i="2"/>
  <c r="I4886" i="2" s="1"/>
  <c r="I4882" i="2"/>
  <c r="I4883" i="2" s="1"/>
  <c r="I4879" i="2"/>
  <c r="I4878" i="2"/>
  <c r="I4877" i="2"/>
  <c r="I4867" i="2"/>
  <c r="I4868" i="2" s="1"/>
  <c r="I4864" i="2"/>
  <c r="I4865" i="2" s="1"/>
  <c r="I4861" i="2"/>
  <c r="I4860" i="2"/>
  <c r="I4859" i="2"/>
  <c r="I4849" i="2"/>
  <c r="I4848" i="2"/>
  <c r="I4845" i="2"/>
  <c r="I4844" i="2"/>
  <c r="I4841" i="2"/>
  <c r="I4840" i="2"/>
  <c r="I4839" i="2"/>
  <c r="I4830" i="2"/>
  <c r="I4829" i="2"/>
  <c r="I4826" i="2"/>
  <c r="I4825" i="2"/>
  <c r="I4822" i="2"/>
  <c r="I4821" i="2"/>
  <c r="I4820" i="2"/>
  <c r="I4811" i="2"/>
  <c r="I4810" i="2"/>
  <c r="I4807" i="2"/>
  <c r="I4806" i="2"/>
  <c r="I4803" i="2"/>
  <c r="I4802" i="2"/>
  <c r="I4801" i="2"/>
  <c r="I4792" i="2"/>
  <c r="I4791" i="2"/>
  <c r="I4788" i="2"/>
  <c r="I4787" i="2"/>
  <c r="I4784" i="2"/>
  <c r="I4783" i="2"/>
  <c r="I4782" i="2"/>
  <c r="I4773" i="2"/>
  <c r="I4772" i="2"/>
  <c r="I4769" i="2"/>
  <c r="I4768" i="2"/>
  <c r="I4765" i="2"/>
  <c r="I4764" i="2"/>
  <c r="I4763" i="2"/>
  <c r="I4754" i="2"/>
  <c r="I4753" i="2"/>
  <c r="I4750" i="2"/>
  <c r="I4749" i="2"/>
  <c r="I4746" i="2"/>
  <c r="I4745" i="2"/>
  <c r="I4744" i="2"/>
  <c r="I4734" i="2"/>
  <c r="I4733" i="2"/>
  <c r="I4730" i="2"/>
  <c r="I4729" i="2"/>
  <c r="I4726" i="2"/>
  <c r="I4725" i="2"/>
  <c r="I4724" i="2"/>
  <c r="I4714" i="2"/>
  <c r="I4713" i="2"/>
  <c r="I4710" i="2"/>
  <c r="I4709" i="2"/>
  <c r="I4711" i="2" s="1"/>
  <c r="I4706" i="2"/>
  <c r="I4705" i="2"/>
  <c r="I4704" i="2"/>
  <c r="I4693" i="2"/>
  <c r="I4692" i="2"/>
  <c r="I4689" i="2"/>
  <c r="I4688" i="2"/>
  <c r="I4685" i="2"/>
  <c r="I4684" i="2"/>
  <c r="I4683" i="2"/>
  <c r="I4674" i="2"/>
  <c r="I4673" i="2"/>
  <c r="I4670" i="2"/>
  <c r="I4669" i="2"/>
  <c r="I4666" i="2"/>
  <c r="I4665" i="2"/>
  <c r="I4664" i="2"/>
  <c r="I4654" i="2"/>
  <c r="I4653" i="2"/>
  <c r="I4650" i="2"/>
  <c r="I4649" i="2"/>
  <c r="I4646" i="2"/>
  <c r="I4645" i="2"/>
  <c r="I4644" i="2"/>
  <c r="I4647" i="2" s="1"/>
  <c r="I4634" i="2"/>
  <c r="I4633" i="2"/>
  <c r="I4630" i="2"/>
  <c r="I4629" i="2"/>
  <c r="I4626" i="2"/>
  <c r="I4625" i="2"/>
  <c r="I4624" i="2"/>
  <c r="I4615" i="2"/>
  <c r="I4614" i="2"/>
  <c r="I4611" i="2"/>
  <c r="I4610" i="2"/>
  <c r="I4607" i="2"/>
  <c r="I4606" i="2"/>
  <c r="I4605" i="2"/>
  <c r="I4595" i="2"/>
  <c r="I4594" i="2"/>
  <c r="I4591" i="2"/>
  <c r="I4590" i="2"/>
  <c r="I4587" i="2"/>
  <c r="I4586" i="2"/>
  <c r="I4585" i="2"/>
  <c r="I4575" i="2"/>
  <c r="I4574" i="2"/>
  <c r="I4571" i="2"/>
  <c r="I4570" i="2"/>
  <c r="I4567" i="2"/>
  <c r="I4566" i="2"/>
  <c r="I4565" i="2"/>
  <c r="I4555" i="2"/>
  <c r="I4556" i="2" s="1"/>
  <c r="I4550" i="2"/>
  <c r="I4549" i="2"/>
  <c r="I4548" i="2"/>
  <c r="I4539" i="2"/>
  <c r="I4540" i="2" s="1"/>
  <c r="I4534" i="2"/>
  <c r="I4533" i="2"/>
  <c r="I4532" i="2"/>
  <c r="I4523" i="2"/>
  <c r="I4524" i="2" s="1"/>
  <c r="I4518" i="2"/>
  <c r="I4517" i="2"/>
  <c r="I4516" i="2"/>
  <c r="I4507" i="2"/>
  <c r="I4508" i="2" s="1"/>
  <c r="I4502" i="2"/>
  <c r="I4501" i="2"/>
  <c r="I4500" i="2"/>
  <c r="I4491" i="2"/>
  <c r="I4490" i="2"/>
  <c r="I4485" i="2"/>
  <c r="I4484" i="2"/>
  <c r="I4475" i="2"/>
  <c r="I4474" i="2"/>
  <c r="I4469" i="2"/>
  <c r="I4468" i="2"/>
  <c r="I4459" i="2"/>
  <c r="I4458" i="2"/>
  <c r="I4453" i="2"/>
  <c r="I4452" i="2"/>
  <c r="I4443" i="2"/>
  <c r="I4442" i="2"/>
  <c r="I4441" i="2"/>
  <c r="I4438" i="2"/>
  <c r="I4439" i="2" s="1"/>
  <c r="I4435" i="2"/>
  <c r="I4434" i="2"/>
  <c r="I4425" i="2"/>
  <c r="I4424" i="2"/>
  <c r="I4419" i="2"/>
  <c r="I4418" i="2"/>
  <c r="I4409" i="2"/>
  <c r="I4408" i="2"/>
  <c r="I4403" i="2"/>
  <c r="I4402" i="2"/>
  <c r="I4393" i="2"/>
  <c r="I4392" i="2"/>
  <c r="I4387" i="2"/>
  <c r="I4386" i="2"/>
  <c r="I4377" i="2"/>
  <c r="I4376" i="2"/>
  <c r="I4375" i="2"/>
  <c r="I4372" i="2"/>
  <c r="I4373" i="2" s="1"/>
  <c r="I4369" i="2"/>
  <c r="I4368" i="2"/>
  <c r="I4359" i="2"/>
  <c r="I4358" i="2"/>
  <c r="I4353" i="2"/>
  <c r="I4352" i="2"/>
  <c r="I4343" i="2"/>
  <c r="I4342" i="2"/>
  <c r="I4337" i="2"/>
  <c r="I4336" i="2"/>
  <c r="I4327" i="2"/>
  <c r="I4326" i="2"/>
  <c r="I4321" i="2"/>
  <c r="I4320" i="2"/>
  <c r="I4311" i="2"/>
  <c r="I4310" i="2"/>
  <c r="I4309" i="2"/>
  <c r="I4306" i="2"/>
  <c r="I4307" i="2" s="1"/>
  <c r="I4303" i="2"/>
  <c r="I4302" i="2"/>
  <c r="I4293" i="2"/>
  <c r="I4292" i="2"/>
  <c r="I4287" i="2"/>
  <c r="I4286" i="2"/>
  <c r="I4277" i="2"/>
  <c r="I4276" i="2"/>
  <c r="I4271" i="2"/>
  <c r="I4270" i="2"/>
  <c r="I4261" i="2"/>
  <c r="I4260" i="2"/>
  <c r="I4255" i="2"/>
  <c r="I4254" i="2"/>
  <c r="I4245" i="2"/>
  <c r="I4244" i="2"/>
  <c r="I4243" i="2"/>
  <c r="I4240" i="2"/>
  <c r="I4241" i="2" s="1"/>
  <c r="I4237" i="2"/>
  <c r="I4236" i="2"/>
  <c r="I4222" i="2"/>
  <c r="I4221" i="2"/>
  <c r="I4218" i="2"/>
  <c r="I4217" i="2"/>
  <c r="I4216" i="2"/>
  <c r="I4215" i="2"/>
  <c r="I4206" i="2"/>
  <c r="I4207" i="2" s="1"/>
  <c r="I4203" i="2"/>
  <c r="I4200" i="2"/>
  <c r="I4199" i="2"/>
  <c r="I4196" i="2"/>
  <c r="I4195" i="2"/>
  <c r="I4194" i="2"/>
  <c r="I4183" i="2"/>
  <c r="I4180" i="2"/>
  <c r="I4179" i="2"/>
  <c r="I4176" i="2"/>
  <c r="I4175" i="2"/>
  <c r="I4174" i="2"/>
  <c r="I4165" i="2"/>
  <c r="I4166" i="2" s="1"/>
  <c r="I4162" i="2"/>
  <c r="I4159" i="2"/>
  <c r="I4158" i="2"/>
  <c r="I4155" i="2"/>
  <c r="I4154" i="2"/>
  <c r="I4153" i="2"/>
  <c r="I4142" i="2"/>
  <c r="I4139" i="2"/>
  <c r="I4138" i="2"/>
  <c r="I4135" i="2"/>
  <c r="I4134" i="2"/>
  <c r="I4133" i="2"/>
  <c r="I4122" i="2"/>
  <c r="I4119" i="2"/>
  <c r="I4118" i="2"/>
  <c r="I4115" i="2"/>
  <c r="I4114" i="2"/>
  <c r="I4113" i="2"/>
  <c r="I4103" i="2"/>
  <c r="I4104" i="2" s="1"/>
  <c r="I4100" i="2"/>
  <c r="I4099" i="2"/>
  <c r="I4098" i="2"/>
  <c r="I4095" i="2"/>
  <c r="I4094" i="2"/>
  <c r="I4093" i="2"/>
  <c r="I4082" i="2"/>
  <c r="I4081" i="2"/>
  <c r="I4080" i="2"/>
  <c r="I4077" i="2"/>
  <c r="I4076" i="2"/>
  <c r="I4075" i="2"/>
  <c r="I4066" i="2"/>
  <c r="I4067" i="2" s="1"/>
  <c r="I4063" i="2"/>
  <c r="I4062" i="2"/>
  <c r="I4061" i="2"/>
  <c r="I4058" i="2"/>
  <c r="I4057" i="2"/>
  <c r="I4056" i="2"/>
  <c r="I4045" i="2"/>
  <c r="I4044" i="2"/>
  <c r="I4043" i="2"/>
  <c r="I4040" i="2"/>
  <c r="I4039" i="2"/>
  <c r="I4038" i="2"/>
  <c r="I4029" i="2"/>
  <c r="I4030" i="2" s="1"/>
  <c r="I4026" i="2"/>
  <c r="I4025" i="2"/>
  <c r="I4024" i="2"/>
  <c r="I4021" i="2"/>
  <c r="I4020" i="2"/>
  <c r="I4019" i="2"/>
  <c r="I4008" i="2"/>
  <c r="I4007" i="2"/>
  <c r="I4006" i="2"/>
  <c r="I4003" i="2"/>
  <c r="I4002" i="2"/>
  <c r="I4001" i="2"/>
  <c r="I3992" i="2"/>
  <c r="I3993" i="2" s="1"/>
  <c r="I3989" i="2"/>
  <c r="I3988" i="2"/>
  <c r="I3987" i="2"/>
  <c r="I3984" i="2"/>
  <c r="I3983" i="2"/>
  <c r="I3982" i="2"/>
  <c r="I3971" i="2"/>
  <c r="I3970" i="2"/>
  <c r="I3969" i="2"/>
  <c r="I3966" i="2"/>
  <c r="I3965" i="2"/>
  <c r="I3964" i="2"/>
  <c r="I3955" i="2"/>
  <c r="I3956" i="2" s="1"/>
  <c r="I3952" i="2"/>
  <c r="I3951" i="2"/>
  <c r="I3950" i="2"/>
  <c r="I3947" i="2"/>
  <c r="I3946" i="2"/>
  <c r="I3945" i="2"/>
  <c r="I3934" i="2"/>
  <c r="I3933" i="2"/>
  <c r="I3932" i="2"/>
  <c r="I3929" i="2"/>
  <c r="I3928" i="2"/>
  <c r="I3927" i="2"/>
  <c r="I3916" i="2"/>
  <c r="I3915" i="2"/>
  <c r="I3912" i="2"/>
  <c r="I3911" i="2"/>
  <c r="I3910" i="2"/>
  <c r="I3909" i="2"/>
  <c r="I3898" i="2"/>
  <c r="I3897" i="2"/>
  <c r="I3894" i="2"/>
  <c r="I3895" i="2" s="1"/>
  <c r="I3881" i="2"/>
  <c r="I3880" i="2"/>
  <c r="I3877" i="2"/>
  <c r="I3876" i="2"/>
  <c r="I3875" i="2"/>
  <c r="I3874" i="2"/>
  <c r="I3862" i="2"/>
  <c r="I3861" i="2"/>
  <c r="I3860" i="2"/>
  <c r="I3859" i="2"/>
  <c r="I3858" i="2"/>
  <c r="I3857" i="2"/>
  <c r="I3855" i="2"/>
  <c r="I3852" i="2"/>
  <c r="I3851" i="2"/>
  <c r="I3850" i="2"/>
  <c r="I3849" i="2"/>
  <c r="I3848" i="2"/>
  <c r="I3847" i="2"/>
  <c r="I3836" i="2"/>
  <c r="I3835" i="2"/>
  <c r="I3834" i="2"/>
  <c r="I3833" i="2"/>
  <c r="I3832" i="2"/>
  <c r="I3830" i="2"/>
  <c r="I3827" i="2"/>
  <c r="I3826" i="2"/>
  <c r="I3825" i="2"/>
  <c r="I3824" i="2"/>
  <c r="I3823" i="2"/>
  <c r="I3822" i="2"/>
  <c r="I3810" i="2"/>
  <c r="I3811" i="2" s="1"/>
  <c r="I3807" i="2"/>
  <c r="I3806" i="2"/>
  <c r="I3795" i="2"/>
  <c r="I3796" i="2" s="1"/>
  <c r="I3792" i="2"/>
  <c r="I3791" i="2"/>
  <c r="I3780" i="2"/>
  <c r="I3779" i="2"/>
  <c r="I3776" i="2"/>
  <c r="I3775" i="2"/>
  <c r="I3765" i="2"/>
  <c r="I3766" i="2" s="1"/>
  <c r="I3760" i="2"/>
  <c r="I3759" i="2"/>
  <c r="I3761" i="2" s="1"/>
  <c r="I3746" i="2"/>
  <c r="I3745" i="2"/>
  <c r="I3735" i="2"/>
  <c r="I3736" i="2" s="1"/>
  <c r="I3730" i="2"/>
  <c r="I3729" i="2"/>
  <c r="I3720" i="2"/>
  <c r="I3721" i="2" s="1"/>
  <c r="I3715" i="2"/>
  <c r="I3714" i="2"/>
  <c r="I3705" i="2"/>
  <c r="I3706" i="2" s="1"/>
  <c r="I3700" i="2"/>
  <c r="I3699" i="2"/>
  <c r="I3690" i="2"/>
  <c r="I3691" i="2" s="1"/>
  <c r="I3685" i="2"/>
  <c r="I3684" i="2"/>
  <c r="I3671" i="2"/>
  <c r="I3670" i="2"/>
  <c r="I3672" i="2" s="1"/>
  <c r="I3677" i="2" s="1"/>
  <c r="I3657" i="2"/>
  <c r="I3656" i="2"/>
  <c r="I3644" i="2"/>
  <c r="I3645" i="2" s="1"/>
  <c r="I3641" i="2"/>
  <c r="I3640" i="2"/>
  <c r="I3639" i="2"/>
  <c r="I3638" i="2"/>
  <c r="I3627" i="2"/>
  <c r="I3628" i="2" s="1"/>
  <c r="I3624" i="2"/>
  <c r="I3623" i="2"/>
  <c r="I3622" i="2"/>
  <c r="I3621" i="2"/>
  <c r="I3610" i="2"/>
  <c r="I3611" i="2" s="1"/>
  <c r="I3607" i="2"/>
  <c r="I3606" i="2"/>
  <c r="I3605" i="2"/>
  <c r="I3604" i="2"/>
  <c r="I3593" i="2"/>
  <c r="I3594" i="2" s="1"/>
  <c r="I3590" i="2"/>
  <c r="I3589" i="2"/>
  <c r="I3588" i="2"/>
  <c r="I3587" i="2"/>
  <c r="I3576" i="2"/>
  <c r="I3577" i="2" s="1"/>
  <c r="I3573" i="2"/>
  <c r="I3572" i="2"/>
  <c r="I3571" i="2"/>
  <c r="I3570" i="2"/>
  <c r="I3559" i="2"/>
  <c r="I3560" i="2" s="1"/>
  <c r="I3556" i="2"/>
  <c r="I3555" i="2"/>
  <c r="I3554" i="2"/>
  <c r="I3553" i="2"/>
  <c r="I3542" i="2"/>
  <c r="I3543" i="2" s="1"/>
  <c r="I3539" i="2"/>
  <c r="I3538" i="2"/>
  <c r="I3537" i="2"/>
  <c r="I3536" i="2"/>
  <c r="I3525" i="2"/>
  <c r="I3526" i="2" s="1"/>
  <c r="I3522" i="2"/>
  <c r="I3521" i="2"/>
  <c r="I3520" i="2"/>
  <c r="I3519" i="2"/>
  <c r="I3508" i="2"/>
  <c r="I3509" i="2" s="1"/>
  <c r="I3505" i="2"/>
  <c r="I3504" i="2"/>
  <c r="I3503" i="2"/>
  <c r="I3502" i="2"/>
  <c r="I3491" i="2"/>
  <c r="I3492" i="2" s="1"/>
  <c r="I3488" i="2"/>
  <c r="I3487" i="2"/>
  <c r="I3486" i="2"/>
  <c r="I3485" i="2"/>
  <c r="I3475" i="2"/>
  <c r="I3476" i="2" s="1"/>
  <c r="I3472" i="2"/>
  <c r="I3471" i="2"/>
  <c r="I3468" i="2"/>
  <c r="I3465" i="2"/>
  <c r="I3464" i="2"/>
  <c r="I3463" i="2"/>
  <c r="I3462" i="2"/>
  <c r="I3453" i="2"/>
  <c r="I3454" i="2" s="1"/>
  <c r="I3450" i="2"/>
  <c r="I3449" i="2"/>
  <c r="I3446" i="2"/>
  <c r="I3443" i="2"/>
  <c r="I3442" i="2"/>
  <c r="I3441" i="2"/>
  <c r="I3440" i="2"/>
  <c r="I3431" i="2"/>
  <c r="I3432" i="2" s="1"/>
  <c r="I3428" i="2"/>
  <c r="I3425" i="2"/>
  <c r="I3422" i="2"/>
  <c r="I3421" i="2"/>
  <c r="I3420" i="2"/>
  <c r="I3419" i="2"/>
  <c r="I3410" i="2"/>
  <c r="I3411" i="2" s="1"/>
  <c r="I3407" i="2"/>
  <c r="I3404" i="2"/>
  <c r="I3401" i="2"/>
  <c r="I3400" i="2"/>
  <c r="I3399" i="2"/>
  <c r="I3398" i="2"/>
  <c r="I3389" i="2"/>
  <c r="I3390" i="2" s="1"/>
  <c r="I3386" i="2"/>
  <c r="I3383" i="2"/>
  <c r="I3380" i="2"/>
  <c r="I3379" i="2"/>
  <c r="I3378" i="2"/>
  <c r="I3377" i="2"/>
  <c r="I3368" i="2"/>
  <c r="I3369" i="2" s="1"/>
  <c r="I3365" i="2"/>
  <c r="I3362" i="2"/>
  <c r="I3359" i="2"/>
  <c r="I3358" i="2"/>
  <c r="I3357" i="2"/>
  <c r="I3356" i="2"/>
  <c r="I3347" i="2"/>
  <c r="I3348" i="2" s="1"/>
  <c r="I3344" i="2"/>
  <c r="I3341" i="2"/>
  <c r="I3338" i="2"/>
  <c r="I3337" i="2"/>
  <c r="I3336" i="2"/>
  <c r="I3335" i="2"/>
  <c r="I3326" i="2"/>
  <c r="I3327" i="2" s="1"/>
  <c r="I3323" i="2"/>
  <c r="I3320" i="2"/>
  <c r="I3317" i="2"/>
  <c r="I3316" i="2"/>
  <c r="I3315" i="2"/>
  <c r="I3314" i="2"/>
  <c r="I3305" i="2"/>
  <c r="I3306" i="2" s="1"/>
  <c r="I3302" i="2"/>
  <c r="I3299" i="2"/>
  <c r="I3296" i="2"/>
  <c r="I3295" i="2"/>
  <c r="I3294" i="2"/>
  <c r="I3293" i="2"/>
  <c r="I3284" i="2"/>
  <c r="I3285" i="2" s="1"/>
  <c r="I3281" i="2"/>
  <c r="I3278" i="2"/>
  <c r="I3275" i="2"/>
  <c r="I3274" i="2"/>
  <c r="I3273" i="2"/>
  <c r="I3272" i="2"/>
  <c r="I3263" i="2"/>
  <c r="I3264" i="2" s="1"/>
  <c r="I3260" i="2"/>
  <c r="I3257" i="2"/>
  <c r="I3254" i="2"/>
  <c r="I3253" i="2"/>
  <c r="I3252" i="2"/>
  <c r="I3251" i="2"/>
  <c r="I3239" i="2"/>
  <c r="I3236" i="2"/>
  <c r="I3233" i="2"/>
  <c r="I3232" i="2"/>
  <c r="I3231" i="2"/>
  <c r="I3230" i="2"/>
  <c r="I3219" i="2"/>
  <c r="I3216" i="2"/>
  <c r="I3213" i="2"/>
  <c r="I3212" i="2"/>
  <c r="I3211" i="2"/>
  <c r="I3210" i="2"/>
  <c r="I3199" i="2"/>
  <c r="I3196" i="2"/>
  <c r="I3193" i="2"/>
  <c r="I3192" i="2"/>
  <c r="I3191" i="2"/>
  <c r="I3190" i="2"/>
  <c r="I3179" i="2"/>
  <c r="I3176" i="2"/>
  <c r="I3173" i="2"/>
  <c r="I3172" i="2"/>
  <c r="I3171" i="2"/>
  <c r="I3170" i="2"/>
  <c r="I3159" i="2"/>
  <c r="I3156" i="2"/>
  <c r="I3153" i="2"/>
  <c r="I3152" i="2"/>
  <c r="I3151" i="2"/>
  <c r="I3150" i="2"/>
  <c r="I3139" i="2"/>
  <c r="I3136" i="2"/>
  <c r="I3133" i="2"/>
  <c r="I3132" i="2"/>
  <c r="I3131" i="2"/>
  <c r="I3130" i="2"/>
  <c r="I3116" i="2"/>
  <c r="I3115" i="2"/>
  <c r="I3102" i="2"/>
  <c r="I3101" i="2"/>
  <c r="I3088" i="2"/>
  <c r="I3085" i="2"/>
  <c r="I3084" i="2"/>
  <c r="I3083" i="2"/>
  <c r="I3082" i="2"/>
  <c r="I3070" i="2"/>
  <c r="I3069" i="2"/>
  <c r="I3068" i="2"/>
  <c r="I3064" i="2"/>
  <c r="I3063" i="2"/>
  <c r="I3062" i="2"/>
  <c r="I3061" i="2"/>
  <c r="I3050" i="2"/>
  <c r="I3048" i="2"/>
  <c r="I3047" i="2"/>
  <c r="I3046" i="2"/>
  <c r="I3042" i="2"/>
  <c r="I3041" i="2"/>
  <c r="I3040" i="2"/>
  <c r="I3039" i="2"/>
  <c r="I3027" i="2"/>
  <c r="I3026" i="2"/>
  <c r="I3025" i="2"/>
  <c r="I3021" i="2"/>
  <c r="I3020" i="2"/>
  <c r="I3019" i="2"/>
  <c r="I3018" i="2"/>
  <c r="I3006" i="2"/>
  <c r="I3005" i="2"/>
  <c r="I3004" i="2"/>
  <c r="I3000" i="2"/>
  <c r="I2999" i="2"/>
  <c r="I2998" i="2"/>
  <c r="I2997" i="2"/>
  <c r="I2985" i="2"/>
  <c r="I2984" i="2"/>
  <c r="I2983" i="2"/>
  <c r="I2979" i="2"/>
  <c r="I2978" i="2"/>
  <c r="I2977" i="2"/>
  <c r="I2976" i="2"/>
  <c r="I2965" i="2"/>
  <c r="I2963" i="2"/>
  <c r="I2960" i="2"/>
  <c r="I2959" i="2"/>
  <c r="I2958" i="2"/>
  <c r="I2957" i="2"/>
  <c r="I2946" i="2"/>
  <c r="I2944" i="2"/>
  <c r="I2941" i="2"/>
  <c r="I2940" i="2"/>
  <c r="I2939" i="2"/>
  <c r="I2938" i="2"/>
  <c r="I2926" i="2"/>
  <c r="I2925" i="2"/>
  <c r="I2922" i="2"/>
  <c r="I2921" i="2"/>
  <c r="I2920" i="2"/>
  <c r="I2919" i="2"/>
  <c r="I2908" i="2"/>
  <c r="I2909" i="2" s="1"/>
  <c r="I2905" i="2"/>
  <c r="I2904" i="2"/>
  <c r="I2903" i="2"/>
  <c r="I2902" i="2"/>
  <c r="I2891" i="2"/>
  <c r="I2892" i="2" s="1"/>
  <c r="I2888" i="2"/>
  <c r="I2887" i="2"/>
  <c r="I2886" i="2"/>
  <c r="I2885" i="2"/>
  <c r="I2875" i="2"/>
  <c r="I2876" i="2" s="1"/>
  <c r="I2870" i="2"/>
  <c r="I2869" i="2"/>
  <c r="I2868" i="2"/>
  <c r="I2855" i="2"/>
  <c r="I2854" i="2"/>
  <c r="I2841" i="2"/>
  <c r="I2840" i="2"/>
  <c r="I2831" i="2"/>
  <c r="I2832" i="2" s="1"/>
  <c r="I2828" i="2"/>
  <c r="I2827" i="2"/>
  <c r="I2824" i="2"/>
  <c r="I2823" i="2"/>
  <c r="D2822" i="2"/>
  <c r="I2821" i="2"/>
  <c r="I2812" i="2"/>
  <c r="I2813" i="2" s="1"/>
  <c r="I2809" i="2"/>
  <c r="I2808" i="2"/>
  <c r="I2805" i="2"/>
  <c r="I2804" i="2"/>
  <c r="D2803" i="2"/>
  <c r="I2802" i="2"/>
  <c r="I2793" i="2"/>
  <c r="I2794" i="2" s="1"/>
  <c r="I2790" i="2"/>
  <c r="I2789" i="2"/>
  <c r="I2786" i="2"/>
  <c r="I2785" i="2"/>
  <c r="D2784" i="2"/>
  <c r="I2783" i="2"/>
  <c r="I2774" i="2"/>
  <c r="I2775" i="2" s="1"/>
  <c r="I2771" i="2"/>
  <c r="I2770" i="2"/>
  <c r="I2767" i="2"/>
  <c r="I2766" i="2"/>
  <c r="D2765" i="2"/>
  <c r="I2764" i="2"/>
  <c r="I2755" i="2"/>
  <c r="I2756" i="2" s="1"/>
  <c r="I2752" i="2"/>
  <c r="I2751" i="2"/>
  <c r="I2748" i="2"/>
  <c r="I2747" i="2"/>
  <c r="I2745" i="2"/>
  <c r="I2734" i="2"/>
  <c r="I2733" i="2"/>
  <c r="I2730" i="2"/>
  <c r="I2729" i="2"/>
  <c r="I2727" i="2"/>
  <c r="I2718" i="2"/>
  <c r="I2717" i="2"/>
  <c r="I2714" i="2"/>
  <c r="I2713" i="2"/>
  <c r="I2710" i="2"/>
  <c r="I2709" i="2"/>
  <c r="D2708" i="2"/>
  <c r="I2707" i="2"/>
  <c r="I2698" i="2"/>
  <c r="I2697" i="2"/>
  <c r="I2694" i="2"/>
  <c r="I2693" i="2"/>
  <c r="I2690" i="2"/>
  <c r="I2689" i="2"/>
  <c r="D2688" i="2"/>
  <c r="I2687" i="2"/>
  <c r="I2676" i="2"/>
  <c r="I2675" i="2"/>
  <c r="I2672" i="2"/>
  <c r="I2671" i="2"/>
  <c r="I2670" i="2"/>
  <c r="I2669" i="2"/>
  <c r="I2658" i="2"/>
  <c r="I2657" i="2"/>
  <c r="I2654" i="2"/>
  <c r="I2653" i="2"/>
  <c r="I2652" i="2"/>
  <c r="I2651" i="2"/>
  <c r="I2642" i="2"/>
  <c r="I2641" i="2"/>
  <c r="I2638" i="2"/>
  <c r="I2637" i="2"/>
  <c r="I2634" i="2"/>
  <c r="I2633" i="2"/>
  <c r="D2632" i="2"/>
  <c r="I2631" i="2"/>
  <c r="I2622" i="2"/>
  <c r="I2621" i="2"/>
  <c r="I2618" i="2"/>
  <c r="I2617" i="2"/>
  <c r="I2614" i="2"/>
  <c r="I2613" i="2"/>
  <c r="D2612" i="2"/>
  <c r="I2611" i="2"/>
  <c r="I2600" i="2"/>
  <c r="I2599" i="2"/>
  <c r="I2596" i="2"/>
  <c r="I2595" i="2"/>
  <c r="I2594" i="2"/>
  <c r="I2593" i="2"/>
  <c r="I2582" i="2"/>
  <c r="I2581" i="2"/>
  <c r="I2578" i="2"/>
  <c r="I2577" i="2"/>
  <c r="I2576" i="2"/>
  <c r="I2575" i="2"/>
  <c r="I2560" i="2"/>
  <c r="I2557" i="2"/>
  <c r="I2556" i="2"/>
  <c r="I2555" i="2"/>
  <c r="I2554" i="2"/>
  <c r="I2542" i="2"/>
  <c r="I2541" i="2"/>
  <c r="I2538" i="2"/>
  <c r="I2537" i="2"/>
  <c r="I2536" i="2"/>
  <c r="I2535" i="2"/>
  <c r="I2523" i="2"/>
  <c r="I2522" i="2"/>
  <c r="I2519" i="2"/>
  <c r="I2518" i="2"/>
  <c r="I2517" i="2"/>
  <c r="I2516" i="2"/>
  <c r="I2504" i="2"/>
  <c r="I2503" i="2"/>
  <c r="I2500" i="2"/>
  <c r="I2499" i="2"/>
  <c r="I2498" i="2"/>
  <c r="I2497" i="2"/>
  <c r="I2485" i="2"/>
  <c r="I2484" i="2"/>
  <c r="I2481" i="2"/>
  <c r="I2480" i="2"/>
  <c r="I2479" i="2"/>
  <c r="I2478" i="2"/>
  <c r="I2466" i="2"/>
  <c r="I2465" i="2"/>
  <c r="I2462" i="2"/>
  <c r="I2461" i="2"/>
  <c r="I2460" i="2"/>
  <c r="I2459" i="2"/>
  <c r="I2447" i="2"/>
  <c r="I2446" i="2"/>
  <c r="I2443" i="2"/>
  <c r="I2442" i="2"/>
  <c r="D2441" i="2"/>
  <c r="I2440" i="2"/>
  <c r="I2429" i="2"/>
  <c r="I2428" i="2"/>
  <c r="I2425" i="2"/>
  <c r="I2424" i="2"/>
  <c r="D2423" i="2"/>
  <c r="I2422" i="2"/>
  <c r="I2411" i="2"/>
  <c r="I2412" i="2" s="1"/>
  <c r="I2408" i="2"/>
  <c r="I2407" i="2"/>
  <c r="D2406" i="2"/>
  <c r="I2405" i="2"/>
  <c r="I2396" i="2"/>
  <c r="I2397" i="2" s="1"/>
  <c r="I2393" i="2"/>
  <c r="I2392" i="2"/>
  <c r="I2391" i="2"/>
  <c r="I2390" i="2"/>
  <c r="I2389" i="2"/>
  <c r="I2388" i="2"/>
  <c r="I2387" i="2"/>
  <c r="I2384" i="2"/>
  <c r="I2383" i="2"/>
  <c r="I2382" i="2"/>
  <c r="I2381" i="2"/>
  <c r="I2372" i="2"/>
  <c r="I2367" i="2"/>
  <c r="I2366" i="2"/>
  <c r="I2365" i="2"/>
  <c r="I2357" i="2"/>
  <c r="I2352" i="2"/>
  <c r="I2351" i="2"/>
  <c r="I2350" i="2"/>
  <c r="I2342" i="2"/>
  <c r="I2337" i="2"/>
  <c r="I2336" i="2"/>
  <c r="I2335" i="2"/>
  <c r="I2327" i="2"/>
  <c r="I2322" i="2"/>
  <c r="I2321" i="2"/>
  <c r="I2320" i="2"/>
  <c r="I2319" i="2"/>
  <c r="I2310" i="2"/>
  <c r="I2311" i="2" s="1"/>
  <c r="I2305" i="2"/>
  <c r="I2304" i="2"/>
  <c r="I2303" i="2"/>
  <c r="I2302" i="2"/>
  <c r="I2293" i="2"/>
  <c r="I2294" i="2" s="1"/>
  <c r="I2288" i="2"/>
  <c r="I2287" i="2"/>
  <c r="I2286" i="2"/>
  <c r="I2285" i="2"/>
  <c r="I2276" i="2"/>
  <c r="I2277" i="2" s="1"/>
  <c r="I2271" i="2"/>
  <c r="I2270" i="2"/>
  <c r="I2269" i="2"/>
  <c r="I2268" i="2"/>
  <c r="I2260" i="2"/>
  <c r="I2255" i="2"/>
  <c r="I2254" i="2"/>
  <c r="I2253" i="2"/>
  <c r="I2252" i="2"/>
  <c r="I2244" i="2"/>
  <c r="I2239" i="2"/>
  <c r="I2238" i="2"/>
  <c r="I2237" i="2"/>
  <c r="I2236" i="2"/>
  <c r="I2228" i="2"/>
  <c r="I2223" i="2"/>
  <c r="I2222" i="2"/>
  <c r="I2221" i="2"/>
  <c r="I2220" i="2"/>
  <c r="I2212" i="2"/>
  <c r="I2207" i="2"/>
  <c r="I2206" i="2"/>
  <c r="I2205" i="2"/>
  <c r="I2204" i="2"/>
  <c r="I2196" i="2"/>
  <c r="I2191" i="2"/>
  <c r="I2190" i="2"/>
  <c r="I2189" i="2"/>
  <c r="I2188" i="2"/>
  <c r="I2180" i="2"/>
  <c r="I2175" i="2"/>
  <c r="I2174" i="2"/>
  <c r="I2173" i="2"/>
  <c r="I2172" i="2"/>
  <c r="I2164" i="2"/>
  <c r="I2159" i="2"/>
  <c r="I2158" i="2"/>
  <c r="I2157" i="2"/>
  <c r="I2156" i="2"/>
  <c r="I2148" i="2"/>
  <c r="I2143" i="2"/>
  <c r="I2142" i="2"/>
  <c r="I2141" i="2"/>
  <c r="I2140" i="2"/>
  <c r="I2132" i="2"/>
  <c r="I2127" i="2"/>
  <c r="I2126" i="2"/>
  <c r="I2125" i="2"/>
  <c r="I2124" i="2"/>
  <c r="I2116" i="2"/>
  <c r="I2111" i="2"/>
  <c r="I2110" i="2"/>
  <c r="I2109" i="2"/>
  <c r="I2108" i="2"/>
  <c r="I2100" i="2"/>
  <c r="I2095" i="2"/>
  <c r="I2094" i="2"/>
  <c r="I2093" i="2"/>
  <c r="I2092" i="2"/>
  <c r="I2084" i="2"/>
  <c r="I2079" i="2"/>
  <c r="I2078" i="2"/>
  <c r="I2077" i="2"/>
  <c r="I2076" i="2"/>
  <c r="I2068" i="2"/>
  <c r="I2063" i="2"/>
  <c r="I2062" i="2"/>
  <c r="I2061" i="2"/>
  <c r="I2060" i="2"/>
  <c r="I2052" i="2"/>
  <c r="I2047" i="2"/>
  <c r="I2046" i="2"/>
  <c r="I2045" i="2"/>
  <c r="I2044" i="2"/>
  <c r="I2036" i="2"/>
  <c r="I2031" i="2"/>
  <c r="I2030" i="2"/>
  <c r="I2029" i="2"/>
  <c r="I2028" i="2"/>
  <c r="I2020" i="2"/>
  <c r="I2015" i="2"/>
  <c r="I2014" i="2"/>
  <c r="I2013" i="2"/>
  <c r="I2012" i="2"/>
  <c r="I2004" i="2"/>
  <c r="I1999" i="2"/>
  <c r="I1998" i="2"/>
  <c r="I1997" i="2"/>
  <c r="I1996" i="2"/>
  <c r="I1988" i="2"/>
  <c r="I1983" i="2"/>
  <c r="I1982" i="2"/>
  <c r="I1981" i="2"/>
  <c r="I1980" i="2"/>
  <c r="I1972" i="2"/>
  <c r="I1967" i="2"/>
  <c r="I1966" i="2"/>
  <c r="I1965" i="2"/>
  <c r="I1964" i="2"/>
  <c r="I1956" i="2"/>
  <c r="I1951" i="2"/>
  <c r="I1950" i="2"/>
  <c r="I1949" i="2"/>
  <c r="I1948" i="2"/>
  <c r="I1940" i="2"/>
  <c r="I1935" i="2"/>
  <c r="I1934" i="2"/>
  <c r="I1933" i="2"/>
  <c r="I1925" i="2"/>
  <c r="I1920" i="2"/>
  <c r="I1919" i="2"/>
  <c r="I1918" i="2"/>
  <c r="I1917" i="2"/>
  <c r="I1909" i="2"/>
  <c r="I1904" i="2"/>
  <c r="I1903" i="2"/>
  <c r="I1902" i="2"/>
  <c r="I1901" i="2"/>
  <c r="I1893" i="2"/>
  <c r="I1888" i="2"/>
  <c r="I1887" i="2"/>
  <c r="I1886" i="2"/>
  <c r="I1885" i="2"/>
  <c r="I1877" i="2"/>
  <c r="I1872" i="2"/>
  <c r="I1871" i="2"/>
  <c r="I1870" i="2"/>
  <c r="I1869" i="2"/>
  <c r="I1861" i="2"/>
  <c r="I1856" i="2"/>
  <c r="I1855" i="2"/>
  <c r="I1854" i="2"/>
  <c r="I1853" i="2"/>
  <c r="I1845" i="2"/>
  <c r="I1840" i="2"/>
  <c r="I1839" i="2"/>
  <c r="I1838" i="2"/>
  <c r="I1837" i="2"/>
  <c r="I1829" i="2"/>
  <c r="I1824" i="2"/>
  <c r="I1823" i="2"/>
  <c r="I1822" i="2"/>
  <c r="I1821" i="2"/>
  <c r="I1812" i="2"/>
  <c r="I1813" i="2" s="1"/>
  <c r="I1807" i="2"/>
  <c r="I1806" i="2"/>
  <c r="I1805" i="2"/>
  <c r="I1804" i="2"/>
  <c r="I1795" i="2"/>
  <c r="I1796" i="2" s="1"/>
  <c r="I1790" i="2"/>
  <c r="I1789" i="2"/>
  <c r="I1788" i="2"/>
  <c r="I1787" i="2"/>
  <c r="I1778" i="2"/>
  <c r="I1777" i="2"/>
  <c r="I1772" i="2"/>
  <c r="I1771" i="2"/>
  <c r="I1770" i="2"/>
  <c r="I1769" i="2"/>
  <c r="I1760" i="2"/>
  <c r="I1759" i="2"/>
  <c r="I1754" i="2"/>
  <c r="I1753" i="2"/>
  <c r="I1752" i="2"/>
  <c r="I1751" i="2"/>
  <c r="I1743" i="2"/>
  <c r="I1738" i="2"/>
  <c r="I1737" i="2"/>
  <c r="I1736" i="2"/>
  <c r="I1735" i="2"/>
  <c r="I1726" i="2"/>
  <c r="I1727" i="2" s="1"/>
  <c r="I1721" i="2"/>
  <c r="I1720" i="2"/>
  <c r="I1711" i="2"/>
  <c r="I1710" i="2"/>
  <c r="I1709" i="2"/>
  <c r="I1704" i="2"/>
  <c r="I1703" i="2"/>
  <c r="I1694" i="2"/>
  <c r="I1695" i="2" s="1"/>
  <c r="I1689" i="2"/>
  <c r="I1688" i="2"/>
  <c r="I1679" i="2"/>
  <c r="I1680" i="2" s="1"/>
  <c r="I1674" i="2"/>
  <c r="I1673" i="2"/>
  <c r="I1664" i="2"/>
  <c r="I1663" i="2"/>
  <c r="I1662" i="2"/>
  <c r="I1661" i="2"/>
  <c r="I1658" i="2"/>
  <c r="I1659" i="2" s="1"/>
  <c r="I1655" i="2"/>
  <c r="I1654" i="2"/>
  <c r="I1645" i="2"/>
  <c r="I1644" i="2"/>
  <c r="I1643" i="2"/>
  <c r="I1642" i="2"/>
  <c r="I1639" i="2"/>
  <c r="I1640" i="2" s="1"/>
  <c r="I1636" i="2"/>
  <c r="I1635" i="2"/>
  <c r="I1626" i="2"/>
  <c r="I1627" i="2" s="1"/>
  <c r="I1621" i="2"/>
  <c r="I1620" i="2"/>
  <c r="I1611" i="2"/>
  <c r="I1610" i="2"/>
  <c r="I1609" i="2"/>
  <c r="I1604" i="2"/>
  <c r="I1603" i="2"/>
  <c r="I1593" i="2"/>
  <c r="I1594" i="2" s="1"/>
  <c r="I1590" i="2"/>
  <c r="I1591" i="2" s="1"/>
  <c r="I1586" i="2"/>
  <c r="I1585" i="2"/>
  <c r="I1576" i="2"/>
  <c r="I1574" i="2"/>
  <c r="I1570" i="2"/>
  <c r="I1559" i="2"/>
  <c r="I1560" i="2" s="1"/>
  <c r="I1556" i="2"/>
  <c r="I1557" i="2" s="1"/>
  <c r="I1553" i="2"/>
  <c r="I1552" i="2"/>
  <c r="I1543" i="2"/>
  <c r="I1544" i="2" s="1"/>
  <c r="I1540" i="2"/>
  <c r="I1541" i="2" s="1"/>
  <c r="I1537" i="2"/>
  <c r="I1536" i="2"/>
  <c r="I1527" i="2"/>
  <c r="I1528" i="2" s="1"/>
  <c r="I1525" i="2"/>
  <c r="I1523" i="2"/>
  <c r="I1514" i="2"/>
  <c r="I1515" i="2" s="1"/>
  <c r="I1512" i="2"/>
  <c r="I1510" i="2"/>
  <c r="I1501" i="2"/>
  <c r="I1502" i="2" s="1"/>
  <c r="I1499" i="2"/>
  <c r="I1497" i="2"/>
  <c r="I1488" i="2"/>
  <c r="I1489" i="2" s="1"/>
  <c r="I1486" i="2"/>
  <c r="I1484" i="2"/>
  <c r="I1472" i="2"/>
  <c r="I1473" i="2" s="1"/>
  <c r="I1469" i="2"/>
  <c r="I1468" i="2"/>
  <c r="I1455" i="2"/>
  <c r="I1454" i="2"/>
  <c r="I1442" i="2"/>
  <c r="I1443" i="2" s="1"/>
  <c r="I1439" i="2"/>
  <c r="I1438" i="2"/>
  <c r="I1427" i="2"/>
  <c r="I1428" i="2" s="1"/>
  <c r="I1424" i="2"/>
  <c r="I1423" i="2"/>
  <c r="I1412" i="2"/>
  <c r="I1413" i="2" s="1"/>
  <c r="I1409" i="2"/>
  <c r="I1408" i="2"/>
  <c r="I1397" i="2"/>
  <c r="I1398" i="2" s="1"/>
  <c r="I1394" i="2"/>
  <c r="I1393" i="2"/>
  <c r="I1382" i="2"/>
  <c r="I1383" i="2" s="1"/>
  <c r="I1379" i="2"/>
  <c r="I1378" i="2"/>
  <c r="I1367" i="2"/>
  <c r="I1368" i="2" s="1"/>
  <c r="I1364" i="2"/>
  <c r="I1363" i="2"/>
  <c r="I1352" i="2"/>
  <c r="I1353" i="2" s="1"/>
  <c r="I1349" i="2"/>
  <c r="I1348" i="2"/>
  <c r="I1335" i="2"/>
  <c r="I1334" i="2"/>
  <c r="I1323" i="2"/>
  <c r="I1324" i="2" s="1"/>
  <c r="I1318" i="2"/>
  <c r="I1317" i="2"/>
  <c r="I1308" i="2"/>
  <c r="I1309" i="2" s="1"/>
  <c r="I1303" i="2"/>
  <c r="I1302" i="2"/>
  <c r="I1293" i="2"/>
  <c r="I1294" i="2" s="1"/>
  <c r="I1288" i="2"/>
  <c r="I1287" i="2"/>
  <c r="I1278" i="2"/>
  <c r="I1279" i="2" s="1"/>
  <c r="I1273" i="2"/>
  <c r="I1272" i="2"/>
  <c r="I1258" i="2"/>
  <c r="I1257" i="2"/>
  <c r="I1244" i="2"/>
  <c r="I1243" i="2"/>
  <c r="I1230" i="2"/>
  <c r="I1229" i="2"/>
  <c r="I1216" i="2"/>
  <c r="I1215" i="2"/>
  <c r="I1202" i="2"/>
  <c r="I1201" i="2"/>
  <c r="I1188" i="2"/>
  <c r="I1187" i="2"/>
  <c r="I1176" i="2"/>
  <c r="I1177" i="2" s="1"/>
  <c r="I1171" i="2"/>
  <c r="I1170" i="2"/>
  <c r="I1161" i="2"/>
  <c r="I1162" i="2" s="1"/>
  <c r="I1156" i="2"/>
  <c r="I1155" i="2"/>
  <c r="I1146" i="2"/>
  <c r="I1147" i="2" s="1"/>
  <c r="I1141" i="2"/>
  <c r="I1140" i="2"/>
  <c r="I1131" i="2"/>
  <c r="I1132" i="2" s="1"/>
  <c r="I1126" i="2"/>
  <c r="I1125" i="2"/>
  <c r="I1111" i="2"/>
  <c r="I1110" i="2"/>
  <c r="I1097" i="2"/>
  <c r="I1096" i="2"/>
  <c r="I1098" i="2" s="1"/>
  <c r="I1103" i="2" s="1"/>
  <c r="I1083" i="2"/>
  <c r="I1082" i="2"/>
  <c r="I1069" i="2"/>
  <c r="I1068" i="2"/>
  <c r="I1055" i="2"/>
  <c r="I1054" i="2"/>
  <c r="I1041" i="2"/>
  <c r="I1040" i="2"/>
  <c r="I1029" i="2"/>
  <c r="I1030" i="2" s="1"/>
  <c r="I1024" i="2"/>
  <c r="I1023" i="2"/>
  <c r="I1014" i="2"/>
  <c r="I1015" i="2" s="1"/>
  <c r="I1009" i="2"/>
  <c r="I1008" i="2"/>
  <c r="I999" i="2"/>
  <c r="I1000" i="2" s="1"/>
  <c r="I994" i="2"/>
  <c r="I993" i="2"/>
  <c r="H1002" i="2"/>
  <c r="H1017" i="2" s="1"/>
  <c r="H1032" i="2" s="1"/>
  <c r="H1048" i="2" s="1"/>
  <c r="H1062" i="2" s="1"/>
  <c r="H1076" i="2" s="1"/>
  <c r="H1090" i="2" s="1"/>
  <c r="H1104" i="2" s="1"/>
  <c r="H1118" i="2" s="1"/>
  <c r="H1134" i="2" s="1"/>
  <c r="H1149" i="2" s="1"/>
  <c r="H1164" i="2" s="1"/>
  <c r="H1179" i="2" s="1"/>
  <c r="H1195" i="2" s="1"/>
  <c r="H1209" i="2" s="1"/>
  <c r="H1223" i="2" s="1"/>
  <c r="H1237" i="2" s="1"/>
  <c r="H1251" i="2" s="1"/>
  <c r="H1265" i="2" s="1"/>
  <c r="I984" i="2"/>
  <c r="I985" i="2" s="1"/>
  <c r="I979" i="2"/>
  <c r="I978" i="2"/>
  <c r="I964" i="2"/>
  <c r="I963" i="2"/>
  <c r="I950" i="2"/>
  <c r="I949" i="2"/>
  <c r="I936" i="2"/>
  <c r="I935" i="2"/>
  <c r="I922" i="2"/>
  <c r="I921" i="2"/>
  <c r="I910" i="2"/>
  <c r="I911" i="2" s="1"/>
  <c r="I905" i="2"/>
  <c r="I904" i="2"/>
  <c r="H913" i="2"/>
  <c r="H929" i="2" s="1"/>
  <c r="H943" i="2" s="1"/>
  <c r="H957" i="2" s="1"/>
  <c r="H971" i="2" s="1"/>
  <c r="I895" i="2"/>
  <c r="I896" i="2" s="1"/>
  <c r="I890" i="2"/>
  <c r="I889" i="2"/>
  <c r="I875" i="2"/>
  <c r="I874" i="2"/>
  <c r="I880" i="2"/>
  <c r="I881" i="2" s="1"/>
  <c r="I860" i="2"/>
  <c r="I859" i="2"/>
  <c r="I865" i="2"/>
  <c r="I866" i="2" s="1"/>
  <c r="I845" i="2"/>
  <c r="I844" i="2"/>
  <c r="I831" i="2"/>
  <c r="I830" i="2"/>
  <c r="I817" i="2"/>
  <c r="I816" i="2"/>
  <c r="I803" i="2"/>
  <c r="I802" i="2"/>
  <c r="I787" i="2"/>
  <c r="I786" i="2"/>
  <c r="I772" i="2"/>
  <c r="I771" i="2"/>
  <c r="I757" i="2"/>
  <c r="I756" i="2"/>
  <c r="I742" i="2"/>
  <c r="I741" i="2"/>
  <c r="H824" i="2"/>
  <c r="H838" i="2" s="1"/>
  <c r="H852" i="2" s="1"/>
  <c r="H868" i="2" s="1"/>
  <c r="H883" i="2" s="1"/>
  <c r="I792" i="2"/>
  <c r="I793" i="2" s="1"/>
  <c r="I777" i="2"/>
  <c r="I778" i="2" s="1"/>
  <c r="I762" i="2"/>
  <c r="I763" i="2" s="1"/>
  <c r="I747" i="2"/>
  <c r="I748" i="2" s="1"/>
  <c r="H727" i="2"/>
  <c r="I727" i="2" s="1"/>
  <c r="H713" i="2"/>
  <c r="I713" i="2" s="1"/>
  <c r="H699" i="2"/>
  <c r="I699" i="2" s="1"/>
  <c r="H685" i="2"/>
  <c r="I685" i="2" s="1"/>
  <c r="H671" i="2"/>
  <c r="I671" i="2"/>
  <c r="H657" i="2"/>
  <c r="I657" i="2" s="1"/>
  <c r="H679" i="2"/>
  <c r="H693" i="2" s="1"/>
  <c r="H707" i="2" s="1"/>
  <c r="H721" i="2" s="1"/>
  <c r="H735" i="2" s="1"/>
  <c r="H643" i="2"/>
  <c r="I643" i="2" s="1"/>
  <c r="H629" i="2"/>
  <c r="I629" i="2" s="1"/>
  <c r="I618" i="2"/>
  <c r="I614" i="2"/>
  <c r="I613" i="2"/>
  <c r="I607" i="2"/>
  <c r="I606" i="2"/>
  <c r="I598" i="2"/>
  <c r="I594" i="2"/>
  <c r="I593" i="2"/>
  <c r="I595" i="2" s="1"/>
  <c r="I590" i="2"/>
  <c r="I589" i="2"/>
  <c r="I588" i="2"/>
  <c r="I587" i="2"/>
  <c r="I586" i="2"/>
  <c r="H574" i="2"/>
  <c r="I574" i="2" s="1"/>
  <c r="I568" i="2"/>
  <c r="I569" i="2"/>
  <c r="I570" i="2"/>
  <c r="I567" i="2"/>
  <c r="I577" i="2"/>
  <c r="I578" i="2" s="1"/>
  <c r="H555" i="2"/>
  <c r="I555" i="2" s="1"/>
  <c r="I549" i="2"/>
  <c r="I550" i="2"/>
  <c r="I551" i="2"/>
  <c r="I548" i="2"/>
  <c r="I558" i="2"/>
  <c r="I559" i="2" s="1"/>
  <c r="H536" i="2"/>
  <c r="I536" i="2" s="1"/>
  <c r="H535" i="2"/>
  <c r="I535" i="2" s="1"/>
  <c r="H534" i="2"/>
  <c r="I534" i="2" s="1"/>
  <c r="I529" i="2"/>
  <c r="I530" i="2"/>
  <c r="I531" i="2"/>
  <c r="I528" i="2"/>
  <c r="I539" i="2"/>
  <c r="I540" i="2" s="1"/>
  <c r="H431" i="2"/>
  <c r="I431" i="2" s="1"/>
  <c r="H416" i="2"/>
  <c r="I416" i="2" s="1"/>
  <c r="H401" i="2"/>
  <c r="I401" i="2" s="1"/>
  <c r="H386" i="2"/>
  <c r="I386" i="2" s="1"/>
  <c r="H371" i="2"/>
  <c r="I371" i="2" s="1"/>
  <c r="H356" i="2"/>
  <c r="I356" i="2" s="1"/>
  <c r="I519" i="2"/>
  <c r="I518" i="2"/>
  <c r="I515" i="2"/>
  <c r="I514" i="2"/>
  <c r="I511" i="2"/>
  <c r="I510" i="2"/>
  <c r="I509" i="2"/>
  <c r="I508" i="2"/>
  <c r="I507" i="2"/>
  <c r="I497" i="2"/>
  <c r="I498" i="2" s="1"/>
  <c r="I492" i="2"/>
  <c r="I491" i="2"/>
  <c r="I482" i="2"/>
  <c r="I483" i="2" s="1"/>
  <c r="I477" i="2"/>
  <c r="I476" i="2"/>
  <c r="I467" i="2"/>
  <c r="I468" i="2" s="1"/>
  <c r="I462" i="2"/>
  <c r="I461" i="2"/>
  <c r="I452" i="2"/>
  <c r="I453" i="2" s="1"/>
  <c r="I447" i="2"/>
  <c r="I446" i="2"/>
  <c r="I437" i="2"/>
  <c r="I438" i="2" s="1"/>
  <c r="I422" i="2"/>
  <c r="I423" i="2" s="1"/>
  <c r="I407" i="2"/>
  <c r="I408" i="2" s="1"/>
  <c r="I392" i="2"/>
  <c r="I393" i="2" s="1"/>
  <c r="I377" i="2"/>
  <c r="I378" i="2" s="1"/>
  <c r="I362" i="2"/>
  <c r="I363" i="2" s="1"/>
  <c r="H341" i="2"/>
  <c r="I341" i="2" s="1"/>
  <c r="I347" i="2"/>
  <c r="I348" i="2" s="1"/>
  <c r="H326" i="2"/>
  <c r="I326" i="2" s="1"/>
  <c r="I332" i="2"/>
  <c r="I333" i="2" s="1"/>
  <c r="H311" i="2"/>
  <c r="I311" i="2" s="1"/>
  <c r="I317" i="2"/>
  <c r="I318" i="2" s="1"/>
  <c r="H296" i="2"/>
  <c r="I296" i="2" s="1"/>
  <c r="I302" i="2"/>
  <c r="I303" i="2" s="1"/>
  <c r="H282" i="2"/>
  <c r="I282" i="2" s="1"/>
  <c r="H268" i="2"/>
  <c r="I268" i="2" s="1"/>
  <c r="I258" i="2"/>
  <c r="I259" i="2" s="1"/>
  <c r="I255" i="2"/>
  <c r="H252" i="2"/>
  <c r="I252" i="2" s="1"/>
  <c r="I242" i="2"/>
  <c r="I243" i="2" s="1"/>
  <c r="I239" i="2"/>
  <c r="I238" i="2"/>
  <c r="I237" i="2"/>
  <c r="I212" i="2"/>
  <c r="H227" i="2"/>
  <c r="I227" i="2" s="1"/>
  <c r="H226" i="2"/>
  <c r="I226" i="2" s="1"/>
  <c r="H225" i="2"/>
  <c r="I225" i="2" s="1"/>
  <c r="H224" i="2"/>
  <c r="I224" i="2" s="1"/>
  <c r="H223" i="2"/>
  <c r="I223" i="2" s="1"/>
  <c r="H222" i="2"/>
  <c r="I222" i="2" s="1"/>
  <c r="H219" i="2"/>
  <c r="I219" i="2" s="1"/>
  <c r="H218" i="2"/>
  <c r="I218" i="2" s="1"/>
  <c r="H217" i="2"/>
  <c r="I217" i="2" s="1"/>
  <c r="H216" i="2"/>
  <c r="I216" i="2" s="1"/>
  <c r="H191" i="2"/>
  <c r="I191" i="2" s="1"/>
  <c r="H190" i="2"/>
  <c r="I190" i="2" s="1"/>
  <c r="I193" i="2"/>
  <c r="I194" i="2"/>
  <c r="I196" i="2"/>
  <c r="I200" i="2"/>
  <c r="I192" i="2"/>
  <c r="I195" i="2"/>
  <c r="I197" i="2"/>
  <c r="I199" i="2"/>
  <c r="I185" i="2"/>
  <c r="I186" i="2"/>
  <c r="I187" i="2"/>
  <c r="I184" i="2"/>
  <c r="I198" i="2"/>
  <c r="H171" i="2"/>
  <c r="I171" i="2" s="1"/>
  <c r="H170" i="2"/>
  <c r="I170" i="2" s="1"/>
  <c r="H169" i="2"/>
  <c r="I169" i="2" s="1"/>
  <c r="H168" i="2"/>
  <c r="I168" i="2" s="1"/>
  <c r="H167" i="2"/>
  <c r="I167" i="2" s="1"/>
  <c r="H165" i="2"/>
  <c r="I165" i="2" s="1"/>
  <c r="H164" i="2"/>
  <c r="I164" i="2" s="1"/>
  <c r="H163" i="2"/>
  <c r="I163" i="2" s="1"/>
  <c r="H162" i="2"/>
  <c r="I162" i="2" s="1"/>
  <c r="H160" i="2"/>
  <c r="I160" i="2" s="1"/>
  <c r="H93" i="3"/>
  <c r="H166" i="2"/>
  <c r="I166" i="2" s="1"/>
  <c r="H172" i="2"/>
  <c r="I172" i="2" s="1"/>
  <c r="I153" i="2"/>
  <c r="I154" i="2"/>
  <c r="I155" i="2"/>
  <c r="I156" i="2"/>
  <c r="I152" i="2"/>
  <c r="I130" i="2"/>
  <c r="I131" i="2"/>
  <c r="I132" i="2"/>
  <c r="I129" i="2"/>
  <c r="I140" i="2"/>
  <c r="I139" i="2"/>
  <c r="I138" i="2"/>
  <c r="I137" i="2"/>
  <c r="I136" i="2"/>
  <c r="I135" i="2"/>
  <c r="H109" i="2"/>
  <c r="I109" i="2" s="1"/>
  <c r="I107" i="2"/>
  <c r="I108" i="2"/>
  <c r="I110" i="2"/>
  <c r="I16" i="1"/>
  <c r="I106" i="2"/>
  <c r="I117" i="2"/>
  <c r="I116" i="2"/>
  <c r="I115" i="2"/>
  <c r="I114" i="2"/>
  <c r="I113" i="2"/>
  <c r="I85" i="2"/>
  <c r="I86" i="2"/>
  <c r="I87" i="2"/>
  <c r="I84" i="2"/>
  <c r="I94" i="2"/>
  <c r="I93" i="2"/>
  <c r="I92" i="2"/>
  <c r="I91" i="2"/>
  <c r="I90" i="2"/>
  <c r="I61" i="2"/>
  <c r="I62" i="2"/>
  <c r="I63" i="2"/>
  <c r="I64" i="2"/>
  <c r="H49" i="2"/>
  <c r="H24" i="2"/>
  <c r="I24" i="2" s="1"/>
  <c r="H19" i="2"/>
  <c r="I19" i="2" s="1"/>
  <c r="H21" i="2"/>
  <c r="I21" i="2" s="1"/>
  <c r="H25" i="2"/>
  <c r="I25" i="2" s="1"/>
  <c r="I37" i="2"/>
  <c r="I38" i="2"/>
  <c r="I39" i="2"/>
  <c r="I40" i="2"/>
  <c r="I2423" i="2" l="1"/>
  <c r="I2803" i="2"/>
  <c r="I2765" i="2"/>
  <c r="I2768" i="2" s="1"/>
  <c r="I2632" i="2"/>
  <c r="I2635" i="2" s="1"/>
  <c r="I2822" i="2"/>
  <c r="I2825" i="2" s="1"/>
  <c r="I2833" i="2" s="1"/>
  <c r="I2441" i="2"/>
  <c r="D2728" i="2"/>
  <c r="I2784" i="2"/>
  <c r="I2787" i="2" s="1"/>
  <c r="I2406" i="2"/>
  <c r="I2612" i="2"/>
  <c r="I2708" i="2"/>
  <c r="I2711" i="2" s="1"/>
  <c r="I6165" i="2"/>
  <c r="I6453" i="2"/>
  <c r="I5852" i="2"/>
  <c r="I12397" i="2"/>
  <c r="I10419" i="2"/>
  <c r="I2829" i="2"/>
  <c r="I9717" i="2"/>
  <c r="I10856" i="2"/>
  <c r="I6781" i="2"/>
  <c r="I516" i="2"/>
  <c r="I4460" i="2"/>
  <c r="I4766" i="2"/>
  <c r="I5848" i="2"/>
  <c r="I10695" i="2"/>
  <c r="I8707" i="2"/>
  <c r="I7344" i="2"/>
  <c r="I520" i="2"/>
  <c r="I891" i="2"/>
  <c r="I897" i="2" s="1"/>
  <c r="I898" i="2" s="1"/>
  <c r="I899" i="2" s="1"/>
  <c r="I1274" i="2"/>
  <c r="I1280" i="2" s="1"/>
  <c r="I4410" i="2"/>
  <c r="I10780" i="2"/>
  <c r="I6363" i="2"/>
  <c r="I8904" i="2"/>
  <c r="I6327" i="2"/>
  <c r="I8864" i="2"/>
  <c r="I11913" i="2"/>
  <c r="I11919" i="2" s="1"/>
  <c r="I7199" i="2"/>
  <c r="I7438" i="2"/>
  <c r="I6233" i="2"/>
  <c r="I5718" i="2"/>
  <c r="I5264" i="2"/>
  <c r="I5269" i="2" s="1"/>
  <c r="I5270" i="2" s="1"/>
  <c r="I5271" i="2" s="1"/>
  <c r="I5257" i="2" s="1"/>
  <c r="I4354" i="2"/>
  <c r="H159" i="2"/>
  <c r="I159" i="2" s="1"/>
  <c r="H3071" i="2"/>
  <c r="I3071" i="2" s="1"/>
  <c r="H3049" i="2"/>
  <c r="I3049" i="2" s="1"/>
  <c r="H3090" i="2"/>
  <c r="I3090" i="2" s="1"/>
  <c r="H3028" i="2"/>
  <c r="I3028" i="2" s="1"/>
  <c r="H2986" i="2"/>
  <c r="I2986" i="2" s="1"/>
  <c r="H3007" i="2"/>
  <c r="I3007" i="2" s="1"/>
  <c r="I3318" i="2"/>
  <c r="I3255" i="2"/>
  <c r="I773" i="2"/>
  <c r="I779" i="2" s="1"/>
  <c r="I780" i="2" s="1"/>
  <c r="I781" i="2" s="1"/>
  <c r="I804" i="2"/>
  <c r="I809" i="2" s="1"/>
  <c r="I810" i="2" s="1"/>
  <c r="I811" i="2" s="1"/>
  <c r="I3001" i="2"/>
  <c r="I2409" i="2"/>
  <c r="I2415" i="2" s="1"/>
  <c r="I2416" i="2" s="1"/>
  <c r="I2417" i="2" s="1"/>
  <c r="I2289" i="2"/>
  <c r="I2295" i="2" s="1"/>
  <c r="I2296" i="2" s="1"/>
  <c r="I2297" i="2" s="1"/>
  <c r="I2160" i="2"/>
  <c r="I2165" i="2" s="1"/>
  <c r="I1722" i="2"/>
  <c r="I1728" i="2" s="1"/>
  <c r="I1729" i="2" s="1"/>
  <c r="I1730" i="2" s="1"/>
  <c r="I1425" i="2"/>
  <c r="I1431" i="2" s="1"/>
  <c r="I1432" i="2" s="1"/>
  <c r="I1433" i="2" s="1"/>
  <c r="I1420" i="2" s="1"/>
  <c r="I1395" i="2"/>
  <c r="I1401" i="2" s="1"/>
  <c r="I1402" i="2" s="1"/>
  <c r="I1403" i="2" s="1"/>
  <c r="I1365" i="2"/>
  <c r="I1371" i="2" s="1"/>
  <c r="I1372" i="2" s="1"/>
  <c r="I1373" i="2" s="1"/>
  <c r="I995" i="2"/>
  <c r="I1001" i="2" s="1"/>
  <c r="I923" i="2"/>
  <c r="I928" i="2" s="1"/>
  <c r="I3540" i="2"/>
  <c r="I3546" i="2" s="1"/>
  <c r="I11177" i="2"/>
  <c r="I11380" i="2"/>
  <c r="I537" i="2"/>
  <c r="I1304" i="2"/>
  <c r="I1310" i="2" s="1"/>
  <c r="I1311" i="2" s="1"/>
  <c r="I1312" i="2" s="1"/>
  <c r="I6507" i="2"/>
  <c r="I6996" i="2"/>
  <c r="I8599" i="2"/>
  <c r="I4388" i="2"/>
  <c r="I6106" i="2"/>
  <c r="I8445" i="2"/>
  <c r="I9305" i="2"/>
  <c r="I10565" i="2"/>
  <c r="I6435" i="2"/>
  <c r="I10295" i="2"/>
  <c r="I4304" i="2"/>
  <c r="I512" i="2"/>
  <c r="D2746" i="2"/>
  <c r="I4694" i="2"/>
  <c r="I2688" i="2"/>
  <c r="I2691" i="2" s="1"/>
  <c r="I10641" i="2"/>
  <c r="I1905" i="2"/>
  <c r="I1910" i="2" s="1"/>
  <c r="I1911" i="2" s="1"/>
  <c r="I1912" i="2" s="1"/>
  <c r="I4288" i="2"/>
  <c r="I5661" i="2"/>
  <c r="I6120" i="2"/>
  <c r="I6941" i="2"/>
  <c r="I8386" i="2"/>
  <c r="I8392" i="2" s="1"/>
  <c r="I8393" i="2" s="1"/>
  <c r="I10367" i="2"/>
  <c r="I11159" i="2"/>
  <c r="I2927" i="2"/>
  <c r="I788" i="2"/>
  <c r="I794" i="2" s="1"/>
  <c r="I795" i="2" s="1"/>
  <c r="I796" i="2" s="1"/>
  <c r="I10955" i="2"/>
  <c r="I8676" i="2"/>
  <c r="I1112" i="2"/>
  <c r="I1117" i="2" s="1"/>
  <c r="I1172" i="2"/>
  <c r="I1178" i="2" s="1"/>
  <c r="I1179" i="2" s="1"/>
  <c r="I1180" i="2" s="1"/>
  <c r="I2810" i="2"/>
  <c r="I5140" i="2"/>
  <c r="I5146" i="2" s="1"/>
  <c r="I11544" i="2"/>
  <c r="I11550" i="2" s="1"/>
  <c r="I2482" i="2"/>
  <c r="I906" i="2"/>
  <c r="I912" i="2" s="1"/>
  <c r="I913" i="2" s="1"/>
  <c r="I914" i="2" s="1"/>
  <c r="I1490" i="2"/>
  <c r="I1491" i="2" s="1"/>
  <c r="I1492" i="2" s="1"/>
  <c r="I1779" i="2"/>
  <c r="I5665" i="2"/>
  <c r="I6237" i="2"/>
  <c r="I6745" i="2"/>
  <c r="I10937" i="2"/>
  <c r="I12695" i="2"/>
  <c r="I9953" i="2"/>
  <c r="I3972" i="2"/>
  <c r="I980" i="2"/>
  <c r="I986" i="2" s="1"/>
  <c r="I1042" i="2"/>
  <c r="I1047" i="2" s="1"/>
  <c r="I1048" i="2" s="1"/>
  <c r="I1049" i="2" s="1"/>
  <c r="I2444" i="2"/>
  <c r="I2719" i="2"/>
  <c r="I3402" i="2"/>
  <c r="I3489" i="2"/>
  <c r="I3495" i="2" s="1"/>
  <c r="I3793" i="2"/>
  <c r="I3799" i="2" s="1"/>
  <c r="I4667" i="2"/>
  <c r="I5207" i="2"/>
  <c r="I6471" i="2"/>
  <c r="I10313" i="2"/>
  <c r="I3466" i="2"/>
  <c r="I4022" i="2"/>
  <c r="I5061" i="2"/>
  <c r="I2623" i="2"/>
  <c r="I4974" i="2"/>
  <c r="I9913" i="2"/>
  <c r="I12039" i="2"/>
  <c r="I7340" i="2"/>
  <c r="I8538" i="2"/>
  <c r="I12003" i="2"/>
  <c r="I3154" i="2"/>
  <c r="I4470" i="2"/>
  <c r="I5104" i="2"/>
  <c r="I5430" i="2"/>
  <c r="I10742" i="2"/>
  <c r="I11683" i="2"/>
  <c r="I11689" i="2" s="1"/>
  <c r="I1605" i="2"/>
  <c r="I1873" i="2"/>
  <c r="I1878" i="2" s="1"/>
  <c r="I1879" i="2" s="1"/>
  <c r="I1880" i="2" s="1"/>
  <c r="I4426" i="2"/>
  <c r="I4751" i="2"/>
  <c r="I4823" i="2"/>
  <c r="I5222" i="2"/>
  <c r="I5469" i="2"/>
  <c r="I7217" i="2"/>
  <c r="I11411" i="2"/>
  <c r="I11417" i="2" s="1"/>
  <c r="I8123" i="2"/>
  <c r="I2353" i="2"/>
  <c r="I2358" i="2" s="1"/>
  <c r="I2359" i="2" s="1"/>
  <c r="I2360" i="2" s="1"/>
  <c r="I4793" i="2"/>
  <c r="I1656" i="2"/>
  <c r="I1705" i="2"/>
  <c r="I1968" i="2"/>
  <c r="I1973" i="2" s="1"/>
  <c r="I1974" i="2" s="1"/>
  <c r="I1975" i="2" s="1"/>
  <c r="I2856" i="2"/>
  <c r="I2861" i="2" s="1"/>
  <c r="I2862" i="2" s="1"/>
  <c r="I2863" i="2" s="1"/>
  <c r="I3557" i="2"/>
  <c r="I3563" i="2" s="1"/>
  <c r="I3564" i="2" s="1"/>
  <c r="I3565" i="2" s="1"/>
  <c r="I9024" i="2"/>
  <c r="I9129" i="2"/>
  <c r="I5598" i="2"/>
  <c r="I6273" i="2"/>
  <c r="I7308" i="2"/>
  <c r="I9833" i="2"/>
  <c r="I10199" i="2"/>
  <c r="I7860" i="2"/>
  <c r="I1084" i="2"/>
  <c r="I1089" i="2" s="1"/>
  <c r="I1090" i="2" s="1"/>
  <c r="I1091" i="2" s="1"/>
  <c r="I5679" i="2"/>
  <c r="I9893" i="2"/>
  <c r="I591" i="2"/>
  <c r="I599" i="2" s="1"/>
  <c r="I600" i="2" s="1"/>
  <c r="I601" i="2" s="1"/>
  <c r="I3423" i="2"/>
  <c r="I1665" i="2"/>
  <c r="I3086" i="2"/>
  <c r="I3608" i="2"/>
  <c r="I3614" i="2" s="1"/>
  <c r="I3967" i="2"/>
  <c r="I4394" i="2"/>
  <c r="I4444" i="2"/>
  <c r="I4492" i="2"/>
  <c r="I4493" i="2" s="1"/>
  <c r="I4804" i="2"/>
  <c r="I5960" i="2"/>
  <c r="I7272" i="2"/>
  <c r="I8736" i="2"/>
  <c r="I3174" i="2"/>
  <c r="I965" i="2"/>
  <c r="I970" i="2" s="1"/>
  <c r="I971" i="2" s="1"/>
  <c r="I972" i="2" s="1"/>
  <c r="I1289" i="2"/>
  <c r="I1295" i="2" s="1"/>
  <c r="I1350" i="2"/>
  <c r="I1356" i="2" s="1"/>
  <c r="I1357" i="2" s="1"/>
  <c r="I1358" i="2" s="1"/>
  <c r="I1410" i="2"/>
  <c r="I1416" i="2" s="1"/>
  <c r="I1417" i="2" s="1"/>
  <c r="I1418" i="2" s="1"/>
  <c r="I1470" i="2"/>
  <c r="I1476" i="2" s="1"/>
  <c r="I1477" i="2" s="1"/>
  <c r="I1478" i="2" s="1"/>
  <c r="I1622" i="2"/>
  <c r="I1628" i="2" s="1"/>
  <c r="I1629" i="2" s="1"/>
  <c r="I1630" i="2" s="1"/>
  <c r="I2539" i="2"/>
  <c r="I3022" i="2"/>
  <c r="I5124" i="2"/>
  <c r="I6727" i="2"/>
  <c r="I9797" i="2"/>
  <c r="I9899" i="2"/>
  <c r="I10994" i="2"/>
  <c r="I7086" i="2"/>
  <c r="I7092" i="2" s="1"/>
  <c r="I9488" i="2"/>
  <c r="I6741" i="2"/>
  <c r="I7037" i="2"/>
  <c r="I9271" i="2"/>
  <c r="I9494" i="2"/>
  <c r="I10273" i="2"/>
  <c r="I10280" i="2" s="1"/>
  <c r="I12162" i="2"/>
  <c r="I12451" i="2"/>
  <c r="I12457" i="2" s="1"/>
  <c r="I8478" i="2"/>
  <c r="I5737" i="2"/>
  <c r="I6125" i="2"/>
  <c r="I6539" i="2"/>
  <c r="I6612" i="2"/>
  <c r="I6723" i="2"/>
  <c r="I7864" i="2"/>
  <c r="I7962" i="2"/>
  <c r="I8177" i="2"/>
  <c r="I12417" i="2"/>
  <c r="I12680" i="2"/>
  <c r="I4880" i="2"/>
  <c r="I4887" i="2" s="1"/>
  <c r="I5404" i="2"/>
  <c r="I5410" i="2" s="1"/>
  <c r="I6251" i="2"/>
  <c r="I7018" i="2"/>
  <c r="I8119" i="2"/>
  <c r="I8769" i="2"/>
  <c r="I9265" i="2"/>
  <c r="I9352" i="2"/>
  <c r="I1189" i="2"/>
  <c r="I1194" i="2" s="1"/>
  <c r="I1195" i="2" s="1"/>
  <c r="I1196" i="2" s="1"/>
  <c r="I1690" i="2"/>
  <c r="I1696" i="2" s="1"/>
  <c r="I1697" i="2" s="1"/>
  <c r="I1698" i="2" s="1"/>
  <c r="I2256" i="2"/>
  <c r="I2261" i="2" s="1"/>
  <c r="I2262" i="2" s="1"/>
  <c r="I2263" i="2" s="1"/>
  <c r="I2695" i="2"/>
  <c r="I4360" i="2"/>
  <c r="I4454" i="2"/>
  <c r="I4731" i="2"/>
  <c r="I5815" i="2"/>
  <c r="I6287" i="2"/>
  <c r="I7290" i="2"/>
  <c r="I7878" i="2"/>
  <c r="I9010" i="2"/>
  <c r="I9071" i="2"/>
  <c r="I11123" i="2"/>
  <c r="I12144" i="2"/>
  <c r="I9859" i="2"/>
  <c r="I9919" i="2"/>
  <c r="I10896" i="2"/>
  <c r="I4671" i="2"/>
  <c r="I4812" i="2"/>
  <c r="I5450" i="2"/>
  <c r="I6557" i="2"/>
  <c r="I9394" i="2"/>
  <c r="I10455" i="2"/>
  <c r="I12436" i="2"/>
  <c r="I12546" i="2"/>
  <c r="I758" i="2"/>
  <c r="I764" i="2" s="1"/>
  <c r="I765" i="2" s="1"/>
  <c r="I766" i="2" s="1"/>
  <c r="I9737" i="2"/>
  <c r="I5920" i="2"/>
  <c r="I7286" i="2"/>
  <c r="I8423" i="2"/>
  <c r="I9210" i="2"/>
  <c r="I9414" i="2"/>
  <c r="I2224" i="2"/>
  <c r="I2229" i="2" s="1"/>
  <c r="I2230" i="2" s="1"/>
  <c r="I2231" i="2" s="1"/>
  <c r="I2639" i="2"/>
  <c r="I2677" i="2"/>
  <c r="I2735" i="2"/>
  <c r="I3194" i="2"/>
  <c r="I3658" i="2"/>
  <c r="I3663" i="2" s="1"/>
  <c r="I3664" i="2" s="1"/>
  <c r="I3665" i="2" s="1"/>
  <c r="I3781" i="2"/>
  <c r="I4027" i="2"/>
  <c r="I4262" i="2"/>
  <c r="I4486" i="2"/>
  <c r="I4576" i="2"/>
  <c r="I4612" i="2"/>
  <c r="I4951" i="2"/>
  <c r="I5042" i="2"/>
  <c r="I10538" i="2"/>
  <c r="I10636" i="2"/>
  <c r="I5229" i="2"/>
  <c r="I937" i="2"/>
  <c r="I942" i="2" s="1"/>
  <c r="I943" i="2" s="1"/>
  <c r="I944" i="2" s="1"/>
  <c r="I1127" i="2"/>
  <c r="I1133" i="2" s="1"/>
  <c r="I1134" i="2" s="1"/>
  <c r="I1135" i="2" s="1"/>
  <c r="I1245" i="2"/>
  <c r="I1250" i="2" s="1"/>
  <c r="I1251" i="2" s="1"/>
  <c r="I1252" i="2" s="1"/>
  <c r="I1538" i="2"/>
  <c r="I1545" i="2" s="1"/>
  <c r="I1546" i="2" s="1"/>
  <c r="I1547" i="2" s="1"/>
  <c r="I1761" i="2"/>
  <c r="I1889" i="2"/>
  <c r="I1894" i="2" s="1"/>
  <c r="I1895" i="2" s="1"/>
  <c r="I1896" i="2" s="1"/>
  <c r="I2272" i="2"/>
  <c r="I2278" i="2" s="1"/>
  <c r="I2279" i="2" s="1"/>
  <c r="I2280" i="2" s="1"/>
  <c r="I2583" i="2"/>
  <c r="I2806" i="2"/>
  <c r="I3134" i="2"/>
  <c r="I4197" i="2"/>
  <c r="I4312" i="2"/>
  <c r="I4715" i="2"/>
  <c r="I4785" i="2"/>
  <c r="I4846" i="2"/>
  <c r="I4957" i="2"/>
  <c r="I5885" i="2"/>
  <c r="I7690" i="2"/>
  <c r="I9595" i="2"/>
  <c r="I9711" i="2"/>
  <c r="I2394" i="2"/>
  <c r="I7821" i="2"/>
  <c r="I8964" i="2"/>
  <c r="I9331" i="2"/>
  <c r="I3381" i="2"/>
  <c r="H608" i="2"/>
  <c r="I608" i="2" s="1"/>
  <c r="I1070" i="2"/>
  <c r="I1075" i="2" s="1"/>
  <c r="I1076" i="2" s="1"/>
  <c r="I1077" i="2" s="1"/>
  <c r="I1380" i="2"/>
  <c r="I1386" i="2" s="1"/>
  <c r="I1387" i="2" s="1"/>
  <c r="I1388" i="2" s="1"/>
  <c r="I1675" i="2"/>
  <c r="I1681" i="2" s="1"/>
  <c r="I1682" i="2" s="1"/>
  <c r="I1683" i="2" s="1"/>
  <c r="I1936" i="2"/>
  <c r="I1941" i="2" s="1"/>
  <c r="I1942" i="2" s="1"/>
  <c r="I1943" i="2" s="1"/>
  <c r="I2192" i="2"/>
  <c r="I2197" i="2" s="1"/>
  <c r="I2448" i="2"/>
  <c r="I2558" i="2"/>
  <c r="I3930" i="2"/>
  <c r="I4004" i="2"/>
  <c r="I4404" i="2"/>
  <c r="I4655" i="2"/>
  <c r="I5424" i="2"/>
  <c r="I6927" i="2"/>
  <c r="I7377" i="2"/>
  <c r="I9509" i="2"/>
  <c r="I9655" i="2"/>
  <c r="I9771" i="2"/>
  <c r="I10139" i="2"/>
  <c r="I10331" i="2"/>
  <c r="I12053" i="2"/>
  <c r="I4096" i="2"/>
  <c r="I4136" i="2"/>
  <c r="I493" i="2"/>
  <c r="I499" i="2" s="1"/>
  <c r="I500" i="2" s="1"/>
  <c r="I501" i="2" s="1"/>
  <c r="H609" i="2"/>
  <c r="I609" i="2" s="1"/>
  <c r="I1010" i="2"/>
  <c r="I1016" i="2" s="1"/>
  <c r="I1017" i="2" s="1"/>
  <c r="I1018" i="2" s="1"/>
  <c r="I1259" i="2"/>
  <c r="I1264" i="2" s="1"/>
  <c r="I1265" i="2" s="1"/>
  <c r="I1266" i="2" s="1"/>
  <c r="I1319" i="2"/>
  <c r="I1325" i="2" s="1"/>
  <c r="I1326" i="2" s="1"/>
  <c r="I1327" i="2" s="1"/>
  <c r="I1440" i="2"/>
  <c r="I1446" i="2" s="1"/>
  <c r="I1447" i="2" s="1"/>
  <c r="I1448" i="2" s="1"/>
  <c r="I1984" i="2"/>
  <c r="I1989" i="2" s="1"/>
  <c r="I1990" i="2" s="1"/>
  <c r="I1991" i="2" s="1"/>
  <c r="I2655" i="2"/>
  <c r="I2715" i="2"/>
  <c r="I2906" i="2"/>
  <c r="I2912" i="2" s="1"/>
  <c r="I2942" i="2"/>
  <c r="I3360" i="2"/>
  <c r="I3899" i="2"/>
  <c r="I3900" i="2" s="1"/>
  <c r="I4041" i="2"/>
  <c r="I4278" i="2"/>
  <c r="I4690" i="2"/>
  <c r="I4755" i="2"/>
  <c r="I4968" i="2"/>
  <c r="I6305" i="2"/>
  <c r="I7069" i="2"/>
  <c r="I7075" i="2" s="1"/>
  <c r="I10951" i="2"/>
  <c r="I2615" i="2"/>
  <c r="I1056" i="2"/>
  <c r="I1061" i="2" s="1"/>
  <c r="H610" i="2"/>
  <c r="I610" i="2" s="1"/>
  <c r="I951" i="2"/>
  <c r="I956" i="2" s="1"/>
  <c r="I957" i="2" s="1"/>
  <c r="I958" i="2" s="1"/>
  <c r="I1203" i="2"/>
  <c r="I1208" i="2" s="1"/>
  <c r="I1209" i="2" s="1"/>
  <c r="I1210" i="2" s="1"/>
  <c r="I1503" i="2"/>
  <c r="I1504" i="2" s="1"/>
  <c r="I1505" i="2" s="1"/>
  <c r="I1773" i="2"/>
  <c r="I1857" i="2"/>
  <c r="I1862" i="2" s="1"/>
  <c r="I1863" i="2" s="1"/>
  <c r="I1864" i="2" s="1"/>
  <c r="I2112" i="2"/>
  <c r="I2117" i="2" s="1"/>
  <c r="I2118" i="2" s="1"/>
  <c r="I2119" i="2" s="1"/>
  <c r="I2980" i="2"/>
  <c r="I3065" i="2"/>
  <c r="I3234" i="2"/>
  <c r="I3297" i="2"/>
  <c r="I4238" i="2"/>
  <c r="I4503" i="2"/>
  <c r="I4509" i="2" s="1"/>
  <c r="I4510" i="2" s="1"/>
  <c r="I4511" i="2" s="1"/>
  <c r="I4497" i="2" s="1"/>
  <c r="I4850" i="2"/>
  <c r="I6594" i="2"/>
  <c r="I6890" i="2"/>
  <c r="I7514" i="2"/>
  <c r="I8731" i="2"/>
  <c r="I9190" i="2"/>
  <c r="I9346" i="2"/>
  <c r="I5028" i="2"/>
  <c r="I615" i="2"/>
  <c r="I1142" i="2"/>
  <c r="I1148" i="2" s="1"/>
  <c r="I1149" i="2" s="1"/>
  <c r="I1150" i="2" s="1"/>
  <c r="I1554" i="2"/>
  <c r="I1561" i="2" s="1"/>
  <c r="I1646" i="2"/>
  <c r="I3686" i="2"/>
  <c r="I3692" i="2" s="1"/>
  <c r="I3693" i="2" s="1"/>
  <c r="I3694" i="2" s="1"/>
  <c r="I4009" i="2"/>
  <c r="I4116" i="2"/>
  <c r="I4322" i="2"/>
  <c r="I4370" i="2"/>
  <c r="I5050" i="2"/>
  <c r="I5577" i="2"/>
  <c r="I6850" i="2"/>
  <c r="I7903" i="2"/>
  <c r="I8049" i="2"/>
  <c r="I8369" i="2"/>
  <c r="I9999" i="2"/>
  <c r="I10736" i="2"/>
  <c r="I10917" i="2"/>
  <c r="I4046" i="2"/>
  <c r="I4083" i="2"/>
  <c r="I2463" i="2"/>
  <c r="I2659" i="2"/>
  <c r="I2871" i="2"/>
  <c r="I2877" i="2" s="1"/>
  <c r="I3276" i="2"/>
  <c r="I3642" i="2"/>
  <c r="I3648" i="2" s="1"/>
  <c r="I4328" i="2"/>
  <c r="I4420" i="2"/>
  <c r="I4596" i="2"/>
  <c r="I4631" i="2"/>
  <c r="I4827" i="2"/>
  <c r="I4898" i="2"/>
  <c r="I4905" i="2" s="1"/>
  <c r="I5022" i="2"/>
  <c r="I5756" i="2"/>
  <c r="I5762" i="2" s="1"/>
  <c r="I6139" i="2"/>
  <c r="I6323" i="2"/>
  <c r="I6330" i="2" s="1"/>
  <c r="I6708" i="2"/>
  <c r="I7014" i="2"/>
  <c r="I7650" i="2"/>
  <c r="I8482" i="2"/>
  <c r="I9979" i="2"/>
  <c r="I10701" i="2"/>
  <c r="I861" i="2"/>
  <c r="I867" i="2" s="1"/>
  <c r="I868" i="2" s="1"/>
  <c r="I869" i="2" s="1"/>
  <c r="I1516" i="2"/>
  <c r="I1517" i="2" s="1"/>
  <c r="I1518" i="2" s="1"/>
  <c r="I1825" i="2"/>
  <c r="I1830" i="2" s="1"/>
  <c r="I1831" i="2" s="1"/>
  <c r="I1832" i="2" s="1"/>
  <c r="I3948" i="2"/>
  <c r="I5387" i="2"/>
  <c r="I5393" i="2" s="1"/>
  <c r="I9045" i="2"/>
  <c r="I9164" i="2"/>
  <c r="I10059" i="2"/>
  <c r="I10584" i="2"/>
  <c r="I1217" i="2"/>
  <c r="I1222" i="2" s="1"/>
  <c r="I1223" i="2" s="1"/>
  <c r="I1224" i="2" s="1"/>
  <c r="I3913" i="2"/>
  <c r="I571" i="2"/>
  <c r="I1157" i="2"/>
  <c r="I1163" i="2" s="1"/>
  <c r="I1164" i="2" s="1"/>
  <c r="I1165" i="2" s="1"/>
  <c r="I1612" i="2"/>
  <c r="I2430" i="2"/>
  <c r="I2923" i="2"/>
  <c r="I3103" i="2"/>
  <c r="I3108" i="2" s="1"/>
  <c r="I3109" i="2" s="1"/>
  <c r="I3110" i="2" s="1"/>
  <c r="I3339" i="2"/>
  <c r="I3523" i="2"/>
  <c r="I3529" i="2" s="1"/>
  <c r="I3701" i="2"/>
  <c r="I3707" i="2" s="1"/>
  <c r="I3708" i="2" s="1"/>
  <c r="I3709" i="2" s="1"/>
  <c r="I3985" i="2"/>
  <c r="I4156" i="2"/>
  <c r="I4378" i="2"/>
  <c r="I4568" i="2"/>
  <c r="I4831" i="2"/>
  <c r="I4940" i="2"/>
  <c r="I5683" i="2"/>
  <c r="I8845" i="2"/>
  <c r="I9109" i="2"/>
  <c r="I9635" i="2"/>
  <c r="I9669" i="2"/>
  <c r="I10349" i="2"/>
  <c r="I10617" i="2"/>
  <c r="I10715" i="2"/>
  <c r="I5992" i="2"/>
  <c r="I5999" i="2" s="1"/>
  <c r="I8812" i="2"/>
  <c r="I10461" i="2"/>
  <c r="I10970" i="2"/>
  <c r="I5774" i="2"/>
  <c r="I5956" i="2"/>
  <c r="I10434" i="2"/>
  <c r="I5200" i="2"/>
  <c r="I4219" i="2"/>
  <c r="I1231" i="2"/>
  <c r="I1236" i="2" s="1"/>
  <c r="I1237" i="2" s="1"/>
  <c r="I1238" i="2" s="1"/>
  <c r="I1529" i="2"/>
  <c r="I1530" i="2" s="1"/>
  <c r="I1531" i="2" s="1"/>
  <c r="I1712" i="2"/>
  <c r="I1921" i="2"/>
  <c r="I1926" i="2" s="1"/>
  <c r="I1927" i="2" s="1"/>
  <c r="I1928" i="2" s="1"/>
  <c r="I2176" i="2"/>
  <c r="I2181" i="2" s="1"/>
  <c r="I2182" i="2" s="1"/>
  <c r="I2183" i="2" s="1"/>
  <c r="I2306" i="2"/>
  <c r="I2312" i="2" s="1"/>
  <c r="I2313" i="2" s="1"/>
  <c r="I2314" i="2" s="1"/>
  <c r="I2338" i="2"/>
  <c r="I2343" i="2" s="1"/>
  <c r="I2344" i="2" s="1"/>
  <c r="I2345" i="2" s="1"/>
  <c r="I3117" i="2"/>
  <c r="I3122" i="2" s="1"/>
  <c r="I3123" i="2" s="1"/>
  <c r="I3124" i="2" s="1"/>
  <c r="I3574" i="2"/>
  <c r="I3580" i="2" s="1"/>
  <c r="I3777" i="2"/>
  <c r="I3878" i="2"/>
  <c r="I4256" i="2"/>
  <c r="I4436" i="2"/>
  <c r="I4572" i="2"/>
  <c r="I4675" i="2"/>
  <c r="I4770" i="2"/>
  <c r="I4992" i="2"/>
  <c r="I6179" i="2"/>
  <c r="I6759" i="2"/>
  <c r="I7177" i="2"/>
  <c r="I8053" i="2"/>
  <c r="I9085" i="2"/>
  <c r="I9819" i="2"/>
  <c r="I11435" i="2"/>
  <c r="I7897" i="2"/>
  <c r="I8274" i="2"/>
  <c r="I8280" i="2" s="1"/>
  <c r="I8281" i="2" s="1"/>
  <c r="I9629" i="2"/>
  <c r="I9638" i="2" s="1"/>
  <c r="I9675" i="2"/>
  <c r="I9751" i="2"/>
  <c r="I10327" i="2"/>
  <c r="I10381" i="2"/>
  <c r="I10387" i="2" s="1"/>
  <c r="I12270" i="2"/>
  <c r="I12277" i="2" s="1"/>
  <c r="I12278" i="2" s="1"/>
  <c r="I5834" i="2"/>
  <c r="I5871" i="2"/>
  <c r="I5907" i="2"/>
  <c r="I5979" i="2"/>
  <c r="I6377" i="2"/>
  <c r="I6704" i="2"/>
  <c r="I6763" i="2"/>
  <c r="I6799" i="2"/>
  <c r="I6836" i="2"/>
  <c r="I7457" i="2"/>
  <c r="I7826" i="2"/>
  <c r="I8071" i="2"/>
  <c r="I8195" i="2"/>
  <c r="I8658" i="2"/>
  <c r="I9813" i="2"/>
  <c r="I10756" i="2"/>
  <c r="I10890" i="2"/>
  <c r="I12057" i="2"/>
  <c r="I1025" i="2"/>
  <c r="I1031" i="2" s="1"/>
  <c r="I1032" i="2" s="1"/>
  <c r="I1033" i="2" s="1"/>
  <c r="I1336" i="2"/>
  <c r="I1341" i="2" s="1"/>
  <c r="I1342" i="2" s="1"/>
  <c r="I1343" i="2" s="1"/>
  <c r="I1456" i="2"/>
  <c r="I1461" i="2" s="1"/>
  <c r="I1462" i="2" s="1"/>
  <c r="I1463" i="2" s="1"/>
  <c r="I1952" i="2"/>
  <c r="I1957" i="2" s="1"/>
  <c r="I1958" i="2" s="1"/>
  <c r="I1959" i="2" s="1"/>
  <c r="I2080" i="2"/>
  <c r="I2085" i="2" s="1"/>
  <c r="I2086" i="2" s="1"/>
  <c r="I2087" i="2" s="1"/>
  <c r="I2368" i="2"/>
  <c r="I2373" i="2" s="1"/>
  <c r="I2374" i="2" s="1"/>
  <c r="I2375" i="2" s="1"/>
  <c r="I2753" i="2"/>
  <c r="I3625" i="2"/>
  <c r="I3631" i="2" s="1"/>
  <c r="I4635" i="2"/>
  <c r="I4934" i="2"/>
  <c r="I5010" i="2"/>
  <c r="I6219" i="2"/>
  <c r="I6503" i="2"/>
  <c r="I6543" i="2"/>
  <c r="I6946" i="2"/>
  <c r="I7923" i="2"/>
  <c r="I8515" i="2"/>
  <c r="I8944" i="2"/>
  <c r="I9103" i="2"/>
  <c r="I9285" i="2"/>
  <c r="I9535" i="2"/>
  <c r="I10398" i="2"/>
  <c r="I10404" i="2" s="1"/>
  <c r="I10405" i="2" s="1"/>
  <c r="I10406" i="2" s="1"/>
  <c r="I10391" i="2" s="1"/>
  <c r="I12035" i="2"/>
  <c r="I12140" i="2"/>
  <c r="I4608" i="2"/>
  <c r="I4707" i="2"/>
  <c r="I4735" i="2"/>
  <c r="I4862" i="2"/>
  <c r="I4869" i="2" s="1"/>
  <c r="I5120" i="2"/>
  <c r="I5244" i="2"/>
  <c r="I5510" i="2"/>
  <c r="I5640" i="2"/>
  <c r="I6345" i="2"/>
  <c r="I7268" i="2"/>
  <c r="I8141" i="2"/>
  <c r="I8910" i="2"/>
  <c r="I9468" i="2"/>
  <c r="I9615" i="2"/>
  <c r="I9691" i="2"/>
  <c r="I10033" i="2"/>
  <c r="I10241" i="2"/>
  <c r="I10484" i="2"/>
  <c r="I10833" i="2"/>
  <c r="I10975" i="2"/>
  <c r="I11229" i="2"/>
  <c r="I11468" i="2"/>
  <c r="I5778" i="2"/>
  <c r="I6255" i="2"/>
  <c r="I6449" i="2"/>
  <c r="I6982" i="2"/>
  <c r="I7495" i="2"/>
  <c r="I7609" i="2"/>
  <c r="I7981" i="2"/>
  <c r="I8243" i="2"/>
  <c r="I8249" i="2" s="1"/>
  <c r="I9311" i="2"/>
  <c r="I9314" i="2" s="1"/>
  <c r="I9939" i="2"/>
  <c r="I10219" i="2"/>
  <c r="I10518" i="2"/>
  <c r="I11067" i="2"/>
  <c r="I11173" i="2"/>
  <c r="I11180" i="2" s="1"/>
  <c r="I11209" i="2"/>
  <c r="I11307" i="2"/>
  <c r="I11375" i="2"/>
  <c r="I11827" i="2"/>
  <c r="I11833" i="2" s="1"/>
  <c r="I11834" i="2" s="1"/>
  <c r="I11835" i="2" s="1"/>
  <c r="I11820" i="2" s="1"/>
  <c r="I5370" i="2"/>
  <c r="I5376" i="2" s="1"/>
  <c r="I6269" i="2"/>
  <c r="I6381" i="2"/>
  <c r="I6777" i="2"/>
  <c r="I7105" i="2"/>
  <c r="I7111" i="2" s="1"/>
  <c r="I7304" i="2"/>
  <c r="I7670" i="2"/>
  <c r="I7995" i="2"/>
  <c r="I8031" i="2"/>
  <c r="I8085" i="2"/>
  <c r="I8091" i="2" s="1"/>
  <c r="I8155" i="2"/>
  <c r="I8209" i="2"/>
  <c r="I8215" i="2" s="1"/>
  <c r="I8924" i="2"/>
  <c r="I9004" i="2"/>
  <c r="I9291" i="2"/>
  <c r="I9549" i="2"/>
  <c r="I10544" i="2"/>
  <c r="I11081" i="2"/>
  <c r="I11598" i="2"/>
  <c r="I11604" i="2" s="1"/>
  <c r="I12017" i="2"/>
  <c r="I12215" i="2"/>
  <c r="I12075" i="2"/>
  <c r="I12182" i="2"/>
  <c r="I4272" i="2"/>
  <c r="I5177" i="2"/>
  <c r="I5687" i="2"/>
  <c r="I5889" i="2"/>
  <c r="I7033" i="2"/>
  <c r="I7213" i="2"/>
  <c r="I10119" i="2"/>
  <c r="I10598" i="2"/>
  <c r="I10876" i="2"/>
  <c r="I11879" i="2"/>
  <c r="I11885" i="2" s="1"/>
  <c r="I6047" i="2"/>
  <c r="I6053" i="2" s="1"/>
  <c r="I6054" i="2" s="1"/>
  <c r="I6055" i="2" s="1"/>
  <c r="I6040" i="2" s="1"/>
  <c r="I6485" i="2"/>
  <c r="I6492" i="2" s="1"/>
  <c r="I6525" i="2"/>
  <c r="I6652" i="2"/>
  <c r="I6854" i="2"/>
  <c r="I7250" i="2"/>
  <c r="I7381" i="2"/>
  <c r="I7704" i="2"/>
  <c r="I9474" i="2"/>
  <c r="I9973" i="2"/>
  <c r="I10235" i="2"/>
  <c r="I10440" i="2"/>
  <c r="I10655" i="2"/>
  <c r="I10721" i="2"/>
  <c r="I10910" i="2"/>
  <c r="I10989" i="2"/>
  <c r="I5866" i="2"/>
  <c r="I6395" i="2"/>
  <c r="I6561" i="2"/>
  <c r="I7452" i="2"/>
  <c r="I7533" i="2"/>
  <c r="I7624" i="2"/>
  <c r="I7750" i="2"/>
  <c r="I8035" i="2"/>
  <c r="I8191" i="2"/>
  <c r="I8559" i="2"/>
  <c r="I8831" i="2"/>
  <c r="I9065" i="2"/>
  <c r="I9777" i="2"/>
  <c r="I9853" i="2"/>
  <c r="I10255" i="2"/>
  <c r="I10291" i="2"/>
  <c r="I10524" i="2"/>
  <c r="I10675" i="2"/>
  <c r="I10775" i="2"/>
  <c r="I11086" i="2"/>
  <c r="I5797" i="2"/>
  <c r="I5924" i="2"/>
  <c r="I5974" i="2"/>
  <c r="I6013" i="2"/>
  <c r="I6019" i="2" s="1"/>
  <c r="I6020" i="2" s="1"/>
  <c r="I6021" i="2" s="1"/>
  <c r="I6006" i="2" s="1"/>
  <c r="I6341" i="2"/>
  <c r="I6467" i="2"/>
  <c r="I6686" i="2"/>
  <c r="I6964" i="2"/>
  <c r="I7156" i="2"/>
  <c r="I7476" i="2"/>
  <c r="I7788" i="2"/>
  <c r="I8464" i="2"/>
  <c r="I8950" i="2"/>
  <c r="I9170" i="2"/>
  <c r="I9609" i="2"/>
  <c r="I10073" i="2"/>
  <c r="I10153" i="2"/>
  <c r="I10179" i="2"/>
  <c r="I10681" i="2"/>
  <c r="I10684" i="2" s="1"/>
  <c r="I11191" i="2"/>
  <c r="I11752" i="2"/>
  <c r="I11758" i="2" s="1"/>
  <c r="I11788" i="2"/>
  <c r="I12220" i="2"/>
  <c r="I7181" i="2"/>
  <c r="I7684" i="2"/>
  <c r="I7882" i="2"/>
  <c r="I8159" i="2"/>
  <c r="I8534" i="2"/>
  <c r="I8690" i="2"/>
  <c r="I8696" i="2" s="1"/>
  <c r="I8697" i="2" s="1"/>
  <c r="I8698" i="2" s="1"/>
  <c r="I8683" i="2" s="1"/>
  <c r="I8750" i="2"/>
  <c r="I8774" i="2"/>
  <c r="I8930" i="2"/>
  <c r="I9408" i="2"/>
  <c r="I9428" i="2"/>
  <c r="I9879" i="2"/>
  <c r="I10099" i="2"/>
  <c r="I10504" i="2"/>
  <c r="I10932" i="2"/>
  <c r="I11717" i="2"/>
  <c r="I11723" i="2" s="1"/>
  <c r="I12021" i="2"/>
  <c r="I12196" i="2"/>
  <c r="I12294" i="2"/>
  <c r="I12757" i="2"/>
  <c r="I12891" i="2"/>
  <c r="I6291" i="2"/>
  <c r="I6359" i="2"/>
  <c r="I6813" i="2"/>
  <c r="I6922" i="2"/>
  <c r="I7052" i="2"/>
  <c r="I7058" i="2" s="1"/>
  <c r="I7195" i="2"/>
  <c r="I7231" i="2"/>
  <c r="I7254" i="2"/>
  <c r="I7547" i="2"/>
  <c r="I7730" i="2"/>
  <c r="I7846" i="2"/>
  <c r="I7938" i="2"/>
  <c r="I8329" i="2"/>
  <c r="I8755" i="2"/>
  <c r="I9454" i="2"/>
  <c r="I9575" i="2"/>
  <c r="I10870" i="2"/>
  <c r="I12200" i="2"/>
  <c r="I12235" i="2"/>
  <c r="I12658" i="2"/>
  <c r="I12831" i="2"/>
  <c r="I12332" i="2"/>
  <c r="I12771" i="2"/>
  <c r="I12239" i="2"/>
  <c r="I12432" i="2"/>
  <c r="I12700" i="2"/>
  <c r="I12737" i="2"/>
  <c r="I12809" i="2"/>
  <c r="I12873" i="2"/>
  <c r="I12836" i="2"/>
  <c r="I12336" i="2"/>
  <c r="I12526" i="2"/>
  <c r="I12601" i="2"/>
  <c r="I12676" i="2"/>
  <c r="I12887" i="2"/>
  <c r="I11235" i="2"/>
  <c r="I11449" i="2"/>
  <c r="I11562" i="2"/>
  <c r="I11568" i="2" s="1"/>
  <c r="I11700" i="2"/>
  <c r="I11706" i="2" s="1"/>
  <c r="I11707" i="2" s="1"/>
  <c r="I11708" i="2" s="1"/>
  <c r="I11693" i="2" s="1"/>
  <c r="I12565" i="2"/>
  <c r="I12640" i="2"/>
  <c r="I11155" i="2"/>
  <c r="I11162" i="2" s="1"/>
  <c r="I11215" i="2"/>
  <c r="I11632" i="2"/>
  <c r="I11638" i="2" s="1"/>
  <c r="I11793" i="2"/>
  <c r="I11896" i="2"/>
  <c r="I11902" i="2" s="1"/>
  <c r="I11930" i="2"/>
  <c r="I11936" i="2" s="1"/>
  <c r="I12351" i="2"/>
  <c r="I12542" i="2"/>
  <c r="I12605" i="2"/>
  <c r="I12973" i="2"/>
  <c r="I12979" i="2" s="1"/>
  <c r="I12733" i="2"/>
  <c r="I12625" i="2"/>
  <c r="I12795" i="2"/>
  <c r="I12939" i="2"/>
  <c r="I12945" i="2" s="1"/>
  <c r="I12662" i="2"/>
  <c r="I12869" i="2"/>
  <c r="I12905" i="2"/>
  <c r="I12911" i="2" s="1"/>
  <c r="I12714" i="2"/>
  <c r="I12751" i="2"/>
  <c r="I12776" i="2"/>
  <c r="I12956" i="2"/>
  <c r="I12962" i="2" s="1"/>
  <c r="I12990" i="2"/>
  <c r="I12997" i="2" s="1"/>
  <c r="I12581" i="2"/>
  <c r="I12817" i="2"/>
  <c r="I12619" i="2"/>
  <c r="I12643" i="2"/>
  <c r="I12644" i="2" s="1"/>
  <c r="I12922" i="2"/>
  <c r="I12928" i="2" s="1"/>
  <c r="I12790" i="2"/>
  <c r="I12851" i="2"/>
  <c r="I12857" i="2" s="1"/>
  <c r="I12586" i="2"/>
  <c r="I12718" i="2"/>
  <c r="I12522" i="2"/>
  <c r="I12490" i="2"/>
  <c r="I12561" i="2"/>
  <c r="I12468" i="2"/>
  <c r="I12474" i="2" s="1"/>
  <c r="I12504" i="2"/>
  <c r="I12510" i="2" s="1"/>
  <c r="I12413" i="2"/>
  <c r="I12485" i="2"/>
  <c r="I12393" i="2"/>
  <c r="I12371" i="2"/>
  <c r="I12257" i="2"/>
  <c r="I12309" i="2"/>
  <c r="I12253" i="2"/>
  <c r="I12288" i="2"/>
  <c r="I12316" i="2"/>
  <c r="I12177" i="2"/>
  <c r="I11982" i="2"/>
  <c r="I11988" i="2" s="1"/>
  <c r="I11999" i="2"/>
  <c r="I12006" i="2" s="1"/>
  <c r="I12089" i="2"/>
  <c r="I12123" i="2"/>
  <c r="I12129" i="2" s="1"/>
  <c r="I12158" i="2"/>
  <c r="I12095" i="2"/>
  <c r="I12106" i="2"/>
  <c r="I12112" i="2" s="1"/>
  <c r="I12071" i="2"/>
  <c r="I11100" i="2"/>
  <c r="I11195" i="2"/>
  <c r="I11029" i="2"/>
  <c r="I11035" i="2" s="1"/>
  <c r="I11249" i="2"/>
  <c r="I11255" i="2" s="1"/>
  <c r="I11581" i="2"/>
  <c r="I11587" i="2" s="1"/>
  <c r="I11615" i="2"/>
  <c r="I11621" i="2" s="1"/>
  <c r="I11808" i="2"/>
  <c r="I11947" i="2"/>
  <c r="I11953" i="2" s="1"/>
  <c r="I11137" i="2"/>
  <c r="I11487" i="2"/>
  <c r="I11649" i="2"/>
  <c r="I11655" i="2" s="1"/>
  <c r="I11845" i="2"/>
  <c r="I11851" i="2" s="1"/>
  <c r="I11011" i="2"/>
  <c r="I11018" i="2" s="1"/>
  <c r="I11105" i="2"/>
  <c r="I11285" i="2"/>
  <c r="I11291" i="2" s="1"/>
  <c r="I11046" i="2"/>
  <c r="I11052" i="2" s="1"/>
  <c r="I11141" i="2"/>
  <c r="I11525" i="2"/>
  <c r="I11119" i="2"/>
  <c r="I11322" i="2"/>
  <c r="I11328" i="2" s="1"/>
  <c r="I11357" i="2"/>
  <c r="I11666" i="2"/>
  <c r="I11672" i="2" s="1"/>
  <c r="I11964" i="2"/>
  <c r="I11970" i="2" s="1"/>
  <c r="I11266" i="2"/>
  <c r="I11506" i="2"/>
  <c r="I11862" i="2"/>
  <c r="I11868" i="2" s="1"/>
  <c r="I11770" i="2"/>
  <c r="I11776" i="2" s="1"/>
  <c r="I11063" i="2"/>
  <c r="I11302" i="2"/>
  <c r="I11394" i="2"/>
  <c r="I11400" i="2" s="1"/>
  <c r="I11271" i="2"/>
  <c r="I11339" i="2"/>
  <c r="I11345" i="2" s="1"/>
  <c r="I11361" i="2"/>
  <c r="I11430" i="2"/>
  <c r="I11734" i="2"/>
  <c r="I11740" i="2" s="1"/>
  <c r="I9569" i="2"/>
  <c r="I9089" i="2"/>
  <c r="I9123" i="2"/>
  <c r="I9372" i="2"/>
  <c r="I8884" i="2"/>
  <c r="I8793" i="2"/>
  <c r="I8850" i="2"/>
  <c r="I9184" i="2"/>
  <c r="I8990" i="2"/>
  <c r="I9244" i="2"/>
  <c r="I9325" i="2"/>
  <c r="I9204" i="2"/>
  <c r="I9555" i="2"/>
  <c r="I9933" i="2"/>
  <c r="I9144" i="2"/>
  <c r="I9515" i="2"/>
  <c r="I10079" i="2"/>
  <c r="I9731" i="2"/>
  <c r="I9740" i="2" s="1"/>
  <c r="I9791" i="2"/>
  <c r="I9873" i="2"/>
  <c r="I10019" i="2"/>
  <c r="I10039" i="2"/>
  <c r="I10173" i="2"/>
  <c r="I10133" i="2"/>
  <c r="I9589" i="2"/>
  <c r="I9649" i="2"/>
  <c r="I8984" i="2"/>
  <c r="I9250" i="2"/>
  <c r="I9959" i="2"/>
  <c r="I10113" i="2"/>
  <c r="I10159" i="2"/>
  <c r="I9150" i="2"/>
  <c r="I10053" i="2"/>
  <c r="I8890" i="2"/>
  <c r="I9697" i="2"/>
  <c r="I9757" i="2"/>
  <c r="I9448" i="2"/>
  <c r="I9529" i="2"/>
  <c r="I9839" i="2"/>
  <c r="I10309" i="2"/>
  <c r="I10363" i="2"/>
  <c r="I8807" i="2"/>
  <c r="I8826" i="2"/>
  <c r="I8970" i="2"/>
  <c r="I9051" i="2"/>
  <c r="I9030" i="2"/>
  <c r="I9993" i="2"/>
  <c r="I10213" i="2"/>
  <c r="I9434" i="2"/>
  <c r="I9230" i="2"/>
  <c r="I8788" i="2"/>
  <c r="I8869" i="2"/>
  <c r="I8872" i="2" s="1"/>
  <c r="I9388" i="2"/>
  <c r="I10193" i="2"/>
  <c r="I10259" i="2"/>
  <c r="I10813" i="2"/>
  <c r="I10852" i="2"/>
  <c r="I10345" i="2"/>
  <c r="I10415" i="2"/>
  <c r="I10622" i="2"/>
  <c r="I10761" i="2"/>
  <c r="I10603" i="2"/>
  <c r="I10795" i="2"/>
  <c r="I10013" i="2"/>
  <c r="I10799" i="2"/>
  <c r="I9224" i="2"/>
  <c r="I10093" i="2"/>
  <c r="I10560" i="2"/>
  <c r="I10568" i="2" s="1"/>
  <c r="I10579" i="2"/>
  <c r="I9366" i="2"/>
  <c r="I10498" i="2"/>
  <c r="I10478" i="2"/>
  <c r="I10487" i="2" s="1"/>
  <c r="I10660" i="2"/>
  <c r="I8338" i="2"/>
  <c r="I8672" i="2"/>
  <c r="I8520" i="2"/>
  <c r="I8552" i="2"/>
  <c r="I8496" i="2"/>
  <c r="I8315" i="2"/>
  <c r="I8403" i="2"/>
  <c r="I8427" i="2"/>
  <c r="I8579" i="2"/>
  <c r="I8613" i="2"/>
  <c r="I8639" i="2"/>
  <c r="I8441" i="2"/>
  <c r="I8501" i="2"/>
  <c r="I8408" i="2"/>
  <c r="I8593" i="2"/>
  <c r="I8620" i="2"/>
  <c r="I8289" i="2"/>
  <c r="I8295" i="2" s="1"/>
  <c r="I8374" i="2"/>
  <c r="I8654" i="2"/>
  <c r="I8715" i="2"/>
  <c r="I8352" i="2"/>
  <c r="I8358" i="2" s="1"/>
  <c r="I8259" i="2"/>
  <c r="I8265" i="2" s="1"/>
  <c r="I8573" i="2"/>
  <c r="I8306" i="2"/>
  <c r="I8460" i="2"/>
  <c r="I8634" i="2"/>
  <c r="I7977" i="2"/>
  <c r="I8013" i="2"/>
  <c r="I8137" i="2"/>
  <c r="I8173" i="2"/>
  <c r="I8226" i="2"/>
  <c r="I8232" i="2" s="1"/>
  <c r="I8017" i="2"/>
  <c r="I7999" i="2"/>
  <c r="I8067" i="2"/>
  <c r="I8102" i="2"/>
  <c r="I8108" i="2" s="1"/>
  <c r="I7433" i="2"/>
  <c r="I7528" i="2"/>
  <c r="I7710" i="2"/>
  <c r="I7802" i="2"/>
  <c r="I7644" i="2"/>
  <c r="I7944" i="2"/>
  <c r="I7471" i="2"/>
  <c r="I7585" i="2"/>
  <c r="I7664" i="2"/>
  <c r="I7552" i="2"/>
  <c r="I7745" i="2"/>
  <c r="I7769" i="2"/>
  <c r="I7724" i="2"/>
  <c r="I7842" i="2"/>
  <c r="I7509" i="2"/>
  <c r="I7566" i="2"/>
  <c r="I7590" i="2"/>
  <c r="I7783" i="2"/>
  <c r="I7807" i="2"/>
  <c r="I7958" i="2"/>
  <c r="I7490" i="2"/>
  <c r="I7571" i="2"/>
  <c r="I7604" i="2"/>
  <c r="I7630" i="2"/>
  <c r="I7764" i="2"/>
  <c r="I7917" i="2"/>
  <c r="I7162" i="2"/>
  <c r="I7326" i="2"/>
  <c r="I7139" i="2"/>
  <c r="I7145" i="2" s="1"/>
  <c r="I7362" i="2"/>
  <c r="I7413" i="2"/>
  <c r="I7122" i="2"/>
  <c r="I7128" i="2" s="1"/>
  <c r="I7358" i="2"/>
  <c r="I7395" i="2"/>
  <c r="I7322" i="2"/>
  <c r="I6960" i="2"/>
  <c r="I6087" i="2"/>
  <c r="I6215" i="2"/>
  <c r="I6869" i="2"/>
  <c r="I6875" i="2" s="1"/>
  <c r="I6064" i="2"/>
  <c r="I6183" i="2"/>
  <c r="I6309" i="2"/>
  <c r="I6030" i="2"/>
  <c r="I6036" i="2" s="1"/>
  <c r="I6101" i="2"/>
  <c r="I6109" i="2" s="1"/>
  <c r="I6197" i="2"/>
  <c r="I6204" i="2" s="1"/>
  <c r="I6413" i="2"/>
  <c r="I6420" i="2" s="1"/>
  <c r="I6082" i="2"/>
  <c r="I6161" i="2"/>
  <c r="I6904" i="2"/>
  <c r="I6910" i="2" s="1"/>
  <c r="I6978" i="2"/>
  <c r="I6648" i="2"/>
  <c r="I6831" i="2"/>
  <c r="I7000" i="2"/>
  <c r="I6817" i="2"/>
  <c r="I6630" i="2"/>
  <c r="I6146" i="2"/>
  <c r="I6886" i="2"/>
  <c r="I6672" i="2"/>
  <c r="I6795" i="2"/>
  <c r="I6399" i="2"/>
  <c r="I6521" i="2"/>
  <c r="I6431" i="2"/>
  <c r="I6576" i="2"/>
  <c r="I6666" i="2"/>
  <c r="I5902" i="2"/>
  <c r="I5938" i="2"/>
  <c r="I5811" i="2"/>
  <c r="I5743" i="2"/>
  <c r="I5943" i="2"/>
  <c r="I5724" i="2"/>
  <c r="I5792" i="2"/>
  <c r="I5829" i="2"/>
  <c r="I5855" i="2"/>
  <c r="I5699" i="2"/>
  <c r="I5704" i="2"/>
  <c r="I5707" i="2" s="1"/>
  <c r="I5644" i="2"/>
  <c r="I5316" i="2"/>
  <c r="I5321" i="2" s="1"/>
  <c r="I5483" i="2"/>
  <c r="I5556" i="2"/>
  <c r="I5281" i="2"/>
  <c r="I5286" i="2" s="1"/>
  <c r="I5521" i="2"/>
  <c r="I5526" i="2" s="1"/>
  <c r="I5619" i="2"/>
  <c r="I5249" i="2"/>
  <c r="I5334" i="2"/>
  <c r="I5339" i="2" s="1"/>
  <c r="I5463" i="2"/>
  <c r="I5489" i="2"/>
  <c r="I5297" i="2"/>
  <c r="I5302" i="2" s="1"/>
  <c r="I5504" i="2"/>
  <c r="I5538" i="2"/>
  <c r="I5543" i="2" s="1"/>
  <c r="I5444" i="2"/>
  <c r="I5185" i="2"/>
  <c r="I5352" i="2"/>
  <c r="I5357" i="2" s="1"/>
  <c r="I5065" i="2"/>
  <c r="I5081" i="2"/>
  <c r="I5088" i="2" s="1"/>
  <c r="I5046" i="2"/>
  <c r="I5157" i="2"/>
  <c r="I5163" i="2" s="1"/>
  <c r="I5100" i="2"/>
  <c r="I4592" i="2"/>
  <c r="I4727" i="2"/>
  <c r="I4789" i="2"/>
  <c r="I5004" i="2"/>
  <c r="I4986" i="2"/>
  <c r="I4747" i="2"/>
  <c r="I4774" i="2"/>
  <c r="I4616" i="2"/>
  <c r="I4651" i="2"/>
  <c r="I4686" i="2"/>
  <c r="I4808" i="2"/>
  <c r="I4842" i="2"/>
  <c r="I4588" i="2"/>
  <c r="I4627" i="2"/>
  <c r="I4916" i="2"/>
  <c r="I4923" i="2" s="1"/>
  <c r="I4551" i="2"/>
  <c r="I4557" i="2" s="1"/>
  <c r="I4535" i="2"/>
  <c r="I4541" i="2" s="1"/>
  <c r="I4519" i="2"/>
  <c r="I4525" i="2" s="1"/>
  <c r="I4476" i="2"/>
  <c r="I4338" i="2"/>
  <c r="I4344" i="2"/>
  <c r="I4294" i="2"/>
  <c r="I4246" i="2"/>
  <c r="I4247" i="2" s="1"/>
  <c r="I4177" i="2"/>
  <c r="I4101" i="2"/>
  <c r="I4078" i="2"/>
  <c r="I4059" i="2"/>
  <c r="I4064" i="2"/>
  <c r="I4068" i="2" s="1"/>
  <c r="I3990" i="2"/>
  <c r="I3953" i="2"/>
  <c r="I3935" i="2"/>
  <c r="I3917" i="2"/>
  <c r="I3882" i="2"/>
  <c r="I3853" i="2"/>
  <c r="I3828" i="2"/>
  <c r="I3808" i="2"/>
  <c r="I3814" i="2" s="1"/>
  <c r="I3767" i="2"/>
  <c r="I3747" i="2"/>
  <c r="I3752" i="2" s="1"/>
  <c r="I3731" i="2"/>
  <c r="I3737" i="2" s="1"/>
  <c r="I3716" i="2"/>
  <c r="I3722" i="2" s="1"/>
  <c r="I3678" i="2"/>
  <c r="I3679" i="2" s="1"/>
  <c r="I3591" i="2"/>
  <c r="I3597" i="2" s="1"/>
  <c r="I3506" i="2"/>
  <c r="I3512" i="2" s="1"/>
  <c r="I3444" i="2"/>
  <c r="I3214" i="2"/>
  <c r="I3043" i="2"/>
  <c r="I2961" i="2"/>
  <c r="I2889" i="2"/>
  <c r="I2895" i="2" s="1"/>
  <c r="I2842" i="2"/>
  <c r="I2847" i="2" s="1"/>
  <c r="I2791" i="2"/>
  <c r="I2772" i="2"/>
  <c r="I2699" i="2"/>
  <c r="I2673" i="2"/>
  <c r="I2643" i="2"/>
  <c r="I2619" i="2"/>
  <c r="I2597" i="2"/>
  <c r="I2601" i="2"/>
  <c r="I2579" i="2"/>
  <c r="I2520" i="2"/>
  <c r="I2501" i="2"/>
  <c r="I2426" i="2"/>
  <c r="I2385" i="2"/>
  <c r="I2323" i="2"/>
  <c r="I2328" i="2" s="1"/>
  <c r="I2240" i="2"/>
  <c r="I2245" i="2" s="1"/>
  <c r="I2208" i="2"/>
  <c r="I2213" i="2" s="1"/>
  <c r="I2166" i="2"/>
  <c r="I2167" i="2" s="1"/>
  <c r="I2144" i="2"/>
  <c r="I2149" i="2" s="1"/>
  <c r="I2128" i="2"/>
  <c r="I2133" i="2" s="1"/>
  <c r="I2096" i="2"/>
  <c r="I2101" i="2" s="1"/>
  <c r="I2064" i="2"/>
  <c r="I2069" i="2" s="1"/>
  <c r="I2048" i="2"/>
  <c r="I2053" i="2" s="1"/>
  <c r="I2032" i="2"/>
  <c r="I2037" i="2" s="1"/>
  <c r="I2016" i="2"/>
  <c r="I2021" i="2" s="1"/>
  <c r="I2000" i="2"/>
  <c r="I2005" i="2" s="1"/>
  <c r="I1841" i="2"/>
  <c r="I1846" i="2" s="1"/>
  <c r="I1808" i="2"/>
  <c r="I1814" i="2" s="1"/>
  <c r="I1791" i="2"/>
  <c r="I1797" i="2" s="1"/>
  <c r="I1755" i="2"/>
  <c r="I1739" i="2"/>
  <c r="I1744" i="2" s="1"/>
  <c r="I1637" i="2"/>
  <c r="I1281" i="2"/>
  <c r="I1282" i="2" s="1"/>
  <c r="I1118" i="2"/>
  <c r="I1119" i="2" s="1"/>
  <c r="I1104" i="2"/>
  <c r="I1105" i="2" s="1"/>
  <c r="I1062" i="2"/>
  <c r="I1063" i="2" s="1"/>
  <c r="I1002" i="2"/>
  <c r="I1003" i="2" s="1"/>
  <c r="I929" i="2"/>
  <c r="I930" i="2" s="1"/>
  <c r="I876" i="2"/>
  <c r="I882" i="2" s="1"/>
  <c r="I883" i="2" s="1"/>
  <c r="I884" i="2" s="1"/>
  <c r="I846" i="2"/>
  <c r="I851" i="2" s="1"/>
  <c r="I852" i="2" s="1"/>
  <c r="I853" i="2" s="1"/>
  <c r="I818" i="2"/>
  <c r="I823" i="2" s="1"/>
  <c r="I824" i="2" s="1"/>
  <c r="I825" i="2" s="1"/>
  <c r="I743" i="2"/>
  <c r="I749" i="2" s="1"/>
  <c r="I750" i="2" s="1"/>
  <c r="I751" i="2" s="1"/>
  <c r="I832" i="2"/>
  <c r="I837" i="2" s="1"/>
  <c r="I552" i="2"/>
  <c r="I532" i="2"/>
  <c r="I478" i="2"/>
  <c r="I484" i="2" s="1"/>
  <c r="I485" i="2" s="1"/>
  <c r="I486" i="2" s="1"/>
  <c r="I463" i="2"/>
  <c r="I469" i="2" s="1"/>
  <c r="I448" i="2"/>
  <c r="I454" i="2" s="1"/>
  <c r="H253" i="2"/>
  <c r="I253" i="2" s="1"/>
  <c r="I228" i="2"/>
  <c r="H254" i="2"/>
  <c r="I254" i="2" s="1"/>
  <c r="I240" i="2"/>
  <c r="I244" i="2" s="1"/>
  <c r="I245" i="2" s="1"/>
  <c r="I246" i="2" s="1"/>
  <c r="G66" i="5" s="1"/>
  <c r="I220" i="2"/>
  <c r="I188" i="2"/>
  <c r="I201" i="2"/>
  <c r="I141" i="2"/>
  <c r="I157" i="2"/>
  <c r="I133" i="2"/>
  <c r="I111" i="2"/>
  <c r="I118" i="2"/>
  <c r="I95" i="2"/>
  <c r="I88" i="2"/>
  <c r="I783" i="2" l="1"/>
  <c r="G138" i="5"/>
  <c r="I1065" i="2"/>
  <c r="G186" i="5"/>
  <c r="I1617" i="2"/>
  <c r="G267" i="5"/>
  <c r="I1977" i="2"/>
  <c r="G311" i="5"/>
  <c r="I932" i="2"/>
  <c r="G163" i="5"/>
  <c r="I1299" i="2"/>
  <c r="G222" i="5"/>
  <c r="I768" i="2"/>
  <c r="G136" i="5"/>
  <c r="I1137" i="2"/>
  <c r="G197" i="5"/>
  <c r="I2249" i="2"/>
  <c r="G345" i="5"/>
  <c r="I1037" i="2"/>
  <c r="G180" i="5"/>
  <c r="I918" i="2"/>
  <c r="G161" i="5"/>
  <c r="I990" i="2"/>
  <c r="G172" i="5"/>
  <c r="I1051" i="2"/>
  <c r="G182" i="5"/>
  <c r="I10182" i="2"/>
  <c r="I10183" i="2" s="1"/>
  <c r="I10184" i="2" s="1"/>
  <c r="I10166" i="2" s="1"/>
  <c r="I2105" i="2"/>
  <c r="G327" i="5"/>
  <c r="I1930" i="2"/>
  <c r="G305" i="5"/>
  <c r="I2217" i="2"/>
  <c r="G341" i="5"/>
  <c r="I1685" i="2"/>
  <c r="G275" i="5"/>
  <c r="I1167" i="2"/>
  <c r="G201" i="5"/>
  <c r="I3667" i="2"/>
  <c r="G507" i="5"/>
  <c r="I1850" i="2"/>
  <c r="G295" i="5"/>
  <c r="I1670" i="2"/>
  <c r="G273" i="5"/>
  <c r="I1184" i="2"/>
  <c r="G205" i="5"/>
  <c r="I2746" i="2"/>
  <c r="I2749" i="2" s="1"/>
  <c r="I2757" i="2" s="1"/>
  <c r="I2758" i="2" s="1"/>
  <c r="I2759" i="2" s="1"/>
  <c r="I2728" i="2"/>
  <c r="I2731" i="2" s="1"/>
  <c r="I2738" i="2" s="1"/>
  <c r="I2739" i="2" s="1"/>
  <c r="I2740" i="2" s="1"/>
  <c r="I1093" i="2"/>
  <c r="G190" i="5"/>
  <c r="I1375" i="2"/>
  <c r="G234" i="5"/>
  <c r="I3696" i="2"/>
  <c r="G511" i="5"/>
  <c r="I1494" i="2"/>
  <c r="G250" i="5"/>
  <c r="I3112" i="2"/>
  <c r="G445" i="5"/>
  <c r="I1198" i="2"/>
  <c r="G207" i="5"/>
  <c r="I1866" i="2"/>
  <c r="G297" i="5"/>
  <c r="I2153" i="2"/>
  <c r="G333" i="5"/>
  <c r="I2332" i="2"/>
  <c r="G355" i="5"/>
  <c r="I946" i="2"/>
  <c r="G165" i="5"/>
  <c r="I3550" i="2"/>
  <c r="G492" i="5"/>
  <c r="I1360" i="2"/>
  <c r="G232" i="5"/>
  <c r="I1107" i="2"/>
  <c r="G192" i="5"/>
  <c r="I473" i="2"/>
  <c r="G98" i="5"/>
  <c r="I1390" i="2"/>
  <c r="G236" i="5"/>
  <c r="I6839" i="2"/>
  <c r="I6840" i="2" s="1"/>
  <c r="I6841" i="2" s="1"/>
  <c r="I6824" i="2" s="1"/>
  <c r="I10222" i="2"/>
  <c r="I1451" i="2"/>
  <c r="G243" i="5"/>
  <c r="I2169" i="2"/>
  <c r="G335" i="5"/>
  <c r="I856" i="2"/>
  <c r="G151" i="5"/>
  <c r="I753" i="2"/>
  <c r="G134" i="5"/>
  <c r="I1465" i="2"/>
  <c r="G245" i="5"/>
  <c r="I1961" i="2"/>
  <c r="G309" i="5"/>
  <c r="I1269" i="2"/>
  <c r="G218" i="5"/>
  <c r="I2362" i="2"/>
  <c r="G359" i="5"/>
  <c r="I1818" i="2"/>
  <c r="G291" i="5"/>
  <c r="I1507" i="2"/>
  <c r="G252" i="5"/>
  <c r="I886" i="2"/>
  <c r="G155" i="5"/>
  <c r="I2265" i="2"/>
  <c r="G347" i="5"/>
  <c r="I9033" i="2"/>
  <c r="I9034" i="2" s="1"/>
  <c r="I9035" i="2" s="1"/>
  <c r="I9017" i="2" s="1"/>
  <c r="I12400" i="2"/>
  <c r="I12401" i="2" s="1"/>
  <c r="I12402" i="2" s="1"/>
  <c r="I12386" i="2" s="1"/>
  <c r="I10298" i="2"/>
  <c r="I10299" i="2" s="1"/>
  <c r="I10300" i="2" s="1"/>
  <c r="I10284" i="2" s="1"/>
  <c r="I1020" i="2"/>
  <c r="G176" i="5"/>
  <c r="I1314" i="2"/>
  <c r="G224" i="5"/>
  <c r="I1882" i="2"/>
  <c r="G299" i="5"/>
  <c r="I1345" i="2"/>
  <c r="G230" i="5"/>
  <c r="I583" i="2"/>
  <c r="G110" i="5"/>
  <c r="I1481" i="2"/>
  <c r="G248" i="5"/>
  <c r="I738" i="2"/>
  <c r="G132" i="5"/>
  <c r="I6258" i="2"/>
  <c r="I6259" i="2" s="1"/>
  <c r="I6260" i="2" s="1"/>
  <c r="I6244" i="2" s="1"/>
  <c r="I1520" i="2"/>
  <c r="G254" i="5"/>
  <c r="I1152" i="2"/>
  <c r="G199" i="5"/>
  <c r="I1254" i="2"/>
  <c r="G215" i="5"/>
  <c r="I4411" i="2"/>
  <c r="I901" i="2"/>
  <c r="G157" i="5"/>
  <c r="I2282" i="2"/>
  <c r="G349" i="5"/>
  <c r="I1533" i="2"/>
  <c r="G256" i="5"/>
  <c r="I960" i="2"/>
  <c r="G167" i="5"/>
  <c r="I2347" i="2"/>
  <c r="G357" i="5"/>
  <c r="I5669" i="2"/>
  <c r="I2402" i="2"/>
  <c r="G364" i="5"/>
  <c r="I10783" i="2"/>
  <c r="I1945" i="2"/>
  <c r="G307" i="5"/>
  <c r="I2299" i="2"/>
  <c r="G351" i="5"/>
  <c r="I2851" i="2"/>
  <c r="G416" i="5"/>
  <c r="I10002" i="2"/>
  <c r="I1331" i="2"/>
  <c r="G228" i="5"/>
  <c r="I1914" i="2"/>
  <c r="G303" i="5"/>
  <c r="I1435" i="2"/>
  <c r="G240" i="5"/>
  <c r="I1405" i="2"/>
  <c r="G238" i="5"/>
  <c r="I813" i="2"/>
  <c r="G144" i="5"/>
  <c r="I6168" i="2"/>
  <c r="I1226" i="2"/>
  <c r="G211" i="5"/>
  <c r="I2662" i="2"/>
  <c r="I1005" i="2"/>
  <c r="G174" i="5"/>
  <c r="I9720" i="2"/>
  <c r="I9721" i="2" s="1"/>
  <c r="I9722" i="2" s="1"/>
  <c r="I9704" i="2" s="1"/>
  <c r="I3653" i="2"/>
  <c r="G505" i="5"/>
  <c r="I841" i="2"/>
  <c r="G148" i="5"/>
  <c r="I10423" i="2"/>
  <c r="I9334" i="2"/>
  <c r="I9335" i="2" s="1"/>
  <c r="I9336" i="2" s="1"/>
  <c r="I9318" i="2" s="1"/>
  <c r="I9013" i="2"/>
  <c r="I9014" i="2" s="1"/>
  <c r="I9015" i="2" s="1"/>
  <c r="I8997" i="2" s="1"/>
  <c r="I3681" i="2"/>
  <c r="G509" i="5"/>
  <c r="I1240" i="2"/>
  <c r="G213" i="5"/>
  <c r="I4461" i="2"/>
  <c r="I4462" i="2" s="1"/>
  <c r="I4463" i="2" s="1"/>
  <c r="I4449" i="2" s="1"/>
  <c r="I1079" i="2"/>
  <c r="G188" i="5"/>
  <c r="I2073" i="2"/>
  <c r="G323" i="5"/>
  <c r="I3098" i="2"/>
  <c r="G443" i="5"/>
  <c r="I1717" i="2"/>
  <c r="G279" i="5"/>
  <c r="I871" i="2"/>
  <c r="G153" i="5"/>
  <c r="I6438" i="2"/>
  <c r="I6439" i="2" s="1"/>
  <c r="I6440" i="2" s="1"/>
  <c r="I6424" i="2" s="1"/>
  <c r="I1212" i="2"/>
  <c r="G209" i="5"/>
  <c r="I488" i="2"/>
  <c r="G100" i="5"/>
  <c r="I1122" i="2"/>
  <c r="G195" i="5"/>
  <c r="I1898" i="2"/>
  <c r="G301" i="5"/>
  <c r="I799" i="2"/>
  <c r="G142" i="5"/>
  <c r="I4993" i="2"/>
  <c r="I4994" i="2" s="1"/>
  <c r="I4995" i="2" s="1"/>
  <c r="I4980" i="2" s="1"/>
  <c r="I5727" i="2"/>
  <c r="I10334" i="2"/>
  <c r="I10335" i="2" s="1"/>
  <c r="I10336" i="2" s="1"/>
  <c r="I10320" i="2" s="1"/>
  <c r="I4361" i="2"/>
  <c r="I6240" i="2"/>
  <c r="I6241" i="2" s="1"/>
  <c r="I6242" i="2" s="1"/>
  <c r="I6226" i="2" s="1"/>
  <c r="I12440" i="2"/>
  <c r="I12441" i="2" s="1"/>
  <c r="I12442" i="2" s="1"/>
  <c r="I12425" i="2" s="1"/>
  <c r="I10899" i="2"/>
  <c r="I10900" i="2" s="1"/>
  <c r="I10901" i="2" s="1"/>
  <c r="I10883" i="2" s="1"/>
  <c r="I10464" i="2"/>
  <c r="I10465" i="2" s="1"/>
  <c r="I10466" i="2" s="1"/>
  <c r="I10448" i="2" s="1"/>
  <c r="I8718" i="2"/>
  <c r="I8719" i="2" s="1"/>
  <c r="I8720" i="2" s="1"/>
  <c r="I8700" i="2" s="1"/>
  <c r="I5818" i="2"/>
  <c r="I5819" i="2" s="1"/>
  <c r="I5820" i="2" s="1"/>
  <c r="I5805" i="2" s="1"/>
  <c r="I5910" i="2"/>
  <c r="I5911" i="2" s="1"/>
  <c r="I5912" i="2" s="1"/>
  <c r="I5896" i="2" s="1"/>
  <c r="I6366" i="2"/>
  <c r="I10958" i="2"/>
  <c r="I10959" i="2" s="1"/>
  <c r="I10960" i="2" s="1"/>
  <c r="I10764" i="2"/>
  <c r="I4395" i="2"/>
  <c r="I521" i="2"/>
  <c r="I522" i="2" s="1"/>
  <c r="I523" i="2" s="1"/>
  <c r="I6528" i="2"/>
  <c r="I6529" i="2" s="1"/>
  <c r="I6530" i="2" s="1"/>
  <c r="I6514" i="2" s="1"/>
  <c r="I6784" i="2"/>
  <c r="I6785" i="2" s="1"/>
  <c r="I6786" i="2" s="1"/>
  <c r="I6770" i="2" s="1"/>
  <c r="I8913" i="2"/>
  <c r="I8914" i="2" s="1"/>
  <c r="I8915" i="2" s="1"/>
  <c r="I8897" i="2" s="1"/>
  <c r="I10859" i="2"/>
  <c r="I6456" i="2"/>
  <c r="I6457" i="2" s="1"/>
  <c r="I6458" i="2" s="1"/>
  <c r="I6442" i="2" s="1"/>
  <c r="I10704" i="2"/>
  <c r="I10705" i="2" s="1"/>
  <c r="I10706" i="2" s="1"/>
  <c r="I10688" i="2" s="1"/>
  <c r="I12421" i="2"/>
  <c r="I11383" i="2"/>
  <c r="I12530" i="2"/>
  <c r="I12531" i="2" s="1"/>
  <c r="I12532" i="2" s="1"/>
  <c r="I12515" i="2" s="1"/>
  <c r="I11797" i="2"/>
  <c r="I11798" i="2" s="1"/>
  <c r="I11799" i="2" s="1"/>
  <c r="I11781" i="2" s="1"/>
  <c r="I8679" i="2"/>
  <c r="I8680" i="2" s="1"/>
  <c r="I8681" i="2" s="1"/>
  <c r="I8665" i="2" s="1"/>
  <c r="I10998" i="2"/>
  <c r="I10999" i="2" s="1"/>
  <c r="I11000" i="2" s="1"/>
  <c r="I10982" i="2" s="1"/>
  <c r="I10724" i="2"/>
  <c r="I10625" i="2"/>
  <c r="I10626" i="2" s="1"/>
  <c r="I10627" i="2" s="1"/>
  <c r="I10610" i="2" s="1"/>
  <c r="I9780" i="2"/>
  <c r="I9760" i="2"/>
  <c r="I9761" i="2" s="1"/>
  <c r="I9762" i="2" s="1"/>
  <c r="I9744" i="2" s="1"/>
  <c r="I9700" i="2"/>
  <c r="I9701" i="2" s="1"/>
  <c r="I9702" i="2" s="1"/>
  <c r="I9684" i="2" s="1"/>
  <c r="I9437" i="2"/>
  <c r="I9438" i="2" s="1"/>
  <c r="I9439" i="2" s="1"/>
  <c r="I9421" i="2" s="1"/>
  <c r="I7202" i="2"/>
  <c r="I7203" i="2" s="1"/>
  <c r="I7204" i="2" s="1"/>
  <c r="I7188" i="2" s="1"/>
  <c r="I7347" i="2"/>
  <c r="I7348" i="2" s="1"/>
  <c r="I7349" i="2" s="1"/>
  <c r="I7333" i="2" s="1"/>
  <c r="I7293" i="2"/>
  <c r="I7294" i="2" s="1"/>
  <c r="I7295" i="2" s="1"/>
  <c r="I7279" i="2" s="1"/>
  <c r="I7441" i="2"/>
  <c r="I7442" i="2" s="1"/>
  <c r="I7443" i="2" s="1"/>
  <c r="I7426" i="2" s="1"/>
  <c r="I3784" i="2"/>
  <c r="I3785" i="2" s="1"/>
  <c r="I3786" i="2" s="1"/>
  <c r="I4941" i="2"/>
  <c r="I4942" i="2" s="1"/>
  <c r="I4943" i="2" s="1"/>
  <c r="I4928" i="2" s="1"/>
  <c r="I4636" i="2"/>
  <c r="I4637" i="2" s="1"/>
  <c r="I4638" i="2" s="1"/>
  <c r="I4621" i="2" s="1"/>
  <c r="I5029" i="2"/>
  <c r="I5030" i="2" s="1"/>
  <c r="I5031" i="2" s="1"/>
  <c r="I5016" i="2" s="1"/>
  <c r="I9902" i="2"/>
  <c r="I9903" i="2" s="1"/>
  <c r="I9904" i="2" s="1"/>
  <c r="I9886" i="2" s="1"/>
  <c r="I5232" i="2"/>
  <c r="I5233" i="2" s="1"/>
  <c r="I5234" i="2" s="1"/>
  <c r="I5215" i="2" s="1"/>
  <c r="I9355" i="2"/>
  <c r="I9356" i="2" s="1"/>
  <c r="I9357" i="2" s="1"/>
  <c r="I9339" i="2" s="1"/>
  <c r="I9417" i="2"/>
  <c r="I9418" i="2" s="1"/>
  <c r="I9419" i="2" s="1"/>
  <c r="I9401" i="2" s="1"/>
  <c r="I6276" i="2"/>
  <c r="I6277" i="2" s="1"/>
  <c r="I6278" i="2" s="1"/>
  <c r="I6262" i="2" s="1"/>
  <c r="I9518" i="2"/>
  <c r="I9519" i="2" s="1"/>
  <c r="I9520" i="2" s="1"/>
  <c r="I9502" i="2" s="1"/>
  <c r="I9578" i="2"/>
  <c r="I9579" i="2" s="1"/>
  <c r="I9580" i="2" s="1"/>
  <c r="I9562" i="2" s="1"/>
  <c r="I9213" i="2"/>
  <c r="I8180" i="2"/>
  <c r="I8181" i="2" s="1"/>
  <c r="I8182" i="2" s="1"/>
  <c r="I8166" i="2" s="1"/>
  <c r="I12760" i="2"/>
  <c r="I12761" i="2" s="1"/>
  <c r="I12762" i="2" s="1"/>
  <c r="I12744" i="2" s="1"/>
  <c r="I10352" i="2"/>
  <c r="I10353" i="2" s="1"/>
  <c r="I10354" i="2" s="1"/>
  <c r="I10338" i="2" s="1"/>
  <c r="I12223" i="2"/>
  <c r="I12224" i="2" s="1"/>
  <c r="I12225" i="2" s="1"/>
  <c r="I12207" i="2" s="1"/>
  <c r="I10443" i="2"/>
  <c r="I10444" i="2" s="1"/>
  <c r="I10445" i="2" s="1"/>
  <c r="I10427" i="2" s="1"/>
  <c r="I5511" i="2"/>
  <c r="I12060" i="2"/>
  <c r="I12061" i="2" s="1"/>
  <c r="I12062" i="2" s="1"/>
  <c r="I12046" i="2" s="1"/>
  <c r="I12320" i="2"/>
  <c r="I12321" i="2" s="1"/>
  <c r="I12322" i="2" s="1"/>
  <c r="I12302" i="2" s="1"/>
  <c r="I12703" i="2"/>
  <c r="I12704" i="2" s="1"/>
  <c r="I12705" i="2" s="1"/>
  <c r="I12688" i="2" s="1"/>
  <c r="I4329" i="2"/>
  <c r="I9538" i="2"/>
  <c r="I1666" i="2"/>
  <c r="I1667" i="2" s="1"/>
  <c r="I1668" i="2" s="1"/>
  <c r="I8056" i="2"/>
  <c r="I8057" i="2" s="1"/>
  <c r="I8058" i="2" s="1"/>
  <c r="I8042" i="2" s="1"/>
  <c r="I7867" i="2"/>
  <c r="I7868" i="2" s="1"/>
  <c r="I7869" i="2" s="1"/>
  <c r="I7853" i="2" s="1"/>
  <c r="I7791" i="2"/>
  <c r="I7792" i="2" s="1"/>
  <c r="I7793" i="2" s="1"/>
  <c r="I7776" i="2" s="1"/>
  <c r="I7517" i="2"/>
  <c r="I7518" i="2" s="1"/>
  <c r="I7519" i="2" s="1"/>
  <c r="I7502" i="2" s="1"/>
  <c r="I7384" i="2"/>
  <c r="I7385" i="2" s="1"/>
  <c r="I7386" i="2" s="1"/>
  <c r="I7370" i="2" s="1"/>
  <c r="I5108" i="2"/>
  <c r="I5109" i="2" s="1"/>
  <c r="I5110" i="2" s="1"/>
  <c r="I5093" i="2" s="1"/>
  <c r="I7003" i="2"/>
  <c r="I7004" i="2" s="1"/>
  <c r="I7005" i="2" s="1"/>
  <c r="I6989" i="2" s="1"/>
  <c r="I5128" i="2"/>
  <c r="I5129" i="2" s="1"/>
  <c r="I5130" i="2" s="1"/>
  <c r="I5113" i="2" s="1"/>
  <c r="I4279" i="2"/>
  <c r="I4280" i="2" s="1"/>
  <c r="I4281" i="2" s="1"/>
  <c r="I4267" i="2" s="1"/>
  <c r="I4049" i="2"/>
  <c r="I4050" i="2" s="1"/>
  <c r="I4051" i="2" s="1"/>
  <c r="I4031" i="2"/>
  <c r="I4032" i="2" s="1"/>
  <c r="I4033" i="2" s="1"/>
  <c r="I3994" i="2"/>
  <c r="I3995" i="2" s="1"/>
  <c r="I3996" i="2" s="1"/>
  <c r="I3920" i="2"/>
  <c r="I3921" i="2" s="1"/>
  <c r="I3922" i="2" s="1"/>
  <c r="I2586" i="2"/>
  <c r="I2587" i="2" s="1"/>
  <c r="I2588" i="2" s="1"/>
  <c r="I2433" i="2"/>
  <c r="I2434" i="2" s="1"/>
  <c r="I2435" i="2" s="1"/>
  <c r="I2398" i="2"/>
  <c r="I2399" i="2" s="1"/>
  <c r="I2400" i="2" s="1"/>
  <c r="I541" i="2"/>
  <c r="I542" i="2" s="1"/>
  <c r="I543" i="2" s="1"/>
  <c r="I8541" i="2"/>
  <c r="I8542" i="2" s="1"/>
  <c r="I8543" i="2" s="1"/>
  <c r="I8527" i="2" s="1"/>
  <c r="I9922" i="2"/>
  <c r="I9923" i="2" s="1"/>
  <c r="I9924" i="2" s="1"/>
  <c r="I9906" i="2" s="1"/>
  <c r="I5963" i="2"/>
  <c r="I5964" i="2" s="1"/>
  <c r="I5965" i="2" s="1"/>
  <c r="I5950" i="2" s="1"/>
  <c r="I7220" i="2"/>
  <c r="I7221" i="2" s="1"/>
  <c r="I7222" i="2" s="1"/>
  <c r="I7206" i="2" s="1"/>
  <c r="I9862" i="2"/>
  <c r="I9863" i="2" s="1"/>
  <c r="I9864" i="2" s="1"/>
  <c r="I9846" i="2" s="1"/>
  <c r="I4345" i="2"/>
  <c r="I4346" i="2" s="1"/>
  <c r="I4347" i="2" s="1"/>
  <c r="I4333" i="2" s="1"/>
  <c r="I9294" i="2"/>
  <c r="I8485" i="2"/>
  <c r="I8486" i="2" s="1"/>
  <c r="I8487" i="2" s="1"/>
  <c r="I8471" i="2" s="1"/>
  <c r="I3975" i="2"/>
  <c r="I3976" i="2" s="1"/>
  <c r="I3977" i="2" s="1"/>
  <c r="I2814" i="2"/>
  <c r="I2815" i="2" s="1"/>
  <c r="I2816" i="2" s="1"/>
  <c r="I7021" i="2"/>
  <c r="I7022" i="2" s="1"/>
  <c r="I7023" i="2" s="1"/>
  <c r="I7007" i="2" s="1"/>
  <c r="I4379" i="2"/>
  <c r="I4380" i="2" s="1"/>
  <c r="I4381" i="2" s="1"/>
  <c r="I4365" i="2" s="1"/>
  <c r="I8341" i="2"/>
  <c r="I8342" i="2" s="1"/>
  <c r="I8343" i="2" s="1"/>
  <c r="I8322" i="2" s="1"/>
  <c r="I6985" i="2"/>
  <c r="I6986" i="2" s="1"/>
  <c r="I6987" i="2" s="1"/>
  <c r="I6971" i="2" s="1"/>
  <c r="I7184" i="2"/>
  <c r="I7185" i="2" s="1"/>
  <c r="I7186" i="2" s="1"/>
  <c r="I7170" i="2" s="1"/>
  <c r="I9132" i="2"/>
  <c r="I9133" i="2" s="1"/>
  <c r="I9134" i="2" s="1"/>
  <c r="I9116" i="2" s="1"/>
  <c r="I6510" i="2"/>
  <c r="I6511" i="2" s="1"/>
  <c r="I6512" i="2" s="1"/>
  <c r="I6496" i="2" s="1"/>
  <c r="I2624" i="2"/>
  <c r="I2625" i="2" s="1"/>
  <c r="I2626" i="2" s="1"/>
  <c r="I7536" i="2"/>
  <c r="I7537" i="2" s="1"/>
  <c r="I7538" i="2" s="1"/>
  <c r="I7521" i="2" s="1"/>
  <c r="I9274" i="2"/>
  <c r="I9275" i="2" s="1"/>
  <c r="I9276" i="2" s="1"/>
  <c r="I9258" i="2" s="1"/>
  <c r="I6312" i="2"/>
  <c r="I7165" i="2"/>
  <c r="I7166" i="2" s="1"/>
  <c r="I7167" i="2" s="1"/>
  <c r="I7149" i="2" s="1"/>
  <c r="I8411" i="2"/>
  <c r="I8412" i="2" s="1"/>
  <c r="I8413" i="2" s="1"/>
  <c r="I8396" i="2" s="1"/>
  <c r="I11089" i="2"/>
  <c r="I11090" i="2" s="1"/>
  <c r="I11091" i="2" s="1"/>
  <c r="I11074" i="2" s="1"/>
  <c r="I7460" i="2"/>
  <c r="I7461" i="2" s="1"/>
  <c r="I7462" i="2" s="1"/>
  <c r="I7445" i="2" s="1"/>
  <c r="I8377" i="2"/>
  <c r="I7733" i="2"/>
  <c r="I7734" i="2" s="1"/>
  <c r="I7735" i="2" s="1"/>
  <c r="I7717" i="2" s="1"/>
  <c r="I8602" i="2"/>
  <c r="I8603" i="2" s="1"/>
  <c r="I8604" i="2" s="1"/>
  <c r="I8586" i="2" s="1"/>
  <c r="I5837" i="2"/>
  <c r="I9678" i="2"/>
  <c r="I9679" i="2" s="1"/>
  <c r="I9680" i="2" s="1"/>
  <c r="I9662" i="2" s="1"/>
  <c r="I6186" i="2"/>
  <c r="I6187" i="2" s="1"/>
  <c r="I6188" i="2" s="1"/>
  <c r="I6172" i="2" s="1"/>
  <c r="I5011" i="2"/>
  <c r="I5012" i="2" s="1"/>
  <c r="I5013" i="2" s="1"/>
  <c r="I4998" i="2" s="1"/>
  <c r="I2930" i="2"/>
  <c r="I2931" i="2" s="1"/>
  <c r="I2932" i="2" s="1"/>
  <c r="I4313" i="2"/>
  <c r="I4314" i="2" s="1"/>
  <c r="I4315" i="2" s="1"/>
  <c r="I4299" i="2" s="1"/>
  <c r="I8448" i="2"/>
  <c r="I8449" i="2" s="1"/>
  <c r="I12549" i="2"/>
  <c r="I12550" i="2" s="1"/>
  <c r="I12683" i="2"/>
  <c r="I12684" i="2" s="1"/>
  <c r="I12685" i="2" s="1"/>
  <c r="I12669" i="2" s="1"/>
  <c r="I12203" i="2"/>
  <c r="I12204" i="2" s="1"/>
  <c r="I12205" i="2" s="1"/>
  <c r="I12189" i="2" s="1"/>
  <c r="I4832" i="2"/>
  <c r="I4833" i="2" s="1"/>
  <c r="I4834" i="2" s="1"/>
  <c r="I4817" i="2" s="1"/>
  <c r="I11126" i="2"/>
  <c r="I11127" i="2" s="1"/>
  <c r="I11128" i="2" s="1"/>
  <c r="I11112" i="2" s="1"/>
  <c r="I12568" i="2"/>
  <c r="I12569" i="2" s="1"/>
  <c r="I12570" i="2" s="1"/>
  <c r="I12554" i="2" s="1"/>
  <c r="I6949" i="2"/>
  <c r="I6950" i="2" s="1"/>
  <c r="I6951" i="2" s="1"/>
  <c r="I6934" i="2" s="1"/>
  <c r="I7849" i="2"/>
  <c r="I7850" i="2" s="1"/>
  <c r="I7851" i="2" s="1"/>
  <c r="I7835" i="2" s="1"/>
  <c r="I1762" i="2"/>
  <c r="I1763" i="2" s="1"/>
  <c r="I1764" i="2" s="1"/>
  <c r="I4012" i="2"/>
  <c r="I4013" i="2" s="1"/>
  <c r="I4014" i="2" s="1"/>
  <c r="I6802" i="2"/>
  <c r="I6803" i="2" s="1"/>
  <c r="I6804" i="2" s="1"/>
  <c r="I6788" i="2" s="1"/>
  <c r="I12839" i="2"/>
  <c r="I12840" i="2" s="1"/>
  <c r="I12841" i="2" s="1"/>
  <c r="I12824" i="2" s="1"/>
  <c r="I8144" i="2"/>
  <c r="I8145" i="2" s="1"/>
  <c r="I8146" i="2" s="1"/>
  <c r="I8130" i="2" s="1"/>
  <c r="I9962" i="2"/>
  <c r="I9963" i="2" s="1"/>
  <c r="I9964" i="2" s="1"/>
  <c r="I9946" i="2" s="1"/>
  <c r="I8777" i="2"/>
  <c r="I8778" i="2" s="1"/>
  <c r="I10370" i="2"/>
  <c r="I10371" i="2" s="1"/>
  <c r="I10372" i="2" s="1"/>
  <c r="I10356" i="2" s="1"/>
  <c r="I12165" i="2"/>
  <c r="I12166" i="2" s="1"/>
  <c r="I12167" i="2" s="1"/>
  <c r="I12151" i="2" s="1"/>
  <c r="I6294" i="2"/>
  <c r="I6295" i="2" s="1"/>
  <c r="I6296" i="2" s="1"/>
  <c r="I6280" i="2" s="1"/>
  <c r="I1613" i="2"/>
  <c r="I8739" i="2"/>
  <c r="I8740" i="2" s="1"/>
  <c r="I8741" i="2" s="1"/>
  <c r="I8724" i="2" s="1"/>
  <c r="I8126" i="2"/>
  <c r="I8127" i="2" s="1"/>
  <c r="I8128" i="2" s="1"/>
  <c r="I8112" i="2" s="1"/>
  <c r="I9982" i="2"/>
  <c r="I9983" i="2" s="1"/>
  <c r="I9984" i="2" s="1"/>
  <c r="I9966" i="2" s="1"/>
  <c r="I7275" i="2"/>
  <c r="I7276" i="2" s="1"/>
  <c r="I7277" i="2" s="1"/>
  <c r="I7261" i="2" s="1"/>
  <c r="I7555" i="2"/>
  <c r="I7556" i="2" s="1"/>
  <c r="I7557" i="2" s="1"/>
  <c r="I7540" i="2" s="1"/>
  <c r="I11438" i="2"/>
  <c r="I6546" i="2"/>
  <c r="I6547" i="2" s="1"/>
  <c r="I6548" i="2" s="1"/>
  <c r="I6532" i="2" s="1"/>
  <c r="I7633" i="2"/>
  <c r="I7634" i="2" s="1"/>
  <c r="I7635" i="2" s="1"/>
  <c r="I7617" i="2" s="1"/>
  <c r="I9054" i="2"/>
  <c r="I9055" i="2" s="1"/>
  <c r="I9056" i="2" s="1"/>
  <c r="I9038" i="2" s="1"/>
  <c r="I10507" i="2"/>
  <c r="I10508" i="2" s="1"/>
  <c r="I10509" i="2" s="1"/>
  <c r="I10491" i="2" s="1"/>
  <c r="I6857" i="2"/>
  <c r="I6858" i="2" s="1"/>
  <c r="I6859" i="2" s="1"/>
  <c r="I6843" i="2" s="1"/>
  <c r="I4086" i="2"/>
  <c r="I4087" i="2" s="1"/>
  <c r="I4088" i="2" s="1"/>
  <c r="I11310" i="2"/>
  <c r="I11311" i="2" s="1"/>
  <c r="I11312" i="2" s="1"/>
  <c r="I11295" i="2" s="1"/>
  <c r="I10527" i="2"/>
  <c r="I10528" i="2" s="1"/>
  <c r="I10529" i="2" s="1"/>
  <c r="I10511" i="2" s="1"/>
  <c r="I7673" i="2"/>
  <c r="I7674" i="2" s="1"/>
  <c r="I7675" i="2" s="1"/>
  <c r="I7657" i="2" s="1"/>
  <c r="I10244" i="2"/>
  <c r="I10245" i="2" s="1"/>
  <c r="I10246" i="2" s="1"/>
  <c r="I10228" i="2" s="1"/>
  <c r="I4676" i="2"/>
  <c r="I4677" i="2" s="1"/>
  <c r="I4678" i="2" s="1"/>
  <c r="I4661" i="2" s="1"/>
  <c r="I4295" i="2"/>
  <c r="I6402" i="2"/>
  <c r="I6403" i="2" s="1"/>
  <c r="I6404" i="2" s="1"/>
  <c r="I6388" i="2" s="1"/>
  <c r="I7653" i="2"/>
  <c r="I7654" i="2" s="1"/>
  <c r="I7655" i="2" s="1"/>
  <c r="I7637" i="2" s="1"/>
  <c r="I7311" i="2"/>
  <c r="I7312" i="2" s="1"/>
  <c r="I7313" i="2" s="1"/>
  <c r="I7297" i="2" s="1"/>
  <c r="I8198" i="2"/>
  <c r="I8199" i="2" s="1"/>
  <c r="I8200" i="2" s="1"/>
  <c r="I8184" i="2" s="1"/>
  <c r="I4577" i="2"/>
  <c r="I4578" i="2" s="1"/>
  <c r="I4579" i="2" s="1"/>
  <c r="I4562" i="2" s="1"/>
  <c r="I10920" i="2"/>
  <c r="I10921" i="2" s="1"/>
  <c r="I10922" i="2" s="1"/>
  <c r="I10903" i="2" s="1"/>
  <c r="I7753" i="2"/>
  <c r="I7754" i="2" s="1"/>
  <c r="I2451" i="2"/>
  <c r="I2452" i="2" s="1"/>
  <c r="I2453" i="2" s="1"/>
  <c r="I5648" i="2"/>
  <c r="I5649" i="2" s="1"/>
  <c r="I5650" i="2" s="1"/>
  <c r="I5633" i="2" s="1"/>
  <c r="I5051" i="2"/>
  <c r="I5052" i="2" s="1"/>
  <c r="I5053" i="2" s="1"/>
  <c r="I5035" i="2" s="1"/>
  <c r="I7713" i="2"/>
  <c r="I7714" i="2" s="1"/>
  <c r="I7715" i="2" s="1"/>
  <c r="I7697" i="2" s="1"/>
  <c r="I9558" i="2"/>
  <c r="I9559" i="2" s="1"/>
  <c r="I9560" i="2" s="1"/>
  <c r="I9542" i="2" s="1"/>
  <c r="I4716" i="2"/>
  <c r="I4717" i="2" s="1"/>
  <c r="I4718" i="2" s="1"/>
  <c r="I4701" i="2" s="1"/>
  <c r="I10745" i="2"/>
  <c r="I10746" i="2" s="1"/>
  <c r="I10747" i="2" s="1"/>
  <c r="I10729" i="2" s="1"/>
  <c r="I9598" i="2"/>
  <c r="I9599" i="2" s="1"/>
  <c r="I9600" i="2" s="1"/>
  <c r="I9582" i="2" s="1"/>
  <c r="I12298" i="2"/>
  <c r="I12299" i="2" s="1"/>
  <c r="I12300" i="2" s="1"/>
  <c r="I12281" i="2" s="1"/>
  <c r="I11218" i="2"/>
  <c r="I11219" i="2" s="1"/>
  <c r="I1713" i="2"/>
  <c r="I1714" i="2" s="1"/>
  <c r="I1715" i="2" s="1"/>
  <c r="I5431" i="2"/>
  <c r="I5982" i="2"/>
  <c r="I1780" i="2"/>
  <c r="I1781" i="2" s="1"/>
  <c r="I1782" i="2" s="1"/>
  <c r="I9800" i="2"/>
  <c r="I9801" i="2" s="1"/>
  <c r="I9802" i="2" s="1"/>
  <c r="I9784" i="2" s="1"/>
  <c r="I11238" i="2"/>
  <c r="I11239" i="2" s="1"/>
  <c r="I11240" i="2" s="1"/>
  <c r="I11222" i="2" s="1"/>
  <c r="I6128" i="2"/>
  <c r="I6129" i="2" s="1"/>
  <c r="I6130" i="2" s="1"/>
  <c r="I6113" i="2" s="1"/>
  <c r="I9173" i="2"/>
  <c r="I9174" i="2" s="1"/>
  <c r="I9175" i="2" s="1"/>
  <c r="I9157" i="2" s="1"/>
  <c r="I8953" i="2"/>
  <c r="I8954" i="2" s="1"/>
  <c r="I8955" i="2" s="1"/>
  <c r="I8937" i="2" s="1"/>
  <c r="I12279" i="2"/>
  <c r="I12264" i="2" s="1"/>
  <c r="I9295" i="2"/>
  <c r="I9296" i="2" s="1"/>
  <c r="I9278" i="2" s="1"/>
  <c r="I8758" i="2"/>
  <c r="I8759" i="2" s="1"/>
  <c r="I7885" i="2"/>
  <c r="I7886" i="2" s="1"/>
  <c r="I7887" i="2" s="1"/>
  <c r="I7871" i="2" s="1"/>
  <c r="I12147" i="2"/>
  <c r="I12148" i="2" s="1"/>
  <c r="I4445" i="2"/>
  <c r="I4446" i="2" s="1"/>
  <c r="I7810" i="2"/>
  <c r="I7811" i="2" s="1"/>
  <c r="I7812" i="2" s="1"/>
  <c r="I7795" i="2" s="1"/>
  <c r="I10102" i="2"/>
  <c r="I10103" i="2" s="1"/>
  <c r="I10104" i="2" s="1"/>
  <c r="I10086" i="2" s="1"/>
  <c r="I9658" i="2"/>
  <c r="I9659" i="2" s="1"/>
  <c r="I9660" i="2" s="1"/>
  <c r="I9642" i="2" s="1"/>
  <c r="I7984" i="2"/>
  <c r="I7985" i="2" s="1"/>
  <c r="I7986" i="2" s="1"/>
  <c r="I7970" i="2" s="1"/>
  <c r="I1647" i="2"/>
  <c r="I1648" i="2" s="1"/>
  <c r="I1649" i="2" s="1"/>
  <c r="I2604" i="2"/>
  <c r="I2605" i="2" s="1"/>
  <c r="I2606" i="2" s="1"/>
  <c r="I5069" i="2"/>
  <c r="I5070" i="2" s="1"/>
  <c r="I6149" i="2"/>
  <c r="I6150" i="2" s="1"/>
  <c r="I11198" i="2"/>
  <c r="I11199" i="2" s="1"/>
  <c r="I11200" i="2" s="1"/>
  <c r="I11184" i="2" s="1"/>
  <c r="I9074" i="2"/>
  <c r="I9075" i="2" s="1"/>
  <c r="I9076" i="2" s="1"/>
  <c r="I9058" i="2" s="1"/>
  <c r="I6748" i="2"/>
  <c r="I6749" i="2" s="1"/>
  <c r="I6750" i="2" s="1"/>
  <c r="I6734" i="2" s="1"/>
  <c r="I10122" i="2"/>
  <c r="I10123" i="2" s="1"/>
  <c r="I10124" i="2" s="1"/>
  <c r="I10106" i="2" s="1"/>
  <c r="I3957" i="2"/>
  <c r="I3958" i="2" s="1"/>
  <c r="I3959" i="2" s="1"/>
  <c r="I5800" i="2"/>
  <c r="I5801" i="2" s="1"/>
  <c r="I5802" i="2" s="1"/>
  <c r="I5786" i="2" s="1"/>
  <c r="I7965" i="2"/>
  <c r="I7966" i="2" s="1"/>
  <c r="I7967" i="2" s="1"/>
  <c r="I7951" i="2" s="1"/>
  <c r="I7479" i="2"/>
  <c r="I7480" i="2" s="1"/>
  <c r="I7481" i="2" s="1"/>
  <c r="I7464" i="2" s="1"/>
  <c r="I12042" i="2"/>
  <c r="I12043" i="2" s="1"/>
  <c r="I12044" i="2" s="1"/>
  <c r="I12028" i="2" s="1"/>
  <c r="I5746" i="2"/>
  <c r="I5747" i="2" s="1"/>
  <c r="I5748" i="2" s="1"/>
  <c r="I5732" i="2" s="1"/>
  <c r="I9457" i="2"/>
  <c r="I9458" i="2" s="1"/>
  <c r="I10142" i="2"/>
  <c r="I10143" i="2" s="1"/>
  <c r="I10144" i="2" s="1"/>
  <c r="I10126" i="2" s="1"/>
  <c r="I12665" i="2"/>
  <c r="I12666" i="2" s="1"/>
  <c r="I12667" i="2" s="1"/>
  <c r="I12651" i="2" s="1"/>
  <c r="I10940" i="2"/>
  <c r="I10941" i="2" s="1"/>
  <c r="I10942" i="2" s="1"/>
  <c r="I10925" i="2" s="1"/>
  <c r="I4975" i="2"/>
  <c r="I4976" i="2" s="1"/>
  <c r="I4977" i="2" s="1"/>
  <c r="I4962" i="2" s="1"/>
  <c r="I10644" i="2"/>
  <c r="I10645" i="2" s="1"/>
  <c r="I10646" i="2" s="1"/>
  <c r="I10629" i="2" s="1"/>
  <c r="I9497" i="2"/>
  <c r="I9498" i="2" s="1"/>
  <c r="I9499" i="2" s="1"/>
  <c r="I9481" i="2" s="1"/>
  <c r="I4794" i="2"/>
  <c r="I4795" i="2" s="1"/>
  <c r="I4796" i="2" s="1"/>
  <c r="I4779" i="2" s="1"/>
  <c r="I5763" i="2"/>
  <c r="I5764" i="2" s="1"/>
  <c r="I5751" i="2" s="1"/>
  <c r="I11108" i="2"/>
  <c r="I11109" i="2" s="1"/>
  <c r="I11110" i="2" s="1"/>
  <c r="I11093" i="2" s="1"/>
  <c r="I4775" i="2"/>
  <c r="I4776" i="2" s="1"/>
  <c r="I4777" i="2" s="1"/>
  <c r="I4760" i="2" s="1"/>
  <c r="I11070" i="2"/>
  <c r="I11071" i="2" s="1"/>
  <c r="I11072" i="2" s="1"/>
  <c r="I11056" i="2" s="1"/>
  <c r="I12078" i="2"/>
  <c r="I12079" i="2" s="1"/>
  <c r="I12080" i="2" s="1"/>
  <c r="I12064" i="2" s="1"/>
  <c r="I6564" i="2"/>
  <c r="I6565" i="2" s="1"/>
  <c r="I6566" i="2" s="1"/>
  <c r="I6550" i="2" s="1"/>
  <c r="I4756" i="2"/>
  <c r="I4757" i="2" s="1"/>
  <c r="I4758" i="2" s="1"/>
  <c r="I4741" i="2" s="1"/>
  <c r="I7926" i="2"/>
  <c r="I7927" i="2" s="1"/>
  <c r="I7928" i="2" s="1"/>
  <c r="I7910" i="2" s="1"/>
  <c r="I6384" i="2"/>
  <c r="I6385" i="2" s="1"/>
  <c r="I6386" i="2" s="1"/>
  <c r="I6370" i="2" s="1"/>
  <c r="I12876" i="2"/>
  <c r="I12877" i="2" s="1"/>
  <c r="I12878" i="2" s="1"/>
  <c r="I12862" i="2" s="1"/>
  <c r="I6893" i="2"/>
  <c r="I6894" i="2" s="1"/>
  <c r="I6895" i="2" s="1"/>
  <c r="I6879" i="2" s="1"/>
  <c r="I8002" i="2"/>
  <c r="I8003" i="2" s="1"/>
  <c r="I8004" i="2" s="1"/>
  <c r="I7988" i="2" s="1"/>
  <c r="I10062" i="2"/>
  <c r="I10063" i="2" s="1"/>
  <c r="I10064" i="2" s="1"/>
  <c r="I10046" i="2" s="1"/>
  <c r="I5210" i="2"/>
  <c r="I5211" i="2" s="1"/>
  <c r="I5212" i="2" s="1"/>
  <c r="I5193" i="2" s="1"/>
  <c r="I611" i="2"/>
  <c r="I619" i="2" s="1"/>
  <c r="I620" i="2" s="1"/>
  <c r="I621" i="2" s="1"/>
  <c r="I6730" i="2"/>
  <c r="I6731" i="2" s="1"/>
  <c r="I6732" i="2" s="1"/>
  <c r="I6716" i="2" s="1"/>
  <c r="I6820" i="2"/>
  <c r="I6821" i="2" s="1"/>
  <c r="I6822" i="2" s="1"/>
  <c r="I6806" i="2" s="1"/>
  <c r="I10587" i="2"/>
  <c r="I10588" i="2" s="1"/>
  <c r="I10589" i="2" s="1"/>
  <c r="I10572" i="2" s="1"/>
  <c r="I6474" i="2"/>
  <c r="I6475" i="2" s="1"/>
  <c r="I6476" i="2" s="1"/>
  <c r="I6460" i="2" s="1"/>
  <c r="I10879" i="2"/>
  <c r="I10880" i="2" s="1"/>
  <c r="I10881" i="2" s="1"/>
  <c r="I10863" i="2" s="1"/>
  <c r="I1296" i="2"/>
  <c r="I1297" i="2" s="1"/>
  <c r="I2720" i="2"/>
  <c r="I2721" i="2" s="1"/>
  <c r="I2722" i="2" s="1"/>
  <c r="I5188" i="2"/>
  <c r="I5189" i="2" s="1"/>
  <c r="I5190" i="2" s="1"/>
  <c r="I5170" i="2" s="1"/>
  <c r="I8430" i="2"/>
  <c r="I8431" i="2" s="1"/>
  <c r="I8432" i="2" s="1"/>
  <c r="I8416" i="2" s="1"/>
  <c r="I10262" i="2"/>
  <c r="I10263" i="2" s="1"/>
  <c r="I10264" i="2" s="1"/>
  <c r="I10248" i="2" s="1"/>
  <c r="I9153" i="2"/>
  <c r="I9154" i="2" s="1"/>
  <c r="I9155" i="2" s="1"/>
  <c r="I9137" i="2" s="1"/>
  <c r="I4851" i="2"/>
  <c r="I4852" i="2" s="1"/>
  <c r="I4853" i="2" s="1"/>
  <c r="I4836" i="2" s="1"/>
  <c r="I10202" i="2"/>
  <c r="I10203" i="2" s="1"/>
  <c r="I10204" i="2" s="1"/>
  <c r="I10186" i="2" s="1"/>
  <c r="I7257" i="2"/>
  <c r="I4263" i="2"/>
  <c r="I4264" i="2" s="1"/>
  <c r="I4265" i="2" s="1"/>
  <c r="I4251" i="2" s="1"/>
  <c r="I2700" i="2"/>
  <c r="I2701" i="2" s="1"/>
  <c r="I2702" i="2" s="1"/>
  <c r="I5451" i="2"/>
  <c r="I5452" i="2" s="1"/>
  <c r="I5453" i="2" s="1"/>
  <c r="I5436" i="2" s="1"/>
  <c r="I6655" i="2"/>
  <c r="I6656" i="2" s="1"/>
  <c r="I6657" i="2" s="1"/>
  <c r="I6641" i="2" s="1"/>
  <c r="I7498" i="2"/>
  <c r="I7499" i="2" s="1"/>
  <c r="I7500" i="2" s="1"/>
  <c r="I7483" i="2" s="1"/>
  <c r="I8020" i="2"/>
  <c r="I8021" i="2" s="1"/>
  <c r="I8022" i="2" s="1"/>
  <c r="I8006" i="2" s="1"/>
  <c r="I10042" i="2"/>
  <c r="I10043" i="2" s="1"/>
  <c r="I10044" i="2" s="1"/>
  <c r="I10026" i="2" s="1"/>
  <c r="I8853" i="2"/>
  <c r="I8854" i="2" s="1"/>
  <c r="I8855" i="2" s="1"/>
  <c r="I8838" i="2" s="1"/>
  <c r="I5927" i="2"/>
  <c r="I5928" i="2" s="1"/>
  <c r="I5929" i="2" s="1"/>
  <c r="I5914" i="2" s="1"/>
  <c r="I8038" i="2"/>
  <c r="I8039" i="2" s="1"/>
  <c r="I8040" i="2" s="1"/>
  <c r="I8024" i="2" s="1"/>
  <c r="I7040" i="2"/>
  <c r="I7041" i="2" s="1"/>
  <c r="I7042" i="2" s="1"/>
  <c r="I7026" i="2" s="1"/>
  <c r="I5781" i="2"/>
  <c r="I6348" i="2"/>
  <c r="I6349" i="2" s="1"/>
  <c r="I6350" i="2" s="1"/>
  <c r="I6334" i="2" s="1"/>
  <c r="I6766" i="2"/>
  <c r="I4427" i="2"/>
  <c r="I4428" i="2" s="1"/>
  <c r="I4429" i="2" s="1"/>
  <c r="I4415" i="2" s="1"/>
  <c r="I5470" i="2"/>
  <c r="I5471" i="2" s="1"/>
  <c r="I5472" i="2" s="1"/>
  <c r="I5455" i="2" s="1"/>
  <c r="I5252" i="2"/>
  <c r="I5253" i="2" s="1"/>
  <c r="I5254" i="2" s="1"/>
  <c r="I5237" i="2" s="1"/>
  <c r="I2680" i="2"/>
  <c r="I2681" i="2" s="1"/>
  <c r="I2682" i="2" s="1"/>
  <c r="I2198" i="2"/>
  <c r="I2199" i="2" s="1"/>
  <c r="I4813" i="2"/>
  <c r="I4814" i="2" s="1"/>
  <c r="I4815" i="2" s="1"/>
  <c r="I4798" i="2" s="1"/>
  <c r="I9193" i="2"/>
  <c r="I9194" i="2" s="1"/>
  <c r="I9195" i="2" s="1"/>
  <c r="I9177" i="2" s="1"/>
  <c r="I12647" i="2"/>
  <c r="I12648" i="2" s="1"/>
  <c r="I12649" i="2" s="1"/>
  <c r="I12633" i="2" s="1"/>
  <c r="I12339" i="2"/>
  <c r="I12340" i="2" s="1"/>
  <c r="I12341" i="2" s="1"/>
  <c r="I12325" i="2" s="1"/>
  <c r="I4477" i="2"/>
  <c r="I4656" i="2"/>
  <c r="I4736" i="2"/>
  <c r="I4737" i="2" s="1"/>
  <c r="I4738" i="2" s="1"/>
  <c r="I4721" i="2" s="1"/>
  <c r="I6967" i="2"/>
  <c r="I6968" i="2" s="1"/>
  <c r="I6969" i="2" s="1"/>
  <c r="I6953" i="2" s="1"/>
  <c r="I7365" i="2"/>
  <c r="I7366" i="2" s="1"/>
  <c r="I7367" i="2" s="1"/>
  <c r="I7351" i="2" s="1"/>
  <c r="I10316" i="2"/>
  <c r="I10317" i="2" s="1"/>
  <c r="I10318" i="2" s="1"/>
  <c r="I10302" i="2" s="1"/>
  <c r="I12820" i="2"/>
  <c r="I12821" i="2" s="1"/>
  <c r="I12822" i="2" s="1"/>
  <c r="I12802" i="2" s="1"/>
  <c r="I5892" i="2"/>
  <c r="I6711" i="2"/>
  <c r="I6712" i="2" s="1"/>
  <c r="I6713" i="2" s="1"/>
  <c r="I6697" i="2" s="1"/>
  <c r="I9822" i="2"/>
  <c r="I9823" i="2" s="1"/>
  <c r="I9824" i="2" s="1"/>
  <c r="I9806" i="2" s="1"/>
  <c r="I8973" i="2"/>
  <c r="I8974" i="2" s="1"/>
  <c r="I8975" i="2" s="1"/>
  <c r="I8957" i="2" s="1"/>
  <c r="I6222" i="2"/>
  <c r="I6223" i="2" s="1"/>
  <c r="I6224" i="2" s="1"/>
  <c r="I6208" i="2" s="1"/>
  <c r="I9397" i="2"/>
  <c r="I9398" i="2" s="1"/>
  <c r="I9399" i="2" s="1"/>
  <c r="I9381" i="2" s="1"/>
  <c r="I12740" i="2"/>
  <c r="I12741" i="2" s="1"/>
  <c r="I12742" i="2" s="1"/>
  <c r="I12726" i="2" s="1"/>
  <c r="I9112" i="2"/>
  <c r="I9113" i="2" s="1"/>
  <c r="I9114" i="2" s="1"/>
  <c r="I9096" i="2" s="1"/>
  <c r="I4695" i="2"/>
  <c r="I4696" i="2" s="1"/>
  <c r="I4697" i="2" s="1"/>
  <c r="I4680" i="2" s="1"/>
  <c r="I2795" i="2"/>
  <c r="I2796" i="2" s="1"/>
  <c r="I2797" i="2" s="1"/>
  <c r="I3938" i="2"/>
  <c r="I3939" i="2" s="1"/>
  <c r="I3940" i="2" s="1"/>
  <c r="I4617" i="2"/>
  <c r="I4618" i="2" s="1"/>
  <c r="I4619" i="2" s="1"/>
  <c r="I4602" i="2" s="1"/>
  <c r="I4597" i="2"/>
  <c r="I4598" i="2" s="1"/>
  <c r="I4599" i="2" s="1"/>
  <c r="I4582" i="2" s="1"/>
  <c r="I7947" i="2"/>
  <c r="I7948" i="2" s="1"/>
  <c r="I7949" i="2" s="1"/>
  <c r="I7931" i="2" s="1"/>
  <c r="I8661" i="2"/>
  <c r="I8662" i="2" s="1"/>
  <c r="I8663" i="2" s="1"/>
  <c r="I8647" i="2" s="1"/>
  <c r="I8562" i="2"/>
  <c r="I8563" i="2" s="1"/>
  <c r="I8564" i="2" s="1"/>
  <c r="I8545" i="2" s="1"/>
  <c r="I9842" i="2"/>
  <c r="I9843" i="2" s="1"/>
  <c r="I9844" i="2" s="1"/>
  <c r="I9826" i="2" s="1"/>
  <c r="I9882" i="2"/>
  <c r="I9883" i="2" s="1"/>
  <c r="I9884" i="2" s="1"/>
  <c r="I9866" i="2" s="1"/>
  <c r="I12185" i="2"/>
  <c r="I12186" i="2" s="1"/>
  <c r="I12187" i="2" s="1"/>
  <c r="I12169" i="2" s="1"/>
  <c r="I12608" i="2"/>
  <c r="I12242" i="2"/>
  <c r="I12243" i="2" s="1"/>
  <c r="I12244" i="2" s="1"/>
  <c r="I12228" i="2" s="1"/>
  <c r="I8394" i="2"/>
  <c r="I8381" i="2" s="1"/>
  <c r="I5688" i="2"/>
  <c r="I5689" i="2" s="1"/>
  <c r="I5690" i="2" s="1"/>
  <c r="I5673" i="2" s="1"/>
  <c r="I6367" i="2"/>
  <c r="I6368" i="2" s="1"/>
  <c r="I6352" i="2" s="1"/>
  <c r="I11886" i="2"/>
  <c r="I11887" i="2" s="1"/>
  <c r="I11872" i="2" s="1"/>
  <c r="I9477" i="2"/>
  <c r="I9478" i="2" s="1"/>
  <c r="I9479" i="2" s="1"/>
  <c r="I9461" i="2" s="1"/>
  <c r="I5490" i="2"/>
  <c r="I5491" i="2" s="1"/>
  <c r="I5492" i="2" s="1"/>
  <c r="I5475" i="2" s="1"/>
  <c r="I8582" i="2"/>
  <c r="I8583" i="2" s="1"/>
  <c r="I8584" i="2" s="1"/>
  <c r="I8566" i="2" s="1"/>
  <c r="I8933" i="2"/>
  <c r="I8934" i="2" s="1"/>
  <c r="I8935" i="2" s="1"/>
  <c r="I8917" i="2" s="1"/>
  <c r="I2776" i="2"/>
  <c r="I2777" i="2" s="1"/>
  <c r="I2778" i="2" s="1"/>
  <c r="I6090" i="2"/>
  <c r="I6091" i="2" s="1"/>
  <c r="I6092" i="2" s="1"/>
  <c r="I6075" i="2" s="1"/>
  <c r="I5946" i="2"/>
  <c r="I5947" i="2" s="1"/>
  <c r="I5948" i="2" s="1"/>
  <c r="I5932" i="2" s="1"/>
  <c r="I12798" i="2"/>
  <c r="I12799" i="2" s="1"/>
  <c r="I12800" i="2" s="1"/>
  <c r="I12783" i="2" s="1"/>
  <c r="I12894" i="2"/>
  <c r="I12895" i="2" s="1"/>
  <c r="I12896" i="2" s="1"/>
  <c r="I12880" i="2" s="1"/>
  <c r="I10978" i="2"/>
  <c r="I8893" i="2"/>
  <c r="I8894" i="2" s="1"/>
  <c r="I8895" i="2" s="1"/>
  <c r="I8877" i="2" s="1"/>
  <c r="I8162" i="2"/>
  <c r="I5874" i="2"/>
  <c r="I5875" i="2" s="1"/>
  <c r="I5876" i="2" s="1"/>
  <c r="I5860" i="2" s="1"/>
  <c r="I7906" i="2"/>
  <c r="I7693" i="2"/>
  <c r="I3885" i="2"/>
  <c r="I3886" i="2" s="1"/>
  <c r="I3887" i="2" s="1"/>
  <c r="I4105" i="2"/>
  <c r="I4106" i="2" s="1"/>
  <c r="I4107" i="2" s="1"/>
  <c r="I7612" i="2"/>
  <c r="I7613" i="2" s="1"/>
  <c r="I8834" i="2"/>
  <c r="I10082" i="2"/>
  <c r="I10083" i="2" s="1"/>
  <c r="I10084" i="2" s="1"/>
  <c r="I10066" i="2" s="1"/>
  <c r="I12024" i="2"/>
  <c r="I7574" i="2"/>
  <c r="I7575" i="2" s="1"/>
  <c r="I7576" i="2" s="1"/>
  <c r="I7559" i="2" s="1"/>
  <c r="I8074" i="2"/>
  <c r="I8075" i="2" s="1"/>
  <c r="I8076" i="2" s="1"/>
  <c r="I8060" i="2" s="1"/>
  <c r="I8523" i="2"/>
  <c r="I8524" i="2" s="1"/>
  <c r="I8525" i="2" s="1"/>
  <c r="I8508" i="2" s="1"/>
  <c r="I8815" i="2"/>
  <c r="I8816" i="2" s="1"/>
  <c r="I8817" i="2" s="1"/>
  <c r="I8800" i="2" s="1"/>
  <c r="I12779" i="2"/>
  <c r="I12780" i="2" s="1"/>
  <c r="I12781" i="2" s="1"/>
  <c r="I12764" i="2" s="1"/>
  <c r="I4958" i="2"/>
  <c r="I4959" i="2" s="1"/>
  <c r="I4960" i="2" s="1"/>
  <c r="I4945" i="2" s="1"/>
  <c r="I9618" i="2"/>
  <c r="I6930" i="2"/>
  <c r="I8282" i="2"/>
  <c r="I8269" i="2" s="1"/>
  <c r="I10162" i="2"/>
  <c r="I10163" i="2" s="1"/>
  <c r="I10164" i="2" s="1"/>
  <c r="I10146" i="2" s="1"/>
  <c r="I9092" i="2"/>
  <c r="I7829" i="2"/>
  <c r="I7830" i="2" s="1"/>
  <c r="I7831" i="2" s="1"/>
  <c r="I7814" i="2" s="1"/>
  <c r="I8467" i="2"/>
  <c r="I8468" i="2" s="1"/>
  <c r="I8469" i="2" s="1"/>
  <c r="I8453" i="2" s="1"/>
  <c r="I10663" i="2"/>
  <c r="I10664" i="2" s="1"/>
  <c r="I10665" i="2" s="1"/>
  <c r="I10648" i="2" s="1"/>
  <c r="I10606" i="2"/>
  <c r="I10607" i="2" s="1"/>
  <c r="I10608" i="2" s="1"/>
  <c r="I10591" i="2" s="1"/>
  <c r="I9942" i="2"/>
  <c r="I9943" i="2" s="1"/>
  <c r="I9944" i="2" s="1"/>
  <c r="I9926" i="2" s="1"/>
  <c r="I11144" i="2"/>
  <c r="I11145" i="2" s="1"/>
  <c r="I11146" i="2" s="1"/>
  <c r="I11130" i="2" s="1"/>
  <c r="I10547" i="2"/>
  <c r="I10548" i="2" s="1"/>
  <c r="I10549" i="2" s="1"/>
  <c r="I10531" i="2" s="1"/>
  <c r="I12946" i="2"/>
  <c r="I12947" i="2" s="1"/>
  <c r="I12932" i="2" s="1"/>
  <c r="I12980" i="2"/>
  <c r="I12981" i="2" s="1"/>
  <c r="I12966" i="2" s="1"/>
  <c r="I12963" i="2"/>
  <c r="I12964" i="2" s="1"/>
  <c r="I12949" i="2" s="1"/>
  <c r="I12998" i="2"/>
  <c r="I12999" i="2" s="1"/>
  <c r="I12983" i="2" s="1"/>
  <c r="I12628" i="2"/>
  <c r="I12721" i="2"/>
  <c r="I12929" i="2"/>
  <c r="I12930" i="2" s="1"/>
  <c r="I12915" i="2" s="1"/>
  <c r="I12589" i="2"/>
  <c r="I12858" i="2"/>
  <c r="I12859" i="2" s="1"/>
  <c r="I12844" i="2" s="1"/>
  <c r="I12912" i="2"/>
  <c r="I12913" i="2" s="1"/>
  <c r="I12898" i="2" s="1"/>
  <c r="I12422" i="2"/>
  <c r="I12423" i="2" s="1"/>
  <c r="I12406" i="2" s="1"/>
  <c r="I12475" i="2"/>
  <c r="I12476" i="2" s="1"/>
  <c r="I12461" i="2" s="1"/>
  <c r="I12511" i="2"/>
  <c r="I12512" i="2" s="1"/>
  <c r="I12497" i="2" s="1"/>
  <c r="I12458" i="2"/>
  <c r="I12459" i="2" s="1"/>
  <c r="I12444" i="2" s="1"/>
  <c r="I12493" i="2"/>
  <c r="I12260" i="2"/>
  <c r="I12130" i="2"/>
  <c r="I12131" i="2" s="1"/>
  <c r="I12116" i="2" s="1"/>
  <c r="I12113" i="2"/>
  <c r="I12114" i="2" s="1"/>
  <c r="I12099" i="2" s="1"/>
  <c r="I12007" i="2"/>
  <c r="I12008" i="2" s="1"/>
  <c r="I11992" i="2" s="1"/>
  <c r="I12096" i="2"/>
  <c r="I12097" i="2" s="1"/>
  <c r="I12082" i="2" s="1"/>
  <c r="I11989" i="2"/>
  <c r="I11990" i="2" s="1"/>
  <c r="I11975" i="2" s="1"/>
  <c r="I11622" i="2"/>
  <c r="I11623" i="2" s="1"/>
  <c r="I11608" i="2" s="1"/>
  <c r="I11588" i="2"/>
  <c r="I11589" i="2" s="1"/>
  <c r="I11574" i="2" s="1"/>
  <c r="I11256" i="2"/>
  <c r="I11257" i="2" s="1"/>
  <c r="I11242" i="2" s="1"/>
  <c r="I11673" i="2"/>
  <c r="I11674" i="2" s="1"/>
  <c r="I11659" i="2" s="1"/>
  <c r="I11053" i="2"/>
  <c r="I11054" i="2" s="1"/>
  <c r="I11039" i="2" s="1"/>
  <c r="I11329" i="2"/>
  <c r="I11330" i="2" s="1"/>
  <c r="I11315" i="2" s="1"/>
  <c r="I11656" i="2"/>
  <c r="I11657" i="2" s="1"/>
  <c r="I11642" i="2" s="1"/>
  <c r="I11274" i="2"/>
  <c r="I11759" i="2"/>
  <c r="I11760" i="2" s="1"/>
  <c r="I11745" i="2" s="1"/>
  <c r="I11163" i="2"/>
  <c r="I11164" i="2" s="1"/>
  <c r="I11148" i="2" s="1"/>
  <c r="I11741" i="2"/>
  <c r="I11742" i="2" s="1"/>
  <c r="I11727" i="2" s="1"/>
  <c r="I11852" i="2"/>
  <c r="I11853" i="2" s="1"/>
  <c r="I11838" i="2" s="1"/>
  <c r="I11384" i="2"/>
  <c r="I11385" i="2" s="1"/>
  <c r="I11368" i="2" s="1"/>
  <c r="I11439" i="2"/>
  <c r="I11440" i="2" s="1"/>
  <c r="I11423" i="2" s="1"/>
  <c r="I11903" i="2"/>
  <c r="I11904" i="2" s="1"/>
  <c r="I11889" i="2" s="1"/>
  <c r="I11418" i="2"/>
  <c r="I11419" i="2" s="1"/>
  <c r="I11404" i="2" s="1"/>
  <c r="I11937" i="2"/>
  <c r="I11938" i="2" s="1"/>
  <c r="I11923" i="2" s="1"/>
  <c r="I11724" i="2"/>
  <c r="I11725" i="2" s="1"/>
  <c r="I11710" i="2" s="1"/>
  <c r="I11401" i="2"/>
  <c r="I11402" i="2" s="1"/>
  <c r="I11387" i="2" s="1"/>
  <c r="I11292" i="2"/>
  <c r="I11293" i="2" s="1"/>
  <c r="I11278" i="2" s="1"/>
  <c r="I11971" i="2"/>
  <c r="I11972" i="2" s="1"/>
  <c r="I11957" i="2" s="1"/>
  <c r="I11869" i="2"/>
  <c r="I11870" i="2" s="1"/>
  <c r="I11855" i="2" s="1"/>
  <c r="I11036" i="2"/>
  <c r="I11037" i="2" s="1"/>
  <c r="I11022" i="2" s="1"/>
  <c r="I11639" i="2"/>
  <c r="I11640" i="2" s="1"/>
  <c r="I11625" i="2" s="1"/>
  <c r="I11920" i="2"/>
  <c r="I11921" i="2" s="1"/>
  <c r="I11906" i="2" s="1"/>
  <c r="I11954" i="2"/>
  <c r="I11955" i="2" s="1"/>
  <c r="I11940" i="2" s="1"/>
  <c r="I11777" i="2"/>
  <c r="I11778" i="2" s="1"/>
  <c r="I11763" i="2" s="1"/>
  <c r="I11605" i="2"/>
  <c r="I11606" i="2" s="1"/>
  <c r="I11591" i="2" s="1"/>
  <c r="I11569" i="2"/>
  <c r="I11570" i="2" s="1"/>
  <c r="I11555" i="2" s="1"/>
  <c r="I11019" i="2"/>
  <c r="I11020" i="2" s="1"/>
  <c r="I11004" i="2" s="1"/>
  <c r="I11364" i="2"/>
  <c r="I11181" i="2"/>
  <c r="I11182" i="2" s="1"/>
  <c r="I11166" i="2" s="1"/>
  <c r="I11551" i="2"/>
  <c r="I11552" i="2" s="1"/>
  <c r="I11537" i="2" s="1"/>
  <c r="I11690" i="2"/>
  <c r="I11691" i="2" s="1"/>
  <c r="I11676" i="2" s="1"/>
  <c r="I11346" i="2"/>
  <c r="I11347" i="2" s="1"/>
  <c r="I11332" i="2" s="1"/>
  <c r="I10223" i="2"/>
  <c r="I10224" i="2" s="1"/>
  <c r="I10206" i="2" s="1"/>
  <c r="I9539" i="2"/>
  <c r="I9540" i="2" s="1"/>
  <c r="I9522" i="2" s="1"/>
  <c r="I10860" i="2"/>
  <c r="I10861" i="2" s="1"/>
  <c r="I10845" i="2" s="1"/>
  <c r="I9741" i="2"/>
  <c r="I9742" i="2" s="1"/>
  <c r="I9724" i="2" s="1"/>
  <c r="I8796" i="2"/>
  <c r="I9233" i="2"/>
  <c r="I10784" i="2"/>
  <c r="I10785" i="2" s="1"/>
  <c r="I10768" i="2" s="1"/>
  <c r="I10569" i="2"/>
  <c r="I10570" i="2" s="1"/>
  <c r="I10553" i="2" s="1"/>
  <c r="I10685" i="2"/>
  <c r="I10686" i="2" s="1"/>
  <c r="I10668" i="2" s="1"/>
  <c r="I10765" i="2"/>
  <c r="I10766" i="2" s="1"/>
  <c r="I10749" i="2" s="1"/>
  <c r="I10725" i="2"/>
  <c r="I10726" i="2" s="1"/>
  <c r="I10708" i="2" s="1"/>
  <c r="I8993" i="2"/>
  <c r="I10424" i="2"/>
  <c r="I10425" i="2" s="1"/>
  <c r="I10408" i="2" s="1"/>
  <c r="I10281" i="2"/>
  <c r="I10282" i="2" s="1"/>
  <c r="I10266" i="2" s="1"/>
  <c r="I9253" i="2"/>
  <c r="I10003" i="2"/>
  <c r="I10004" i="2" s="1"/>
  <c r="I9986" i="2" s="1"/>
  <c r="I10488" i="2"/>
  <c r="I10489" i="2" s="1"/>
  <c r="I10471" i="2" s="1"/>
  <c r="I10802" i="2"/>
  <c r="I9315" i="2"/>
  <c r="I9316" i="2" s="1"/>
  <c r="I9298" i="2" s="1"/>
  <c r="I9639" i="2"/>
  <c r="I9640" i="2" s="1"/>
  <c r="I9622" i="2" s="1"/>
  <c r="I10388" i="2"/>
  <c r="I10389" i="2" s="1"/>
  <c r="I10374" i="2" s="1"/>
  <c r="I8873" i="2"/>
  <c r="I8874" i="2" s="1"/>
  <c r="I8857" i="2" s="1"/>
  <c r="I9781" i="2"/>
  <c r="I9782" i="2" s="1"/>
  <c r="I9764" i="2" s="1"/>
  <c r="I10022" i="2"/>
  <c r="I9375" i="2"/>
  <c r="I8359" i="2"/>
  <c r="I8360" i="2" s="1"/>
  <c r="I8345" i="2" s="1"/>
  <c r="I8296" i="2"/>
  <c r="I8297" i="2" s="1"/>
  <c r="I8284" i="2" s="1"/>
  <c r="I8318" i="2"/>
  <c r="I8623" i="2"/>
  <c r="I8504" i="2"/>
  <c r="I8266" i="2"/>
  <c r="I8267" i="2" s="1"/>
  <c r="I8254" i="2" s="1"/>
  <c r="I8378" i="2"/>
  <c r="I8379" i="2" s="1"/>
  <c r="I8362" i="2" s="1"/>
  <c r="I8642" i="2"/>
  <c r="I8233" i="2"/>
  <c r="I8234" i="2" s="1"/>
  <c r="I8219" i="2" s="1"/>
  <c r="I8109" i="2"/>
  <c r="I8110" i="2" s="1"/>
  <c r="I8095" i="2" s="1"/>
  <c r="I8216" i="2"/>
  <c r="I8217" i="2" s="1"/>
  <c r="I8202" i="2" s="1"/>
  <c r="I8250" i="2"/>
  <c r="I8251" i="2" s="1"/>
  <c r="I8236" i="2" s="1"/>
  <c r="I8092" i="2"/>
  <c r="I8093" i="2" s="1"/>
  <c r="I8078" i="2" s="1"/>
  <c r="I7593" i="2"/>
  <c r="I7772" i="2"/>
  <c r="I7129" i="2"/>
  <c r="I7130" i="2" s="1"/>
  <c r="I7115" i="2" s="1"/>
  <c r="I7146" i="2"/>
  <c r="I7147" i="2" s="1"/>
  <c r="I7132" i="2" s="1"/>
  <c r="I7112" i="2"/>
  <c r="I7113" i="2" s="1"/>
  <c r="I7098" i="2" s="1"/>
  <c r="I7329" i="2"/>
  <c r="I6911" i="2"/>
  <c r="I6912" i="2" s="1"/>
  <c r="I6897" i="2" s="1"/>
  <c r="I6110" i="2"/>
  <c r="I6111" i="2" s="1"/>
  <c r="I6094" i="2" s="1"/>
  <c r="I6876" i="2"/>
  <c r="I6877" i="2" s="1"/>
  <c r="I6862" i="2" s="1"/>
  <c r="I6169" i="2"/>
  <c r="I6170" i="2" s="1"/>
  <c r="I6154" i="2" s="1"/>
  <c r="I6675" i="2"/>
  <c r="I6331" i="2"/>
  <c r="I6332" i="2" s="1"/>
  <c r="I6316" i="2" s="1"/>
  <c r="I7093" i="2"/>
  <c r="I7094" i="2" s="1"/>
  <c r="I7079" i="2" s="1"/>
  <c r="I7059" i="2"/>
  <c r="I7060" i="2" s="1"/>
  <c r="I7045" i="2" s="1"/>
  <c r="I6421" i="2"/>
  <c r="I6422" i="2" s="1"/>
  <c r="I6406" i="2" s="1"/>
  <c r="I7076" i="2"/>
  <c r="I7077" i="2" s="1"/>
  <c r="I7062" i="2" s="1"/>
  <c r="I6205" i="2"/>
  <c r="I6206" i="2" s="1"/>
  <c r="I6190" i="2" s="1"/>
  <c r="I6313" i="2"/>
  <c r="I6314" i="2" s="1"/>
  <c r="I6298" i="2" s="1"/>
  <c r="I6037" i="2"/>
  <c r="I6038" i="2" s="1"/>
  <c r="I6023" i="2" s="1"/>
  <c r="I6493" i="2"/>
  <c r="I6494" i="2" s="1"/>
  <c r="I6478" i="2" s="1"/>
  <c r="I5983" i="2"/>
  <c r="I5984" i="2" s="1"/>
  <c r="I5968" i="2" s="1"/>
  <c r="I5893" i="2"/>
  <c r="I5894" i="2" s="1"/>
  <c r="I5879" i="2" s="1"/>
  <c r="I5838" i="2"/>
  <c r="I5839" i="2" s="1"/>
  <c r="I5823" i="2" s="1"/>
  <c r="I6000" i="2"/>
  <c r="I6001" i="2" s="1"/>
  <c r="I5986" i="2" s="1"/>
  <c r="I5856" i="2"/>
  <c r="I5857" i="2" s="1"/>
  <c r="I5842" i="2" s="1"/>
  <c r="I5728" i="2"/>
  <c r="I5729" i="2" s="1"/>
  <c r="I5713" i="2" s="1"/>
  <c r="I5708" i="2"/>
  <c r="I5709" i="2" s="1"/>
  <c r="I5692" i="2" s="1"/>
  <c r="I5670" i="2"/>
  <c r="I5671" i="2" s="1"/>
  <c r="I5655" i="2" s="1"/>
  <c r="I5287" i="2"/>
  <c r="I5288" i="2" s="1"/>
  <c r="I5274" i="2" s="1"/>
  <c r="I5527" i="2"/>
  <c r="I5528" i="2" s="1"/>
  <c r="I5515" i="2" s="1"/>
  <c r="I5544" i="2"/>
  <c r="I5545" i="2" s="1"/>
  <c r="I5531" i="2" s="1"/>
  <c r="I5303" i="2"/>
  <c r="I5304" i="2" s="1"/>
  <c r="I5290" i="2" s="1"/>
  <c r="I5322" i="2"/>
  <c r="I5323" i="2" s="1"/>
  <c r="I5308" i="2" s="1"/>
  <c r="I5411" i="2"/>
  <c r="I5412" i="2" s="1"/>
  <c r="I5398" i="2" s="1"/>
  <c r="I5377" i="2"/>
  <c r="I5378" i="2" s="1"/>
  <c r="I5364" i="2" s="1"/>
  <c r="I5512" i="2"/>
  <c r="I5513" i="2" s="1"/>
  <c r="I5496" i="2" s="1"/>
  <c r="I5394" i="2"/>
  <c r="I5395" i="2" s="1"/>
  <c r="I5381" i="2" s="1"/>
  <c r="I5358" i="2"/>
  <c r="I5359" i="2" s="1"/>
  <c r="I5344" i="2" s="1"/>
  <c r="I5340" i="2"/>
  <c r="I5341" i="2" s="1"/>
  <c r="I5326" i="2" s="1"/>
  <c r="I5164" i="2"/>
  <c r="I5165" i="2" s="1"/>
  <c r="I5150" i="2" s="1"/>
  <c r="I5089" i="2"/>
  <c r="I5090" i="2" s="1"/>
  <c r="I5074" i="2" s="1"/>
  <c r="I5147" i="2"/>
  <c r="I5148" i="2" s="1"/>
  <c r="I5133" i="2" s="1"/>
  <c r="I4657" i="2"/>
  <c r="I4658" i="2" s="1"/>
  <c r="I4641" i="2" s="1"/>
  <c r="I4906" i="2"/>
  <c r="I4907" i="2" s="1"/>
  <c r="I4892" i="2" s="1"/>
  <c r="I4888" i="2"/>
  <c r="I4889" i="2" s="1"/>
  <c r="I4874" i="2" s="1"/>
  <c r="I4924" i="2"/>
  <c r="I4925" i="2" s="1"/>
  <c r="I4910" i="2" s="1"/>
  <c r="I4870" i="2"/>
  <c r="I4871" i="2" s="1"/>
  <c r="I4856" i="2" s="1"/>
  <c r="I4558" i="2"/>
  <c r="I4559" i="2" s="1"/>
  <c r="I4545" i="2" s="1"/>
  <c r="I4542" i="2"/>
  <c r="I4543" i="2" s="1"/>
  <c r="I4529" i="2" s="1"/>
  <c r="I4526" i="2"/>
  <c r="I4527" i="2" s="1"/>
  <c r="I4513" i="2" s="1"/>
  <c r="I4494" i="2"/>
  <c r="I4495" i="2" s="1"/>
  <c r="I4481" i="2" s="1"/>
  <c r="I4478" i="2"/>
  <c r="I4479" i="2" s="1"/>
  <c r="I4465" i="2" s="1"/>
  <c r="I4412" i="2"/>
  <c r="I4413" i="2" s="1"/>
  <c r="I4399" i="2" s="1"/>
  <c r="I4396" i="2"/>
  <c r="I4397" i="2" s="1"/>
  <c r="I4383" i="2" s="1"/>
  <c r="I4362" i="2"/>
  <c r="I4363" i="2" s="1"/>
  <c r="I4349" i="2" s="1"/>
  <c r="I4330" i="2"/>
  <c r="I4331" i="2" s="1"/>
  <c r="I4317" i="2" s="1"/>
  <c r="I4296" i="2"/>
  <c r="I4297" i="2" s="1"/>
  <c r="I4283" i="2" s="1"/>
  <c r="I4248" i="2"/>
  <c r="I4249" i="2" s="1"/>
  <c r="I4233" i="2" s="1"/>
  <c r="I4069" i="2"/>
  <c r="I4070" i="2" s="1"/>
  <c r="I3901" i="2"/>
  <c r="I3902" i="2" s="1"/>
  <c r="I3815" i="2"/>
  <c r="I3816" i="2" s="1"/>
  <c r="I3800" i="2"/>
  <c r="I3801" i="2" s="1"/>
  <c r="I3768" i="2"/>
  <c r="I3769" i="2" s="1"/>
  <c r="I3753" i="2"/>
  <c r="I3754" i="2" s="1"/>
  <c r="I3738" i="2"/>
  <c r="I3739" i="2" s="1"/>
  <c r="I3723" i="2"/>
  <c r="I3724" i="2" s="1"/>
  <c r="I3649" i="2"/>
  <c r="I3650" i="2" s="1"/>
  <c r="I3632" i="2"/>
  <c r="I3633" i="2" s="1"/>
  <c r="I3615" i="2"/>
  <c r="I3616" i="2" s="1"/>
  <c r="I3598" i="2"/>
  <c r="I3599" i="2" s="1"/>
  <c r="I3581" i="2"/>
  <c r="I3582" i="2" s="1"/>
  <c r="I3547" i="2"/>
  <c r="I3548" i="2" s="1"/>
  <c r="I3530" i="2"/>
  <c r="I3531" i="2" s="1"/>
  <c r="I3513" i="2"/>
  <c r="I3514" i="2" s="1"/>
  <c r="I3496" i="2"/>
  <c r="I3497" i="2" s="1"/>
  <c r="I2913" i="2"/>
  <c r="I2914" i="2" s="1"/>
  <c r="I2896" i="2"/>
  <c r="I2897" i="2" s="1"/>
  <c r="I2882" i="2" s="1"/>
  <c r="I2878" i="2"/>
  <c r="I2879" i="2" s="1"/>
  <c r="I2848" i="2"/>
  <c r="I2849" i="2" s="1"/>
  <c r="I2834" i="2"/>
  <c r="I2835" i="2" s="1"/>
  <c r="I2663" i="2"/>
  <c r="I2664" i="2" s="1"/>
  <c r="I2644" i="2"/>
  <c r="I2329" i="2"/>
  <c r="I2330" i="2" s="1"/>
  <c r="I2246" i="2"/>
  <c r="I2247" i="2" s="1"/>
  <c r="I2214" i="2"/>
  <c r="I2215" i="2" s="1"/>
  <c r="I2150" i="2"/>
  <c r="I2151" i="2" s="1"/>
  <c r="I2134" i="2"/>
  <c r="I2135" i="2" s="1"/>
  <c r="I2102" i="2"/>
  <c r="I2103" i="2" s="1"/>
  <c r="I2070" i="2"/>
  <c r="I2071" i="2" s="1"/>
  <c r="I2054" i="2"/>
  <c r="I2055" i="2" s="1"/>
  <c r="I2038" i="2"/>
  <c r="I2039" i="2" s="1"/>
  <c r="I2022" i="2"/>
  <c r="I2023" i="2" s="1"/>
  <c r="I2006" i="2"/>
  <c r="I2007" i="2" s="1"/>
  <c r="I1847" i="2"/>
  <c r="I1848" i="2" s="1"/>
  <c r="I1815" i="2"/>
  <c r="I1816" i="2" s="1"/>
  <c r="I1798" i="2"/>
  <c r="I1799" i="2" s="1"/>
  <c r="I1745" i="2"/>
  <c r="I1746" i="2" s="1"/>
  <c r="I1614" i="2"/>
  <c r="I1615" i="2" s="1"/>
  <c r="I1562" i="2"/>
  <c r="I1563" i="2" s="1"/>
  <c r="I987" i="2"/>
  <c r="I988" i="2" s="1"/>
  <c r="I838" i="2"/>
  <c r="I839" i="2" s="1"/>
  <c r="I470" i="2"/>
  <c r="I471" i="2" s="1"/>
  <c r="I455" i="2"/>
  <c r="I456" i="2" s="1"/>
  <c r="I256" i="2"/>
  <c r="I260" i="2" s="1"/>
  <c r="I261" i="2" s="1"/>
  <c r="I262" i="2" s="1"/>
  <c r="G68" i="5" s="1"/>
  <c r="I234" i="2"/>
  <c r="J233" i="2"/>
  <c r="I144" i="2"/>
  <c r="I145" i="2" s="1"/>
  <c r="I146" i="2" s="1"/>
  <c r="I204" i="2"/>
  <c r="I205" i="2" s="1"/>
  <c r="I206" i="2" s="1"/>
  <c r="G62" i="5" s="1"/>
  <c r="I121" i="2"/>
  <c r="I122" i="2" s="1"/>
  <c r="I123" i="2" s="1"/>
  <c r="G56" i="5" s="1"/>
  <c r="I98" i="2"/>
  <c r="I99" i="2" s="1"/>
  <c r="I100" i="2" s="1"/>
  <c r="G54" i="5" s="1"/>
  <c r="I10944" i="2" l="1"/>
  <c r="G1346" i="5"/>
  <c r="I2724" i="2"/>
  <c r="G402" i="5"/>
  <c r="I2742" i="2"/>
  <c r="G404" i="5"/>
  <c r="I458" i="2"/>
  <c r="G96" i="5"/>
  <c r="I2137" i="2"/>
  <c r="G331" i="5"/>
  <c r="I3584" i="2"/>
  <c r="G496" i="5"/>
  <c r="I3772" i="2"/>
  <c r="G523" i="5"/>
  <c r="I3942" i="2"/>
  <c r="G545" i="5"/>
  <c r="I1600" i="2"/>
  <c r="G265" i="5"/>
  <c r="I2648" i="2"/>
  <c r="G394" i="5"/>
  <c r="I827" i="2"/>
  <c r="G146" i="5"/>
  <c r="I975" i="2"/>
  <c r="G170" i="5"/>
  <c r="I3618" i="2"/>
  <c r="G500" i="5"/>
  <c r="I2201" i="2"/>
  <c r="G339" i="5"/>
  <c r="I3601" i="2"/>
  <c r="G498" i="5"/>
  <c r="I2233" i="2"/>
  <c r="G343" i="5"/>
  <c r="I1549" i="2"/>
  <c r="G258" i="5"/>
  <c r="I2316" i="2"/>
  <c r="G353" i="5"/>
  <c r="I3635" i="2"/>
  <c r="G502" i="5"/>
  <c r="I2666" i="2"/>
  <c r="G396" i="5"/>
  <c r="I4072" i="2"/>
  <c r="G559" i="5"/>
  <c r="I2916" i="2"/>
  <c r="G424" i="5"/>
  <c r="I1801" i="2"/>
  <c r="G289" i="5"/>
  <c r="I3756" i="2"/>
  <c r="G520" i="5"/>
  <c r="I3726" i="2"/>
  <c r="G515" i="5"/>
  <c r="I2608" i="2"/>
  <c r="G390" i="5"/>
  <c r="I3742" i="2"/>
  <c r="G518" i="5"/>
  <c r="I2837" i="2"/>
  <c r="G414" i="5"/>
  <c r="I2437" i="2"/>
  <c r="G368" i="5"/>
  <c r="I504" i="2"/>
  <c r="G102" i="5"/>
  <c r="I1834" i="2"/>
  <c r="G293" i="5"/>
  <c r="I2865" i="2"/>
  <c r="G418" i="5"/>
  <c r="I3788" i="2"/>
  <c r="G525" i="5"/>
  <c r="I2590" i="2"/>
  <c r="G388" i="5"/>
  <c r="I525" i="2"/>
  <c r="G104" i="5"/>
  <c r="I1993" i="2"/>
  <c r="G313" i="5"/>
  <c r="I3803" i="2"/>
  <c r="G527" i="5"/>
  <c r="I1632" i="2"/>
  <c r="G269" i="5"/>
  <c r="I1766" i="2"/>
  <c r="G285" i="5"/>
  <c r="I2378" i="2"/>
  <c r="G362" i="5"/>
  <c r="I1651" i="2"/>
  <c r="G271" i="5"/>
  <c r="I3711" i="2"/>
  <c r="G513" i="5"/>
  <c r="I603" i="2"/>
  <c r="G112" i="5"/>
  <c r="I2761" i="2"/>
  <c r="G406" i="5"/>
  <c r="I3998" i="2"/>
  <c r="G551" i="5"/>
  <c r="I2419" i="2"/>
  <c r="G366" i="5"/>
  <c r="I1748" i="2"/>
  <c r="G283" i="5"/>
  <c r="I2572" i="2"/>
  <c r="G386" i="5"/>
  <c r="I2818" i="2"/>
  <c r="G412" i="5"/>
  <c r="I3889" i="2"/>
  <c r="G537" i="5"/>
  <c r="I3482" i="2"/>
  <c r="G484" i="5"/>
  <c r="I2041" i="2"/>
  <c r="G319" i="5"/>
  <c r="I3499" i="2"/>
  <c r="G486" i="5"/>
  <c r="I1700" i="2"/>
  <c r="G277" i="5"/>
  <c r="I3906" i="2"/>
  <c r="G541" i="5"/>
  <c r="I2899" i="2"/>
  <c r="G422" i="5"/>
  <c r="I2057" i="2"/>
  <c r="G321" i="5"/>
  <c r="I3979" i="2"/>
  <c r="G549" i="5"/>
  <c r="I2684" i="2"/>
  <c r="G398" i="5"/>
  <c r="I126" i="2"/>
  <c r="G58" i="5"/>
  <c r="I4053" i="2"/>
  <c r="G557" i="5"/>
  <c r="I4090" i="2"/>
  <c r="G561" i="5"/>
  <c r="I3924" i="2"/>
  <c r="G543" i="5"/>
  <c r="I2704" i="2"/>
  <c r="G400" i="5"/>
  <c r="I2799" i="2"/>
  <c r="G410" i="5"/>
  <c r="I4016" i="2"/>
  <c r="G553" i="5"/>
  <c r="I2185" i="2"/>
  <c r="G337" i="5"/>
  <c r="I1732" i="2"/>
  <c r="G281" i="5"/>
  <c r="I1784" i="2"/>
  <c r="G287" i="5"/>
  <c r="I2009" i="2"/>
  <c r="G315" i="5"/>
  <c r="I2025" i="2"/>
  <c r="G317" i="5"/>
  <c r="I3516" i="2"/>
  <c r="G488" i="5"/>
  <c r="I2089" i="2"/>
  <c r="G325" i="5"/>
  <c r="I3533" i="2"/>
  <c r="G490" i="5"/>
  <c r="I443" i="2"/>
  <c r="G94" i="5"/>
  <c r="I2121" i="2"/>
  <c r="G329" i="5"/>
  <c r="I3567" i="2"/>
  <c r="G494" i="5"/>
  <c r="I3871" i="2"/>
  <c r="G535" i="5"/>
  <c r="I2780" i="2"/>
  <c r="G408" i="5"/>
  <c r="I1284" i="2"/>
  <c r="G220" i="5"/>
  <c r="I3961" i="2"/>
  <c r="G547" i="5"/>
  <c r="I4035" i="2"/>
  <c r="G555" i="5"/>
  <c r="I12149" i="2"/>
  <c r="I12133" i="2" s="1"/>
  <c r="I11220" i="2"/>
  <c r="I11202" i="2" s="1"/>
  <c r="I9214" i="2"/>
  <c r="I9215" i="2" s="1"/>
  <c r="I9197" i="2" s="1"/>
  <c r="I8779" i="2"/>
  <c r="I8762" i="2" s="1"/>
  <c r="I6151" i="2"/>
  <c r="I6132" i="2" s="1"/>
  <c r="I5071" i="2"/>
  <c r="I5055" i="2" s="1"/>
  <c r="I4447" i="2"/>
  <c r="I4431" i="2" s="1"/>
  <c r="I12551" i="2"/>
  <c r="I12535" i="2" s="1"/>
  <c r="I8450" i="2"/>
  <c r="I8434" i="2" s="1"/>
  <c r="I9459" i="2"/>
  <c r="I9441" i="2" s="1"/>
  <c r="I7755" i="2"/>
  <c r="I7738" i="2" s="1"/>
  <c r="I5432" i="2"/>
  <c r="I5433" i="2" s="1"/>
  <c r="I5416" i="2" s="1"/>
  <c r="I8760" i="2"/>
  <c r="I8743" i="2" s="1"/>
  <c r="I6767" i="2"/>
  <c r="I6768" i="2" s="1"/>
  <c r="I6752" i="2" s="1"/>
  <c r="I12609" i="2"/>
  <c r="I12610" i="2" s="1"/>
  <c r="I12594" i="2" s="1"/>
  <c r="J125" i="2"/>
  <c r="I7258" i="2"/>
  <c r="I7259" i="2" s="1"/>
  <c r="I7243" i="2" s="1"/>
  <c r="I5782" i="2"/>
  <c r="I5783" i="2" s="1"/>
  <c r="I5767" i="2" s="1"/>
  <c r="I12025" i="2"/>
  <c r="I12026" i="2" s="1"/>
  <c r="I12010" i="2" s="1"/>
  <c r="I7694" i="2"/>
  <c r="I7695" i="2" s="1"/>
  <c r="I7677" i="2" s="1"/>
  <c r="I7614" i="2"/>
  <c r="I7597" i="2" s="1"/>
  <c r="I6931" i="2"/>
  <c r="I6932" i="2" s="1"/>
  <c r="I6915" i="2" s="1"/>
  <c r="I7907" i="2"/>
  <c r="I7908" i="2" s="1"/>
  <c r="I7890" i="2" s="1"/>
  <c r="I9619" i="2"/>
  <c r="I9620" i="2" s="1"/>
  <c r="I9602" i="2" s="1"/>
  <c r="I8163" i="2"/>
  <c r="I8164" i="2" s="1"/>
  <c r="I8148" i="2" s="1"/>
  <c r="I9093" i="2"/>
  <c r="I9094" i="2" s="1"/>
  <c r="I9078" i="2" s="1"/>
  <c r="I10979" i="2"/>
  <c r="I10980" i="2" s="1"/>
  <c r="I10963" i="2" s="1"/>
  <c r="I8835" i="2"/>
  <c r="I8836" i="2" s="1"/>
  <c r="I8819" i="2" s="1"/>
  <c r="I12590" i="2"/>
  <c r="I12591" i="2" s="1"/>
  <c r="I12574" i="2" s="1"/>
  <c r="I12722" i="2"/>
  <c r="I12723" i="2" s="1"/>
  <c r="I12707" i="2" s="1"/>
  <c r="I12629" i="2"/>
  <c r="I12630" i="2" s="1"/>
  <c r="I12612" i="2" s="1"/>
  <c r="I12494" i="2"/>
  <c r="I12495" i="2" s="1"/>
  <c r="I12478" i="2" s="1"/>
  <c r="I12261" i="2"/>
  <c r="I12262" i="2" s="1"/>
  <c r="I12246" i="2" s="1"/>
  <c r="I11275" i="2"/>
  <c r="I11276" i="2" s="1"/>
  <c r="I11259" i="2" s="1"/>
  <c r="I11365" i="2"/>
  <c r="I11366" i="2" s="1"/>
  <c r="I11350" i="2" s="1"/>
  <c r="I10803" i="2"/>
  <c r="I10804" i="2" s="1"/>
  <c r="I10788" i="2" s="1"/>
  <c r="I10023" i="2"/>
  <c r="I10024" i="2" s="1"/>
  <c r="I10006" i="2" s="1"/>
  <c r="I9376" i="2"/>
  <c r="I9377" i="2" s="1"/>
  <c r="I9359" i="2" s="1"/>
  <c r="I8797" i="2"/>
  <c r="I8798" i="2" s="1"/>
  <c r="I8781" i="2" s="1"/>
  <c r="I9254" i="2"/>
  <c r="I9255" i="2" s="1"/>
  <c r="I9237" i="2" s="1"/>
  <c r="I9234" i="2"/>
  <c r="I9235" i="2" s="1"/>
  <c r="I9217" i="2" s="1"/>
  <c r="I8994" i="2"/>
  <c r="I8995" i="2" s="1"/>
  <c r="I8977" i="2" s="1"/>
  <c r="I8643" i="2"/>
  <c r="I8644" i="2" s="1"/>
  <c r="I8627" i="2" s="1"/>
  <c r="I8624" i="2"/>
  <c r="I8625" i="2" s="1"/>
  <c r="I8606" i="2" s="1"/>
  <c r="I8505" i="2"/>
  <c r="I8506" i="2" s="1"/>
  <c r="I8489" i="2" s="1"/>
  <c r="I8319" i="2"/>
  <c r="I8320" i="2" s="1"/>
  <c r="I8299" i="2" s="1"/>
  <c r="I7773" i="2"/>
  <c r="I7774" i="2" s="1"/>
  <c r="I7757" i="2" s="1"/>
  <c r="I7594" i="2"/>
  <c r="I7595" i="2" s="1"/>
  <c r="I7578" i="2" s="1"/>
  <c r="I7330" i="2"/>
  <c r="I7331" i="2" s="1"/>
  <c r="I7315" i="2" s="1"/>
  <c r="I6676" i="2"/>
  <c r="I6677" i="2" s="1"/>
  <c r="I6659" i="2" s="1"/>
  <c r="I2645" i="2"/>
  <c r="I2646" i="2" s="1"/>
  <c r="I249" i="2"/>
  <c r="J248" i="2"/>
  <c r="I181" i="2"/>
  <c r="J180" i="2"/>
  <c r="I81" i="2"/>
  <c r="J80" i="2"/>
  <c r="I103" i="2"/>
  <c r="J102" i="2"/>
  <c r="I2628" i="2" l="1"/>
  <c r="G392" i="5"/>
  <c r="H68" i="2"/>
  <c r="H70" i="2"/>
  <c r="H44" i="2"/>
  <c r="H46" i="2"/>
  <c r="G433" i="3" l="1"/>
  <c r="G260" i="3"/>
  <c r="G249" i="3"/>
  <c r="G248" i="3"/>
  <c r="G252" i="3" s="1"/>
  <c r="G247" i="3"/>
  <c r="G246" i="3"/>
  <c r="H10816" i="2" s="1"/>
  <c r="I10816" i="2" s="1"/>
  <c r="I10819" i="2" s="1"/>
  <c r="I10822" i="2" s="1"/>
  <c r="I10823" i="2" s="1"/>
  <c r="I10824" i="2" s="1"/>
  <c r="I10806" i="2" s="1"/>
  <c r="G227" i="3"/>
  <c r="G214" i="3"/>
  <c r="G196" i="3"/>
  <c r="G193" i="3"/>
  <c r="G194" i="3" s="1"/>
  <c r="H3470" i="2" s="1"/>
  <c r="I3470" i="2" s="1"/>
  <c r="G192" i="3"/>
  <c r="G180" i="3"/>
  <c r="G167" i="3"/>
  <c r="G158" i="3"/>
  <c r="K47" i="3"/>
  <c r="I47" i="3"/>
  <c r="I12" i="2"/>
  <c r="I13" i="2"/>
  <c r="I14" i="2"/>
  <c r="I15" i="2"/>
  <c r="I75" i="2"/>
  <c r="I76" i="2" s="1"/>
  <c r="I70" i="2"/>
  <c r="I68" i="2"/>
  <c r="I66" i="2"/>
  <c r="I60" i="2"/>
  <c r="I59" i="2"/>
  <c r="I52" i="2"/>
  <c r="I46" i="2"/>
  <c r="I44" i="2"/>
  <c r="I36" i="2"/>
  <c r="I35" i="2"/>
  <c r="I28" i="2"/>
  <c r="I11" i="2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J28" i="1"/>
  <c r="I27" i="1"/>
  <c r="I25" i="1"/>
  <c r="I24" i="1"/>
  <c r="I23" i="1"/>
  <c r="I21" i="1"/>
  <c r="I20" i="1"/>
  <c r="I19" i="1"/>
  <c r="I18" i="1"/>
  <c r="I17" i="1"/>
  <c r="I15" i="1"/>
  <c r="I14" i="1"/>
  <c r="I13" i="1"/>
  <c r="I12" i="1"/>
  <c r="I11" i="1"/>
  <c r="I10" i="1"/>
  <c r="I9" i="1"/>
  <c r="I8" i="1"/>
  <c r="I7" i="1"/>
  <c r="A7" i="1"/>
  <c r="I6" i="1"/>
  <c r="H12374" i="2" l="1"/>
  <c r="I12374" i="2" s="1"/>
  <c r="I12378" i="2" s="1"/>
  <c r="I12381" i="2" s="1"/>
  <c r="I12382" i="2" s="1"/>
  <c r="I12383" i="2" s="1"/>
  <c r="I12364" i="2" s="1"/>
  <c r="H12354" i="2"/>
  <c r="I12354" i="2" s="1"/>
  <c r="I12357" i="2" s="1"/>
  <c r="I12360" i="2" s="1"/>
  <c r="I12361" i="2" s="1"/>
  <c r="I12362" i="2" s="1"/>
  <c r="I12344" i="2" s="1"/>
  <c r="H11490" i="2"/>
  <c r="I11490" i="2" s="1"/>
  <c r="I11492" i="2" s="1"/>
  <c r="I11495" i="2" s="1"/>
  <c r="I11496" i="2" s="1"/>
  <c r="I11497" i="2" s="1"/>
  <c r="I11480" i="2" s="1"/>
  <c r="H11471" i="2"/>
  <c r="I11471" i="2" s="1"/>
  <c r="I11473" i="2" s="1"/>
  <c r="I11476" i="2" s="1"/>
  <c r="I11477" i="2" s="1"/>
  <c r="I11478" i="2" s="1"/>
  <c r="I11461" i="2" s="1"/>
  <c r="H11509" i="2"/>
  <c r="I11509" i="2" s="1"/>
  <c r="I11511" i="2" s="1"/>
  <c r="I11514" i="2" s="1"/>
  <c r="I11515" i="2" s="1"/>
  <c r="I11516" i="2" s="1"/>
  <c r="I11499" i="2" s="1"/>
  <c r="H11452" i="2"/>
  <c r="I11452" i="2" s="1"/>
  <c r="I11454" i="2" s="1"/>
  <c r="I11457" i="2" s="1"/>
  <c r="I11458" i="2" s="1"/>
  <c r="I11459" i="2" s="1"/>
  <c r="I11442" i="2" s="1"/>
  <c r="H6689" i="2"/>
  <c r="I6689" i="2" s="1"/>
  <c r="I6690" i="2" s="1"/>
  <c r="I6693" i="2" s="1"/>
  <c r="I6694" i="2" s="1"/>
  <c r="I6695" i="2" s="1"/>
  <c r="I6679" i="2" s="1"/>
  <c r="H11528" i="2"/>
  <c r="I11528" i="2" s="1"/>
  <c r="I11529" i="2" s="1"/>
  <c r="I11532" i="2" s="1"/>
  <c r="I11533" i="2" s="1"/>
  <c r="I11534" i="2" s="1"/>
  <c r="I11518" i="2" s="1"/>
  <c r="H7416" i="2"/>
  <c r="I7416" i="2" s="1"/>
  <c r="I7417" i="2" s="1"/>
  <c r="I7420" i="2" s="1"/>
  <c r="I7421" i="2" s="1"/>
  <c r="I7422" i="2" s="1"/>
  <c r="I7406" i="2" s="1"/>
  <c r="H7398" i="2"/>
  <c r="I7398" i="2" s="1"/>
  <c r="I7399" i="2" s="1"/>
  <c r="I7402" i="2" s="1"/>
  <c r="I7403" i="2" s="1"/>
  <c r="I7404" i="2" s="1"/>
  <c r="I7388" i="2" s="1"/>
  <c r="H5623" i="2"/>
  <c r="I5623" i="2" s="1"/>
  <c r="H5581" i="2"/>
  <c r="I5581" i="2" s="1"/>
  <c r="H5602" i="2"/>
  <c r="I5602" i="2" s="1"/>
  <c r="H5560" i="2"/>
  <c r="I5560" i="2" s="1"/>
  <c r="H6615" i="2"/>
  <c r="I6615" i="2" s="1"/>
  <c r="I6616" i="2" s="1"/>
  <c r="I6619" i="2" s="1"/>
  <c r="I6620" i="2" s="1"/>
  <c r="I6621" i="2" s="1"/>
  <c r="I6605" i="2" s="1"/>
  <c r="H6597" i="2"/>
  <c r="I6597" i="2" s="1"/>
  <c r="I6598" i="2" s="1"/>
  <c r="I6601" i="2" s="1"/>
  <c r="I6602" i="2" s="1"/>
  <c r="I6603" i="2" s="1"/>
  <c r="I6587" i="2" s="1"/>
  <c r="H5622" i="2"/>
  <c r="I5622" i="2" s="1"/>
  <c r="H5580" i="2"/>
  <c r="I5580" i="2" s="1"/>
  <c r="H5601" i="2"/>
  <c r="I5601" i="2" s="1"/>
  <c r="H5559" i="2"/>
  <c r="I5559" i="2" s="1"/>
  <c r="H6579" i="2"/>
  <c r="I6579" i="2" s="1"/>
  <c r="I6580" i="2" s="1"/>
  <c r="I6583" i="2" s="1"/>
  <c r="I6584" i="2" s="1"/>
  <c r="I6585" i="2" s="1"/>
  <c r="I6569" i="2" s="1"/>
  <c r="H6633" i="2"/>
  <c r="I6633" i="2" s="1"/>
  <c r="I6634" i="2" s="1"/>
  <c r="I6637" i="2" s="1"/>
  <c r="I6638" i="2" s="1"/>
  <c r="I6639" i="2" s="1"/>
  <c r="I6623" i="2" s="1"/>
  <c r="I28" i="1"/>
  <c r="H1571" i="2"/>
  <c r="I1571" i="2" s="1"/>
  <c r="I1572" i="2" s="1"/>
  <c r="I1577" i="2" s="1"/>
  <c r="I1578" i="2" s="1"/>
  <c r="I1579" i="2" s="1"/>
  <c r="H1587" i="2"/>
  <c r="I1587" i="2" s="1"/>
  <c r="I1588" i="2" s="1"/>
  <c r="I1595" i="2" s="1"/>
  <c r="I1596" i="2" s="1"/>
  <c r="I1597" i="2" s="1"/>
  <c r="I1582" i="2" s="1"/>
  <c r="H714" i="2"/>
  <c r="I714" i="2" s="1"/>
  <c r="I715" i="2" s="1"/>
  <c r="I720" i="2" s="1"/>
  <c r="I721" i="2" s="1"/>
  <c r="I722" i="2" s="1"/>
  <c r="H630" i="2"/>
  <c r="I630" i="2" s="1"/>
  <c r="I631" i="2" s="1"/>
  <c r="I636" i="2" s="1"/>
  <c r="I637" i="2" s="1"/>
  <c r="I638" i="2" s="1"/>
  <c r="H357" i="2"/>
  <c r="I357" i="2" s="1"/>
  <c r="I358" i="2" s="1"/>
  <c r="I364" i="2" s="1"/>
  <c r="I365" i="2" s="1"/>
  <c r="I366" i="2" s="1"/>
  <c r="H269" i="2"/>
  <c r="I269" i="2" s="1"/>
  <c r="I270" i="2" s="1"/>
  <c r="I275" i="2" s="1"/>
  <c r="I276" i="2" s="1"/>
  <c r="I277" i="2" s="1"/>
  <c r="G70" i="5" s="1"/>
  <c r="H417" i="2"/>
  <c r="I417" i="2" s="1"/>
  <c r="I418" i="2" s="1"/>
  <c r="I424" i="2" s="1"/>
  <c r="I425" i="2" s="1"/>
  <c r="I426" i="2" s="1"/>
  <c r="H213" i="2"/>
  <c r="I213" i="2" s="1"/>
  <c r="I214" i="2" s="1"/>
  <c r="I229" i="2" s="1"/>
  <c r="I230" i="2" s="1"/>
  <c r="I231" i="2" s="1"/>
  <c r="G64" i="5" s="1"/>
  <c r="H327" i="2"/>
  <c r="I327" i="2" s="1"/>
  <c r="I328" i="2" s="1"/>
  <c r="I334" i="2" s="1"/>
  <c r="I335" i="2" s="1"/>
  <c r="I336" i="2" s="1"/>
  <c r="H312" i="2"/>
  <c r="I312" i="2" s="1"/>
  <c r="I313" i="2" s="1"/>
  <c r="I319" i="2" s="1"/>
  <c r="I320" i="2" s="1"/>
  <c r="I321" i="2" s="1"/>
  <c r="H402" i="2"/>
  <c r="I402" i="2" s="1"/>
  <c r="I403" i="2" s="1"/>
  <c r="I409" i="2" s="1"/>
  <c r="I410" i="2" s="1"/>
  <c r="I411" i="2" s="1"/>
  <c r="H658" i="2"/>
  <c r="I658" i="2" s="1"/>
  <c r="I659" i="2" s="1"/>
  <c r="I664" i="2" s="1"/>
  <c r="I665" i="2" s="1"/>
  <c r="I666" i="2" s="1"/>
  <c r="H700" i="2"/>
  <c r="I700" i="2" s="1"/>
  <c r="I701" i="2" s="1"/>
  <c r="I706" i="2" s="1"/>
  <c r="I707" i="2" s="1"/>
  <c r="I708" i="2" s="1"/>
  <c r="H432" i="2"/>
  <c r="I432" i="2" s="1"/>
  <c r="I433" i="2" s="1"/>
  <c r="I439" i="2" s="1"/>
  <c r="I440" i="2" s="1"/>
  <c r="I441" i="2" s="1"/>
  <c r="H686" i="2"/>
  <c r="I686" i="2" s="1"/>
  <c r="I687" i="2" s="1"/>
  <c r="I692" i="2" s="1"/>
  <c r="I693" i="2" s="1"/>
  <c r="I694" i="2" s="1"/>
  <c r="H297" i="2"/>
  <c r="I297" i="2" s="1"/>
  <c r="I298" i="2" s="1"/>
  <c r="I304" i="2" s="1"/>
  <c r="I305" i="2" s="1"/>
  <c r="I306" i="2" s="1"/>
  <c r="H387" i="2"/>
  <c r="I387" i="2" s="1"/>
  <c r="I388" i="2" s="1"/>
  <c r="I394" i="2" s="1"/>
  <c r="I395" i="2" s="1"/>
  <c r="I396" i="2" s="1"/>
  <c r="H672" i="2"/>
  <c r="I672" i="2" s="1"/>
  <c r="I673" i="2" s="1"/>
  <c r="I678" i="2" s="1"/>
  <c r="I679" i="2" s="1"/>
  <c r="I680" i="2" s="1"/>
  <c r="H283" i="2"/>
  <c r="I283" i="2" s="1"/>
  <c r="I284" i="2" s="1"/>
  <c r="I289" i="2" s="1"/>
  <c r="H644" i="2"/>
  <c r="I644" i="2" s="1"/>
  <c r="I645" i="2" s="1"/>
  <c r="I650" i="2" s="1"/>
  <c r="I651" i="2" s="1"/>
  <c r="I652" i="2" s="1"/>
  <c r="H342" i="2"/>
  <c r="I342" i="2" s="1"/>
  <c r="I343" i="2" s="1"/>
  <c r="I349" i="2" s="1"/>
  <c r="I350" i="2" s="1"/>
  <c r="I351" i="2" s="1"/>
  <c r="H728" i="2"/>
  <c r="I728" i="2" s="1"/>
  <c r="I729" i="2" s="1"/>
  <c r="I734" i="2" s="1"/>
  <c r="I735" i="2" s="1"/>
  <c r="I736" i="2" s="1"/>
  <c r="H372" i="2"/>
  <c r="I372" i="2" s="1"/>
  <c r="I373" i="2" s="1"/>
  <c r="I379" i="2" s="1"/>
  <c r="I380" i="2" s="1"/>
  <c r="I381" i="2" s="1"/>
  <c r="H3469" i="2"/>
  <c r="I3469" i="2" s="1"/>
  <c r="I3473" i="2" s="1"/>
  <c r="I3477" i="2" s="1"/>
  <c r="I3478" i="2" s="1"/>
  <c r="I3479" i="2" s="1"/>
  <c r="H4223" i="2"/>
  <c r="I4223" i="2" s="1"/>
  <c r="H4181" i="2"/>
  <c r="I4181" i="2" s="1"/>
  <c r="H4140" i="2"/>
  <c r="I4140" i="2" s="1"/>
  <c r="H4120" i="2"/>
  <c r="I4120" i="2" s="1"/>
  <c r="H4201" i="2"/>
  <c r="I4201" i="2" s="1"/>
  <c r="H4160" i="2"/>
  <c r="I4160" i="2" s="1"/>
  <c r="H3856" i="2"/>
  <c r="I3856" i="2" s="1"/>
  <c r="I3863" i="2" s="1"/>
  <c r="I3866" i="2" s="1"/>
  <c r="I3867" i="2" s="1"/>
  <c r="I3868" i="2" s="1"/>
  <c r="H3831" i="2"/>
  <c r="I3831" i="2" s="1"/>
  <c r="I3837" i="2" s="1"/>
  <c r="I3840" i="2" s="1"/>
  <c r="I3841" i="2" s="1"/>
  <c r="I3842" i="2" s="1"/>
  <c r="H4182" i="2"/>
  <c r="I4182" i="2" s="1"/>
  <c r="H4141" i="2"/>
  <c r="I4141" i="2" s="1"/>
  <c r="H4121" i="2"/>
  <c r="I4121" i="2" s="1"/>
  <c r="H4202" i="2"/>
  <c r="I4202" i="2" s="1"/>
  <c r="H4161" i="2"/>
  <c r="I4161" i="2" s="1"/>
  <c r="H4224" i="2"/>
  <c r="I4224" i="2" s="1"/>
  <c r="H2982" i="2"/>
  <c r="I2982" i="2" s="1"/>
  <c r="I2987" i="2" s="1"/>
  <c r="I2990" i="2" s="1"/>
  <c r="I2991" i="2" s="1"/>
  <c r="I2992" i="2" s="1"/>
  <c r="H3024" i="2"/>
  <c r="I3024" i="2" s="1"/>
  <c r="I3029" i="2" s="1"/>
  <c r="I3032" i="2" s="1"/>
  <c r="I3033" i="2" s="1"/>
  <c r="I3034" i="2" s="1"/>
  <c r="H3089" i="2"/>
  <c r="I3089" i="2" s="1"/>
  <c r="I3091" i="2" s="1"/>
  <c r="I3094" i="2" s="1"/>
  <c r="I3095" i="2" s="1"/>
  <c r="I3096" i="2" s="1"/>
  <c r="H3003" i="2"/>
  <c r="I3003" i="2" s="1"/>
  <c r="I3008" i="2" s="1"/>
  <c r="I3011" i="2" s="1"/>
  <c r="I3012" i="2" s="1"/>
  <c r="I3013" i="2" s="1"/>
  <c r="H3067" i="2"/>
  <c r="I3067" i="2" s="1"/>
  <c r="I3072" i="2" s="1"/>
  <c r="I3075" i="2" s="1"/>
  <c r="I3076" i="2" s="1"/>
  <c r="I3077" i="2" s="1"/>
  <c r="H3045" i="2"/>
  <c r="I3045" i="2" s="1"/>
  <c r="I3051" i="2" s="1"/>
  <c r="I3054" i="2" s="1"/>
  <c r="I3055" i="2" s="1"/>
  <c r="I3056" i="2" s="1"/>
  <c r="H3426" i="2"/>
  <c r="I3426" i="2" s="1"/>
  <c r="H3384" i="2"/>
  <c r="I3384" i="2" s="1"/>
  <c r="H3137" i="2"/>
  <c r="I3137" i="2" s="1"/>
  <c r="H3342" i="2"/>
  <c r="I3342" i="2" s="1"/>
  <c r="H3363" i="2"/>
  <c r="I3363" i="2" s="1"/>
  <c r="H3197" i="2"/>
  <c r="I3197" i="2" s="1"/>
  <c r="H3300" i="2"/>
  <c r="I3300" i="2" s="1"/>
  <c r="H3217" i="2"/>
  <c r="I3217" i="2" s="1"/>
  <c r="H3177" i="2"/>
  <c r="I3177" i="2" s="1"/>
  <c r="H3447" i="2"/>
  <c r="I3447" i="2" s="1"/>
  <c r="H3321" i="2"/>
  <c r="I3321" i="2" s="1"/>
  <c r="H3279" i="2"/>
  <c r="I3279" i="2" s="1"/>
  <c r="H3157" i="2"/>
  <c r="I3157" i="2" s="1"/>
  <c r="H3258" i="2"/>
  <c r="I3258" i="2" s="1"/>
  <c r="H3405" i="2"/>
  <c r="I3405" i="2" s="1"/>
  <c r="H3237" i="2"/>
  <c r="I3237" i="2" s="1"/>
  <c r="H3385" i="2"/>
  <c r="I3385" i="2" s="1"/>
  <c r="H3138" i="2"/>
  <c r="I3138" i="2" s="1"/>
  <c r="H3343" i="2"/>
  <c r="I3343" i="2" s="1"/>
  <c r="H3238" i="2"/>
  <c r="I3238" i="2" s="1"/>
  <c r="H3427" i="2"/>
  <c r="I3427" i="2" s="1"/>
  <c r="H3301" i="2"/>
  <c r="I3301" i="2" s="1"/>
  <c r="H3259" i="2"/>
  <c r="I3259" i="2" s="1"/>
  <c r="H3218" i="2"/>
  <c r="I3218" i="2" s="1"/>
  <c r="H3178" i="2"/>
  <c r="I3178" i="2" s="1"/>
  <c r="H3198" i="2"/>
  <c r="I3198" i="2" s="1"/>
  <c r="H3448" i="2"/>
  <c r="I3448" i="2" s="1"/>
  <c r="H3406" i="2"/>
  <c r="I3406" i="2" s="1"/>
  <c r="H3364" i="2"/>
  <c r="I3364" i="2" s="1"/>
  <c r="H3322" i="2"/>
  <c r="I3322" i="2" s="1"/>
  <c r="H3280" i="2"/>
  <c r="I3280" i="2" s="1"/>
  <c r="H3158" i="2"/>
  <c r="I3158" i="2" s="1"/>
  <c r="G250" i="3"/>
  <c r="H11811" i="2" s="1"/>
  <c r="I11811" i="2" s="1"/>
  <c r="I11813" i="2" s="1"/>
  <c r="I11816" i="2" s="1"/>
  <c r="I11817" i="2" s="1"/>
  <c r="I11818" i="2" s="1"/>
  <c r="I11801" i="2" s="1"/>
  <c r="H2524" i="2"/>
  <c r="I2524" i="2" s="1"/>
  <c r="I2525" i="2" s="1"/>
  <c r="I2528" i="2" s="1"/>
  <c r="I2529" i="2" s="1"/>
  <c r="I2530" i="2" s="1"/>
  <c r="H2543" i="2"/>
  <c r="I2543" i="2" s="1"/>
  <c r="I2544" i="2" s="1"/>
  <c r="I2547" i="2" s="1"/>
  <c r="I2548" i="2" s="1"/>
  <c r="I2549" i="2" s="1"/>
  <c r="H2486" i="2"/>
  <c r="I2486" i="2" s="1"/>
  <c r="I2487" i="2" s="1"/>
  <c r="I2490" i="2" s="1"/>
  <c r="I2491" i="2" s="1"/>
  <c r="I2492" i="2" s="1"/>
  <c r="H2505" i="2"/>
  <c r="I2505" i="2" s="1"/>
  <c r="I2506" i="2" s="1"/>
  <c r="I2509" i="2" s="1"/>
  <c r="I2510" i="2" s="1"/>
  <c r="I2511" i="2" s="1"/>
  <c r="G251" i="3"/>
  <c r="H2467" i="2"/>
  <c r="I2467" i="2" s="1"/>
  <c r="I2468" i="2" s="1"/>
  <c r="I2471" i="2" s="1"/>
  <c r="I2472" i="2" s="1"/>
  <c r="I2473" i="2" s="1"/>
  <c r="G168" i="3"/>
  <c r="H67" i="2" s="1"/>
  <c r="I67" i="2" s="1"/>
  <c r="H554" i="2"/>
  <c r="I554" i="2" s="1"/>
  <c r="I556" i="2" s="1"/>
  <c r="I560" i="2" s="1"/>
  <c r="I561" i="2" s="1"/>
  <c r="I562" i="2" s="1"/>
  <c r="H573" i="2"/>
  <c r="I573" i="2" s="1"/>
  <c r="I575" i="2" s="1"/>
  <c r="I579" i="2" s="1"/>
  <c r="I580" i="2" s="1"/>
  <c r="I581" i="2" s="1"/>
  <c r="H23" i="2"/>
  <c r="I23" i="2" s="1"/>
  <c r="H72" i="2"/>
  <c r="I72" i="2" s="1"/>
  <c r="H48" i="2"/>
  <c r="I48" i="2" s="1"/>
  <c r="H22" i="2"/>
  <c r="I22" i="2" s="1"/>
  <c r="H71" i="2"/>
  <c r="I71" i="2" s="1"/>
  <c r="H47" i="2"/>
  <c r="I47" i="2" s="1"/>
  <c r="H18" i="2"/>
  <c r="I18" i="2" s="1"/>
  <c r="H43" i="2"/>
  <c r="I43" i="2" s="1"/>
  <c r="I49" i="2"/>
  <c r="I65" i="2"/>
  <c r="I16" i="2"/>
  <c r="I41" i="2"/>
  <c r="I3058" i="2" l="1"/>
  <c r="G439" i="5"/>
  <c r="I398" i="2"/>
  <c r="G88" i="5"/>
  <c r="I2994" i="2"/>
  <c r="G433" i="5"/>
  <c r="I308" i="2"/>
  <c r="G76" i="5"/>
  <c r="I3079" i="2"/>
  <c r="G441" i="5"/>
  <c r="I323" i="2"/>
  <c r="G78" i="5"/>
  <c r="I3036" i="2"/>
  <c r="G437" i="5"/>
  <c r="I654" i="2"/>
  <c r="G119" i="5"/>
  <c r="I3015" i="2"/>
  <c r="G435" i="5"/>
  <c r="I3459" i="2"/>
  <c r="G481" i="5"/>
  <c r="I2973" i="2"/>
  <c r="G431" i="5"/>
  <c r="I368" i="2"/>
  <c r="G84" i="5"/>
  <c r="I413" i="2"/>
  <c r="G90" i="5"/>
  <c r="I564" i="2"/>
  <c r="G108" i="5"/>
  <c r="I724" i="2"/>
  <c r="G129" i="5"/>
  <c r="I545" i="2"/>
  <c r="G106" i="5"/>
  <c r="I338" i="2"/>
  <c r="G80" i="5"/>
  <c r="I353" i="2"/>
  <c r="G82" i="5"/>
  <c r="I640" i="2"/>
  <c r="G117" i="5"/>
  <c r="I2456" i="2"/>
  <c r="G371" i="5"/>
  <c r="I710" i="2"/>
  <c r="G127" i="5"/>
  <c r="I668" i="2"/>
  <c r="G121" i="5"/>
  <c r="I1567" i="2"/>
  <c r="G262" i="5"/>
  <c r="I2475" i="2"/>
  <c r="G373" i="5"/>
  <c r="I293" i="2"/>
  <c r="G74" i="5"/>
  <c r="I2532" i="2"/>
  <c r="G379" i="5"/>
  <c r="I3844" i="2"/>
  <c r="G532" i="5"/>
  <c r="I2513" i="2"/>
  <c r="G377" i="5"/>
  <c r="I428" i="2"/>
  <c r="G92" i="5"/>
  <c r="I626" i="2"/>
  <c r="G115" i="5"/>
  <c r="I2494" i="2"/>
  <c r="G375" i="5"/>
  <c r="I383" i="2"/>
  <c r="G86" i="5"/>
  <c r="I3819" i="2"/>
  <c r="G530" i="5"/>
  <c r="I682" i="2"/>
  <c r="G123" i="5"/>
  <c r="I696" i="2"/>
  <c r="G125" i="5"/>
  <c r="H69" i="2"/>
  <c r="I69" i="2" s="1"/>
  <c r="I74" i="2" s="1"/>
  <c r="I77" i="2" s="1"/>
  <c r="I78" i="2" s="1"/>
  <c r="I79" i="2" s="1"/>
  <c r="H20" i="2"/>
  <c r="I20" i="2" s="1"/>
  <c r="I26" i="2" s="1"/>
  <c r="I29" i="2" s="1"/>
  <c r="I30" i="2" s="1"/>
  <c r="I31" i="2" s="1"/>
  <c r="H161" i="2"/>
  <c r="I161" i="2" s="1"/>
  <c r="I173" i="2" s="1"/>
  <c r="I176" i="2" s="1"/>
  <c r="I177" i="2" s="1"/>
  <c r="I178" i="2" s="1"/>
  <c r="I5583" i="2"/>
  <c r="I5586" i="2" s="1"/>
  <c r="I5587" i="2" s="1"/>
  <c r="I5588" i="2" s="1"/>
  <c r="I5570" i="2" s="1"/>
  <c r="I3345" i="2"/>
  <c r="I3349" i="2" s="1"/>
  <c r="I3350" i="2" s="1"/>
  <c r="I3351" i="2" s="1"/>
  <c r="I3366" i="2"/>
  <c r="I3370" i="2" s="1"/>
  <c r="I3371" i="2" s="1"/>
  <c r="I3372" i="2" s="1"/>
  <c r="I5562" i="2"/>
  <c r="I5565" i="2" s="1"/>
  <c r="I5566" i="2" s="1"/>
  <c r="I5567" i="2" s="1"/>
  <c r="I5549" i="2" s="1"/>
  <c r="H45" i="2"/>
  <c r="I45" i="2" s="1"/>
  <c r="I50" i="2" s="1"/>
  <c r="I53" i="2" s="1"/>
  <c r="I54" i="2" s="1"/>
  <c r="I55" i="2" s="1"/>
  <c r="H10836" i="2"/>
  <c r="I10836" i="2" s="1"/>
  <c r="I10838" i="2" s="1"/>
  <c r="I10841" i="2" s="1"/>
  <c r="I10842" i="2" s="1"/>
  <c r="I10843" i="2" s="1"/>
  <c r="I10826" i="2" s="1"/>
  <c r="I5625" i="2"/>
  <c r="I5628" i="2" s="1"/>
  <c r="I5629" i="2" s="1"/>
  <c r="I5630" i="2" s="1"/>
  <c r="I5612" i="2" s="1"/>
  <c r="I3408" i="2"/>
  <c r="I3412" i="2" s="1"/>
  <c r="I3413" i="2" s="1"/>
  <c r="I3414" i="2" s="1"/>
  <c r="H6067" i="2"/>
  <c r="I6067" i="2" s="1"/>
  <c r="I6068" i="2" s="1"/>
  <c r="I6071" i="2" s="1"/>
  <c r="I6072" i="2" s="1"/>
  <c r="I6073" i="2" s="1"/>
  <c r="I6057" i="2" s="1"/>
  <c r="H7234" i="2"/>
  <c r="I7234" i="2" s="1"/>
  <c r="I7235" i="2" s="1"/>
  <c r="I7238" i="2" s="1"/>
  <c r="I5604" i="2"/>
  <c r="I5607" i="2" s="1"/>
  <c r="I5608" i="2" s="1"/>
  <c r="I5609" i="2" s="1"/>
  <c r="I5591" i="2" s="1"/>
  <c r="I3303" i="2"/>
  <c r="I3307" i="2" s="1"/>
  <c r="I3308" i="2" s="1"/>
  <c r="I3309" i="2" s="1"/>
  <c r="I290" i="2"/>
  <c r="I291" i="2"/>
  <c r="G72" i="5" s="1"/>
  <c r="I209" i="2"/>
  <c r="J208" i="2"/>
  <c r="J265" i="2"/>
  <c r="I265" i="2"/>
  <c r="I4163" i="2"/>
  <c r="I4167" i="2" s="1"/>
  <c r="I4168" i="2" s="1"/>
  <c r="I4169" i="2" s="1"/>
  <c r="I4123" i="2"/>
  <c r="I4126" i="2" s="1"/>
  <c r="I4127" i="2" s="1"/>
  <c r="I4128" i="2" s="1"/>
  <c r="I4204" i="2"/>
  <c r="I4208" i="2" s="1"/>
  <c r="I4209" i="2" s="1"/>
  <c r="I4210" i="2" s="1"/>
  <c r="I4143" i="2"/>
  <c r="I4146" i="2" s="1"/>
  <c r="I4147" i="2" s="1"/>
  <c r="I4148" i="2" s="1"/>
  <c r="I4184" i="2"/>
  <c r="I4187" i="2" s="1"/>
  <c r="I4188" i="2" s="1"/>
  <c r="I4189" i="2" s="1"/>
  <c r="I4225" i="2"/>
  <c r="I4228" i="2" s="1"/>
  <c r="I4229" i="2" s="1"/>
  <c r="I4230" i="2" s="1"/>
  <c r="I3387" i="2"/>
  <c r="I3391" i="2" s="1"/>
  <c r="I3392" i="2" s="1"/>
  <c r="I3393" i="2" s="1"/>
  <c r="I3180" i="2"/>
  <c r="I3183" i="2" s="1"/>
  <c r="I3184" i="2" s="1"/>
  <c r="I3185" i="2" s="1"/>
  <c r="I3451" i="2"/>
  <c r="I3455" i="2" s="1"/>
  <c r="I3456" i="2" s="1"/>
  <c r="I3457" i="2" s="1"/>
  <c r="I3140" i="2"/>
  <c r="I3143" i="2" s="1"/>
  <c r="I3144" i="2" s="1"/>
  <c r="I3145" i="2" s="1"/>
  <c r="I3220" i="2"/>
  <c r="I3223" i="2" s="1"/>
  <c r="I3224" i="2" s="1"/>
  <c r="I3225" i="2" s="1"/>
  <c r="I3200" i="2"/>
  <c r="I3203" i="2" s="1"/>
  <c r="I3204" i="2" s="1"/>
  <c r="I3205" i="2" s="1"/>
  <c r="I3240" i="2"/>
  <c r="I3243" i="2" s="1"/>
  <c r="I3244" i="2" s="1"/>
  <c r="I3245" i="2" s="1"/>
  <c r="I3261" i="2"/>
  <c r="I3265" i="2" s="1"/>
  <c r="I3266" i="2" s="1"/>
  <c r="I3267" i="2" s="1"/>
  <c r="I3160" i="2"/>
  <c r="I3163" i="2" s="1"/>
  <c r="I3164" i="2" s="1"/>
  <c r="I3165" i="2" s="1"/>
  <c r="I3429" i="2"/>
  <c r="I3433" i="2" s="1"/>
  <c r="I3434" i="2" s="1"/>
  <c r="I3435" i="2" s="1"/>
  <c r="I3282" i="2"/>
  <c r="I3286" i="2" s="1"/>
  <c r="I3287" i="2" s="1"/>
  <c r="I3288" i="2" s="1"/>
  <c r="I3324" i="2"/>
  <c r="I3328" i="2" s="1"/>
  <c r="I3329" i="2" s="1"/>
  <c r="I3330" i="2" s="1"/>
  <c r="H2561" i="2"/>
  <c r="I2561" i="2" s="1"/>
  <c r="I2562" i="2" s="1"/>
  <c r="I2565" i="2" s="1"/>
  <c r="I2566" i="2" s="1"/>
  <c r="I2567" i="2" s="1"/>
  <c r="H2964" i="2"/>
  <c r="I2964" i="2" s="1"/>
  <c r="I2966" i="2" s="1"/>
  <c r="I2969" i="2" s="1"/>
  <c r="I2970" i="2" s="1"/>
  <c r="I2971" i="2" s="1"/>
  <c r="H2945" i="2"/>
  <c r="I2945" i="2" s="1"/>
  <c r="I2947" i="2" s="1"/>
  <c r="I2950" i="2" s="1"/>
  <c r="I2951" i="2" s="1"/>
  <c r="I2952" i="2" s="1"/>
  <c r="I3227" i="2" l="1"/>
  <c r="G458" i="5"/>
  <c r="I3290" i="2"/>
  <c r="G465" i="5"/>
  <c r="I2935" i="2"/>
  <c r="G427" i="5"/>
  <c r="I4171" i="2"/>
  <c r="G570" i="5"/>
  <c r="I4130" i="2"/>
  <c r="G566" i="5"/>
  <c r="J33" i="2"/>
  <c r="G50" i="5"/>
  <c r="I3248" i="2"/>
  <c r="G461" i="5"/>
  <c r="I2551" i="2"/>
  <c r="G381" i="5"/>
  <c r="I2954" i="2"/>
  <c r="G429" i="5"/>
  <c r="I4191" i="2"/>
  <c r="G572" i="5"/>
  <c r="I3311" i="2"/>
  <c r="G467" i="5"/>
  <c r="I4110" i="2"/>
  <c r="G564" i="5"/>
  <c r="I3269" i="2"/>
  <c r="G463" i="5"/>
  <c r="I4150" i="2"/>
  <c r="G568" i="5"/>
  <c r="I3353" i="2"/>
  <c r="G471" i="5"/>
  <c r="I3332" i="2"/>
  <c r="G469" i="5"/>
  <c r="I3416" i="2"/>
  <c r="G477" i="5"/>
  <c r="I3147" i="2"/>
  <c r="G450" i="5"/>
  <c r="I149" i="2"/>
  <c r="G60" i="5"/>
  <c r="J8" i="2"/>
  <c r="G48" i="5"/>
  <c r="J57" i="2"/>
  <c r="G52" i="5"/>
  <c r="I3207" i="2"/>
  <c r="G456" i="5"/>
  <c r="I3437" i="2"/>
  <c r="G479" i="5"/>
  <c r="I3167" i="2"/>
  <c r="G452" i="5"/>
  <c r="I3187" i="2"/>
  <c r="G454" i="5"/>
  <c r="I3374" i="2"/>
  <c r="G473" i="5"/>
  <c r="I3127" i="2"/>
  <c r="G448" i="5"/>
  <c r="I4212" i="2"/>
  <c r="G574" i="5"/>
  <c r="I3395" i="2"/>
  <c r="G475" i="5"/>
  <c r="J148" i="2"/>
  <c r="I7239" i="2"/>
  <c r="I7240" i="2" s="1"/>
  <c r="I7224" i="2" s="1"/>
  <c r="I279" i="2"/>
  <c r="J279" i="2"/>
</calcChain>
</file>

<file path=xl/sharedStrings.xml><?xml version="1.0" encoding="utf-8"?>
<sst xmlns="http://schemas.openxmlformats.org/spreadsheetml/2006/main" count="29652" uniqueCount="3077">
  <si>
    <t>UPAH PEKERJA</t>
  </si>
  <si>
    <t>No.</t>
  </si>
  <si>
    <t>Tenaga Kerja</t>
  </si>
  <si>
    <t>Kode</t>
  </si>
  <si>
    <t>Satuan</t>
  </si>
  <si>
    <t>Harga Satuan (Rp.)</t>
  </si>
  <si>
    <t>Keterangan</t>
  </si>
  <si>
    <t>Jam Kerja Eff.</t>
  </si>
  <si>
    <t>Pekerja</t>
  </si>
  <si>
    <t>L.01</t>
  </si>
  <si>
    <t>OH</t>
  </si>
  <si>
    <t>Pekerja Anyam</t>
  </si>
  <si>
    <t>Pekerja Pengisi Batu</t>
  </si>
  <si>
    <t>Tukang</t>
  </si>
  <si>
    <t>L.02</t>
  </si>
  <si>
    <t>Tukang Gali</t>
  </si>
  <si>
    <t>Tukang Batu</t>
  </si>
  <si>
    <t>Tukang Kayu</t>
  </si>
  <si>
    <t>Tukang Besi</t>
  </si>
  <si>
    <t>Tukang Besi Konstruksi</t>
  </si>
  <si>
    <t>Tukang Alumunium</t>
  </si>
  <si>
    <t>Tukang Cat</t>
  </si>
  <si>
    <t>Tukang Pipa</t>
  </si>
  <si>
    <t>Tukang Pengayam Bronjong</t>
  </si>
  <si>
    <t>Tukang Tebas</t>
  </si>
  <si>
    <t>Tukang Vibrator</t>
  </si>
  <si>
    <t>Tukang Ereksi</t>
  </si>
  <si>
    <t>Tukang Las</t>
  </si>
  <si>
    <t>Tukang Las Konstruksi</t>
  </si>
  <si>
    <t>Kepala Tukang</t>
  </si>
  <si>
    <t>L.03</t>
  </si>
  <si>
    <t>Mandor</t>
  </si>
  <si>
    <t>L.04</t>
  </si>
  <si>
    <t>Juru Ukur</t>
  </si>
  <si>
    <t>L.05</t>
  </si>
  <si>
    <t>Pembantu Juru Ukur</t>
  </si>
  <si>
    <t>L.06</t>
  </si>
  <si>
    <t>Ahli Alat Berat ( Mekanik )</t>
  </si>
  <si>
    <t>L.07</t>
  </si>
  <si>
    <t>Operator Alat Berat</t>
  </si>
  <si>
    <t>L.08</t>
  </si>
  <si>
    <t>Pembantu Operator</t>
  </si>
  <si>
    <t>L.09</t>
  </si>
  <si>
    <t>Operator Alat Pipa</t>
  </si>
  <si>
    <t>Sopir Truck</t>
  </si>
  <si>
    <t>L.10</t>
  </si>
  <si>
    <t>Kenek Truk</t>
  </si>
  <si>
    <t>L.11</t>
  </si>
  <si>
    <t>Penjaga Malam</t>
  </si>
  <si>
    <t>L.12</t>
  </si>
  <si>
    <t>Juru Gambar (Drafter)</t>
  </si>
  <si>
    <t>L.13</t>
  </si>
  <si>
    <t>Design Engineer</t>
  </si>
  <si>
    <t>L.15</t>
  </si>
  <si>
    <t>Operator Printer/Plotter</t>
  </si>
  <si>
    <t>L.16</t>
  </si>
  <si>
    <r>
      <t xml:space="preserve">Operator </t>
    </r>
    <r>
      <rPr>
        <i/>
        <sz val="11"/>
        <color rgb="FF000000"/>
        <rFont val="Calibri Light"/>
        <family val="2"/>
        <scheme val="major"/>
      </rPr>
      <t>crane</t>
    </r>
  </si>
  <si>
    <r>
      <t xml:space="preserve">Pembantu operator </t>
    </r>
    <r>
      <rPr>
        <i/>
        <sz val="11"/>
        <color rgb="FF000000"/>
        <rFont val="Calibri Light"/>
        <family val="2"/>
        <scheme val="major"/>
      </rPr>
      <t>crane</t>
    </r>
  </si>
  <si>
    <t>Bor Master</t>
  </si>
  <si>
    <t>Operator Mesin Bor</t>
  </si>
  <si>
    <t>AHSP (Analisa Harga Satuan Pekerjaan)</t>
  </si>
  <si>
    <t>ANALISA HARGA SATUAN PEKERJAAN (AHSP)</t>
  </si>
  <si>
    <t xml:space="preserve">A.2.2.1 </t>
  </si>
  <si>
    <t>HARGA SATUAN PEKERJAAN PERSIAPAN</t>
  </si>
  <si>
    <t>A.1.1.1.1</t>
  </si>
  <si>
    <t>No</t>
  </si>
  <si>
    <t>Uraian</t>
  </si>
  <si>
    <t>Koefisien</t>
  </si>
  <si>
    <t>Jumlah Harga (Rp.)</t>
  </si>
  <si>
    <t>A</t>
  </si>
  <si>
    <t>TENAGA</t>
  </si>
  <si>
    <t>JUMLAH TENAGA KERJA</t>
  </si>
  <si>
    <t>B</t>
  </si>
  <si>
    <t>BAHAN</t>
  </si>
  <si>
    <t>Dolken kayu Ø 8-10/400 cm</t>
  </si>
  <si>
    <t>Batang</t>
  </si>
  <si>
    <t>Semen portland</t>
  </si>
  <si>
    <t>Kg</t>
  </si>
  <si>
    <t>Pasir beton m3</t>
  </si>
  <si>
    <t>m3</t>
  </si>
  <si>
    <t>Koral beton</t>
  </si>
  <si>
    <t>Kayu 5/7</t>
  </si>
  <si>
    <t>Paku biasa</t>
  </si>
  <si>
    <t>Residu</t>
  </si>
  <si>
    <t>Liter</t>
  </si>
  <si>
    <t>JUMLAH HARGA BAHAN</t>
  </si>
  <si>
    <t>C</t>
  </si>
  <si>
    <t>PERALATAN</t>
  </si>
  <si>
    <t>JUMLAH HARGA ALAT</t>
  </si>
  <si>
    <t>D</t>
  </si>
  <si>
    <t>Jumlah (A+B+C)</t>
  </si>
  <si>
    <t>E</t>
  </si>
  <si>
    <t>Overhead &amp; Profit 10%</t>
  </si>
  <si>
    <t>F</t>
  </si>
  <si>
    <t>Harga Satuan Pekerjaan (D+E)</t>
  </si>
  <si>
    <t>A.1.1.1.2</t>
  </si>
  <si>
    <t>Seng gelombang</t>
  </si>
  <si>
    <t>Lbr</t>
  </si>
  <si>
    <t>Meni besi</t>
  </si>
  <si>
    <t>A.1.1.1.3</t>
  </si>
  <si>
    <t>Kawat duri</t>
  </si>
  <si>
    <t>M’</t>
  </si>
  <si>
    <t>Paku biasa 2” - 5”</t>
  </si>
  <si>
    <t>Kayu balok 5/7 kelas III</t>
  </si>
  <si>
    <t>Paku 2”-3”</t>
  </si>
  <si>
    <t>Kayu papan kelas III</t>
  </si>
  <si>
    <t>Tukang batu</t>
  </si>
  <si>
    <t>Kayu balok 5/7</t>
  </si>
  <si>
    <t>Besi strip</t>
  </si>
  <si>
    <t>Pasir pasang</t>
  </si>
  <si>
    <t>Bata merah</t>
  </si>
  <si>
    <t>Bh</t>
  </si>
  <si>
    <t>Seng plat</t>
  </si>
  <si>
    <t>Jendela naco</t>
  </si>
  <si>
    <t>Kaca polos</t>
  </si>
  <si>
    <t>m2</t>
  </si>
  <si>
    <t>Kunci tanam</t>
  </si>
  <si>
    <t>Plywood 4 mm</t>
  </si>
  <si>
    <t>Kayu</t>
  </si>
  <si>
    <t>Kepala tukang</t>
  </si>
  <si>
    <t>kg</t>
  </si>
  <si>
    <t>A.1.1.1.11</t>
  </si>
  <si>
    <t>Bambu  diameter 6 - 8  / 600 cm</t>
  </si>
  <si>
    <t>Tali ijuk</t>
  </si>
  <si>
    <t>Batu belah</t>
  </si>
  <si>
    <t>Batu pecah</t>
  </si>
  <si>
    <t>Kawat jaring</t>
  </si>
  <si>
    <t>Panel Beton Pracetak</t>
  </si>
  <si>
    <t>Kolom Benton Pracetak</t>
  </si>
  <si>
    <t>Koral</t>
  </si>
  <si>
    <t>Pasir urug</t>
  </si>
  <si>
    <t>M3</t>
  </si>
  <si>
    <t>Kapur</t>
  </si>
  <si>
    <t>Pasir Pasang</t>
  </si>
  <si>
    <t>Tanah Liat</t>
  </si>
  <si>
    <t>Ijuk</t>
  </si>
  <si>
    <t>Sirtu</t>
  </si>
  <si>
    <t>Kerikil m3</t>
  </si>
  <si>
    <t>Besi beton (polos/ulir)</t>
  </si>
  <si>
    <t>Kawat beton</t>
  </si>
  <si>
    <t>Kerikil (Maks  30 mm) kg</t>
  </si>
  <si>
    <t>Air</t>
  </si>
  <si>
    <t>Bahan tambahan kimia</t>
  </si>
  <si>
    <t>Kerikil (Maks  30 mm) m3</t>
  </si>
  <si>
    <t>Strorox - 100</t>
  </si>
  <si>
    <t>Waterstop lebar 150 mm</t>
  </si>
  <si>
    <t>m</t>
  </si>
  <si>
    <t>Waterstop lebar 200 mm</t>
  </si>
  <si>
    <t>Waterstop lebar 230 mm - 320 mm</t>
  </si>
  <si>
    <t>Jaring kawat baja dilas</t>
  </si>
  <si>
    <t>Kayu kelas III</t>
  </si>
  <si>
    <t>Paku 5  - 10 cm</t>
  </si>
  <si>
    <t>Minyak bekisting</t>
  </si>
  <si>
    <t>Paku 5 - 12 cm</t>
  </si>
  <si>
    <t>Balok kayu kelas II</t>
  </si>
  <si>
    <t>Plywood 9 mm</t>
  </si>
  <si>
    <t>Penjaga jarak bekisting / spacer</t>
  </si>
  <si>
    <t>Buah</t>
  </si>
  <si>
    <t>Kayu kelas III (papan)</t>
  </si>
  <si>
    <t>Tukang kayu</t>
  </si>
  <si>
    <t>Tukang besi</t>
  </si>
  <si>
    <t>Kayu kelas II balok</t>
  </si>
  <si>
    <t>Lembar</t>
  </si>
  <si>
    <t>Pasir beton kg</t>
  </si>
  <si>
    <t>L</t>
  </si>
  <si>
    <t>Lantai kerja tebal 10cm</t>
  </si>
  <si>
    <t>Kayu kaso 5/7</t>
  </si>
  <si>
    <t>Phenol film 12mm</t>
  </si>
  <si>
    <t>Dynabol dia 12 x 120 mm</t>
  </si>
  <si>
    <t>Solar</t>
  </si>
  <si>
    <t>Sewa crane</t>
  </si>
  <si>
    <t>Semen grout</t>
  </si>
  <si>
    <t>Screening</t>
  </si>
  <si>
    <t>Pemasangan 1 titik bekisting joint pracetak</t>
  </si>
  <si>
    <t>Besi Profil</t>
  </si>
  <si>
    <t>Besi IWF</t>
  </si>
  <si>
    <t>Minyak pelumas</t>
  </si>
  <si>
    <t>Jam</t>
  </si>
  <si>
    <t>Besi siku L 30.30.3</t>
  </si>
  <si>
    <t>Besi plat baja</t>
  </si>
  <si>
    <t>Kawat las</t>
  </si>
  <si>
    <t>Kawat las listrik</t>
  </si>
  <si>
    <t>Sewa alat Las Listrik</t>
  </si>
  <si>
    <t>Besi scuare tube</t>
  </si>
  <si>
    <t>Besi lis kaca (1 x 1) cm</t>
  </si>
  <si>
    <t>Pengelasan</t>
  </si>
  <si>
    <t>cm</t>
  </si>
  <si>
    <t>Pintu gulung besi</t>
  </si>
  <si>
    <t>Pintu lipat</t>
  </si>
  <si>
    <t>Sunscreen alluminium</t>
  </si>
  <si>
    <t>Rolling dor alluminium</t>
  </si>
  <si>
    <t>Profil alluminium</t>
  </si>
  <si>
    <t>Skrup fixer</t>
  </si>
  <si>
    <t>buah</t>
  </si>
  <si>
    <t>Sealant</t>
  </si>
  <si>
    <t>Tube</t>
  </si>
  <si>
    <t>Aluminium strip</t>
  </si>
  <si>
    <t>Pintu alluminium</t>
  </si>
  <si>
    <t>Profil kaca</t>
  </si>
  <si>
    <t>Venetions blinds dan vertical blinds (tirai)</t>
  </si>
  <si>
    <t>Kawat nyamuk</t>
  </si>
  <si>
    <t>Baja strip (0,2 x 2) cm</t>
  </si>
  <si>
    <t>Jendela nako (rangka + kaca 5 mm)</t>
  </si>
  <si>
    <t>Paku skrup</t>
  </si>
  <si>
    <t>Kayu Papan kelas II</t>
  </si>
  <si>
    <t>Rangka metal hollow 40.40.2 mm</t>
  </si>
  <si>
    <t>M1</t>
  </si>
  <si>
    <t>Assesoris (perkuatan, las dll)</t>
  </si>
  <si>
    <t>Ls</t>
  </si>
  <si>
    <t>Baja ringan canai dingin C75</t>
  </si>
  <si>
    <t>M'</t>
  </si>
  <si>
    <t>Baut (Srew driver)</t>
  </si>
  <si>
    <t>bh</t>
  </si>
  <si>
    <t>Talang / Jurai Canai Dingin</t>
  </si>
  <si>
    <t>Venetians blinds dan vertical blinds (tirai)</t>
  </si>
  <si>
    <t>M2</t>
  </si>
  <si>
    <t>Semen Merah</t>
  </si>
  <si>
    <t>HB-20</t>
  </si>
  <si>
    <t>Besi angker dia 8</t>
  </si>
  <si>
    <t>HB-15</t>
  </si>
  <si>
    <t>HB-10</t>
  </si>
  <si>
    <t>Bata rooster</t>
  </si>
  <si>
    <t>Bata berongga</t>
  </si>
  <si>
    <t>Bata  ringan tebal 7,5 cm</t>
  </si>
  <si>
    <t>Mortar siap pakai</t>
  </si>
  <si>
    <t>Pemasangan 1 m2 dinding bata ringan tebal 10 cm dengan mortar siap pakai</t>
  </si>
  <si>
    <t>Pemasangan 1 m2 plesteran 1SP : 4PP tebal 15 mm</t>
  </si>
  <si>
    <t>Pemasangan 1 m2 plesteran 1SP : 5PP tebal 15 mm</t>
  </si>
  <si>
    <t>Kapur Pasang</t>
  </si>
  <si>
    <t>Pemasangan 1 m2 berapen 1SP : 5PP tebal 15 mm</t>
  </si>
  <si>
    <t>Batu granit</t>
  </si>
  <si>
    <t>Batu traso</t>
  </si>
  <si>
    <t>Pemasangan 1 m2 finishing siar pasangan bata merah</t>
  </si>
  <si>
    <t>Semen mortar pasangan</t>
  </si>
  <si>
    <t>Semen mortar Acian</t>
  </si>
  <si>
    <t>ubin PC abu-abu ukuran 40cm x40cm</t>
  </si>
  <si>
    <t>ubin PC abu-abu ukuran 30cm x30 cm</t>
  </si>
  <si>
    <t>ubin PC abu-abu ukuran 20cm x20 cm</t>
  </si>
  <si>
    <t>ubin warna  ukuran 40cm x40 cm</t>
  </si>
  <si>
    <t>Semen Warna</t>
  </si>
  <si>
    <t>ubin warna  ukuran 30cm x30cm</t>
  </si>
  <si>
    <t>ubin warna  ukuran 20cm x20cm</t>
  </si>
  <si>
    <t>ubin teraso  ukuran 40cm x40cm</t>
  </si>
  <si>
    <t>ubin teraso  ukuran 30cm x30cm</t>
  </si>
  <si>
    <t>ubin granit  ukuran 40cm x40cm</t>
  </si>
  <si>
    <t>ubin granit  ukuran 30cm x30cm</t>
  </si>
  <si>
    <t>ubin teralux  marmer ukuran 40cm x40cm</t>
  </si>
  <si>
    <t>ubin teralux  ukuran 30cm x30cm</t>
  </si>
  <si>
    <t>ubin teralux marmer ukuran 60cm x60cm</t>
  </si>
  <si>
    <t>ubin teralux marmer ukuran 40cm x40cm</t>
  </si>
  <si>
    <t>ubin teralux marmer ukuran 30cm x30cm</t>
  </si>
  <si>
    <t>Plint ubin Pc abu-abu ukuran 15cm x 20cm</t>
  </si>
  <si>
    <t>Plint ubin Pc abu-abu ukuran 10cm x 30cm</t>
  </si>
  <si>
    <t>Plint ubin Pc abu-abu ukuran 10cm x 40cm</t>
  </si>
  <si>
    <t>Plint ubin warna ukuran 10cm x 20cm</t>
  </si>
  <si>
    <t>Plint ubin warna ukuran 10cm x 30cm</t>
  </si>
  <si>
    <t>Plint ubin warna ukuran 10cm x 40cm</t>
  </si>
  <si>
    <t>Plint ubin teraso ukuran 10cm x 30cm</t>
  </si>
  <si>
    <t>Plint ubin teraso ukuran 10cm x 40cm</t>
  </si>
  <si>
    <t>Plint ubin granit ukuran 10cm x 40cm</t>
  </si>
  <si>
    <t>Plint ubin granit ukuran 10cm x 30cm</t>
  </si>
  <si>
    <t>Plint ubin teralux kerang ukuran 10cm x 40cm</t>
  </si>
  <si>
    <t>Plint ubin teralux kerang ukuran 10cm x 30cm</t>
  </si>
  <si>
    <t>plint ubin teralux marmer ukuran 10cm x 60cm</t>
  </si>
  <si>
    <t>Plint ubin teralux marmer ukuran 10cm x 40cm</t>
  </si>
  <si>
    <t>Plint ubin teralux marmer ukuran 10cm x 30cm</t>
  </si>
  <si>
    <t>Teraso cor di tempat, tebal 3cm</t>
  </si>
  <si>
    <t>Semen warna</t>
  </si>
  <si>
    <t>keramik artistik 10cm x 20cm</t>
  </si>
  <si>
    <t>keramik artistik 10cm x 10cm atau 5cm x 20cm</t>
  </si>
  <si>
    <t>keramik ukuran 33cm x 33cm</t>
  </si>
  <si>
    <t>keramik ukuran 30cm x 30cm</t>
  </si>
  <si>
    <t>Keramik ukuran 20cm x 20cm</t>
  </si>
  <si>
    <t>Ubin keramik</t>
  </si>
  <si>
    <t>Keramik mozaik ukuran 30cm x 30cm</t>
  </si>
  <si>
    <t>Plint keramik ukuran 10cm x 20cm</t>
  </si>
  <si>
    <t>Plint keramik ukuran 10cm x 10cm</t>
  </si>
  <si>
    <t>Plint keramik ukuran 5cm x 20cm</t>
  </si>
  <si>
    <t>Plint internal cove artistik 5cm x 5cm x 20cm</t>
  </si>
  <si>
    <t>marmer ukuran 100cm x 100cm</t>
  </si>
  <si>
    <t>Pemasangan 1 m2 lantai karpet</t>
  </si>
  <si>
    <t>lantai karpet</t>
  </si>
  <si>
    <t>Lem Kayu/Karet</t>
  </si>
  <si>
    <t>Pemasangan 1 m2 underlayer (pelapis bawah karpet)</t>
  </si>
  <si>
    <t>underlayer (pelapis bawah karpet)</t>
  </si>
  <si>
    <t>Parquet kayu</t>
  </si>
  <si>
    <t>Parquet kayu gymfloor</t>
  </si>
  <si>
    <t>Porselen Dinding 11x11</t>
  </si>
  <si>
    <t>Porselen Dinding 10x20</t>
  </si>
  <si>
    <t>Porselen Dinding 20x20</t>
  </si>
  <si>
    <t>Keramik Dinding artistik</t>
  </si>
  <si>
    <t>keramik Dinding artistik  5cm x 20cm</t>
  </si>
  <si>
    <t>keramik Dinding 10cm x 20cm</t>
  </si>
  <si>
    <t>keramik Dinding 20cm x 20cm</t>
  </si>
  <si>
    <t>marmer Dinding 100cm x 100cm</t>
  </si>
  <si>
    <t>Bata pelapis Dinding 3cm x 7cm x 24cm</t>
  </si>
  <si>
    <t>Pemasangan 1 m2 dinding batu paras</t>
  </si>
  <si>
    <t>Batu paras Dinding</t>
  </si>
  <si>
    <t>Pemasangan 1 m2 dinding batu tempel hitam</t>
  </si>
  <si>
    <t>dinding batu tempel hitam</t>
  </si>
  <si>
    <t>Vynil ukuran 30cm x 30cm</t>
  </si>
  <si>
    <t>Pemasangan 1 m2 wallpaper lebar 50 cm</t>
  </si>
  <si>
    <t>wallpaper lebar 50 cm</t>
  </si>
  <si>
    <t>Lem Putih</t>
  </si>
  <si>
    <t>plint vynil 15cm x 30cm</t>
  </si>
  <si>
    <t>Kayu Papan kelas I</t>
  </si>
  <si>
    <t>Paving block 6 cm</t>
  </si>
  <si>
    <t>Paving block 8 cm natural</t>
  </si>
  <si>
    <t>Paving block 6cm berwarna</t>
  </si>
  <si>
    <t>Paving block  8 cm berwarna</t>
  </si>
  <si>
    <t>Aluminium Composite Panel</t>
  </si>
  <si>
    <t>Screw</t>
  </si>
  <si>
    <t>Paku tripleks</t>
  </si>
  <si>
    <t>Akustik ukuran 30 x 30 cm</t>
  </si>
  <si>
    <t>Akustik ukuran 30 x 60 cm</t>
  </si>
  <si>
    <t>Akustik 60 x 120</t>
  </si>
  <si>
    <t>Tripleks</t>
  </si>
  <si>
    <t>Kayu papan</t>
  </si>
  <si>
    <t>Gypsum board 9 mm (1200 x 2400 mm)</t>
  </si>
  <si>
    <t>List gypsum profil</t>
  </si>
  <si>
    <t>Tepung gypsum</t>
  </si>
  <si>
    <t>Profil Allum"T"</t>
  </si>
  <si>
    <t>Kawat dia 4 mm</t>
  </si>
  <si>
    <t>Ramset</t>
  </si>
  <si>
    <t>List kayu profil</t>
  </si>
  <si>
    <t>Plafond  PVC (setara Shunda Plafon, Flat Gloss Half Silver)</t>
  </si>
  <si>
    <t>Genteng palentong</t>
  </si>
  <si>
    <t>Pemasangan 1 m2 atap genteng kodok glazuur</t>
  </si>
  <si>
    <t>Genteng kodok</t>
  </si>
  <si>
    <t>Genteng bubung</t>
  </si>
  <si>
    <t>Rooflight 90x180</t>
  </si>
  <si>
    <t>Paku pancing 6x23</t>
  </si>
  <si>
    <t>Bubung stel gel.</t>
  </si>
  <si>
    <t>Nok paten 92cm</t>
  </si>
  <si>
    <t>Genteng beton</t>
  </si>
  <si>
    <t>Genteng aspal</t>
  </si>
  <si>
    <t>Plywood 6 mm</t>
  </si>
  <si>
    <t>Plastic aerator</t>
  </si>
  <si>
    <t>Genteng metal</t>
  </si>
  <si>
    <t>Paku biasa ½”-1”</t>
  </si>
  <si>
    <t>Pemasangan 1 m2 atap sirap kayu</t>
  </si>
  <si>
    <t>Sirap kayu</t>
  </si>
  <si>
    <t>Nok genteng beton</t>
  </si>
  <si>
    <t>Nok genteng aspal</t>
  </si>
  <si>
    <t>Kayu balok borneo</t>
  </si>
  <si>
    <t>Nok genteng metal</t>
  </si>
  <si>
    <t>Alumunium gel  tbl 0,55</t>
  </si>
  <si>
    <t>Paku hak panj 15cm</t>
  </si>
  <si>
    <t>Nok standar 40x18</t>
  </si>
  <si>
    <t>Alumunium foil</t>
  </si>
  <si>
    <t>Balok kayu kelas I</t>
  </si>
  <si>
    <t>Pembuatan dan pemasangan 1 m2 pintu klamp standar, kayu kelas II</t>
  </si>
  <si>
    <t>Pembuatan dan pemasangan 1 m2 pintu klamp sederhana, kayu kelas III</t>
  </si>
  <si>
    <t>Teakwood 4 mm 90 x 220 cm</t>
  </si>
  <si>
    <t>Formika</t>
  </si>
  <si>
    <t>Pemasangan 1 m3 konstruksi gordeng, kayu kelas II</t>
  </si>
  <si>
    <t>Pemasangan 1 m2 rangka atap genteng keramik, kayu kelas II</t>
  </si>
  <si>
    <t>Reng 2 x 3 cm</t>
  </si>
  <si>
    <t>Pemasangan 1 m2 rangka atap genteng beton, kayu kelas II</t>
  </si>
  <si>
    <t>Reng (3 x 4) cm</t>
  </si>
  <si>
    <t>Kayu kelas II</t>
  </si>
  <si>
    <t>Teakwood 4 mm, 120 x 240</t>
  </si>
  <si>
    <t>Pemasangan 1 m2 dinding pemisah plywood rangkap, rangka kayu kelas II</t>
  </si>
  <si>
    <t>Pemasangan 1 m2 dinding bilik, rangka kayu kelas III atau IV</t>
  </si>
  <si>
    <t>Bilik bambu</t>
  </si>
  <si>
    <t>List kayu 2/4</t>
  </si>
  <si>
    <t>Pemasangan 1 buah kunci tanam antik</t>
  </si>
  <si>
    <t>Kunci tanam antik</t>
  </si>
  <si>
    <t>Pemasangan 1 buah kunci tanam biasa</t>
  </si>
  <si>
    <t>Kunci tanam biasa</t>
  </si>
  <si>
    <t>Kunci tanam KM</t>
  </si>
  <si>
    <t>Kunci silinder</t>
  </si>
  <si>
    <t>Pemasangan 1 buah engsel pintu</t>
  </si>
  <si>
    <t>Engsel pintu</t>
  </si>
  <si>
    <t>Pemasangan 1 buah engsel jendela kupu-kupu</t>
  </si>
  <si>
    <t>Engsel kupu-kupu</t>
  </si>
  <si>
    <t>Pemasangan 1 buah engsel angin</t>
  </si>
  <si>
    <t>Engsel angin</t>
  </si>
  <si>
    <t>Spring knip</t>
  </si>
  <si>
    <t>Pemasangan 1 buah kait angin</t>
  </si>
  <si>
    <t>Kait angin</t>
  </si>
  <si>
    <t>Door closer</t>
  </si>
  <si>
    <t>set</t>
  </si>
  <si>
    <t>Kunci slot</t>
  </si>
  <si>
    <t>Door holder</t>
  </si>
  <si>
    <t>Door stop</t>
  </si>
  <si>
    <t>Rel pintu sorong</t>
  </si>
  <si>
    <t>Set</t>
  </si>
  <si>
    <t>Pemasangan 1 buah kunci lemari</t>
  </si>
  <si>
    <t>Kunci lemari</t>
  </si>
  <si>
    <t>Kaca tebal 3mm</t>
  </si>
  <si>
    <t>Kaca tebal 5 mm</t>
  </si>
  <si>
    <t>Kaca tebal 8 mm</t>
  </si>
  <si>
    <t>Pemasangan 1 m2 kaca buram tebal 12 mm</t>
  </si>
  <si>
    <t>Kaca buram  12 mm</t>
  </si>
  <si>
    <t>Pemasangan 1 m2 kaca cermin tebal 5 mm</t>
  </si>
  <si>
    <t>Kaca cermin 5 mm</t>
  </si>
  <si>
    <t>Pemasangan 1 m2 kaca cermin tebal 8 mm</t>
  </si>
  <si>
    <t>Kaca cermin 8 mm</t>
  </si>
  <si>
    <t>Kaca   wireglassed 5mm</t>
  </si>
  <si>
    <t>Pemasangan 1 m2 kaca patri tebal 5 mm</t>
  </si>
  <si>
    <t>Kaca patri 5mm</t>
  </si>
  <si>
    <t>Soda api</t>
  </si>
  <si>
    <t>Sabun</t>
  </si>
  <si>
    <t>Tukang cat</t>
  </si>
  <si>
    <t>Cat menie</t>
  </si>
  <si>
    <t>Plamuur</t>
  </si>
  <si>
    <t>Cat dasar Kayu</t>
  </si>
  <si>
    <t>Cat Penutup Kayu</t>
  </si>
  <si>
    <t>Kuas</t>
  </si>
  <si>
    <t>Pengencer</t>
  </si>
  <si>
    <t>Ampelas</t>
  </si>
  <si>
    <t>Pelaburan 1 m2 bidang kayu dengan teak oil</t>
  </si>
  <si>
    <t>Teak oil</t>
  </si>
  <si>
    <t>Politur</t>
  </si>
  <si>
    <t>Politur jadi</t>
  </si>
  <si>
    <t>Residu atau ter</t>
  </si>
  <si>
    <t>Pelaburan 1 m2 bidang kayu dengan vernis</t>
  </si>
  <si>
    <t>Vernis</t>
  </si>
  <si>
    <t>Dempul</t>
  </si>
  <si>
    <t>Cat dasar Tembok</t>
  </si>
  <si>
    <t>Cat Penutup Tembok</t>
  </si>
  <si>
    <t>Kalkarium</t>
  </si>
  <si>
    <t>Kapur sirih</t>
  </si>
  <si>
    <t>Alang-alang</t>
  </si>
  <si>
    <t>Ikat</t>
  </si>
  <si>
    <t>Wallpaper</t>
  </si>
  <si>
    <t>Menie besi</t>
  </si>
  <si>
    <t>Pengecatan 1 m2 permukaan baja dengan menie besi dengan perancah</t>
  </si>
  <si>
    <t>Perancah kayu</t>
  </si>
  <si>
    <t>Menie A</t>
  </si>
  <si>
    <t>Menie B</t>
  </si>
  <si>
    <t>Cat Besi</t>
  </si>
  <si>
    <t>Pengecatan 1 m2 permukaan baja galvanis secara manual sistem 3 lapis</t>
  </si>
  <si>
    <t>Cat dasar Besi</t>
  </si>
  <si>
    <t>Cat antara</t>
  </si>
  <si>
    <t>Closet duduk</t>
  </si>
  <si>
    <t>Unit</t>
  </si>
  <si>
    <t>Closet jongkok</t>
  </si>
  <si>
    <t>Urinoir</t>
  </si>
  <si>
    <t>Wastafel</t>
  </si>
  <si>
    <t>Bathcuip</t>
  </si>
  <si>
    <t>Bak fibreglass</t>
  </si>
  <si>
    <t>Porselen 11x11</t>
  </si>
  <si>
    <t>Beton 1:2:3</t>
  </si>
  <si>
    <t>Baja tulangan</t>
  </si>
  <si>
    <t>Kayu bekisting</t>
  </si>
  <si>
    <t>Ubin porselen</t>
  </si>
  <si>
    <t>Bak cuci piring</t>
  </si>
  <si>
    <t>Waterdrain</t>
  </si>
  <si>
    <t>Floor drain</t>
  </si>
  <si>
    <t>Pipa galvanis ½”</t>
  </si>
  <si>
    <t>M</t>
  </si>
  <si>
    <t>Kran air</t>
  </si>
  <si>
    <t>Sealtape</t>
  </si>
  <si>
    <t>Pipa galvanis 3/4”</t>
  </si>
  <si>
    <t>Pipa galvanis 1”</t>
  </si>
  <si>
    <t>Pipa galvanis 11/2”</t>
  </si>
  <si>
    <t>Pipa galvanis 3”</t>
  </si>
  <si>
    <t>Pipa galvanis 4”</t>
  </si>
  <si>
    <t>Pipa PVC 1/2”</t>
  </si>
  <si>
    <t>Pipa PVC 3/4”</t>
  </si>
  <si>
    <t>Pipa PVC 1”</t>
  </si>
  <si>
    <t>Pipa PVC 11/2”</t>
  </si>
  <si>
    <t>Pipa PVC 2”</t>
  </si>
  <si>
    <t>Pipa PVC 21/2”</t>
  </si>
  <si>
    <t>Pipa PVC 3”</t>
  </si>
  <si>
    <t>Pipa PVC 4”</t>
  </si>
  <si>
    <t>Pipa tanah</t>
  </si>
  <si>
    <t>Pipa Beton</t>
  </si>
  <si>
    <t xml:space="preserve">Pipa listrik  5/8” </t>
  </si>
  <si>
    <t>btg</t>
  </si>
  <si>
    <t>Kabel NYM 3x2,5 mm2</t>
  </si>
  <si>
    <t>Tee Doos</t>
  </si>
  <si>
    <t>L.Bow</t>
  </si>
  <si>
    <t>Las Dop</t>
  </si>
  <si>
    <t>Klem Pipa Listrik</t>
  </si>
  <si>
    <t>Mongkok (Listrik)</t>
  </si>
  <si>
    <t>Saklar tunggal</t>
  </si>
  <si>
    <t>Fitting Lampu</t>
  </si>
  <si>
    <t>Pipa Conduit</t>
  </si>
  <si>
    <t>Socket Pipa</t>
  </si>
  <si>
    <t>Klem Pipa</t>
  </si>
  <si>
    <t>Fhiser</t>
  </si>
  <si>
    <t>Sealtape Listrik</t>
  </si>
  <si>
    <t>Stop kontak</t>
  </si>
  <si>
    <t>MCB-BOX</t>
  </si>
  <si>
    <t>HARGA BAHAN</t>
  </si>
  <si>
    <t xml:space="preserve">Harga Satuan                                                   </t>
  </si>
  <si>
    <t>Air Kerja</t>
  </si>
  <si>
    <t>Air test (air bersih)</t>
  </si>
  <si>
    <t>Air Bersih / PDAM</t>
  </si>
  <si>
    <t>Bahan bakar</t>
  </si>
  <si>
    <t>liter</t>
  </si>
  <si>
    <t>Balok kayu, 6 x 12 Kelas II</t>
  </si>
  <si>
    <t>Batu gunung</t>
  </si>
  <si>
    <t>Bentonite</t>
  </si>
  <si>
    <t>Floor harderner</t>
  </si>
  <si>
    <t>Jet Pump</t>
  </si>
  <si>
    <t>Kawat BRC galvanis besi 8"</t>
  </si>
  <si>
    <t>Kawat Galvanis Q 3 mm</t>
  </si>
  <si>
    <t>Kayu papan 3/20</t>
  </si>
  <si>
    <t>Kayu Ulin 10x10</t>
  </si>
  <si>
    <t>Kalang dan sunduk</t>
  </si>
  <si>
    <t>Kerikil kg</t>
  </si>
  <si>
    <t>Nozzle</t>
  </si>
  <si>
    <t>Oli</t>
  </si>
  <si>
    <t>Pengeboran</t>
  </si>
  <si>
    <t>Pipa Baja Ø 100 mm</t>
  </si>
  <si>
    <t>Pipa Baja Ø 1000 mm</t>
  </si>
  <si>
    <t>Pipa Baja Ø 1100 mm</t>
  </si>
  <si>
    <t>Pipa Baja Ø 1200 mm</t>
  </si>
  <si>
    <t>Pipa Baja Ø 125 mm</t>
  </si>
  <si>
    <t>Pipa Baja Ø 150 mm</t>
  </si>
  <si>
    <t>Pipa Baja Ø 200 mm</t>
  </si>
  <si>
    <t>Pipa Baja Ø 250 mm</t>
  </si>
  <si>
    <t>Pipa Baja Ø 300 mm</t>
  </si>
  <si>
    <t>Pipa Baja Ø 400 mm</t>
  </si>
  <si>
    <t>Pipa Baja Ø 450 mm</t>
  </si>
  <si>
    <t>Pipa Baja Ø 500 mm</t>
  </si>
  <si>
    <t>Pipa Baja Ø 600 mm</t>
  </si>
  <si>
    <t>Pipa Baja Ø 63 mm</t>
  </si>
  <si>
    <t>Pipa Baja Ø 800 mm</t>
  </si>
  <si>
    <t>Pipa Baja Ø 900 mm</t>
  </si>
  <si>
    <t>Pipa DCI Ø 100 mm</t>
  </si>
  <si>
    <t>Pipa DCI Ø 1000 mm</t>
  </si>
  <si>
    <t>Pipa DCI Ø 1100 mm</t>
  </si>
  <si>
    <t>Pipa DCI Ø 1200 mm</t>
  </si>
  <si>
    <t>Pipa DCI Ø 125 mm</t>
  </si>
  <si>
    <t>Pipa DCI Ø 150 mm</t>
  </si>
  <si>
    <t>Pipa DCI Ø 200 mm</t>
  </si>
  <si>
    <t>Pipa DCI Ø 250 mm</t>
  </si>
  <si>
    <t>Pipa DCI Ø 300 mm</t>
  </si>
  <si>
    <t>Pipa DCI Ø 400 mm</t>
  </si>
  <si>
    <t>Pipa DCI Ø 450 mm</t>
  </si>
  <si>
    <t>Pipa DCI Ø 500 mm</t>
  </si>
  <si>
    <t>Pipa DCI Ø 600 mm</t>
  </si>
  <si>
    <t>Pipa DCI Ø 800 mm</t>
  </si>
  <si>
    <t>Pipa DCI Ø 900 mm</t>
  </si>
  <si>
    <t>Pipa GIP Ø 100 mm</t>
  </si>
  <si>
    <t>Pipa GIP Ø 1000 mm</t>
  </si>
  <si>
    <t>Pipa GIP Ø 1100 mm</t>
  </si>
  <si>
    <t>Pipa GIP Ø 1200 mm</t>
  </si>
  <si>
    <t>Pipa GIP Ø 125 mm</t>
  </si>
  <si>
    <t>Pipa GIP Ø 150 mm</t>
  </si>
  <si>
    <t>Pipa GIP Ø 200 mm</t>
  </si>
  <si>
    <t>Pipa GIP Ø 250 mm</t>
  </si>
  <si>
    <t>Pipa GIP Ø 300 mm</t>
  </si>
  <si>
    <t>Pipa GIP Ø 400 mm</t>
  </si>
  <si>
    <t>Pipa GIP Ø 450 mm</t>
  </si>
  <si>
    <t>Pipa GIP Ø 500 mm</t>
  </si>
  <si>
    <t>Pipa GIP Ø 600 mm</t>
  </si>
  <si>
    <t>Pipa GIP Ø 63 mm</t>
  </si>
  <si>
    <t>Pipa GIP Ø 800 mm</t>
  </si>
  <si>
    <t>Pipa GIP Ø 900 mm</t>
  </si>
  <si>
    <t>Pipa HDPE Ø 100 mm</t>
  </si>
  <si>
    <t>Pipa HDPE Ø 1000</t>
  </si>
  <si>
    <t>Pipa HDPE Ø 1000 mm</t>
  </si>
  <si>
    <t>Pipa HDPE Ø 1100</t>
  </si>
  <si>
    <t>Pipa HDPE Ø 1100 mm</t>
  </si>
  <si>
    <t>Pipa HDPE Ø 1200 mm</t>
  </si>
  <si>
    <t>Pipa HDPE Ø 125 mm</t>
  </si>
  <si>
    <t>Pipa HDPE Ø 150 mm</t>
  </si>
  <si>
    <t>Pipa HDPE Ø 200 mm</t>
  </si>
  <si>
    <t>Pipa HDPE Ø 250 mm</t>
  </si>
  <si>
    <t>Pipa HDPE Ø 300 mm</t>
  </si>
  <si>
    <t>Pipa HDPE Ø 400 mm</t>
  </si>
  <si>
    <t>Pipa HDPE Ø 450 mm</t>
  </si>
  <si>
    <t>Pipa HDPE Ø 500 mm</t>
  </si>
  <si>
    <t>Pipa HDPE Ø 600 mm</t>
  </si>
  <si>
    <t>Pipa HDPE Ø 63 mm</t>
  </si>
  <si>
    <t>Pipa HDPE Ø 800 mm</t>
  </si>
  <si>
    <t>Pipa HDPE Ø 900 mm</t>
  </si>
  <si>
    <t>Pipa Ø 100 mm</t>
  </si>
  <si>
    <t>Pipa Ø 150 mm</t>
  </si>
  <si>
    <t>Pipa Ø 200 mm</t>
  </si>
  <si>
    <t>Pipa Ø 250 mm</t>
  </si>
  <si>
    <t>Pipa Ø 300 mm</t>
  </si>
  <si>
    <t>Pipa Ø 400 mm</t>
  </si>
  <si>
    <t>Pipa Ø 450 mm</t>
  </si>
  <si>
    <t>Pipa Ø 500 mm</t>
  </si>
  <si>
    <t>Pipa Ø 600 mm</t>
  </si>
  <si>
    <t>Pipa Ø 700 mm</t>
  </si>
  <si>
    <t>Pipa Ø 80 mm</t>
  </si>
  <si>
    <t>Pipa Ø 800 mm</t>
  </si>
  <si>
    <t>Pipa PVC Ø 1000 mm</t>
  </si>
  <si>
    <t>Pipa PVC Ø 110 mm</t>
  </si>
  <si>
    <t>Pipa PVC Ø 1100 mm</t>
  </si>
  <si>
    <t>Pipa PVC Ø 1200 mm</t>
  </si>
  <si>
    <t>Pipa PVC Ø 150 mm</t>
  </si>
  <si>
    <t>Pipa PVC Ø 200 mm</t>
  </si>
  <si>
    <t>Pipa PVC Ø 250 mm</t>
  </si>
  <si>
    <t>Pipa PVC Ø 300 mm</t>
  </si>
  <si>
    <t>Pipa PVC Ø 400 mm</t>
  </si>
  <si>
    <t>Pipa PVC Ø 450 mm</t>
  </si>
  <si>
    <t>Pipa PVC Ø 500 mm</t>
  </si>
  <si>
    <t>Pipa PVC Ø 600 mm</t>
  </si>
  <si>
    <t>Pipa PVC Ø 63 mm</t>
  </si>
  <si>
    <t>Pipa PVC Ø 800 mm</t>
  </si>
  <si>
    <t>Pipa PVC Ø 90 mm</t>
  </si>
  <si>
    <t>Pipa PVC Ø 900 mm</t>
  </si>
  <si>
    <t>Pompa Transfer 200 Lpm ( 3 Lps )</t>
  </si>
  <si>
    <t>Saklar ganda</t>
  </si>
  <si>
    <t>Tee Ø 1000 mm</t>
  </si>
  <si>
    <t>Tee Ø 1100 mm</t>
  </si>
  <si>
    <t>Tee Ø 1200 mm</t>
  </si>
  <si>
    <t>Tee Ø 150 mm</t>
  </si>
  <si>
    <t>Tee Ø 200 mm</t>
  </si>
  <si>
    <t>Tee Ø 250 mm</t>
  </si>
  <si>
    <t>Tee Ø 300 mm</t>
  </si>
  <si>
    <t>Tee Ø 400 mm</t>
  </si>
  <si>
    <t>Tee Ø 450 mm</t>
  </si>
  <si>
    <t>Tee Ø 500 mm</t>
  </si>
  <si>
    <t>Tee Ø 600 mm</t>
  </si>
  <si>
    <t>Tee Ø 700 mm</t>
  </si>
  <si>
    <t>Tee Ø 800 mm</t>
  </si>
  <si>
    <t>Tee Ø 900 mm</t>
  </si>
  <si>
    <t>Tiang GIP dia. 50 mm ( 2'' )</t>
  </si>
  <si>
    <t>Valve Ø 1000 mm</t>
  </si>
  <si>
    <t>Valve Ø 1100 mm</t>
  </si>
  <si>
    <t>Valve Ø 1200 mm</t>
  </si>
  <si>
    <t>Valve Ø 150 mm</t>
  </si>
  <si>
    <t>Valve Ø 200 mm</t>
  </si>
  <si>
    <t>Valve Ø 250 mm</t>
  </si>
  <si>
    <t>Valve Ø 300 mm</t>
  </si>
  <si>
    <t>Valve Ø 400 mm</t>
  </si>
  <si>
    <t>Valve Ø 450 mm</t>
  </si>
  <si>
    <t>Valve Ø 500 mm</t>
  </si>
  <si>
    <t>Valve Ø 600 mm</t>
  </si>
  <si>
    <t>Valve Ø 700 mm</t>
  </si>
  <si>
    <t>Valve Ø 800 mm</t>
  </si>
  <si>
    <t>Valve Ø 900 mm</t>
  </si>
  <si>
    <t>Chopped Strand Mat(CSM)450</t>
  </si>
  <si>
    <t>Wover Roving (WR)600</t>
  </si>
  <si>
    <t>Resin</t>
  </si>
  <si>
    <t>Katalis</t>
  </si>
  <si>
    <t>Pigment White</t>
  </si>
  <si>
    <t>Pigmen Blue</t>
  </si>
  <si>
    <t>Talk</t>
  </si>
  <si>
    <t>zak</t>
  </si>
  <si>
    <t>ALAT SEWA</t>
  </si>
  <si>
    <t>Mobile crane =&lt; 3 ton</t>
  </si>
  <si>
    <t>Unit hari</t>
  </si>
  <si>
    <t>Peralatan potong pipa T1/manual  (gergaji) /saw</t>
  </si>
  <si>
    <t>Hari</t>
  </si>
  <si>
    <t>Peralatan potong pipa T2/mekanik / cilinder</t>
  </si>
  <si>
    <t>Peralatan potong pipa T2/mekanik / cilinder saw</t>
  </si>
  <si>
    <t>Sewa Genset 1500 watt</t>
  </si>
  <si>
    <t>Sewa Pompa Submersible 3m3/h</t>
  </si>
  <si>
    <t>Sewa Tripot/Tackel &amp; handle crane 2 T</t>
  </si>
  <si>
    <t>Sewa pipe support</t>
  </si>
  <si>
    <t>Sewa excavator type 225 kap 0,5 -1,0 m3</t>
  </si>
  <si>
    <t>Mesin Horizontal Direct Drilling (HDD)</t>
  </si>
  <si>
    <t>dan mata bor masing masing diameter</t>
  </si>
  <si>
    <t>Mixing Pump</t>
  </si>
  <si>
    <t>Genset</t>
  </si>
  <si>
    <t>Pembuatan 1 m’ pagar sementara dari kayu tinggi 2 meter</t>
  </si>
  <si>
    <t>Kaso 5/7 kayu kelas II</t>
  </si>
  <si>
    <t>Paku biasa 5 inchi</t>
  </si>
  <si>
    <t>Semen Portland (PC)</t>
  </si>
  <si>
    <t>Pasir Beton</t>
  </si>
  <si>
    <t>Kerikil</t>
  </si>
  <si>
    <t xml:space="preserve">Air </t>
  </si>
  <si>
    <t>Pasir beton</t>
  </si>
  <si>
    <t>lembar</t>
  </si>
  <si>
    <t>Pembuatan 1 m’ pagar sementara dari seng gelombang rangka kayu tinggi 2 meter</t>
  </si>
  <si>
    <t>Pembuatan 1 m2   pagar sementara dari kawat duri tinggi 2 meter</t>
  </si>
  <si>
    <t>1.1.1.6</t>
  </si>
  <si>
    <t>Pemasangan 1 m2 panel beton pracetak 50x50x240 untuk pagar</t>
  </si>
  <si>
    <t>Sat.</t>
  </si>
  <si>
    <t>Harga  Satuan (Rp)</t>
  </si>
  <si>
    <t>Jumlah Harga (Rp)</t>
  </si>
  <si>
    <t>TENAGA KERJA</t>
  </si>
  <si>
    <t>JUMLAH  HARGA TENAGA KERJA</t>
  </si>
  <si>
    <t>1</t>
  </si>
  <si>
    <t>Panel beton pracetak</t>
  </si>
  <si>
    <t>2</t>
  </si>
  <si>
    <t>Kolom beton pracetak</t>
  </si>
  <si>
    <t>batang</t>
  </si>
  <si>
    <t>3</t>
  </si>
  <si>
    <t>4</t>
  </si>
  <si>
    <t>5</t>
  </si>
  <si>
    <t>JUMLAH  HARGA BAHAN</t>
  </si>
  <si>
    <t>JUMLAH  HARGA ALAT</t>
  </si>
  <si>
    <t>Biaya Umum dan Keuntungan 10%-15% x D</t>
  </si>
  <si>
    <t>1.1.2</t>
  </si>
  <si>
    <t>Alat dan/atau sarana penunjang</t>
  </si>
  <si>
    <t>1.1.2.1</t>
  </si>
  <si>
    <t>1 buah papan nama pekerjaan ukuran 0.8x1.2 menggunakan multiflex 18 mm, frame besi siku dan tiang kayu 8/12</t>
  </si>
  <si>
    <t>Tukang pelitur</t>
  </si>
  <si>
    <t>*) L.02</t>
  </si>
  <si>
    <t>Multiplek tebal 18 mm</t>
  </si>
  <si>
    <t>**)</t>
  </si>
  <si>
    <t>Tiang kayu 8/12 kelas II tinggi 4m</t>
  </si>
  <si>
    <t>Frame besi L.30.30.3</t>
  </si>
  <si>
    <t>***)</t>
  </si>
  <si>
    <t>Paku campuran 5 cm + 7 cm</t>
  </si>
  <si>
    <t>Cat kayu</t>
  </si>
  <si>
    <t>1.1.2.2</t>
  </si>
  <si>
    <t>1 buah papan nama pekerjaan ukuran 0.6x08 menggunakan multiplex 10 mm, frame allumunium siku dan tiang kayu 5/7, printing banner plastik</t>
  </si>
  <si>
    <t>Multiplek tebal 9 mm</t>
  </si>
  <si>
    <t>*)</t>
  </si>
  <si>
    <t>Tiang kayu 5/7 kelas II tinggi 3m</t>
  </si>
  <si>
    <t>Frame Allum L.10.1</t>
  </si>
  <si>
    <t>Banner plastik 0.6x0.8 m2</t>
  </si>
  <si>
    <t>6</t>
  </si>
  <si>
    <t>1.1.2.3</t>
  </si>
  <si>
    <t>Pembuatan 1 m2 kantor sementara/rumah jaga/gudang semen dan peralatan lantai plesteran, dinding setengah tembok</t>
  </si>
  <si>
    <t>JUMLAH HARGA TENAGA KERJA</t>
  </si>
  <si>
    <t>Dolken kayu φ 8-10 panjang 400 cm</t>
  </si>
  <si>
    <t>m'</t>
  </si>
  <si>
    <t>7</t>
  </si>
  <si>
    <t>8</t>
  </si>
  <si>
    <t>Koral Beton</t>
  </si>
  <si>
    <t>9</t>
  </si>
  <si>
    <t>10</t>
  </si>
  <si>
    <t>Seng pelat</t>
  </si>
  <si>
    <t>11</t>
  </si>
  <si>
    <t>Jendela nako</t>
  </si>
  <si>
    <t>12</t>
  </si>
  <si>
    <t>13</t>
  </si>
  <si>
    <t>14</t>
  </si>
  <si>
    <t>1.1.2.4</t>
  </si>
  <si>
    <t>Pembuatan 1 m2 direksi keet (Kantor), los kerja dan gudang</t>
  </si>
  <si>
    <t>Kaso 5/7</t>
  </si>
  <si>
    <t>Multiplek tebal 4 mm</t>
  </si>
  <si>
    <t>Fondasi pasangan batu</t>
  </si>
  <si>
    <t>GRC Pelat t=4 mm uk 122x244 cm</t>
  </si>
  <si>
    <t>Paku</t>
  </si>
  <si>
    <t>Asbes gelombang</t>
  </si>
  <si>
    <t>Paku asbes</t>
  </si>
  <si>
    <t>Floor lantai (Beton lantai kerja)</t>
  </si>
  <si>
    <t>Pintu Double teakwood rangka kayu</t>
  </si>
  <si>
    <t>Frame besi kaca nako</t>
  </si>
  <si>
    <t>daun</t>
  </si>
  <si>
    <t>cat dinding</t>
  </si>
  <si>
    <t>1.1.2.5</t>
  </si>
  <si>
    <t>Pembuatan 1 m2 jalan sementara lapis macadam</t>
  </si>
  <si>
    <t>Pekerja ( OJ )</t>
  </si>
  <si>
    <t>OJ</t>
  </si>
  <si>
    <t>Mandor ( OJ )</t>
  </si>
  <si>
    <t>Agg Pokok</t>
  </si>
  <si>
    <t>Agg Pengunci</t>
  </si>
  <si>
    <t>Agg Penutup</t>
  </si>
  <si>
    <t>Aspal</t>
  </si>
  <si>
    <t>Wheel Loader</t>
  </si>
  <si>
    <t>jam</t>
  </si>
  <si>
    <t>Dump Truck 1</t>
  </si>
  <si>
    <t>Dump Truck 2</t>
  </si>
  <si>
    <t>Dump Truck 3</t>
  </si>
  <si>
    <t>Three Wheel Roller</t>
  </si>
  <si>
    <t>Asphalt Distributor</t>
  </si>
  <si>
    <t xml:space="preserve">Mandor </t>
  </si>
  <si>
    <t>1.1.2.6</t>
  </si>
  <si>
    <t>Pembuatan 1 m2 jalan sementara (Jalan Tanah)</t>
  </si>
  <si>
    <t>UNIT PEKERJAAN *)</t>
  </si>
  <si>
    <t>Pembersihan &amp; Pengupasan (Buang Top Soil dan Segala Tanaman)</t>
  </si>
  <si>
    <t>Penyiapan Badan Jalan (Pemadatan Fondasi Timbunan)</t>
  </si>
  <si>
    <t>Timbunan Pilihan (CBR&gt;10%)</t>
  </si>
  <si>
    <t>JUMLAH UNIT PEKERJAAN</t>
  </si>
  <si>
    <t>LAIN-LAIN</t>
  </si>
  <si>
    <t>Sewa Lahan (Jika di luar Rumija, Luas lahan bisa lebih besar dari contoh)</t>
  </si>
  <si>
    <t>JUMLAH HARGA LAIN-LAIN</t>
  </si>
  <si>
    <t>Jumlah (A+B)</t>
  </si>
  <si>
    <t>1.1.2.7</t>
  </si>
  <si>
    <t>Pembuatan 1 m2 jalan sementara (Jalan Kerikil)</t>
  </si>
  <si>
    <t>Lapis Fondasi Agregat Kelas C (CBR &gt; 30% ukuran butiran maksimum 2.5 cm)</t>
  </si>
  <si>
    <t>Lapis Resap Pengikat</t>
  </si>
  <si>
    <t>1.1.3</t>
  </si>
  <si>
    <t xml:space="preserve">Pembersihan dan Pengupasan Permukaan Tanah </t>
  </si>
  <si>
    <t xml:space="preserve">1.1.3.1 </t>
  </si>
  <si>
    <t xml:space="preserve">1 m3 Pembersihan dan pengupasan permukaan tanah (striping) s.d. tanaman ∅ 2 cm </t>
  </si>
  <si>
    <t xml:space="preserve">Kode </t>
  </si>
  <si>
    <t>1.1.3.3.</t>
  </si>
  <si>
    <t>Tebas tebang 1 m
2
 tanaman/tumbuhan ∅ &gt;5 s.d. 15 cm</t>
  </si>
  <si>
    <t xml:space="preserve">1.1.3.4 </t>
  </si>
  <si>
    <t>Tebas tebang 1 batang pohon/tumbuhan ∅ &gt;15 s.d. 30 cm</t>
  </si>
  <si>
    <t>Chainsaw 20”; 5,5HP</t>
  </si>
  <si>
    <t>hari</t>
  </si>
  <si>
    <t>1.1.3.5</t>
  </si>
  <si>
    <t>Tebas tebang 1 batang pohon/tumbuhan ∅ &gt; 30 s.d 50 cm</t>
  </si>
  <si>
    <t xml:space="preserve">1.1.3.6 </t>
  </si>
  <si>
    <t>Tebas tebang 1 batang pohon/tumbuhan ∅ &gt; 50 s.d 75 cm (diameter pohon diukur 1 m di atas permukaan tanah)</t>
  </si>
  <si>
    <t>Chainsaw 30”; 7,5HP</t>
  </si>
  <si>
    <t>1.1.3.7</t>
  </si>
  <si>
    <t>Tebas tebang 1 batang pohon/tumbuhan ∅ &gt; 75 cm (diameter pohon diukur 1 m di atas permukaan tanah)</t>
  </si>
  <si>
    <t>1.1.3.8</t>
  </si>
  <si>
    <t>Gali dan cabut 1 tunggul pohon tanaman keras ∅ &gt; 5 s.d. 15 cm (termasuk pembuangan sisa tunggul tanpa menutup kembali bekas lubang)</t>
  </si>
  <si>
    <t>1.1.3.9</t>
  </si>
  <si>
    <t xml:space="preserve">Gali dan cabut 1 tunggul pohon tanaman keras ∅ &gt; 15 cm  s.d. 30 cm (termasuk pembuangan sisa tunggul tanpa menutup kembali bekas lubang) </t>
  </si>
  <si>
    <t>1.1.3.10</t>
  </si>
  <si>
    <t>Gali dan cabut 1 tunggul pohon tanaman keras ∅ &gt; 30 cm  s.d. 50 cm (termasuk pembuangan sisa tunggul tanpa menutup kembali bekas lubang)</t>
  </si>
  <si>
    <t xml:space="preserve">Uraian </t>
  </si>
  <si>
    <t xml:space="preserve">1.1.3.11 </t>
  </si>
  <si>
    <t>Gali dan cabut 1 tunggul pohon tanaman keras ∅ &gt; 50 cm  s.d. 75 cm (termasuk pembuangan sisa tunggul tanpa menutup kembali bekas lubang)</t>
  </si>
  <si>
    <t>1.1.3.12</t>
  </si>
  <si>
    <t>Gali dan cabut 1 tunggul pohon tanaman keras ∅ &gt; 75 cm (termasuk pembuangan sisa tunggul tanpa menutup kembali bekas lubang)</t>
  </si>
  <si>
    <t>1.1.3.13</t>
  </si>
  <si>
    <t>Gali dan cabut 1 tunggul pohon tanaman keras ∅ &gt; 5 s.d. 15 cm (termasuk pembuangan sisa tunggul dengan menutup kembali bekas lubang)</t>
  </si>
  <si>
    <t>1.1.3.14</t>
  </si>
  <si>
    <t>Gali dan cabut 1 tunggul pohon tanaman keras ∅ &gt; 15 cm s.d. 30 cm (termasuk pembuangan sisa tunggul dengan menutup kembali bekas lubang)</t>
  </si>
  <si>
    <t>1.1.3.15</t>
  </si>
  <si>
    <t>Gali dan cabut 1 tunggul pohon tanaman keras ∅ &gt; 15 cm s.d. 50 cm (termasuk pembuangan sisa tunggul dengan menutup kembali bekas lubang)</t>
  </si>
  <si>
    <t>1.1.3.16</t>
  </si>
  <si>
    <t>Gali dan cabut 1 tunggul pohon tanaman keras ∅ &gt; 15 cm s.d. 75 cm (termasuk pembuangan sisa tunggul dengan menutup kembali bekas lubang)</t>
  </si>
  <si>
    <t>1.1.3.17</t>
  </si>
  <si>
    <t>Gali dan cabut 1 tunggul pohon tanaman keras ∅ &gt;  75 cm (termasuk pembuangan sisa tunggul dengan menutup kembali bekas lubang)</t>
  </si>
  <si>
    <t xml:space="preserve">1.1.4 </t>
  </si>
  <si>
    <t xml:space="preserve">Pengukuran dan Pasangan Bouwplank </t>
  </si>
  <si>
    <t>1.1.4.1</t>
  </si>
  <si>
    <t>Pengukuran ulang topografi seluas 1 Ha</t>
  </si>
  <si>
    <t>Juru ukur</t>
  </si>
  <si>
    <t>Pembantu juru ukur</t>
  </si>
  <si>
    <t>Juru gambar</t>
  </si>
  <si>
    <t>L.14b</t>
  </si>
  <si>
    <t>Ahli topografi</t>
  </si>
  <si>
    <t>L.12d</t>
  </si>
  <si>
    <t>Paku payung</t>
  </si>
  <si>
    <t>Waterpass</t>
  </si>
  <si>
    <t>Theodolit</t>
  </si>
  <si>
    <t>1.1.4.2</t>
  </si>
  <si>
    <t>Pasangan 1 m' bouwplank</t>
  </si>
  <si>
    <t>Kayu papan 3/20 cm</t>
  </si>
  <si>
    <t>Paku 2 inch</t>
  </si>
  <si>
    <t>1.1.4.3</t>
  </si>
  <si>
    <t xml:space="preserve">Patok Kayu (kaso5/7) Panjang 0,5 m' </t>
  </si>
  <si>
    <t>Paku Payung</t>
  </si>
  <si>
    <t xml:space="preserve">bh </t>
  </si>
  <si>
    <t>Kayu balok 5/7 kelas II</t>
  </si>
  <si>
    <t>1.1.4.4</t>
  </si>
  <si>
    <t>1 Buah Patok Kayu (Kaso 5/7) panjang 1 m'</t>
  </si>
  <si>
    <t>1.1.4.5</t>
  </si>
  <si>
    <t>Patok Tetap Bantu (PTB)</t>
  </si>
  <si>
    <t xml:space="preserve">Analisa Pekerjaan </t>
  </si>
  <si>
    <t>Galian tanah biasa</t>
  </si>
  <si>
    <t xml:space="preserve">Timbunan Pasir </t>
  </si>
  <si>
    <t>Pembesian</t>
  </si>
  <si>
    <t xml:space="preserve">Bekisting </t>
  </si>
  <si>
    <t>Beton fc' 15 Mpa</t>
  </si>
  <si>
    <t>Pen Kuningan titik acuan</t>
  </si>
  <si>
    <t>Marmer Graphir 10x10 cm</t>
  </si>
  <si>
    <t>bauh</t>
  </si>
  <si>
    <t>1.1.4.6</t>
  </si>
  <si>
    <t>Patok Tetap Utama (PTU)</t>
  </si>
  <si>
    <t>BjTP</t>
  </si>
  <si>
    <t>Pen kuningan titik acuan</t>
  </si>
  <si>
    <t>Marmer Graphir 12x12 cm</t>
  </si>
  <si>
    <t>PEKERJAAN GALIAN TANAH</t>
  </si>
  <si>
    <t xml:space="preserve">1.2.1 </t>
  </si>
  <si>
    <t xml:space="preserve">Tanah Biasa </t>
  </si>
  <si>
    <t>1.2.1.1</t>
  </si>
  <si>
    <t xml:space="preserve">Cara Manual </t>
  </si>
  <si>
    <t>1.2.1.1.1</t>
  </si>
  <si>
    <t xml:space="preserve">Penggalian 1 m3 tanah biasa sedalam 0 s.d. 1 m untuk volume s.d. 200 m3 secara manual </t>
  </si>
  <si>
    <t>1.2.1.1.2</t>
  </si>
  <si>
    <t>Penggalian 1 m3 tanah biasa sedalam 0 s.d. 1 m untuk volume 200 m3 s.d 2.000 m3 secara manual</t>
  </si>
  <si>
    <t>1.2.1.1.3</t>
  </si>
  <si>
    <t>Penggalian 1 m3 tanah biasa sedalam 0 s.d. 1 m untuk volume &gt; 2.000 m3 secara Manual</t>
  </si>
  <si>
    <t>1.2.1.1.4</t>
  </si>
  <si>
    <t xml:space="preserve">Penggalian 1 m3 tanah biasa sedalam &gt; 1 s.d. 2 m untuk volume s.d 200 m3 secara manual </t>
  </si>
  <si>
    <t>1.2.1.1.5</t>
  </si>
  <si>
    <t xml:space="preserve">Penggalian 1 m3 tanah biasa sedalam &gt; 1 s.d. 2 m untuk volume &gt; 200 m3 secara manual 
</t>
  </si>
  <si>
    <t>1.2.1.1.6</t>
  </si>
  <si>
    <t>Penggalian 1 m3 tanah biasa sedalam &gt; 2 s.d. 3 m untuk volume s.d 200 m3 secara manual</t>
  </si>
  <si>
    <t>1.2.1.1.7</t>
  </si>
  <si>
    <t>Penggalian 1 m3 tanah biasa sedalam &gt; 2 s.d. 3 m untuk volume &gt; 200 m3 secara manual</t>
  </si>
  <si>
    <t>1.2.1.1.8</t>
  </si>
  <si>
    <t>Penggalian 1 m3 tanah biasa sedalam &gt; 3 m, setiap penambahan kedalaman 1 m secara manual</t>
  </si>
  <si>
    <t>1.2.1.2</t>
  </si>
  <si>
    <t xml:space="preserve">Cara Semi Mekanis </t>
  </si>
  <si>
    <t>1.2.1.2.1</t>
  </si>
  <si>
    <t xml:space="preserve">Penggalian 1 m3 tanh biasa sedalam &gt; 0 s.d 1 m secara semi mekanis </t>
  </si>
  <si>
    <t>Jack hammer + genset</t>
  </si>
  <si>
    <t xml:space="preserve">hari </t>
  </si>
  <si>
    <t>1.2.1.2.2</t>
  </si>
  <si>
    <t xml:space="preserve">Penggalian 1 m3 tanah biasa sedalam &gt;1 s.d 2 m secara semi mekanis </t>
  </si>
  <si>
    <t>1.2.1.2.3</t>
  </si>
  <si>
    <t xml:space="preserve">Penggalian 1 m3 tanah biasa sedalam &gt;2 s.d 3 m secara semi mekanis </t>
  </si>
  <si>
    <t>1.2.1.2.4</t>
  </si>
  <si>
    <t xml:space="preserve">Penggalian 1 m3 tanah biasa &gt; 3 m untuk setiap  penambahan kedalaman 1 m secara semi mekanis </t>
  </si>
  <si>
    <t xml:space="preserve">1.2.2 </t>
  </si>
  <si>
    <t xml:space="preserve">Pasir </t>
  </si>
  <si>
    <t xml:space="preserve">1.2.2.1 </t>
  </si>
  <si>
    <t xml:space="preserve">1.2.2.1.1 </t>
  </si>
  <si>
    <t xml:space="preserve">Penggalian 1 m3 pasir sedalam &gt;0 s.d 1 m secara manual </t>
  </si>
  <si>
    <t>1.2.2.1.2</t>
  </si>
  <si>
    <t xml:space="preserve">Penggalian 1 m3 pasir sedalam &gt; 1 s.d 2 m secara manual </t>
  </si>
  <si>
    <t>1.2.2.1.3</t>
  </si>
  <si>
    <t xml:space="preserve">Penggalian 1 m3 pasir sedalam &gt; 2 s.d 3 m secara manual </t>
  </si>
  <si>
    <t>1.2.2.1.4</t>
  </si>
  <si>
    <t xml:space="preserve">Penggalian 1 m3 pasir sedalam &gt;  3 m  tiap tambahan dalam 1 msecara manual </t>
  </si>
  <si>
    <t>1.2.2.2</t>
  </si>
  <si>
    <t>1.2.2.2.1</t>
  </si>
  <si>
    <t xml:space="preserve">Penggalian 1 m3 pasir sedalam &gt;  0 s.d 1 m secara semi mekanis </t>
  </si>
  <si>
    <t xml:space="preserve">Pompa Sedot Pasir </t>
  </si>
  <si>
    <t>1.2.2.2.2</t>
  </si>
  <si>
    <t xml:space="preserve">Penggalian 1 m3 pasir sedalam &gt;  1 s.d 2 m secara semi mekanis </t>
  </si>
  <si>
    <t>1.2.2.2.3</t>
  </si>
  <si>
    <t xml:space="preserve">Penggalian 1 m3 pasir sedalam &gt;  2 s.d 3 m secara semi mekanis </t>
  </si>
  <si>
    <t xml:space="preserve">Pompa sedot pasir </t>
  </si>
  <si>
    <t>1.2.2.2.4</t>
  </si>
  <si>
    <t>Penggalian 1 m3 pasir sedalam &gt;   3 m secara semi mekanis untuk setiap tambahan dalm 1 m</t>
  </si>
  <si>
    <t>1.2.3</t>
  </si>
  <si>
    <t xml:space="preserve">Tanah Berbatu </t>
  </si>
  <si>
    <t>1.2.3.1</t>
  </si>
  <si>
    <t>1.2.3.1.1</t>
  </si>
  <si>
    <t xml:space="preserve">Penggalian 1 m3 tanah berbatu sedalam &gt; 0 s.d 1 m secara Manual </t>
  </si>
  <si>
    <t>1.2.3.1.2</t>
  </si>
  <si>
    <t xml:space="preserve">Penggalian 1 m3 tanah berbatu sedalam &gt; 1 s.d 2 m secara Manual </t>
  </si>
  <si>
    <t>1.2.3.1.3</t>
  </si>
  <si>
    <t xml:space="preserve">Penggalian 1 m3 tanah berbatu sedalam &gt; 2 s.d 3 m secara Manual </t>
  </si>
  <si>
    <t>1.2.3.1.4</t>
  </si>
  <si>
    <t xml:space="preserve">Penggalian 1 m3 tanah berbatu sedalam &gt;3 m, setiap tambah dalam 1 m secara Manual </t>
  </si>
  <si>
    <t xml:space="preserve">1.2.3.2 </t>
  </si>
  <si>
    <t>1.2.3.2.1</t>
  </si>
  <si>
    <t xml:space="preserve">Penggalian 1 m3 tanah berbatu sedalam &gt; 0 s.d 1 m secara semi mekanis </t>
  </si>
  <si>
    <t>1.2.3.2.2</t>
  </si>
  <si>
    <t xml:space="preserve">Penggalian 1 m3 tanah berbatu sedalam &gt; 1 s.d 2 m secara semi mekanis </t>
  </si>
  <si>
    <t>1.2.3.2.3</t>
  </si>
  <si>
    <t xml:space="preserve">Penggalian 1 m3 tanah berbatu sedalam &gt; 2 s.d 3 m secara semi mekanis </t>
  </si>
  <si>
    <t>1.2.3.2.4</t>
  </si>
  <si>
    <t xml:space="preserve">Penggalian 1 m3 tanah berbatu sedalam &gt; 3 , setiap tambahan dalam 1 m secara semi mekanis </t>
  </si>
  <si>
    <t>1.2.4</t>
  </si>
  <si>
    <t xml:space="preserve">Tanah Keras atau Cadas </t>
  </si>
  <si>
    <t>1.2.4.1</t>
  </si>
  <si>
    <t>1.2.4.1.1</t>
  </si>
  <si>
    <t xml:space="preserve">Penggalian 1 m3 cadas atau tanah keras sedalam &gt; 0 s.d 1 m untuk volume s.d 200m3 secara manual </t>
  </si>
  <si>
    <t>1.2.4.1.2</t>
  </si>
  <si>
    <t xml:space="preserve">Penggalian 1 m3 cadas atau tanah keras sedalam &gt; 0 s.d 1 m untuk volume &gt; 200 m3 secara manual </t>
  </si>
  <si>
    <t>1.2.4.1.3</t>
  </si>
  <si>
    <t xml:space="preserve">Penggalian 1 m3 cadas atau tanah keras sedalam &gt; 1 s.d 2 m untuk volume s.d 200 m3 secara manual </t>
  </si>
  <si>
    <t>1.2.4.1.4</t>
  </si>
  <si>
    <t xml:space="preserve">Penggalian 1 m3 cadas atau tanah keras sedalam &gt; 1 s.d 2 m untuk volume &gt; 200 m3 secara manual </t>
  </si>
  <si>
    <t>1.2.4.1.5</t>
  </si>
  <si>
    <t xml:space="preserve">Penggalian 1 m3 cadas atau tanah keras sedalam &gt; 2 s.d 3 m untuk volume &gt;s.d 200 m3 secara manual </t>
  </si>
  <si>
    <t>1.2.4.1.6</t>
  </si>
  <si>
    <t xml:space="preserve">Penggalian 1 m3 cadas atau tanah keras sedalam &gt; 3 m tiap tambahan dalam 1 m  secara manual </t>
  </si>
  <si>
    <t>1.2.4.2</t>
  </si>
  <si>
    <t>1.2.4.2.1</t>
  </si>
  <si>
    <t xml:space="preserve">Penggalian 1 m3 cadas atau tanah keras sedalam &gt; 0 s.d 1 m secara semi mekanis </t>
  </si>
  <si>
    <t xml:space="preserve">1.2.4.2.2 </t>
  </si>
  <si>
    <t xml:space="preserve">Penggalian 1 m3 cadas atau tanah keras sedalam &gt; 1 s.d 2 m secara semi mekanis </t>
  </si>
  <si>
    <t xml:space="preserve">1.2.4.2.3 </t>
  </si>
  <si>
    <t xml:space="preserve">Penggalian 1 m3 cadas atau tanah keras sedalam &gt; 2 s.d 3 m secara semi mekanis </t>
  </si>
  <si>
    <t xml:space="preserve">1.2.4.2.4 </t>
  </si>
  <si>
    <t xml:space="preserve">Penggalian 1 m3 cadas atau tanah keras sedalam &gt; 3 m tiap tambahan dalam 1 m secara semi mekanis </t>
  </si>
  <si>
    <t>1.2.5</t>
  </si>
  <si>
    <t>Lumpur</t>
  </si>
  <si>
    <t>1.2.5.1</t>
  </si>
  <si>
    <t>1.2.5.1.1</t>
  </si>
  <si>
    <t>Penggalian 1 m3 galian lumpur sedalam &gt;0 s.d 1 m untuk volume s.d 200 m3 secara manual</t>
  </si>
  <si>
    <t>1.2.5.1.2</t>
  </si>
  <si>
    <t>Penggalian 1 m3 galian lumpur sedalam &gt;0 s.d 1 m untuk volume &gt; 200 m3 secara manual</t>
  </si>
  <si>
    <t>1.2.5.1.3</t>
  </si>
  <si>
    <t>Penggalian 1 m3 galian lumpur sedalam &gt; 1 m s.d 2 m untuk volume s.d 200 m3 secara manual</t>
  </si>
  <si>
    <t>1.2.5.1.4</t>
  </si>
  <si>
    <t>Penggalian 1 m3 galian lumpur sedalam &gt; 1 m s.d 2 m untuk volume &gt; 200 m3 secara manual</t>
  </si>
  <si>
    <t>1.2.5.1.5</t>
  </si>
  <si>
    <t>Penggalian 1 m3 galian lumpur sedalam &gt;  2 m s.d 3 m  secara manual</t>
  </si>
  <si>
    <t>1.2.5.1.6</t>
  </si>
  <si>
    <t>Penggalian 1 m3 galian lumpur sedalam &gt;   3 m setiap tambahan dalam 1 m  secara manual</t>
  </si>
  <si>
    <t>1.2.5.2</t>
  </si>
  <si>
    <t>1.2.5.2.1</t>
  </si>
  <si>
    <t xml:space="preserve">Penggalian 1 m3 lumpur sedalam &gt;0 s.d 1 m secara semi mekanis </t>
  </si>
  <si>
    <t xml:space="preserve">Pompa Lumpur </t>
  </si>
  <si>
    <t>1.2.5.2.2</t>
  </si>
  <si>
    <t xml:space="preserve">Penggalian 1 m3 lumpur sedalam &gt; 1 m s.d 2 m secara semi mekanis </t>
  </si>
  <si>
    <t>1.2.5.2.3</t>
  </si>
  <si>
    <t xml:space="preserve">Penggalian 1 m3 lumpur sedalam &gt; 2 m s.d 3 m secara semi mekanis </t>
  </si>
  <si>
    <t>1.2.5.2.4</t>
  </si>
  <si>
    <t xml:space="preserve">Penggalian 1 m3 lumpur sedalam &gt; 3 m setiap tambah kedalaman 1 m secara semi mekanis </t>
  </si>
  <si>
    <t xml:space="preserve">1.3 </t>
  </si>
  <si>
    <t>PEKERJAAN TIMBUNAN DAN PEMADATAN</t>
  </si>
  <si>
    <t>1.3.1</t>
  </si>
  <si>
    <t xml:space="preserve">Timbunan atau Urukan Secara Manual </t>
  </si>
  <si>
    <t>1.3.1.1</t>
  </si>
  <si>
    <t>1 m3 urukan kembali galian tanah ( &gt;0 s.d 200 m3) tanpa pemadatan secara manual</t>
  </si>
  <si>
    <t>Biaya Umum dan Keuntungan 10% - 15% x D</t>
  </si>
  <si>
    <t>1.3.1.2</t>
  </si>
  <si>
    <t>1 m3 urukan pasir uruk untuk volume s.d 200 m3 tanpa pemadatan secara manual</t>
  </si>
  <si>
    <t>Pasir urug (quarry - lokasi pekerjaan)</t>
  </si>
  <si>
    <t xml:space="preserve">1.3.1.3 </t>
  </si>
  <si>
    <t xml:space="preserve">1 m3 urukan pasir uruk untuk volume &gt; 200 m3 tanpa pemadatan secara manual </t>
  </si>
  <si>
    <t xml:space="preserve">1.3.1.4 </t>
  </si>
  <si>
    <t>1 m3 urukan tanah biasa atau tanah liat berpasir tanpa pemadatan secara manual</t>
  </si>
  <si>
    <t>Tanah biasa (quarry - lokasi pekerjaan)</t>
  </si>
  <si>
    <t xml:space="preserve">1.3.1.5 </t>
  </si>
  <si>
    <t xml:space="preserve">1 m3 Urukan tanah liat (lempung) tanpa pemadatan secara manual </t>
  </si>
  <si>
    <t>Tanah liat (quarry-lokasi pekerjaan)</t>
  </si>
  <si>
    <t xml:space="preserve">1.3.1.6 </t>
  </si>
  <si>
    <t xml:space="preserve">1m3 Urukan Batu Kerikil Tanpa Pemadatan secara manual </t>
  </si>
  <si>
    <t xml:space="preserve">Kerikil </t>
  </si>
  <si>
    <t>1.3.1.7</t>
  </si>
  <si>
    <t xml:space="preserve">1 m3 Urukan tanah subur tanpa pemadatan secara manual </t>
  </si>
  <si>
    <t>Tanah Subur</t>
  </si>
  <si>
    <t xml:space="preserve">1.3.2 </t>
  </si>
  <si>
    <t xml:space="preserve">Pemadatan Secara Menual </t>
  </si>
  <si>
    <t xml:space="preserve">1.3.2.1 </t>
  </si>
  <si>
    <t>1 m3 pemadatan tanah per 20 cm menggunakan alat timbris secara manual</t>
  </si>
  <si>
    <t xml:space="preserve">1.3.2.2 </t>
  </si>
  <si>
    <t xml:space="preserve">1 m3 timbunan dan pemadatan sirtu  secara manual </t>
  </si>
  <si>
    <t>Sirtu (quarry - lokasi pekerjaan)</t>
  </si>
  <si>
    <t xml:space="preserve">1.3.3 </t>
  </si>
  <si>
    <t xml:space="preserve">Pemadatan Secara Semi- Mekanis </t>
  </si>
  <si>
    <t xml:space="preserve">1.3.3.1 </t>
  </si>
  <si>
    <t xml:space="preserve">1 m3 Pemadatan tanah setebal 10 cm menggunakan  mesin Stemper kuda semi mekanis  </t>
  </si>
  <si>
    <t xml:space="preserve">Stamper Kuda </t>
  </si>
  <si>
    <t>1.3.3.2</t>
  </si>
  <si>
    <t xml:space="preserve">1 m3 Pemadatan pasir setebal 15 cm menggunakan mesin Stamper kodok semi mekanis </t>
  </si>
  <si>
    <t xml:space="preserve">Stamper kodok 150 kg </t>
  </si>
  <si>
    <t>1.3.3.3</t>
  </si>
  <si>
    <t xml:space="preserve">1 m3 Pemadatan pasir setebal 20 cm menggunakan mesin Stamper VRR-550 kg semi mekanis </t>
  </si>
  <si>
    <t xml:space="preserve">Stamper D-Drum </t>
  </si>
  <si>
    <t>1.3.3.4</t>
  </si>
  <si>
    <t xml:space="preserve">1 m3 Pemadatan pasir setebal 20 cm menggunakan mesin Stamper VRR-1,5 Ton semi mekanis </t>
  </si>
  <si>
    <t>Stamper Smooth_Drum</t>
  </si>
  <si>
    <t>1.3.3.5</t>
  </si>
  <si>
    <t xml:space="preserve">1 m3 Tipbunan dan Pemadatan batu kerikil meggunakan mein stamper kodok semi mekanis </t>
  </si>
  <si>
    <t xml:space="preserve">OH </t>
  </si>
  <si>
    <t>1.3.3.6</t>
  </si>
  <si>
    <t xml:space="preserve">1 m3 Timbunan dan Pemadatan Makadam semi mekanis </t>
  </si>
  <si>
    <t>batu pecah 5/7</t>
  </si>
  <si>
    <t xml:space="preserve">Stamper Kodok 150 kg </t>
  </si>
  <si>
    <t xml:space="preserve">Pekerjaan Angkut  Materia dan/atau Hasil Galian </t>
  </si>
  <si>
    <t xml:space="preserve">1.4.1 </t>
  </si>
  <si>
    <t>Angkut Tanah Lepas atau Hasil Galian untuk Jarak Horizontal dan medan landai naik serta turun &gt;2"</t>
  </si>
  <si>
    <t xml:space="preserve">1.4.1.1 </t>
  </si>
  <si>
    <t>Mengangkut 1 m3 tanah lepas, jarak angkut s.d 10 m</t>
  </si>
  <si>
    <t>1.5</t>
  </si>
  <si>
    <t xml:space="preserve">Pekerjaan Geotekstil dan Geomembran </t>
  </si>
  <si>
    <t>1.5.1</t>
  </si>
  <si>
    <t xml:space="preserve">1 m2 Pasangan Geotekstil, Tipis ( &gt; 100 s.d &lt;400 gr/m2), Secara Manual </t>
  </si>
  <si>
    <t>Tukang las geotextile</t>
  </si>
  <si>
    <t>Geotextile &gt;100 gr/m2</t>
  </si>
  <si>
    <t>Mesin Las Gotextile</t>
  </si>
  <si>
    <t>1.6</t>
  </si>
  <si>
    <t>PEKERJAAN PEMBONGKARAN</t>
  </si>
  <si>
    <t>1.6.1</t>
  </si>
  <si>
    <t>Bongkaran 1 m3 pasangan batu (manual) untuk bangunan gedung</t>
  </si>
  <si>
    <t>Palu/godam (baja keras)</t>
  </si>
  <si>
    <t>Pahat beton (baja keras)</t>
  </si>
  <si>
    <t>Linggis (baja keras)</t>
  </si>
  <si>
    <t>1.6.2</t>
  </si>
  <si>
    <t xml:space="preserve">Bongkaran 1 m3 pasangan batu dengan jack hammer untuk bangunan gedung </t>
  </si>
  <si>
    <t>1.6.3</t>
  </si>
  <si>
    <t>Bongkaran 1 m3 beton mutu rendah f’c &lt; 20 MPa secara manual</t>
  </si>
  <si>
    <t>Cuka bibit</t>
  </si>
  <si>
    <t>Gergaji besi</t>
  </si>
  <si>
    <t xml:space="preserve">1.6.4 </t>
  </si>
  <si>
    <t>Bongkaran 1 m3 beton mutu rendah f’c ≥ 20 MPa secara manual</t>
  </si>
  <si>
    <t>1.6.5</t>
  </si>
  <si>
    <t>Bongkaran 1 m3 beton mutu rendah f’c &lt; 20 MPa dengan jack hammer</t>
  </si>
  <si>
    <t xml:space="preserve">1.6.6 </t>
  </si>
  <si>
    <t>Bongkaran 1 m3 beton mutu sedang 20 MPa ≤ f’c ≤ 40 MPa dengan jack hammer</t>
  </si>
  <si>
    <t>1.6.7</t>
  </si>
  <si>
    <t>Bongkaran 1 m3 pasangan bata merah secara manual</t>
  </si>
  <si>
    <t>1.6.8</t>
  </si>
  <si>
    <t>Bongkaran 1 m3 pasangan bata merah dengan jack hammer</t>
  </si>
  <si>
    <t>Jack hammer</t>
  </si>
  <si>
    <t>1.6.9</t>
  </si>
  <si>
    <t>Bongkaran 1 m2 rangka atap / reng/ kaso struktur kayu dan ditempatkan di pemyimpanan sementara (bongkaran tidak dipakai kembali)</t>
  </si>
  <si>
    <t>1.6.10</t>
  </si>
  <si>
    <t>Bongkaran 1 m3 kuda-kuda / gording/ balok kayu dan ditempatkan di pemyimpanan sementara (bogkaran dipakai kembali)</t>
  </si>
  <si>
    <t xml:space="preserve">Hoist 1 ton </t>
  </si>
  <si>
    <t>Sewa tripot</t>
  </si>
  <si>
    <t>1.6.11</t>
  </si>
  <si>
    <t>Bongkaran 1 m3 kuda-kuda / gording/ balok kayu dan ditempatkan di pemyimpanan sementara (bogkaran tidak dipakai kembali)</t>
  </si>
  <si>
    <t>1.6.12</t>
  </si>
  <si>
    <t>Bongkaran 1 m2 plafon termasuk rangka kayu/hollow dan ditempatkan di peyimpanan sementara (bongkaran tidak dipakai kembali)</t>
  </si>
  <si>
    <t>Sewa Scaffolding ( 1 set)</t>
  </si>
  <si>
    <t>1.6.13</t>
  </si>
  <si>
    <t>Bongkaran 1 m2 plafon termasuk rangka kayu/hollow dan ditempatkan di peyimpanan sementara (bongkaran  dipakai kembali)</t>
  </si>
  <si>
    <t>1.6.14</t>
  </si>
  <si>
    <t xml:space="preserve">Pembongkaran  1 m2 Lantai Parkeet </t>
  </si>
  <si>
    <t>1.6.15</t>
  </si>
  <si>
    <t xml:space="preserve">Pembongkaran  1 m2 Lantai Vinyl </t>
  </si>
  <si>
    <t>1.6.16</t>
  </si>
  <si>
    <t xml:space="preserve">Pembongkaran 1 Buah Kloset Jongkok tanpa Flushing*) </t>
  </si>
  <si>
    <t>1.6.17</t>
  </si>
  <si>
    <t xml:space="preserve">Pembongkaran 1 Buah Kloset Jongkok dengan Flushing*) </t>
  </si>
  <si>
    <t>1.6.18</t>
  </si>
  <si>
    <t>Pembongkaran 1 Buah Kloset Duduk</t>
  </si>
  <si>
    <t>1.6.19</t>
  </si>
  <si>
    <t xml:space="preserve">Pembongkaran 1 Buah Wastafel </t>
  </si>
  <si>
    <t>1.6.20</t>
  </si>
  <si>
    <t>Pembongkaran 1 Buah Urinoir</t>
  </si>
  <si>
    <t>1.6.21</t>
  </si>
  <si>
    <t xml:space="preserve">Pembongkaran 1 Buah Floor Drain </t>
  </si>
  <si>
    <t>1.6.22</t>
  </si>
  <si>
    <t xml:space="preserve">Pembongkaran 1 m2 Partisi Cubical Kamar Mandi </t>
  </si>
  <si>
    <t>1.6.23</t>
  </si>
  <si>
    <t>1.6.24</t>
  </si>
  <si>
    <t>Pembongkaran 1 m2 Partisi Kayu atau Backdrop termasuk Rangka Kayu</t>
  </si>
  <si>
    <t>1.6.25</t>
  </si>
  <si>
    <t xml:space="preserve">Pembongkaran 1 Buah Daun Pintu Single termasuk Kusen </t>
  </si>
  <si>
    <t>1.6.26</t>
  </si>
  <si>
    <t>1.6.27</t>
  </si>
  <si>
    <t xml:space="preserve">Pembongkaran 1 Buah Daun Pintu Single </t>
  </si>
  <si>
    <t>1.6.28</t>
  </si>
  <si>
    <t xml:space="preserve">Pembongkaran 1 Buah Daun Pintu Double </t>
  </si>
  <si>
    <t>1.6.29</t>
  </si>
  <si>
    <t xml:space="preserve">PPembongkaran 1 Buah Daun Jendela Single termasuk Kusen 
Kayu </t>
  </si>
  <si>
    <t>1.6.30</t>
  </si>
  <si>
    <t>Pembongkaran 1 Buah Daun Jendela Double termasuk Kusen 
Kayu</t>
  </si>
  <si>
    <t>1.6.31</t>
  </si>
  <si>
    <t>Pembongkaran 1 Buah Daun Jendela Single</t>
  </si>
  <si>
    <t>1.6.32</t>
  </si>
  <si>
    <t xml:space="preserve">Pembongkaran 1 Buah Daun Jendela Double </t>
  </si>
  <si>
    <t>1.6.33</t>
  </si>
  <si>
    <t xml:space="preserve">Pembongkaran 1 m2 Partisi Kaca dengan Kusen Alumunium </t>
  </si>
  <si>
    <t>1.6.34</t>
  </si>
  <si>
    <t xml:space="preserve">Pembongkaran 1 m2 Penutup Atap Genteng Tanah Liat </t>
  </si>
  <si>
    <t>1.6.35</t>
  </si>
  <si>
    <t>Pembongkaran 1 m2 Atap Genteng Beton</t>
  </si>
  <si>
    <t>1.6.36</t>
  </si>
  <si>
    <t xml:space="preserve">Pembongkaran 1 m2 Penutup Atap Serat Semen </t>
  </si>
  <si>
    <t>1.6.37</t>
  </si>
  <si>
    <t xml:space="preserve">Pembongkaran 1 m2 Penutup Atap Seng Gelombang </t>
  </si>
  <si>
    <t>1.6.3.8</t>
  </si>
  <si>
    <t>1.6.39</t>
  </si>
  <si>
    <t xml:space="preserve">Pembongkaran 1 m2 Penutup Atap Fiberglass/ Rooflight </t>
  </si>
  <si>
    <t>1.6.40</t>
  </si>
  <si>
    <t xml:space="preserve">Pembongkaran 1 m2 Penutup Atap uPVC </t>
  </si>
  <si>
    <t>1.6.41</t>
  </si>
  <si>
    <t>Pembongkaran 1 m2 Penutup Atap Metal Lembaran</t>
  </si>
  <si>
    <t>1.6.42</t>
  </si>
  <si>
    <t xml:space="preserve">Pembongkaran 1 m2 Plafond tanpa Rangka Kayu/Hollow  (Parsial)*) </t>
  </si>
  <si>
    <t>1.6.43</t>
  </si>
  <si>
    <t>Pembongkaran 1 m2 Plafond tanpa Rangka Kayu/Hollow  (Total)*)</t>
  </si>
  <si>
    <t>1.6.44</t>
  </si>
  <si>
    <t xml:space="preserve">Pembongkaran 1 m2 Paving Block (Block Beton) Tebal 6 cm - 8 cm Secara Manual (Bongkaran Dipakai Kembali) </t>
  </si>
  <si>
    <t>1.6.45</t>
  </si>
  <si>
    <t>1.6.46</t>
  </si>
  <si>
    <t>Pembongkaran 1 Unit Lampu dan Instalasi</t>
  </si>
  <si>
    <t>1.6.47</t>
  </si>
  <si>
    <t>Pembongkaran 1 Unit AC Wall Mounted Split dan Instalasi</t>
  </si>
  <si>
    <t>1.6.48</t>
  </si>
  <si>
    <t xml:space="preserve">Pembongkaran 1 Unit AC Standing Indoor/Outdoor Duct Connection Berat &gt;200 kg dan Instalasi secara Manual </t>
  </si>
  <si>
    <t>2.1.1</t>
  </si>
  <si>
    <t xml:space="preserve">Rangka Atap Baja Ringan </t>
  </si>
  <si>
    <t>2.1.1.1</t>
  </si>
  <si>
    <t>Pemasangan 1 m2 rangka atap pelana baja ringan (canai dingin) profil C75</t>
  </si>
  <si>
    <t>Baja Ringan C75, t=1 mm (Batang Utama)</t>
  </si>
  <si>
    <t xml:space="preserve">Baja Ringan C75, t=0,75 mm (Batang Pengaku) </t>
  </si>
  <si>
    <t xml:space="preserve">Baja Ringan C.75, t=1,00 mm (L Bracket) </t>
  </si>
  <si>
    <t xml:space="preserve">Dynabolt dia. 12 x 120 mm </t>
  </si>
  <si>
    <t xml:space="preserve">Self Drilling Screw dia-6 x 20 mm (Main Truss Screw) </t>
  </si>
  <si>
    <t xml:space="preserve">Reng/ Roof Bottom RT-35 t=0,45 mm </t>
  </si>
  <si>
    <t xml:space="preserve">Self Drilling Screw dia-4 x 16 mm (Roof 
Bottom Screw) </t>
  </si>
  <si>
    <t>Mesin bor (jam)</t>
  </si>
  <si>
    <t>2.1.1.2</t>
  </si>
  <si>
    <t>Pemasangan 1 m2 rangka atap jurai/limasan baja ringan (canai dingin) profil C75</t>
  </si>
  <si>
    <t>Baja ringan C75 x 0,75 mm</t>
  </si>
  <si>
    <t>2.1.1.3</t>
  </si>
  <si>
    <t>Pemasangan 1 m Kaso Baja Ringan C75 tebal 0,75 mm</t>
  </si>
  <si>
    <t>Baja ringan C75 x 0,75 mm (permeter)</t>
  </si>
  <si>
    <t>Paku Rivet</t>
  </si>
  <si>
    <t>2.1.1.4</t>
  </si>
  <si>
    <t>Pemasangan 1 m  Baja Ringan R.32 tebal 0,45 mm</t>
  </si>
  <si>
    <t>Reng Baja Ringan</t>
  </si>
  <si>
    <t>2.1.2</t>
  </si>
  <si>
    <t xml:space="preserve">Rangka Atap Kayu </t>
  </si>
  <si>
    <t>2.1.2.1</t>
  </si>
  <si>
    <t xml:space="preserve">Pemasangan 1 m3 konstruksi kuda-kuda konvensional, kayu kelas I, II, dan III bentang s.d. 6 meter </t>
  </si>
  <si>
    <t>Kayu balok 6/12 kelas II</t>
  </si>
  <si>
    <t>Besi strip tebal 5 mm</t>
  </si>
  <si>
    <t>Paku 12 cm</t>
  </si>
  <si>
    <t>2.1.2.2</t>
  </si>
  <si>
    <t>Pemasangan 1 m3 konstruksi kuda-kuda ekspose, kayu kelas I</t>
  </si>
  <si>
    <t>Kayu balok 6/12 kelas I</t>
  </si>
  <si>
    <t>2.1.2.3</t>
  </si>
  <si>
    <t>2.1.2.4</t>
  </si>
  <si>
    <t>Kaso 5/7 kayu Kelas II</t>
  </si>
  <si>
    <t>Reng 2x3 cm</t>
  </si>
  <si>
    <t xml:space="preserve">Paku 5 dan 10 cm </t>
  </si>
  <si>
    <t>2.1.2.5</t>
  </si>
  <si>
    <t>kaso 5/7 kayu kelas II</t>
  </si>
  <si>
    <t>Reng 3x4 cm</t>
  </si>
  <si>
    <t>2.1.2.6</t>
  </si>
  <si>
    <t>Pemasangan 1 m2 rangka atap sirap, kayu kelas II</t>
  </si>
  <si>
    <t>Kayu balok 6/15 kelas II (batang)</t>
  </si>
  <si>
    <t>Paku 4 inch</t>
  </si>
  <si>
    <t xml:space="preserve">2.2 </t>
  </si>
  <si>
    <t xml:space="preserve">PEKERJAAN STRUKTUR BETON </t>
  </si>
  <si>
    <t>2.2.1</t>
  </si>
  <si>
    <t xml:space="preserve">Struktur Atas </t>
  </si>
  <si>
    <t>2.2.1.1</t>
  </si>
  <si>
    <t>Penulangan Beton</t>
  </si>
  <si>
    <t>2.2.1.1.1</t>
  </si>
  <si>
    <t xml:space="preserve"> 1 kg penulangan slab untuk BjTP atau BjTS dia. &lt; 12 mm, cara manual (untuk bangunan gedung)</t>
  </si>
  <si>
    <t>Baja Tulangan Polos (BjTP) diameter &lt; 12 mm</t>
  </si>
  <si>
    <t>2.2.1.1.1a</t>
  </si>
  <si>
    <t xml:space="preserve"> 1 kg penulangan slab untuk  BjTS atau BjTS dia. &lt; 12 mm, cara manual (untuk bangunan gedung)</t>
  </si>
  <si>
    <t>Baja Tulangan Sirip (BjTS) diameter &lt; 12 mm</t>
  </si>
  <si>
    <t>2.2.1.1.2</t>
  </si>
  <si>
    <t xml:space="preserve"> 1 kg penulangan slab untuk BjTP dia. ≥ 12 mm, cara semi mekanis (untuk bangunan gedung)</t>
  </si>
  <si>
    <t>Baja Tulangan Polos (BjTP) diameter &gt;12 mm</t>
  </si>
  <si>
    <t>Cutter baja beton</t>
  </si>
  <si>
    <t>Bender baja beton</t>
  </si>
  <si>
    <t>2.2.1.1.2a</t>
  </si>
  <si>
    <t xml:space="preserve"> 1 kg penulangan slab untuk BjTS dia. ≥ 12 mm, cara semi mekanis (untuk bangunan gedung)</t>
  </si>
  <si>
    <t>Baja Tulangan Sirip (BjTS) diameter &gt;12 mm</t>
  </si>
  <si>
    <t>2.2.1.1.3</t>
  </si>
  <si>
    <t>1 kg Penulangan Kolom, Balok, Ring Balk dan Sloof untuk BjTP diameter &lt;12 mm cara Manual</t>
  </si>
  <si>
    <t>2.2.1.1.3a</t>
  </si>
  <si>
    <t>1 kg Penulangan Kolom, Balok, Ring Balk dan Sloof untuk BjTS diameter &lt;12 mm cara Manual</t>
  </si>
  <si>
    <t>2.2.1.1.4</t>
  </si>
  <si>
    <t>1 kg penulangan kolom, balok, ring balk, sloof, dan shearwall untuk BjTP  dia. ≥ 12 mm, cara semi mekanis (untuk bangunan gedung)</t>
  </si>
  <si>
    <t>2.2.1.1.4a</t>
  </si>
  <si>
    <t>1 kg penulangan kolom, balok, ring balk, sloof, dan shearwall untuk BjTPS  dia. ≥ 12 mm, cara semi mekanis (untuk bangunan gedung)</t>
  </si>
  <si>
    <t>2.2.1.1.5</t>
  </si>
  <si>
    <t>1 kg penulangan wiremesh M6-M10 untuk slab atau dinding atau ferrocement, secara manual (untuk bangunan gedung)</t>
  </si>
  <si>
    <t>Wiremesh M6</t>
  </si>
  <si>
    <t>2.2.1.1.6</t>
  </si>
  <si>
    <t>1 kg penulangan wiremesh M6-M10 untuk slab atau dinding atau ferrocement, secara semi mekanis</t>
  </si>
  <si>
    <t>2.2.1.1.6a</t>
  </si>
  <si>
    <t xml:space="preserve">1 kg Penulangan Wiremesh M7 untuk slab atau dinding atau Ferrocement secara semi mekanis (untuk Bangunan Gedung) </t>
  </si>
  <si>
    <t>Wiremesh M7</t>
  </si>
  <si>
    <t>2.2.1.1.6b</t>
  </si>
  <si>
    <t xml:space="preserve">1 kg Penulangan Wiremesh M8 untuk slab atau dinding atau Ferrocement secara semi mekanis (untuk Bangunan Gedung) </t>
  </si>
  <si>
    <t>Wiremesh M8</t>
  </si>
  <si>
    <t>2.2.1.1.6c</t>
  </si>
  <si>
    <t xml:space="preserve">1 kg Penulangan Wiremesh M9 untuk slab atau dinding atau Ferrocement secara semi mekanis (untuk Bangunan Gedung) </t>
  </si>
  <si>
    <t>Wiremesh M9</t>
  </si>
  <si>
    <t>2.2.1.1.6d</t>
  </si>
  <si>
    <t xml:space="preserve">1 kg Penulangan Wiremesh M10 untuk slab atau dinding atau Ferrocement secara semi mekanis (untuk Bangunan Gedung) </t>
  </si>
  <si>
    <t>Wiremesh M10</t>
  </si>
  <si>
    <t>2.2.1.1.7</t>
  </si>
  <si>
    <t>Menaikkan 1 kg tulangan tiap kenaikan vertikal 4 m ke tapak pemasangan secara manual (untuk bangunan gedung)</t>
  </si>
  <si>
    <t>2.2.1.1.8</t>
  </si>
  <si>
    <t>Mengangkut 1 kg tulangan tiap tambahan jarak horizontal 25 m ke tapak pemasangan secara manual (untuk bangunan gedung)</t>
  </si>
  <si>
    <t>2.2.1.1.9</t>
  </si>
  <si>
    <t>Mengangkut/menaikkan 1 kg tulangan tiap kenaikan vertikal 4 m atau tambahan jarak horizontal 25 m ke tapak pemasangan secara mekanis (untuk bangunan gedung)</t>
  </si>
  <si>
    <t>Tower crane arm 30 m</t>
  </si>
  <si>
    <t>2.2.1.2</t>
  </si>
  <si>
    <t xml:space="preserve">Pemasangan 1 m' PVC waterstop </t>
  </si>
  <si>
    <t>2.2.1.2.1</t>
  </si>
  <si>
    <t>Pemasangan 1 m' PVC waterstop lebar 150 mm (untuk bangunan gedung)</t>
  </si>
  <si>
    <t>2.2.1.2.2</t>
  </si>
  <si>
    <t>Pemasangan 1 m' PVC waterstop lebar 200 mm</t>
  </si>
  <si>
    <t>2.2.1.2.3</t>
  </si>
  <si>
    <t>Pemasangan 1 m' PVC waterstop lebar 230-320 mm</t>
  </si>
  <si>
    <t>Waterstop lebar 250 mm</t>
  </si>
  <si>
    <t>2.2.1.3</t>
  </si>
  <si>
    <t xml:space="preserve">Pemasangan dan Pembongkaran Bekisting </t>
  </si>
  <si>
    <t>2.2.1.3.1</t>
  </si>
  <si>
    <t>Pemasangan 1 m2 bekisting untuk pondasi telapak (3 kali pakai)</t>
  </si>
  <si>
    <t>2.2.1.3.2</t>
  </si>
  <si>
    <t>Pemasangan 1 m2 bekisting untuk sloof  (3 kali pakai)</t>
  </si>
  <si>
    <t>Minyak Bekisting</t>
  </si>
  <si>
    <t>2.2.1.3.3</t>
  </si>
  <si>
    <t>Pemasangan 1 m2 bekisting untuk kolom (3 kali pakai)</t>
  </si>
  <si>
    <t>Plywood 12 mm</t>
  </si>
  <si>
    <t>2.2.1.3.4</t>
  </si>
  <si>
    <t>Pemasangan 1 m2 bekisting untuk balok (3 kali pakai)</t>
  </si>
  <si>
    <t>2.2.1.3.5</t>
  </si>
  <si>
    <t>Pemasangan 1 m2 bekisting untuk plat lantai (3 kali pakai)</t>
  </si>
  <si>
    <t>2.2.1.3.6</t>
  </si>
  <si>
    <t>Pemasangan 1 m2 bekisting untuk dinding shearwall (3 kali pakai)</t>
  </si>
  <si>
    <t>Formtie/penjaga jarak bekesting/spacer</t>
  </si>
  <si>
    <t>2.2.1.3.7</t>
  </si>
  <si>
    <t>Pemasangan 1 m2 bekisting untuk tangga (3 kali pakai)</t>
  </si>
  <si>
    <t>2.2.1.3.8</t>
  </si>
  <si>
    <t>Pemasangan 1 m2 bekisting jembatan untuk pengecoran beton (3 kali pakai)</t>
  </si>
  <si>
    <t>2.2.1.3.9</t>
  </si>
  <si>
    <t>Pembongkaran 1 m2 bekisting secara biasa pada bangunan gedung (termasuk membersihkan dan membereskan puing-puing)</t>
  </si>
  <si>
    <t>2.2.1.3.10</t>
  </si>
  <si>
    <t>Pembongkaran 1 m2 bekisting secara hati-hati pada bangunan gedung (untuk beton expose dan/atau pemanfaatan kembali bekisting)</t>
  </si>
  <si>
    <t>2.2.1.4</t>
  </si>
  <si>
    <t xml:space="preserve">Pembuatan S.D Pengecoran Campuran Beton Secara Manual </t>
  </si>
  <si>
    <t>2.2.1.4.1</t>
  </si>
  <si>
    <t xml:space="preserve"> 1 m3 beton mutu rendah f'c 7,5 MPa, slump (100 ± 25) mm, agregat maks 19 mm secara manual </t>
  </si>
  <si>
    <t>Batu split 2/3</t>
  </si>
  <si>
    <t>2.2.1.4.2</t>
  </si>
  <si>
    <t>1 m3 beton mutu rendah f'c 10 MPa, slump (100 ± 25) mm, agregat maks 19 mm secara manual</t>
  </si>
  <si>
    <t>2.2.1.4.3</t>
  </si>
  <si>
    <t>1 m3 beton mutu rendah f'c 15 MPa, slump (100 ± 25) mm, agregat maks 19 mm secara manual</t>
  </si>
  <si>
    <t>2.2.1.4.4</t>
  </si>
  <si>
    <t xml:space="preserve"> 1 m3 beton mutu rendah f'c 17 MPa, slump (100 ± 25) mm, agregat maks 19 mm secara manual</t>
  </si>
  <si>
    <t>2.2.1.4.5</t>
  </si>
  <si>
    <t xml:space="preserve"> 1 m3 beton mutu sedang f'c 20 MPa, slump (100 ± 25) mm, agregat maks 19 mm secara manual</t>
  </si>
  <si>
    <t>2.2.1.4.6</t>
  </si>
  <si>
    <t xml:space="preserve"> 1 m3 beton mutu sedang f'c 21 MPa, slump (100 ± 25) mm, agregat maks 19 mm secara manual</t>
  </si>
  <si>
    <t xml:space="preserve">2.2.4.5 </t>
  </si>
  <si>
    <t xml:space="preserve">Pembuatan s.d. Pengecoran Campuran Beton Secara Mekanis </t>
  </si>
  <si>
    <t>2.2.1.5.1</t>
  </si>
  <si>
    <t xml:space="preserve"> 1 m3 beton mutu rendah f'c 10 MPa, slump (100 ± 25) mm, agregat maks 19 mm secara semi mekanis</t>
  </si>
  <si>
    <t>Molen beton mixer 350 liter</t>
  </si>
  <si>
    <t>2.2.1.5.2</t>
  </si>
  <si>
    <t xml:space="preserve"> 1 m3 beton mutu rendah f'c 15 MPa, slump (100 ± 25) mm, agregat maks 19 mm secara semi mekanis</t>
  </si>
  <si>
    <t>Semen Portland (pc)</t>
  </si>
  <si>
    <t>2.2.1.5.3</t>
  </si>
  <si>
    <t>1 m3 beton mutu rendah f'c 17 MPa, slump (100 ± 25) mm, agregat maks 19 mm secara semi mekanis</t>
  </si>
  <si>
    <t>2.2.1.5.4</t>
  </si>
  <si>
    <t>1 m3 beton mutu sedang f'c 20 MPa, slump (100 ± 25) mm, agregat maks 19 mm secara semi mekanis</t>
  </si>
  <si>
    <t>2.2.1.5.5</t>
  </si>
  <si>
    <t>1 m3 beton mutu sedang f'c 21 MPa, slump (100 ± 25) mm, agregat maks 19 mm secara semi mekanis</t>
  </si>
  <si>
    <t>2.2.1.5.6</t>
  </si>
  <si>
    <t>1 m3 beton mutu sedang f'c 25 MPa, slump (100 ± 25) mm, agregat maks 19 mm secara semi mekanis</t>
  </si>
  <si>
    <t>2.2.1.5.7</t>
  </si>
  <si>
    <t>1 m3 beton mutu sedang f'c 28 MPa, slump (100 ± 25) mm, agregat maks 19 mm secara semi mekanis</t>
  </si>
  <si>
    <t>2.2.1.5.8</t>
  </si>
  <si>
    <t>1 m3 beton mutu sedang f'c 30 MPa, slump (100 ± 25) mm, agregat maks 19 mm secara semi mekanis</t>
  </si>
  <si>
    <t>2.2.1.5.9</t>
  </si>
  <si>
    <t xml:space="preserve"> 1 m3 beton mutu sedang f'c 31 MPa, slump (100 ± 25) mm, agregat maks 19 mm secara semi mekanis</t>
  </si>
  <si>
    <t>2.2.1.5.10</t>
  </si>
  <si>
    <t>1 m3 beton mutu sedang f'c 35 MPa, slump (100 ± 25) mm, agregat maks 19 mm secara semi mekanis</t>
  </si>
  <si>
    <t>Fly ash</t>
  </si>
  <si>
    <t>2.2.1.5.11</t>
  </si>
  <si>
    <t xml:space="preserve"> 1 m3 beton kedap air dengan aditif secara semi mekanis </t>
  </si>
  <si>
    <t>Strorox-100</t>
  </si>
  <si>
    <t>2.2.1.6</t>
  </si>
  <si>
    <t>Pengecoran  Campuran Beton Ready Mix</t>
  </si>
  <si>
    <t>2.2.1.6.1</t>
  </si>
  <si>
    <t>Pengecoran 1 m3  menggunakan ready mixed (untuk bangunan gedung)</t>
  </si>
  <si>
    <t>Adukan beton K-275 ready mix</t>
  </si>
  <si>
    <t>2.2.1.6.2</t>
  </si>
  <si>
    <t xml:space="preserve">Pengecoran 1 M3 Beton Menggunakan Ready Mixed F'c 15 MPa </t>
  </si>
  <si>
    <t xml:space="preserve">Beton Ready Mixed f'c 15 MPa </t>
  </si>
  <si>
    <t>2.2.1.6.3</t>
  </si>
  <si>
    <t xml:space="preserve">Pengecoran 1 M3 Beton Menggunakan Ready Mixed F'c 17 MPa </t>
  </si>
  <si>
    <t xml:space="preserve">Beton Ready Mixed f'c 17 MPa </t>
  </si>
  <si>
    <t>2.2.1.6.4</t>
  </si>
  <si>
    <t>Pengecoran 1 M3 Beton Menggunakan Ready Mixed F'c 20 Mpa</t>
  </si>
  <si>
    <t xml:space="preserve">Beton Ready Mixed f'c 20 MPa </t>
  </si>
  <si>
    <t>2.2.1.6.5</t>
  </si>
  <si>
    <t xml:space="preserve">Pengecoran 1 M3 Beton Menggunakan Ready Mixed F'c 21 MPa  </t>
  </si>
  <si>
    <t xml:space="preserve">Beton Ready Mixed f'c 21 MPa </t>
  </si>
  <si>
    <t>2.2.1.6.6</t>
  </si>
  <si>
    <t xml:space="preserve">Pengecoran 1 M3 Beton Menggunakan Ready Mixed F'c 25 MPa  </t>
  </si>
  <si>
    <t xml:space="preserve">Beton Ready Mixed f'c 25 MPa </t>
  </si>
  <si>
    <t>2.2.1.6.7</t>
  </si>
  <si>
    <t xml:space="preserve">Pengecoran 1 M3 Beton Menggunakan Ready Mixed F'c 28 MPa  </t>
  </si>
  <si>
    <t>Beton Ready Mixed f'c 28 MPa</t>
  </si>
  <si>
    <t>2.2.1.6.8</t>
  </si>
  <si>
    <t xml:space="preserve">Pengecoran 1 M3 Beton Menggunakan Ready Mixed F'c 30 MPa  </t>
  </si>
  <si>
    <t>Beton Ready Mixed f'c 30 Mpa</t>
  </si>
  <si>
    <t>2.2.1.6.9</t>
  </si>
  <si>
    <t xml:space="preserve">Pengecoran 1 M3 Beton Menggunakan Ready Mixed F'c 31 MPa  </t>
  </si>
  <si>
    <t xml:space="preserve">Beton Ready Mixed f'c 31 MPa </t>
  </si>
  <si>
    <t>2.2.1.6.10</t>
  </si>
  <si>
    <t xml:space="preserve">Pengecoran 1 M3 Beton Menggunakan Ready Mixed F'c 35 MPa  </t>
  </si>
  <si>
    <t xml:space="preserve">Beton Ready Mixed f'c 35 MPa </t>
  </si>
  <si>
    <t>2.2.1.7</t>
  </si>
  <si>
    <t xml:space="preserve">Angkat dan Angkut Campuran Beton </t>
  </si>
  <si>
    <t>2.2.1.7.1</t>
  </si>
  <si>
    <t>1 m3 beton dicorkan pada tapak setiap tambah jarak 25 m', secara manual</t>
  </si>
  <si>
    <t>2.2.1.7.2</t>
  </si>
  <si>
    <t>1 m3 beton dicorkan pada tapak setiap kenaikan 4 m', secara manual</t>
  </si>
  <si>
    <t>2.2.1.7.3</t>
  </si>
  <si>
    <t>Pengecoran pakai pompa beton ø 1,5"; 5 KW; 8 bar; T = 5 m' (untuk Bangunan Gedung)</t>
  </si>
  <si>
    <t>Pompa beton φ 1,5";5 KW; 8 bar; T = 5 m'</t>
  </si>
  <si>
    <t>2.2.1.7.4</t>
  </si>
  <si>
    <t>Pengecoran pakai pompa beton ø 2,5", 20 KW, 20 bar, T = 18m'</t>
  </si>
  <si>
    <t>Pompa beton ∅ 2,5",20 KW; 20 bar, T = 18 m'</t>
  </si>
  <si>
    <t>2.2.1.7.5</t>
  </si>
  <si>
    <t>Pengecoran pakai pompa beton ∅ 2,5”, 75 KW; 120 bar, T = 50 m’/H= 80 m’</t>
  </si>
  <si>
    <t>Pompa beton ∅ 2,5", 75KW; 120 bar, T= 50 m'/H=80 m’</t>
  </si>
  <si>
    <t>2.2.1.7.6</t>
  </si>
  <si>
    <t>Pengecoran pakai pompa beton ∅ 3”,140 KW; 180 bar, T=75 m'/H=150 m'</t>
  </si>
  <si>
    <t>Pompa beton ∅ 3",140KW; 180 bar, T = 75 m' / H=150 m'</t>
  </si>
  <si>
    <t>2.2.1.8</t>
  </si>
  <si>
    <t xml:space="preserve">Pemadatan Beton Pada Saat Pengecoran </t>
  </si>
  <si>
    <t>2.2.1.8.1</t>
  </si>
  <si>
    <t xml:space="preserve">Pemadatan 1 m3 beton dengan baja tulangan pada bangunan gedung </t>
  </si>
  <si>
    <t>2.2.1.8.2</t>
  </si>
  <si>
    <t xml:space="preserve">Pemadatan 1 m3 beton menggunakan vibrator pada bangunan gedung </t>
  </si>
  <si>
    <t>Concrete vibrator</t>
  </si>
  <si>
    <t>2.2.1.9</t>
  </si>
  <si>
    <t>Pelaksanaan Curing (Pemeliharaan)</t>
  </si>
  <si>
    <t>2.2.1.9.1</t>
  </si>
  <si>
    <t>Menggenangi 1 m2 permukaan beton dengan air selama 4 hari (untuk bangunan gedung)</t>
  </si>
  <si>
    <t>2.2.1.9.2</t>
  </si>
  <si>
    <t>Menyirami 1 m2 permukaan beton menggunakan media kain terpal selama 4 hari (untuk Bangunan Gedung)</t>
  </si>
  <si>
    <t>Terpal</t>
  </si>
  <si>
    <t>2.2.1.9.3</t>
  </si>
  <si>
    <t>Menyirami 1 m2 permukaan beton menggunakan media karung goni selama 4 hari</t>
  </si>
  <si>
    <t>Karung goni</t>
  </si>
  <si>
    <t>2.2.1.10</t>
  </si>
  <si>
    <t xml:space="preserve">Kolom /Balok Praktis </t>
  </si>
  <si>
    <t>2.2.1.10.1</t>
  </si>
  <si>
    <t>Pembuatan 1 m' kolom praktis beton bertulang (11x11)</t>
  </si>
  <si>
    <t>Semen portland (PC)</t>
  </si>
  <si>
    <t>Pasir beton (quarry - lokasi pekerjaan)</t>
  </si>
  <si>
    <t>Batu split 1/2</t>
  </si>
  <si>
    <t>2.2.1.10.2</t>
  </si>
  <si>
    <t>Pembuatan 1 m' balok praktis beton bertulang (10x15)</t>
  </si>
  <si>
    <t>Semen portland (pc)</t>
  </si>
  <si>
    <t>2.2.1.11</t>
  </si>
  <si>
    <t xml:space="preserve">Grouting </t>
  </si>
  <si>
    <t>2.2.1.11.1</t>
  </si>
  <si>
    <t xml:space="preserve">1 m3 pekerjaan grouting secara manual pada bangunan gedung </t>
  </si>
  <si>
    <t>2.2.1.11.2</t>
  </si>
  <si>
    <t xml:space="preserve">1 kg pekerjaan grouting secara injeksi pada bangunan gedung </t>
  </si>
  <si>
    <t>Epoxy resin grout</t>
  </si>
  <si>
    <t>Pressure grout machine 30 KW; 60 -75 bar (D)</t>
  </si>
  <si>
    <t>2.2.2</t>
  </si>
  <si>
    <t xml:space="preserve">Struktur Bawah </t>
  </si>
  <si>
    <t>2.2.2.1</t>
  </si>
  <si>
    <t xml:space="preserve">Fondasi Menerus Batu Belah </t>
  </si>
  <si>
    <t>2.2.2.1.1</t>
  </si>
  <si>
    <t>Pemasangan 1 m3 batu kosong (anstamping) untuk pondasi gedung</t>
  </si>
  <si>
    <t>Batu belah (quarry - lokasi pekerjaan)</t>
  </si>
  <si>
    <t>2.2.2.1.2</t>
  </si>
  <si>
    <t>Pemasangan 1 m3 pondasi batu belah mortar tipe M 17,5 Mpa setara 1SP : 2PP, cara manual</t>
  </si>
  <si>
    <t>Pasir pasang (quarry - lokasi pekerjaan)</t>
  </si>
  <si>
    <t>2.2.2.1.3</t>
  </si>
  <si>
    <t>Pemasangan 1 m3 pondasi batu belah mortar tipe M 17,5 Mpa (setara 1SP : 2PP), cara semi mekanis</t>
  </si>
  <si>
    <t>2.2.2.1.4</t>
  </si>
  <si>
    <t>Pemasangan 1 m3 pondasi batu belah mortar tipe S 12,5 Mpa (setara 1SP : 3PP), cara manual</t>
  </si>
  <si>
    <t>2.2.2.1.5</t>
  </si>
  <si>
    <t>Pemasangan 1 m3 pondasi batu belah mortar tipe S 12,5 Mpa (setara 1SP : 3PP), cara semi mekanis</t>
  </si>
  <si>
    <t>2.2.2.1.6</t>
  </si>
  <si>
    <t>Pemasangan 1 m3 pondasi batu belah mortar tipe N 5,2 Mpa (setara 1SP : 4PP), cara manual</t>
  </si>
  <si>
    <t>2.2.2.1.7</t>
  </si>
  <si>
    <t>Pemasangan 1 m3 pondasi batu belah mortar tipe N 5,2 Mpa (setara 1SP : 4PP), cara semi mekanis</t>
  </si>
  <si>
    <t>2.2.2.1.8</t>
  </si>
  <si>
    <t>Pemasangan 1 m3 pondasi batu belah mortar tipe O 2,4 Mpa (setara 1SP : 5PP), cara manual</t>
  </si>
  <si>
    <t>2.2.2.1.9</t>
  </si>
  <si>
    <t>Pemasangan 1 m3 pondasi batu belah mortar tipe O 2,4 Mpa (setara 1SP : 5PP), cara semi mekanis</t>
  </si>
  <si>
    <t>2.2.2.1.10</t>
  </si>
  <si>
    <t>Pemasangan 1 m3 pondasi batu belah campuran 1SP : 6PP, cara manual</t>
  </si>
  <si>
    <t>2.2.2.2.11</t>
  </si>
  <si>
    <t>Pemasangan 1 m3 pondasi batu belah campuran 1SP : 6PP, cara semi mekanis</t>
  </si>
  <si>
    <t>2.2.2.2</t>
  </si>
  <si>
    <t>Pondasi Sumuran Beton Siklop</t>
  </si>
  <si>
    <t>2.2.2.2.1</t>
  </si>
  <si>
    <t>Pembuatan 1 m3 pondasi beton siklop, 60% beton fc' 15 MPa : 40% batu belah untuk vol. s.d 200 m3 secara manual</t>
  </si>
  <si>
    <t>Agregat kasar</t>
  </si>
  <si>
    <t>2.2.2.2.2</t>
  </si>
  <si>
    <t>Pembuatan 1 m3 pondasi beton siklop, 60% beton fc' 15 MPa : 40% batu belah untuk vol. &gt; 200 m3 secara manual</t>
  </si>
  <si>
    <t>2.2.2.2.3</t>
  </si>
  <si>
    <t>Pembuatan 1 m3 pondasi beton siklop, 60% beton fc' 15 MPa : 40% batu belah untuk vol. &gt; 200 m3 secara semi mekanis</t>
  </si>
  <si>
    <t>2.2.2.2.4</t>
  </si>
  <si>
    <t>Pembuatan 1 m3 pondasi beton siklop, 70% beton fc' 15 MPa : 30% batu belah untuk vol. &gt; 200 m3 secara manual</t>
  </si>
  <si>
    <t>2.2.2.2.5</t>
  </si>
  <si>
    <t>Pembuatan 1 m3 pondasi beton siklop, 70% beton fc' 15 MPa : 30% batu belah untuk vol. &gt; 200 m3 secara semi mekanis</t>
  </si>
  <si>
    <t>2.2.2.2.6</t>
  </si>
  <si>
    <t>Pembuatan 1 m3 pondasi sumuran, diameter 100 cm masif</t>
  </si>
  <si>
    <t xml:space="preserve">2.2.2.3 </t>
  </si>
  <si>
    <t>Pondasi Strauss Pile dan Bore Pile</t>
  </si>
  <si>
    <t>2.2.2.3.1</t>
  </si>
  <si>
    <t>Pengeboran 1 m' lubang bored pile φ 20 cm pada pada tanah lunak (manual)</t>
  </si>
  <si>
    <t>Stang bor, batang bor dia. 1-1/4"</t>
  </si>
  <si>
    <t>Mata bor auger 20 cm</t>
  </si>
  <si>
    <t>Sewa casing PVC dia. 20 cm</t>
  </si>
  <si>
    <t>2.2.2.3.2</t>
  </si>
  <si>
    <t>Pengeboran 1 m' lubang bored pile φ 20 cm pada pada tanah sedang (manual)</t>
  </si>
  <si>
    <t>2.2.2.3.3</t>
  </si>
  <si>
    <t>Pengeboran 1 m' lubang bored pile φ 20 cm pada pada tanah keras, sangat padat, dan batuan lunak (manual)</t>
  </si>
  <si>
    <t>2.2.2.3.4</t>
  </si>
  <si>
    <t>Pengeboran 1 m' lubang bored pile φ 20 cm pada tanah berbatu (manual)</t>
  </si>
  <si>
    <t>2.2.2.3.5</t>
  </si>
  <si>
    <t>Pengeboran 1 m' lubang bored pile φ 30 cm pada tanah lunak (manual)</t>
  </si>
  <si>
    <t>Mata bor auger 30 cm</t>
  </si>
  <si>
    <t>Sewa casing pipa baja dia. 30 cm</t>
  </si>
  <si>
    <t>2.2.2.3.6</t>
  </si>
  <si>
    <t>Pengeboran 1 m' lubang bored pile φ 30 cm pada tanah sedang (manual)</t>
  </si>
  <si>
    <t>2.2.2.3.7</t>
  </si>
  <si>
    <t>Pengeboran 1 m' lubang bored pile φ 30 cm pada pada tanah keras, sangat padat, dan batuan lunak (manual)</t>
  </si>
  <si>
    <t>2.2.2.3.8</t>
  </si>
  <si>
    <t>Pengeboran 1 m' lubang bored pile φ 30 cm pada tanah berbatu (manual)</t>
  </si>
  <si>
    <t>2.2.2.3.9</t>
  </si>
  <si>
    <t>Pengeboran 1 m' lubang bored pile φ 40 cm pada tanah lunak (manual)</t>
  </si>
  <si>
    <t>Mata bor auger 40 cm</t>
  </si>
  <si>
    <t>Sewa casing pipa baja dia. 40 cm</t>
  </si>
  <si>
    <t>2.2.2.3.10</t>
  </si>
  <si>
    <t>Pengeboran 1 m' lubang bored pile φ 40 cm pada tanah sedang (manual)</t>
  </si>
  <si>
    <t>2.2.2.3.11</t>
  </si>
  <si>
    <t>Pengeboran 1 m' lubang bored pile φ 40 cm pada pada tanah keras, sangat padat, dan batuan lunak (manual)</t>
  </si>
  <si>
    <t>2.2.2.3.12</t>
  </si>
  <si>
    <t>Pengeboran 1 m' lubang bored pile φ 40 cm pada tanah berbatu (manual)</t>
  </si>
  <si>
    <t>2.2.2.3.13</t>
  </si>
  <si>
    <t>Pengeboran 1 m' lubang bored pile φ 50 cm pada tanah lunak (manual)</t>
  </si>
  <si>
    <t>Mata bor auger 50 cm</t>
  </si>
  <si>
    <t>Sewa casing pipa baja dia. 50 cm</t>
  </si>
  <si>
    <t>2.2.2.3.14</t>
  </si>
  <si>
    <t>Pengeboran 1 m' lubang bored pile φ 50 cm pada tanah sedang (manual)</t>
  </si>
  <si>
    <t>2.2.2.3.15</t>
  </si>
  <si>
    <t>Pengeboran 1 m' lubang bored pile φ 50 cm pada pada tanah keras, sangat padat, dan batuan lunak (manual)</t>
  </si>
  <si>
    <t>2.2.2.3.16</t>
  </si>
  <si>
    <t>Pengeboran 1 m' lubang bored pile φ 50 cm pada tanah berbatu (manual)</t>
  </si>
  <si>
    <t>2.2.2.3.17</t>
  </si>
  <si>
    <t xml:space="preserve">Pengeboran 1 m' lubang bored pile φ 60 cm (mekanis) untuk  bangunan gedung </t>
  </si>
  <si>
    <t>Tukang batu ( OJ )</t>
  </si>
  <si>
    <t>Bore Pile Machine</t>
  </si>
  <si>
    <t>2.2.2.3.18</t>
  </si>
  <si>
    <t xml:space="preserve">Pengeboran 1 m' lubang bored pile φ 80 cm (mekanis) untuk  bangunan gedung </t>
  </si>
  <si>
    <t>2.2.2.3.19</t>
  </si>
  <si>
    <t xml:space="preserve">Pengeboran 1 m' lubang bored pile φ 100 cm (mekanis) untuk  bangunan gedung </t>
  </si>
  <si>
    <t>2.2.2.3.20</t>
  </si>
  <si>
    <t xml:space="preserve">Pengeboran 1 m' lubang bored pile φ 120 cm (mekanis) untuk  bangunan gedung </t>
  </si>
  <si>
    <t>2.2.2.4</t>
  </si>
  <si>
    <t xml:space="preserve">Pondasi Tiang Pancang </t>
  </si>
  <si>
    <t>2.2.2.4.1</t>
  </si>
  <si>
    <r>
      <t xml:space="preserve">Per m' penetrasi Tiang Beton </t>
    </r>
    <r>
      <rPr>
        <b/>
        <sz val="10"/>
        <color theme="1"/>
        <rFont val="Calibri"/>
        <family val="2"/>
      </rPr>
      <t>∆</t>
    </r>
    <r>
      <rPr>
        <b/>
        <sz val="10"/>
        <color theme="1"/>
        <rFont val="Arial"/>
        <family val="2"/>
      </rPr>
      <t xml:space="preserve">  28 cm secara mekanis </t>
    </r>
  </si>
  <si>
    <t>Alat Penyambung Balok</t>
  </si>
  <si>
    <t xml:space="preserve">buah </t>
  </si>
  <si>
    <t>Sepatu pancang beton</t>
  </si>
  <si>
    <t>Crawler Crane 10 ton + Ladder 14 ton</t>
  </si>
  <si>
    <t xml:space="preserve">jam </t>
  </si>
  <si>
    <t>Driver Hammer</t>
  </si>
  <si>
    <t>2.2.2.4.2</t>
  </si>
  <si>
    <r>
      <t xml:space="preserve">Per m' penetrasi Tiang Beton </t>
    </r>
    <r>
      <rPr>
        <b/>
        <sz val="10"/>
        <color theme="1"/>
        <rFont val="Calibri"/>
        <family val="2"/>
      </rPr>
      <t>∆</t>
    </r>
    <r>
      <rPr>
        <b/>
        <sz val="10"/>
        <color theme="1"/>
        <rFont val="Arial"/>
        <family val="2"/>
      </rPr>
      <t xml:space="preserve">  32 cm secara mekanis </t>
    </r>
  </si>
  <si>
    <t>2.2.2.4.3</t>
  </si>
  <si>
    <t xml:space="preserve">Per m' penetrasi Tiang Beton persegi 20cm x 20 cm secara mekanis </t>
  </si>
  <si>
    <t xml:space="preserve">Alat Penyambung beton </t>
  </si>
  <si>
    <t>Sepatu Pancang</t>
  </si>
  <si>
    <t>2.2.2.4.4</t>
  </si>
  <si>
    <t xml:space="preserve">Per m' penetrasi Tiang Beton persegi 25 cm x 25 cm secara mekanis </t>
  </si>
  <si>
    <t>Sepatu pancang</t>
  </si>
  <si>
    <t>2.2.2.4.5</t>
  </si>
  <si>
    <t xml:space="preserve">Per m' penetrasi Tiang Beton persegi 30 cm x 30 cm secara mekanis </t>
  </si>
  <si>
    <t>Driver Hammer 2 ton</t>
  </si>
  <si>
    <t>2.2.2.4.6</t>
  </si>
  <si>
    <t xml:space="preserve">Per m' penetrasi Tiang Beton persegi 35 cm x 35 cm secara mekanis </t>
  </si>
  <si>
    <t>2.2.2.4.7</t>
  </si>
  <si>
    <t xml:space="preserve">Per m' penetrasi Tiang Beton persegi 40 cm x 40 cm secara mekanis </t>
  </si>
  <si>
    <t>2.2.2.4.8</t>
  </si>
  <si>
    <t xml:space="preserve">Per m' penetrasi Tiang Beton persegi 45 cm x 45 cm secara mekanis </t>
  </si>
  <si>
    <t>2.2.2.4.9</t>
  </si>
  <si>
    <t xml:space="preserve">Per m' penetrasi Tiang Beton persegi 50 cm x 50 cm secara mekanis </t>
  </si>
  <si>
    <t>2.2.2.4.10</t>
  </si>
  <si>
    <t xml:space="preserve">Per m' penetrasi Spun Pile Diameter 30 cm secara mekanis </t>
  </si>
  <si>
    <t>Alat Penyambung beton dia. 30 cm</t>
  </si>
  <si>
    <t>Sepatu pancang dia. 30 cm</t>
  </si>
  <si>
    <t>2.2.2.4.11</t>
  </si>
  <si>
    <t xml:space="preserve">Per m' penetrasi Spun Pile Diameter 35 cm secara mekanis </t>
  </si>
  <si>
    <t>Alat Penyambung beton dia. 35 cm</t>
  </si>
  <si>
    <t>Sepatu pancang dia. 35 cm</t>
  </si>
  <si>
    <t>2.2.2.4.12</t>
  </si>
  <si>
    <t xml:space="preserve">Per m' penetrasi Spun Pile Diameter 40 cm secara mekanis </t>
  </si>
  <si>
    <t>2.2.2.4.13</t>
  </si>
  <si>
    <t xml:space="preserve">Per m' penetrasi Spun Pile Diameter 45 cm secara mekanis </t>
  </si>
  <si>
    <t>2.2.2.4.14</t>
  </si>
  <si>
    <t xml:space="preserve">Per m' penetrasi Spun Pile Diameter 50 cm secara mekanis </t>
  </si>
  <si>
    <t>2.2.2.4.15</t>
  </si>
  <si>
    <t xml:space="preserve">Per m' penetrasi Spun Pile Diameter 60 cm secara mekanis </t>
  </si>
  <si>
    <t>2.2.2.4.16</t>
  </si>
  <si>
    <t>Per m' Pengelasan Tiang Beton tebal 5 mm</t>
  </si>
  <si>
    <t>Kawat Las</t>
  </si>
  <si>
    <t xml:space="preserve">kg </t>
  </si>
  <si>
    <t>Alat Las Listrik 150 A</t>
  </si>
  <si>
    <t>2.2.2.4.17</t>
  </si>
  <si>
    <t>Per m' Pengelasan Tiang Beton tebal 6 mm</t>
  </si>
  <si>
    <t>Alat Las Listrik 250 A</t>
  </si>
  <si>
    <t>2.2.2.4.18</t>
  </si>
  <si>
    <t>Per m' Pengelasan Tiang Beton tebal 8 mm</t>
  </si>
  <si>
    <t>Alat Las Listrik 350 A</t>
  </si>
  <si>
    <t>2.2.2.4.19</t>
  </si>
  <si>
    <t>Per m' Pengelasan Tiang Beton tebal 10 mm</t>
  </si>
  <si>
    <t>Alat Las Listrik 500 A</t>
  </si>
  <si>
    <t>2.2.2.5</t>
  </si>
  <si>
    <t xml:space="preserve">Concrete Sheet Pile </t>
  </si>
  <si>
    <t>2.2.2.5.1</t>
  </si>
  <si>
    <t>Per m' penetrasi turap beton pre-cast 12 x 30 cm , pjg -4 m; berat 100 kg/m'</t>
  </si>
  <si>
    <t>Alat pancang Hidraulik Pile Driver</t>
  </si>
  <si>
    <t>2.2.2.5.2</t>
  </si>
  <si>
    <t>Per m' penetrasi turap beton pre-cast 15 x 40 cm , pjg -4 m; berat 150 kg/m'</t>
  </si>
  <si>
    <t>2.2.2.5.3</t>
  </si>
  <si>
    <t>Per m' penetrasi turap beton pre-cast 22 x 50 cm , pjg -4 m; berat 275 kg/m'</t>
  </si>
  <si>
    <t>2.2.2.5.4</t>
  </si>
  <si>
    <t>Per m' penetrasi turap beton pre-cast 32 x 50 cm , pjg -4 m; berat 400 kg/m'</t>
  </si>
  <si>
    <t>Crawler Crane 20 ton + Ladder 14 ton</t>
  </si>
  <si>
    <t>2.2.2.5.5</t>
  </si>
  <si>
    <t>Per m' penetrasi turap beton tulang  pre-cast W-400; ebar 1,0 m; pjg -4 m; berat 350 kg/m'</t>
  </si>
  <si>
    <t>2.2.2.5.6</t>
  </si>
  <si>
    <t>Per m' penetrasi turap beton tulang  pre-cast W-600; lebar 1,0 m; pjg -4 m; berat 375 kg/m' (untuk bangunan gedung)</t>
  </si>
  <si>
    <t>2.3</t>
  </si>
  <si>
    <t xml:space="preserve">PEKERJAAN STRUKTUR BAJA </t>
  </si>
  <si>
    <t>2.3.1.1</t>
  </si>
  <si>
    <t xml:space="preserve">1 kg Pabrikasi dan Ereksi Baja Profil </t>
  </si>
  <si>
    <t xml:space="preserve">Alat Las Listrik </t>
  </si>
  <si>
    <t>Sewa mobil crane</t>
  </si>
  <si>
    <t>2.3.1.2</t>
  </si>
  <si>
    <t>1 kg Pemasangan angkur</t>
  </si>
  <si>
    <t>Tukang las</t>
  </si>
  <si>
    <t>Besi angkur/mur/baut</t>
  </si>
  <si>
    <t>2.3.1.3</t>
  </si>
  <si>
    <t>1 kg Pemasangan Mur dan Baut</t>
  </si>
  <si>
    <t xml:space="preserve">Baut </t>
  </si>
  <si>
    <t xml:space="preserve">Kunci momen </t>
  </si>
  <si>
    <t>2.3.1.4</t>
  </si>
  <si>
    <t xml:space="preserve">1 kg pekerjaan  baja pelat secara semi mekanis </t>
  </si>
  <si>
    <t>Besi plat baja tebal 2 mm</t>
  </si>
  <si>
    <t>kawat las</t>
  </si>
  <si>
    <t>2.3.1.5</t>
  </si>
  <si>
    <t>1 kg pekerjaan  baja profil siku dengan pengelasan secara semi mekanis</t>
  </si>
  <si>
    <t xml:space="preserve">Baja Profil Siku </t>
  </si>
  <si>
    <t xml:space="preserve">Jam </t>
  </si>
  <si>
    <t>2.3.1.6</t>
  </si>
  <si>
    <t>1 kg pekerjaan  baja profil siku tanpa pengelasan secara manual</t>
  </si>
  <si>
    <t>2.3.1.7</t>
  </si>
  <si>
    <t xml:space="preserve">1 kg Pemasangan U-Bolt dan Nut </t>
  </si>
  <si>
    <t xml:space="preserve">U-bolt dan nut </t>
  </si>
  <si>
    <t xml:space="preserve">Pekerjaan Struktur Beton Pracetak </t>
  </si>
  <si>
    <t>2.4.1</t>
  </si>
  <si>
    <t xml:space="preserve">Pembuatan Bekisting </t>
  </si>
  <si>
    <t>2.4.1.1</t>
  </si>
  <si>
    <t>Pembuatan 1 m2 Bekisting untuk pelat Beton Pracetak Komponen Modular Bangunan gedung ( 5kali pakai )</t>
  </si>
  <si>
    <t>Lantai kerja</t>
  </si>
  <si>
    <t>Besi hollow  50.50.3</t>
  </si>
  <si>
    <t>kaso 5/7</t>
  </si>
  <si>
    <t xml:space="preserve">lembar </t>
  </si>
  <si>
    <t xml:space="preserve">liter </t>
  </si>
  <si>
    <t>Dinabolt dia. 12mm (10-15 cm)</t>
  </si>
  <si>
    <t>2.4.1.2</t>
  </si>
  <si>
    <t>Pembuatan 1 m2 Bekisting untuk balok Beton Pracetak ( 10 - 12 kali pakai )</t>
  </si>
  <si>
    <t>2.4.1.3</t>
  </si>
  <si>
    <t>Pembuatan 1 m2 Bekisting untuk kolom Beton Pracetak ( 10 - 12 kali pakai )</t>
  </si>
  <si>
    <t>kayu</t>
  </si>
  <si>
    <t>2.4.1.4</t>
  </si>
  <si>
    <t xml:space="preserve">Papan Cor </t>
  </si>
  <si>
    <t>2.4.2</t>
  </si>
  <si>
    <t xml:space="preserve">Pemasangan dan Membuka Cetakan </t>
  </si>
  <si>
    <t xml:space="preserve">2.4.2.1 </t>
  </si>
  <si>
    <t xml:space="preserve">Pemasangan dan membuka cetakan 1 buah komponen pelat beton pracetak </t>
  </si>
  <si>
    <t>2.4.2.2</t>
  </si>
  <si>
    <t xml:space="preserve">Pemasangan dan membuka cetakan 1 buah komponen balok beton pracetak </t>
  </si>
  <si>
    <t>2.4.2.3</t>
  </si>
  <si>
    <t xml:space="preserve">Pemasangan dan membuka cetakan 1 buah komponen kolom beton pracetak </t>
  </si>
  <si>
    <t>2.4.3</t>
  </si>
  <si>
    <t>Penuangan / Menebar Beton</t>
  </si>
  <si>
    <t>2.4.3.1</t>
  </si>
  <si>
    <t xml:space="preserve">Penuangan / Menebar Beton 1 m3 untuk Pelat Beton Pracetak </t>
  </si>
  <si>
    <t xml:space="preserve">Tenaga Terampil Operator </t>
  </si>
  <si>
    <t>L.14.b</t>
  </si>
  <si>
    <t>Tenaga Terampil Operator merupakan konversi atas Tukang Vibrator</t>
  </si>
  <si>
    <t>2.4.3.2</t>
  </si>
  <si>
    <t xml:space="preserve">Penuangan / Menebar Beton 1 m3 untuk Balok Beton Pracetak </t>
  </si>
  <si>
    <t>2.4.3.3</t>
  </si>
  <si>
    <t xml:space="preserve">Penuangan / Menebar Beton 1 m3 untuk KOLOM Beton Pracetak </t>
  </si>
  <si>
    <t>Catatan:</t>
  </si>
  <si>
    <t>2.4.4</t>
  </si>
  <si>
    <t xml:space="preserve">Pemindahan Komponen Pracetak </t>
  </si>
  <si>
    <t>2.4.4.1</t>
  </si>
  <si>
    <t>Pemindahan 1 buah Komponen untuk Pelat Pracetak (± 20 m)</t>
  </si>
  <si>
    <t xml:space="preserve">Crane </t>
  </si>
  <si>
    <t xml:space="preserve">unit hari </t>
  </si>
  <si>
    <t>2.4.4.2</t>
  </si>
  <si>
    <t>Pemindahan 1 buah Komponen untuk Balok Pracetak (± 20 m)</t>
  </si>
  <si>
    <t>2.4.4.3</t>
  </si>
  <si>
    <t>Pemindahan 1 buah Komponen untuk Kolom Pracetak (± 20 m)</t>
  </si>
  <si>
    <t>2.4.5</t>
  </si>
  <si>
    <t xml:space="preserve">Pemasagan dan Ereksi Komponen Pracetak </t>
  </si>
  <si>
    <t>2.4.5.1</t>
  </si>
  <si>
    <t xml:space="preserve">Pemasangan 1 buah Komponen untuk Pelat Beton Pracetak Beserta Indeks Kenaikan Lantai Ereksi Pelat  Hingga 24 Lantai </t>
  </si>
  <si>
    <t>Tukang erection</t>
  </si>
  <si>
    <t>Sewa Pipe Support</t>
  </si>
  <si>
    <t xml:space="preserve">buah hari </t>
  </si>
  <si>
    <t>2.4.5.2</t>
  </si>
  <si>
    <t xml:space="preserve">Pemasangan 1 buah Komponen untuk Balok  Pracetak Beserta Indeks Kenaikan Lantai Ereksi Pelat  Hingga 24 Lantai </t>
  </si>
  <si>
    <t>- Scaffolding Pipe brancing 6 m</t>
  </si>
  <si>
    <t>2.4.5.3</t>
  </si>
  <si>
    <t xml:space="preserve">Ereksi 1 buah komponen untuk pelat pracetak </t>
  </si>
  <si>
    <t>2.4.5.4</t>
  </si>
  <si>
    <t xml:space="preserve">Ereksi 1 buah komponen untuk balok pracetak </t>
  </si>
  <si>
    <t>2.4.5.5</t>
  </si>
  <si>
    <t xml:space="preserve">Ereksi 1 buah komponen untuk kolom pracetak </t>
  </si>
  <si>
    <t>2.4.5.6</t>
  </si>
  <si>
    <t xml:space="preserve">Upah 1 tititk pekerjaan Grout pada Joint Beton Pracetak </t>
  </si>
  <si>
    <t>2.4.5.7</t>
  </si>
  <si>
    <t xml:space="preserve">Upah 1 titik joint dengan sling </t>
  </si>
  <si>
    <t>2.4.6</t>
  </si>
  <si>
    <t xml:space="preserve">Produksi Lahan </t>
  </si>
  <si>
    <t>2.4.6.1</t>
  </si>
  <si>
    <t>Pembuatan 1 m2 lahan produksi tebal 8 cm beton fc' = 14.5 Mpa, slump ( 120 ± 20) mm</t>
  </si>
  <si>
    <t>2.4.6.2</t>
  </si>
  <si>
    <t>Pembuatan 1 m2 lahan produksi tebal 10 cm beton fc' = 14.5 Mpa, slump ( 120 ± 20) mm</t>
  </si>
  <si>
    <t>2.4.6.3</t>
  </si>
  <si>
    <t>Pembuatan 1 m2 lahan produksi tebal 12 cm beton fc' = 14.5 Mpa, slump ( 120 ± 20) mm</t>
  </si>
  <si>
    <t>2.4.6.4</t>
  </si>
  <si>
    <t>Pembuatan 1 m2 lahan produksi tebal 15 cm beton fc' = 14.5 Mpa, slump ( 120 ± 20) mm</t>
  </si>
  <si>
    <t>2.5</t>
  </si>
  <si>
    <t xml:space="preserve">PEKERJAAN STRUKTUR BETON PRATEGANG </t>
  </si>
  <si>
    <t>2.5.1</t>
  </si>
  <si>
    <t>Pemasangan 1 kg kabel prategang (prestressed) polos/strands</t>
  </si>
  <si>
    <t xml:space="preserve">Prestressed Concrete (PC) Strand </t>
  </si>
  <si>
    <t>2.6</t>
  </si>
  <si>
    <t xml:space="preserve">Pekerjaan Struktur Kayu </t>
  </si>
  <si>
    <t>2.6.1</t>
  </si>
  <si>
    <t>2.6.2</t>
  </si>
  <si>
    <t xml:space="preserve">Pemancangan Tiang Kayu / Cerucuk Bambu/ Dolken </t>
  </si>
  <si>
    <t>2.6.2.1</t>
  </si>
  <si>
    <t xml:space="preserve">Pemancangan per m' tiang pancang kayu atau dolken dia. 6-8 cm </t>
  </si>
  <si>
    <t>Alat  penyambung tiang pancang dolken</t>
  </si>
  <si>
    <t>Alat Pancang Mini Pile</t>
  </si>
  <si>
    <t>2.6.2.2</t>
  </si>
  <si>
    <t xml:space="preserve">Pemancangan per m' Tiang kayu Gelondongan dia. 18-20 cm </t>
  </si>
  <si>
    <t>Alat sambung kayu terbuat dari baja</t>
  </si>
  <si>
    <t>Sewa mobil crane Hari</t>
  </si>
  <si>
    <t>Alat Pancang Mini Pile Hari</t>
  </si>
  <si>
    <t>2.6.2.3</t>
  </si>
  <si>
    <t>1 m2 Turap bambu dari geribig bambu secara manual, JAT &lt; 0,5 m</t>
  </si>
  <si>
    <t>Bambu panjang 4,5 m</t>
  </si>
  <si>
    <t xml:space="preserve">batang </t>
  </si>
  <si>
    <t xml:space="preserve">Anyaman Bambu </t>
  </si>
  <si>
    <t>Kawat bendrat</t>
  </si>
  <si>
    <t>2.7</t>
  </si>
  <si>
    <t xml:space="preserve">Pekerjaan Dinding Penahan Tanah </t>
  </si>
  <si>
    <t>2.7.1</t>
  </si>
  <si>
    <t>Pemasangan 1 M' pipa suling - suling menggunakan pipa PVC dia. 1" (untuk bangunan gedung)</t>
  </si>
  <si>
    <t>Pipa PVC dia. 1"</t>
  </si>
  <si>
    <t xml:space="preserve">Ijuk </t>
  </si>
  <si>
    <t>Geotekstil woven 400 gr/m2</t>
  </si>
  <si>
    <t>2.7.2</t>
  </si>
  <si>
    <t>Pemasangan 1 M' pipa suling -suling menggunakan pipa PVC dia. 2" (untuk bangunan gedung)</t>
  </si>
  <si>
    <t>Pipa PVC dia. 2"</t>
  </si>
  <si>
    <t>2.7.3</t>
  </si>
  <si>
    <t xml:space="preserve">Pemasangan 1 m2 Lapisan Ijuk tebal 10 cm </t>
  </si>
  <si>
    <t>2.7.4</t>
  </si>
  <si>
    <t>Pemasangan 1 m2 finishing siar pasangan batu kali, campuran 1SP : 2PP</t>
  </si>
  <si>
    <t>2.7.5</t>
  </si>
  <si>
    <t>1 m3 bronjong kawat digalvanis, lubang heksagonal 80 x 100 mm, beda tinggi &gt;0 s.d 1 m' berkontak langsung dengan tanah ( kawat dibuat sendiri)</t>
  </si>
  <si>
    <t>Tukang penganyam bronjong</t>
  </si>
  <si>
    <t xml:space="preserve">Batu </t>
  </si>
  <si>
    <t>Kawat  bronjong</t>
  </si>
  <si>
    <t xml:space="preserve">untuk bronjong yang kontak langsng dengan tanah, kolom ( jumlah harga) pasir pasang agar di hitung biayanya </t>
  </si>
  <si>
    <t>2.7.6</t>
  </si>
  <si>
    <t>1 m3 bronjong kawat digalvanis, lubang heksagonal 80 x 100 mm; beda tinggi &gt; 0 s.d 1 m' tidak berkontak langsung dengan tanah (kawat dibuat sendiri)</t>
  </si>
  <si>
    <t>2.7.7</t>
  </si>
  <si>
    <t xml:space="preserve"> 1 m3 bronjong kawat digalvanis, lubang heksagonal 80x100mm; beda tinggi &gt;3 s.d 4 m' berkontak langsung dengan tanah (kawat dibuat sendiri)</t>
  </si>
  <si>
    <t xml:space="preserve">untuk bronjong yang kontalk langsung dengan tanah, (jumlah harga)pasir pasang agar di hitung biayanya </t>
  </si>
  <si>
    <t>2.7.8</t>
  </si>
  <si>
    <t xml:space="preserve"> 1 m3 bronjong kawat digalvanis, lubang heksagonal 80x100mm; beda tinggi &gt;3 s.d 4 m' tidak berkontak langsung dengan tanah (kawat dibuat sendiri)</t>
  </si>
  <si>
    <t>2.7.9</t>
  </si>
  <si>
    <t xml:space="preserve"> 1 m3 kawat bronjong kawat digalvanis, lubang heksagonal 100x120mm; beda tinggi &gt;0 s.d 1 m' berkontak langsung dengan tanah (kawat dibuat sendiri)</t>
  </si>
  <si>
    <t>2.7.10</t>
  </si>
  <si>
    <t xml:space="preserve"> 1 m3 kawat bronjong kawat digalvanis, lubang heksagonal 100x120mm; beda tinggi &gt; 0 s.d 1 m' berkontak langsung dengan tanah (kawat dibuat sendiri)</t>
  </si>
  <si>
    <t>2.7.11</t>
  </si>
  <si>
    <t xml:space="preserve"> 1 m3 kawat bronjong kawat digalvanis, lubang heksagonal 100x120mm; beda tinggi &gt; 3 s.d 4 m' berkontak langsung dengan tanah (kawat dibuat sendiri)</t>
  </si>
  <si>
    <t>2.7.12</t>
  </si>
  <si>
    <t xml:space="preserve"> 1 m3 kawat bronjong kawat digalvanis, lubang heksagonal 100x120mm; beda tinggi &gt; 3 s.d 4 m'  tidak berkontak langsung dengan tanah (kawat dibuat sendiri)</t>
  </si>
  <si>
    <t>2.7.13</t>
  </si>
  <si>
    <t xml:space="preserve">1 m3 pasangan batu bronjong kawat paprikasi; beda tinggi &gt; 0 s.d 1 m' berkontak langsung dengan tanah </t>
  </si>
  <si>
    <t>Bronjong kawat  pabrikan Uk.2x1x0,5 ø  3mm mesh 8x10</t>
  </si>
  <si>
    <t>2.7.14</t>
  </si>
  <si>
    <t xml:space="preserve">1 m3 pasangan batu bronjong kawat paprikasi; beda tinggi &gt; 0 s.d 1 m' tidak berkontak langsung dengan tanah </t>
  </si>
  <si>
    <t>2.7.15</t>
  </si>
  <si>
    <t xml:space="preserve">1 m3 pasangan batu bronjong kawat paprikasi; beda tinggi &gt; 3 s.4  m' berkontak langsung dengan tanah </t>
  </si>
  <si>
    <t>2.7.16</t>
  </si>
  <si>
    <t xml:space="preserve">1 m3 pasangan batu bronjong kawat paprikasi; beda tinggi &gt; 3 s.4  m' tidak berkontak langsung dengan tanah </t>
  </si>
  <si>
    <t xml:space="preserve">PEKERJAAN ARSITEKTUR </t>
  </si>
  <si>
    <t>3.1</t>
  </si>
  <si>
    <t>PEKERJAAN PENUTUP ATAP</t>
  </si>
  <si>
    <t>3.1.1</t>
  </si>
  <si>
    <t xml:space="preserve">Atap Genteng </t>
  </si>
  <si>
    <t>3.1.1.1</t>
  </si>
  <si>
    <t xml:space="preserve">Pemasangan 1 m2 atap Genteng Palentong  Kecil </t>
  </si>
  <si>
    <t>3.1.1.2</t>
  </si>
  <si>
    <t>Genteng kodok glazuur</t>
  </si>
  <si>
    <t>3.1.1.3</t>
  </si>
  <si>
    <t>Pemasangan 1 m2 atap genteng palentong besar</t>
  </si>
  <si>
    <t>Genteng palentong super</t>
  </si>
  <si>
    <t>3.1.1.4</t>
  </si>
  <si>
    <t>Pemasangan 1 m2 atap genteng beton</t>
  </si>
  <si>
    <t>3.1.1.5</t>
  </si>
  <si>
    <t>Pemasangan 1 m' Nok/bubung genteng palentong kecil</t>
  </si>
  <si>
    <t>Bubung genteng palentong</t>
  </si>
  <si>
    <t>3.1.1.6</t>
  </si>
  <si>
    <t>Pemasangan 1 m' Nok/bubung genteng kodok glazuur</t>
  </si>
  <si>
    <t>Bubung genteng kodok</t>
  </si>
  <si>
    <t>3.1.1.7</t>
  </si>
  <si>
    <t>Pemasangan 1 m' Nok/bubung genteng palentong besar</t>
  </si>
  <si>
    <t>3.1.1.8</t>
  </si>
  <si>
    <t>Pemasangan 1 m' Nok/bubung genteng beton</t>
  </si>
  <si>
    <t>Paku 1 inch</t>
  </si>
  <si>
    <t>3.1.2</t>
  </si>
  <si>
    <t>ATAP SERAT SEMEN GELOMBANG</t>
  </si>
  <si>
    <t>3.1.2.1</t>
  </si>
  <si>
    <t>Pemasangan 1 m2 atap serat semen gelombang 92 cm x 250 cm x 5 mm</t>
  </si>
  <si>
    <t>Asbes gelombang besar 5 mm, 250x92 cm</t>
  </si>
  <si>
    <t>3.1.2.2</t>
  </si>
  <si>
    <t>Pemasangan 1 m2 atap serat semen gelombang 92 cm x 225 cm x 5 mm</t>
  </si>
  <si>
    <t>Asbes gelombang besar 5 mm, 225x92 cm</t>
  </si>
  <si>
    <t>3.1.2.3</t>
  </si>
  <si>
    <t>Pemasangan 1 m2 atap Serat Semen gelombang 92 cm x 200 cm x 5 mm</t>
  </si>
  <si>
    <t>Asbes gelombang besar 5 mm, 200x92 cm</t>
  </si>
  <si>
    <t>3.1.2.4</t>
  </si>
  <si>
    <t>Pemasangan 1 m2 atap Serat Semen gelombang 92 cm x 180 cm x 5 mm</t>
  </si>
  <si>
    <t>Asbes gelombang besar 5 mm, 180x92 cm</t>
  </si>
  <si>
    <t>3.1.2.5</t>
  </si>
  <si>
    <t>Pemasangan 1 m2 atap Serat Semen gelombang 105 cm x 270 cm x 4 mm</t>
  </si>
  <si>
    <t>Asbes gelombang kecil 4 mm, 270x105 cm</t>
  </si>
  <si>
    <t>3.1.2.6</t>
  </si>
  <si>
    <t>Pemasangan 1 m2 atap Serat Semen gelombang 105 cm x 300 cm x 5 mm</t>
  </si>
  <si>
    <t>Asbes gelombang besar 5 mm, 300x105 cm</t>
  </si>
  <si>
    <t>3.1.2.7</t>
  </si>
  <si>
    <t>Pemasangan 1 m2 atap Serat Semen gelombang 105 cm x 240 cm x 5 mm</t>
  </si>
  <si>
    <t>Asbes gelombang besar 5 mm, 240x105 cm</t>
  </si>
  <si>
    <t>3.1.2.8</t>
  </si>
  <si>
    <t>Pemasangan 1 m2 atap Serat gelombang 105 cm x 210 cm x 5 mm</t>
  </si>
  <si>
    <t>Asbes gelombang besar 5 mm, 210x105 cm</t>
  </si>
  <si>
    <t>3.1.2.9</t>
  </si>
  <si>
    <t>Pemasangan 1 m2 atap Serat Semen gelombang 105 cm x 150 cm x 5 mm</t>
  </si>
  <si>
    <t>Asbes gelombang besar 5 mm, 150x105 cm</t>
  </si>
  <si>
    <t>3.1.2.10</t>
  </si>
  <si>
    <t>Pemasangan 1 m2 atap Serat Semen gelombang 108 cm x 300 cm x 6 mm</t>
  </si>
  <si>
    <t>Asbes gelombang besar 6 mm, 300x108 cm</t>
  </si>
  <si>
    <t>3.1.2.11</t>
  </si>
  <si>
    <t>Pemasangan 1 m2 atap serat Semen gelombang 108 cm x 270 cm x 6 mm</t>
  </si>
  <si>
    <t>Asbes gelombang besar 6 mm, 270x108 cm</t>
  </si>
  <si>
    <t>3.1.2.12</t>
  </si>
  <si>
    <t>Pemasangan 1 m2 atap Serat Semen gelombang 108 cm x 240 cm x 6 mm</t>
  </si>
  <si>
    <t>Asbes gelombang besar 6 mm, 240x108 cm</t>
  </si>
  <si>
    <t>3.1.2.13</t>
  </si>
  <si>
    <t>Pemasangan 1 m2 atap Serat Semen gelombang 108 cm x 210 cm x 6 mm</t>
  </si>
  <si>
    <t>Asbes gelombang besar 6 mm, 210x108 cm</t>
  </si>
  <si>
    <t>3.1.2.14</t>
  </si>
  <si>
    <t>Pemasangan 1 m2 atap Serat Semen gelombang 108 cm x 180 cm x 6 mm</t>
  </si>
  <si>
    <t>Asbes gelombang besar 6 mm, 180x108 cm</t>
  </si>
  <si>
    <t>3.1.2.15</t>
  </si>
  <si>
    <t>Pemasangan 1 m' Nok/bubung setel gelombang 92 cm</t>
  </si>
  <si>
    <t>Nok stel gelombang 92 cm</t>
  </si>
  <si>
    <t>Paku sekrup</t>
  </si>
  <si>
    <t>3.1.2.16</t>
  </si>
  <si>
    <t>Pemasangan 1 m' Nok/bubung stel gelombang 105 cm</t>
  </si>
  <si>
    <t>Nok stel gelombang 105 cm</t>
  </si>
  <si>
    <t>3.1.2.17</t>
  </si>
  <si>
    <t>Pemasangan 1 m' Nok/bubung stel gelombang 108 cm</t>
  </si>
  <si>
    <t>Nok stel gelombang 108 cm</t>
  </si>
  <si>
    <t>3.1.2.18</t>
  </si>
  <si>
    <t>Pemasangan 1 m'Nok/ bubung paten (Permanen) 92 cm</t>
  </si>
  <si>
    <t>Nok paten 92 cm</t>
  </si>
  <si>
    <t>3.1.2.19</t>
  </si>
  <si>
    <t>Pemasangan 1 m' Nok/bubung paten (Permanen) 105 cm</t>
  </si>
  <si>
    <t>Nok paten 105 cm</t>
  </si>
  <si>
    <t>3.1.2.20</t>
  </si>
  <si>
    <t>Pemasangan 1 m' Nok/bubung paten(Permanen) 108 cm</t>
  </si>
  <si>
    <t>Nok paten 108 cm</t>
  </si>
  <si>
    <t>3.1.2.21</t>
  </si>
  <si>
    <t>Pemasangan 1 m' Nok/bubung setel rata 92 cm</t>
  </si>
  <si>
    <t>Nok setel rata 92 cm</t>
  </si>
  <si>
    <t>3.1.2.22</t>
  </si>
  <si>
    <t>Pemasangan 1 m' ok/bubung setel rata 105 cm</t>
  </si>
  <si>
    <t>Nok setel rata 105 cm</t>
  </si>
  <si>
    <t>3.1.2.23</t>
  </si>
  <si>
    <t>Pemasangan 1 m' Nok/bubung setel rata 108 cm</t>
  </si>
  <si>
    <t>Nok setel rata 108 cm</t>
  </si>
  <si>
    <t>3.1.3</t>
  </si>
  <si>
    <t xml:space="preserve">Penutup Atap Lainnya </t>
  </si>
  <si>
    <t>3.1.3.1</t>
  </si>
  <si>
    <t>Pemasangan 1 m2 atap seng gelombang 105x180 cm</t>
  </si>
  <si>
    <t>Seng Gelombang 105 cm x 180 cm</t>
  </si>
  <si>
    <t>3.1.3.2</t>
  </si>
  <si>
    <t>Pemasangan 1 m2 atap aluminium gelombang 95x180 cm</t>
  </si>
  <si>
    <t>Aluminium gelombang 95x180 cm</t>
  </si>
  <si>
    <t>3.1.3.3</t>
  </si>
  <si>
    <t>3.1.3.4</t>
  </si>
  <si>
    <t>Pemasangan 1 m2 atap fibreglass 90x180 cm</t>
  </si>
  <si>
    <t>Roof light fiberglass</t>
  </si>
  <si>
    <t>3.1.3.5</t>
  </si>
  <si>
    <t>Pemasangan 1 m2 atap UPVC</t>
  </si>
  <si>
    <t>Atap UPVC</t>
  </si>
  <si>
    <t>Paku sekrup (buah)</t>
  </si>
  <si>
    <t>3.1.3.6</t>
  </si>
  <si>
    <t>Pemasangan 1 m2 atap aspal/bitumen</t>
  </si>
  <si>
    <t>Genteng aspal 80x100 cm</t>
  </si>
  <si>
    <t>Plastik aerator</t>
  </si>
  <si>
    <t>3.1.3.7</t>
  </si>
  <si>
    <t>Pemasangan 1 m2 atap metal lembaran</t>
  </si>
  <si>
    <t>Atap metal lembaran</t>
  </si>
  <si>
    <t>3.1.3.8</t>
  </si>
  <si>
    <t>Pemasangan 1 m2 atap metal menerus tebal 0,4 mm</t>
  </si>
  <si>
    <t>Atap metal menerus</t>
  </si>
  <si>
    <t>3.1.3.9</t>
  </si>
  <si>
    <t>Pemasangan 1 m2 Atap Kaca Tempered</t>
  </si>
  <si>
    <t>3.1.3.9.1</t>
  </si>
  <si>
    <t xml:space="preserve">Pemasangan 1 m2 Atap Kaca Tempered tebal 8 mm </t>
  </si>
  <si>
    <t>Kaca tempered 12 mm</t>
  </si>
  <si>
    <t>tube</t>
  </si>
  <si>
    <t>3.1.3.9.2</t>
  </si>
  <si>
    <t xml:space="preserve">Pemasangan 1 m2 Atap Kaca Tempered tebal 10 mm </t>
  </si>
  <si>
    <t>Kaca tempered 10 mm</t>
  </si>
  <si>
    <t>3.1.3.9.3</t>
  </si>
  <si>
    <t xml:space="preserve">Pemasangan 1 m2 Atap Kaca Tempered tebal 12 mm </t>
  </si>
  <si>
    <t>3.1.3.10</t>
  </si>
  <si>
    <t>Pemasangan 1 m' Nok/bubung atap seng gelombang</t>
  </si>
  <si>
    <t>Seng Pelat  90x180 cm bjls 28</t>
  </si>
  <si>
    <t>3.1.3.11</t>
  </si>
  <si>
    <t>Pemasangan 1 m' Nok/bubung atap aluminium gelombang</t>
  </si>
  <si>
    <t>Nok standar</t>
  </si>
  <si>
    <t>3.1.3.12</t>
  </si>
  <si>
    <t>Pemasangan 1 m' Nok/bubung atap sirap kayu</t>
  </si>
  <si>
    <t>3.1.3.13</t>
  </si>
  <si>
    <t>Pemasangan 1 m' Nok/bubung atap aspal/bitumen</t>
  </si>
  <si>
    <t>Kayu Balok Borneo</t>
  </si>
  <si>
    <t>3.1.3.14</t>
  </si>
  <si>
    <t>Pemasangan 1 m' Nok/bubung genteng metal</t>
  </si>
  <si>
    <t>3.2</t>
  </si>
  <si>
    <t>PEKERJAAN INSULASI</t>
  </si>
  <si>
    <t>3.2.1</t>
  </si>
  <si>
    <t>Pemasangan 1 m2 lembaran insulasi atap</t>
  </si>
  <si>
    <t>Aluminium foil double side</t>
  </si>
  <si>
    <t>3.2.2</t>
  </si>
  <si>
    <t>Pemasangan 1 m2 modul insulasi tebal 8 mm</t>
  </si>
  <si>
    <t>Glasswool tebal 8 cm</t>
  </si>
  <si>
    <t>Kawat harmonika</t>
  </si>
  <si>
    <t>3.2.3</t>
  </si>
  <si>
    <t>Pemasangan 1 m2 foam insulasi atap</t>
  </si>
  <si>
    <t>Insulasi foam</t>
  </si>
  <si>
    <t>3.3.</t>
  </si>
  <si>
    <t>PEKERJAAN AKSESORIS ATAP</t>
  </si>
  <si>
    <t>3.3.1</t>
  </si>
  <si>
    <t>Pemasangan 1 m' talang datar/jurai seng BJLS 28 lebar 90 cm</t>
  </si>
  <si>
    <t>Talang datar/jurai seng lebar 90cm</t>
  </si>
  <si>
    <t>3.3.2</t>
  </si>
  <si>
    <t>Pemasangan 1 m' talang ½ lingkaran D-15 cm seng plat BJLS 30</t>
  </si>
  <si>
    <t xml:space="preserve">Talang Seng 1/2 lingkaran diameter 15cm </t>
  </si>
  <si>
    <t>Besi strip (20x3) mm</t>
  </si>
  <si>
    <t>3.3.3</t>
  </si>
  <si>
    <t>Pemasangan 1 m' lisplank uk. 3x20 cm, kayu kelas I atau II</t>
  </si>
  <si>
    <t>Kayu papan kelas II</t>
  </si>
  <si>
    <t>3.3.4</t>
  </si>
  <si>
    <t>Pemasangan 1 m' lisplank uk. 3x30 cm, kayu kelas I atau II</t>
  </si>
  <si>
    <t>3.3.5</t>
  </si>
  <si>
    <t>Pemasangan 1 m' lisplank non kayu (GRC, serat semen) lebar 30 cm</t>
  </si>
  <si>
    <t>Listplank GRC lebar 30 cm</t>
  </si>
  <si>
    <t>3.3.6</t>
  </si>
  <si>
    <t>Pemasangan 1 m' lisplank non kayu (GRC, serat semen) lebar 20 cm</t>
  </si>
  <si>
    <t>Listplank GRC lebar 20 cm</t>
  </si>
  <si>
    <t>3.4</t>
  </si>
  <si>
    <t>PEKERJAAN WATERPROOFING</t>
  </si>
  <si>
    <t>3.4.1</t>
  </si>
  <si>
    <t>Pemasangan 1 m2 Waterproofing Membran Bakar</t>
  </si>
  <si>
    <t xml:space="preserve">Membran Bakar </t>
  </si>
  <si>
    <t xml:space="preserve">Cairan Primer </t>
  </si>
  <si>
    <t>3.4.2</t>
  </si>
  <si>
    <t>Pelapisan 1 M2 Waterproofing Cristalin</t>
  </si>
  <si>
    <t>Waterproofing Cristalin</t>
  </si>
  <si>
    <t>3.4.3</t>
  </si>
  <si>
    <t xml:space="preserve">Pelapisan 1 M2 Waterproofing  Semen Base </t>
  </si>
  <si>
    <t>Waterproofing Semen Base</t>
  </si>
  <si>
    <t>3.4.4</t>
  </si>
  <si>
    <t xml:space="preserve">Pelapisan 1 M2 Waterproofing Acrylic Base </t>
  </si>
  <si>
    <t>Waterproofing Acrylic Base</t>
  </si>
  <si>
    <t>3,5</t>
  </si>
  <si>
    <t>PEKERJAAN LANGIT-LANGIT (PLAFON)</t>
  </si>
  <si>
    <t>3,5,1</t>
  </si>
  <si>
    <t xml:space="preserve">Langit-Langit (Plafon) Akusik </t>
  </si>
  <si>
    <t>3.2.1.1</t>
  </si>
  <si>
    <t>Pemasangan 1 m2 plafon akustik uk. 30x30 cm</t>
  </si>
  <si>
    <t>Plafon akustik 30x30 cm</t>
  </si>
  <si>
    <t>3.5.1.2</t>
  </si>
  <si>
    <t>Pemasangan 1 m2 plafon akustik uk. 30x60 cm</t>
  </si>
  <si>
    <t>Plafon akustik 30x60 cm</t>
  </si>
  <si>
    <t>3.5.1.3</t>
  </si>
  <si>
    <t>Pemasangan 1 m2 plafon akustik uk. 60x120 cm</t>
  </si>
  <si>
    <t>Plafon akustik 60x120 cm</t>
  </si>
  <si>
    <t>3.5.1.4</t>
  </si>
  <si>
    <t xml:space="preserve">Pemasangan 1 m2 plafon akustik uk. 60x120 cm dengan profil aluminium </t>
  </si>
  <si>
    <t>Profil Aluminium ”T”</t>
  </si>
  <si>
    <t>Kawat Ø 4 mm</t>
  </si>
  <si>
    <t>3.5.2</t>
  </si>
  <si>
    <t xml:space="preserve">Langit -Langit (Plafon) Lainnya </t>
  </si>
  <si>
    <t>3.5.2.1</t>
  </si>
  <si>
    <t>Pemasangan 1 m2 plafon papan gypsum tebal 9 mm</t>
  </si>
  <si>
    <t>Gypsum board (120 cm x 240 cm x 9 mm)</t>
  </si>
  <si>
    <t>3.5.2.2.1</t>
  </si>
  <si>
    <t>Pemasangan 1 m2 Langit-langit (Plafon) Serat Semen/GRC, Tebal 4 mm</t>
  </si>
  <si>
    <t>Plafon Serat Semen/GRC Tebal 4 mm + aksesoris</t>
  </si>
  <si>
    <t>3.5.2.2.2</t>
  </si>
  <si>
    <t>Pemasangan 1 m2 Langit-langit (Plafon) Serat Semen/GRC, Tebal 5 mm</t>
  </si>
  <si>
    <t>Plafon Serat Semen/GRC Tebal 5 mm + aksesoris</t>
  </si>
  <si>
    <t>3.5.2.2.3</t>
  </si>
  <si>
    <t>Pemasangan 1 m2 Langit-langit (Plafon) Serat Semen/GRC, Tebal 6 mm</t>
  </si>
  <si>
    <t>Plafon Serat Semen/GRC Tebal 6 mm + aksesoris</t>
  </si>
  <si>
    <t>3.5.2.3</t>
  </si>
  <si>
    <t>Pemasangan 1 m2 langit-langit (plafon) kayu lapis, tebal 3 mm, 4 mm dan 6 mm</t>
  </si>
  <si>
    <t>3.5.2.3.1</t>
  </si>
  <si>
    <t>Pemasangan 1 m2 plafon kayu lapis tebal 3 mm</t>
  </si>
  <si>
    <t>Plywood 3 mm</t>
  </si>
  <si>
    <t xml:space="preserve">Paku Tripleks </t>
  </si>
  <si>
    <t>3.5.2.3.2</t>
  </si>
  <si>
    <t>Pemasangan 1 m2 plafon kayu lapis tebal 4 mm</t>
  </si>
  <si>
    <t>3.5.2.3.3</t>
  </si>
  <si>
    <t>Pemasangan 1 m2 plafon kayu lapis tebal 6 mm</t>
  </si>
  <si>
    <t>3.5.2.4</t>
  </si>
  <si>
    <t>Pemasangan 1 m2 plafon lambisering kayu tebal 9 mm</t>
  </si>
  <si>
    <t>Kayu papan tebal 9 mm</t>
  </si>
  <si>
    <t>3.5.2.5</t>
  </si>
  <si>
    <t>Pemasangan 1 m' list plafon kayu profil</t>
  </si>
  <si>
    <t>3.5.2.6</t>
  </si>
  <si>
    <t>Pemasangan 1 m' list plafon gypsum</t>
  </si>
  <si>
    <t>3.5.2.7</t>
  </si>
  <si>
    <t xml:space="preserve">Pemasangan 1 m2 plafon aluminium spandrel </t>
  </si>
  <si>
    <t>Aluminium spandrel 10x600 cm</t>
  </si>
  <si>
    <t>3.5.3</t>
  </si>
  <si>
    <t>Rangka Langit-Langit (Plafon)</t>
  </si>
  <si>
    <t>3.5.3.1</t>
  </si>
  <si>
    <t>Pemasangan 1 m2 rangka plafon besi hollow 40.40, modul 60x60 cm</t>
  </si>
  <si>
    <t>Besi hollow galvanis 40.40</t>
  </si>
  <si>
    <t>3.5.3.2</t>
  </si>
  <si>
    <t>Pemasangan 1 m2 Rangka Langit-langit (Plafon) (50x 100) cm, Kayu Kelas II atau III</t>
  </si>
  <si>
    <t xml:space="preserve">Paku 7 - 10 cm </t>
  </si>
  <si>
    <t>3.5.3.3</t>
  </si>
  <si>
    <t>Pemasangan 1 m2 Rangka Langit-langit (Plafon) (60x 100) cm, Kayu Kelas II atau III</t>
  </si>
  <si>
    <t>3,6</t>
  </si>
  <si>
    <t>PEKERJAAN PASANGAN DINDING</t>
  </si>
  <si>
    <t>3.6.1</t>
  </si>
  <si>
    <t>Dinding Bata Merah</t>
  </si>
  <si>
    <t>3.6.1.1</t>
  </si>
  <si>
    <t xml:space="preserve">Pemasangan 1 m2 dinding bata merah tebal 1 batu dengan mortar tipe M,fc’ 17,2 MPa (Setara Campuran 1SP : 2PP) </t>
  </si>
  <si>
    <t>3.6.1.2</t>
  </si>
  <si>
    <t>Pemasangan 1 m2 dinding bata merah tebal 1 batu dengan mortar tipe S,fc’ 12,5 MPa (Setara Campuran 1SP : 3PP)</t>
  </si>
  <si>
    <t>3.6.1.3</t>
  </si>
  <si>
    <t>Pemasangan 1 m2 dinding bata merah tebal 1 batu dengan mortar tipe N,fc’ 5,2 MPa (Setara Campuran 1SP : 4PP)</t>
  </si>
  <si>
    <t>3.6.1.4</t>
  </si>
  <si>
    <t>Pemasangan 1 m2 dinding bata merah tebal 1 batu dengan mortar tipe O,fc’ 2,4 MPa (Setara Campuran 1SP : 5PP)</t>
  </si>
  <si>
    <t>3.6.1.5</t>
  </si>
  <si>
    <t>Pemasangan 1 m2 dinding bata merah tebal 1 batu campuran 1SP : 6PP</t>
  </si>
  <si>
    <t>3.6.1.6</t>
  </si>
  <si>
    <t xml:space="preserve">Pemasangan 1 m2 dinding bata merah tebal 1/2 batu dengan mortar tipe M,fc’ 17,2 MPa (Setara Campuran 1SP : 2PP) </t>
  </si>
  <si>
    <t>3.6.1.7</t>
  </si>
  <si>
    <t xml:space="preserve">Pemasangan 1 m2 dinding bata merah tebal 1/2 batu dengan mortar tipe S,fc’ 12,5 MPa (Setara Campuran 1SP : 3PP) </t>
  </si>
  <si>
    <t>3.6.1.8</t>
  </si>
  <si>
    <t xml:space="preserve">Pemasangan 1 m2 dinding bata merah tebal 1/2 batu dengan mortar tipe N,fc’ 5,2 MPa (Setara Campuran 1SP : 4PP) </t>
  </si>
  <si>
    <t>3.6.1.9</t>
  </si>
  <si>
    <t xml:space="preserve">Pemasangan 1 m2 dinding bata merah tebal 1/2 batu dengan mortar tipe O,fc’ 2,4 MPa (Setara Campuran 1SP : 5PP) </t>
  </si>
  <si>
    <t>3.6.1.10</t>
  </si>
  <si>
    <t>Pemasangan 1 m2 dinding bata merah tebal 1/2 batu campuran 1SP : 6PP</t>
  </si>
  <si>
    <t>3.6.2</t>
  </si>
  <si>
    <t>DINDING CONBLOCK</t>
  </si>
  <si>
    <t>3.6.2.1</t>
  </si>
  <si>
    <t xml:space="preserve">Pemasangan 1 m2 dinding conblock HB20 dengan mortar tipe S,fc’ 12,5 MPa (Setara Campuran 1SP : 3PP) </t>
  </si>
  <si>
    <t>Besi angkur diameter 8</t>
  </si>
  <si>
    <t>3.6.2.2</t>
  </si>
  <si>
    <t xml:space="preserve">Pemasangan 1 m2 dinding conblock HB20 dengan mortar tipe N,fc’ 5,2 MPa (Setara Campuran 1SP : 4PP) </t>
  </si>
  <si>
    <t>3.6.2.3</t>
  </si>
  <si>
    <t xml:space="preserve">Pemasangan 1 m2 dinding conblock HB15 dengan mortar tipe S,fc’ 12,5 MPa (Setara Campuran 1SP : 3PP) </t>
  </si>
  <si>
    <t>3.6.2.4</t>
  </si>
  <si>
    <t xml:space="preserve">Pemasangan 1 m2 dinding conblock HB15 dengan mortar tipe N,fc’ 5,2 MPa (Setara Campuran 1SP : 4PP) </t>
  </si>
  <si>
    <t>3.6.2.5</t>
  </si>
  <si>
    <t xml:space="preserve">Pemasangan 1 m2 dinding conblock HB10 dengan mortar tipe S,fc’ 12,5 MPa (Setara Campuran 1SP : 3PP) </t>
  </si>
  <si>
    <t>3.6.2.6</t>
  </si>
  <si>
    <t xml:space="preserve">Pemasangan 1 m2 dinding conblock HB10 dengan mortar tipe N,fc’ 5,2 MPa (Setara Campuran 1SP : 4PP) </t>
  </si>
  <si>
    <t>3.6.3</t>
  </si>
  <si>
    <t>DINDING ROSTER</t>
  </si>
  <si>
    <t>3.6.3.1</t>
  </si>
  <si>
    <t>Pemasangan 1 m2 dinding kerawang (rooster) 12x11x24 dengan mortar tipe S,fc’ 12,5 MPa (Setara Campuran 1SP : 3PP)</t>
  </si>
  <si>
    <t>3.6.3.2</t>
  </si>
  <si>
    <t>Pemasangan 1 m2 dinding kerawang (rooster) 12x11x24 dengan mortar tipe N,fc’ 5,2 MPa (Setara Campuran 1SP : 4PP)</t>
  </si>
  <si>
    <t>3.6.3.3</t>
  </si>
  <si>
    <t>Pemasangan 1 m2 dinding bata berongga ekspose 12x11x24 dengan mortar tipe S,fc’ 12,5 MPa (Setara Campuran 1SP : 3PP)</t>
  </si>
  <si>
    <t xml:space="preserve">Bata Berongga Uk. 12x11x24 </t>
  </si>
  <si>
    <t>3.6.3.4</t>
  </si>
  <si>
    <t>Pemasangan 1 m2 glass block 20x20 cm, 1PC : 3PP</t>
  </si>
  <si>
    <t>Glass block 20x20 cm</t>
  </si>
  <si>
    <t>3.6.3.5</t>
  </si>
  <si>
    <t>Pemasangan 1 m2 dinding kerawang (rooster) 20x20 (Setara Campuran 1SP : 3PP)</t>
  </si>
  <si>
    <t>3.6.4</t>
  </si>
  <si>
    <t xml:space="preserve">DINDING BATA RINGAN </t>
  </si>
  <si>
    <t>3.6.4.1</t>
  </si>
  <si>
    <t>Pemasangan 1 m2 dinding bata ringan tebal 7,5 cm dengan mortar siap pakai</t>
  </si>
  <si>
    <t>Bata ringan tebal 7,5 cm</t>
  </si>
  <si>
    <t>3.6.4.2</t>
  </si>
  <si>
    <t>Bata ringan tebal 10 cm</t>
  </si>
  <si>
    <t>3.6.4.3</t>
  </si>
  <si>
    <t>Pemasangan 1 m2 dinding bata ringan tebal 20 cm dengan mortar siap pakai</t>
  </si>
  <si>
    <t>Bata ringan tebal 20 cm</t>
  </si>
  <si>
    <t>3.6.5</t>
  </si>
  <si>
    <t xml:space="preserve">DINDING BATAKO </t>
  </si>
  <si>
    <t>3.6.5.1</t>
  </si>
  <si>
    <t xml:space="preserve">Pemasangan 1 m2 dinding batako dengan mortar tipe S,fc’ 12,5 MPa (Setara Campuran 1SP : 3PP) </t>
  </si>
  <si>
    <t>Batako 20x40x10 cm</t>
  </si>
  <si>
    <t>3.6.5.2</t>
  </si>
  <si>
    <t>Pemasangan 1 m2 dinding batako dengan mortar tipe N,fc’ 5,2 MPa (Setara Campuran 1SP : 4PP)</t>
  </si>
  <si>
    <t>3.6.6</t>
  </si>
  <si>
    <t xml:space="preserve">DINDING PARTISI </t>
  </si>
  <si>
    <t>3.6.6.1</t>
  </si>
  <si>
    <t>Pemasangan 1 m2 dinding partisi, Gypsumboard t=12mm</t>
  </si>
  <si>
    <t>Gypsum Board (122 cm x  244 cm x  12 mm)</t>
  </si>
  <si>
    <t>Rockwool tebal 50 mm</t>
  </si>
  <si>
    <t>Compound gypsum</t>
  </si>
  <si>
    <t>3.6.6.2</t>
  </si>
  <si>
    <t>Pemasangan 1 m2 Insulasi Dinding Rockwool Density 80 gr/m3</t>
  </si>
  <si>
    <t xml:space="preserve">Rockwool Akustik </t>
  </si>
  <si>
    <t>Kawat Strimin</t>
  </si>
  <si>
    <t>3.7</t>
  </si>
  <si>
    <t>PEKERJAAN PLESTERAN DAN ACIAN</t>
  </si>
  <si>
    <t>3.7.1</t>
  </si>
  <si>
    <t>Pemasangan 1 m2 plesteran 1SP : 1PP tebal 15 mm</t>
  </si>
  <si>
    <t>3.7.2</t>
  </si>
  <si>
    <t>Pemasangan 1 m2 plesteran 1SP : 2PP tebal 15 mm</t>
  </si>
  <si>
    <t>3.7.3</t>
  </si>
  <si>
    <t>Pemasangan 1 m2 plesteran 1SP : 3PP tebal 15 mm</t>
  </si>
  <si>
    <t>3.7.4</t>
  </si>
  <si>
    <t>3.7.5</t>
  </si>
  <si>
    <t>3.7.6</t>
  </si>
  <si>
    <t>Pemasangan 1 m2 plesteran 1SP : 6PP tebal 15 mm</t>
  </si>
  <si>
    <t>3.7.7</t>
  </si>
  <si>
    <t>Pemasangan 1 m2 plesteran dengan semen instan tebal 10 mm</t>
  </si>
  <si>
    <t>3.7.8</t>
  </si>
  <si>
    <t>Pemasangan 1 m2 acian</t>
  </si>
  <si>
    <t>3.7.9</t>
  </si>
  <si>
    <t>3.7.10</t>
  </si>
  <si>
    <t>Pemasangan 1 m' plesteran skoning 1SP : 3PP lebar 10 cm</t>
  </si>
  <si>
    <t>3.7.11</t>
  </si>
  <si>
    <t>Pemasangan 1 m2 plesteran serbuk batu granit 1SP : 2 granit, tebal 10 mm</t>
  </si>
  <si>
    <t>Serbuk batu granit</t>
  </si>
  <si>
    <t>3.7.12</t>
  </si>
  <si>
    <t>Pemasangan 1 m2 plesteran serbuk batu traso 1SP : 2 traso, tebal 10 mm</t>
  </si>
  <si>
    <t>Serbuk batu traso</t>
  </si>
  <si>
    <t>3.7.13</t>
  </si>
  <si>
    <t>Pemasangan 1 m2 kamprotan untuk finishing 1SP : 2PP</t>
  </si>
  <si>
    <t>3.7.14</t>
  </si>
  <si>
    <t>3.7.15</t>
  </si>
  <si>
    <t>Pemasangan 1 m2 finishing dinding siar pasangan conblock ekspose</t>
  </si>
  <si>
    <t>3.7.16</t>
  </si>
  <si>
    <t xml:space="preserve">Pekerjaan 1 m2 Beton Expose </t>
  </si>
  <si>
    <t>Mortar Skimcoat</t>
  </si>
  <si>
    <t>3.8</t>
  </si>
  <si>
    <t>PEKERJAAN PENGECATAN DAN PELITURAN</t>
  </si>
  <si>
    <t>3.8.1</t>
  </si>
  <si>
    <t>Pengikisan/pengerokan 1 m2 permukaan cat lama (cat minyak)</t>
  </si>
  <si>
    <t>3.8.2</t>
  </si>
  <si>
    <t>Pencucian 1 m2 permukaan tembok yang pernah dicat</t>
  </si>
  <si>
    <t>3.8.3</t>
  </si>
  <si>
    <t>Pengerokan 1 m2 karat pada permukaan baja cara manual</t>
  </si>
  <si>
    <t>Cairan perontok karat</t>
  </si>
  <si>
    <t>3.8.4</t>
  </si>
  <si>
    <t>Pengecatan 1 m2 bidang kayu baru (1 lapis plamir, 1 lapis cat dasar, 2 lapis cat penutup)</t>
  </si>
  <si>
    <t>Meni kayu</t>
  </si>
  <si>
    <t>Plamir kayu</t>
  </si>
  <si>
    <t>Cat dasar (cat kayu)</t>
  </si>
  <si>
    <t>Cat penutup (cat kayu)</t>
  </si>
  <si>
    <t>Kuas 3 inch</t>
  </si>
  <si>
    <t>Pengencer cat kayu/besi</t>
  </si>
  <si>
    <t>Amplas</t>
  </si>
  <si>
    <t>3.8.5</t>
  </si>
  <si>
    <t>Pengecatan 1 m2 bidang kayu baru (1 lapis plamir, 1 lapis cat dasar, 3 lapis cat penutup)</t>
  </si>
  <si>
    <t>3.8.6</t>
  </si>
  <si>
    <t>3.8.7</t>
  </si>
  <si>
    <t>Pelaburan 1 m2 bidang kayu dengan pelitur</t>
  </si>
  <si>
    <t>Pelitur</t>
  </si>
  <si>
    <t>Pelitur jadi</t>
  </si>
  <si>
    <t>3.8.8</t>
  </si>
  <si>
    <t>Pelaburan 1 m2 bidang kayu dengan residu atau Ter</t>
  </si>
  <si>
    <t>3.8.9</t>
  </si>
  <si>
    <t>3.8.10</t>
  </si>
  <si>
    <t>Pengecatan 1 M2 Tembol Baru</t>
  </si>
  <si>
    <t>3.8.10.1</t>
  </si>
  <si>
    <t>Pengecatan 1 m2 tembok baru Interior( 1 lapis cat dasar, 2 lapis cat penutup)</t>
  </si>
  <si>
    <t>Cat dasar (cat tembok interior)</t>
  </si>
  <si>
    <t>Cat penutup (cat tembok interior)</t>
  </si>
  <si>
    <t>3.8.10.2</t>
  </si>
  <si>
    <t>Pengecatan 1 m2 tembok baru Ekterior (1 lapis cat dasar, 2 lapis cat penutup), eksterior</t>
  </si>
  <si>
    <t>Cat dasar (cat tembok eksterior)</t>
  </si>
  <si>
    <t>Cat penutup (cat tembok eksterior)</t>
  </si>
  <si>
    <t>3.8.11</t>
  </si>
  <si>
    <t xml:space="preserve">Pengecatan 1 m2 Tembok Lama </t>
  </si>
  <si>
    <t>3.8.11.1</t>
  </si>
  <si>
    <t>Pengecatan 1 m2 tembok lama Interior  (1 lapis cat dasar, 2 lapis cat penutup)</t>
  </si>
  <si>
    <t>3.8.11.2</t>
  </si>
  <si>
    <t>Pengecatan 1 m2 tembok lama Ekterior (1 lapis cat dasar, 2 lapis cat penutup)</t>
  </si>
  <si>
    <t>3.8.12</t>
  </si>
  <si>
    <t>Pelaburan 1 m2 tembok baru dengan kapur padam (kapur pemutih)</t>
  </si>
  <si>
    <t>Kapur padam</t>
  </si>
  <si>
    <t>ikat</t>
  </si>
  <si>
    <t>3.8.13</t>
  </si>
  <si>
    <t>Pelaburan 1 m2 tembok lama dengan kapur padam (kapur pemutih)</t>
  </si>
  <si>
    <t>3.8.14</t>
  </si>
  <si>
    <t>Pengecatan 1 m2 permukaan baja galvanis 3 lapis cat terakhir secara semprot</t>
  </si>
  <si>
    <t>Cat dasar (cat besi)</t>
  </si>
  <si>
    <t>3.8.15</t>
  </si>
  <si>
    <t>Cat antara (cat besi)</t>
  </si>
  <si>
    <t>Cat penutup (cat besi)</t>
  </si>
  <si>
    <t>3.8.16</t>
  </si>
  <si>
    <t>Pengecatan 1 m2 permukaan baja dengan menie besi (Zinc Chromate)</t>
  </si>
  <si>
    <t>3.8.17</t>
  </si>
  <si>
    <t>3.8.18</t>
  </si>
  <si>
    <t>Pengecatan 1 m2 permukaan baja galvanis secara manual sistem 4 lapis</t>
  </si>
  <si>
    <t>3.8.19</t>
  </si>
  <si>
    <t>Pengecatan 1 m2 permukaan baja galvanis secara manual sistem 1 lapis cat penutup</t>
  </si>
  <si>
    <t>3.8.20</t>
  </si>
  <si>
    <t>Pengecatan 1 m2 plafon (1 lapis cat dasar dan 2 lapis cat penutup)</t>
  </si>
  <si>
    <t>3.8.20.1</t>
  </si>
  <si>
    <t>Pengecatan 1 m2 plafon Interior ( 1 lapis Cat Dasar dan 2 Lapis Cat Penutup)</t>
  </si>
  <si>
    <t>3.8.20.2</t>
  </si>
  <si>
    <t>Pengecatan 1 m2 plafon eksterior ( 1 lapis Cat Dasar dan 2 Lapis Cat Penutup)</t>
  </si>
  <si>
    <t>Cat Dasar Plafond</t>
  </si>
  <si>
    <t>Cat Plafond Eksterior</t>
  </si>
  <si>
    <t>3.8.21</t>
  </si>
  <si>
    <t xml:space="preserve">Pengecatan 1 m2 cat epoxy tebal 2 mm </t>
  </si>
  <si>
    <t>Cat epoxy</t>
  </si>
  <si>
    <t>3.8.22</t>
  </si>
  <si>
    <t>Pelituran 1 m2 dengan pelitur melamic</t>
  </si>
  <si>
    <t>Wood filler</t>
  </si>
  <si>
    <t>Woodstain</t>
  </si>
  <si>
    <t>Sanding</t>
  </si>
  <si>
    <t>Melamic</t>
  </si>
  <si>
    <t>Thinner</t>
  </si>
  <si>
    <t>3.9</t>
  </si>
  <si>
    <t>PEKERJAAN PENUTUP LANTAI</t>
  </si>
  <si>
    <t xml:space="preserve">3.9.1 </t>
  </si>
  <si>
    <t>UBIN PC</t>
  </si>
  <si>
    <t>3.9.1</t>
  </si>
  <si>
    <t xml:space="preserve">Pemasangan 1 m2 lantai ubin PC abu-abu uk. 20x20 cm (1SP : 2PP) </t>
  </si>
  <si>
    <t>Harga Satuan (Rp)</t>
  </si>
  <si>
    <t>Ubin PC abu-abu 20x20 cm</t>
  </si>
  <si>
    <t>3.9.1.2</t>
  </si>
  <si>
    <t xml:space="preserve">Pemasangan 1 m2 lantai ubin PC abu-abu uk. 30x30 cm (1SP : 2PP) </t>
  </si>
  <si>
    <t>Ubin PC abu-abu 30x30 cm</t>
  </si>
  <si>
    <t>Biaya Umum dan Keuntungan 10% x D</t>
  </si>
  <si>
    <t>3.9.1.3</t>
  </si>
  <si>
    <t xml:space="preserve">Pemasangan 1 m2 lantai ubin PC abu-abu uk. 40x40 cm (1SP : 2PP) </t>
  </si>
  <si>
    <t>Ubin PC abu-abu 40x40 cm</t>
  </si>
  <si>
    <t>3.9.1.4</t>
  </si>
  <si>
    <t xml:space="preserve">Pemasangan 1 m2 lantai ubin PC abu-abu uk. 60x60 cm (1SP : 2PP) </t>
  </si>
  <si>
    <t>Ubin PC abu-abu 60x60 cm</t>
  </si>
  <si>
    <t>3.9.1.5</t>
  </si>
  <si>
    <t>Pemasangan 1 m’ plint ubin PC abu-abu uk. 10 s.d. 15x20 cm (1SP : 2PP)</t>
  </si>
  <si>
    <t>Plint ubin PC abu-abu uk. 10-15x20 cm</t>
  </si>
  <si>
    <t>3.9.1.6</t>
  </si>
  <si>
    <t>Pemasangan 1 m’ plint ubin PC abu-abu uk. 10 s.d. 15x30 cm (1SP : 2PP)</t>
  </si>
  <si>
    <t>Plint ubin PC abu-abu uk. 10-15x30 cm</t>
  </si>
  <si>
    <t>3.9.1.7</t>
  </si>
  <si>
    <t>Pemasangan 1 m’ plint ubin PC abu-abu uk. 10 s.d. 15x40 cm (1SP : 2PP)</t>
  </si>
  <si>
    <t>Plint ubin PC abu-abu uk. 10-15x40 cm</t>
  </si>
  <si>
    <t>3.9.1.8</t>
  </si>
  <si>
    <t>Pemasangan 1 m’ plint ubin PC abu-abu uk. 10 s.d. 15x60 cm (1SP : 2PP)</t>
  </si>
  <si>
    <t>Plint ubin PC abu-abu uk. 10-15x60 cm</t>
  </si>
  <si>
    <t>3.9.2</t>
  </si>
  <si>
    <t>UBIN WARNA</t>
  </si>
  <si>
    <t>3.9.2.1</t>
  </si>
  <si>
    <t>Pemasangan 1 m2 lantai ubin warna uk. 20x20 cm (1SP : 2PP)</t>
  </si>
  <si>
    <t>Ubin warna 20x20 cm</t>
  </si>
  <si>
    <t>3.9.2.2</t>
  </si>
  <si>
    <t>Pemasangan 1 m2 lantai ubin warna uk. 30x30 cm (1SP : 2PP)</t>
  </si>
  <si>
    <t>Ubin warna 30x30 cm</t>
  </si>
  <si>
    <t>3.9.2.3</t>
  </si>
  <si>
    <t>Pemasangan 1 m2 lantai ubin warna uk. 40x40 cm (1SP : 2PP)</t>
  </si>
  <si>
    <t>Ubin warna 40x40 cm</t>
  </si>
  <si>
    <t>3.9.2.4</t>
  </si>
  <si>
    <t>Pemasangan 1 m2 lantai ubin warna uk. 60x60 cm (1SP : 2PP)</t>
  </si>
  <si>
    <t>Ubin warna 60x60 cm</t>
  </si>
  <si>
    <t>3.9.2.5</t>
  </si>
  <si>
    <t>Pemasangan 1 m' plint ubin warna uk. 10 s.d. 15x20 cm (1SP : 2PP)</t>
  </si>
  <si>
    <t>Plint ubin warna uk. 10-15x20 cm</t>
  </si>
  <si>
    <t>3.9.2.6</t>
  </si>
  <si>
    <t>Pemasangan 1 m' plint ubin warna uk. 10 s.d. 15x30 cm (1SP : 2PP)</t>
  </si>
  <si>
    <t>Plint ubin warna uk. 10-15x30 cm</t>
  </si>
  <si>
    <t>3.9.2.7</t>
  </si>
  <si>
    <t>Pemasangan 1 m' plint ubin warna uk. 10 s.d. 15x40 cm (1SP : 2PP)</t>
  </si>
  <si>
    <t>Plint ubin warna uk. 10-15x40 cm</t>
  </si>
  <si>
    <t>2,625</t>
  </si>
  <si>
    <t>3.9.2.8</t>
  </si>
  <si>
    <t>Pemasangan 1 m' plint ubin warna uk. 10 s.d. 15x60 cm (1SP : 2PP)</t>
  </si>
  <si>
    <t>Plint ubin warna uk. 10-15x60 cm</t>
  </si>
  <si>
    <t>3.9.3</t>
  </si>
  <si>
    <t xml:space="preserve">UBIN TERASO </t>
  </si>
  <si>
    <t>3.9.3.1</t>
  </si>
  <si>
    <t>Pemasangan 1 m2 lantai ubin teraso uk. 30x30 cm (1SP : 2PP)</t>
  </si>
  <si>
    <t>Ubin teraso 30x30 cm</t>
  </si>
  <si>
    <t>3.9.3.2</t>
  </si>
  <si>
    <t>Pemasangan 1 m2 lantai ubin teraso uk. 40x40 cm (1SP : 2PP)</t>
  </si>
  <si>
    <t>Ubin teraso 40x40 cm</t>
  </si>
  <si>
    <t>3.9.3.3</t>
  </si>
  <si>
    <t xml:space="preserve">Pemasangan 1 m2 lantai teraso cor di tempat, tebal 3cm  </t>
  </si>
  <si>
    <t>Teraso cor</t>
  </si>
  <si>
    <t>3.9.3.4</t>
  </si>
  <si>
    <t>Pemasangan 1 m' plint ubin teraso uk. 10 s.d. 15x30 cm (1SP : 2PP)</t>
  </si>
  <si>
    <t>Plint ubin teraso uk. 10-15x30 cm</t>
  </si>
  <si>
    <t>3.9.3.5</t>
  </si>
  <si>
    <t>Pemasangan 1 m' plint ubin teraso uk. 10 s.d. 15x40 cm (1SP : 2PP)</t>
  </si>
  <si>
    <t>Plint ubin teraso uk. 10-15x40 cm</t>
  </si>
  <si>
    <t>3.9.4</t>
  </si>
  <si>
    <t>HOMOGENEOUS TILE</t>
  </si>
  <si>
    <t>3.9.4.1</t>
  </si>
  <si>
    <t>Pemasangan 1 m2 lantai homogenous tile  Polis uk. 30x30 cm (1SP : 2PP)</t>
  </si>
  <si>
    <t>Homogenous tile 30x30 cm</t>
  </si>
  <si>
    <t>3.9.4.2</t>
  </si>
  <si>
    <t>Pemasangan 1 m2 lantai homogenous tile polish uk. 40x40 cm (1SP : 2PP)</t>
  </si>
  <si>
    <t>Homogenous tile 40x40 cm</t>
  </si>
  <si>
    <t>3.9.4.3</t>
  </si>
  <si>
    <t>Pemasangan 1 m2 lantai homogenous tile Polish  uk. 60x60 cm (1SP : 2PP)</t>
  </si>
  <si>
    <t>Homogenous tile 60x60 cm</t>
  </si>
  <si>
    <t>3.9.4.4</t>
  </si>
  <si>
    <t>Pemasangan 1 m' plint homogenous tile Polish  uk. 10 s.d. 15x30 cm (1SP : 2PP)</t>
  </si>
  <si>
    <t>Plint homogenous tile uk. 10-15x30 cm</t>
  </si>
  <si>
    <t>3.9.4.5</t>
  </si>
  <si>
    <t>Pemasangan 1 m' plint homogenous tile polish uk. 10 s.d. 15x40 cm (1SP : 2PP)</t>
  </si>
  <si>
    <t>Plint homogenous tile uk. 10-15x40 cm</t>
  </si>
  <si>
    <t>3.9.4.6</t>
  </si>
  <si>
    <t>Pemasangan 1 m' plint homogenous tile polish uk. 10 s.d. 15x60 cm (1SP : 2PP)</t>
  </si>
  <si>
    <t>Plint homogenous tile uk. 10-15x60 cm</t>
  </si>
  <si>
    <t>3.9.4.7</t>
  </si>
  <si>
    <t>Pemasangan 1 m' lantai homogenous tile unpolish uk. 30x30 cm (1SP : 2PP)</t>
  </si>
  <si>
    <t>Homogenous tile unpolish 30x30 cm</t>
  </si>
  <si>
    <t>3.9.4.8</t>
  </si>
  <si>
    <t>Pemasangan 1 m' lantai homogenous tile unpolish uk. 40x40 cm (1SP : 2PP)</t>
  </si>
  <si>
    <t>Homogenous tile unpolish 40x40 cm</t>
  </si>
  <si>
    <t>3.9.4.9</t>
  </si>
  <si>
    <t>Pemasangan 1 m' lantai homogenous tile unpolish uk. 60x60 cm (1SP : 2PP)</t>
  </si>
  <si>
    <t>Homogenous tile unpolish 60x60 cm</t>
  </si>
  <si>
    <t>3.9.4.10</t>
  </si>
  <si>
    <t>Pemasangan 1 m' plint homogenous tile unpolish uk. 10 s.d. 15x30 cm (1SP : 2PP)</t>
  </si>
  <si>
    <t>Plint homogenous tile unpolish uk. 10-15x30 cm</t>
  </si>
  <si>
    <t>3.9.4.11</t>
  </si>
  <si>
    <t>Pemasangan 1 m' plint homogenous tile unpolish uk. 10 s.d. 15x40 cm (1SP : 2PP)</t>
  </si>
  <si>
    <t>Plint homogenous tile unpolish uk. 10-15x40 cm</t>
  </si>
  <si>
    <t>3.9.4.12</t>
  </si>
  <si>
    <t>Pemasangan 1 m' plint homogenous tile unpolish uk. 10 s.d. 15x60 cm (1SP : 2PP)</t>
  </si>
  <si>
    <t>Plint homogenous tile unpolish uk. 10-15x60 cm</t>
  </si>
  <si>
    <t>3.9.5</t>
  </si>
  <si>
    <t>UBIN GRANIT</t>
  </si>
  <si>
    <t>3.9.5.1</t>
  </si>
  <si>
    <t xml:space="preserve">Pemasangan 1 m2 lantai ubin granit uk. 30x30 cm (1SP : 2PP) </t>
  </si>
  <si>
    <t>Ubin granit 30x30 cm</t>
  </si>
  <si>
    <t>3.9.5.2</t>
  </si>
  <si>
    <t xml:space="preserve">Pemasangan 1 m2 lantai ubin granit uk. 40x40 cm (1SP : 2PP) </t>
  </si>
  <si>
    <t>Ubin granit 40x40 cm</t>
  </si>
  <si>
    <t>3.9.5.3</t>
  </si>
  <si>
    <t xml:space="preserve">Pemasangan 1 m2 lantai ubin granit uk. 60x60 cm (1SP : 2PP) </t>
  </si>
  <si>
    <t>Ubin granit 60x60 cm</t>
  </si>
  <si>
    <t>3.9.5.4</t>
  </si>
  <si>
    <t>Pemasangan 1 m' plint ubin granit uk. 10 s.d. 15x30 cm (1SP : 2PP)</t>
  </si>
  <si>
    <t>Plint ubin granit uk. 10-15x30 cm</t>
  </si>
  <si>
    <t>3.9.5.5</t>
  </si>
  <si>
    <t>Pemasangan 1 m' plint ubin granit uk. 10 s.d. 15x40 cm (1SP : 2PP)</t>
  </si>
  <si>
    <t>Plint ubin granit uk. 10-15x40 cm</t>
  </si>
  <si>
    <t>3.9.5.6</t>
  </si>
  <si>
    <t>Pemasangan 1 m' plint ubin granit uk. 10 s.d. 15x60 cm (1SP : 2PP)</t>
  </si>
  <si>
    <t>Plint ubin granit uk. 10-15x60 cm</t>
  </si>
  <si>
    <t>3.9.6</t>
  </si>
  <si>
    <t>UBIN TERALUX</t>
  </si>
  <si>
    <t>3.9.6.1</t>
  </si>
  <si>
    <t>Pemasangan 1 m2 lantai ubin teralux marmer uk. 30x30 cm (1SP : 2PP)</t>
  </si>
  <si>
    <t>Ubin teralux marmer 30x30 cm</t>
  </si>
  <si>
    <t>3.9.6.2</t>
  </si>
  <si>
    <t>Pemasangan 1 m2 lantai ubin teralux marmer uk. 40x40 cm (1SP : 2PP)</t>
  </si>
  <si>
    <t>Ubin teralux marmer 40x40 cm</t>
  </si>
  <si>
    <t>3.9.6.3</t>
  </si>
  <si>
    <t>Pemasangan 1 m2 lantai ubin teralux marmer uk. 60x60 cm (1SP : 2PP)</t>
  </si>
  <si>
    <t>Ubin teralux marmer 60x60 cm</t>
  </si>
  <si>
    <t>3.9.6.4</t>
  </si>
  <si>
    <t>Pemasangan 1 m' plint ubin teralux kerang uk. 10 s.d. 15x30 cm (1SP : 2PP)</t>
  </si>
  <si>
    <t>Plint teralux kerang uk. 10-15x30 cm</t>
  </si>
  <si>
    <t>3.9.6.5</t>
  </si>
  <si>
    <t>Pemasangan 1 m' plint ubin teralux kerang uk. 10 s.d. 15x40 cm (1SP : 2PP)</t>
  </si>
  <si>
    <t>Plint teralux kerang uk. 10-15x40 cm</t>
  </si>
  <si>
    <t>3.9.6.6</t>
  </si>
  <si>
    <t>Pemasangan 1 m' plint ubin teralux kerang uk. 10 s.d. 15x60 cm (1SP : 2PP)</t>
  </si>
  <si>
    <t>Plint teralux kerang uk. 10-15x60 cm</t>
  </si>
  <si>
    <t>3.9.6.7</t>
  </si>
  <si>
    <t>Pemasangan 1 m' plint ubin teralux marmer uk. 10 s.d. 15x30 cm (1SP : 2PP)</t>
  </si>
  <si>
    <t>Plint teralux marmer uk. 10-15x30 cm</t>
  </si>
  <si>
    <t>3.9.6.8</t>
  </si>
  <si>
    <t>Pemasangan 1 m' plint ubin teralux marmer uk. 10 s.d. 15x40 cm (1SP : 2PP)</t>
  </si>
  <si>
    <t>Plint teralux marmer uk. 10-15x40 cm</t>
  </si>
  <si>
    <t>3.9.6.9</t>
  </si>
  <si>
    <t>Pemasangan 1 m' plint ubin teralux marmer uk. 10 s.d. 15x60 cm (1SP : 2PP)</t>
  </si>
  <si>
    <t>Plint teralux marmer uk. 10-15x60 cm</t>
  </si>
  <si>
    <t>3.9.7</t>
  </si>
  <si>
    <t xml:space="preserve">KERAMIK ARTISTIK </t>
  </si>
  <si>
    <t>3.9.7.1</t>
  </si>
  <si>
    <t>Pemasangan 1 m2 lantai keramik artistik uk. 8x8 cm (1SP : 2PP)</t>
  </si>
  <si>
    <t>Keramik artistik 8x8 cm</t>
  </si>
  <si>
    <t>3.9.7.2</t>
  </si>
  <si>
    <t>Pemasangan 1 m2 lantai keramik artistik uk. 10x10 cm (1SP : 2PP)</t>
  </si>
  <si>
    <t>Keramik artistik 10x10 cm</t>
  </si>
  <si>
    <t>3.9.7.3</t>
  </si>
  <si>
    <t>Pemasangan 1 m2 lantai keramik artistik uk. 20x20 cm (1SP : 2PP)</t>
  </si>
  <si>
    <t>Keramik artistik 20x20 cm</t>
  </si>
  <si>
    <t>3.9.7.4</t>
  </si>
  <si>
    <t>Pemasangan 1 m2 lantai keramik artistik uk. 30x30 cm (1SP : 2PP)</t>
  </si>
  <si>
    <t>Keramik artistik 30x30 cm</t>
  </si>
  <si>
    <t>3.9.7.5</t>
  </si>
  <si>
    <t>Pemasangan 1 m2 lantai keramik artistik uk. 40x40 cm (1SP : 2PP)</t>
  </si>
  <si>
    <t>Keramik artistik 40x40 cm</t>
  </si>
  <si>
    <t>3.9.7.6</t>
  </si>
  <si>
    <t>Pemasangan 1 m' plint internal cove artistik uk. 5x5x20 cm (1SP : 2PP)</t>
  </si>
  <si>
    <t>Plint internal cove uk. 5x5x20 cm</t>
  </si>
  <si>
    <t>3.9.8</t>
  </si>
  <si>
    <t xml:space="preserve">KERAMIK </t>
  </si>
  <si>
    <t>3.9.8.1</t>
  </si>
  <si>
    <t>Pemasangan 1 m2 lantai keramik uk. 20x20 cm (1SP : 2PP)</t>
  </si>
  <si>
    <t>Keramik 20x20 cm</t>
  </si>
  <si>
    <t>3.9.8.2</t>
  </si>
  <si>
    <t>Pemasangan 1 m2 Lantai Keramik Ukuran 25 cm x 25 cm  (1SP:2PP), Polished</t>
  </si>
  <si>
    <t>Keramik 25x25 cm</t>
  </si>
  <si>
    <t>3.9.8.3</t>
  </si>
  <si>
    <t>Pemasangan 1 m2 Lantai Keramik Ukuran 25 cm x 40 cm  (1SP:2PP), Polished</t>
  </si>
  <si>
    <t>Keramik 25x40 cm</t>
  </si>
  <si>
    <t>3.9.8.4</t>
  </si>
  <si>
    <t>Pemasangan 1 m2 lantai keramik uk. 30x30 cm (1SP : 2PP)</t>
  </si>
  <si>
    <t>Keramik 30x30 cm</t>
  </si>
  <si>
    <t>3.9.8.5</t>
  </si>
  <si>
    <t>Pemasangan 1 m2 Lantai Keramik Ukuran 30 cm x 60 cm (1SP:2PP), Polished</t>
  </si>
  <si>
    <t>Keramik 30x60 cm</t>
  </si>
  <si>
    <t>3.9.8.6</t>
  </si>
  <si>
    <t>Pemasangan 1 m2 lantai keramik uk. 40x40 cm (1SP : 2PP)</t>
  </si>
  <si>
    <t>Keramik 40x40 cm</t>
  </si>
  <si>
    <t>3.9.8.7</t>
  </si>
  <si>
    <t>Pemasangan 1 m2 Lantai Keramik Ukuran 30 cm x 30 cm untuk Variasi/border (1SP : 2PP), Polished</t>
  </si>
  <si>
    <t>3.9.8.8</t>
  </si>
  <si>
    <t>Pemasangan 1 m2 Lantai Keramik Ukuran 40 cm x 40 cm untuk Variasi/border (1SP : 2PP), Polished</t>
  </si>
  <si>
    <t>3.9.8.9</t>
  </si>
  <si>
    <t xml:space="preserve">Pemasangan 1 m2 Lantai Keramik Ukuran 20 cm x 20 cm (1SP : 2PP), Unpolished </t>
  </si>
  <si>
    <t xml:space="preserve">Keramik Lantai uk. 20 x 20 cm, Unpolished </t>
  </si>
  <si>
    <t>3.9.8.10</t>
  </si>
  <si>
    <t xml:space="preserve">Pemasangan 1 m2 Lantai Keramik Ukuran 25 cm x 25 cm (1SP:2PP), Unpolished </t>
  </si>
  <si>
    <t xml:space="preserve">Keramik Lantai uk. 25 x 25 cm, Unpolished </t>
  </si>
  <si>
    <t>3.9.8.11</t>
  </si>
  <si>
    <t xml:space="preserve">Pemasangan 1 m2 Lantai Keramik Ukuran 25 cm x 40 cm (1SP:2PP), Unpolished </t>
  </si>
  <si>
    <t xml:space="preserve">Keramik Lantai uk. 25 x 40 cm, Unpolished </t>
  </si>
  <si>
    <t>3.9.8.12</t>
  </si>
  <si>
    <t>Pemasangan 1 m2 Lantai Keramik Ukuran 30 cm x 30 cm (1SP : 2PP), Unpolished</t>
  </si>
  <si>
    <t xml:space="preserve">Keramik Lantai uk. 30 x 30 cm, Unpolished </t>
  </si>
  <si>
    <t>3.9.8.13</t>
  </si>
  <si>
    <t>Pemasangan 1 m2 Lantai Keramik Ukuran 30 cm x 60 cm (1SP:2PP), Unpolished</t>
  </si>
  <si>
    <t xml:space="preserve">Keramik Lantai uk. 30 x 60 cm, Unpolished </t>
  </si>
  <si>
    <t>3.9.8.14</t>
  </si>
  <si>
    <t xml:space="preserve">Pemasangan 1 m2 Lantai Keramik Ukuran 40 cm x 40 cm (1SP : 2PP), Unpolished </t>
  </si>
  <si>
    <t xml:space="preserve">Keramik Lantai uk. 40 x 40 cm, Unpolished </t>
  </si>
  <si>
    <t>3.9.8.15</t>
  </si>
  <si>
    <t xml:space="preserve">Pemasangan 1 m2 Lantai Keramik Ukuran 30 cm x 30 cm untuk Variasi/border (1SP : 2PP), Unpolished </t>
  </si>
  <si>
    <t xml:space="preserve">Keramik Lantai Variasi uk. 30 x 30 cm, Unpolished </t>
  </si>
  <si>
    <t>3.9.8.16</t>
  </si>
  <si>
    <t xml:space="preserve">Pemasangan 1 m2 Lantai Keramik Ukuran 40 cm x 40 cm untuk Variasi/border (1SP : 2PP), Unpolished </t>
  </si>
  <si>
    <t xml:space="preserve">Keramik Lantai Variasi uk. 40 x 40 cm, Unpolished </t>
  </si>
  <si>
    <t>3.9.8.17</t>
  </si>
  <si>
    <t>Pemasangan 1 m' plint keramik uk. 10 s.d. 15x20 cm (1SP : 2PP)</t>
  </si>
  <si>
    <t>Plint keramik uk. 10-15x20 cm</t>
  </si>
  <si>
    <t>3.9.8.18</t>
  </si>
  <si>
    <t>Pemasangan 1 m' plint keramik uk. 10 s.d. 15x30 cm (1SP : 2PP)</t>
  </si>
  <si>
    <t>Plint keramik uk. 10-15x30 cm</t>
  </si>
  <si>
    <t>3.9.8.19</t>
  </si>
  <si>
    <t>Pemasangan 1 m' plint keramik uk. 10 s.d. 15x40 cm (1SP : 2PP)</t>
  </si>
  <si>
    <t>Plint keramik uk. 10-15x40 cm</t>
  </si>
  <si>
    <t>3.9.8.20</t>
  </si>
  <si>
    <t>Pemasangan 1 m' plint keramik uk. 10 s.d. 15x60 cm (1SP : 2PP)</t>
  </si>
  <si>
    <t>Plint keramik uk. 10-15x60 cm</t>
  </si>
  <si>
    <t>3.9.8.21</t>
  </si>
  <si>
    <t>Pemasangan 1 m' Step Nosing Keramik 10cm x 60 cm (1SP:2PP)</t>
  </si>
  <si>
    <t>Step Nosing Keramik 10x60 cm</t>
  </si>
  <si>
    <t>3.9.9</t>
  </si>
  <si>
    <t>PENUTUP LANTAI LAINNYA</t>
  </si>
  <si>
    <t>3.9.9.1</t>
  </si>
  <si>
    <t>Pemasangan 1 m2 lantai marmer uk. 100x100 cm</t>
  </si>
  <si>
    <t>Marmer</t>
  </si>
  <si>
    <t>3.9.9.2</t>
  </si>
  <si>
    <t>Karpet</t>
  </si>
  <si>
    <t xml:space="preserve">Lem Karpet </t>
  </si>
  <si>
    <t>3.9.9.3</t>
  </si>
  <si>
    <t>Underlayer karpet</t>
  </si>
  <si>
    <t>3.9.9.4</t>
  </si>
  <si>
    <t>Pemasangan 1 m2 lantai parquet kayu solid</t>
  </si>
  <si>
    <t>Parquet kayu solid</t>
  </si>
  <si>
    <t>Lem kayu</t>
  </si>
  <si>
    <t>9.9.9.5</t>
  </si>
  <si>
    <t>Pemasangan 1 m2 lantai engineering wood</t>
  </si>
  <si>
    <t>Lantai engineering wood</t>
  </si>
  <si>
    <t>3.9.9.6</t>
  </si>
  <si>
    <t>Pemasangan 1 m' plint kayu tebal 2 cm lebar 10 cm</t>
  </si>
  <si>
    <t>Kayu papan kelas I</t>
  </si>
  <si>
    <t>3.9.9.7</t>
  </si>
  <si>
    <t>Pemasangan 1 m2 lantai vinyl uk. 30x30 cm</t>
  </si>
  <si>
    <t>Vinyl</t>
  </si>
  <si>
    <t>Lem</t>
  </si>
  <si>
    <t>3.9.9.8</t>
  </si>
  <si>
    <t>Pemasangan 1 m' plint vinyl uk. 15x30 cm</t>
  </si>
  <si>
    <t>3.9.9.9</t>
  </si>
  <si>
    <t>Pemasangan 1 m2 floor hardener</t>
  </si>
  <si>
    <t>Floor hardener</t>
  </si>
  <si>
    <t>3.9.9.10</t>
  </si>
  <si>
    <t>Pemasangan 1 m2 lantai UPVC decking</t>
  </si>
  <si>
    <t>UPVC decking</t>
  </si>
  <si>
    <t>3.9.9.11</t>
  </si>
  <si>
    <t>Pemolesan 1 m2 lantai ubin teraso, granit, marmer</t>
  </si>
  <si>
    <t>Bubuk poles</t>
  </si>
  <si>
    <t>Wax</t>
  </si>
  <si>
    <t>Mesin poles</t>
  </si>
  <si>
    <t>unit/hari</t>
  </si>
  <si>
    <t>3.9.9.12</t>
  </si>
  <si>
    <t>Pemasangan 1 m2 Lantai Keramik Tactile Ukuran 30x30 cm ( 1SP:2PP)</t>
  </si>
  <si>
    <t xml:space="preserve">Keramik Tactile 30x30 cm </t>
  </si>
  <si>
    <t>3.9.9.13</t>
  </si>
  <si>
    <t>Pemasangan 1 m2 Lantai Keramik Tactile Ukuran 40x40 cm ( 1SP:2PP)</t>
  </si>
  <si>
    <t>Keramik Tactile 40x40 cm</t>
  </si>
  <si>
    <t>3,10</t>
  </si>
  <si>
    <t xml:space="preserve">PEKERJAAN PENUTUP DINDING </t>
  </si>
  <si>
    <t>3.10.1</t>
  </si>
  <si>
    <t xml:space="preserve">Dinding Keramik </t>
  </si>
  <si>
    <t>3.10.1.1</t>
  </si>
  <si>
    <t>Pemasangan 1 m2 dinding keramik artistik uk. 10x20 cm (1SP : 2PP)</t>
  </si>
  <si>
    <t>Keramik dinding artistik 10x20 cm</t>
  </si>
  <si>
    <t>3.10.1.2</t>
  </si>
  <si>
    <t>Pemasangan 1 m2 dinding keramik artistik uk. 5x20 cm (1SP : 2PP)</t>
  </si>
  <si>
    <t>Keramik dinding artistik 5x20 cm</t>
  </si>
  <si>
    <t>3.10.1.3</t>
  </si>
  <si>
    <t>Pemasangan 1 m2 dinding keramik uk. 10x20 cm (1SP : 2PP)</t>
  </si>
  <si>
    <t>Keramik dinding 10x20 cm</t>
  </si>
  <si>
    <t>3.10.1.4</t>
  </si>
  <si>
    <t>Pemasangan 1 m2 dinding keramik uk. 20x20 cm (1SP : 2PP)</t>
  </si>
  <si>
    <t>Keramik dinding 20x20 cm</t>
  </si>
  <si>
    <t>3.10.2</t>
  </si>
  <si>
    <t xml:space="preserve">Dinding Homogeneous Tile </t>
  </si>
  <si>
    <t>3.10.2.1</t>
  </si>
  <si>
    <t>Pemasangan 1 m2 dinding homogeneous tile Polish uk. 30x30 cm (1SP : 2PP)</t>
  </si>
  <si>
    <t>Homogenous tile dinding 30x30 cm</t>
  </si>
  <si>
    <t>3.10.2.2</t>
  </si>
  <si>
    <t>Pemasangan 1 m2 dinding homogeneous tile Polish uk. 40x40 cm (1SP : 2PP)</t>
  </si>
  <si>
    <t>Homogenous tile dinding 40x40 cm</t>
  </si>
  <si>
    <t>3.10.2.3</t>
  </si>
  <si>
    <t>Pemasangan 1 m2 dinding homogeneous tile polish uk. 60x60 cm (1SP : 2PP)</t>
  </si>
  <si>
    <t>Homogenous tile dinding 60x60 cm</t>
  </si>
  <si>
    <t>3.10.2.4</t>
  </si>
  <si>
    <t>Pemasangan 1 m2 dinding homogeneous tile Unpolish uk. 30x30 cm (1SP : 2PP)</t>
  </si>
  <si>
    <t>3.10.2.5</t>
  </si>
  <si>
    <t>Pemasangan 1 m2 dinding homogeneous tile Unpolish uk. 40x40 cm (1SP : 2PP)</t>
  </si>
  <si>
    <t>3.10.2.6</t>
  </si>
  <si>
    <t>Pemasangan 1 m2 dinding homogeneous tile Unpolish uk. 60x60 cm (1SP : 2PP)</t>
  </si>
  <si>
    <t>3.10.3</t>
  </si>
  <si>
    <t xml:space="preserve">DINDING PORSELEN </t>
  </si>
  <si>
    <t>3.10.3.1</t>
  </si>
  <si>
    <t>Pemasangan 1 m2 dinding porselen uk. 11x11 cm (1SP : 2PP)</t>
  </si>
  <si>
    <t>Porselen 11x11 cm (dus)</t>
  </si>
  <si>
    <t>dus</t>
  </si>
  <si>
    <t>3.10.3.2</t>
  </si>
  <si>
    <t>Pemasangan 1 m2 dinding porselen uk. 10x20 cm (1SP : 2PP)</t>
  </si>
  <si>
    <t>Porselen 10x20 cm</t>
  </si>
  <si>
    <t>3.10.3.3</t>
  </si>
  <si>
    <t>Pemasangan 1 m2 dinding porselen uk. 20x20 cm (1SP : 2PP)</t>
  </si>
  <si>
    <t>Porselen 20x20 cm</t>
  </si>
  <si>
    <t>3.10.4</t>
  </si>
  <si>
    <t xml:space="preserve">DINDING BATU ALAM </t>
  </si>
  <si>
    <t>3.10.4.1</t>
  </si>
  <si>
    <t>Pemasangan 1 m2 dinding bata pelapis uk. 3x7x24 cm</t>
  </si>
  <si>
    <t>Bata tempel</t>
  </si>
  <si>
    <t>3.10.4.2</t>
  </si>
  <si>
    <t>Batu paras</t>
  </si>
  <si>
    <t>3.10.4.3</t>
  </si>
  <si>
    <t>Batu tempel hitam</t>
  </si>
  <si>
    <t>3.10.5</t>
  </si>
  <si>
    <t xml:space="preserve">PENUTUP DINDING LAINNYA </t>
  </si>
  <si>
    <t>3.10.5.1</t>
  </si>
  <si>
    <t>3.10.5.2</t>
  </si>
  <si>
    <t>Lem Kayu</t>
  </si>
  <si>
    <t>3.10.5.3</t>
  </si>
  <si>
    <t>Pemasangan 1 m2 dinding lambisering dari papan kayu kelas I</t>
  </si>
  <si>
    <t>3.10.5.4</t>
  </si>
  <si>
    <t>Pemasangan 1 m2 dinding lambrisering dari plywood (Kayu Lapis) ukuran 120x240cm</t>
  </si>
  <si>
    <t>Plywood 4 mm m3</t>
  </si>
  <si>
    <t>3.10.5.5</t>
  </si>
  <si>
    <t>Bilik Bambu</t>
  </si>
  <si>
    <t>Kayu kaso 5/7 kelas III</t>
  </si>
  <si>
    <t>List kayu 2x4 cm</t>
  </si>
  <si>
    <t>3.10.5.6</t>
  </si>
  <si>
    <t>Pemasangan kering 1 m2 dinding marmer 100x100 cm tebal 2 cm</t>
  </si>
  <si>
    <t>Besi siku 40x40x4 mm</t>
  </si>
  <si>
    <t>Lem epoxy</t>
  </si>
  <si>
    <t>`</t>
  </si>
  <si>
    <t>3.10.5.7</t>
  </si>
  <si>
    <t>Pemasangan basah 1 m2 dinding marmer 100x100 cm tebal 2 cm</t>
  </si>
  <si>
    <t>3.10.6</t>
  </si>
  <si>
    <t xml:space="preserve">RANGKA DINDING </t>
  </si>
  <si>
    <t>3.10.6.1</t>
  </si>
  <si>
    <t>Pemasangan 1 m2 rangka besi hollow galvanis 40x40 mm, modul 60x120 cm, untuk partisi</t>
  </si>
  <si>
    <t>Paku rivet</t>
  </si>
  <si>
    <t>3.10.6.2</t>
  </si>
  <si>
    <t>Pemasangan 1 m2 rangka dinding pemisah 60x120 cm kayu kelas II atau III</t>
  </si>
  <si>
    <t xml:space="preserve">Kayu Balok Kelas II </t>
  </si>
  <si>
    <t>Paku 5 dan 7 cm</t>
  </si>
  <si>
    <t>3.10.6.3</t>
  </si>
  <si>
    <t>Pemasangan 1 m2 Rangka Besi Hollow Galvanis 20x40 mm</t>
  </si>
  <si>
    <t>Metal Hollow 20x40 mm</t>
  </si>
  <si>
    <t>3.10.6.4</t>
  </si>
  <si>
    <t>Pemasangan 1 m2 Rangka DindingPemisah (Partisi) Rangka Baja Ringan C75Uk. 60 cm x 120 cm</t>
  </si>
  <si>
    <t>Dynabolt</t>
  </si>
  <si>
    <t>Mesin Bor Listrik</t>
  </si>
  <si>
    <t>3.11</t>
  </si>
  <si>
    <t>PEKERJAAN PINTU DAN JENDELA</t>
  </si>
  <si>
    <t>3.11.1</t>
  </si>
  <si>
    <t xml:space="preserve">Pintu </t>
  </si>
  <si>
    <t>3.11.1.1</t>
  </si>
  <si>
    <t>Pemasangan 1 m2 rolling door besi</t>
  </si>
  <si>
    <t>Rolling door besi</t>
  </si>
  <si>
    <t>3.11.1.2</t>
  </si>
  <si>
    <t>Pemasangan 1 m2 rolling door alumunium</t>
  </si>
  <si>
    <t>Tukang alumunium</t>
  </si>
  <si>
    <t>Rolling door aluminium</t>
  </si>
  <si>
    <t>3.11.1.3</t>
  </si>
  <si>
    <t>Pemasangan 1 m2 pintu lipat PVC</t>
  </si>
  <si>
    <t>Pintu lipat PVC</t>
  </si>
  <si>
    <t>3.11.1.4</t>
  </si>
  <si>
    <t>Pemasangan 1 m2 pintu aluminium strip lebar 8 cm</t>
  </si>
  <si>
    <t>Profil Aluminium</t>
  </si>
  <si>
    <t>Aluminium Strip</t>
  </si>
  <si>
    <t>3.11.1.5</t>
  </si>
  <si>
    <t>Pemasangan 1 m2 pintu kaca Tebal 6 mm rangka aluminium</t>
  </si>
  <si>
    <t>Rangka Aluminium</t>
  </si>
  <si>
    <t>Profil Kaca tebal 6 mm</t>
  </si>
  <si>
    <t>3.11.1.6</t>
  </si>
  <si>
    <t>Pemasangan 1 m2 jendela kacaTebal 6 mm  rangka aluminium</t>
  </si>
  <si>
    <t>Profil kaca tebal 6 mm</t>
  </si>
  <si>
    <t>3.11.1.7</t>
  </si>
  <si>
    <t>3.11.1.8</t>
  </si>
  <si>
    <t>3.11.1.9</t>
  </si>
  <si>
    <t>Pembuatan 1 m2 pintu dan jendela kaca, kayu kelas I atau II</t>
  </si>
  <si>
    <t>3.11.1.10</t>
  </si>
  <si>
    <t>Pembuatan 1 m2 pintu dan jendela jalusi, kayu kelas I atau II</t>
  </si>
  <si>
    <t>3.11.1.11</t>
  </si>
  <si>
    <t>Pembuatan 1 m2 daun pintu panel, kayu kelas I atau II</t>
  </si>
  <si>
    <t>3.11.1.12</t>
  </si>
  <si>
    <t>Pembuatan 1 m2 daun pintu plywood rangkap, rangka kayu kelas II tertutup (lebar s.d. 90 cm)</t>
  </si>
  <si>
    <t>3.11.1.13</t>
  </si>
  <si>
    <t>Pembuatan 1 m2 daun pintu plywood rangkap, rangka expose kayu kelas I atau II</t>
  </si>
  <si>
    <t>3.11.1.14</t>
  </si>
  <si>
    <t xml:space="preserve">Pembuatan dan pemasangan 1 buah pintu panel kayu lapis timbal di tengah (khusus RS/Laboratorium/R.Radiologi) </t>
  </si>
  <si>
    <t>Pintu panel kayu lapis timbal uk. 1x2 m</t>
  </si>
  <si>
    <t>unit</t>
  </si>
  <si>
    <t>3.11.1.15</t>
  </si>
  <si>
    <t xml:space="preserve">Pembuatan dan pemasangan 1 m2 pintu besi pelat baja tebal 2 mm rangkap, rangka baja siku </t>
  </si>
  <si>
    <t>Besi siku 30x30x3 mm</t>
  </si>
  <si>
    <t>3.11.1.16</t>
  </si>
  <si>
    <t>Pemasangan 1 buah pintu besi tahan api</t>
  </si>
  <si>
    <t>Pintu tahan api</t>
  </si>
  <si>
    <t>3.11.1.17</t>
  </si>
  <si>
    <t>Pemasangan 1 m2 pintu engineering wood</t>
  </si>
  <si>
    <t>Blockboard tebal 18 mm</t>
  </si>
  <si>
    <t>Veeneer tebal 2 mm</t>
  </si>
  <si>
    <t>3.11.1.18</t>
  </si>
  <si>
    <t xml:space="preserve">Pemasangan 1 buah Pintu uPVC lebar 80 cm lengkap dengan aksesoris </t>
  </si>
  <si>
    <t xml:space="preserve">Pintu uPVC lebar 80 cm </t>
  </si>
  <si>
    <t>3.11.1.19</t>
  </si>
  <si>
    <t xml:space="preserve">Pemasangan 1 buah Pintu uPVC lebar 70 cm lengkap dengan aksesoris </t>
  </si>
  <si>
    <t xml:space="preserve">Pintu uPVC lebar 70 cm </t>
  </si>
  <si>
    <t>3.11.2</t>
  </si>
  <si>
    <t xml:space="preserve">JENDELA </t>
  </si>
  <si>
    <t>3.11.2.1</t>
  </si>
  <si>
    <t xml:space="preserve">Pemasangan 1 m2 Jendela Kaca Tebal 5 mm Nako Aluminium </t>
  </si>
  <si>
    <t>Jendela Nako Rangka Aluminium (rangka+kaca 5 mm)</t>
  </si>
  <si>
    <t>Paku Sekrup 1-2 cm</t>
  </si>
  <si>
    <t>3.11.2.2</t>
  </si>
  <si>
    <t>Pemasangan 1 m2 jendela Kaca Tebal 5 mm nako dan tralis</t>
  </si>
  <si>
    <t>Besi strip (0,2x2) cm</t>
  </si>
  <si>
    <t>3.11.2.3</t>
  </si>
  <si>
    <t xml:space="preserve">Pemasangan 1 buah jendela kaca Upvc 2 daun ukuran 1,15 x 1,30 m </t>
  </si>
  <si>
    <t xml:space="preserve">Jendela Kaca Upvc 2 daun </t>
  </si>
  <si>
    <t>3.11.2.4</t>
  </si>
  <si>
    <t>Pemasangan 1 buah Jendela Kaca Upvc 1 daun ukuran 0,79 x 1,30 m</t>
  </si>
  <si>
    <t xml:space="preserve">3.11.3 </t>
  </si>
  <si>
    <t xml:space="preserve">Kusen Pintu dan Jendela </t>
  </si>
  <si>
    <t>3.11.3.1</t>
  </si>
  <si>
    <t>Pemasangan 1 m' kusen aluminium</t>
  </si>
  <si>
    <t>Profil aluminium</t>
  </si>
  <si>
    <t>3.11.3.2</t>
  </si>
  <si>
    <t>Pembuatan dan pemasangan 1 m’ kusen pintu dan kusen jendela, kayu kelas I uk. 6x12 cm</t>
  </si>
  <si>
    <t>3.11.3.3</t>
  </si>
  <si>
    <t>Pembuatan dan pemasangan 1 m’ kusen pintu dan kusen jendela, kayu kelas I uk. 6x15 cm</t>
  </si>
  <si>
    <t>Kayu balok 6/15 kelas I</t>
  </si>
  <si>
    <t>3.11.3.4</t>
  </si>
  <si>
    <t>Pembuatan dan pemasangan 1 m’ kusen pintu dan kusen jendela, kayu kelas II atau III uk. 6x12 cm</t>
  </si>
  <si>
    <t>3.11.3.5</t>
  </si>
  <si>
    <t>Pembuatan dan pemasangan 1 m’ kusen pintu dan kusen jendela, kayu kelas II atau III uk. 6x15 cm</t>
  </si>
  <si>
    <t>Kayu balok 6/15 kelas II</t>
  </si>
  <si>
    <t>3.11.3.6</t>
  </si>
  <si>
    <t>Pembuatan dan pemasangan 1 m2 jalusi kusen, kayu kelas I atau II</t>
  </si>
  <si>
    <t>3.11.3.7</t>
  </si>
  <si>
    <t>Pemasangan 1 buah Jalusi Upvc</t>
  </si>
  <si>
    <t>Jalusi uPVC</t>
  </si>
  <si>
    <t>3.11.3.8</t>
  </si>
  <si>
    <t>Pemasangan 1 buah Kusen Bovenlight uPVC</t>
  </si>
  <si>
    <t>Kusen Bovenlight Upvc</t>
  </si>
  <si>
    <t>3.11.4</t>
  </si>
  <si>
    <t xml:space="preserve">AKSESORIS PINTU DA JENDELA </t>
  </si>
  <si>
    <t>3.11.4.1</t>
  </si>
  <si>
    <t>3.11.4.2</t>
  </si>
  <si>
    <t>3.11.4.3</t>
  </si>
  <si>
    <t>Pemasangan 1 buah kunci tanam kamar mandi</t>
  </si>
  <si>
    <t>Kunci tanam kamar mandi</t>
  </si>
  <si>
    <t>3.11.4.4</t>
  </si>
  <si>
    <t>Pemasangan 1 buah kunci tanam silinder</t>
  </si>
  <si>
    <t>3.11.4.5</t>
  </si>
  <si>
    <t>Engsel pintu (kw 1)</t>
  </si>
  <si>
    <t>3.11.4.6</t>
  </si>
  <si>
    <t>Pemasangan 1 buah engsel tanam (floor hinge)</t>
  </si>
  <si>
    <t>Floor hinge</t>
  </si>
  <si>
    <t>3.11.4.7</t>
  </si>
  <si>
    <t xml:space="preserve">Pemasangan 1 buah Door Closer </t>
  </si>
  <si>
    <t>3.11.4.8</t>
  </si>
  <si>
    <t xml:space="preserve">Pemasangan 1 buah Door Holder </t>
  </si>
  <si>
    <t>3.11.4.9</t>
  </si>
  <si>
    <t>Pemasangan 1 buah Door Stop</t>
  </si>
  <si>
    <t>3.11.4.10</t>
  </si>
  <si>
    <t>Pemasangan 1 Unit Rel Pintu Dorong</t>
  </si>
  <si>
    <t>Rel pintu dorong</t>
  </si>
  <si>
    <t>3.11.4.11</t>
  </si>
  <si>
    <t>Pemasangan 1 m2 Venetions Blinds dan Vertical Blinds</t>
  </si>
  <si>
    <t>Venetions Blinds dan Vertical Blinds</t>
  </si>
  <si>
    <t>3.11.4.12</t>
  </si>
  <si>
    <t xml:space="preserve">Pemasangan 1 m2 Teralis Besi Strip </t>
  </si>
  <si>
    <t xml:space="preserve">Teralis Besi Strip lengkap dengan accessories </t>
  </si>
  <si>
    <t>3.11.4.13</t>
  </si>
  <si>
    <t xml:space="preserve">Pemasangan 1 m2 Kawat Nyamuk Rangka Besi </t>
  </si>
  <si>
    <t>Kawat Nyamuk</t>
  </si>
  <si>
    <t>Besi siku 20x20 tebal 2 mm</t>
  </si>
  <si>
    <t xml:space="preserve">Alat las listrik </t>
  </si>
  <si>
    <t>3.11.4.13.1</t>
  </si>
  <si>
    <t xml:space="preserve">Pemasangan 1 m2 Kawat Nyamuk Rangka Kayu Kelas II </t>
  </si>
  <si>
    <t xml:space="preserve">Paku 3 cm </t>
  </si>
  <si>
    <t>List kayu profil kelas II</t>
  </si>
  <si>
    <t>3.11.4.14</t>
  </si>
  <si>
    <t xml:space="preserve">Pemasangan 1 Buah Kunci Slot (Grendel) untuk Jedela </t>
  </si>
  <si>
    <t>Grendel</t>
  </si>
  <si>
    <t>3.11.4.15</t>
  </si>
  <si>
    <t>3.11.4.16</t>
  </si>
  <si>
    <t>3.11.4.17</t>
  </si>
  <si>
    <t>Pemasangan 1 buah spring knip (kunci slot) untuk jendela</t>
  </si>
  <si>
    <t>3.11.4.18</t>
  </si>
  <si>
    <t>3.11.4.19</t>
  </si>
  <si>
    <t>3.11.4.20</t>
  </si>
  <si>
    <t>Pemasangan 1 buah grendel</t>
  </si>
  <si>
    <t>3.11.4.21</t>
  </si>
  <si>
    <t>Pemasangan 1 buah grendel tanam</t>
  </si>
  <si>
    <t>Grendel tanam</t>
  </si>
  <si>
    <t>3.11.4.22</t>
  </si>
  <si>
    <t xml:space="preserve">Pemasangan 1 buah Handle Jendela </t>
  </si>
  <si>
    <t xml:space="preserve">Hendle Jendela </t>
  </si>
  <si>
    <t xml:space="preserve">3.12 </t>
  </si>
  <si>
    <t>PEKERJAAN KACA</t>
  </si>
  <si>
    <t>3.12.1</t>
  </si>
  <si>
    <t>Pemasangan 1 m2 sunscreen alumunium</t>
  </si>
  <si>
    <t>Sunscreen aluminium</t>
  </si>
  <si>
    <t>3.12.2</t>
  </si>
  <si>
    <t>Pemasangan 1 m2 kaca polos tebal 3 mm</t>
  </si>
  <si>
    <t>Kaca polos 3 mm</t>
  </si>
  <si>
    <t>3.12.3</t>
  </si>
  <si>
    <t>Pemasangan 1 m2 kaca polos tebal 5 mm</t>
  </si>
  <si>
    <t>Kaca polos 5 mm</t>
  </si>
  <si>
    <t>3.12.4</t>
  </si>
  <si>
    <t>Pemasangan 1 m2 kaca polos tebal 6 mm</t>
  </si>
  <si>
    <t>Kaca polos 6 mm</t>
  </si>
  <si>
    <t>3.12.5</t>
  </si>
  <si>
    <t>Pemasangan 1 m2 kaca polos tebal 8 mm</t>
  </si>
  <si>
    <t>Kaca polos 8 mm</t>
  </si>
  <si>
    <t>3.12.6</t>
  </si>
  <si>
    <t>Kaca buram 12mm</t>
  </si>
  <si>
    <t>3.12.7</t>
  </si>
  <si>
    <t>3.12.8</t>
  </si>
  <si>
    <t>3.12.9</t>
  </si>
  <si>
    <t>Pemasangan 1 m2 kaca wireglass tebal 5 mm</t>
  </si>
  <si>
    <t>Kaca wireglass 5 mm</t>
  </si>
  <si>
    <t>3.12.10</t>
  </si>
  <si>
    <t>Kaca patri 5 mm</t>
  </si>
  <si>
    <t>3.12.11</t>
  </si>
  <si>
    <t>Pemasangan 1 m2 kaca laminated tebal 16 mm (8 mm double)</t>
  </si>
  <si>
    <t>Kaca laminated 8 mm</t>
  </si>
  <si>
    <t>3.12.12</t>
  </si>
  <si>
    <t>Pemasangan 1 m2 kaca laminated tebal 16 mm (8 mm double) dengan aluminium frame</t>
  </si>
  <si>
    <t>Frame aluminium</t>
  </si>
  <si>
    <t>3.12.13</t>
  </si>
  <si>
    <t>Pemasangan 1 m2 kaca tempered tebal 12 mm</t>
  </si>
  <si>
    <t>3.12.14</t>
  </si>
  <si>
    <t>Pemasangan 1 m2 kaca laminated tebal 12 mm dengan aluminium frame</t>
  </si>
  <si>
    <t>Kaca laminated 12 mm</t>
  </si>
  <si>
    <t>3.13</t>
  </si>
  <si>
    <t>PEKERJAAN BESI DAN ALUMINIUM</t>
  </si>
  <si>
    <t>3.13.1</t>
  </si>
  <si>
    <t>Pemasangan 1 m’ Shalimar Aluminium</t>
  </si>
  <si>
    <t>Profil slimar aluminium</t>
  </si>
  <si>
    <t>3.13.2</t>
  </si>
  <si>
    <t>Pemasangan 1 m2 profil jalusi aluminium</t>
  </si>
  <si>
    <t>Jalusi aluminium</t>
  </si>
  <si>
    <t>3.13.3</t>
  </si>
  <si>
    <t xml:space="preserve">Pengelasan 1 m’ dengan las listrik </t>
  </si>
  <si>
    <t>Jumlah  (A+B+C)</t>
  </si>
  <si>
    <t>3.13.4</t>
  </si>
  <si>
    <t>Pembuatan dan pemasangan 1 m' railing besi pengaman tinggi 1.2 m</t>
  </si>
  <si>
    <t>Pipa besi hitam 3 inch</t>
  </si>
  <si>
    <t>Pipa besi hitam 1 inch</t>
  </si>
  <si>
    <t>Cat zyncromate</t>
  </si>
  <si>
    <t>3.13.5</t>
  </si>
  <si>
    <t>Pembuatan dan pemasangan 1 m' railing tangga/ramp dan hand rail tinggi 0.85 m dan 0.65 m</t>
  </si>
  <si>
    <t>Pipa besi hitam 2 inch</t>
  </si>
  <si>
    <t>Pipa besi hitam 1,5 inch</t>
  </si>
  <si>
    <t>3.13.6</t>
  </si>
  <si>
    <t xml:space="preserve">Pemasangan 1 buah Tangga Service tinggi 4 meter </t>
  </si>
  <si>
    <t xml:space="preserve">Tangga service </t>
  </si>
  <si>
    <t>Dynabolt M12</t>
  </si>
  <si>
    <t>3.14</t>
  </si>
  <si>
    <t>PEKERJAAN KAYU</t>
  </si>
  <si>
    <t>3.14.1</t>
  </si>
  <si>
    <t>Pembuatan 1 m2 Plywood Rangkap, Rangka Expose Kayu Kelas I</t>
  </si>
  <si>
    <t>3.14.2</t>
  </si>
  <si>
    <t>Pembuatan 1 m2 Plywood Lapis Formika, Rangka Expose Kayu Kelas Ii</t>
  </si>
  <si>
    <t>3.15</t>
  </si>
  <si>
    <t xml:space="preserve">PEKEJAAN MONUMEN DAN ORNAMEN </t>
  </si>
  <si>
    <t>3.15.1</t>
  </si>
  <si>
    <t>Pemasangan 1 buah jendela ornamen GRC</t>
  </si>
  <si>
    <t xml:space="preserve">Jendela Ornamen GRC </t>
  </si>
  <si>
    <t xml:space="preserve">Paku Fishes </t>
  </si>
  <si>
    <t>3.16</t>
  </si>
  <si>
    <t>PEKERJAAN SIGNAGE</t>
  </si>
  <si>
    <t xml:space="preserve">3.16.1 </t>
  </si>
  <si>
    <t xml:space="preserve">Pemasangan Logo PU </t>
  </si>
  <si>
    <t>3.16.1.1</t>
  </si>
  <si>
    <t xml:space="preserve">Pemasangan 1 buah Logo PU plat besi finish cat uk. 80x80 cm dengan scaffolding </t>
  </si>
  <si>
    <t xml:space="preserve">Logo PU Plat Baja 80x80 cm </t>
  </si>
  <si>
    <t>Sewa Scaffolding</t>
  </si>
  <si>
    <t>3.16.1.2</t>
  </si>
  <si>
    <t>Pemasangan Logo PU Pelat Besi Finish Cat ukuran 80x80 cm dengan gendola</t>
  </si>
  <si>
    <t xml:space="preserve">Sewa Gondola </t>
  </si>
  <si>
    <t>3.16.2</t>
  </si>
  <si>
    <t xml:space="preserve">Pemasangan Signage Plat Baja Menggunakan Tiang </t>
  </si>
  <si>
    <t>Signage Plat Baja lengkap dengan accessories</t>
  </si>
  <si>
    <t>3.16.2.1</t>
  </si>
  <si>
    <t xml:space="preserve">Pemasangan Signage Plat Baja pada Dinding </t>
  </si>
  <si>
    <t>3.16.3</t>
  </si>
  <si>
    <t>Pemasangan Signage dengan Acrylic</t>
  </si>
  <si>
    <t>Akrilik 4 mm</t>
  </si>
  <si>
    <t>Pen akrilik</t>
  </si>
  <si>
    <t>Cutting sticker</t>
  </si>
  <si>
    <t>3.16.4</t>
  </si>
  <si>
    <t>Pemasangan 1 m2 signage dengan cutting</t>
  </si>
  <si>
    <t>3.16.5</t>
  </si>
  <si>
    <t>Pemasangan 1 m2 Marka dengan Cat Thermoplast</t>
  </si>
  <si>
    <t xml:space="preserve">Cat Thermoplast </t>
  </si>
  <si>
    <t xml:space="preserve">Glass Beads </t>
  </si>
  <si>
    <t xml:space="preserve">Compressor </t>
  </si>
  <si>
    <t>3.16.6</t>
  </si>
  <si>
    <t>Pemasangan 1 buah Logo PU Akrilik ukuran 40x40 cm</t>
  </si>
  <si>
    <t xml:space="preserve">Logo PU Akrilik 40x40 cm </t>
  </si>
  <si>
    <t>Paku Beton 5 cm</t>
  </si>
  <si>
    <t>3.16.7</t>
  </si>
  <si>
    <t xml:space="preserve">Pemasangan 1 buah Nomor Rumah Akrilik ukuran 15x30 cm </t>
  </si>
  <si>
    <t>Nomor Rumah Akrilik 15x30 cm</t>
  </si>
  <si>
    <t>Paku beton 5 cm</t>
  </si>
  <si>
    <t>3.18</t>
  </si>
  <si>
    <t>PEKERJAAN SANITAIR</t>
  </si>
  <si>
    <t>3.18.1</t>
  </si>
  <si>
    <t>WESTAFEL</t>
  </si>
  <si>
    <t>3.18.1.1</t>
  </si>
  <si>
    <t>Pemasangan 1 buah wastafel</t>
  </si>
  <si>
    <t>Wastafel Lengkap</t>
  </si>
  <si>
    <t>3.18.2</t>
  </si>
  <si>
    <t>KITCHEN SINK</t>
  </si>
  <si>
    <t>3.18.2.1</t>
  </si>
  <si>
    <t xml:space="preserve">Pemasangan 1 buah Bak Cuci Piring Stainlessteel </t>
  </si>
  <si>
    <t>Bak cuci stainlesteel</t>
  </si>
  <si>
    <t>Water drain</t>
  </si>
  <si>
    <t>3.18.2.2</t>
  </si>
  <si>
    <t xml:space="preserve">Pemasangan 1 Buah Bak Cuci Piring Teraso </t>
  </si>
  <si>
    <t>Bak cuci teraso</t>
  </si>
  <si>
    <t>Water Drain</t>
  </si>
  <si>
    <t xml:space="preserve">3.18.3 </t>
  </si>
  <si>
    <t xml:space="preserve">KLOSET </t>
  </si>
  <si>
    <t>3.18.3.1</t>
  </si>
  <si>
    <t>Pemasangan 1 buah closet duduk/monoblock</t>
  </si>
  <si>
    <t>Kloset duduk/monoblok</t>
  </si>
  <si>
    <t>Flexible hose</t>
  </si>
  <si>
    <t>3.18.3.2</t>
  </si>
  <si>
    <t>Pemasangan 1 buah closet jongkok</t>
  </si>
  <si>
    <t>Kloset jongkok</t>
  </si>
  <si>
    <t>Pasangan bata 1:3</t>
  </si>
  <si>
    <t>3.18.3.3</t>
  </si>
  <si>
    <t>Pemasangan 1 m2 kubikel toilet</t>
  </si>
  <si>
    <t>Sekat kubikel</t>
  </si>
  <si>
    <t>Pintu kubikel</t>
  </si>
  <si>
    <t>3.18.4</t>
  </si>
  <si>
    <t>URINOIR</t>
  </si>
  <si>
    <t>3.18.4.1</t>
  </si>
  <si>
    <t>Pemasangan 1 buah urinoir</t>
  </si>
  <si>
    <t>Urinoir Lengkap</t>
  </si>
  <si>
    <t>3.18.4.2</t>
  </si>
  <si>
    <t>Pemasangan 1 buah partisi urinoir</t>
  </si>
  <si>
    <t>Partisi urinoir</t>
  </si>
  <si>
    <t>3.18.5</t>
  </si>
  <si>
    <t xml:space="preserve">BAK AIR </t>
  </si>
  <si>
    <t>3.18.5.1</t>
  </si>
  <si>
    <r>
      <t>Pemasangan 1 buah bak mandi teraso vol. 0,3 m</t>
    </r>
    <r>
      <rPr>
        <b/>
        <vertAlign val="superscript"/>
        <sz val="10"/>
        <color rgb="FF000000"/>
        <rFont val="Roboto"/>
      </rPr>
      <t>3</t>
    </r>
  </si>
  <si>
    <t>Bak teraso</t>
  </si>
  <si>
    <t xml:space="preserve">unit </t>
  </si>
  <si>
    <t>3.18.5.2</t>
  </si>
  <si>
    <r>
      <t>Pemasangan 1 buah bak mandi pasangan bata vol. 0,3 m</t>
    </r>
    <r>
      <rPr>
        <b/>
        <vertAlign val="superscript"/>
        <sz val="10"/>
        <color rgb="FF000000"/>
        <rFont val="Roboto"/>
      </rPr>
      <t>3</t>
    </r>
  </si>
  <si>
    <t>Porselen 11x11 cm</t>
  </si>
  <si>
    <t>3.18.5.3</t>
  </si>
  <si>
    <r>
      <t>Pemasangan 1 buah bak fiberglass vol. 0,3 m</t>
    </r>
    <r>
      <rPr>
        <b/>
        <vertAlign val="superscript"/>
        <sz val="10"/>
        <color rgb="FF000000"/>
        <rFont val="Roboto"/>
      </rPr>
      <t>3</t>
    </r>
  </si>
  <si>
    <t>Bak fiberglass 70x70x66 cm</t>
  </si>
  <si>
    <t>Pipa PVC AW Ø 3/4" (m)</t>
  </si>
  <si>
    <t>Stop kran PVC 3/4"</t>
  </si>
  <si>
    <t>3.18.5.4</t>
  </si>
  <si>
    <r>
      <t>Pemasangan 1 buah bak fiberglass vol. 1 m</t>
    </r>
    <r>
      <rPr>
        <b/>
        <vertAlign val="superscript"/>
        <sz val="10"/>
        <color rgb="FF000000"/>
        <rFont val="Roboto"/>
      </rPr>
      <t>3</t>
    </r>
  </si>
  <si>
    <t>Bak fiberglass 1 m3</t>
  </si>
  <si>
    <t>3.18.5.5</t>
  </si>
  <si>
    <r>
      <t>Pemasangan 1 buah bak beton vol. 1 m</t>
    </r>
    <r>
      <rPr>
        <b/>
        <vertAlign val="superscript"/>
        <sz val="10"/>
        <rFont val="Roboto"/>
      </rPr>
      <t>3</t>
    </r>
  </si>
  <si>
    <t>Kayu papan kelas III (m2)</t>
  </si>
  <si>
    <t>3.18.5.6</t>
  </si>
  <si>
    <t>Pemasangan 1 buah bathup</t>
  </si>
  <si>
    <t>Bathup</t>
  </si>
  <si>
    <t>Stop kran PVC 1/2"</t>
  </si>
  <si>
    <t>3.18.6</t>
  </si>
  <si>
    <t>AKSESORIS SANITAIR</t>
  </si>
  <si>
    <t>3.18.6.1</t>
  </si>
  <si>
    <t>Pemasangan 1 buah floor drain stainless steel</t>
  </si>
  <si>
    <t>Floor drain stainles steel</t>
  </si>
  <si>
    <t>3.18.6.2</t>
  </si>
  <si>
    <t xml:space="preserve">Pemasanga 1 Buah Kran </t>
  </si>
  <si>
    <t>3.18.6.2.1</t>
  </si>
  <si>
    <t>Pemasangan 1 buah kran diameter ½" atau 3/4"</t>
  </si>
  <si>
    <t>3.18.6.3</t>
  </si>
  <si>
    <t>Pemasangan 1 buah jet washer</t>
  </si>
  <si>
    <t>Jet washer</t>
  </si>
  <si>
    <t>3.18.6.4</t>
  </si>
  <si>
    <t>Pemasangan 1 buah gantungan baju (robe hook)</t>
  </si>
  <si>
    <t>Robe hook</t>
  </si>
  <si>
    <t>3.18.6.5</t>
  </si>
  <si>
    <t>Pemasangan 1 buah towel bar</t>
  </si>
  <si>
    <t>Towel bar</t>
  </si>
  <si>
    <t>3.18.6.6</t>
  </si>
  <si>
    <t>Pemasangan 1 buah grab bar</t>
  </si>
  <si>
    <t>Grab bar</t>
  </si>
  <si>
    <t>3.18.6.7</t>
  </si>
  <si>
    <t>Pemasangan 1 buah soap holder</t>
  </si>
  <si>
    <t>Soap holder</t>
  </si>
  <si>
    <t>3.18.6.8</t>
  </si>
  <si>
    <t>Pemasangan 1 buah tissue holder</t>
  </si>
  <si>
    <t>Tissue holder</t>
  </si>
  <si>
    <t>3.18.6.9</t>
  </si>
  <si>
    <t>Pemasangan 1 buah Shower Set</t>
  </si>
  <si>
    <t>Shower Set</t>
  </si>
  <si>
    <t xml:space="preserve">PEKERJAAN LANSEKAP </t>
  </si>
  <si>
    <t xml:space="preserve">4.1 </t>
  </si>
  <si>
    <t xml:space="preserve">Pekerjaan Penanaman Taman </t>
  </si>
  <si>
    <t>4.1.1</t>
  </si>
  <si>
    <t xml:space="preserve">HSD Pengadaan dan Pengangkutan Tanaman </t>
  </si>
  <si>
    <t>4.1.1.1</t>
  </si>
  <si>
    <t xml:space="preserve">Analisa Biaya Operasi Alat Berat untuk Pengangkutan Tanaman </t>
  </si>
  <si>
    <t>4.1.1.3</t>
  </si>
  <si>
    <t xml:space="preserve">Pengadaan dan Pengangkutan Pohon Kecil di Polybag 20 Liter </t>
  </si>
  <si>
    <t xml:space="preserve">Pohon Pucuk Merah di Polybag 20 Liter </t>
  </si>
  <si>
    <t>pohon</t>
  </si>
  <si>
    <t>Colt T-120 (D); R-Blk. 4; 12 m3</t>
  </si>
  <si>
    <t>5.1.5</t>
  </si>
  <si>
    <t xml:space="preserve">Pemasangan Saklar dan Stop Kontak </t>
  </si>
  <si>
    <t>5.1.5.1</t>
  </si>
  <si>
    <t xml:space="preserve">Pemasanga 1 Unit Saklar Tunggal </t>
  </si>
  <si>
    <t>Tukang Listrik</t>
  </si>
  <si>
    <t>Saklar Tunggal + Aksesoris</t>
  </si>
  <si>
    <t>5.1.5.2</t>
  </si>
  <si>
    <t xml:space="preserve">Pemasanga 1 Unit Saklar Ganda </t>
  </si>
  <si>
    <t>Saklar Ganda + Aksesoris</t>
  </si>
  <si>
    <t>5.1.5.3</t>
  </si>
  <si>
    <t xml:space="preserve">Pemasanga 1 Unit Saklar Triple  </t>
  </si>
  <si>
    <t>Saklar Triple + Aksesoris</t>
  </si>
  <si>
    <t>5.1.5.11</t>
  </si>
  <si>
    <t xml:space="preserve">Pemasangan 1 Unit Stop Kontak 1 P, 10 A, 200 W + cover </t>
  </si>
  <si>
    <t xml:space="preserve">Stop Kontak Hand Dryer 1 Ph 1.000 W 
dan aksesoris </t>
  </si>
  <si>
    <t>5.1.5.12</t>
  </si>
  <si>
    <t xml:space="preserve">Pemasanga 1 Unit Stop Kontak AC </t>
  </si>
  <si>
    <t>Stop Kontak AC</t>
  </si>
  <si>
    <t>5.1.5.13</t>
  </si>
  <si>
    <t xml:space="preserve">Pemasanga 1 titik Instalasi Stop Kontak </t>
  </si>
  <si>
    <t>Kabel NYM 3 x 2,5 mm²</t>
  </si>
  <si>
    <t xml:space="preserve">Conduit HI 20 mm </t>
  </si>
  <si>
    <t xml:space="preserve">T Dus </t>
  </si>
  <si>
    <t>Socket Conduit 20 mm</t>
  </si>
  <si>
    <t xml:space="preserve">Klem 20 mm </t>
  </si>
  <si>
    <t xml:space="preserve">Fischer S6 + Sekrup </t>
  </si>
  <si>
    <t xml:space="preserve">Elbow </t>
  </si>
  <si>
    <t xml:space="preserve">Isolasi </t>
  </si>
  <si>
    <t xml:space="preserve">Lasdop </t>
  </si>
  <si>
    <t>5.3.1.4</t>
  </si>
  <si>
    <t>Pemasangan 1 Unit Fitting E27 + 10 Watt LED</t>
  </si>
  <si>
    <t xml:space="preserve">Lampu LED E27 10 watt + Aksesoris </t>
  </si>
  <si>
    <t xml:space="preserve">Fitting E27 + Aksesoris </t>
  </si>
  <si>
    <t>5.3</t>
  </si>
  <si>
    <t xml:space="preserve">PEKERJAAN SISTEM PENCAHAYAAN </t>
  </si>
  <si>
    <t>5.3.1</t>
  </si>
  <si>
    <t xml:space="preserve">Pemasangan Lampu dan Armatur </t>
  </si>
  <si>
    <t>5.3.1.1</t>
  </si>
  <si>
    <t xml:space="preserve"> Pemasangan 1 titik Instalasi Lampu</t>
  </si>
  <si>
    <t>Klem 20 mm</t>
  </si>
  <si>
    <t>Flexible Conduit 20 mm</t>
  </si>
  <si>
    <t xml:space="preserve">m </t>
  </si>
  <si>
    <t xml:space="preserve">lasdop </t>
  </si>
  <si>
    <t>5.1.9.16</t>
  </si>
  <si>
    <t xml:space="preserve">Pemasangan 1 unit Plug in Box (with MCCB 50A/36KA) </t>
  </si>
  <si>
    <t xml:space="preserve">Plug in Box (with MCCB 50A/36KA) 
dan aksesoris </t>
  </si>
  <si>
    <t>Kayu kaso 5/7 btg</t>
  </si>
  <si>
    <t>PROFIT</t>
  </si>
  <si>
    <t>lbr</t>
  </si>
  <si>
    <t>Asbes  semen 2.5 x 92 m</t>
  </si>
  <si>
    <t>Asbes gelombang 92x200</t>
  </si>
  <si>
    <t>Besi hollow 40.40</t>
  </si>
  <si>
    <t>Cat Penutup Interior Mowilex</t>
  </si>
  <si>
    <t>Cat Penutup Exterior Mowilex</t>
  </si>
  <si>
    <t>psg</t>
  </si>
  <si>
    <t>Kaca cermin 6 mm</t>
  </si>
  <si>
    <t>HARGA BAHAN ZONA 3</t>
  </si>
  <si>
    <t>Baja Ringan C75, t=0,75 mm</t>
  </si>
  <si>
    <t>Kayu balok kelas I</t>
  </si>
  <si>
    <t>Plywood 12  mm</t>
  </si>
  <si>
    <t>Molen beton mixer 350 liter + Bensin</t>
  </si>
  <si>
    <t>Fly Ash</t>
  </si>
  <si>
    <t>beton K-275 ready mix</t>
  </si>
  <si>
    <t>Beton Ready Mixed f'c 28 Mpa</t>
  </si>
  <si>
    <t xml:space="preserve">Karung Goni </t>
  </si>
  <si>
    <t>Baja iwf</t>
  </si>
  <si>
    <t>Baut baja</t>
  </si>
  <si>
    <t xml:space="preserve">Kunci Momen </t>
  </si>
  <si>
    <t xml:space="preserve">Atap metal </t>
  </si>
  <si>
    <t>Batako</t>
  </si>
  <si>
    <t>Gypsum board 12 mm (1200 x 2400 mm)</t>
  </si>
  <si>
    <t>Cariran Perontok Karat</t>
  </si>
  <si>
    <t>Meni Kayu</t>
  </si>
  <si>
    <t xml:space="preserve">Pelitur </t>
  </si>
  <si>
    <t>Cat dasar Plafond</t>
  </si>
  <si>
    <t>Cat Epoxy</t>
  </si>
  <si>
    <t>Granite tile Polish 60 x 60</t>
  </si>
  <si>
    <t>Granite tile Unpolish 60 x 60</t>
  </si>
  <si>
    <t>Pintu Tahan Api</t>
  </si>
  <si>
    <t>Floor Hinge</t>
  </si>
  <si>
    <t>Grendel Tanam</t>
  </si>
  <si>
    <t>Handle Jendela</t>
  </si>
  <si>
    <t>Kaca tebal 6 mm</t>
  </si>
  <si>
    <t xml:space="preserve">Pas. Bata 1:3 </t>
  </si>
  <si>
    <t>Stop Kran 1/2</t>
  </si>
  <si>
    <t>Jet Washer</t>
  </si>
  <si>
    <t>Saklar triple</t>
  </si>
  <si>
    <t>Stop kontak AC</t>
  </si>
  <si>
    <t>Isolasi</t>
  </si>
  <si>
    <t>Flexible Conduit</t>
  </si>
  <si>
    <t xml:space="preserve">LED 10 Watt </t>
  </si>
  <si>
    <t>REKAPTULASI  ANALISA HARGA SATUAN PEKERJAAN</t>
  </si>
  <si>
    <t>Kegiatan</t>
  </si>
  <si>
    <t>Sub Kegiatan</t>
  </si>
  <si>
    <t>Pekerjaan</t>
  </si>
  <si>
    <t>Lokasi</t>
  </si>
  <si>
    <t>Tahun Anggaran</t>
  </si>
  <si>
    <t>Kode Analisa</t>
  </si>
  <si>
    <t>Jenis Pekerjaan</t>
  </si>
  <si>
    <t>Vol</t>
  </si>
  <si>
    <t>Harga Satuan (RP)</t>
  </si>
  <si>
    <t>+</t>
  </si>
  <si>
    <t>Ha</t>
  </si>
  <si>
    <t>ttk</t>
  </si>
  <si>
    <t>U.1.1.1 (c)</t>
  </si>
  <si>
    <t>Pembuatan 1 m' pagar sementara dari kayu tinggi 2 m</t>
  </si>
  <si>
    <t>U.1.1.2 (c)</t>
  </si>
  <si>
    <t>Pembuatan 1 m' pagar sementara dari seng gelombang rangka kayu tinggi 2 m</t>
  </si>
  <si>
    <t>U.1.2.1.d (a)</t>
  </si>
  <si>
    <t>U.3.4.1.a.1 (c)</t>
  </si>
  <si>
    <t>Penggalian 1 m3 tanah biasa sedalam s.d 1 m untuk volume s.d. 200 m3 cara manual</t>
  </si>
  <si>
    <t>U.3.4.1.a.4 (a)</t>
  </si>
  <si>
    <t>Penggalian 1 m3 tanah biasa sedalam lebih dari 1 m s.d 2 m untuk volume s.d. 200 m3 cara manual</t>
  </si>
  <si>
    <t>U.3.5.1.a (c)</t>
  </si>
  <si>
    <t>1 m3 Urugan kembali galian tanah (&gt; 0 s.d. 200 m3), tanpa pemadatan secara manual</t>
  </si>
  <si>
    <t>U.3.5.1.b (c)</t>
  </si>
  <si>
    <t>1 m3 Timbunan dengan pasir urug (&gt; 0 s.d. 200 m3), tanpa pemadatan secara manual</t>
  </si>
  <si>
    <t>U.3.5.1.d (a)</t>
  </si>
  <si>
    <t>1 m3 Urugan tanah biasa, tanpa pemadatan secara manual</t>
  </si>
  <si>
    <t>U.3.5.2.a (c)</t>
  </si>
  <si>
    <t>1 m3 Pemadatan tanah per 20 cm menggunakan alat timbris secara manual</t>
  </si>
  <si>
    <t>U.3.5.3.a (a)</t>
  </si>
  <si>
    <t>1 m3 Pemadatan Tanah setebal 10 cm secara semi-mekanis</t>
  </si>
  <si>
    <t>A.3.2.1.1</t>
  </si>
  <si>
    <t>Pemasangan 1 m3 pondasi batu belah campuran 1SP : 3PP</t>
  </si>
  <si>
    <t>A.3.2.1.2</t>
  </si>
  <si>
    <t>Pemasangan 1 m3 pondasi batu belah campuran 1SP : 4PP</t>
  </si>
  <si>
    <t>A.3.2.1.9</t>
  </si>
  <si>
    <t>(K3) Pemasangan 1 m3 pondasi batu kosong (astamping)</t>
  </si>
  <si>
    <t>A.4.1.1.1</t>
  </si>
  <si>
    <t>Membuat 1 m3 beton f'c = 7,4 Mpa (setara beton K 100)</t>
  </si>
  <si>
    <t>A.4.1.1.2</t>
  </si>
  <si>
    <t>Membuat 1 m3 beton f'c = 9,8 Mpa (setara beton K 125)</t>
  </si>
  <si>
    <t>A.4.1.1.3</t>
  </si>
  <si>
    <t>Membuat 1 m3 beton f'c = 12,2 Mpa (setara beton K 150)</t>
  </si>
  <si>
    <t>A.4.1.1.5</t>
  </si>
  <si>
    <t>Membuat 1 m3 beton f'c = 14,5 Mpa (setara beton K 175)</t>
  </si>
  <si>
    <t>A.4.1.1.6</t>
  </si>
  <si>
    <t>Membuat 1 m3 beton f'c = 16,9 Mpa (setara beton K 200)</t>
  </si>
  <si>
    <t>0+H10996</t>
  </si>
  <si>
    <t>2.3.1</t>
  </si>
  <si>
    <t>titik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</si>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</sst>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[$Rp.-421]* #,##0.00_-;\-[$Rp-421]* #,##0.00_-;_-[$Rp-421]* &quot;-&quot;??_-;_-@_-"/>
    <numFmt numFmtId="166" formatCode="_-&quot;Rp&quot;* #,##0.00_-;\-&quot;Rp&quot;* #,##0.00_-;_-&quot;Rp&quot;* &quot;-&quot;??_-;_-@_-"/>
    <numFmt numFmtId="167" formatCode="_(* #,##0.00_);_(* \(#,##0.00\);_(* &quot;-&quot;????_);_(@_)"/>
    <numFmt numFmtId="168" formatCode="0.0000"/>
    <numFmt numFmtId="169" formatCode="_-* #,##0_-;\-* #,##0_-;_-* &quot;-&quot;_-;_-@_-"/>
    <numFmt numFmtId="170" formatCode="_(* #,##0.000_);_(* \(#,##0.000\);_(* &quot;-&quot;_);_(@_)"/>
    <numFmt numFmtId="171" formatCode="0.000"/>
    <numFmt numFmtId="172" formatCode="_-&quot;Rp&quot;* #,##0_-;\-&quot;Rp&quot;* #,##0_-;_-&quot;Rp&quot;* &quot;-&quot;_-;_-@_-"/>
    <numFmt numFmtId="173" formatCode="_([$Rp-421]* #,##0_);_([$Rp-421]* \(#,##0\);_([$Rp-421]* &quot;-&quot;_);_(@_)"/>
    <numFmt numFmtId="174" formatCode="\ \ \ \R\p\ #,##0.00"/>
    <numFmt numFmtId="175" formatCode="_ * #,##0.00_ ;_ * \-#,##0.00_ ;_ * &quot;-&quot;??_ ;_ @_ "/>
    <numFmt numFmtId="176" formatCode="\ \ \R\p\ #,##0.00"/>
    <numFmt numFmtId="177" formatCode="#,##0.0"/>
    <numFmt numFmtId="178" formatCode="_(* #,##0.0_);_(* \(#,##0.0\);_(* &quot;-&quot;_);_(@_)"/>
    <numFmt numFmtId="179" formatCode="_-* #,##0.00_-;\-* #,##0.00_-;_-* &quot;-&quot;_-;_-@_-"/>
    <numFmt numFmtId="180" formatCode="0.00000"/>
    <numFmt numFmtId="181" formatCode="0."/>
    <numFmt numFmtId="182" formatCode="0.000000"/>
    <numFmt numFmtId="183" formatCode="#,##0.0000"/>
    <numFmt numFmtId="184" formatCode="_(* #,##0.00_);_(* \(#,##0.00\);_(* &quot;-&quot;_);_(@_)"/>
    <numFmt numFmtId="185" formatCode="0.0"/>
    <numFmt numFmtId="186" formatCode="\ \ \ \R\p\ \ #,##0.00"/>
    <numFmt numFmtId="187" formatCode="_-&quot;Rp&quot;* #,##0.00_-;\-&quot;Rp&quot;* #,##0.00_-;_-&quot;Rp&quot;* &quot;-&quot;_-;_-@_-"/>
    <numFmt numFmtId="188" formatCode="_-* #,##0_-;\-* #,##0_-;_-* &quot;-&quot;??_-;_-@_-"/>
    <numFmt numFmtId="189" formatCode="@\ * &quot;:&quot;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4"/>
      <color theme="0"/>
      <name val="Calibri "/>
    </font>
    <font>
      <b/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i/>
      <sz val="11"/>
      <color rgb="FF000000"/>
      <name val="Calibri Light"/>
      <family val="2"/>
      <scheme val="major"/>
    </font>
    <font>
      <sz val="10"/>
      <name val="Arial"/>
      <family val="2"/>
    </font>
    <font>
      <sz val="11"/>
      <name val="Calibri Light"/>
      <family val="2"/>
      <scheme val="major"/>
    </font>
    <font>
      <b/>
      <u/>
      <sz val="11"/>
      <color theme="1"/>
      <name val="Calibri Light"/>
      <family val="2"/>
      <scheme val="major"/>
    </font>
    <font>
      <sz val="11"/>
      <color theme="1"/>
      <name val="Calibri 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 "/>
    </font>
    <font>
      <b/>
      <sz val="12"/>
      <color theme="1"/>
      <name val="Calibri"/>
      <family val="2"/>
      <scheme val="minor"/>
    </font>
    <font>
      <sz val="11"/>
      <color rgb="FF000000"/>
      <name val="Calibri "/>
    </font>
    <font>
      <b/>
      <sz val="11"/>
      <color rgb="FF000000"/>
      <name val="Calibri "/>
    </font>
    <font>
      <i/>
      <sz val="11"/>
      <color rgb="FF000000"/>
      <name val="Calibri "/>
    </font>
    <font>
      <sz val="8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name val="Roboto"/>
    </font>
    <font>
      <b/>
      <sz val="10"/>
      <color rgb="FF000000"/>
      <name val="Roboto"/>
    </font>
    <font>
      <sz val="10"/>
      <name val="Roboto"/>
    </font>
    <font>
      <sz val="10"/>
      <color rgb="FF000000"/>
      <name val="Roboto"/>
    </font>
    <font>
      <b/>
      <sz val="10"/>
      <color rgb="FF92D050"/>
      <name val="Roboto"/>
    </font>
    <font>
      <sz val="10"/>
      <color theme="1"/>
      <name val="Roboto"/>
    </font>
    <font>
      <sz val="10"/>
      <color rgb="FFFF0000"/>
      <name val="Roboto"/>
    </font>
    <font>
      <b/>
      <sz val="10"/>
      <color theme="1"/>
      <name val="Roboto"/>
    </font>
    <font>
      <b/>
      <sz val="10"/>
      <color rgb="FFFF0000"/>
      <name val="Roboto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1"/>
      <color theme="1"/>
      <name val="Roboto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00"/>
      <name val="Roboto"/>
    </font>
    <font>
      <b/>
      <vertAlign val="superscript"/>
      <sz val="10"/>
      <color rgb="FF000000"/>
      <name val="Roboto"/>
    </font>
    <font>
      <b/>
      <vertAlign val="superscript"/>
      <sz val="10"/>
      <name val="Roboto"/>
    </font>
    <font>
      <b/>
      <sz val="14"/>
      <name val="Century Gothic"/>
      <family val="2"/>
    </font>
    <font>
      <sz val="12"/>
      <name val="Book Antiqua"/>
      <family val="1"/>
    </font>
    <font>
      <sz val="11"/>
      <name val="Century Gothic"/>
      <family val="2"/>
    </font>
    <font>
      <b/>
      <sz val="11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2"/>
    </font>
    <font>
      <b/>
      <sz val="11"/>
      <color rgb="FFFF0000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1"/>
    </font>
    <font>
      <sz val="11"/>
      <name val="Century Gothic"/>
      <family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16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auto="1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auto="1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41" fontId="1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7" fillId="0" borderId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7" fillId="0" borderId="0"/>
    <xf numFmtId="0" fontId="42" fillId="0" borderId="0"/>
    <xf numFmtId="0" fontId="7" fillId="0" borderId="0"/>
  </cellStyleXfs>
  <cellXfs count="1442">
    <xf numFmtId="0" fontId="0" fillId="0" borderId="0" xfId="0"/>
    <xf numFmtId="0" fontId="2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12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0" fontId="2" fillId="5" borderId="16" xfId="0" applyFont="1" applyFill="1" applyBorder="1" applyAlignment="1">
      <alignment horizontal="center" vertical="center"/>
    </xf>
    <xf numFmtId="165" fontId="2" fillId="5" borderId="16" xfId="1" applyNumberFormat="1" applyFont="1" applyFill="1" applyBorder="1" applyAlignment="1">
      <alignment vertical="center"/>
    </xf>
    <xf numFmtId="0" fontId="2" fillId="5" borderId="17" xfId="0" applyFont="1" applyFill="1" applyBorder="1" applyAlignment="1">
      <alignment vertical="center"/>
    </xf>
    <xf numFmtId="49" fontId="5" fillId="5" borderId="15" xfId="0" applyNumberFormat="1" applyFont="1" applyFill="1" applyBorder="1" applyAlignment="1">
      <alignment vertical="center"/>
    </xf>
    <xf numFmtId="166" fontId="2" fillId="5" borderId="17" xfId="0" applyNumberFormat="1" applyFont="1" applyFill="1" applyBorder="1" applyAlignment="1">
      <alignment vertical="center"/>
    </xf>
    <xf numFmtId="0" fontId="5" fillId="5" borderId="15" xfId="0" applyFont="1" applyFill="1" applyBorder="1" applyAlignment="1">
      <alignment vertical="center"/>
    </xf>
    <xf numFmtId="0" fontId="5" fillId="5" borderId="14" xfId="0" applyFont="1" applyFill="1" applyBorder="1" applyAlignment="1">
      <alignment vertical="center"/>
    </xf>
    <xf numFmtId="0" fontId="8" fillId="5" borderId="14" xfId="2" applyFont="1" applyFill="1" applyBorder="1"/>
    <xf numFmtId="0" fontId="2" fillId="5" borderId="16" xfId="0" applyFont="1" applyFill="1" applyBorder="1" applyAlignment="1">
      <alignment vertical="center"/>
    </xf>
    <xf numFmtId="0" fontId="2" fillId="5" borderId="18" xfId="0" applyFont="1" applyFill="1" applyBorder="1" applyAlignment="1">
      <alignment vertical="center"/>
    </xf>
    <xf numFmtId="0" fontId="2" fillId="5" borderId="19" xfId="0" applyFont="1" applyFill="1" applyBorder="1" applyAlignment="1">
      <alignment vertical="center"/>
    </xf>
    <xf numFmtId="0" fontId="2" fillId="5" borderId="20" xfId="0" applyFont="1" applyFill="1" applyBorder="1" applyAlignment="1">
      <alignment vertical="center"/>
    </xf>
    <xf numFmtId="0" fontId="2" fillId="5" borderId="21" xfId="0" applyFont="1" applyFill="1" applyBorder="1" applyAlignment="1">
      <alignment vertical="center"/>
    </xf>
    <xf numFmtId="0" fontId="2" fillId="5" borderId="22" xfId="0" applyFont="1" applyFill="1" applyBorder="1" applyAlignment="1">
      <alignment vertical="center"/>
    </xf>
    <xf numFmtId="0" fontId="2" fillId="5" borderId="23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Continuous" vertical="center"/>
    </xf>
    <xf numFmtId="0" fontId="4" fillId="5" borderId="0" xfId="0" applyFont="1" applyFill="1" applyAlignment="1">
      <alignment horizontal="centerContinuous" vertical="center"/>
    </xf>
    <xf numFmtId="0" fontId="9" fillId="5" borderId="0" xfId="0" applyFont="1" applyFill="1" applyAlignment="1">
      <alignment horizontal="centerContinuous" vertical="center"/>
    </xf>
    <xf numFmtId="0" fontId="10" fillId="2" borderId="0" xfId="0" applyFont="1" applyFill="1" applyAlignment="1">
      <alignment vertical="center"/>
    </xf>
    <xf numFmtId="41" fontId="12" fillId="5" borderId="0" xfId="3" applyFont="1" applyFill="1" applyAlignment="1">
      <alignment vertical="center"/>
    </xf>
    <xf numFmtId="0" fontId="10" fillId="4" borderId="0" xfId="0" applyFont="1" applyFill="1" applyAlignment="1">
      <alignment vertical="center"/>
    </xf>
    <xf numFmtId="41" fontId="10" fillId="5" borderId="0" xfId="3" applyFont="1" applyFill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10" fillId="5" borderId="0" xfId="0" applyFont="1" applyFill="1" applyAlignment="1">
      <alignment vertical="center"/>
    </xf>
    <xf numFmtId="0" fontId="1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49" fontId="14" fillId="5" borderId="0" xfId="0" applyNumberFormat="1" applyFont="1" applyFill="1" applyAlignment="1">
      <alignment vertical="center"/>
    </xf>
    <xf numFmtId="167" fontId="10" fillId="5" borderId="0" xfId="0" applyNumberFormat="1" applyFont="1" applyFill="1" applyAlignment="1">
      <alignment vertical="center"/>
    </xf>
    <xf numFmtId="49" fontId="14" fillId="3" borderId="25" xfId="0" applyNumberFormat="1" applyFont="1" applyFill="1" applyBorder="1" applyAlignment="1">
      <alignment vertical="center"/>
    </xf>
    <xf numFmtId="49" fontId="14" fillId="3" borderId="26" xfId="0" applyNumberFormat="1" applyFont="1" applyFill="1" applyBorder="1" applyAlignment="1">
      <alignment vertical="center"/>
    </xf>
    <xf numFmtId="49" fontId="14" fillId="3" borderId="26" xfId="0" applyNumberFormat="1" applyFont="1" applyFill="1" applyBorder="1" applyAlignment="1">
      <alignment horizontal="center" vertical="center"/>
    </xf>
    <xf numFmtId="49" fontId="14" fillId="3" borderId="26" xfId="0" applyNumberFormat="1" applyFont="1" applyFill="1" applyBorder="1" applyAlignment="1">
      <alignment horizontal="right" vertical="center"/>
    </xf>
    <xf numFmtId="49" fontId="14" fillId="3" borderId="27" xfId="0" applyNumberFormat="1" applyFont="1" applyFill="1" applyBorder="1" applyAlignment="1">
      <alignment vertical="center"/>
    </xf>
    <xf numFmtId="49" fontId="14" fillId="5" borderId="28" xfId="0" applyNumberFormat="1" applyFont="1" applyFill="1" applyBorder="1" applyAlignment="1">
      <alignment vertical="center"/>
    </xf>
    <xf numFmtId="49" fontId="14" fillId="5" borderId="29" xfId="0" applyNumberFormat="1" applyFont="1" applyFill="1" applyBorder="1" applyAlignment="1">
      <alignment vertical="center"/>
    </xf>
    <xf numFmtId="0" fontId="10" fillId="5" borderId="29" xfId="0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right" vertical="center"/>
    </xf>
    <xf numFmtId="0" fontId="10" fillId="5" borderId="29" xfId="0" applyFont="1" applyFill="1" applyBorder="1" applyAlignment="1">
      <alignment vertical="center"/>
    </xf>
    <xf numFmtId="0" fontId="10" fillId="5" borderId="30" xfId="0" applyFont="1" applyFill="1" applyBorder="1" applyAlignment="1">
      <alignment vertical="center"/>
    </xf>
    <xf numFmtId="0" fontId="10" fillId="5" borderId="28" xfId="0" applyFont="1" applyFill="1" applyBorder="1" applyAlignment="1">
      <alignment vertical="center"/>
    </xf>
    <xf numFmtId="49" fontId="14" fillId="5" borderId="29" xfId="0" applyNumberFormat="1" applyFont="1" applyFill="1" applyBorder="1" applyAlignment="1">
      <alignment horizontal="center" vertical="center"/>
    </xf>
    <xf numFmtId="168" fontId="14" fillId="5" borderId="29" xfId="0" applyNumberFormat="1" applyFont="1" applyFill="1" applyBorder="1" applyAlignment="1">
      <alignment horizontal="right" vertical="center"/>
    </xf>
    <xf numFmtId="169" fontId="10" fillId="5" borderId="29" xfId="4" applyFont="1" applyFill="1" applyBorder="1" applyAlignment="1">
      <alignment vertical="center"/>
    </xf>
    <xf numFmtId="167" fontId="10" fillId="5" borderId="30" xfId="0" applyNumberFormat="1" applyFont="1" applyFill="1" applyBorder="1" applyAlignment="1">
      <alignment vertical="center"/>
    </xf>
    <xf numFmtId="0" fontId="10" fillId="5" borderId="31" xfId="0" applyFont="1" applyFill="1" applyBorder="1" applyAlignment="1">
      <alignment vertical="center"/>
    </xf>
    <xf numFmtId="49" fontId="14" fillId="5" borderId="5" xfId="0" applyNumberFormat="1" applyFont="1" applyFill="1" applyBorder="1" applyAlignment="1">
      <alignment vertical="center"/>
    </xf>
    <xf numFmtId="49" fontId="14" fillId="5" borderId="5" xfId="0" applyNumberFormat="1" applyFont="1" applyFill="1" applyBorder="1" applyAlignment="1">
      <alignment horizontal="center" vertical="center"/>
    </xf>
    <xf numFmtId="168" fontId="14" fillId="5" borderId="5" xfId="0" applyNumberFormat="1" applyFont="1" applyFill="1" applyBorder="1" applyAlignment="1">
      <alignment horizontal="right" vertical="center"/>
    </xf>
    <xf numFmtId="0" fontId="10" fillId="3" borderId="25" xfId="0" applyFont="1" applyFill="1" applyBorder="1" applyAlignment="1">
      <alignment vertical="center"/>
    </xf>
    <xf numFmtId="0" fontId="10" fillId="3" borderId="26" xfId="0" applyFont="1" applyFill="1" applyBorder="1" applyAlignment="1">
      <alignment vertical="center"/>
    </xf>
    <xf numFmtId="0" fontId="10" fillId="3" borderId="26" xfId="0" applyFont="1" applyFill="1" applyBorder="1" applyAlignment="1">
      <alignment horizontal="center" vertical="center"/>
    </xf>
    <xf numFmtId="168" fontId="14" fillId="3" borderId="26" xfId="0" applyNumberFormat="1" applyFont="1" applyFill="1" applyBorder="1" applyAlignment="1">
      <alignment horizontal="right" vertical="center"/>
    </xf>
    <xf numFmtId="41" fontId="10" fillId="3" borderId="26" xfId="0" applyNumberFormat="1" applyFont="1" applyFill="1" applyBorder="1" applyAlignment="1">
      <alignment vertical="center"/>
    </xf>
    <xf numFmtId="167" fontId="10" fillId="3" borderId="27" xfId="0" applyNumberFormat="1" applyFont="1" applyFill="1" applyBorder="1" applyAlignment="1">
      <alignment vertical="center"/>
    </xf>
    <xf numFmtId="49" fontId="14" fillId="5" borderId="33" xfId="0" applyNumberFormat="1" applyFont="1" applyFill="1" applyBorder="1" applyAlignment="1">
      <alignment vertical="center"/>
    </xf>
    <xf numFmtId="49" fontId="14" fillId="5" borderId="34" xfId="0" applyNumberFormat="1" applyFont="1" applyFill="1" applyBorder="1" applyAlignment="1">
      <alignment vertical="center"/>
    </xf>
    <xf numFmtId="0" fontId="10" fillId="5" borderId="34" xfId="0" applyFont="1" applyFill="1" applyBorder="1" applyAlignment="1">
      <alignment horizontal="center" vertical="center"/>
    </xf>
    <xf numFmtId="168" fontId="10" fillId="5" borderId="34" xfId="0" applyNumberFormat="1" applyFont="1" applyFill="1" applyBorder="1" applyAlignment="1">
      <alignment horizontal="right" vertical="center"/>
    </xf>
    <xf numFmtId="41" fontId="10" fillId="5" borderId="34" xfId="0" applyNumberFormat="1" applyFont="1" applyFill="1" applyBorder="1" applyAlignment="1">
      <alignment vertical="center"/>
    </xf>
    <xf numFmtId="167" fontId="10" fillId="5" borderId="35" xfId="0" applyNumberFormat="1" applyFont="1" applyFill="1" applyBorder="1" applyAlignment="1">
      <alignment vertical="center"/>
    </xf>
    <xf numFmtId="41" fontId="10" fillId="5" borderId="29" xfId="0" applyNumberFormat="1" applyFont="1" applyFill="1" applyBorder="1" applyAlignment="1">
      <alignment vertical="center"/>
    </xf>
    <xf numFmtId="0" fontId="10" fillId="5" borderId="5" xfId="0" applyFont="1" applyFill="1" applyBorder="1" applyAlignment="1">
      <alignment horizontal="center" vertical="center"/>
    </xf>
    <xf numFmtId="167" fontId="10" fillId="5" borderId="36" xfId="0" applyNumberFormat="1" applyFont="1" applyFill="1" applyBorder="1" applyAlignment="1">
      <alignment vertical="center"/>
    </xf>
    <xf numFmtId="49" fontId="14" fillId="5" borderId="37" xfId="0" applyNumberFormat="1" applyFont="1" applyFill="1" applyBorder="1" applyAlignment="1">
      <alignment vertical="center"/>
    </xf>
    <xf numFmtId="49" fontId="14" fillId="5" borderId="38" xfId="0" applyNumberFormat="1" applyFont="1" applyFill="1" applyBorder="1" applyAlignment="1">
      <alignment vertical="center"/>
    </xf>
    <xf numFmtId="0" fontId="10" fillId="5" borderId="38" xfId="0" applyFont="1" applyFill="1" applyBorder="1" applyAlignment="1">
      <alignment horizontal="center" vertical="center"/>
    </xf>
    <xf numFmtId="168" fontId="10" fillId="5" borderId="38" xfId="0" applyNumberFormat="1" applyFont="1" applyFill="1" applyBorder="1" applyAlignment="1">
      <alignment horizontal="right" vertical="center"/>
    </xf>
    <xf numFmtId="41" fontId="10" fillId="5" borderId="38" xfId="0" applyNumberFormat="1" applyFont="1" applyFill="1" applyBorder="1" applyAlignment="1">
      <alignment vertical="center"/>
    </xf>
    <xf numFmtId="167" fontId="10" fillId="5" borderId="39" xfId="0" applyNumberFormat="1" applyFont="1" applyFill="1" applyBorder="1" applyAlignment="1">
      <alignment vertical="center"/>
    </xf>
    <xf numFmtId="0" fontId="10" fillId="5" borderId="25" xfId="0" applyFont="1" applyFill="1" applyBorder="1" applyAlignment="1">
      <alignment vertical="center"/>
    </xf>
    <xf numFmtId="0" fontId="10" fillId="5" borderId="26" xfId="0" applyFont="1" applyFill="1" applyBorder="1" applyAlignment="1">
      <alignment vertical="center"/>
    </xf>
    <xf numFmtId="0" fontId="10" fillId="5" borderId="26" xfId="0" applyFont="1" applyFill="1" applyBorder="1" applyAlignment="1">
      <alignment horizontal="center" vertical="center"/>
    </xf>
    <xf numFmtId="168" fontId="14" fillId="5" borderId="26" xfId="0" applyNumberFormat="1" applyFont="1" applyFill="1" applyBorder="1" applyAlignment="1">
      <alignment horizontal="right" vertical="center"/>
    </xf>
    <xf numFmtId="41" fontId="10" fillId="5" borderId="26" xfId="0" applyNumberFormat="1" applyFont="1" applyFill="1" applyBorder="1" applyAlignment="1">
      <alignment vertical="center"/>
    </xf>
    <xf numFmtId="167" fontId="10" fillId="5" borderId="27" xfId="0" applyNumberFormat="1" applyFont="1" applyFill="1" applyBorder="1" applyAlignment="1">
      <alignment vertical="center"/>
    </xf>
    <xf numFmtId="49" fontId="14" fillId="5" borderId="31" xfId="0" applyNumberFormat="1" applyFont="1" applyFill="1" applyBorder="1" applyAlignment="1">
      <alignment vertical="center"/>
    </xf>
    <xf numFmtId="9" fontId="14" fillId="5" borderId="5" xfId="5" applyFont="1" applyFill="1" applyBorder="1" applyAlignment="1">
      <alignment horizontal="right" vertical="center"/>
    </xf>
    <xf numFmtId="41" fontId="10" fillId="5" borderId="5" xfId="0" applyNumberFormat="1" applyFont="1" applyFill="1" applyBorder="1" applyAlignment="1">
      <alignment vertical="center"/>
    </xf>
    <xf numFmtId="49" fontId="14" fillId="5" borderId="25" xfId="0" applyNumberFormat="1" applyFont="1" applyFill="1" applyBorder="1" applyAlignment="1">
      <alignment vertical="center"/>
    </xf>
    <xf numFmtId="49" fontId="14" fillId="5" borderId="26" xfId="0" applyNumberFormat="1" applyFont="1" applyFill="1" applyBorder="1" applyAlignment="1">
      <alignment vertical="center"/>
    </xf>
    <xf numFmtId="168" fontId="10" fillId="5" borderId="26" xfId="0" applyNumberFormat="1" applyFont="1" applyFill="1" applyBorder="1" applyAlignment="1">
      <alignment horizontal="right" vertical="center"/>
    </xf>
    <xf numFmtId="167" fontId="10" fillId="6" borderId="27" xfId="0" applyNumberFormat="1" applyFont="1" applyFill="1" applyBorder="1" applyAlignment="1">
      <alignment vertical="center"/>
    </xf>
    <xf numFmtId="168" fontId="10" fillId="5" borderId="0" xfId="0" applyNumberFormat="1" applyFont="1" applyFill="1" applyAlignment="1">
      <alignment horizontal="right" vertical="center"/>
    </xf>
    <xf numFmtId="49" fontId="14" fillId="5" borderId="26" xfId="0" applyNumberFormat="1" applyFont="1" applyFill="1" applyBorder="1" applyAlignment="1">
      <alignment horizontal="center" vertical="center"/>
    </xf>
    <xf numFmtId="49" fontId="14" fillId="5" borderId="26" xfId="0" applyNumberFormat="1" applyFont="1" applyFill="1" applyBorder="1" applyAlignment="1">
      <alignment horizontal="right" vertical="center"/>
    </xf>
    <xf numFmtId="49" fontId="14" fillId="5" borderId="27" xfId="0" applyNumberFormat="1" applyFont="1" applyFill="1" applyBorder="1" applyAlignment="1">
      <alignment vertical="center"/>
    </xf>
    <xf numFmtId="49" fontId="14" fillId="5" borderId="1" xfId="0" applyNumberFormat="1" applyFont="1" applyFill="1" applyBorder="1" applyAlignment="1">
      <alignment vertical="center"/>
    </xf>
    <xf numFmtId="49" fontId="14" fillId="5" borderId="2" xfId="0" applyNumberFormat="1" applyFont="1" applyFill="1" applyBorder="1" applyAlignment="1">
      <alignment vertical="center"/>
    </xf>
    <xf numFmtId="0" fontId="10" fillId="5" borderId="2" xfId="0" applyFont="1" applyFill="1" applyBorder="1" applyAlignment="1">
      <alignment horizontal="center" vertical="center"/>
    </xf>
    <xf numFmtId="168" fontId="10" fillId="5" borderId="2" xfId="0" applyNumberFormat="1" applyFont="1" applyFill="1" applyBorder="1" applyAlignment="1">
      <alignment horizontal="right" vertical="center"/>
    </xf>
    <xf numFmtId="41" fontId="10" fillId="5" borderId="2" xfId="0" applyNumberFormat="1" applyFont="1" applyFill="1" applyBorder="1" applyAlignment="1">
      <alignment vertical="center"/>
    </xf>
    <xf numFmtId="167" fontId="10" fillId="5" borderId="3" xfId="0" applyNumberFormat="1" applyFont="1" applyFill="1" applyBorder="1" applyAlignment="1">
      <alignment vertical="center"/>
    </xf>
    <xf numFmtId="41" fontId="10" fillId="5" borderId="0" xfId="0" applyNumberFormat="1" applyFont="1" applyFill="1" applyAlignment="1">
      <alignment vertical="center"/>
    </xf>
    <xf numFmtId="49" fontId="14" fillId="5" borderId="0" xfId="0" applyNumberFormat="1" applyFont="1" applyFill="1" applyAlignment="1">
      <alignment horizontal="right" vertical="center"/>
    </xf>
    <xf numFmtId="170" fontId="14" fillId="5" borderId="0" xfId="3" applyNumberFormat="1" applyFont="1" applyFill="1" applyBorder="1" applyAlignment="1">
      <alignment horizontal="left" vertical="center"/>
    </xf>
    <xf numFmtId="170" fontId="14" fillId="5" borderId="0" xfId="3" applyNumberFormat="1" applyFont="1" applyFill="1" applyBorder="1" applyAlignment="1">
      <alignment vertical="center"/>
    </xf>
    <xf numFmtId="170" fontId="14" fillId="5" borderId="0" xfId="3" applyNumberFormat="1" applyFont="1" applyFill="1" applyBorder="1" applyAlignment="1">
      <alignment horizontal="right" vertical="center"/>
    </xf>
    <xf numFmtId="170" fontId="14" fillId="5" borderId="0" xfId="3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41" fontId="15" fillId="5" borderId="0" xfId="3" applyFont="1" applyFill="1" applyAlignment="1">
      <alignment vertical="center"/>
    </xf>
    <xf numFmtId="0" fontId="2" fillId="2" borderId="0" xfId="0" applyFont="1" applyFill="1"/>
    <xf numFmtId="0" fontId="2" fillId="3" borderId="25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/>
    </xf>
    <xf numFmtId="0" fontId="2" fillId="5" borderId="0" xfId="0" applyFont="1" applyFill="1"/>
    <xf numFmtId="0" fontId="18" fillId="5" borderId="6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/>
    <xf numFmtId="0" fontId="2" fillId="5" borderId="14" xfId="0" applyFont="1" applyFill="1" applyBorder="1"/>
    <xf numFmtId="0" fontId="2" fillId="5" borderId="15" xfId="0" applyFont="1" applyFill="1" applyBorder="1"/>
    <xf numFmtId="0" fontId="2" fillId="5" borderId="16" xfId="0" applyFont="1" applyFill="1" applyBorder="1"/>
    <xf numFmtId="172" fontId="2" fillId="5" borderId="16" xfId="4" applyNumberFormat="1" applyFont="1" applyFill="1" applyBorder="1" applyAlignment="1"/>
    <xf numFmtId="0" fontId="2" fillId="5" borderId="17" xfId="0" applyFont="1" applyFill="1" applyBorder="1"/>
    <xf numFmtId="172" fontId="2" fillId="5" borderId="16" xfId="4" applyNumberFormat="1" applyFont="1" applyFill="1" applyBorder="1"/>
    <xf numFmtId="168" fontId="2" fillId="5" borderId="0" xfId="0" applyNumberFormat="1" applyFont="1" applyFill="1"/>
    <xf numFmtId="164" fontId="2" fillId="5" borderId="0" xfId="1" applyFont="1" applyFill="1"/>
    <xf numFmtId="43" fontId="2" fillId="5" borderId="0" xfId="0" applyNumberFormat="1" applyFont="1" applyFill="1"/>
    <xf numFmtId="172" fontId="2" fillId="5" borderId="0" xfId="0" applyNumberFormat="1" applyFont="1" applyFill="1"/>
    <xf numFmtId="169" fontId="2" fillId="5" borderId="0" xfId="4" applyFont="1" applyFill="1"/>
    <xf numFmtId="173" fontId="19" fillId="5" borderId="16" xfId="0" applyNumberFormat="1" applyFont="1" applyFill="1" applyBorder="1"/>
    <xf numFmtId="172" fontId="8" fillId="5" borderId="14" xfId="0" applyNumberFormat="1" applyFont="1" applyFill="1" applyBorder="1"/>
    <xf numFmtId="172" fontId="19" fillId="5" borderId="0" xfId="0" applyNumberFormat="1" applyFont="1" applyFill="1"/>
    <xf numFmtId="172" fontId="2" fillId="5" borderId="14" xfId="0" applyNumberFormat="1" applyFont="1" applyFill="1" applyBorder="1"/>
    <xf numFmtId="172" fontId="20" fillId="5" borderId="0" xfId="0" applyNumberFormat="1" applyFont="1" applyFill="1"/>
    <xf numFmtId="49" fontId="19" fillId="5" borderId="0" xfId="0" applyNumberFormat="1" applyFont="1" applyFill="1" applyAlignment="1">
      <alignment vertical="center"/>
    </xf>
    <xf numFmtId="172" fontId="19" fillId="5" borderId="0" xfId="4" applyNumberFormat="1" applyFont="1" applyFill="1" applyBorder="1"/>
    <xf numFmtId="49" fontId="19" fillId="5" borderId="0" xfId="0" applyNumberFormat="1" applyFont="1" applyFill="1"/>
    <xf numFmtId="169" fontId="2" fillId="5" borderId="0" xfId="0" applyNumberFormat="1" applyFont="1" applyFill="1"/>
    <xf numFmtId="0" fontId="4" fillId="5" borderId="13" xfId="0" applyFont="1" applyFill="1" applyBorder="1"/>
    <xf numFmtId="49" fontId="5" fillId="5" borderId="13" xfId="0" applyNumberFormat="1" applyFont="1" applyFill="1" applyBorder="1" applyAlignment="1">
      <alignment vertical="center"/>
    </xf>
    <xf numFmtId="49" fontId="5" fillId="5" borderId="14" xfId="0" applyNumberFormat="1" applyFont="1" applyFill="1" applyBorder="1" applyAlignment="1">
      <alignment vertical="center"/>
    </xf>
    <xf numFmtId="0" fontId="8" fillId="5" borderId="13" xfId="2" applyFont="1" applyFill="1" applyBorder="1"/>
    <xf numFmtId="0" fontId="21" fillId="5" borderId="13" xfId="0" applyFont="1" applyFill="1" applyBorder="1"/>
    <xf numFmtId="0" fontId="21" fillId="5" borderId="14" xfId="0" applyFont="1" applyFill="1" applyBorder="1"/>
    <xf numFmtId="0" fontId="21" fillId="5" borderId="15" xfId="0" applyFont="1" applyFill="1" applyBorder="1"/>
    <xf numFmtId="0" fontId="21" fillId="5" borderId="16" xfId="0" applyFont="1" applyFill="1" applyBorder="1"/>
    <xf numFmtId="172" fontId="21" fillId="5" borderId="16" xfId="4" applyNumberFormat="1" applyFont="1" applyFill="1" applyBorder="1"/>
    <xf numFmtId="0" fontId="21" fillId="5" borderId="17" xfId="0" applyFont="1" applyFill="1" applyBorder="1"/>
    <xf numFmtId="0" fontId="2" fillId="5" borderId="19" xfId="0" applyFont="1" applyFill="1" applyBorder="1"/>
    <xf numFmtId="0" fontId="2" fillId="5" borderId="20" xfId="0" applyFont="1" applyFill="1" applyBorder="1"/>
    <xf numFmtId="0" fontId="2" fillId="5" borderId="21" xfId="0" applyFont="1" applyFill="1" applyBorder="1"/>
    <xf numFmtId="0" fontId="2" fillId="5" borderId="22" xfId="0" applyFont="1" applyFill="1" applyBorder="1"/>
    <xf numFmtId="172" fontId="2" fillId="5" borderId="22" xfId="4" applyNumberFormat="1" applyFont="1" applyFill="1" applyBorder="1"/>
    <xf numFmtId="0" fontId="2" fillId="5" borderId="23" xfId="0" applyFont="1" applyFill="1" applyBorder="1"/>
    <xf numFmtId="0" fontId="2" fillId="5" borderId="0" xfId="0" applyFont="1" applyFill="1" applyAlignment="1">
      <alignment horizontal="center"/>
    </xf>
    <xf numFmtId="0" fontId="10" fillId="5" borderId="37" xfId="0" applyFont="1" applyFill="1" applyBorder="1" applyAlignment="1">
      <alignment vertical="center"/>
    </xf>
    <xf numFmtId="49" fontId="14" fillId="5" borderId="38" xfId="0" applyNumberFormat="1" applyFont="1" applyFill="1" applyBorder="1" applyAlignment="1">
      <alignment horizontal="center" vertical="center"/>
    </xf>
    <xf numFmtId="168" fontId="14" fillId="5" borderId="38" xfId="0" applyNumberFormat="1" applyFont="1" applyFill="1" applyBorder="1" applyAlignment="1">
      <alignment horizontal="right" vertical="center"/>
    </xf>
    <xf numFmtId="0" fontId="10" fillId="3" borderId="42" xfId="0" applyFont="1" applyFill="1" applyBorder="1" applyAlignment="1">
      <alignment vertical="center"/>
    </xf>
    <xf numFmtId="0" fontId="10" fillId="3" borderId="43" xfId="0" applyFont="1" applyFill="1" applyBorder="1" applyAlignment="1">
      <alignment vertical="center"/>
    </xf>
    <xf numFmtId="0" fontId="10" fillId="3" borderId="43" xfId="0" applyFont="1" applyFill="1" applyBorder="1" applyAlignment="1">
      <alignment horizontal="center" vertical="center"/>
    </xf>
    <xf numFmtId="168" fontId="14" fillId="3" borderId="43" xfId="0" applyNumberFormat="1" applyFont="1" applyFill="1" applyBorder="1" applyAlignment="1">
      <alignment horizontal="right" vertical="center"/>
    </xf>
    <xf numFmtId="41" fontId="10" fillId="3" borderId="43" xfId="0" applyNumberFormat="1" applyFont="1" applyFill="1" applyBorder="1" applyAlignment="1">
      <alignment vertical="center"/>
    </xf>
    <xf numFmtId="167" fontId="10" fillId="3" borderId="44" xfId="0" applyNumberFormat="1" applyFont="1" applyFill="1" applyBorder="1" applyAlignment="1">
      <alignment vertical="center"/>
    </xf>
    <xf numFmtId="0" fontId="22" fillId="7" borderId="28" xfId="0" applyFont="1" applyFill="1" applyBorder="1" applyAlignment="1">
      <alignment horizontal="center" vertical="center"/>
    </xf>
    <xf numFmtId="0" fontId="22" fillId="7" borderId="49" xfId="0" applyFont="1" applyFill="1" applyBorder="1" applyAlignment="1">
      <alignment horizontal="left" vertical="center"/>
    </xf>
    <xf numFmtId="0" fontId="23" fillId="7" borderId="49" xfId="0" applyFont="1" applyFill="1" applyBorder="1" applyAlignment="1">
      <alignment horizontal="left" vertical="center"/>
    </xf>
    <xf numFmtId="0" fontId="23" fillId="7" borderId="49" xfId="0" applyFont="1" applyFill="1" applyBorder="1" applyAlignment="1">
      <alignment horizontal="left" vertical="center" wrapText="1"/>
    </xf>
    <xf numFmtId="174" fontId="23" fillId="7" borderId="30" xfId="0" applyNumberFormat="1" applyFont="1" applyFill="1" applyBorder="1" applyAlignment="1">
      <alignment horizontal="left" vertical="center"/>
    </xf>
    <xf numFmtId="0" fontId="22" fillId="5" borderId="50" xfId="0" applyFont="1" applyFill="1" applyBorder="1" applyAlignment="1">
      <alignment horizontal="center" vertical="center" wrapText="1"/>
    </xf>
    <xf numFmtId="0" fontId="22" fillId="5" borderId="51" xfId="0" applyFont="1" applyFill="1" applyBorder="1" applyAlignment="1">
      <alignment horizontal="center" vertical="center" wrapText="1"/>
    </xf>
    <xf numFmtId="3" fontId="22" fillId="5" borderId="51" xfId="0" applyNumberFormat="1" applyFont="1" applyFill="1" applyBorder="1" applyAlignment="1">
      <alignment horizontal="center" vertical="center" wrapText="1"/>
    </xf>
    <xf numFmtId="4" fontId="22" fillId="5" borderId="53" xfId="0" applyNumberFormat="1" applyFont="1" applyFill="1" applyBorder="1" applyAlignment="1">
      <alignment horizontal="center" vertical="center" wrapText="1"/>
    </xf>
    <xf numFmtId="0" fontId="22" fillId="5" borderId="54" xfId="0" applyFont="1" applyFill="1" applyBorder="1" applyAlignment="1">
      <alignment horizontal="center" vertical="center" wrapText="1"/>
    </xf>
    <xf numFmtId="0" fontId="22" fillId="5" borderId="55" xfId="0" applyFont="1" applyFill="1" applyBorder="1" applyAlignment="1">
      <alignment horizontal="left" vertical="center" wrapText="1"/>
    </xf>
    <xf numFmtId="0" fontId="24" fillId="5" borderId="55" xfId="0" applyFont="1" applyFill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3" fontId="25" fillId="5" borderId="55" xfId="0" applyNumberFormat="1" applyFont="1" applyFill="1" applyBorder="1" applyAlignment="1">
      <alignment horizontal="left" vertical="center" wrapText="1"/>
    </xf>
    <xf numFmtId="4" fontId="25" fillId="5" borderId="57" xfId="0" applyNumberFormat="1" applyFont="1" applyFill="1" applyBorder="1" applyAlignment="1">
      <alignment horizontal="left" vertical="center" wrapText="1"/>
    </xf>
    <xf numFmtId="1" fontId="25" fillId="5" borderId="54" xfId="0" applyNumberFormat="1" applyFont="1" applyFill="1" applyBorder="1" applyAlignment="1">
      <alignment horizontal="center" vertical="center" shrinkToFit="1"/>
    </xf>
    <xf numFmtId="0" fontId="24" fillId="5" borderId="55" xfId="0" applyFont="1" applyFill="1" applyBorder="1" applyAlignment="1">
      <alignment horizontal="center" vertical="center" wrapText="1"/>
    </xf>
    <xf numFmtId="168" fontId="25" fillId="5" borderId="55" xfId="0" applyNumberFormat="1" applyFont="1" applyFill="1" applyBorder="1" applyAlignment="1">
      <alignment horizontal="right" vertical="center" shrinkToFit="1"/>
    </xf>
    <xf numFmtId="4" fontId="25" fillId="5" borderId="55" xfId="0" applyNumberFormat="1" applyFont="1" applyFill="1" applyBorder="1" applyAlignment="1">
      <alignment horizontal="right" vertical="center" shrinkToFit="1"/>
    </xf>
    <xf numFmtId="4" fontId="25" fillId="5" borderId="57" xfId="0" applyNumberFormat="1" applyFont="1" applyFill="1" applyBorder="1" applyAlignment="1">
      <alignment horizontal="right" vertical="center" shrinkToFit="1"/>
    </xf>
    <xf numFmtId="0" fontId="22" fillId="5" borderId="58" xfId="0" applyFont="1" applyFill="1" applyBorder="1" applyAlignment="1">
      <alignment horizontal="centerContinuous" vertical="center"/>
    </xf>
    <xf numFmtId="0" fontId="22" fillId="5" borderId="59" xfId="0" applyFont="1" applyFill="1" applyBorder="1" applyAlignment="1">
      <alignment horizontal="centerContinuous" vertical="center" wrapText="1"/>
    </xf>
    <xf numFmtId="0" fontId="24" fillId="5" borderId="59" xfId="0" applyFont="1" applyFill="1" applyBorder="1" applyAlignment="1">
      <alignment horizontal="centerContinuous" vertical="center" wrapText="1"/>
    </xf>
    <xf numFmtId="4" fontId="24" fillId="5" borderId="60" xfId="0" applyNumberFormat="1" applyFont="1" applyFill="1" applyBorder="1" applyAlignment="1">
      <alignment horizontal="centerContinuous" vertical="center" wrapText="1"/>
    </xf>
    <xf numFmtId="4" fontId="23" fillId="8" borderId="57" xfId="0" applyNumberFormat="1" applyFont="1" applyFill="1" applyBorder="1" applyAlignment="1">
      <alignment horizontal="right" vertical="center" shrinkToFit="1"/>
    </xf>
    <xf numFmtId="0" fontId="24" fillId="5" borderId="54" xfId="0" quotePrefix="1" applyFont="1" applyFill="1" applyBorder="1" applyAlignment="1">
      <alignment horizontal="center" vertical="center" wrapText="1"/>
    </xf>
    <xf numFmtId="0" fontId="25" fillId="5" borderId="55" xfId="0" applyFont="1" applyFill="1" applyBorder="1" applyAlignment="1">
      <alignment horizontal="center" vertical="center" wrapText="1"/>
    </xf>
    <xf numFmtId="0" fontId="25" fillId="5" borderId="55" xfId="0" applyFont="1" applyFill="1" applyBorder="1" applyAlignment="1">
      <alignment horizontal="right" vertical="center" wrapText="1"/>
    </xf>
    <xf numFmtId="171" fontId="25" fillId="5" borderId="55" xfId="0" applyNumberFormat="1" applyFont="1" applyFill="1" applyBorder="1" applyAlignment="1">
      <alignment horizontal="right" vertical="center" wrapText="1"/>
    </xf>
    <xf numFmtId="0" fontId="24" fillId="5" borderId="55" xfId="0" applyFont="1" applyFill="1" applyBorder="1" applyAlignment="1">
      <alignment horizontal="left" vertical="center"/>
    </xf>
    <xf numFmtId="168" fontId="25" fillId="5" borderId="55" xfId="0" applyNumberFormat="1" applyFont="1" applyFill="1" applyBorder="1" applyAlignment="1">
      <alignment horizontal="right" vertical="center" wrapText="1"/>
    </xf>
    <xf numFmtId="0" fontId="22" fillId="5" borderId="59" xfId="0" applyFont="1" applyFill="1" applyBorder="1" applyAlignment="1">
      <alignment horizontal="centerContinuous" vertical="center"/>
    </xf>
    <xf numFmtId="0" fontId="24" fillId="5" borderId="59" xfId="0" applyFont="1" applyFill="1" applyBorder="1" applyAlignment="1">
      <alignment horizontal="centerContinuous" vertical="center"/>
    </xf>
    <xf numFmtId="4" fontId="24" fillId="5" borderId="60" xfId="0" applyNumberFormat="1" applyFont="1" applyFill="1" applyBorder="1" applyAlignment="1">
      <alignment horizontal="centerContinuous" vertical="center"/>
    </xf>
    <xf numFmtId="4" fontId="25" fillId="5" borderId="55" xfId="0" applyNumberFormat="1" applyFont="1" applyFill="1" applyBorder="1" applyAlignment="1">
      <alignment horizontal="left" vertical="center" wrapText="1"/>
    </xf>
    <xf numFmtId="4" fontId="24" fillId="5" borderId="57" xfId="0" applyNumberFormat="1" applyFont="1" applyFill="1" applyBorder="1" applyAlignment="1">
      <alignment horizontal="right" vertical="center" wrapText="1"/>
    </xf>
    <xf numFmtId="0" fontId="23" fillId="5" borderId="54" xfId="0" applyFont="1" applyFill="1" applyBorder="1" applyAlignment="1">
      <alignment horizontal="center" vertical="center"/>
    </xf>
    <xf numFmtId="0" fontId="23" fillId="5" borderId="56" xfId="0" applyFont="1" applyFill="1" applyBorder="1" applyAlignment="1">
      <alignment vertical="center"/>
    </xf>
    <xf numFmtId="0" fontId="25" fillId="5" borderId="59" xfId="0" applyFont="1" applyFill="1" applyBorder="1" applyAlignment="1">
      <alignment vertical="center"/>
    </xf>
    <xf numFmtId="4" fontId="25" fillId="5" borderId="60" xfId="0" applyNumberFormat="1" applyFont="1" applyFill="1" applyBorder="1" applyAlignment="1">
      <alignment vertical="center"/>
    </xf>
    <xf numFmtId="4" fontId="23" fillId="5" borderId="57" xfId="0" applyNumberFormat="1" applyFont="1" applyFill="1" applyBorder="1" applyAlignment="1">
      <alignment horizontal="right" vertical="center" shrinkToFit="1"/>
    </xf>
    <xf numFmtId="0" fontId="25" fillId="5" borderId="60" xfId="0" applyFont="1" applyFill="1" applyBorder="1" applyAlignment="1">
      <alignment vertical="center"/>
    </xf>
    <xf numFmtId="10" fontId="26" fillId="9" borderId="55" xfId="0" applyNumberFormat="1" applyFont="1" applyFill="1" applyBorder="1" applyAlignment="1">
      <alignment vertical="center"/>
    </xf>
    <xf numFmtId="0" fontId="23" fillId="5" borderId="61" xfId="0" applyFont="1" applyFill="1" applyBorder="1" applyAlignment="1">
      <alignment horizontal="center" vertical="center"/>
    </xf>
    <xf numFmtId="0" fontId="23" fillId="5" borderId="62" xfId="0" applyFont="1" applyFill="1" applyBorder="1" applyAlignment="1">
      <alignment vertical="center"/>
    </xf>
    <xf numFmtId="0" fontId="25" fillId="5" borderId="63" xfId="0" applyFont="1" applyFill="1" applyBorder="1" applyAlignment="1">
      <alignment vertical="center"/>
    </xf>
    <xf numFmtId="4" fontId="23" fillId="7" borderId="65" xfId="0" applyNumberFormat="1" applyFont="1" applyFill="1" applyBorder="1" applyAlignment="1">
      <alignment vertical="center"/>
    </xf>
    <xf numFmtId="0" fontId="23" fillId="5" borderId="66" xfId="0" applyFont="1" applyFill="1" applyBorder="1" applyAlignment="1">
      <alignment horizontal="center" vertical="center"/>
    </xf>
    <xf numFmtId="0" fontId="23" fillId="5" borderId="67" xfId="0" applyFont="1" applyFill="1" applyBorder="1" applyAlignment="1">
      <alignment vertical="center"/>
    </xf>
    <xf numFmtId="0" fontId="25" fillId="5" borderId="68" xfId="0" applyFont="1" applyFill="1" applyBorder="1" applyAlignment="1">
      <alignment vertical="center"/>
    </xf>
    <xf numFmtId="4" fontId="25" fillId="5" borderId="69" xfId="0" applyNumberFormat="1" applyFont="1" applyFill="1" applyBorder="1" applyAlignment="1">
      <alignment vertical="center"/>
    </xf>
    <xf numFmtId="4" fontId="23" fillId="7" borderId="70" xfId="0" applyNumberFormat="1" applyFont="1" applyFill="1" applyBorder="1" applyAlignment="1">
      <alignment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71" xfId="0" applyFont="1" applyFill="1" applyBorder="1" applyAlignment="1">
      <alignment horizontal="left" vertical="center"/>
    </xf>
    <xf numFmtId="0" fontId="23" fillId="7" borderId="71" xfId="0" applyFont="1" applyFill="1" applyBorder="1" applyAlignment="1">
      <alignment horizontal="left" vertical="center"/>
    </xf>
    <xf numFmtId="0" fontId="23" fillId="7" borderId="71" xfId="0" applyFont="1" applyFill="1" applyBorder="1" applyAlignment="1">
      <alignment horizontal="left" vertical="center" wrapText="1"/>
    </xf>
    <xf numFmtId="3" fontId="23" fillId="7" borderId="71" xfId="0" applyNumberFormat="1" applyFont="1" applyFill="1" applyBorder="1" applyAlignment="1">
      <alignment horizontal="left" vertical="center" wrapText="1"/>
    </xf>
    <xf numFmtId="174" fontId="23" fillId="7" borderId="3" xfId="0" applyNumberFormat="1" applyFont="1" applyFill="1" applyBorder="1" applyAlignment="1">
      <alignment horizontal="left" vertical="center"/>
    </xf>
    <xf numFmtId="0" fontId="22" fillId="5" borderId="28" xfId="0" applyFont="1" applyFill="1" applyBorder="1" applyAlignment="1">
      <alignment horizontal="center" vertical="center"/>
    </xf>
    <xf numFmtId="0" fontId="22" fillId="5" borderId="49" xfId="0" applyFont="1" applyFill="1" applyBorder="1" applyAlignment="1">
      <alignment horizontal="left" vertical="center"/>
    </xf>
    <xf numFmtId="0" fontId="25" fillId="5" borderId="49" xfId="0" applyFont="1" applyFill="1" applyBorder="1" applyAlignment="1">
      <alignment vertical="center"/>
    </xf>
    <xf numFmtId="4" fontId="23" fillId="5" borderId="72" xfId="0" applyNumberFormat="1" applyFont="1" applyFill="1" applyBorder="1" applyAlignment="1">
      <alignment vertical="center"/>
    </xf>
    <xf numFmtId="4" fontId="22" fillId="5" borderId="57" xfId="0" applyNumberFormat="1" applyFont="1" applyFill="1" applyBorder="1" applyAlignment="1">
      <alignment horizontal="right" vertical="center" wrapText="1"/>
    </xf>
    <xf numFmtId="0" fontId="25" fillId="5" borderId="74" xfId="0" applyFont="1" applyFill="1" applyBorder="1" applyAlignment="1">
      <alignment vertical="center"/>
    </xf>
    <xf numFmtId="174" fontId="23" fillId="7" borderId="75" xfId="0" applyNumberFormat="1" applyFont="1" applyFill="1" applyBorder="1" applyAlignment="1">
      <alignment horizontal="left" vertical="center"/>
    </xf>
    <xf numFmtId="4" fontId="22" fillId="5" borderId="76" xfId="0" applyNumberFormat="1" applyFont="1" applyFill="1" applyBorder="1" applyAlignment="1">
      <alignment horizontal="center" vertical="center" wrapText="1"/>
    </xf>
    <xf numFmtId="0" fontId="24" fillId="5" borderId="54" xfId="0" applyFont="1" applyFill="1" applyBorder="1" applyAlignment="1">
      <alignment horizontal="center" vertical="center" wrapText="1"/>
    </xf>
    <xf numFmtId="2" fontId="25" fillId="5" borderId="55" xfId="0" applyNumberFormat="1" applyFont="1" applyFill="1" applyBorder="1" applyAlignment="1">
      <alignment horizontal="right" vertical="center" wrapText="1"/>
    </xf>
    <xf numFmtId="4" fontId="27" fillId="5" borderId="55" xfId="0" applyNumberFormat="1" applyFont="1" applyFill="1" applyBorder="1" applyAlignment="1">
      <alignment horizontal="right" vertical="center" shrinkToFit="1"/>
    </xf>
    <xf numFmtId="4" fontId="10" fillId="5" borderId="0" xfId="0" applyNumberFormat="1" applyFont="1" applyFill="1" applyAlignment="1">
      <alignment vertical="center"/>
    </xf>
    <xf numFmtId="0" fontId="22" fillId="7" borderId="31" xfId="0" applyFont="1" applyFill="1" applyBorder="1" applyAlignment="1">
      <alignment horizontal="center" vertical="center"/>
    </xf>
    <xf numFmtId="0" fontId="22" fillId="7" borderId="49" xfId="0" applyFont="1" applyFill="1" applyBorder="1" applyAlignment="1">
      <alignment vertical="center" wrapText="1"/>
    </xf>
    <xf numFmtId="0" fontId="22" fillId="5" borderId="77" xfId="0" applyFont="1" applyFill="1" applyBorder="1" applyAlignment="1">
      <alignment horizontal="center" vertical="center" wrapText="1"/>
    </xf>
    <xf numFmtId="0" fontId="22" fillId="5" borderId="52" xfId="0" applyFont="1" applyFill="1" applyBorder="1" applyAlignment="1">
      <alignment horizontal="center" vertical="center" wrapText="1"/>
    </xf>
    <xf numFmtId="0" fontId="25" fillId="5" borderId="54" xfId="0" quotePrefix="1" applyFont="1" applyFill="1" applyBorder="1" applyAlignment="1">
      <alignment horizontal="center" vertical="center"/>
    </xf>
    <xf numFmtId="171" fontId="24" fillId="5" borderId="55" xfId="0" applyNumberFormat="1" applyFont="1" applyFill="1" applyBorder="1" applyAlignment="1">
      <alignment horizontal="right" vertical="center" wrapText="1"/>
    </xf>
    <xf numFmtId="4" fontId="25" fillId="5" borderId="57" xfId="1" applyNumberFormat="1" applyFont="1" applyFill="1" applyBorder="1" applyAlignment="1">
      <alignment horizontal="right" vertical="center" shrinkToFit="1"/>
    </xf>
    <xf numFmtId="0" fontId="22" fillId="5" borderId="78" xfId="0" applyFont="1" applyFill="1" applyBorder="1" applyAlignment="1">
      <alignment horizontal="centerContinuous" vertical="center"/>
    </xf>
    <xf numFmtId="164" fontId="24" fillId="5" borderId="60" xfId="1" applyFont="1" applyFill="1" applyBorder="1" applyAlignment="1">
      <alignment horizontal="centerContinuous" vertical="center" wrapText="1"/>
    </xf>
    <xf numFmtId="4" fontId="23" fillId="8" borderId="57" xfId="1" applyNumberFormat="1" applyFont="1" applyFill="1" applyBorder="1" applyAlignment="1">
      <alignment horizontal="right" vertical="center" shrinkToFit="1"/>
    </xf>
    <xf numFmtId="175" fontId="25" fillId="5" borderId="55" xfId="0" applyNumberFormat="1" applyFont="1" applyFill="1" applyBorder="1" applyAlignment="1">
      <alignment horizontal="right" vertical="center" shrinkToFit="1"/>
    </xf>
    <xf numFmtId="0" fontId="25" fillId="5" borderId="55" xfId="0" applyFont="1" applyFill="1" applyBorder="1" applyAlignment="1">
      <alignment horizontal="left" vertical="center"/>
    </xf>
    <xf numFmtId="0" fontId="25" fillId="5" borderId="55" xfId="0" applyFont="1" applyFill="1" applyBorder="1" applyAlignment="1">
      <alignment horizontal="center" vertical="center"/>
    </xf>
    <xf numFmtId="175" fontId="24" fillId="5" borderId="60" xfId="0" applyNumberFormat="1" applyFont="1" applyFill="1" applyBorder="1" applyAlignment="1">
      <alignment horizontal="centerContinuous" vertical="center"/>
    </xf>
    <xf numFmtId="175" fontId="25" fillId="5" borderId="55" xfId="0" applyNumberFormat="1" applyFont="1" applyFill="1" applyBorder="1" applyAlignment="1">
      <alignment horizontal="left" vertical="center" wrapText="1"/>
    </xf>
    <xf numFmtId="175" fontId="25" fillId="5" borderId="60" xfId="0" applyNumberFormat="1" applyFont="1" applyFill="1" applyBorder="1" applyAlignment="1">
      <alignment vertical="center"/>
    </xf>
    <xf numFmtId="10" fontId="26" fillId="9" borderId="55" xfId="0" applyNumberFormat="1" applyFont="1" applyFill="1" applyBorder="1" applyAlignment="1">
      <alignment horizontal="center" vertical="center"/>
    </xf>
    <xf numFmtId="175" fontId="25" fillId="5" borderId="69" xfId="0" applyNumberFormat="1" applyFont="1" applyFill="1" applyBorder="1" applyAlignment="1">
      <alignment vertical="center"/>
    </xf>
    <xf numFmtId="4" fontId="23" fillId="5" borderId="70" xfId="0" applyNumberFormat="1" applyFont="1" applyFill="1" applyBorder="1" applyAlignment="1">
      <alignment vertical="center"/>
    </xf>
    <xf numFmtId="172" fontId="2" fillId="5" borderId="17" xfId="0" applyNumberFormat="1" applyFont="1" applyFill="1" applyBorder="1"/>
    <xf numFmtId="0" fontId="22" fillId="7" borderId="37" xfId="0" applyFont="1" applyFill="1" applyBorder="1" applyAlignment="1">
      <alignment horizontal="center" vertical="center"/>
    </xf>
    <xf numFmtId="0" fontId="22" fillId="7" borderId="0" xfId="0" applyFont="1" applyFill="1" applyAlignment="1">
      <alignment vertical="center" wrapText="1"/>
    </xf>
    <xf numFmtId="0" fontId="22" fillId="5" borderId="81" xfId="0" applyFont="1" applyFill="1" applyBorder="1" applyAlignment="1">
      <alignment horizontal="center" vertical="center" wrapText="1"/>
    </xf>
    <xf numFmtId="0" fontId="22" fillId="5" borderId="82" xfId="0" applyFont="1" applyFill="1" applyBorder="1" applyAlignment="1">
      <alignment horizontal="center" vertical="center" wrapText="1"/>
    </xf>
    <xf numFmtId="0" fontId="22" fillId="5" borderId="83" xfId="0" applyFont="1" applyFill="1" applyBorder="1" applyAlignment="1">
      <alignment horizontal="center" vertical="center" wrapText="1"/>
    </xf>
    <xf numFmtId="4" fontId="22" fillId="5" borderId="84" xfId="0" applyNumberFormat="1" applyFont="1" applyFill="1" applyBorder="1" applyAlignment="1">
      <alignment horizontal="center" vertical="center" wrapText="1"/>
    </xf>
    <xf numFmtId="0" fontId="22" fillId="5" borderId="85" xfId="0" applyFont="1" applyFill="1" applyBorder="1" applyAlignment="1">
      <alignment horizontal="center" vertical="center" wrapText="1"/>
    </xf>
    <xf numFmtId="0" fontId="22" fillId="5" borderId="86" xfId="0" applyFont="1" applyFill="1" applyBorder="1" applyAlignment="1">
      <alignment horizontal="left" vertical="center" wrapText="1"/>
    </xf>
    <xf numFmtId="0" fontId="24" fillId="5" borderId="86" xfId="0" applyFont="1" applyFill="1" applyBorder="1" applyAlignment="1">
      <alignment horizontal="left" vertical="center" wrapText="1"/>
    </xf>
    <xf numFmtId="0" fontId="25" fillId="5" borderId="86" xfId="0" applyFont="1" applyFill="1" applyBorder="1" applyAlignment="1">
      <alignment horizontal="left" vertical="center" wrapText="1"/>
    </xf>
    <xf numFmtId="4" fontId="25" fillId="5" borderId="88" xfId="0" applyNumberFormat="1" applyFont="1" applyFill="1" applyBorder="1" applyAlignment="1">
      <alignment horizontal="left" vertical="center" wrapText="1"/>
    </xf>
    <xf numFmtId="0" fontId="24" fillId="5" borderId="58" xfId="0" applyFont="1" applyFill="1" applyBorder="1" applyAlignment="1">
      <alignment horizontal="centerContinuous" vertical="center"/>
    </xf>
    <xf numFmtId="0" fontId="25" fillId="5" borderId="54" xfId="0" applyFont="1" applyFill="1" applyBorder="1" applyAlignment="1">
      <alignment horizontal="center" vertical="center"/>
    </xf>
    <xf numFmtId="0" fontId="25" fillId="5" borderId="56" xfId="0" applyFont="1" applyFill="1" applyBorder="1" applyAlignment="1">
      <alignment vertical="center"/>
    </xf>
    <xf numFmtId="0" fontId="25" fillId="5" borderId="66" xfId="0" applyFont="1" applyFill="1" applyBorder="1" applyAlignment="1">
      <alignment horizontal="center" vertical="center"/>
    </xf>
    <xf numFmtId="0" fontId="25" fillId="5" borderId="67" xfId="0" applyFont="1" applyFill="1" applyBorder="1" applyAlignment="1">
      <alignment vertical="center"/>
    </xf>
    <xf numFmtId="0" fontId="22" fillId="7" borderId="89" xfId="0" applyFont="1" applyFill="1" applyBorder="1" applyAlignment="1">
      <alignment horizontal="center" vertical="center"/>
    </xf>
    <xf numFmtId="0" fontId="22" fillId="7" borderId="73" xfId="0" applyFont="1" applyFill="1" applyBorder="1" applyAlignment="1">
      <alignment vertical="center"/>
    </xf>
    <xf numFmtId="0" fontId="22" fillId="5" borderId="90" xfId="0" applyFont="1" applyFill="1" applyBorder="1" applyAlignment="1">
      <alignment horizontal="center" vertical="center" wrapText="1"/>
    </xf>
    <xf numFmtId="0" fontId="22" fillId="5" borderId="91" xfId="0" applyFont="1" applyFill="1" applyBorder="1" applyAlignment="1">
      <alignment horizontal="center" vertical="center" wrapText="1"/>
    </xf>
    <xf numFmtId="0" fontId="22" fillId="5" borderId="92" xfId="0" applyFont="1" applyFill="1" applyBorder="1" applyAlignment="1">
      <alignment horizontal="center" vertical="center" wrapText="1"/>
    </xf>
    <xf numFmtId="4" fontId="22" fillId="5" borderId="93" xfId="0" applyNumberFormat="1" applyFont="1" applyFill="1" applyBorder="1" applyAlignment="1">
      <alignment horizontal="center" vertical="center" wrapText="1"/>
    </xf>
    <xf numFmtId="168" fontId="24" fillId="5" borderId="55" xfId="0" applyNumberFormat="1" applyFont="1" applyFill="1" applyBorder="1" applyAlignment="1">
      <alignment horizontal="right" vertical="center" wrapText="1"/>
    </xf>
    <xf numFmtId="4" fontId="23" fillId="5" borderId="57" xfId="1" applyNumberFormat="1" applyFont="1" applyFill="1" applyBorder="1" applyAlignment="1">
      <alignment horizontal="right" vertical="center" shrinkToFit="1"/>
    </xf>
    <xf numFmtId="0" fontId="29" fillId="5" borderId="54" xfId="0" applyFont="1" applyFill="1" applyBorder="1" applyAlignment="1">
      <alignment horizontal="center" vertical="center"/>
    </xf>
    <xf numFmtId="0" fontId="29" fillId="5" borderId="56" xfId="0" applyFont="1" applyFill="1" applyBorder="1" applyAlignment="1">
      <alignment vertical="center"/>
    </xf>
    <xf numFmtId="0" fontId="29" fillId="5" borderId="94" xfId="0" applyFont="1" applyFill="1" applyBorder="1" applyAlignment="1">
      <alignment horizontal="center" vertical="center"/>
    </xf>
    <xf numFmtId="0" fontId="29" fillId="5" borderId="95" xfId="0" applyFont="1" applyFill="1" applyBorder="1" applyAlignment="1">
      <alignment vertical="center"/>
    </xf>
    <xf numFmtId="175" fontId="25" fillId="5" borderId="96" xfId="0" applyNumberFormat="1" applyFont="1" applyFill="1" applyBorder="1" applyAlignment="1">
      <alignment vertical="center"/>
    </xf>
    <xf numFmtId="4" fontId="23" fillId="7" borderId="97" xfId="0" applyNumberFormat="1" applyFont="1" applyFill="1" applyBorder="1" applyAlignment="1">
      <alignment vertical="center"/>
    </xf>
    <xf numFmtId="0" fontId="29" fillId="7" borderId="31" xfId="0" applyFont="1" applyFill="1" applyBorder="1" applyAlignment="1">
      <alignment horizontal="center" vertical="center"/>
    </xf>
    <xf numFmtId="0" fontId="29" fillId="7" borderId="0" xfId="0" applyFont="1" applyFill="1" applyAlignment="1">
      <alignment vertical="center"/>
    </xf>
    <xf numFmtId="174" fontId="23" fillId="7" borderId="36" xfId="0" applyNumberFormat="1" applyFont="1" applyFill="1" applyBorder="1" applyAlignment="1">
      <alignment horizontal="left" vertical="center"/>
    </xf>
    <xf numFmtId="0" fontId="27" fillId="5" borderId="54" xfId="0" quotePrefix="1" applyFont="1" applyFill="1" applyBorder="1" applyAlignment="1">
      <alignment horizontal="center" vertical="center"/>
    </xf>
    <xf numFmtId="0" fontId="27" fillId="5" borderId="55" xfId="0" applyFont="1" applyFill="1" applyBorder="1" applyAlignment="1">
      <alignment horizontal="left" vertical="center" wrapText="1"/>
    </xf>
    <xf numFmtId="0" fontId="27" fillId="5" borderId="55" xfId="0" applyFont="1" applyFill="1" applyBorder="1" applyAlignment="1">
      <alignment horizontal="center" vertical="center" wrapText="1"/>
    </xf>
    <xf numFmtId="168" fontId="27" fillId="5" borderId="55" xfId="0" applyNumberFormat="1" applyFont="1" applyFill="1" applyBorder="1" applyAlignment="1">
      <alignment horizontal="right" vertical="center" wrapText="1"/>
    </xf>
    <xf numFmtId="164" fontId="27" fillId="5" borderId="55" xfId="1" applyFont="1" applyFill="1" applyBorder="1" applyAlignment="1">
      <alignment horizontal="right" vertical="center" shrinkToFit="1"/>
    </xf>
    <xf numFmtId="4" fontId="27" fillId="5" borderId="57" xfId="1" applyNumberFormat="1" applyFont="1" applyFill="1" applyBorder="1" applyAlignment="1">
      <alignment horizontal="right" vertical="center" shrinkToFit="1"/>
    </xf>
    <xf numFmtId="0" fontId="25" fillId="5" borderId="64" xfId="0" applyFont="1" applyFill="1" applyBorder="1" applyAlignment="1">
      <alignment vertical="center"/>
    </xf>
    <xf numFmtId="10" fontId="26" fillId="9" borderId="99" xfId="0" applyNumberFormat="1" applyFont="1" applyFill="1" applyBorder="1" applyAlignment="1">
      <alignment vertical="center"/>
    </xf>
    <xf numFmtId="4" fontId="23" fillId="5" borderId="65" xfId="0" applyNumberFormat="1" applyFont="1" applyFill="1" applyBorder="1" applyAlignment="1">
      <alignment horizontal="right" vertical="center" shrinkToFit="1"/>
    </xf>
    <xf numFmtId="0" fontId="23" fillId="5" borderId="81" xfId="0" applyFont="1" applyFill="1" applyBorder="1" applyAlignment="1">
      <alignment horizontal="center" vertical="center"/>
    </xf>
    <xf numFmtId="0" fontId="23" fillId="5" borderId="83" xfId="0" applyFont="1" applyFill="1" applyBorder="1" applyAlignment="1">
      <alignment vertical="center"/>
    </xf>
    <xf numFmtId="175" fontId="25" fillId="5" borderId="98" xfId="0" applyNumberFormat="1" applyFont="1" applyFill="1" applyBorder="1" applyAlignment="1">
      <alignment vertical="center"/>
    </xf>
    <xf numFmtId="175" fontId="25" fillId="5" borderId="49" xfId="0" applyNumberFormat="1" applyFont="1" applyFill="1" applyBorder="1" applyAlignment="1">
      <alignment vertical="center"/>
    </xf>
    <xf numFmtId="4" fontId="23" fillId="7" borderId="84" xfId="0" applyNumberFormat="1" applyFont="1" applyFill="1" applyBorder="1" applyAlignment="1">
      <alignment vertical="center"/>
    </xf>
    <xf numFmtId="0" fontId="29" fillId="7" borderId="49" xfId="0" applyFont="1" applyFill="1" applyBorder="1" applyAlignment="1">
      <alignment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vertical="center"/>
    </xf>
    <xf numFmtId="1" fontId="23" fillId="7" borderId="49" xfId="0" applyNumberFormat="1" applyFont="1" applyFill="1" applyBorder="1" applyAlignment="1">
      <alignment vertical="center" shrinkToFit="1"/>
    </xf>
    <xf numFmtId="3" fontId="23" fillId="7" borderId="49" xfId="0" applyNumberFormat="1" applyFont="1" applyFill="1" applyBorder="1" applyAlignment="1">
      <alignment vertical="center" shrinkToFit="1"/>
    </xf>
    <xf numFmtId="171" fontId="25" fillId="5" borderId="55" xfId="0" applyNumberFormat="1" applyFont="1" applyFill="1" applyBorder="1" applyAlignment="1">
      <alignment horizontal="right" vertical="center" shrinkToFit="1"/>
    </xf>
    <xf numFmtId="0" fontId="22" fillId="5" borderId="54" xfId="0" applyFont="1" applyFill="1" applyBorder="1" applyAlignment="1">
      <alignment horizontal="center" vertical="center"/>
    </xf>
    <xf numFmtId="0" fontId="24" fillId="5" borderId="56" xfId="0" applyFont="1" applyFill="1" applyBorder="1" applyAlignment="1">
      <alignment horizontal="centerContinuous" vertical="center"/>
    </xf>
    <xf numFmtId="0" fontId="23" fillId="5" borderId="94" xfId="0" applyFont="1" applyFill="1" applyBorder="1" applyAlignment="1">
      <alignment horizontal="center" vertical="center"/>
    </xf>
    <xf numFmtId="0" fontId="23" fillId="5" borderId="95" xfId="0" applyFont="1" applyFill="1" applyBorder="1" applyAlignment="1">
      <alignment vertical="center"/>
    </xf>
    <xf numFmtId="4" fontId="25" fillId="5" borderId="96" xfId="0" applyNumberFormat="1" applyFont="1" applyFill="1" applyBorder="1" applyAlignment="1">
      <alignment vertical="center"/>
    </xf>
    <xf numFmtId="4" fontId="10" fillId="4" borderId="0" xfId="0" applyNumberFormat="1" applyFont="1" applyFill="1" applyAlignment="1">
      <alignment vertical="center"/>
    </xf>
    <xf numFmtId="41" fontId="10" fillId="5" borderId="0" xfId="3" applyFont="1" applyFill="1" applyBorder="1" applyAlignment="1">
      <alignment vertical="center"/>
    </xf>
    <xf numFmtId="49" fontId="15" fillId="5" borderId="0" xfId="0" applyNumberFormat="1" applyFont="1" applyFill="1" applyAlignment="1">
      <alignment horizontal="left" vertical="center"/>
    </xf>
    <xf numFmtId="49" fontId="14" fillId="5" borderId="0" xfId="0" applyNumberFormat="1" applyFont="1" applyFill="1" applyAlignment="1">
      <alignment horizontal="center" vertical="center"/>
    </xf>
    <xf numFmtId="168" fontId="14" fillId="5" borderId="0" xfId="0" applyNumberFormat="1" applyFont="1" applyFill="1" applyAlignment="1">
      <alignment horizontal="right" vertical="center"/>
    </xf>
    <xf numFmtId="169" fontId="10" fillId="5" borderId="0" xfId="4" applyFont="1" applyFill="1" applyBorder="1" applyAlignment="1">
      <alignment vertical="center"/>
    </xf>
    <xf numFmtId="9" fontId="14" fillId="5" borderId="0" xfId="5" applyFont="1" applyFill="1" applyBorder="1" applyAlignment="1">
      <alignment horizontal="right" vertical="center"/>
    </xf>
    <xf numFmtId="41" fontId="12" fillId="5" borderId="0" xfId="3" applyFont="1" applyFill="1" applyBorder="1" applyAlignment="1">
      <alignment vertical="center"/>
    </xf>
    <xf numFmtId="0" fontId="14" fillId="5" borderId="0" xfId="0" applyFont="1" applyFill="1" applyAlignment="1">
      <alignment horizontal="left" vertical="center"/>
    </xf>
    <xf numFmtId="0" fontId="14" fillId="5" borderId="0" xfId="0" applyFont="1" applyFill="1" applyAlignment="1">
      <alignment vertical="center"/>
    </xf>
    <xf numFmtId="0" fontId="14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right" vertical="center"/>
    </xf>
    <xf numFmtId="0" fontId="16" fillId="5" borderId="0" xfId="0" applyFont="1" applyFill="1" applyAlignment="1">
      <alignment horizontal="center" vertical="center"/>
    </xf>
    <xf numFmtId="0" fontId="14" fillId="5" borderId="0" xfId="3" applyNumberFormat="1" applyFont="1" applyFill="1" applyBorder="1" applyAlignment="1">
      <alignment horizontal="center" vertical="center"/>
    </xf>
    <xf numFmtId="0" fontId="12" fillId="5" borderId="0" xfId="0" applyFont="1" applyFill="1" applyAlignment="1">
      <alignment vertical="center"/>
    </xf>
    <xf numFmtId="41" fontId="10" fillId="5" borderId="0" xfId="3" applyFont="1" applyFill="1" applyBorder="1" applyAlignment="1">
      <alignment horizontal="left" vertical="center"/>
    </xf>
    <xf numFmtId="41" fontId="14" fillId="5" borderId="0" xfId="3" applyFont="1" applyFill="1" applyBorder="1" applyAlignment="1">
      <alignment horizontal="left" vertical="center"/>
    </xf>
    <xf numFmtId="176" fontId="23" fillId="7" borderId="72" xfId="0" applyNumberFormat="1" applyFont="1" applyFill="1" applyBorder="1" applyAlignment="1">
      <alignment horizontal="left" vertical="center"/>
    </xf>
    <xf numFmtId="0" fontId="22" fillId="7" borderId="29" xfId="0" applyFont="1" applyFill="1" applyBorder="1" applyAlignment="1">
      <alignment horizontal="center" vertical="center"/>
    </xf>
    <xf numFmtId="176" fontId="23" fillId="7" borderId="29" xfId="0" applyNumberFormat="1" applyFont="1" applyFill="1" applyBorder="1" applyAlignment="1">
      <alignment horizontal="left" vertical="center"/>
    </xf>
    <xf numFmtId="0" fontId="22" fillId="5" borderId="29" xfId="0" applyFont="1" applyFill="1" applyBorder="1" applyAlignment="1">
      <alignment horizontal="center" vertical="center" wrapText="1"/>
    </xf>
    <xf numFmtId="3" fontId="22" fillId="5" borderId="29" xfId="0" applyNumberFormat="1" applyFont="1" applyFill="1" applyBorder="1" applyAlignment="1">
      <alignment horizontal="center" vertical="center" wrapText="1"/>
    </xf>
    <xf numFmtId="4" fontId="22" fillId="5" borderId="29" xfId="0" applyNumberFormat="1" applyFont="1" applyFill="1" applyBorder="1" applyAlignment="1">
      <alignment horizontal="center" vertical="center" wrapText="1"/>
    </xf>
    <xf numFmtId="0" fontId="22" fillId="5" borderId="29" xfId="0" applyFont="1" applyFill="1" applyBorder="1" applyAlignment="1">
      <alignment horizontal="left" vertical="center" wrapText="1"/>
    </xf>
    <xf numFmtId="0" fontId="24" fillId="5" borderId="29" xfId="0" applyFont="1" applyFill="1" applyBorder="1" applyAlignment="1">
      <alignment horizontal="left" vertical="center" wrapText="1"/>
    </xf>
    <xf numFmtId="0" fontId="25" fillId="5" borderId="29" xfId="0" applyFont="1" applyFill="1" applyBorder="1" applyAlignment="1">
      <alignment horizontal="left" vertical="center" wrapText="1"/>
    </xf>
    <xf numFmtId="3" fontId="25" fillId="5" borderId="29" xfId="0" applyNumberFormat="1" applyFont="1" applyFill="1" applyBorder="1" applyAlignment="1">
      <alignment horizontal="left" vertical="center" wrapText="1"/>
    </xf>
    <xf numFmtId="4" fontId="25" fillId="5" borderId="29" xfId="0" applyNumberFormat="1" applyFont="1" applyFill="1" applyBorder="1" applyAlignment="1">
      <alignment horizontal="left" vertical="center" wrapText="1"/>
    </xf>
    <xf numFmtId="1" fontId="25" fillId="5" borderId="29" xfId="0" applyNumberFormat="1" applyFont="1" applyFill="1" applyBorder="1" applyAlignment="1">
      <alignment horizontal="center" vertical="center" shrinkToFit="1"/>
    </xf>
    <xf numFmtId="0" fontId="24" fillId="5" borderId="29" xfId="0" applyFont="1" applyFill="1" applyBorder="1" applyAlignment="1">
      <alignment horizontal="center" vertical="center" wrapText="1"/>
    </xf>
    <xf numFmtId="171" fontId="25" fillId="5" borderId="29" xfId="0" applyNumberFormat="1" applyFont="1" applyFill="1" applyBorder="1" applyAlignment="1">
      <alignment horizontal="right" vertical="center" shrinkToFit="1"/>
    </xf>
    <xf numFmtId="4" fontId="25" fillId="5" borderId="29" xfId="0" applyNumberFormat="1" applyFont="1" applyFill="1" applyBorder="1" applyAlignment="1">
      <alignment horizontal="right" vertical="center" shrinkToFit="1"/>
    </xf>
    <xf numFmtId="0" fontId="24" fillId="5" borderId="29" xfId="0" applyFont="1" applyFill="1" applyBorder="1" applyAlignment="1">
      <alignment horizontal="centerContinuous" vertical="center"/>
    </xf>
    <xf numFmtId="4" fontId="24" fillId="5" borderId="29" xfId="0" applyNumberFormat="1" applyFont="1" applyFill="1" applyBorder="1" applyAlignment="1">
      <alignment horizontal="centerContinuous" vertical="center"/>
    </xf>
    <xf numFmtId="4" fontId="23" fillId="5" borderId="29" xfId="0" applyNumberFormat="1" applyFont="1" applyFill="1" applyBorder="1" applyAlignment="1">
      <alignment horizontal="right" vertical="center" shrinkToFit="1"/>
    </xf>
    <xf numFmtId="4" fontId="24" fillId="5" borderId="29" xfId="0" applyNumberFormat="1" applyFont="1" applyFill="1" applyBorder="1" applyAlignment="1">
      <alignment horizontal="right" vertical="center" wrapText="1"/>
    </xf>
    <xf numFmtId="0" fontId="23" fillId="5" borderId="29" xfId="0" applyFont="1" applyFill="1" applyBorder="1" applyAlignment="1">
      <alignment horizontal="center" vertical="center"/>
    </xf>
    <xf numFmtId="0" fontId="23" fillId="5" borderId="29" xfId="0" applyFont="1" applyFill="1" applyBorder="1" applyAlignment="1">
      <alignment vertical="center"/>
    </xf>
    <xf numFmtId="0" fontId="25" fillId="5" borderId="29" xfId="0" applyFont="1" applyFill="1" applyBorder="1" applyAlignment="1">
      <alignment vertical="center"/>
    </xf>
    <xf numFmtId="4" fontId="25" fillId="5" borderId="29" xfId="0" applyNumberFormat="1" applyFont="1" applyFill="1" applyBorder="1" applyAlignment="1">
      <alignment vertical="center"/>
    </xf>
    <xf numFmtId="10" fontId="26" fillId="9" borderId="29" xfId="0" applyNumberFormat="1" applyFont="1" applyFill="1" applyBorder="1" applyAlignment="1">
      <alignment vertical="center"/>
    </xf>
    <xf numFmtId="4" fontId="23" fillId="7" borderId="29" xfId="0" applyNumberFormat="1" applyFont="1" applyFill="1" applyBorder="1" applyAlignment="1">
      <alignment vertical="center"/>
    </xf>
    <xf numFmtId="176" fontId="23" fillId="7" borderId="30" xfId="0" applyNumberFormat="1" applyFont="1" applyFill="1" applyBorder="1" applyAlignment="1">
      <alignment horizontal="left" vertical="center"/>
    </xf>
    <xf numFmtId="4" fontId="22" fillId="8" borderId="57" xfId="0" applyNumberFormat="1" applyFont="1" applyFill="1" applyBorder="1" applyAlignment="1">
      <alignment horizontal="right" vertical="center" wrapText="1"/>
    </xf>
    <xf numFmtId="4" fontId="25" fillId="5" borderId="98" xfId="0" applyNumberFormat="1" applyFont="1" applyFill="1" applyBorder="1" applyAlignment="1">
      <alignment vertical="center"/>
    </xf>
    <xf numFmtId="0" fontId="22" fillId="7" borderId="73" xfId="0" applyFont="1" applyFill="1" applyBorder="1" applyAlignment="1">
      <alignment horizontal="left" vertical="center"/>
    </xf>
    <xf numFmtId="0" fontId="22" fillId="7" borderId="29" xfId="0" applyFont="1" applyFill="1" applyBorder="1" applyAlignment="1">
      <alignment horizontal="left" vertical="center"/>
    </xf>
    <xf numFmtId="0" fontId="23" fillId="7" borderId="29" xfId="0" applyFont="1" applyFill="1" applyBorder="1" applyAlignment="1">
      <alignment horizontal="left" vertical="center"/>
    </xf>
    <xf numFmtId="1" fontId="23" fillId="7" borderId="29" xfId="0" applyNumberFormat="1" applyFont="1" applyFill="1" applyBorder="1" applyAlignment="1">
      <alignment vertical="center" shrinkToFit="1"/>
    </xf>
    <xf numFmtId="3" fontId="23" fillId="7" borderId="29" xfId="0" applyNumberFormat="1" applyFont="1" applyFill="1" applyBorder="1" applyAlignment="1">
      <alignment vertical="center" shrinkToFit="1"/>
    </xf>
    <xf numFmtId="168" fontId="25" fillId="5" borderId="29" xfId="0" applyNumberFormat="1" applyFont="1" applyFill="1" applyBorder="1" applyAlignment="1">
      <alignment horizontal="right" vertical="center" shrinkToFit="1"/>
    </xf>
    <xf numFmtId="4" fontId="23" fillId="8" borderId="29" xfId="0" applyNumberFormat="1" applyFont="1" applyFill="1" applyBorder="1" applyAlignment="1">
      <alignment horizontal="right" vertical="center" shrinkToFit="1"/>
    </xf>
    <xf numFmtId="4" fontId="22" fillId="8" borderId="29" xfId="0" applyNumberFormat="1" applyFont="1" applyFill="1" applyBorder="1" applyAlignment="1">
      <alignment horizontal="right" vertical="center" wrapText="1"/>
    </xf>
    <xf numFmtId="0" fontId="25" fillId="5" borderId="29" xfId="0" applyFont="1" applyFill="1" applyBorder="1" applyAlignment="1">
      <alignment horizontal="center" vertical="center" wrapText="1"/>
    </xf>
    <xf numFmtId="0" fontId="25" fillId="5" borderId="29" xfId="0" applyFont="1" applyFill="1" applyBorder="1" applyAlignment="1">
      <alignment horizontal="right" vertical="center" wrapText="1"/>
    </xf>
    <xf numFmtId="0" fontId="22" fillId="7" borderId="28" xfId="0" applyFont="1" applyFill="1" applyBorder="1" applyAlignment="1">
      <alignment horizontal="center" vertical="center" wrapText="1"/>
    </xf>
    <xf numFmtId="4" fontId="24" fillId="5" borderId="55" xfId="0" applyNumberFormat="1" applyFont="1" applyFill="1" applyBorder="1" applyAlignment="1">
      <alignment horizontal="right" vertical="center" shrinkToFit="1"/>
    </xf>
    <xf numFmtId="0" fontId="22" fillId="7" borderId="29" xfId="0" applyFont="1" applyFill="1" applyBorder="1" applyAlignment="1">
      <alignment horizontal="center" vertical="center" wrapText="1"/>
    </xf>
    <xf numFmtId="4" fontId="24" fillId="5" borderId="29" xfId="0" applyNumberFormat="1" applyFont="1" applyFill="1" applyBorder="1" applyAlignment="1">
      <alignment horizontal="right" vertical="center" shrinkToFit="1"/>
    </xf>
    <xf numFmtId="0" fontId="22" fillId="5" borderId="56" xfId="0" applyFont="1" applyFill="1" applyBorder="1" applyAlignment="1">
      <alignment horizontal="centerContinuous" vertical="center"/>
    </xf>
    <xf numFmtId="0" fontId="22" fillId="5" borderId="29" xfId="0" applyFont="1" applyFill="1" applyBorder="1" applyAlignment="1">
      <alignment horizontal="centerContinuous" vertical="center"/>
    </xf>
    <xf numFmtId="0" fontId="22" fillId="5" borderId="100" xfId="0" applyFont="1" applyFill="1" applyBorder="1" applyAlignment="1">
      <alignment horizontal="center" vertical="center" wrapText="1"/>
    </xf>
    <xf numFmtId="0" fontId="22" fillId="5" borderId="101" xfId="0" applyFont="1" applyFill="1" applyBorder="1" applyAlignment="1">
      <alignment horizontal="center" vertical="center" wrapText="1"/>
    </xf>
    <xf numFmtId="0" fontId="22" fillId="5" borderId="102" xfId="0" applyFont="1" applyFill="1" applyBorder="1" applyAlignment="1">
      <alignment horizontal="center" vertical="center" wrapText="1"/>
    </xf>
    <xf numFmtId="0" fontId="24" fillId="5" borderId="103" xfId="0" applyFont="1" applyFill="1" applyBorder="1" applyAlignment="1">
      <alignment horizontal="left" vertical="center" wrapText="1"/>
    </xf>
    <xf numFmtId="0" fontId="25" fillId="5" borderId="60" xfId="0" applyFont="1" applyFill="1" applyBorder="1" applyAlignment="1">
      <alignment horizontal="left" vertical="center" wrapText="1"/>
    </xf>
    <xf numFmtId="0" fontId="22" fillId="5" borderId="29" xfId="0" applyFont="1" applyFill="1" applyBorder="1" applyAlignment="1">
      <alignment horizontal="center" vertical="center"/>
    </xf>
    <xf numFmtId="0" fontId="25" fillId="5" borderId="96" xfId="0" applyFont="1" applyFill="1" applyBorder="1" applyAlignment="1">
      <alignment vertical="center"/>
    </xf>
    <xf numFmtId="0" fontId="22" fillId="5" borderId="28" xfId="0" applyFont="1" applyFill="1" applyBorder="1" applyAlignment="1">
      <alignment horizontal="center" vertical="center" wrapText="1"/>
    </xf>
    <xf numFmtId="0" fontId="25" fillId="5" borderId="98" xfId="0" applyFont="1" applyFill="1" applyBorder="1" applyAlignment="1">
      <alignment vertical="center"/>
    </xf>
    <xf numFmtId="168" fontId="25" fillId="5" borderId="29" xfId="0" applyNumberFormat="1" applyFont="1" applyFill="1" applyBorder="1" applyAlignment="1">
      <alignment horizontal="right" vertical="center" wrapText="1"/>
    </xf>
    <xf numFmtId="10" fontId="23" fillId="5" borderId="29" xfId="0" applyNumberFormat="1" applyFont="1" applyFill="1" applyBorder="1" applyAlignment="1">
      <alignment vertical="center"/>
    </xf>
    <xf numFmtId="0" fontId="24" fillId="5" borderId="49" xfId="0" applyFont="1" applyFill="1" applyBorder="1" applyAlignment="1">
      <alignment horizontal="left" vertical="center" wrapText="1"/>
    </xf>
    <xf numFmtId="4" fontId="23" fillId="5" borderId="72" xfId="0" applyNumberFormat="1" applyFont="1" applyFill="1" applyBorder="1" applyAlignment="1">
      <alignment horizontal="right" vertical="center" shrinkToFit="1"/>
    </xf>
    <xf numFmtId="0" fontId="22" fillId="7" borderId="33" xfId="0" applyFont="1" applyFill="1" applyBorder="1" applyAlignment="1">
      <alignment horizontal="center" vertical="center"/>
    </xf>
    <xf numFmtId="0" fontId="22" fillId="7" borderId="104" xfId="0" applyFont="1" applyFill="1" applyBorder="1" applyAlignment="1">
      <alignment horizontal="left" vertical="center"/>
    </xf>
    <xf numFmtId="0" fontId="23" fillId="7" borderId="104" xfId="0" applyFont="1" applyFill="1" applyBorder="1" applyAlignment="1">
      <alignment horizontal="left" vertical="center" wrapText="1"/>
    </xf>
    <xf numFmtId="0" fontId="25" fillId="5" borderId="55" xfId="0" applyFont="1" applyFill="1" applyBorder="1" applyAlignment="1">
      <alignment vertical="center"/>
    </xf>
    <xf numFmtId="4" fontId="25" fillId="5" borderId="57" xfId="0" applyNumberFormat="1" applyFont="1" applyFill="1" applyBorder="1" applyAlignment="1">
      <alignment horizontal="left" vertical="center"/>
    </xf>
    <xf numFmtId="168" fontId="25" fillId="5" borderId="55" xfId="0" applyNumberFormat="1" applyFont="1" applyFill="1" applyBorder="1" applyAlignment="1">
      <alignment horizontal="right" vertical="center"/>
    </xf>
    <xf numFmtId="0" fontId="23" fillId="5" borderId="51" xfId="0" applyFont="1" applyFill="1" applyBorder="1" applyAlignment="1">
      <alignment horizontal="centerContinuous" vertical="center"/>
    </xf>
    <xf numFmtId="0" fontId="25" fillId="5" borderId="51" xfId="0" applyFont="1" applyFill="1" applyBorder="1" applyAlignment="1">
      <alignment horizontal="centerContinuous" vertical="center"/>
    </xf>
    <xf numFmtId="4" fontId="23" fillId="5" borderId="53" xfId="0" applyNumberFormat="1" applyFont="1" applyFill="1" applyBorder="1" applyAlignment="1">
      <alignment vertical="center"/>
    </xf>
    <xf numFmtId="0" fontId="25" fillId="5" borderId="55" xfId="0" applyFont="1" applyFill="1" applyBorder="1" applyAlignment="1">
      <alignment horizontal="right" vertical="center"/>
    </xf>
    <xf numFmtId="0" fontId="24" fillId="5" borderId="55" xfId="0" applyFont="1" applyFill="1" applyBorder="1" applyAlignment="1">
      <alignment horizontal="center" vertical="center"/>
    </xf>
    <xf numFmtId="171" fontId="25" fillId="5" borderId="55" xfId="0" applyNumberFormat="1" applyFont="1" applyFill="1" applyBorder="1" applyAlignment="1">
      <alignment horizontal="right" vertical="center"/>
    </xf>
    <xf numFmtId="0" fontId="25" fillId="5" borderId="58" xfId="0" applyFont="1" applyFill="1" applyBorder="1" applyAlignment="1">
      <alignment horizontal="center" vertical="center"/>
    </xf>
    <xf numFmtId="0" fontId="22" fillId="5" borderId="105" xfId="0" applyFont="1" applyFill="1" applyBorder="1" applyAlignment="1">
      <alignment horizontal="centerContinuous" vertical="center"/>
    </xf>
    <xf numFmtId="4" fontId="23" fillId="5" borderId="38" xfId="0" applyNumberFormat="1" applyFont="1" applyFill="1" applyBorder="1" applyAlignment="1">
      <alignment horizontal="right" vertical="center" shrinkToFit="1"/>
    </xf>
    <xf numFmtId="0" fontId="22" fillId="10" borderId="29" xfId="0" applyFont="1" applyFill="1" applyBorder="1" applyAlignment="1">
      <alignment horizontal="center" vertical="center" wrapText="1"/>
    </xf>
    <xf numFmtId="176" fontId="23" fillId="10" borderId="29" xfId="0" applyNumberFormat="1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 wrapText="1"/>
    </xf>
    <xf numFmtId="4" fontId="23" fillId="8" borderId="53" xfId="0" applyNumberFormat="1" applyFont="1" applyFill="1" applyBorder="1" applyAlignment="1">
      <alignment vertical="center"/>
    </xf>
    <xf numFmtId="0" fontId="23" fillId="7" borderId="29" xfId="0" applyFont="1" applyFill="1" applyBorder="1" applyAlignment="1">
      <alignment horizontal="left" vertical="center" wrapText="1"/>
    </xf>
    <xf numFmtId="176" fontId="22" fillId="5" borderId="30" xfId="0" applyNumberFormat="1" applyFont="1" applyFill="1" applyBorder="1" applyAlignment="1">
      <alignment horizontal="center" vertical="center" wrapText="1"/>
    </xf>
    <xf numFmtId="0" fontId="25" fillId="5" borderId="29" xfId="0" applyFont="1" applyFill="1" applyBorder="1" applyAlignment="1">
      <alignment horizontal="left" vertical="center"/>
    </xf>
    <xf numFmtId="4" fontId="25" fillId="5" borderId="30" xfId="0" applyNumberFormat="1" applyFont="1" applyFill="1" applyBorder="1" applyAlignment="1">
      <alignment horizontal="left" vertical="center"/>
    </xf>
    <xf numFmtId="0" fontId="25" fillId="5" borderId="28" xfId="0" quotePrefix="1" applyFont="1" applyFill="1" applyBorder="1" applyAlignment="1">
      <alignment horizontal="center" vertical="center"/>
    </xf>
    <xf numFmtId="0" fontId="25" fillId="5" borderId="29" xfId="0" applyFont="1" applyFill="1" applyBorder="1" applyAlignment="1">
      <alignment horizontal="center" vertical="center"/>
    </xf>
    <xf numFmtId="168" fontId="25" fillId="5" borderId="29" xfId="0" applyNumberFormat="1" applyFont="1" applyFill="1" applyBorder="1" applyAlignment="1">
      <alignment horizontal="right" vertical="center"/>
    </xf>
    <xf numFmtId="4" fontId="25" fillId="5" borderId="30" xfId="0" applyNumberFormat="1" applyFont="1" applyFill="1" applyBorder="1" applyAlignment="1">
      <alignment horizontal="right" vertical="center" shrinkToFit="1"/>
    </xf>
    <xf numFmtId="0" fontId="22" fillId="5" borderId="28" xfId="0" applyFont="1" applyFill="1" applyBorder="1" applyAlignment="1">
      <alignment horizontal="centerContinuous" vertical="center"/>
    </xf>
    <xf numFmtId="0" fontId="23" fillId="5" borderId="29" xfId="0" applyFont="1" applyFill="1" applyBorder="1" applyAlignment="1">
      <alignment horizontal="centerContinuous" vertical="center"/>
    </xf>
    <xf numFmtId="0" fontId="25" fillId="5" borderId="29" xfId="0" applyFont="1" applyFill="1" applyBorder="1" applyAlignment="1">
      <alignment horizontal="centerContinuous" vertical="center"/>
    </xf>
    <xf numFmtId="4" fontId="23" fillId="8" borderId="30" xfId="0" applyNumberFormat="1" applyFont="1" applyFill="1" applyBorder="1" applyAlignment="1">
      <alignment vertical="center"/>
    </xf>
    <xf numFmtId="0" fontId="25" fillId="5" borderId="29" xfId="0" applyFont="1" applyFill="1" applyBorder="1" applyAlignment="1">
      <alignment horizontal="right" vertical="center"/>
    </xf>
    <xf numFmtId="0" fontId="24" fillId="5" borderId="29" xfId="0" applyFont="1" applyFill="1" applyBorder="1" applyAlignment="1">
      <alignment horizontal="center" vertical="center"/>
    </xf>
    <xf numFmtId="171" fontId="25" fillId="5" borderId="29" xfId="0" applyNumberFormat="1" applyFont="1" applyFill="1" applyBorder="1" applyAlignment="1">
      <alignment horizontal="right" vertical="center"/>
    </xf>
    <xf numFmtId="0" fontId="25" fillId="5" borderId="28" xfId="0" applyFont="1" applyFill="1" applyBorder="1" applyAlignment="1">
      <alignment horizontal="center" vertical="center"/>
    </xf>
    <xf numFmtId="4" fontId="23" fillId="5" borderId="30" xfId="0" applyNumberFormat="1" applyFont="1" applyFill="1" applyBorder="1" applyAlignment="1">
      <alignment horizontal="right" vertical="center" shrinkToFit="1"/>
    </xf>
    <xf numFmtId="4" fontId="23" fillId="7" borderId="30" xfId="0" applyNumberFormat="1" applyFont="1" applyFill="1" applyBorder="1" applyAlignment="1">
      <alignment vertical="center"/>
    </xf>
    <xf numFmtId="0" fontId="22" fillId="7" borderId="106" xfId="0" applyFont="1" applyFill="1" applyBorder="1" applyAlignment="1">
      <alignment horizontal="center" vertical="center"/>
    </xf>
    <xf numFmtId="0" fontId="22" fillId="7" borderId="34" xfId="0" applyFont="1" applyFill="1" applyBorder="1" applyAlignment="1">
      <alignment horizontal="left" vertical="center"/>
    </xf>
    <xf numFmtId="0" fontId="23" fillId="7" borderId="34" xfId="0" applyFont="1" applyFill="1" applyBorder="1" applyAlignment="1">
      <alignment horizontal="left" vertical="center" wrapText="1"/>
    </xf>
    <xf numFmtId="4" fontId="22" fillId="5" borderId="30" xfId="0" applyNumberFormat="1" applyFont="1" applyFill="1" applyBorder="1" applyAlignment="1">
      <alignment horizontal="center" vertical="center" wrapText="1"/>
    </xf>
    <xf numFmtId="0" fontId="27" fillId="5" borderId="29" xfId="0" applyFont="1" applyFill="1" applyBorder="1" applyAlignment="1">
      <alignment horizontal="left" vertical="center"/>
    </xf>
    <xf numFmtId="0" fontId="27" fillId="5" borderId="29" xfId="0" applyFont="1" applyFill="1" applyBorder="1" applyAlignment="1">
      <alignment horizontal="center" vertical="center"/>
    </xf>
    <xf numFmtId="171" fontId="27" fillId="5" borderId="29" xfId="0" applyNumberFormat="1" applyFont="1" applyFill="1" applyBorder="1" applyAlignment="1">
      <alignment horizontal="right" vertical="center"/>
    </xf>
    <xf numFmtId="4" fontId="27" fillId="5" borderId="29" xfId="0" applyNumberFormat="1" applyFont="1" applyFill="1" applyBorder="1" applyAlignment="1">
      <alignment horizontal="right" vertical="center" shrinkToFit="1"/>
    </xf>
    <xf numFmtId="168" fontId="24" fillId="5" borderId="55" xfId="0" applyNumberFormat="1" applyFont="1" applyFill="1" applyBorder="1" applyAlignment="1">
      <alignment horizontal="right" vertical="center"/>
    </xf>
    <xf numFmtId="0" fontId="22" fillId="5" borderId="107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24" fillId="5" borderId="29" xfId="0" applyFont="1" applyFill="1" applyBorder="1" applyAlignment="1">
      <alignment horizontal="left" vertical="center"/>
    </xf>
    <xf numFmtId="0" fontId="28" fillId="5" borderId="29" xfId="0" applyFont="1" applyFill="1" applyBorder="1" applyAlignment="1">
      <alignment horizontal="left" vertical="center"/>
    </xf>
    <xf numFmtId="168" fontId="24" fillId="5" borderId="29" xfId="0" applyNumberFormat="1" applyFont="1" applyFill="1" applyBorder="1" applyAlignment="1">
      <alignment horizontal="right" vertical="center"/>
    </xf>
    <xf numFmtId="4" fontId="25" fillId="5" borderId="53" xfId="0" applyNumberFormat="1" applyFont="1" applyFill="1" applyBorder="1" applyAlignment="1">
      <alignment vertical="center"/>
    </xf>
    <xf numFmtId="0" fontId="25" fillId="5" borderId="69" xfId="0" applyFont="1" applyFill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vertical="center"/>
    </xf>
    <xf numFmtId="0" fontId="24" fillId="5" borderId="0" xfId="0" applyFont="1" applyFill="1" applyAlignment="1">
      <alignment vertical="center"/>
    </xf>
    <xf numFmtId="1" fontId="22" fillId="7" borderId="1" xfId="0" applyNumberFormat="1" applyFont="1" applyFill="1" applyBorder="1" applyAlignment="1">
      <alignment horizontal="center" vertical="center"/>
    </xf>
    <xf numFmtId="0" fontId="22" fillId="5" borderId="88" xfId="0" applyFont="1" applyFill="1" applyBorder="1" applyAlignment="1">
      <alignment horizontal="center" vertical="center" wrapText="1"/>
    </xf>
    <xf numFmtId="0" fontId="25" fillId="5" borderId="57" xfId="0" applyFont="1" applyFill="1" applyBorder="1" applyAlignment="1">
      <alignment horizontal="left" vertical="center" wrapText="1"/>
    </xf>
    <xf numFmtId="0" fontId="24" fillId="5" borderId="60" xfId="0" applyFont="1" applyFill="1" applyBorder="1" applyAlignment="1">
      <alignment horizontal="centerContinuous" vertical="center" wrapText="1"/>
    </xf>
    <xf numFmtId="0" fontId="24" fillId="5" borderId="60" xfId="0" applyFont="1" applyFill="1" applyBorder="1" applyAlignment="1">
      <alignment horizontal="centerContinuous" vertical="center"/>
    </xf>
    <xf numFmtId="41" fontId="24" fillId="5" borderId="57" xfId="0" applyNumberFormat="1" applyFont="1" applyFill="1" applyBorder="1" applyAlignment="1">
      <alignment horizontal="right" vertical="center" wrapText="1"/>
    </xf>
    <xf numFmtId="0" fontId="22" fillId="5" borderId="58" xfId="0" applyFont="1" applyFill="1" applyBorder="1" applyAlignment="1">
      <alignment horizontal="center" vertical="center"/>
    </xf>
    <xf numFmtId="0" fontId="22" fillId="5" borderId="59" xfId="0" applyFont="1" applyFill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center" vertical="center" wrapText="1"/>
    </xf>
    <xf numFmtId="0" fontId="24" fillId="5" borderId="60" xfId="0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/>
    </xf>
    <xf numFmtId="0" fontId="22" fillId="5" borderId="30" xfId="0" applyFont="1" applyFill="1" applyBorder="1" applyAlignment="1">
      <alignment horizontal="center" vertical="center" wrapText="1"/>
    </xf>
    <xf numFmtId="0" fontId="25" fillId="5" borderId="30" xfId="0" applyFont="1" applyFill="1" applyBorder="1" applyAlignment="1">
      <alignment horizontal="left" vertical="center" wrapText="1"/>
    </xf>
    <xf numFmtId="1" fontId="25" fillId="5" borderId="28" xfId="0" applyNumberFormat="1" applyFont="1" applyFill="1" applyBorder="1" applyAlignment="1">
      <alignment horizontal="center" vertical="center" shrinkToFit="1"/>
    </xf>
    <xf numFmtId="0" fontId="22" fillId="5" borderId="29" xfId="0" applyFont="1" applyFill="1" applyBorder="1" applyAlignment="1">
      <alignment horizontal="centerContinuous" vertical="center" wrapText="1"/>
    </xf>
    <xf numFmtId="0" fontId="24" fillId="5" borderId="29" xfId="0" applyFont="1" applyFill="1" applyBorder="1" applyAlignment="1">
      <alignment horizontal="centerContinuous" vertical="center" wrapText="1"/>
    </xf>
    <xf numFmtId="4" fontId="23" fillId="8" borderId="30" xfId="0" applyNumberFormat="1" applyFont="1" applyFill="1" applyBorder="1" applyAlignment="1">
      <alignment horizontal="right" vertical="center" shrinkToFit="1"/>
    </xf>
    <xf numFmtId="41" fontId="24" fillId="5" borderId="30" xfId="0" applyNumberFormat="1" applyFont="1" applyFill="1" applyBorder="1" applyAlignment="1">
      <alignment horizontal="right" vertical="center" wrapText="1"/>
    </xf>
    <xf numFmtId="0" fontId="22" fillId="5" borderId="53" xfId="0" applyFont="1" applyFill="1" applyBorder="1" applyAlignment="1">
      <alignment horizontal="center" vertical="center" wrapText="1"/>
    </xf>
    <xf numFmtId="1" fontId="22" fillId="7" borderId="73" xfId="0" applyNumberFormat="1" applyFont="1" applyFill="1" applyBorder="1" applyAlignment="1">
      <alignment horizontal="left" vertical="center"/>
    </xf>
    <xf numFmtId="1" fontId="23" fillId="7" borderId="45" xfId="0" applyNumberFormat="1" applyFont="1" applyFill="1" applyBorder="1" applyAlignment="1">
      <alignment vertical="center" shrinkToFit="1"/>
    </xf>
    <xf numFmtId="1" fontId="22" fillId="7" borderId="29" xfId="0" applyNumberFormat="1" applyFont="1" applyFill="1" applyBorder="1" applyAlignment="1">
      <alignment horizontal="left" vertical="center"/>
    </xf>
    <xf numFmtId="1" fontId="22" fillId="7" borderId="49" xfId="0" applyNumberFormat="1" applyFont="1" applyFill="1" applyBorder="1" applyAlignment="1">
      <alignment horizontal="left" vertical="center"/>
    </xf>
    <xf numFmtId="0" fontId="24" fillId="5" borderId="28" xfId="0" applyFont="1" applyFill="1" applyBorder="1" applyAlignment="1">
      <alignment horizontal="center" vertical="center" wrapText="1"/>
    </xf>
    <xf numFmtId="0" fontId="23" fillId="7" borderId="104" xfId="0" applyFont="1" applyFill="1" applyBorder="1" applyAlignment="1">
      <alignment horizontal="left" vertical="center"/>
    </xf>
    <xf numFmtId="1" fontId="23" fillId="7" borderId="104" xfId="0" applyNumberFormat="1" applyFont="1" applyFill="1" applyBorder="1" applyAlignment="1">
      <alignment vertical="center" shrinkToFit="1"/>
    </xf>
    <xf numFmtId="0" fontId="24" fillId="5" borderId="28" xfId="0" applyFont="1" applyFill="1" applyBorder="1" applyAlignment="1">
      <alignment horizontal="centerContinuous" vertical="center"/>
    </xf>
    <xf numFmtId="0" fontId="22" fillId="5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left" vertical="center" wrapText="1"/>
    </xf>
    <xf numFmtId="0" fontId="24" fillId="5" borderId="0" xfId="0" applyFont="1" applyFill="1" applyAlignment="1">
      <alignment horizontal="left" vertical="center" wrapText="1"/>
    </xf>
    <xf numFmtId="4" fontId="23" fillId="5" borderId="0" xfId="0" applyNumberFormat="1" applyFont="1" applyFill="1" applyAlignment="1">
      <alignment horizontal="right" vertical="center" shrinkToFit="1"/>
    </xf>
    <xf numFmtId="1" fontId="22" fillId="7" borderId="71" xfId="0" applyNumberFormat="1" applyFont="1" applyFill="1" applyBorder="1" applyAlignment="1">
      <alignment horizontal="left" vertical="center"/>
    </xf>
    <xf numFmtId="1" fontId="23" fillId="7" borderId="71" xfId="0" applyNumberFormat="1" applyFont="1" applyFill="1" applyBorder="1" applyAlignment="1">
      <alignment vertical="center" shrinkToFit="1"/>
    </xf>
    <xf numFmtId="1" fontId="23" fillId="7" borderId="109" xfId="0" applyNumberFormat="1" applyFont="1" applyFill="1" applyBorder="1" applyAlignment="1">
      <alignment vertical="center" shrinkToFit="1"/>
    </xf>
    <xf numFmtId="174" fontId="23" fillId="7" borderId="110" xfId="0" applyNumberFormat="1" applyFont="1" applyFill="1" applyBorder="1" applyAlignment="1">
      <alignment horizontal="left" vertical="center"/>
    </xf>
    <xf numFmtId="174" fontId="23" fillId="7" borderId="29" xfId="0" applyNumberFormat="1" applyFont="1" applyFill="1" applyBorder="1" applyAlignment="1">
      <alignment horizontal="left" vertical="center"/>
    </xf>
    <xf numFmtId="41" fontId="24" fillId="5" borderId="29" xfId="0" applyNumberFormat="1" applyFont="1" applyFill="1" applyBorder="1" applyAlignment="1">
      <alignment horizontal="right" vertical="center" wrapText="1"/>
    </xf>
    <xf numFmtId="1" fontId="22" fillId="7" borderId="2" xfId="0" applyNumberFormat="1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left" vertical="center"/>
    </xf>
    <xf numFmtId="1" fontId="23" fillId="7" borderId="2" xfId="0" applyNumberFormat="1" applyFont="1" applyFill="1" applyBorder="1" applyAlignment="1">
      <alignment vertical="center" shrinkToFit="1"/>
    </xf>
    <xf numFmtId="0" fontId="23" fillId="5" borderId="40" xfId="0" applyFont="1" applyFill="1" applyBorder="1" applyAlignment="1">
      <alignment horizontal="center" vertical="center"/>
    </xf>
    <xf numFmtId="0" fontId="23" fillId="5" borderId="32" xfId="0" applyFont="1" applyFill="1" applyBorder="1" applyAlignment="1">
      <alignment vertical="center"/>
    </xf>
    <xf numFmtId="0" fontId="25" fillId="5" borderId="32" xfId="0" applyFont="1" applyFill="1" applyBorder="1" applyAlignment="1">
      <alignment vertical="center"/>
    </xf>
    <xf numFmtId="4" fontId="23" fillId="7" borderId="41" xfId="0" applyNumberFormat="1" applyFont="1" applyFill="1" applyBorder="1" applyAlignment="1">
      <alignment vertical="center"/>
    </xf>
    <xf numFmtId="1" fontId="22" fillId="7" borderId="28" xfId="0" applyNumberFormat="1" applyFont="1" applyFill="1" applyBorder="1" applyAlignment="1">
      <alignment horizontal="center" vertical="center"/>
    </xf>
    <xf numFmtId="0" fontId="24" fillId="5" borderId="58" xfId="0" applyFont="1" applyFill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left" vertical="center" wrapText="1"/>
    </xf>
    <xf numFmtId="0" fontId="24" fillId="5" borderId="29" xfId="0" applyFont="1" applyFill="1" applyBorder="1" applyAlignment="1">
      <alignment vertical="center"/>
    </xf>
    <xf numFmtId="0" fontId="23" fillId="5" borderId="111" xfId="0" applyFont="1" applyFill="1" applyBorder="1" applyAlignment="1">
      <alignment horizontal="center" vertical="center"/>
    </xf>
    <xf numFmtId="0" fontId="23" fillId="5" borderId="73" xfId="0" applyFont="1" applyFill="1" applyBorder="1" applyAlignment="1">
      <alignment vertical="center"/>
    </xf>
    <xf numFmtId="0" fontId="25" fillId="5" borderId="45" xfId="0" applyFont="1" applyFill="1" applyBorder="1" applyAlignment="1">
      <alignment vertical="center"/>
    </xf>
    <xf numFmtId="4" fontId="23" fillId="7" borderId="112" xfId="0" applyNumberFormat="1" applyFont="1" applyFill="1" applyBorder="1" applyAlignment="1">
      <alignment vertical="center"/>
    </xf>
    <xf numFmtId="4" fontId="23" fillId="7" borderId="113" xfId="0" applyNumberFormat="1" applyFont="1" applyFill="1" applyBorder="1" applyAlignment="1">
      <alignment vertical="center"/>
    </xf>
    <xf numFmtId="4" fontId="23" fillId="5" borderId="114" xfId="0" applyNumberFormat="1" applyFont="1" applyFill="1" applyBorder="1" applyAlignment="1">
      <alignment horizontal="right" vertical="center" shrinkToFit="1"/>
    </xf>
    <xf numFmtId="174" fontId="23" fillId="7" borderId="72" xfId="0" applyNumberFormat="1" applyFont="1" applyFill="1" applyBorder="1" applyAlignment="1">
      <alignment horizontal="left" vertical="center"/>
    </xf>
    <xf numFmtId="0" fontId="22" fillId="5" borderId="90" xfId="0" applyFont="1" applyFill="1" applyBorder="1" applyAlignment="1">
      <alignment horizontal="center" vertical="center"/>
    </xf>
    <xf numFmtId="0" fontId="22" fillId="5" borderId="104" xfId="0" applyFont="1" applyFill="1" applyBorder="1" applyAlignment="1">
      <alignment horizontal="center" vertical="center"/>
    </xf>
    <xf numFmtId="174" fontId="24" fillId="5" borderId="104" xfId="0" applyNumberFormat="1" applyFont="1" applyFill="1" applyBorder="1" applyAlignment="1">
      <alignment vertical="center"/>
    </xf>
    <xf numFmtId="174" fontId="23" fillId="5" borderId="30" xfId="0" applyNumberFormat="1" applyFont="1" applyFill="1" applyBorder="1" applyAlignment="1">
      <alignment horizontal="left" vertical="center"/>
    </xf>
    <xf numFmtId="168" fontId="24" fillId="5" borderId="55" xfId="0" applyNumberFormat="1" applyFont="1" applyFill="1" applyBorder="1" applyAlignment="1">
      <alignment horizontal="left" vertical="center" wrapText="1"/>
    </xf>
    <xf numFmtId="4" fontId="24" fillId="5" borderId="57" xfId="0" applyNumberFormat="1" applyFont="1" applyFill="1" applyBorder="1" applyAlignment="1">
      <alignment horizontal="right" vertical="center" shrinkToFit="1"/>
    </xf>
    <xf numFmtId="41" fontId="22" fillId="8" borderId="57" xfId="0" applyNumberFormat="1" applyFont="1" applyFill="1" applyBorder="1" applyAlignment="1">
      <alignment horizontal="right" vertical="center" wrapText="1"/>
    </xf>
    <xf numFmtId="1" fontId="22" fillId="5" borderId="29" xfId="0" applyNumberFormat="1" applyFont="1" applyFill="1" applyBorder="1" applyAlignment="1">
      <alignment horizontal="left" vertical="center"/>
    </xf>
    <xf numFmtId="0" fontId="23" fillId="5" borderId="29" xfId="0" applyFont="1" applyFill="1" applyBorder="1" applyAlignment="1">
      <alignment horizontal="left" vertical="center"/>
    </xf>
    <xf numFmtId="1" fontId="23" fillId="5" borderId="29" xfId="0" applyNumberFormat="1" applyFont="1" applyFill="1" applyBorder="1" applyAlignment="1">
      <alignment vertical="center" shrinkToFit="1"/>
    </xf>
    <xf numFmtId="168" fontId="24" fillId="5" borderId="29" xfId="0" applyNumberFormat="1" applyFont="1" applyFill="1" applyBorder="1" applyAlignment="1">
      <alignment horizontal="left" vertical="center" wrapText="1"/>
    </xf>
    <xf numFmtId="4" fontId="24" fillId="5" borderId="30" xfId="0" applyNumberFormat="1" applyFont="1" applyFill="1" applyBorder="1" applyAlignment="1">
      <alignment horizontal="right" vertical="center" shrinkToFit="1"/>
    </xf>
    <xf numFmtId="41" fontId="22" fillId="8" borderId="30" xfId="0" applyNumberFormat="1" applyFont="1" applyFill="1" applyBorder="1" applyAlignment="1">
      <alignment horizontal="right" vertical="center" wrapText="1"/>
    </xf>
    <xf numFmtId="1" fontId="22" fillId="5" borderId="79" xfId="0" applyNumberFormat="1" applyFont="1" applyFill="1" applyBorder="1" applyAlignment="1">
      <alignment horizontal="left" vertical="center"/>
    </xf>
    <xf numFmtId="0" fontId="23" fillId="5" borderId="79" xfId="0" applyFont="1" applyFill="1" applyBorder="1" applyAlignment="1">
      <alignment horizontal="left" vertical="center"/>
    </xf>
    <xf numFmtId="1" fontId="23" fillId="5" borderId="79" xfId="0" applyNumberFormat="1" applyFont="1" applyFill="1" applyBorder="1" applyAlignment="1">
      <alignment vertical="center" shrinkToFit="1"/>
    </xf>
    <xf numFmtId="0" fontId="22" fillId="5" borderId="84" xfId="0" applyFont="1" applyFill="1" applyBorder="1" applyAlignment="1">
      <alignment horizontal="center" vertical="center" wrapText="1"/>
    </xf>
    <xf numFmtId="0" fontId="25" fillId="5" borderId="88" xfId="0" applyFont="1" applyFill="1" applyBorder="1" applyAlignment="1">
      <alignment horizontal="left" vertical="center" wrapText="1"/>
    </xf>
    <xf numFmtId="0" fontId="22" fillId="5" borderId="24" xfId="0" applyFont="1" applyFill="1" applyBorder="1" applyAlignment="1">
      <alignment horizontal="center" vertical="center"/>
    </xf>
    <xf numFmtId="0" fontId="22" fillId="5" borderId="24" xfId="0" applyFont="1" applyFill="1" applyBorder="1" applyAlignment="1">
      <alignment vertical="center"/>
    </xf>
    <xf numFmtId="1" fontId="22" fillId="7" borderId="34" xfId="0" applyNumberFormat="1" applyFont="1" applyFill="1" applyBorder="1" applyAlignment="1">
      <alignment horizontal="left" vertical="center"/>
    </xf>
    <xf numFmtId="174" fontId="23" fillId="7" borderId="35" xfId="0" applyNumberFormat="1" applyFont="1" applyFill="1" applyBorder="1" applyAlignment="1">
      <alignment horizontal="left" vertical="center"/>
    </xf>
    <xf numFmtId="0" fontId="22" fillId="7" borderId="115" xfId="0" applyFont="1" applyFill="1" applyBorder="1" applyAlignment="1">
      <alignment horizontal="center" vertical="center"/>
    </xf>
    <xf numFmtId="1" fontId="22" fillId="7" borderId="108" xfId="0" applyNumberFormat="1" applyFont="1" applyFill="1" applyBorder="1" applyAlignment="1">
      <alignment horizontal="left" vertical="center"/>
    </xf>
    <xf numFmtId="0" fontId="22" fillId="5" borderId="51" xfId="0" applyFont="1" applyFill="1" applyBorder="1" applyAlignment="1">
      <alignment horizontal="left" vertical="center" wrapText="1"/>
    </xf>
    <xf numFmtId="0" fontId="22" fillId="5" borderId="60" xfId="0" applyFont="1" applyFill="1" applyBorder="1" applyAlignment="1">
      <alignment horizontal="centerContinuous" vertical="center"/>
    </xf>
    <xf numFmtId="0" fontId="23" fillId="5" borderId="116" xfId="0" applyFont="1" applyFill="1" applyBorder="1" applyAlignment="1">
      <alignment horizontal="center" vertical="center"/>
    </xf>
    <xf numFmtId="4" fontId="23" fillId="7" borderId="117" xfId="0" applyNumberFormat="1" applyFont="1" applyFill="1" applyBorder="1" applyAlignment="1">
      <alignment vertical="center"/>
    </xf>
    <xf numFmtId="4" fontId="23" fillId="0" borderId="57" xfId="0" applyNumberFormat="1" applyFont="1" applyBorder="1" applyAlignment="1">
      <alignment horizontal="right" vertical="center" shrinkToFit="1"/>
    </xf>
    <xf numFmtId="0" fontId="22" fillId="0" borderId="28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168" fontId="24" fillId="5" borderId="29" xfId="0" applyNumberFormat="1" applyFont="1" applyFill="1" applyBorder="1" applyAlignment="1">
      <alignment horizontal="right" vertical="center" wrapText="1"/>
    </xf>
    <xf numFmtId="0" fontId="22" fillId="7" borderId="89" xfId="0" applyFont="1" applyFill="1" applyBorder="1" applyAlignment="1">
      <alignment vertical="center"/>
    </xf>
    <xf numFmtId="0" fontId="23" fillId="5" borderId="90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left" vertical="center"/>
    </xf>
    <xf numFmtId="0" fontId="25" fillId="5" borderId="114" xfId="0" applyFont="1" applyFill="1" applyBorder="1" applyAlignment="1">
      <alignment horizontal="left" vertical="center"/>
    </xf>
    <xf numFmtId="41" fontId="22" fillId="5" borderId="57" xfId="0" applyNumberFormat="1" applyFont="1" applyFill="1" applyBorder="1" applyAlignment="1">
      <alignment horizontal="right" vertical="center" wrapText="1"/>
    </xf>
    <xf numFmtId="0" fontId="23" fillId="5" borderId="104" xfId="0" applyFont="1" applyFill="1" applyBorder="1" applyAlignment="1">
      <alignment horizontal="center" vertical="center"/>
    </xf>
    <xf numFmtId="0" fontId="23" fillId="5" borderId="104" xfId="0" applyFont="1" applyFill="1" applyBorder="1" applyAlignment="1">
      <alignment horizontal="left" vertical="center"/>
    </xf>
    <xf numFmtId="0" fontId="25" fillId="5" borderId="104" xfId="0" applyFont="1" applyFill="1" applyBorder="1" applyAlignment="1">
      <alignment horizontal="left" vertical="center"/>
    </xf>
    <xf numFmtId="0" fontId="22" fillId="5" borderId="114" xfId="0" applyFont="1" applyFill="1" applyBorder="1" applyAlignment="1">
      <alignment vertical="center"/>
    </xf>
    <xf numFmtId="0" fontId="22" fillId="5" borderId="118" xfId="0" applyFont="1" applyFill="1" applyBorder="1" applyAlignment="1">
      <alignment horizontal="center" vertical="center" wrapText="1"/>
    </xf>
    <xf numFmtId="0" fontId="22" fillId="5" borderId="114" xfId="0" applyFont="1" applyFill="1" applyBorder="1" applyAlignment="1">
      <alignment horizontal="center" vertical="center" wrapText="1"/>
    </xf>
    <xf numFmtId="177" fontId="23" fillId="8" borderId="57" xfId="0" applyNumberFormat="1" applyFont="1" applyFill="1" applyBorder="1" applyAlignment="1">
      <alignment horizontal="right" vertical="center" shrinkToFit="1"/>
    </xf>
    <xf numFmtId="0" fontId="23" fillId="5" borderId="0" xfId="0" applyFont="1" applyFill="1" applyAlignment="1">
      <alignment horizontal="center" vertical="center"/>
    </xf>
    <xf numFmtId="4" fontId="23" fillId="5" borderId="97" xfId="0" applyNumberFormat="1" applyFont="1" applyFill="1" applyBorder="1" applyAlignment="1">
      <alignment vertical="center"/>
    </xf>
    <xf numFmtId="1" fontId="22" fillId="7" borderId="73" xfId="0" applyNumberFormat="1" applyFont="1" applyFill="1" applyBorder="1" applyAlignment="1">
      <alignment vertical="center"/>
    </xf>
    <xf numFmtId="1" fontId="22" fillId="7" borderId="49" xfId="0" applyNumberFormat="1" applyFont="1" applyFill="1" applyBorder="1" applyAlignment="1">
      <alignment vertical="center"/>
    </xf>
    <xf numFmtId="1" fontId="22" fillId="5" borderId="0" xfId="0" applyNumberFormat="1" applyFont="1" applyFill="1" applyAlignment="1">
      <alignment horizontal="center" vertical="top"/>
    </xf>
    <xf numFmtId="1" fontId="22" fillId="5" borderId="0" xfId="0" applyNumberFormat="1" applyFont="1" applyFill="1" applyAlignment="1">
      <alignment horizontal="left" vertical="top"/>
    </xf>
    <xf numFmtId="0" fontId="22" fillId="5" borderId="0" xfId="0" applyFont="1" applyFill="1" applyAlignment="1">
      <alignment vertical="top"/>
    </xf>
    <xf numFmtId="0" fontId="23" fillId="7" borderId="115" xfId="0" applyFont="1" applyFill="1" applyBorder="1" applyAlignment="1">
      <alignment horizontal="center" vertical="center"/>
    </xf>
    <xf numFmtId="0" fontId="23" fillId="7" borderId="109" xfId="0" applyFont="1" applyFill="1" applyBorder="1" applyAlignment="1">
      <alignment horizontal="left" vertical="center" wrapText="1"/>
    </xf>
    <xf numFmtId="0" fontId="23" fillId="7" borderId="28" xfId="0" applyFont="1" applyFill="1" applyBorder="1" applyAlignment="1">
      <alignment horizontal="center" vertical="center"/>
    </xf>
    <xf numFmtId="0" fontId="22" fillId="5" borderId="55" xfId="0" applyFont="1" applyFill="1" applyBorder="1" applyAlignment="1">
      <alignment horizontal="center" vertical="center" wrapText="1"/>
    </xf>
    <xf numFmtId="4" fontId="23" fillId="5" borderId="84" xfId="0" applyNumberFormat="1" applyFont="1" applyFill="1" applyBorder="1" applyAlignment="1">
      <alignment vertical="center"/>
    </xf>
    <xf numFmtId="171" fontId="25" fillId="5" borderId="29" xfId="0" applyNumberFormat="1" applyFont="1" applyFill="1" applyBorder="1" applyAlignment="1">
      <alignment horizontal="right" vertical="center" wrapText="1"/>
    </xf>
    <xf numFmtId="171" fontId="24" fillId="5" borderId="55" xfId="0" applyNumberFormat="1" applyFont="1" applyFill="1" applyBorder="1" applyAlignment="1">
      <alignment horizontal="center" vertical="center" wrapText="1"/>
    </xf>
    <xf numFmtId="0" fontId="23" fillId="7" borderId="89" xfId="0" applyFont="1" applyFill="1" applyBorder="1" applyAlignment="1">
      <alignment horizontal="center" vertical="center"/>
    </xf>
    <xf numFmtId="0" fontId="23" fillId="5" borderId="0" xfId="0" applyFont="1" applyFill="1" applyAlignment="1">
      <alignment vertical="center"/>
    </xf>
    <xf numFmtId="0" fontId="25" fillId="5" borderId="0" xfId="0" applyFont="1" applyFill="1" applyAlignment="1">
      <alignment vertical="center"/>
    </xf>
    <xf numFmtId="4" fontId="23" fillId="5" borderId="114" xfId="0" applyNumberFormat="1" applyFont="1" applyFill="1" applyBorder="1" applyAlignment="1">
      <alignment vertical="center"/>
    </xf>
    <xf numFmtId="171" fontId="24" fillId="5" borderId="29" xfId="0" applyNumberFormat="1" applyFont="1" applyFill="1" applyBorder="1" applyAlignment="1">
      <alignment horizontal="right" vertical="center" wrapText="1"/>
    </xf>
    <xf numFmtId="0" fontId="23" fillId="5" borderId="104" xfId="0" applyFont="1" applyFill="1" applyBorder="1" applyAlignment="1">
      <alignment vertical="center"/>
    </xf>
    <xf numFmtId="0" fontId="25" fillId="5" borderId="104" xfId="0" applyFont="1" applyFill="1" applyBorder="1" applyAlignment="1">
      <alignment vertical="center"/>
    </xf>
    <xf numFmtId="4" fontId="23" fillId="5" borderId="104" xfId="0" applyNumberFormat="1" applyFont="1" applyFill="1" applyBorder="1" applyAlignment="1">
      <alignment vertical="center"/>
    </xf>
    <xf numFmtId="1" fontId="23" fillId="7" borderId="49" xfId="0" applyNumberFormat="1" applyFont="1" applyFill="1" applyBorder="1" applyAlignment="1">
      <alignment horizontal="center" vertical="center" shrinkToFit="1"/>
    </xf>
    <xf numFmtId="4" fontId="29" fillId="8" borderId="57" xfId="0" applyNumberFormat="1" applyFont="1" applyFill="1" applyBorder="1" applyAlignment="1">
      <alignment horizontal="right" vertical="center" shrinkToFit="1"/>
    </xf>
    <xf numFmtId="0" fontId="24" fillId="5" borderId="55" xfId="0" applyFont="1" applyFill="1" applyBorder="1" applyAlignment="1">
      <alignment horizontal="right" vertical="center" wrapText="1"/>
    </xf>
    <xf numFmtId="0" fontId="23" fillId="7" borderId="28" xfId="0" applyFont="1" applyFill="1" applyBorder="1" applyAlignment="1">
      <alignment horizontal="left" vertical="center"/>
    </xf>
    <xf numFmtId="0" fontId="23" fillId="5" borderId="57" xfId="0" applyFont="1" applyFill="1" applyBorder="1" applyAlignment="1">
      <alignment horizontal="left" vertical="center" wrapText="1"/>
    </xf>
    <xf numFmtId="178" fontId="22" fillId="8" borderId="57" xfId="0" applyNumberFormat="1" applyFont="1" applyFill="1" applyBorder="1" applyAlignment="1">
      <alignment horizontal="right" vertical="center" wrapText="1"/>
    </xf>
    <xf numFmtId="0" fontId="24" fillId="5" borderId="29" xfId="0" applyFont="1" applyFill="1" applyBorder="1" applyAlignment="1">
      <alignment horizontal="right" vertical="center" wrapText="1"/>
    </xf>
    <xf numFmtId="179" fontId="25" fillId="5" borderId="57" xfId="7" applyNumberFormat="1" applyFont="1" applyFill="1" applyBorder="1" applyAlignment="1">
      <alignment horizontal="right" vertical="center" wrapText="1"/>
    </xf>
    <xf numFmtId="1" fontId="22" fillId="7" borderId="45" xfId="0" applyNumberFormat="1" applyFont="1" applyFill="1" applyBorder="1" applyAlignment="1">
      <alignment vertical="center"/>
    </xf>
    <xf numFmtId="0" fontId="23" fillId="7" borderId="1" xfId="0" applyFont="1" applyFill="1" applyBorder="1" applyAlignment="1">
      <alignment horizontal="center" vertical="center"/>
    </xf>
    <xf numFmtId="1" fontId="22" fillId="7" borderId="71" xfId="0" applyNumberFormat="1" applyFont="1" applyFill="1" applyBorder="1" applyAlignment="1">
      <alignment vertical="center"/>
    </xf>
    <xf numFmtId="1" fontId="22" fillId="7" borderId="71" xfId="0" applyNumberFormat="1" applyFont="1" applyFill="1" applyBorder="1" applyAlignment="1">
      <alignment vertical="center" wrapText="1"/>
    </xf>
    <xf numFmtId="4" fontId="23" fillId="11" borderId="97" xfId="0" applyNumberFormat="1" applyFont="1" applyFill="1" applyBorder="1" applyAlignment="1">
      <alignment vertical="center"/>
    </xf>
    <xf numFmtId="0" fontId="22" fillId="7" borderId="71" xfId="0" applyFont="1" applyFill="1" applyBorder="1" applyAlignment="1">
      <alignment vertical="center"/>
    </xf>
    <xf numFmtId="0" fontId="24" fillId="7" borderId="71" xfId="0" applyFont="1" applyFill="1" applyBorder="1" applyAlignment="1">
      <alignment vertical="center"/>
    </xf>
    <xf numFmtId="2" fontId="24" fillId="5" borderId="55" xfId="0" applyNumberFormat="1" applyFont="1" applyFill="1" applyBorder="1" applyAlignment="1">
      <alignment horizontal="right" vertical="center" wrapText="1"/>
    </xf>
    <xf numFmtId="179" fontId="24" fillId="5" borderId="57" xfId="7" applyNumberFormat="1" applyFont="1" applyFill="1" applyBorder="1" applyAlignment="1">
      <alignment horizontal="right" vertical="center" wrapText="1"/>
    </xf>
    <xf numFmtId="0" fontId="24" fillId="5" borderId="57" xfId="0" applyFont="1" applyFill="1" applyBorder="1" applyAlignment="1">
      <alignment horizontal="left" vertical="center" wrapText="1"/>
    </xf>
    <xf numFmtId="1" fontId="22" fillId="5" borderId="0" xfId="0" applyNumberFormat="1" applyFont="1" applyFill="1" applyAlignment="1">
      <alignment horizontal="center" vertical="center"/>
    </xf>
    <xf numFmtId="1" fontId="22" fillId="5" borderId="0" xfId="0" applyNumberFormat="1" applyFont="1" applyFill="1" applyAlignment="1">
      <alignment vertical="center"/>
    </xf>
    <xf numFmtId="1" fontId="22" fillId="7" borderId="119" xfId="0" applyNumberFormat="1" applyFont="1" applyFill="1" applyBorder="1" applyAlignment="1">
      <alignment horizontal="left" vertical="center"/>
    </xf>
    <xf numFmtId="0" fontId="23" fillId="7" borderId="119" xfId="0" applyFont="1" applyFill="1" applyBorder="1" applyAlignment="1">
      <alignment horizontal="left" vertical="center" wrapText="1"/>
    </xf>
    <xf numFmtId="0" fontId="22" fillId="5" borderId="58" xfId="0" applyFont="1" applyFill="1" applyBorder="1" applyAlignment="1">
      <alignment horizontal="left" vertical="center" indent="26"/>
    </xf>
    <xf numFmtId="4" fontId="23" fillId="5" borderId="97" xfId="0" applyNumberFormat="1" applyFont="1" applyFill="1" applyBorder="1" applyAlignment="1">
      <alignment horizontal="right" vertical="center" shrinkToFit="1"/>
    </xf>
    <xf numFmtId="0" fontId="23" fillId="5" borderId="85" xfId="0" applyFont="1" applyFill="1" applyBorder="1" applyAlignment="1">
      <alignment horizontal="center" vertical="center"/>
    </xf>
    <xf numFmtId="0" fontId="23" fillId="5" borderId="87" xfId="0" applyFont="1" applyFill="1" applyBorder="1" applyAlignment="1">
      <alignment vertical="center"/>
    </xf>
    <xf numFmtId="0" fontId="25" fillId="5" borderId="120" xfId="0" applyFont="1" applyFill="1" applyBorder="1" applyAlignment="1">
      <alignment vertical="center"/>
    </xf>
    <xf numFmtId="0" fontId="25" fillId="5" borderId="121" xfId="0" applyFont="1" applyFill="1" applyBorder="1" applyAlignment="1">
      <alignment vertical="center"/>
    </xf>
    <xf numFmtId="4" fontId="23" fillId="5" borderId="88" xfId="0" applyNumberFormat="1" applyFont="1" applyFill="1" applyBorder="1" applyAlignment="1">
      <alignment horizontal="right" vertical="center" shrinkToFit="1"/>
    </xf>
    <xf numFmtId="0" fontId="22" fillId="5" borderId="58" xfId="0" applyFont="1" applyFill="1" applyBorder="1" applyAlignment="1">
      <alignment horizontal="left" vertical="center" indent="27"/>
    </xf>
    <xf numFmtId="0" fontId="22" fillId="5" borderId="59" xfId="0" applyFont="1" applyFill="1" applyBorder="1" applyAlignment="1">
      <alignment horizontal="left" vertical="center" wrapText="1" indent="5"/>
    </xf>
    <xf numFmtId="0" fontId="25" fillId="5" borderId="55" xfId="0" applyFont="1" applyFill="1" applyBorder="1" applyAlignment="1">
      <alignment horizontal="right" vertical="center" shrinkToFit="1"/>
    </xf>
    <xf numFmtId="0" fontId="22" fillId="5" borderId="58" xfId="0" applyFont="1" applyFill="1" applyBorder="1" applyAlignment="1">
      <alignment horizontal="left" vertical="center" indent="21"/>
    </xf>
    <xf numFmtId="0" fontId="22" fillId="5" borderId="58" xfId="0" applyFont="1" applyFill="1" applyBorder="1" applyAlignment="1">
      <alignment horizontal="left" vertical="center" indent="22"/>
    </xf>
    <xf numFmtId="41" fontId="25" fillId="5" borderId="57" xfId="0" applyNumberFormat="1" applyFont="1" applyFill="1" applyBorder="1" applyAlignment="1">
      <alignment horizontal="right" vertical="center" shrinkToFit="1"/>
    </xf>
    <xf numFmtId="174" fontId="22" fillId="5" borderId="53" xfId="0" applyNumberFormat="1" applyFont="1" applyFill="1" applyBorder="1" applyAlignment="1">
      <alignment horizontal="center" vertical="center" wrapText="1"/>
    </xf>
    <xf numFmtId="0" fontId="22" fillId="5" borderId="58" xfId="0" applyFont="1" applyFill="1" applyBorder="1" applyAlignment="1">
      <alignment horizontal="left" vertical="center" indent="20"/>
    </xf>
    <xf numFmtId="0" fontId="22" fillId="5" borderId="28" xfId="0" applyFont="1" applyFill="1" applyBorder="1" applyAlignment="1">
      <alignment horizontal="left" vertical="center" indent="22"/>
    </xf>
    <xf numFmtId="41" fontId="25" fillId="5" borderId="30" xfId="0" applyNumberFormat="1" applyFont="1" applyFill="1" applyBorder="1" applyAlignment="1">
      <alignment horizontal="right" vertical="center" shrinkToFit="1"/>
    </xf>
    <xf numFmtId="0" fontId="24" fillId="5" borderId="28" xfId="0" quotePrefix="1" applyFont="1" applyFill="1" applyBorder="1" applyAlignment="1">
      <alignment horizontal="center" vertical="center" wrapText="1"/>
    </xf>
    <xf numFmtId="4" fontId="23" fillId="11" borderId="30" xfId="0" applyNumberFormat="1" applyFont="1" applyFill="1" applyBorder="1" applyAlignment="1">
      <alignment vertical="center"/>
    </xf>
    <xf numFmtId="180" fontId="25" fillId="5" borderId="55" xfId="0" applyNumberFormat="1" applyFont="1" applyFill="1" applyBorder="1" applyAlignment="1">
      <alignment horizontal="right" vertical="center" shrinkToFit="1"/>
    </xf>
    <xf numFmtId="0" fontId="27" fillId="5" borderId="58" xfId="0" applyFont="1" applyFill="1" applyBorder="1" applyAlignment="1">
      <alignment horizontal="center" vertical="center" wrapText="1"/>
    </xf>
    <xf numFmtId="171" fontId="27" fillId="5" borderId="55" xfId="0" applyNumberFormat="1" applyFont="1" applyFill="1" applyBorder="1" applyAlignment="1">
      <alignment horizontal="right" vertical="center" wrapText="1"/>
    </xf>
    <xf numFmtId="4" fontId="27" fillId="5" borderId="57" xfId="0" applyNumberFormat="1" applyFont="1" applyFill="1" applyBorder="1" applyAlignment="1">
      <alignment horizontal="right" vertical="center" shrinkToFit="1"/>
    </xf>
    <xf numFmtId="0" fontId="22" fillId="5" borderId="58" xfId="0" applyFont="1" applyFill="1" applyBorder="1" applyAlignment="1">
      <alignment horizontal="center" vertical="center" wrapText="1"/>
    </xf>
    <xf numFmtId="0" fontId="24" fillId="5" borderId="122" xfId="0" applyFont="1" applyFill="1" applyBorder="1" applyAlignment="1">
      <alignment horizontal="left" vertical="center" wrapText="1"/>
    </xf>
    <xf numFmtId="0" fontId="25" fillId="5" borderId="122" xfId="0" applyFont="1" applyFill="1" applyBorder="1" applyAlignment="1">
      <alignment horizontal="left" vertical="center" wrapText="1"/>
    </xf>
    <xf numFmtId="0" fontId="25" fillId="5" borderId="59" xfId="0" applyFont="1" applyFill="1" applyBorder="1" applyAlignment="1">
      <alignment horizontal="center" vertical="center" wrapText="1"/>
    </xf>
    <xf numFmtId="0" fontId="22" fillId="5" borderId="28" xfId="0" applyFont="1" applyFill="1" applyBorder="1" applyAlignment="1">
      <alignment horizontal="left" vertical="center" indent="21"/>
    </xf>
    <xf numFmtId="0" fontId="29" fillId="7" borderId="28" xfId="0" applyFont="1" applyFill="1" applyBorder="1" applyAlignment="1">
      <alignment horizontal="left" vertical="center"/>
    </xf>
    <xf numFmtId="170" fontId="15" fillId="5" borderId="0" xfId="3" applyNumberFormat="1" applyFont="1" applyFill="1" applyBorder="1" applyAlignment="1">
      <alignment vertical="center"/>
    </xf>
    <xf numFmtId="170" fontId="15" fillId="5" borderId="0" xfId="3" applyNumberFormat="1" applyFont="1" applyFill="1" applyBorder="1" applyAlignment="1">
      <alignment vertical="center" wrapText="1"/>
    </xf>
    <xf numFmtId="1" fontId="22" fillId="7" borderId="73" xfId="0" applyNumberFormat="1" applyFont="1" applyFill="1" applyBorder="1" applyAlignment="1">
      <alignment vertical="center" wrapText="1"/>
    </xf>
    <xf numFmtId="1" fontId="22" fillId="7" borderId="49" xfId="0" applyNumberFormat="1" applyFont="1" applyFill="1" applyBorder="1" applyAlignment="1">
      <alignment vertical="center" wrapText="1"/>
    </xf>
    <xf numFmtId="1" fontId="22" fillId="7" borderId="45" xfId="0" applyNumberFormat="1" applyFont="1" applyFill="1" applyBorder="1" applyAlignment="1">
      <alignment vertical="center" wrapText="1"/>
    </xf>
    <xf numFmtId="4" fontId="23" fillId="11" borderId="70" xfId="0" applyNumberFormat="1" applyFont="1" applyFill="1" applyBorder="1" applyAlignment="1">
      <alignment vertical="center"/>
    </xf>
    <xf numFmtId="0" fontId="25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vertical="center" wrapText="1"/>
    </xf>
    <xf numFmtId="1" fontId="23" fillId="7" borderId="108" xfId="0" applyNumberFormat="1" applyFont="1" applyFill="1" applyBorder="1" applyAlignment="1">
      <alignment vertical="center"/>
    </xf>
    <xf numFmtId="1" fontId="23" fillId="7" borderId="71" xfId="0" applyNumberFormat="1" applyFont="1" applyFill="1" applyBorder="1" applyAlignment="1">
      <alignment vertical="center"/>
    </xf>
    <xf numFmtId="181" fontId="23" fillId="7" borderId="71" xfId="0" applyNumberFormat="1" applyFont="1" applyFill="1" applyBorder="1" applyAlignment="1">
      <alignment vertical="center" shrinkToFit="1"/>
    </xf>
    <xf numFmtId="181" fontId="23" fillId="7" borderId="109" xfId="0" applyNumberFormat="1" applyFont="1" applyFill="1" applyBorder="1" applyAlignment="1">
      <alignment vertical="center" shrinkToFit="1"/>
    </xf>
    <xf numFmtId="0" fontId="22" fillId="5" borderId="123" xfId="0" applyFont="1" applyFill="1" applyBorder="1" applyAlignment="1">
      <alignment horizontal="center" vertical="center" wrapText="1"/>
    </xf>
    <xf numFmtId="0" fontId="22" fillId="5" borderId="124" xfId="0" applyFont="1" applyFill="1" applyBorder="1" applyAlignment="1">
      <alignment horizontal="center" vertical="center" wrapText="1"/>
    </xf>
    <xf numFmtId="0" fontId="22" fillId="5" borderId="125" xfId="0" applyFont="1" applyFill="1" applyBorder="1" applyAlignment="1">
      <alignment horizontal="center" vertical="center" wrapText="1"/>
    </xf>
    <xf numFmtId="168" fontId="24" fillId="5" borderId="59" xfId="0" applyNumberFormat="1" applyFont="1" applyFill="1" applyBorder="1" applyAlignment="1">
      <alignment horizontal="centerContinuous" vertical="center"/>
    </xf>
    <xf numFmtId="168" fontId="24" fillId="5" borderId="60" xfId="0" applyNumberFormat="1" applyFont="1" applyFill="1" applyBorder="1" applyAlignment="1">
      <alignment horizontal="centerContinuous" vertical="center"/>
    </xf>
    <xf numFmtId="0" fontId="24" fillId="5" borderId="99" xfId="0" applyFont="1" applyFill="1" applyBorder="1" applyAlignment="1">
      <alignment horizontal="left" vertical="center" wrapText="1"/>
    </xf>
    <xf numFmtId="0" fontId="24" fillId="5" borderId="126" xfId="0" applyFont="1" applyFill="1" applyBorder="1" applyAlignment="1">
      <alignment horizontal="left" vertical="center" wrapText="1"/>
    </xf>
    <xf numFmtId="0" fontId="25" fillId="5" borderId="126" xfId="0" applyFont="1" applyFill="1" applyBorder="1" applyAlignment="1">
      <alignment horizontal="right" vertical="center" shrinkToFit="1"/>
    </xf>
    <xf numFmtId="4" fontId="25" fillId="5" borderId="60" xfId="0" applyNumberFormat="1" applyFont="1" applyFill="1" applyBorder="1" applyAlignment="1">
      <alignment horizontal="right" vertical="center" shrinkToFit="1"/>
    </xf>
    <xf numFmtId="0" fontId="24" fillId="5" borderId="127" xfId="0" applyFont="1" applyFill="1" applyBorder="1" applyAlignment="1">
      <alignment horizontal="left" vertical="center" wrapText="1"/>
    </xf>
    <xf numFmtId="0" fontId="24" fillId="5" borderId="128" xfId="0" applyFont="1" applyFill="1" applyBorder="1" applyAlignment="1">
      <alignment horizontal="left" vertical="center" wrapText="1"/>
    </xf>
    <xf numFmtId="0" fontId="25" fillId="5" borderId="128" xfId="0" applyFont="1" applyFill="1" applyBorder="1" applyAlignment="1">
      <alignment horizontal="right" vertical="center" shrinkToFit="1"/>
    </xf>
    <xf numFmtId="0" fontId="24" fillId="5" borderId="122" xfId="0" applyFont="1" applyFill="1" applyBorder="1" applyAlignment="1">
      <alignment horizontal="center" vertical="center"/>
    </xf>
    <xf numFmtId="171" fontId="25" fillId="5" borderId="128" xfId="0" applyNumberFormat="1" applyFont="1" applyFill="1" applyBorder="1" applyAlignment="1">
      <alignment horizontal="right" vertical="center" shrinkToFit="1"/>
    </xf>
    <xf numFmtId="0" fontId="22" fillId="5" borderId="120" xfId="0" applyFont="1" applyFill="1" applyBorder="1" applyAlignment="1">
      <alignment horizontal="centerContinuous" vertical="center"/>
    </xf>
    <xf numFmtId="0" fontId="25" fillId="5" borderId="99" xfId="0" applyFont="1" applyFill="1" applyBorder="1" applyAlignment="1">
      <alignment horizontal="left" vertical="center" wrapText="1"/>
    </xf>
    <xf numFmtId="0" fontId="24" fillId="5" borderId="120" xfId="0" applyFont="1" applyFill="1" applyBorder="1" applyAlignment="1">
      <alignment horizontal="centerContinuous" vertical="center"/>
    </xf>
    <xf numFmtId="1" fontId="23" fillId="7" borderId="29" xfId="0" applyNumberFormat="1" applyFont="1" applyFill="1" applyBorder="1" applyAlignment="1">
      <alignment vertical="center"/>
    </xf>
    <xf numFmtId="181" fontId="23" fillId="7" borderId="49" xfId="0" applyNumberFormat="1" applyFont="1" applyFill="1" applyBorder="1" applyAlignment="1">
      <alignment vertical="center" shrinkToFit="1"/>
    </xf>
    <xf numFmtId="181" fontId="23" fillId="7" borderId="45" xfId="0" applyNumberFormat="1" applyFont="1" applyFill="1" applyBorder="1" applyAlignment="1">
      <alignment vertical="center" shrinkToFit="1"/>
    </xf>
    <xf numFmtId="1" fontId="23" fillId="7" borderId="73" xfId="0" applyNumberFormat="1" applyFont="1" applyFill="1" applyBorder="1" applyAlignment="1">
      <alignment vertical="center"/>
    </xf>
    <xf numFmtId="1" fontId="25" fillId="5" borderId="58" xfId="0" applyNumberFormat="1" applyFont="1" applyFill="1" applyBorder="1" applyAlignment="1">
      <alignment horizontal="center" vertical="center" shrinkToFit="1"/>
    </xf>
    <xf numFmtId="1" fontId="24" fillId="5" borderId="54" xfId="0" applyNumberFormat="1" applyFont="1" applyFill="1" applyBorder="1" applyAlignment="1">
      <alignment horizontal="center" vertical="center" shrinkToFit="1"/>
    </xf>
    <xf numFmtId="0" fontId="24" fillId="5" borderId="55" xfId="0" applyFont="1" applyFill="1" applyBorder="1" applyAlignment="1">
      <alignment horizontal="right" vertical="center" shrinkToFit="1"/>
    </xf>
    <xf numFmtId="2" fontId="25" fillId="5" borderId="55" xfId="0" applyNumberFormat="1" applyFont="1" applyFill="1" applyBorder="1" applyAlignment="1">
      <alignment horizontal="right" vertical="center" shrinkToFit="1"/>
    </xf>
    <xf numFmtId="1" fontId="23" fillId="7" borderId="49" xfId="0" applyNumberFormat="1" applyFont="1" applyFill="1" applyBorder="1" applyAlignment="1">
      <alignment vertical="center"/>
    </xf>
    <xf numFmtId="0" fontId="22" fillId="5" borderId="54" xfId="0" applyFont="1" applyFill="1" applyBorder="1" applyAlignment="1">
      <alignment horizontal="left" vertical="center" wrapText="1"/>
    </xf>
    <xf numFmtId="181" fontId="23" fillId="7" borderId="29" xfId="0" applyNumberFormat="1" applyFont="1" applyFill="1" applyBorder="1" applyAlignment="1">
      <alignment vertical="center" shrinkToFit="1"/>
    </xf>
    <xf numFmtId="168" fontId="24" fillId="5" borderId="29" xfId="0" applyNumberFormat="1" applyFont="1" applyFill="1" applyBorder="1" applyAlignment="1">
      <alignment horizontal="centerContinuous" vertical="center"/>
    </xf>
    <xf numFmtId="0" fontId="29" fillId="7" borderId="1" xfId="0" applyFont="1" applyFill="1" applyBorder="1" applyAlignment="1">
      <alignment horizontal="center" vertical="center"/>
    </xf>
    <xf numFmtId="174" fontId="29" fillId="7" borderId="3" xfId="0" applyNumberFormat="1" applyFont="1" applyFill="1" applyBorder="1" applyAlignment="1">
      <alignment horizontal="left" vertical="center"/>
    </xf>
    <xf numFmtId="171" fontId="24" fillId="5" borderId="59" xfId="0" applyNumberFormat="1" applyFont="1" applyFill="1" applyBorder="1" applyAlignment="1">
      <alignment horizontal="centerContinuous" vertical="center"/>
    </xf>
    <xf numFmtId="0" fontId="23" fillId="5" borderId="59" xfId="0" applyFont="1" applyFill="1" applyBorder="1" applyAlignment="1">
      <alignment vertical="center"/>
    </xf>
    <xf numFmtId="0" fontId="23" fillId="5" borderId="60" xfId="0" applyFont="1" applyFill="1" applyBorder="1" applyAlignment="1">
      <alignment vertical="center"/>
    </xf>
    <xf numFmtId="0" fontId="23" fillId="5" borderId="63" xfId="0" applyFont="1" applyFill="1" applyBorder="1" applyAlignment="1">
      <alignment vertical="center"/>
    </xf>
    <xf numFmtId="0" fontId="23" fillId="5" borderId="64" xfId="0" applyFont="1" applyFill="1" applyBorder="1" applyAlignment="1">
      <alignment vertical="center"/>
    </xf>
    <xf numFmtId="0" fontId="23" fillId="5" borderId="98" xfId="0" applyFont="1" applyFill="1" applyBorder="1" applyAlignment="1">
      <alignment vertical="center"/>
    </xf>
    <xf numFmtId="4" fontId="29" fillId="7" borderId="84" xfId="0" applyNumberFormat="1" applyFont="1" applyFill="1" applyBorder="1" applyAlignment="1">
      <alignment horizontal="right" vertical="center"/>
    </xf>
    <xf numFmtId="0" fontId="23" fillId="5" borderId="74" xfId="0" applyFont="1" applyFill="1" applyBorder="1" applyAlignment="1">
      <alignment vertical="center"/>
    </xf>
    <xf numFmtId="0" fontId="23" fillId="5" borderId="96" xfId="0" applyFont="1" applyFill="1" applyBorder="1" applyAlignment="1">
      <alignment vertical="center"/>
    </xf>
    <xf numFmtId="0" fontId="23" fillId="5" borderId="77" xfId="0" applyFont="1" applyFill="1" applyBorder="1" applyAlignment="1">
      <alignment horizontal="center" vertical="center"/>
    </xf>
    <xf numFmtId="0" fontId="23" fillId="5" borderId="129" xfId="0" applyFont="1" applyFill="1" applyBorder="1" applyAlignment="1">
      <alignment vertical="center"/>
    </xf>
    <xf numFmtId="0" fontId="23" fillId="5" borderId="130" xfId="0" applyFont="1" applyFill="1" applyBorder="1" applyAlignment="1">
      <alignment vertical="center"/>
    </xf>
    <xf numFmtId="0" fontId="25" fillId="5" borderId="130" xfId="0" applyFont="1" applyFill="1" applyBorder="1" applyAlignment="1">
      <alignment vertical="center"/>
    </xf>
    <xf numFmtId="0" fontId="25" fillId="5" borderId="131" xfId="0" applyFont="1" applyFill="1" applyBorder="1" applyAlignment="1">
      <alignment vertical="center"/>
    </xf>
    <xf numFmtId="4" fontId="23" fillId="5" borderId="76" xfId="0" applyNumberFormat="1" applyFont="1" applyFill="1" applyBorder="1" applyAlignment="1">
      <alignment horizontal="right" vertical="center" shrinkToFit="1"/>
    </xf>
    <xf numFmtId="4" fontId="23" fillId="12" borderId="84" xfId="0" applyNumberFormat="1" applyFont="1" applyFill="1" applyBorder="1" applyAlignment="1">
      <alignment vertical="center"/>
    </xf>
    <xf numFmtId="180" fontId="25" fillId="5" borderId="55" xfId="0" applyNumberFormat="1" applyFont="1" applyFill="1" applyBorder="1" applyAlignment="1">
      <alignment horizontal="right" vertical="center" wrapText="1"/>
    </xf>
    <xf numFmtId="171" fontId="22" fillId="5" borderId="59" xfId="0" applyNumberFormat="1" applyFont="1" applyFill="1" applyBorder="1" applyAlignment="1">
      <alignment horizontal="centerContinuous" vertical="center"/>
    </xf>
    <xf numFmtId="0" fontId="29" fillId="7" borderId="28" xfId="0" applyFont="1" applyFill="1" applyBorder="1" applyAlignment="1">
      <alignment horizontal="center" vertical="center"/>
    </xf>
    <xf numFmtId="1" fontId="25" fillId="5" borderId="54" xfId="0" quotePrefix="1" applyNumberFormat="1" applyFont="1" applyFill="1" applyBorder="1" applyAlignment="1">
      <alignment horizontal="center" vertical="center" shrinkToFit="1"/>
    </xf>
    <xf numFmtId="182" fontId="25" fillId="5" borderId="55" xfId="0" applyNumberFormat="1" applyFont="1" applyFill="1" applyBorder="1" applyAlignment="1">
      <alignment horizontal="right" vertical="center" shrinkToFit="1"/>
    </xf>
    <xf numFmtId="183" fontId="25" fillId="5" borderId="57" xfId="0" applyNumberFormat="1" applyFont="1" applyFill="1" applyBorder="1" applyAlignment="1">
      <alignment horizontal="right" vertical="center" shrinkToFit="1"/>
    </xf>
    <xf numFmtId="0" fontId="23" fillId="5" borderId="90" xfId="0" applyFont="1" applyFill="1" applyBorder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22" fillId="7" borderId="45" xfId="0" applyFont="1" applyFill="1" applyBorder="1" applyAlignment="1">
      <alignment horizontal="left" vertical="center"/>
    </xf>
    <xf numFmtId="0" fontId="23" fillId="5" borderId="106" xfId="0" applyFont="1" applyFill="1" applyBorder="1" applyAlignment="1">
      <alignment horizontal="center" vertical="center"/>
    </xf>
    <xf numFmtId="0" fontId="25" fillId="5" borderId="133" xfId="0" applyFont="1" applyFill="1" applyBorder="1" applyAlignment="1">
      <alignment horizontal="left" vertical="center"/>
    </xf>
    <xf numFmtId="4" fontId="25" fillId="8" borderId="57" xfId="0" applyNumberFormat="1" applyFont="1" applyFill="1" applyBorder="1" applyAlignment="1">
      <alignment horizontal="right" vertical="center" shrinkToFit="1"/>
    </xf>
    <xf numFmtId="0" fontId="22" fillId="5" borderId="78" xfId="0" applyFont="1" applyFill="1" applyBorder="1" applyAlignment="1">
      <alignment horizontal="center" vertical="center" wrapText="1"/>
    </xf>
    <xf numFmtId="0" fontId="22" fillId="5" borderId="60" xfId="0" applyFont="1" applyFill="1" applyBorder="1" applyAlignment="1">
      <alignment horizontal="left" vertical="center" wrapText="1"/>
    </xf>
    <xf numFmtId="171" fontId="24" fillId="5" borderId="29" xfId="0" applyNumberFormat="1" applyFont="1" applyFill="1" applyBorder="1" applyAlignment="1">
      <alignment horizontal="centerContinuous" vertical="center"/>
    </xf>
    <xf numFmtId="1" fontId="25" fillId="5" borderId="28" xfId="0" quotePrefix="1" applyNumberFormat="1" applyFont="1" applyFill="1" applyBorder="1" applyAlignment="1">
      <alignment horizontal="center" vertical="center" shrinkToFit="1"/>
    </xf>
    <xf numFmtId="4" fontId="25" fillId="5" borderId="30" xfId="0" applyNumberFormat="1" applyFont="1" applyFill="1" applyBorder="1" applyAlignment="1">
      <alignment horizontal="left" vertical="center" wrapText="1"/>
    </xf>
    <xf numFmtId="174" fontId="23" fillId="7" borderId="30" xfId="0" applyNumberFormat="1" applyFont="1" applyFill="1" applyBorder="1" applyAlignment="1">
      <alignment horizontal="center" vertical="center"/>
    </xf>
    <xf numFmtId="0" fontId="22" fillId="5" borderId="134" xfId="0" applyFont="1" applyFill="1" applyBorder="1" applyAlignment="1">
      <alignment horizontal="center" vertical="center" wrapText="1"/>
    </xf>
    <xf numFmtId="4" fontId="29" fillId="7" borderId="97" xfId="0" applyNumberFormat="1" applyFont="1" applyFill="1" applyBorder="1" applyAlignment="1">
      <alignment vertical="center"/>
    </xf>
    <xf numFmtId="0" fontId="23" fillId="5" borderId="55" xfId="0" applyFont="1" applyFill="1" applyBorder="1" applyAlignment="1">
      <alignment horizontal="left" vertical="center" wrapText="1"/>
    </xf>
    <xf numFmtId="0" fontId="24" fillId="5" borderId="50" xfId="0" applyFont="1" applyFill="1" applyBorder="1" applyAlignment="1">
      <alignment horizontal="center" vertical="center" wrapText="1"/>
    </xf>
    <xf numFmtId="0" fontId="24" fillId="5" borderId="51" xfId="0" applyFont="1" applyFill="1" applyBorder="1" applyAlignment="1">
      <alignment horizontal="center" vertical="center" wrapText="1"/>
    </xf>
    <xf numFmtId="0" fontId="24" fillId="5" borderId="53" xfId="0" applyFont="1" applyFill="1" applyBorder="1" applyAlignment="1">
      <alignment horizontal="center" vertical="center" wrapText="1"/>
    </xf>
    <xf numFmtId="0" fontId="23" fillId="5" borderId="78" xfId="0" applyFont="1" applyFill="1" applyBorder="1" applyAlignment="1">
      <alignment horizontal="center" vertical="center"/>
    </xf>
    <xf numFmtId="0" fontId="23" fillId="5" borderId="122" xfId="0" applyFont="1" applyFill="1" applyBorder="1" applyAlignment="1">
      <alignment vertical="center"/>
    </xf>
    <xf numFmtId="0" fontId="25" fillId="5" borderId="122" xfId="0" applyFont="1" applyFill="1" applyBorder="1" applyAlignment="1">
      <alignment vertical="center"/>
    </xf>
    <xf numFmtId="4" fontId="23" fillId="5" borderId="135" xfId="0" applyNumberFormat="1" applyFont="1" applyFill="1" applyBorder="1" applyAlignment="1">
      <alignment horizontal="right" vertical="center" shrinkToFit="1"/>
    </xf>
    <xf numFmtId="0" fontId="23" fillId="5" borderId="103" xfId="0" applyFont="1" applyFill="1" applyBorder="1" applyAlignment="1">
      <alignment vertical="center"/>
    </xf>
    <xf numFmtId="0" fontId="25" fillId="5" borderId="103" xfId="0" applyFont="1" applyFill="1" applyBorder="1" applyAlignment="1">
      <alignment vertical="center"/>
    </xf>
    <xf numFmtId="0" fontId="22" fillId="7" borderId="49" xfId="0" applyFont="1" applyFill="1" applyBorder="1" applyAlignment="1">
      <alignment vertical="center"/>
    </xf>
    <xf numFmtId="1" fontId="25" fillId="5" borderId="55" xfId="0" applyNumberFormat="1" applyFont="1" applyFill="1" applyBorder="1" applyAlignment="1">
      <alignment horizontal="right" vertical="center" wrapText="1"/>
    </xf>
    <xf numFmtId="0" fontId="24" fillId="5" borderId="29" xfId="0" applyFont="1" applyFill="1" applyBorder="1" applyAlignment="1">
      <alignment vertical="center" wrapText="1"/>
    </xf>
    <xf numFmtId="0" fontId="30" fillId="7" borderId="28" xfId="0" applyFont="1" applyFill="1" applyBorder="1" applyAlignment="1">
      <alignment horizontal="center" vertical="center"/>
    </xf>
    <xf numFmtId="0" fontId="22" fillId="7" borderId="45" xfId="0" applyFont="1" applyFill="1" applyBorder="1" applyAlignment="1">
      <alignment vertical="center"/>
    </xf>
    <xf numFmtId="171" fontId="25" fillId="5" borderId="55" xfId="0" applyNumberFormat="1" applyFont="1" applyFill="1" applyBorder="1" applyAlignment="1">
      <alignment horizontal="left" vertical="center" wrapText="1"/>
    </xf>
    <xf numFmtId="0" fontId="23" fillId="5" borderId="90" xfId="0" applyFont="1" applyFill="1" applyBorder="1" applyAlignment="1">
      <alignment vertical="center"/>
    </xf>
    <xf numFmtId="0" fontId="22" fillId="7" borderId="29" xfId="0" applyFont="1" applyFill="1" applyBorder="1" applyAlignment="1">
      <alignment vertical="center"/>
    </xf>
    <xf numFmtId="171" fontId="25" fillId="5" borderId="29" xfId="0" applyNumberFormat="1" applyFont="1" applyFill="1" applyBorder="1" applyAlignment="1">
      <alignment horizontal="left" vertical="center" wrapText="1"/>
    </xf>
    <xf numFmtId="0" fontId="22" fillId="7" borderId="79" xfId="0" applyFont="1" applyFill="1" applyBorder="1" applyAlignment="1">
      <alignment vertical="center"/>
    </xf>
    <xf numFmtId="0" fontId="22" fillId="7" borderId="104" xfId="0" applyFont="1" applyFill="1" applyBorder="1" applyAlignment="1">
      <alignment vertical="center"/>
    </xf>
    <xf numFmtId="0" fontId="22" fillId="7" borderId="0" xfId="0" applyFont="1" applyFill="1" applyAlignment="1">
      <alignment vertical="center"/>
    </xf>
    <xf numFmtId="171" fontId="23" fillId="5" borderId="55" xfId="0" applyNumberFormat="1" applyFont="1" applyFill="1" applyBorder="1" applyAlignment="1">
      <alignment horizontal="left" vertical="center" wrapText="1"/>
    </xf>
    <xf numFmtId="4" fontId="25" fillId="5" borderId="65" xfId="0" applyNumberFormat="1" applyFont="1" applyFill="1" applyBorder="1" applyAlignment="1">
      <alignment horizontal="right" vertical="center" shrinkToFit="1"/>
    </xf>
    <xf numFmtId="0" fontId="23" fillId="5" borderId="68" xfId="0" applyFont="1" applyFill="1" applyBorder="1" applyAlignment="1">
      <alignment vertical="center"/>
    </xf>
    <xf numFmtId="0" fontId="31" fillId="5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left" vertical="center"/>
    </xf>
    <xf numFmtId="0" fontId="32" fillId="5" borderId="0" xfId="0" applyFont="1" applyFill="1" applyAlignment="1">
      <alignment horizontal="left" vertical="center"/>
    </xf>
    <xf numFmtId="0" fontId="31" fillId="5" borderId="0" xfId="0" applyFont="1" applyFill="1" applyAlignment="1">
      <alignment vertical="center"/>
    </xf>
    <xf numFmtId="0" fontId="31" fillId="7" borderId="1" xfId="0" applyFont="1" applyFill="1" applyBorder="1" applyAlignment="1">
      <alignment horizontal="center" vertical="center"/>
    </xf>
    <xf numFmtId="0" fontId="31" fillId="7" borderId="108" xfId="0" applyFont="1" applyFill="1" applyBorder="1" applyAlignment="1">
      <alignment horizontal="left" vertical="center"/>
    </xf>
    <xf numFmtId="0" fontId="31" fillId="7" borderId="71" xfId="0" applyFont="1" applyFill="1" applyBorder="1" applyAlignment="1">
      <alignment horizontal="left" vertical="center"/>
    </xf>
    <xf numFmtId="0" fontId="32" fillId="7" borderId="71" xfId="0" applyFont="1" applyFill="1" applyBorder="1" applyAlignment="1">
      <alignment horizontal="left" vertical="center" wrapText="1"/>
    </xf>
    <xf numFmtId="0" fontId="32" fillId="7" borderId="109" xfId="0" applyFont="1" applyFill="1" applyBorder="1" applyAlignment="1">
      <alignment horizontal="left" vertical="center" wrapText="1"/>
    </xf>
    <xf numFmtId="174" fontId="31" fillId="7" borderId="3" xfId="0" applyNumberFormat="1" applyFont="1" applyFill="1" applyBorder="1" applyAlignment="1">
      <alignment horizontal="left" vertical="center"/>
    </xf>
    <xf numFmtId="0" fontId="31" fillId="5" borderId="50" xfId="0" applyFont="1" applyFill="1" applyBorder="1" applyAlignment="1">
      <alignment horizontal="center" vertical="center" wrapText="1"/>
    </xf>
    <xf numFmtId="0" fontId="31" fillId="5" borderId="51" xfId="0" applyFont="1" applyFill="1" applyBorder="1" applyAlignment="1">
      <alignment horizontal="center" vertical="center" wrapText="1"/>
    </xf>
    <xf numFmtId="0" fontId="31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center" vertical="center" wrapText="1"/>
    </xf>
    <xf numFmtId="0" fontId="31" fillId="5" borderId="55" xfId="0" applyFont="1" applyFill="1" applyBorder="1" applyAlignment="1">
      <alignment horizontal="left" vertical="center" wrapText="1"/>
    </xf>
    <xf numFmtId="0" fontId="32" fillId="5" borderId="55" xfId="0" applyFont="1" applyFill="1" applyBorder="1" applyAlignment="1">
      <alignment horizontal="left" vertical="center" wrapText="1"/>
    </xf>
    <xf numFmtId="0" fontId="32" fillId="5" borderId="57" xfId="0" applyFont="1" applyFill="1" applyBorder="1" applyAlignment="1">
      <alignment horizontal="left" vertical="center" wrapText="1"/>
    </xf>
    <xf numFmtId="1" fontId="32" fillId="5" borderId="54" xfId="0" applyNumberFormat="1" applyFont="1" applyFill="1" applyBorder="1" applyAlignment="1">
      <alignment horizontal="center" vertical="center" shrinkToFit="1"/>
    </xf>
    <xf numFmtId="0" fontId="32" fillId="5" borderId="55" xfId="0" applyFont="1" applyFill="1" applyBorder="1" applyAlignment="1">
      <alignment horizontal="center" vertical="center" wrapText="1"/>
    </xf>
    <xf numFmtId="171" fontId="32" fillId="5" borderId="55" xfId="0" applyNumberFormat="1" applyFont="1" applyFill="1" applyBorder="1" applyAlignment="1">
      <alignment horizontal="right" vertical="center" shrinkToFit="1"/>
    </xf>
    <xf numFmtId="4" fontId="32" fillId="5" borderId="55" xfId="0" applyNumberFormat="1" applyFont="1" applyFill="1" applyBorder="1" applyAlignment="1">
      <alignment horizontal="right" vertical="center" shrinkToFit="1"/>
    </xf>
    <xf numFmtId="4" fontId="32" fillId="5" borderId="57" xfId="0" applyNumberFormat="1" applyFont="1" applyFill="1" applyBorder="1" applyAlignment="1">
      <alignment horizontal="right" vertical="center" shrinkToFit="1"/>
    </xf>
    <xf numFmtId="0" fontId="31" fillId="5" borderId="58" xfId="0" applyFont="1" applyFill="1" applyBorder="1" applyAlignment="1">
      <alignment horizontal="centerContinuous" vertical="center"/>
    </xf>
    <xf numFmtId="0" fontId="31" fillId="5" borderId="59" xfId="0" applyFont="1" applyFill="1" applyBorder="1" applyAlignment="1">
      <alignment horizontal="centerContinuous" vertical="center"/>
    </xf>
    <xf numFmtId="0" fontId="32" fillId="5" borderId="59" xfId="0" applyFont="1" applyFill="1" applyBorder="1" applyAlignment="1">
      <alignment horizontal="centerContinuous" vertical="center"/>
    </xf>
    <xf numFmtId="171" fontId="32" fillId="5" borderId="59" xfId="0" applyNumberFormat="1" applyFont="1" applyFill="1" applyBorder="1" applyAlignment="1">
      <alignment horizontal="centerContinuous" vertical="center"/>
    </xf>
    <xf numFmtId="0" fontId="32" fillId="5" borderId="60" xfId="0" applyFont="1" applyFill="1" applyBorder="1" applyAlignment="1">
      <alignment horizontal="centerContinuous" vertical="center"/>
    </xf>
    <xf numFmtId="4" fontId="31" fillId="8" borderId="57" xfId="0" applyNumberFormat="1" applyFont="1" applyFill="1" applyBorder="1" applyAlignment="1">
      <alignment horizontal="right" vertical="center" shrinkToFit="1"/>
    </xf>
    <xf numFmtId="0" fontId="32" fillId="5" borderId="55" xfId="0" applyFont="1" applyFill="1" applyBorder="1" applyAlignment="1">
      <alignment horizontal="left" vertical="center"/>
    </xf>
    <xf numFmtId="0" fontId="32" fillId="5" borderId="55" xfId="0" applyFont="1" applyFill="1" applyBorder="1" applyAlignment="1">
      <alignment horizontal="center" vertical="center"/>
    </xf>
    <xf numFmtId="41" fontId="32" fillId="5" borderId="57" xfId="0" applyNumberFormat="1" applyFont="1" applyFill="1" applyBorder="1" applyAlignment="1">
      <alignment horizontal="right" vertical="center" wrapText="1"/>
    </xf>
    <xf numFmtId="0" fontId="31" fillId="5" borderId="54" xfId="0" applyFont="1" applyFill="1" applyBorder="1" applyAlignment="1">
      <alignment horizontal="center" vertical="center"/>
    </xf>
    <xf numFmtId="0" fontId="31" fillId="5" borderId="56" xfId="0" applyFont="1" applyFill="1" applyBorder="1" applyAlignment="1">
      <alignment vertical="center"/>
    </xf>
    <xf numFmtId="0" fontId="32" fillId="5" borderId="59" xfId="0" applyFont="1" applyFill="1" applyBorder="1" applyAlignment="1">
      <alignment vertical="center"/>
    </xf>
    <xf numFmtId="0" fontId="32" fillId="5" borderId="60" xfId="0" applyFont="1" applyFill="1" applyBorder="1" applyAlignment="1">
      <alignment vertical="center"/>
    </xf>
    <xf numFmtId="4" fontId="31" fillId="5" borderId="57" xfId="0" applyNumberFormat="1" applyFont="1" applyFill="1" applyBorder="1" applyAlignment="1">
      <alignment horizontal="right" vertical="center" shrinkToFit="1"/>
    </xf>
    <xf numFmtId="0" fontId="31" fillId="5" borderId="94" xfId="0" applyFont="1" applyFill="1" applyBorder="1" applyAlignment="1">
      <alignment horizontal="center" vertical="center"/>
    </xf>
    <xf numFmtId="0" fontId="31" fillId="5" borderId="95" xfId="0" applyFont="1" applyFill="1" applyBorder="1" applyAlignment="1">
      <alignment vertical="center"/>
    </xf>
    <xf numFmtId="0" fontId="32" fillId="5" borderId="74" xfId="0" applyFont="1" applyFill="1" applyBorder="1" applyAlignment="1">
      <alignment vertical="center"/>
    </xf>
    <xf numFmtId="0" fontId="31" fillId="7" borderId="28" xfId="0" applyFont="1" applyFill="1" applyBorder="1" applyAlignment="1">
      <alignment horizontal="center" vertical="center"/>
    </xf>
    <xf numFmtId="0" fontId="31" fillId="7" borderId="73" xfId="0" applyFont="1" applyFill="1" applyBorder="1" applyAlignment="1">
      <alignment vertical="center"/>
    </xf>
    <xf numFmtId="0" fontId="31" fillId="7" borderId="49" xfId="0" applyFont="1" applyFill="1" applyBorder="1" applyAlignment="1">
      <alignment vertical="center" wrapText="1"/>
    </xf>
    <xf numFmtId="0" fontId="31" fillId="7" borderId="45" xfId="0" applyFont="1" applyFill="1" applyBorder="1" applyAlignment="1">
      <alignment vertical="center" wrapText="1"/>
    </xf>
    <xf numFmtId="174" fontId="31" fillId="7" borderId="30" xfId="0" applyNumberFormat="1" applyFont="1" applyFill="1" applyBorder="1" applyAlignment="1">
      <alignment horizontal="left" vertical="center"/>
    </xf>
    <xf numFmtId="0" fontId="31" fillId="5" borderId="57" xfId="0" applyFont="1" applyFill="1" applyBorder="1" applyAlignment="1">
      <alignment horizontal="left" vertical="center" wrapText="1"/>
    </xf>
    <xf numFmtId="0" fontId="31" fillId="5" borderId="107" xfId="0" applyFont="1" applyFill="1" applyBorder="1" applyAlignment="1">
      <alignment horizontal="center" vertical="center" wrapText="1"/>
    </xf>
    <xf numFmtId="0" fontId="31" fillId="5" borderId="92" xfId="0" applyFont="1" applyFill="1" applyBorder="1" applyAlignment="1">
      <alignment horizontal="center" vertical="center" wrapText="1"/>
    </xf>
    <xf numFmtId="0" fontId="31" fillId="5" borderId="93" xfId="0" applyFont="1" applyFill="1" applyBorder="1" applyAlignment="1">
      <alignment horizontal="center" vertical="center" wrapText="1"/>
    </xf>
    <xf numFmtId="0" fontId="31" fillId="5" borderId="85" xfId="0" applyFont="1" applyFill="1" applyBorder="1" applyAlignment="1">
      <alignment horizontal="center" vertical="center" wrapText="1"/>
    </xf>
    <xf numFmtId="0" fontId="31" fillId="5" borderId="86" xfId="0" applyFont="1" applyFill="1" applyBorder="1" applyAlignment="1">
      <alignment horizontal="left" vertical="center" wrapText="1"/>
    </xf>
    <xf numFmtId="0" fontId="32" fillId="5" borderId="86" xfId="0" applyFont="1" applyFill="1" applyBorder="1" applyAlignment="1">
      <alignment horizontal="left" vertical="center" wrapText="1"/>
    </xf>
    <xf numFmtId="0" fontId="32" fillId="5" borderId="88" xfId="0" applyFont="1" applyFill="1" applyBorder="1" applyAlignment="1">
      <alignment horizontal="left" vertical="center" wrapText="1"/>
    </xf>
    <xf numFmtId="0" fontId="32" fillId="5" borderId="54" xfId="0" quotePrefix="1" applyFont="1" applyFill="1" applyBorder="1" applyAlignment="1">
      <alignment horizontal="center" vertical="center" wrapText="1"/>
    </xf>
    <xf numFmtId="0" fontId="32" fillId="5" borderId="55" xfId="0" applyFont="1" applyFill="1" applyBorder="1" applyAlignment="1">
      <alignment horizontal="right" vertical="center" wrapText="1"/>
    </xf>
    <xf numFmtId="0" fontId="31" fillId="7" borderId="49" xfId="0" applyFont="1" applyFill="1" applyBorder="1" applyAlignment="1">
      <alignment vertical="center"/>
    </xf>
    <xf numFmtId="0" fontId="31" fillId="5" borderId="61" xfId="0" applyFont="1" applyFill="1" applyBorder="1" applyAlignment="1">
      <alignment horizontal="center" vertical="center"/>
    </xf>
    <xf numFmtId="0" fontId="31" fillId="7" borderId="29" xfId="0" applyFont="1" applyFill="1" applyBorder="1" applyAlignment="1">
      <alignment vertical="center"/>
    </xf>
    <xf numFmtId="0" fontId="31" fillId="7" borderId="29" xfId="0" applyFont="1" applyFill="1" applyBorder="1" applyAlignment="1">
      <alignment vertical="center" wrapText="1"/>
    </xf>
    <xf numFmtId="0" fontId="31" fillId="5" borderId="28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center" vertical="center" wrapText="1"/>
    </xf>
    <xf numFmtId="0" fontId="31" fillId="5" borderId="30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left" vertical="center" wrapText="1"/>
    </xf>
    <xf numFmtId="0" fontId="32" fillId="5" borderId="29" xfId="0" applyFont="1" applyFill="1" applyBorder="1" applyAlignment="1">
      <alignment horizontal="left" vertical="center" wrapText="1"/>
    </xf>
    <xf numFmtId="0" fontId="32" fillId="5" borderId="30" xfId="0" applyFont="1" applyFill="1" applyBorder="1" applyAlignment="1">
      <alignment horizontal="left" vertical="center" wrapText="1"/>
    </xf>
    <xf numFmtId="1" fontId="32" fillId="5" borderId="28" xfId="0" applyNumberFormat="1" applyFont="1" applyFill="1" applyBorder="1" applyAlignment="1">
      <alignment horizontal="center" vertical="center" shrinkToFit="1"/>
    </xf>
    <xf numFmtId="0" fontId="32" fillId="5" borderId="29" xfId="0" applyFont="1" applyFill="1" applyBorder="1" applyAlignment="1">
      <alignment horizontal="center" vertical="center" wrapText="1"/>
    </xf>
    <xf numFmtId="171" fontId="32" fillId="5" borderId="29" xfId="0" applyNumberFormat="1" applyFont="1" applyFill="1" applyBorder="1" applyAlignment="1">
      <alignment horizontal="right" vertical="center" shrinkToFit="1"/>
    </xf>
    <xf numFmtId="4" fontId="32" fillId="5" borderId="29" xfId="0" applyNumberFormat="1" applyFont="1" applyFill="1" applyBorder="1" applyAlignment="1">
      <alignment horizontal="right" vertical="center" shrinkToFit="1"/>
    </xf>
    <xf numFmtId="4" fontId="32" fillId="5" borderId="30" xfId="0" applyNumberFormat="1" applyFont="1" applyFill="1" applyBorder="1" applyAlignment="1">
      <alignment horizontal="right" vertical="center" shrinkToFit="1"/>
    </xf>
    <xf numFmtId="0" fontId="31" fillId="5" borderId="28" xfId="0" applyFont="1" applyFill="1" applyBorder="1" applyAlignment="1">
      <alignment horizontal="centerContinuous" vertical="center"/>
    </xf>
    <xf numFmtId="0" fontId="31" fillId="5" borderId="29" xfId="0" applyFont="1" applyFill="1" applyBorder="1" applyAlignment="1">
      <alignment horizontal="centerContinuous" vertical="center"/>
    </xf>
    <xf numFmtId="0" fontId="32" fillId="5" borderId="29" xfId="0" applyFont="1" applyFill="1" applyBorder="1" applyAlignment="1">
      <alignment horizontal="centerContinuous" vertical="center"/>
    </xf>
    <xf numFmtId="171" fontId="32" fillId="5" borderId="29" xfId="0" applyNumberFormat="1" applyFont="1" applyFill="1" applyBorder="1" applyAlignment="1">
      <alignment horizontal="centerContinuous" vertical="center"/>
    </xf>
    <xf numFmtId="0" fontId="32" fillId="5" borderId="29" xfId="0" applyFont="1" applyFill="1" applyBorder="1" applyAlignment="1">
      <alignment horizontal="left" vertical="center"/>
    </xf>
    <xf numFmtId="41" fontId="32" fillId="5" borderId="30" xfId="0" applyNumberFormat="1" applyFont="1" applyFill="1" applyBorder="1" applyAlignment="1">
      <alignment horizontal="right" vertical="center" wrapText="1"/>
    </xf>
    <xf numFmtId="0" fontId="31" fillId="5" borderId="28" xfId="0" applyFont="1" applyFill="1" applyBorder="1" applyAlignment="1">
      <alignment horizontal="center" vertical="center"/>
    </xf>
    <xf numFmtId="0" fontId="31" fillId="5" borderId="29" xfId="0" applyFont="1" applyFill="1" applyBorder="1" applyAlignment="1">
      <alignment vertical="center"/>
    </xf>
    <xf numFmtId="0" fontId="32" fillId="5" borderId="29" xfId="0" applyFont="1" applyFill="1" applyBorder="1" applyAlignment="1">
      <alignment vertical="center"/>
    </xf>
    <xf numFmtId="4" fontId="31" fillId="5" borderId="30" xfId="0" applyNumberFormat="1" applyFont="1" applyFill="1" applyBorder="1" applyAlignment="1">
      <alignment horizontal="right" vertical="center" shrinkToFit="1"/>
    </xf>
    <xf numFmtId="0" fontId="31" fillId="5" borderId="62" xfId="0" applyFont="1" applyFill="1" applyBorder="1" applyAlignment="1">
      <alignment vertical="center"/>
    </xf>
    <xf numFmtId="0" fontId="32" fillId="5" borderId="63" xfId="0" applyFont="1" applyFill="1" applyBorder="1" applyAlignment="1">
      <alignment vertical="center"/>
    </xf>
    <xf numFmtId="0" fontId="32" fillId="5" borderId="64" xfId="0" applyFont="1" applyFill="1" applyBorder="1" applyAlignment="1">
      <alignment vertical="center"/>
    </xf>
    <xf numFmtId="0" fontId="31" fillId="5" borderId="81" xfId="0" applyFont="1" applyFill="1" applyBorder="1" applyAlignment="1">
      <alignment horizontal="center" vertical="center"/>
    </xf>
    <xf numFmtId="0" fontId="31" fillId="5" borderId="83" xfId="0" applyFont="1" applyFill="1" applyBorder="1" applyAlignment="1">
      <alignment vertical="center"/>
    </xf>
    <xf numFmtId="0" fontId="32" fillId="5" borderId="49" xfId="0" applyFont="1" applyFill="1" applyBorder="1" applyAlignment="1">
      <alignment vertical="center"/>
    </xf>
    <xf numFmtId="0" fontId="31" fillId="5" borderId="55" xfId="0" applyFont="1" applyFill="1" applyBorder="1" applyAlignment="1">
      <alignment horizontal="center" vertical="center" wrapText="1"/>
    </xf>
    <xf numFmtId="0" fontId="31" fillId="7" borderId="73" xfId="0" applyFont="1" applyFill="1" applyBorder="1" applyAlignment="1">
      <alignment horizontal="left" vertical="center"/>
    </xf>
    <xf numFmtId="0" fontId="31" fillId="7" borderId="49" xfId="0" applyFont="1" applyFill="1" applyBorder="1" applyAlignment="1">
      <alignment horizontal="left" vertical="center"/>
    </xf>
    <xf numFmtId="0" fontId="31" fillId="5" borderId="90" xfId="0" applyFont="1" applyFill="1" applyBorder="1" applyAlignment="1">
      <alignment horizontal="center" vertical="center"/>
    </xf>
    <xf numFmtId="0" fontId="32" fillId="5" borderId="114" xfId="0" applyFont="1" applyFill="1" applyBorder="1" applyAlignment="1">
      <alignment horizontal="left" vertical="center"/>
    </xf>
    <xf numFmtId="0" fontId="32" fillId="5" borderId="55" xfId="0" applyFont="1" applyFill="1" applyBorder="1" applyAlignment="1">
      <alignment horizontal="right" vertical="center" shrinkToFit="1"/>
    </xf>
    <xf numFmtId="1" fontId="32" fillId="5" borderId="54" xfId="0" quotePrefix="1" applyNumberFormat="1" applyFont="1" applyFill="1" applyBorder="1" applyAlignment="1">
      <alignment horizontal="center" vertical="center" shrinkToFit="1"/>
    </xf>
    <xf numFmtId="41" fontId="32" fillId="5" borderId="57" xfId="0" applyNumberFormat="1" applyFont="1" applyFill="1" applyBorder="1" applyAlignment="1">
      <alignment horizontal="right" vertical="center" shrinkToFit="1"/>
    </xf>
    <xf numFmtId="168" fontId="32" fillId="5" borderId="55" xfId="0" applyNumberFormat="1" applyFont="1" applyFill="1" applyBorder="1" applyAlignment="1">
      <alignment horizontal="right" vertical="center" shrinkToFit="1"/>
    </xf>
    <xf numFmtId="0" fontId="32" fillId="5" borderId="54" xfId="0" applyFont="1" applyFill="1" applyBorder="1" applyAlignment="1">
      <alignment horizontal="center" vertical="center" wrapText="1"/>
    </xf>
    <xf numFmtId="0" fontId="31" fillId="7" borderId="45" xfId="0" applyFont="1" applyFill="1" applyBorder="1" applyAlignment="1">
      <alignment horizontal="left" vertical="center"/>
    </xf>
    <xf numFmtId="0" fontId="31" fillId="5" borderId="88" xfId="0" applyFont="1" applyFill="1" applyBorder="1" applyAlignment="1">
      <alignment horizontal="left" vertical="center" wrapText="1"/>
    </xf>
    <xf numFmtId="0" fontId="32" fillId="5" borderId="90" xfId="0" applyFont="1" applyFill="1" applyBorder="1" applyAlignment="1">
      <alignment horizontal="center" vertical="center"/>
    </xf>
    <xf numFmtId="168" fontId="32" fillId="5" borderId="55" xfId="0" applyNumberFormat="1" applyFont="1" applyFill="1" applyBorder="1" applyAlignment="1">
      <alignment horizontal="right" vertical="center" wrapText="1"/>
    </xf>
    <xf numFmtId="0" fontId="31" fillId="7" borderId="45" xfId="0" applyFont="1" applyFill="1" applyBorder="1" applyAlignment="1">
      <alignment vertical="center"/>
    </xf>
    <xf numFmtId="171" fontId="32" fillId="5" borderId="55" xfId="0" applyNumberFormat="1" applyFont="1" applyFill="1" applyBorder="1" applyAlignment="1">
      <alignment horizontal="right" vertical="center" wrapText="1"/>
    </xf>
    <xf numFmtId="4" fontId="32" fillId="5" borderId="57" xfId="0" applyNumberFormat="1" applyFont="1" applyFill="1" applyBorder="1" applyAlignment="1">
      <alignment horizontal="left" vertical="center" wrapText="1"/>
    </xf>
    <xf numFmtId="174" fontId="31" fillId="5" borderId="30" xfId="0" applyNumberFormat="1" applyFont="1" applyFill="1" applyBorder="1" applyAlignment="1">
      <alignment horizontal="left" vertical="center"/>
    </xf>
    <xf numFmtId="0" fontId="31" fillId="5" borderId="30" xfId="0" applyFont="1" applyFill="1" applyBorder="1" applyAlignment="1">
      <alignment horizontal="left" vertical="center" wrapText="1"/>
    </xf>
    <xf numFmtId="1" fontId="32" fillId="5" borderId="28" xfId="0" quotePrefix="1" applyNumberFormat="1" applyFont="1" applyFill="1" applyBorder="1" applyAlignment="1">
      <alignment horizontal="center" vertical="center" shrinkToFit="1"/>
    </xf>
    <xf numFmtId="0" fontId="32" fillId="5" borderId="29" xfId="0" applyFont="1" applyFill="1" applyBorder="1" applyAlignment="1">
      <alignment horizontal="right" vertical="center" shrinkToFit="1"/>
    </xf>
    <xf numFmtId="4" fontId="32" fillId="5" borderId="30" xfId="0" applyNumberFormat="1" applyFont="1" applyFill="1" applyBorder="1" applyAlignment="1">
      <alignment horizontal="left" vertical="center" wrapText="1"/>
    </xf>
    <xf numFmtId="41" fontId="32" fillId="5" borderId="30" xfId="0" applyNumberFormat="1" applyFont="1" applyFill="1" applyBorder="1" applyAlignment="1">
      <alignment horizontal="right" vertical="center" shrinkToFit="1"/>
    </xf>
    <xf numFmtId="0" fontId="32" fillId="5" borderId="28" xfId="0" quotePrefix="1" applyFont="1" applyFill="1" applyBorder="1" applyAlignment="1">
      <alignment horizontal="center" vertical="center" wrapText="1"/>
    </xf>
    <xf numFmtId="0" fontId="32" fillId="5" borderId="29" xfId="0" applyFont="1" applyFill="1" applyBorder="1" applyAlignment="1">
      <alignment horizontal="center" vertical="center"/>
    </xf>
    <xf numFmtId="0" fontId="32" fillId="5" borderId="29" xfId="0" applyFont="1" applyFill="1" applyBorder="1" applyAlignment="1">
      <alignment horizontal="right" vertical="center" wrapText="1"/>
    </xf>
    <xf numFmtId="0" fontId="31" fillId="7" borderId="89" xfId="0" applyFont="1" applyFill="1" applyBorder="1" applyAlignment="1">
      <alignment horizontal="center" vertical="center"/>
    </xf>
    <xf numFmtId="0" fontId="32" fillId="7" borderId="49" xfId="0" applyFont="1" applyFill="1" applyBorder="1" applyAlignment="1">
      <alignment horizontal="left" vertical="center"/>
    </xf>
    <xf numFmtId="0" fontId="32" fillId="7" borderId="45" xfId="0" applyFont="1" applyFill="1" applyBorder="1" applyAlignment="1">
      <alignment horizontal="left" vertical="center"/>
    </xf>
    <xf numFmtId="0" fontId="32" fillId="5" borderId="58" xfId="0" applyFont="1" applyFill="1" applyBorder="1" applyAlignment="1">
      <alignment horizontal="center" vertical="center" wrapText="1"/>
    </xf>
    <xf numFmtId="0" fontId="32" fillId="5" borderId="59" xfId="0" applyFont="1" applyFill="1" applyBorder="1" applyAlignment="1">
      <alignment horizontal="center" vertical="center"/>
    </xf>
    <xf numFmtId="0" fontId="31" fillId="7" borderId="29" xfId="0" applyFont="1" applyFill="1" applyBorder="1" applyAlignment="1">
      <alignment horizontal="left" vertical="center"/>
    </xf>
    <xf numFmtId="0" fontId="32" fillId="5" borderId="136" xfId="0" applyFont="1" applyFill="1" applyBorder="1" applyAlignment="1">
      <alignment horizontal="center" vertical="center"/>
    </xf>
    <xf numFmtId="0" fontId="32" fillId="5" borderId="79" xfId="0" applyFont="1" applyFill="1" applyBorder="1" applyAlignment="1">
      <alignment horizontal="left" vertical="center"/>
    </xf>
    <xf numFmtId="0" fontId="31" fillId="5" borderId="90" xfId="0" applyFont="1" applyFill="1" applyBorder="1" applyAlignment="1">
      <alignment horizontal="center" vertical="center" wrapText="1"/>
    </xf>
    <xf numFmtId="0" fontId="31" fillId="5" borderId="91" xfId="0" applyFont="1" applyFill="1" applyBorder="1" applyAlignment="1">
      <alignment horizontal="center" vertical="center" wrapText="1"/>
    </xf>
    <xf numFmtId="0" fontId="32" fillId="5" borderId="59" xfId="0" applyFont="1" applyFill="1" applyBorder="1" applyAlignment="1">
      <alignment horizontal="right" vertical="center"/>
    </xf>
    <xf numFmtId="0" fontId="32" fillId="5" borderId="89" xfId="0" applyFont="1" applyFill="1" applyBorder="1" applyAlignment="1">
      <alignment horizontal="center" vertical="center"/>
    </xf>
    <xf numFmtId="0" fontId="32" fillId="5" borderId="49" xfId="0" applyFont="1" applyFill="1" applyBorder="1" applyAlignment="1">
      <alignment horizontal="left" vertical="center"/>
    </xf>
    <xf numFmtId="0" fontId="32" fillId="5" borderId="72" xfId="0" applyFont="1" applyFill="1" applyBorder="1" applyAlignment="1">
      <alignment horizontal="left" vertical="center"/>
    </xf>
    <xf numFmtId="0" fontId="32" fillId="5" borderId="133" xfId="0" applyFont="1" applyFill="1" applyBorder="1" applyAlignment="1">
      <alignment horizontal="left" vertical="center"/>
    </xf>
    <xf numFmtId="0" fontId="31" fillId="5" borderId="52" xfId="0" applyFont="1" applyFill="1" applyBorder="1" applyAlignment="1">
      <alignment horizontal="center" vertical="center" wrapText="1"/>
    </xf>
    <xf numFmtId="174" fontId="31" fillId="7" borderId="72" xfId="0" applyNumberFormat="1" applyFont="1" applyFill="1" applyBorder="1" applyAlignment="1">
      <alignment horizontal="left" vertical="center"/>
    </xf>
    <xf numFmtId="0" fontId="31" fillId="5" borderId="77" xfId="0" applyFont="1" applyFill="1" applyBorder="1" applyAlignment="1">
      <alignment horizontal="center" vertical="center"/>
    </xf>
    <xf numFmtId="0" fontId="31" fillId="5" borderId="129" xfId="0" applyFont="1" applyFill="1" applyBorder="1" applyAlignment="1">
      <alignment vertical="center"/>
    </xf>
    <xf numFmtId="0" fontId="32" fillId="5" borderId="130" xfId="0" applyFont="1" applyFill="1" applyBorder="1" applyAlignment="1">
      <alignment vertical="center"/>
    </xf>
    <xf numFmtId="0" fontId="32" fillId="5" borderId="131" xfId="0" applyFont="1" applyFill="1" applyBorder="1" applyAlignment="1">
      <alignment vertical="center"/>
    </xf>
    <xf numFmtId="0" fontId="31" fillId="7" borderId="79" xfId="0" applyFont="1" applyFill="1" applyBorder="1" applyAlignment="1">
      <alignment horizontal="left" vertical="center"/>
    </xf>
    <xf numFmtId="0" fontId="32" fillId="7" borderId="79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5" borderId="81" xfId="0" applyFont="1" applyFill="1" applyBorder="1" applyAlignment="1">
      <alignment horizontal="center" vertical="center" wrapText="1"/>
    </xf>
    <xf numFmtId="0" fontId="31" fillId="5" borderId="82" xfId="0" applyFont="1" applyFill="1" applyBorder="1" applyAlignment="1">
      <alignment horizontal="center" vertical="center" wrapText="1"/>
    </xf>
    <xf numFmtId="0" fontId="31" fillId="5" borderId="84" xfId="0" applyFont="1" applyFill="1" applyBorder="1" applyAlignment="1">
      <alignment horizontal="center" vertical="center" wrapText="1"/>
    </xf>
    <xf numFmtId="0" fontId="31" fillId="5" borderId="59" xfId="0" applyFont="1" applyFill="1" applyBorder="1" applyAlignment="1">
      <alignment vertical="center"/>
    </xf>
    <xf numFmtId="0" fontId="31" fillId="5" borderId="63" xfId="0" applyFont="1" applyFill="1" applyBorder="1" applyAlignment="1">
      <alignment vertical="center"/>
    </xf>
    <xf numFmtId="0" fontId="31" fillId="5" borderId="49" xfId="0" applyFont="1" applyFill="1" applyBorder="1" applyAlignment="1">
      <alignment vertical="center"/>
    </xf>
    <xf numFmtId="0" fontId="32" fillId="5" borderId="28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center" vertical="center"/>
    </xf>
    <xf numFmtId="0" fontId="24" fillId="7" borderId="71" xfId="0" applyFont="1" applyFill="1" applyBorder="1" applyAlignment="1">
      <alignment horizontal="left" vertical="center" wrapText="1"/>
    </xf>
    <xf numFmtId="0" fontId="24" fillId="7" borderId="71" xfId="0" applyFont="1" applyFill="1" applyBorder="1" applyAlignment="1">
      <alignment horizontal="center" vertical="center" wrapText="1"/>
    </xf>
    <xf numFmtId="0" fontId="24" fillId="7" borderId="109" xfId="0" applyFont="1" applyFill="1" applyBorder="1" applyAlignment="1">
      <alignment horizontal="left" vertical="center" wrapText="1"/>
    </xf>
    <xf numFmtId="168" fontId="24" fillId="5" borderId="55" xfId="0" applyNumberFormat="1" applyFont="1" applyFill="1" applyBorder="1" applyAlignment="1">
      <alignment horizontal="center" vertical="center" shrinkToFit="1"/>
    </xf>
    <xf numFmtId="171" fontId="24" fillId="5" borderId="59" xfId="0" applyNumberFormat="1" applyFont="1" applyFill="1" applyBorder="1" applyAlignment="1">
      <alignment horizontal="center" vertical="center"/>
    </xf>
    <xf numFmtId="171" fontId="24" fillId="5" borderId="55" xfId="0" applyNumberFormat="1" applyFont="1" applyFill="1" applyBorder="1" applyAlignment="1">
      <alignment horizontal="center" vertical="center" shrinkToFit="1"/>
    </xf>
    <xf numFmtId="0" fontId="22" fillId="5" borderId="56" xfId="0" applyFont="1" applyFill="1" applyBorder="1" applyAlignment="1">
      <alignment vertical="center"/>
    </xf>
    <xf numFmtId="0" fontId="24" fillId="5" borderId="59" xfId="0" applyFont="1" applyFill="1" applyBorder="1" applyAlignment="1">
      <alignment vertical="center"/>
    </xf>
    <xf numFmtId="0" fontId="22" fillId="5" borderId="61" xfId="0" applyFont="1" applyFill="1" applyBorder="1" applyAlignment="1">
      <alignment horizontal="center" vertical="center"/>
    </xf>
    <xf numFmtId="0" fontId="22" fillId="5" borderId="62" xfId="0" applyFont="1" applyFill="1" applyBorder="1" applyAlignment="1">
      <alignment vertical="center"/>
    </xf>
    <xf numFmtId="0" fontId="24" fillId="5" borderId="63" xfId="0" applyFont="1" applyFill="1" applyBorder="1" applyAlignment="1">
      <alignment vertical="center"/>
    </xf>
    <xf numFmtId="0" fontId="24" fillId="5" borderId="64" xfId="0" applyFont="1" applyFill="1" applyBorder="1" applyAlignment="1">
      <alignment horizontal="center" vertical="center"/>
    </xf>
    <xf numFmtId="0" fontId="22" fillId="5" borderId="81" xfId="0" applyFont="1" applyFill="1" applyBorder="1" applyAlignment="1">
      <alignment horizontal="center" vertical="center"/>
    </xf>
    <xf numFmtId="0" fontId="22" fillId="5" borderId="83" xfId="0" applyFont="1" applyFill="1" applyBorder="1" applyAlignment="1">
      <alignment vertical="center"/>
    </xf>
    <xf numFmtId="0" fontId="24" fillId="5" borderId="49" xfId="0" applyFont="1" applyFill="1" applyBorder="1" applyAlignment="1">
      <alignment vertical="center"/>
    </xf>
    <xf numFmtId="0" fontId="24" fillId="5" borderId="49" xfId="0" applyFont="1" applyFill="1" applyBorder="1" applyAlignment="1">
      <alignment horizontal="center" vertical="center"/>
    </xf>
    <xf numFmtId="0" fontId="24" fillId="5" borderId="90" xfId="0" applyFont="1" applyFill="1" applyBorder="1" applyAlignment="1">
      <alignment horizontal="center" vertical="center"/>
    </xf>
    <xf numFmtId="4" fontId="22" fillId="5" borderId="114" xfId="0" applyNumberFormat="1" applyFont="1" applyFill="1" applyBorder="1" applyAlignment="1">
      <alignment vertical="center"/>
    </xf>
    <xf numFmtId="0" fontId="24" fillId="7" borderId="49" xfId="0" applyFont="1" applyFill="1" applyBorder="1" applyAlignment="1">
      <alignment horizontal="left" vertical="center" wrapText="1"/>
    </xf>
    <xf numFmtId="0" fontId="24" fillId="7" borderId="49" xfId="0" applyFont="1" applyFill="1" applyBorder="1" applyAlignment="1">
      <alignment horizontal="center" vertical="center" wrapText="1"/>
    </xf>
    <xf numFmtId="0" fontId="24" fillId="7" borderId="45" xfId="0" applyFont="1" applyFill="1" applyBorder="1" applyAlignment="1">
      <alignment horizontal="left" vertical="center" wrapText="1"/>
    </xf>
    <xf numFmtId="174" fontId="29" fillId="7" borderId="30" xfId="0" applyNumberFormat="1" applyFont="1" applyFill="1" applyBorder="1" applyAlignment="1">
      <alignment horizontal="left" vertical="center"/>
    </xf>
    <xf numFmtId="0" fontId="22" fillId="5" borderId="57" xfId="0" applyFont="1" applyFill="1" applyBorder="1" applyAlignment="1">
      <alignment horizontal="left" vertical="center" wrapText="1"/>
    </xf>
    <xf numFmtId="180" fontId="24" fillId="5" borderId="55" xfId="0" applyNumberFormat="1" applyFont="1" applyFill="1" applyBorder="1" applyAlignment="1">
      <alignment horizontal="center" vertical="center" shrinkToFit="1"/>
    </xf>
    <xf numFmtId="0" fontId="24" fillId="5" borderId="99" xfId="0" applyFont="1" applyFill="1" applyBorder="1" applyAlignment="1">
      <alignment horizontal="left" vertical="center"/>
    </xf>
    <xf numFmtId="0" fontId="24" fillId="5" borderId="99" xfId="0" applyFont="1" applyFill="1" applyBorder="1" applyAlignment="1">
      <alignment horizontal="center" vertical="center"/>
    </xf>
    <xf numFmtId="171" fontId="24" fillId="5" borderId="99" xfId="0" applyNumberFormat="1" applyFont="1" applyFill="1" applyBorder="1" applyAlignment="1">
      <alignment horizontal="center" vertical="center" shrinkToFit="1"/>
    </xf>
    <xf numFmtId="1" fontId="24" fillId="5" borderId="58" xfId="0" applyNumberFormat="1" applyFont="1" applyFill="1" applyBorder="1" applyAlignment="1">
      <alignment horizontal="center" vertical="center" shrinkToFit="1"/>
    </xf>
    <xf numFmtId="0" fontId="24" fillId="5" borderId="73" xfId="0" applyFont="1" applyFill="1" applyBorder="1" applyAlignment="1">
      <alignment horizontal="left" vertical="center"/>
    </xf>
    <xf numFmtId="0" fontId="24" fillId="5" borderId="45" xfId="0" applyFont="1" applyFill="1" applyBorder="1" applyAlignment="1">
      <alignment horizontal="center" vertical="center"/>
    </xf>
    <xf numFmtId="168" fontId="24" fillId="5" borderId="29" xfId="0" applyNumberFormat="1" applyFont="1" applyFill="1" applyBorder="1" applyAlignment="1">
      <alignment horizontal="center" vertical="center" shrinkToFit="1"/>
    </xf>
    <xf numFmtId="4" fontId="24" fillId="5" borderId="60" xfId="0" applyNumberFormat="1" applyFont="1" applyFill="1" applyBorder="1" applyAlignment="1">
      <alignment horizontal="right" vertical="center" shrinkToFit="1"/>
    </xf>
    <xf numFmtId="168" fontId="24" fillId="5" borderId="120" xfId="0" applyNumberFormat="1" applyFont="1" applyFill="1" applyBorder="1" applyAlignment="1">
      <alignment horizontal="center" vertical="center"/>
    </xf>
    <xf numFmtId="168" fontId="24" fillId="5" borderId="55" xfId="0" applyNumberFormat="1" applyFont="1" applyFill="1" applyBorder="1" applyAlignment="1">
      <alignment horizontal="center" vertical="center" wrapText="1"/>
    </xf>
    <xf numFmtId="0" fontId="24" fillId="5" borderId="90" xfId="0" applyFont="1" applyFill="1" applyBorder="1" applyAlignment="1">
      <alignment vertical="center"/>
    </xf>
    <xf numFmtId="0" fontId="24" fillId="5" borderId="114" xfId="0" applyFont="1" applyFill="1" applyBorder="1" applyAlignment="1">
      <alignment vertical="center"/>
    </xf>
    <xf numFmtId="0" fontId="22" fillId="5" borderId="94" xfId="0" applyFont="1" applyFill="1" applyBorder="1" applyAlignment="1">
      <alignment horizontal="center" vertical="center"/>
    </xf>
    <xf numFmtId="0" fontId="22" fillId="5" borderId="95" xfId="0" applyFont="1" applyFill="1" applyBorder="1" applyAlignment="1">
      <alignment vertical="center"/>
    </xf>
    <xf numFmtId="0" fontId="24" fillId="5" borderId="74" xfId="0" applyFont="1" applyFill="1" applyBorder="1" applyAlignment="1">
      <alignment vertical="center"/>
    </xf>
    <xf numFmtId="0" fontId="24" fillId="5" borderId="74" xfId="0" applyFont="1" applyFill="1" applyBorder="1" applyAlignment="1">
      <alignment horizontal="center" vertical="center"/>
    </xf>
    <xf numFmtId="0" fontId="24" fillId="5" borderId="72" xfId="0" applyFont="1" applyFill="1" applyBorder="1" applyAlignment="1">
      <alignment vertical="center"/>
    </xf>
    <xf numFmtId="0" fontId="22" fillId="5" borderId="137" xfId="0" applyFont="1" applyFill="1" applyBorder="1" applyAlignment="1">
      <alignment horizontal="center" vertical="center"/>
    </xf>
    <xf numFmtId="0" fontId="22" fillId="5" borderId="138" xfId="0" applyFont="1" applyFill="1" applyBorder="1" applyAlignment="1">
      <alignment vertical="center"/>
    </xf>
    <xf numFmtId="0" fontId="24" fillId="5" borderId="139" xfId="0" applyFont="1" applyFill="1" applyBorder="1" applyAlignment="1">
      <alignment vertical="center"/>
    </xf>
    <xf numFmtId="0" fontId="24" fillId="5" borderId="139" xfId="0" applyFont="1" applyFill="1" applyBorder="1" applyAlignment="1">
      <alignment horizontal="center" vertical="center"/>
    </xf>
    <xf numFmtId="0" fontId="34" fillId="5" borderId="140" xfId="0" applyFont="1" applyFill="1" applyBorder="1" applyAlignment="1">
      <alignment horizontal="right" vertical="center"/>
    </xf>
    <xf numFmtId="0" fontId="34" fillId="5" borderId="0" xfId="0" applyFont="1" applyFill="1" applyAlignment="1">
      <alignment horizontal="right" vertical="center"/>
    </xf>
    <xf numFmtId="0" fontId="34" fillId="5" borderId="132" xfId="0" applyFont="1" applyFill="1" applyBorder="1" applyAlignment="1">
      <alignment horizontal="right" vertical="center"/>
    </xf>
    <xf numFmtId="0" fontId="24" fillId="5" borderId="79" xfId="0" applyFont="1" applyFill="1" applyBorder="1" applyAlignment="1">
      <alignment vertical="center"/>
    </xf>
    <xf numFmtId="0" fontId="24" fillId="5" borderId="75" xfId="0" applyFont="1" applyFill="1" applyBorder="1" applyAlignment="1">
      <alignment vertical="center"/>
    </xf>
    <xf numFmtId="0" fontId="24" fillId="5" borderId="104" xfId="0" applyFont="1" applyFill="1" applyBorder="1" applyAlignment="1">
      <alignment vertical="center"/>
    </xf>
    <xf numFmtId="0" fontId="24" fillId="5" borderId="133" xfId="0" applyFont="1" applyFill="1" applyBorder="1" applyAlignment="1">
      <alignment vertical="center"/>
    </xf>
    <xf numFmtId="0" fontId="22" fillId="5" borderId="90" xfId="0" applyFont="1" applyFill="1" applyBorder="1" applyAlignment="1">
      <alignment vertical="center"/>
    </xf>
    <xf numFmtId="0" fontId="22" fillId="5" borderId="93" xfId="0" applyFont="1" applyFill="1" applyBorder="1" applyAlignment="1">
      <alignment horizontal="center" vertical="center" wrapText="1"/>
    </xf>
    <xf numFmtId="0" fontId="23" fillId="5" borderId="86" xfId="0" applyFont="1" applyFill="1" applyBorder="1" applyAlignment="1">
      <alignment horizontal="left" vertical="center" wrapText="1"/>
    </xf>
    <xf numFmtId="0" fontId="23" fillId="5" borderId="88" xfId="0" applyFont="1" applyFill="1" applyBorder="1" applyAlignment="1">
      <alignment horizontal="left" vertical="center" wrapText="1"/>
    </xf>
    <xf numFmtId="0" fontId="25" fillId="5" borderId="90" xfId="0" applyFont="1" applyFill="1" applyBorder="1" applyAlignment="1">
      <alignment horizontal="center" vertical="center"/>
    </xf>
    <xf numFmtId="0" fontId="25" fillId="5" borderId="89" xfId="0" applyFont="1" applyFill="1" applyBorder="1" applyAlignment="1">
      <alignment horizontal="center" vertical="center"/>
    </xf>
    <xf numFmtId="0" fontId="25" fillId="5" borderId="90" xfId="0" applyFont="1" applyFill="1" applyBorder="1" applyAlignment="1">
      <alignment horizontal="right" vertical="center"/>
    </xf>
    <xf numFmtId="0" fontId="24" fillId="5" borderId="140" xfId="0" applyFont="1" applyFill="1" applyBorder="1" applyAlignment="1">
      <alignment horizontal="left" vertical="center" wrapText="1"/>
    </xf>
    <xf numFmtId="0" fontId="25" fillId="5" borderId="140" xfId="0" applyFont="1" applyFill="1" applyBorder="1" applyAlignment="1">
      <alignment horizontal="center" vertical="center" wrapText="1"/>
    </xf>
    <xf numFmtId="0" fontId="25" fillId="5" borderId="140" xfId="0" applyFont="1" applyFill="1" applyBorder="1" applyAlignment="1">
      <alignment horizontal="right" vertical="center" wrapText="1"/>
    </xf>
    <xf numFmtId="0" fontId="24" fillId="5" borderId="121" xfId="0" applyFont="1" applyFill="1" applyBorder="1" applyAlignment="1">
      <alignment horizontal="centerContinuous" vertical="center"/>
    </xf>
    <xf numFmtId="0" fontId="27" fillId="5" borderId="140" xfId="0" applyFont="1" applyFill="1" applyBorder="1" applyAlignment="1">
      <alignment horizontal="left" vertical="center" wrapText="1"/>
    </xf>
    <xf numFmtId="0" fontId="27" fillId="5" borderId="140" xfId="0" applyFont="1" applyFill="1" applyBorder="1" applyAlignment="1">
      <alignment horizontal="center" vertical="center" wrapText="1"/>
    </xf>
    <xf numFmtId="0" fontId="27" fillId="5" borderId="140" xfId="0" applyFont="1" applyFill="1" applyBorder="1" applyAlignment="1">
      <alignment horizontal="right" vertical="center" wrapText="1"/>
    </xf>
    <xf numFmtId="0" fontId="29" fillId="5" borderId="58" xfId="0" applyFont="1" applyFill="1" applyBorder="1" applyAlignment="1">
      <alignment horizontal="centerContinuous" vertical="center"/>
    </xf>
    <xf numFmtId="0" fontId="29" fillId="5" borderId="120" xfId="0" applyFont="1" applyFill="1" applyBorder="1" applyAlignment="1">
      <alignment horizontal="centerContinuous" vertical="center"/>
    </xf>
    <xf numFmtId="0" fontId="27" fillId="5" borderId="120" xfId="0" applyFont="1" applyFill="1" applyBorder="1" applyAlignment="1">
      <alignment horizontal="centerContinuous" vertical="center"/>
    </xf>
    <xf numFmtId="0" fontId="27" fillId="5" borderId="121" xfId="0" applyFont="1" applyFill="1" applyBorder="1" applyAlignment="1">
      <alignment horizontal="centerContinuous" vertical="center"/>
    </xf>
    <xf numFmtId="0" fontId="24" fillId="5" borderId="100" xfId="0" applyFont="1" applyFill="1" applyBorder="1" applyAlignment="1">
      <alignment vertical="center" wrapText="1"/>
    </xf>
    <xf numFmtId="0" fontId="24" fillId="5" borderId="140" xfId="0" applyFont="1" applyFill="1" applyBorder="1" applyAlignment="1">
      <alignment horizontal="center" vertical="center" wrapText="1"/>
    </xf>
    <xf numFmtId="0" fontId="24" fillId="5" borderId="140" xfId="0" applyFont="1" applyFill="1" applyBorder="1" applyAlignment="1">
      <alignment horizontal="right" vertical="center" wrapText="1"/>
    </xf>
    <xf numFmtId="0" fontId="27" fillId="5" borderId="55" xfId="0" applyFont="1" applyFill="1" applyBorder="1" applyAlignment="1">
      <alignment horizontal="right" vertical="center" wrapText="1"/>
    </xf>
    <xf numFmtId="174" fontId="23" fillId="7" borderId="30" xfId="0" applyNumberFormat="1" applyFont="1" applyFill="1" applyBorder="1" applyAlignment="1">
      <alignment vertical="center"/>
    </xf>
    <xf numFmtId="0" fontId="29" fillId="5" borderId="54" xfId="0" applyFont="1" applyFill="1" applyBorder="1" applyAlignment="1">
      <alignment horizontal="center" vertical="center" wrapText="1"/>
    </xf>
    <xf numFmtId="0" fontId="29" fillId="5" borderId="55" xfId="0" applyFont="1" applyFill="1" applyBorder="1" applyAlignment="1">
      <alignment horizontal="left" vertical="center" wrapText="1"/>
    </xf>
    <xf numFmtId="0" fontId="27" fillId="5" borderId="57" xfId="0" applyFont="1" applyFill="1" applyBorder="1" applyAlignment="1">
      <alignment horizontal="left" vertical="center" wrapText="1"/>
    </xf>
    <xf numFmtId="0" fontId="35" fillId="5" borderId="0" xfId="0" applyFont="1" applyFill="1" applyAlignment="1">
      <alignment horizontal="center" vertical="center"/>
    </xf>
    <xf numFmtId="0" fontId="35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36" fillId="7" borderId="1" xfId="0" applyFont="1" applyFill="1" applyBorder="1" applyAlignment="1">
      <alignment horizontal="center" vertical="center"/>
    </xf>
    <xf numFmtId="0" fontId="35" fillId="7" borderId="71" xfId="0" applyFont="1" applyFill="1" applyBorder="1" applyAlignment="1">
      <alignment vertical="center"/>
    </xf>
    <xf numFmtId="0" fontId="35" fillId="7" borderId="109" xfId="0" applyFont="1" applyFill="1" applyBorder="1" applyAlignment="1">
      <alignment vertical="center"/>
    </xf>
    <xf numFmtId="174" fontId="36" fillId="7" borderId="3" xfId="0" applyNumberFormat="1" applyFont="1" applyFill="1" applyBorder="1" applyAlignment="1">
      <alignment horizontal="left" vertical="center"/>
    </xf>
    <xf numFmtId="0" fontId="35" fillId="5" borderId="107" xfId="0" applyFont="1" applyFill="1" applyBorder="1" applyAlignment="1">
      <alignment horizontal="center" vertical="center" wrapText="1"/>
    </xf>
    <xf numFmtId="0" fontId="35" fillId="5" borderId="92" xfId="0" applyFont="1" applyFill="1" applyBorder="1" applyAlignment="1">
      <alignment horizontal="center" vertical="center" wrapText="1"/>
    </xf>
    <xf numFmtId="0" fontId="35" fillId="5" borderId="93" xfId="0" applyFont="1" applyFill="1" applyBorder="1" applyAlignment="1">
      <alignment horizontal="center" vertical="center" wrapText="1"/>
    </xf>
    <xf numFmtId="0" fontId="35" fillId="5" borderId="85" xfId="0" applyFont="1" applyFill="1" applyBorder="1" applyAlignment="1">
      <alignment horizontal="center" vertical="center" wrapText="1"/>
    </xf>
    <xf numFmtId="0" fontId="35" fillId="5" borderId="86" xfId="0" applyFont="1" applyFill="1" applyBorder="1" applyAlignment="1">
      <alignment horizontal="left" vertical="center" wrapText="1"/>
    </xf>
    <xf numFmtId="0" fontId="7" fillId="5" borderId="86" xfId="0" applyFont="1" applyFill="1" applyBorder="1" applyAlignment="1">
      <alignment horizontal="left" vertical="center" wrapText="1"/>
    </xf>
    <xf numFmtId="0" fontId="37" fillId="5" borderId="86" xfId="0" applyFont="1" applyFill="1" applyBorder="1" applyAlignment="1">
      <alignment horizontal="left" vertical="center" wrapText="1"/>
    </xf>
    <xf numFmtId="0" fontId="37" fillId="5" borderId="88" xfId="0" applyFont="1" applyFill="1" applyBorder="1" applyAlignment="1">
      <alignment horizontal="left" vertical="center" wrapText="1"/>
    </xf>
    <xf numFmtId="1" fontId="37" fillId="5" borderId="54" xfId="0" applyNumberFormat="1" applyFont="1" applyFill="1" applyBorder="1" applyAlignment="1">
      <alignment horizontal="center" vertical="center" shrinkToFit="1"/>
    </xf>
    <xf numFmtId="0" fontId="7" fillId="5" borderId="55" xfId="0" applyFont="1" applyFill="1" applyBorder="1" applyAlignment="1">
      <alignment horizontal="left" vertical="center" wrapText="1"/>
    </xf>
    <xf numFmtId="0" fontId="7" fillId="5" borderId="55" xfId="0" applyFont="1" applyFill="1" applyBorder="1" applyAlignment="1">
      <alignment horizontal="center" vertical="center" wrapText="1"/>
    </xf>
    <xf numFmtId="168" fontId="37" fillId="5" borderId="55" xfId="0" applyNumberFormat="1" applyFont="1" applyFill="1" applyBorder="1" applyAlignment="1">
      <alignment horizontal="right" vertical="center" shrinkToFit="1"/>
    </xf>
    <xf numFmtId="4" fontId="37" fillId="5" borderId="55" xfId="0" applyNumberFormat="1" applyFont="1" applyFill="1" applyBorder="1" applyAlignment="1">
      <alignment horizontal="right" vertical="center" shrinkToFit="1"/>
    </xf>
    <xf numFmtId="4" fontId="37" fillId="5" borderId="57" xfId="0" applyNumberFormat="1" applyFont="1" applyFill="1" applyBorder="1" applyAlignment="1">
      <alignment horizontal="right" vertical="center" shrinkToFit="1"/>
    </xf>
    <xf numFmtId="0" fontId="35" fillId="5" borderId="58" xfId="0" applyFont="1" applyFill="1" applyBorder="1" applyAlignment="1">
      <alignment horizontal="centerContinuous" vertical="center"/>
    </xf>
    <xf numFmtId="0" fontId="35" fillId="5" borderId="59" xfId="0" applyFont="1" applyFill="1" applyBorder="1" applyAlignment="1">
      <alignment horizontal="centerContinuous" vertical="center"/>
    </xf>
    <xf numFmtId="0" fontId="7" fillId="5" borderId="59" xfId="0" applyFont="1" applyFill="1" applyBorder="1" applyAlignment="1">
      <alignment horizontal="centerContinuous" vertical="center"/>
    </xf>
    <xf numFmtId="171" fontId="7" fillId="5" borderId="59" xfId="0" applyNumberFormat="1" applyFont="1" applyFill="1" applyBorder="1" applyAlignment="1">
      <alignment horizontal="centerContinuous" vertical="center"/>
    </xf>
    <xf numFmtId="0" fontId="7" fillId="5" borderId="60" xfId="0" applyFont="1" applyFill="1" applyBorder="1" applyAlignment="1">
      <alignment horizontal="centerContinuous" vertical="center"/>
    </xf>
    <xf numFmtId="0" fontId="35" fillId="5" borderId="54" xfId="0" applyFont="1" applyFill="1" applyBorder="1" applyAlignment="1">
      <alignment horizontal="center" vertical="center" wrapText="1"/>
    </xf>
    <xf numFmtId="0" fontId="35" fillId="5" borderId="55" xfId="0" applyFont="1" applyFill="1" applyBorder="1" applyAlignment="1">
      <alignment horizontal="left" vertical="center" wrapText="1"/>
    </xf>
    <xf numFmtId="0" fontId="37" fillId="5" borderId="55" xfId="0" applyFont="1" applyFill="1" applyBorder="1" applyAlignment="1">
      <alignment horizontal="left" vertical="center" wrapText="1"/>
    </xf>
    <xf numFmtId="0" fontId="37" fillId="5" borderId="57" xfId="0" applyFont="1" applyFill="1" applyBorder="1" applyAlignment="1">
      <alignment horizontal="left" vertical="center" wrapText="1"/>
    </xf>
    <xf numFmtId="0" fontId="7" fillId="5" borderId="54" xfId="0" applyFont="1" applyFill="1" applyBorder="1" applyAlignment="1">
      <alignment horizontal="center" vertical="center" wrapText="1"/>
    </xf>
    <xf numFmtId="0" fontId="37" fillId="5" borderId="55" xfId="0" applyFont="1" applyFill="1" applyBorder="1" applyAlignment="1">
      <alignment horizontal="center" vertical="center" wrapText="1"/>
    </xf>
    <xf numFmtId="0" fontId="37" fillId="5" borderId="55" xfId="0" applyFont="1" applyFill="1" applyBorder="1" applyAlignment="1">
      <alignment horizontal="right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36" fillId="5" borderId="54" xfId="0" applyFont="1" applyFill="1" applyBorder="1" applyAlignment="1">
      <alignment horizontal="center" vertical="center"/>
    </xf>
    <xf numFmtId="0" fontId="36" fillId="5" borderId="56" xfId="0" applyFont="1" applyFill="1" applyBorder="1" applyAlignment="1">
      <alignment vertical="center"/>
    </xf>
    <xf numFmtId="0" fontId="37" fillId="5" borderId="59" xfId="0" applyFont="1" applyFill="1" applyBorder="1" applyAlignment="1">
      <alignment vertical="center"/>
    </xf>
    <xf numFmtId="0" fontId="37" fillId="5" borderId="60" xfId="0" applyFont="1" applyFill="1" applyBorder="1" applyAlignment="1">
      <alignment vertical="center"/>
    </xf>
    <xf numFmtId="0" fontId="36" fillId="5" borderId="66" xfId="0" applyFont="1" applyFill="1" applyBorder="1" applyAlignment="1">
      <alignment horizontal="center" vertical="center"/>
    </xf>
    <xf numFmtId="0" fontId="36" fillId="5" borderId="67" xfId="0" applyFont="1" applyFill="1" applyBorder="1" applyAlignment="1">
      <alignment vertical="center"/>
    </xf>
    <xf numFmtId="0" fontId="37" fillId="5" borderId="68" xfId="0" applyFont="1" applyFill="1" applyBorder="1" applyAlignment="1">
      <alignment vertical="center"/>
    </xf>
    <xf numFmtId="0" fontId="23" fillId="5" borderId="29" xfId="0" applyFont="1" applyFill="1" applyBorder="1" applyAlignment="1">
      <alignment horizontal="left" vertical="center" wrapText="1"/>
    </xf>
    <xf numFmtId="0" fontId="23" fillId="5" borderId="30" xfId="0" applyFont="1" applyFill="1" applyBorder="1" applyAlignment="1">
      <alignment horizontal="left" vertical="center" wrapText="1"/>
    </xf>
    <xf numFmtId="0" fontId="27" fillId="5" borderId="28" xfId="0" applyFont="1" applyFill="1" applyBorder="1" applyAlignment="1">
      <alignment horizontal="center" vertical="center" wrapText="1"/>
    </xf>
    <xf numFmtId="0" fontId="27" fillId="5" borderId="29" xfId="0" applyFont="1" applyFill="1" applyBorder="1" applyAlignment="1">
      <alignment horizontal="left" vertical="center" wrapText="1"/>
    </xf>
    <xf numFmtId="0" fontId="27" fillId="5" borderId="29" xfId="0" applyFont="1" applyFill="1" applyBorder="1" applyAlignment="1">
      <alignment horizontal="center" vertical="center" wrapText="1"/>
    </xf>
    <xf numFmtId="0" fontId="27" fillId="5" borderId="29" xfId="0" applyFont="1" applyFill="1" applyBorder="1" applyAlignment="1">
      <alignment horizontal="right" vertical="center" wrapText="1"/>
    </xf>
    <xf numFmtId="4" fontId="27" fillId="5" borderId="30" xfId="0" applyNumberFormat="1" applyFont="1" applyFill="1" applyBorder="1" applyAlignment="1">
      <alignment horizontal="right" vertical="center" shrinkToFit="1"/>
    </xf>
    <xf numFmtId="0" fontId="29" fillId="5" borderId="0" xfId="0" applyFont="1" applyFill="1" applyAlignment="1">
      <alignment horizontal="center"/>
    </xf>
    <xf numFmtId="0" fontId="29" fillId="5" borderId="0" xfId="0" applyFont="1" applyFill="1" applyAlignment="1">
      <alignment horizontal="left"/>
    </xf>
    <xf numFmtId="0" fontId="27" fillId="5" borderId="0" xfId="0" applyFont="1" applyFill="1" applyAlignment="1">
      <alignment horizontal="left" vertical="center"/>
    </xf>
    <xf numFmtId="0" fontId="29" fillId="5" borderId="0" xfId="0" applyFont="1" applyFill="1" applyAlignment="1">
      <alignment horizontal="center" vertical="center"/>
    </xf>
    <xf numFmtId="0" fontId="29" fillId="5" borderId="0" xfId="0" applyFont="1" applyFill="1" applyAlignment="1">
      <alignment vertical="center"/>
    </xf>
    <xf numFmtId="1" fontId="29" fillId="7" borderId="1" xfId="0" applyNumberFormat="1" applyFont="1" applyFill="1" applyBorder="1" applyAlignment="1">
      <alignment horizontal="center" vertical="center"/>
    </xf>
    <xf numFmtId="0" fontId="29" fillId="5" borderId="50" xfId="0" applyFont="1" applyFill="1" applyBorder="1" applyAlignment="1">
      <alignment horizontal="center" vertical="center" wrapText="1"/>
    </xf>
    <xf numFmtId="0" fontId="29" fillId="5" borderId="51" xfId="0" applyFont="1" applyFill="1" applyBorder="1" applyAlignment="1">
      <alignment horizontal="center" vertical="center" wrapText="1"/>
    </xf>
    <xf numFmtId="0" fontId="29" fillId="5" borderId="53" xfId="0" applyFont="1" applyFill="1" applyBorder="1" applyAlignment="1">
      <alignment horizontal="center" vertical="center" wrapText="1"/>
    </xf>
    <xf numFmtId="1" fontId="27" fillId="5" borderId="54" xfId="0" applyNumberFormat="1" applyFont="1" applyFill="1" applyBorder="1" applyAlignment="1">
      <alignment horizontal="center" vertical="center" shrinkToFit="1"/>
    </xf>
    <xf numFmtId="168" fontId="27" fillId="5" borderId="55" xfId="0" applyNumberFormat="1" applyFont="1" applyFill="1" applyBorder="1" applyAlignment="1">
      <alignment horizontal="right" vertical="center" shrinkToFit="1"/>
    </xf>
    <xf numFmtId="0" fontId="29" fillId="5" borderId="59" xfId="0" applyFont="1" applyFill="1" applyBorder="1" applyAlignment="1">
      <alignment horizontal="centerContinuous" vertical="center"/>
    </xf>
    <xf numFmtId="0" fontId="27" fillId="5" borderId="59" xfId="0" applyFont="1" applyFill="1" applyBorder="1" applyAlignment="1">
      <alignment horizontal="centerContinuous" vertical="center"/>
    </xf>
    <xf numFmtId="168" fontId="27" fillId="5" borderId="59" xfId="0" applyNumberFormat="1" applyFont="1" applyFill="1" applyBorder="1" applyAlignment="1">
      <alignment horizontal="centerContinuous" vertical="center"/>
    </xf>
    <xf numFmtId="168" fontId="27" fillId="5" borderId="60" xfId="0" applyNumberFormat="1" applyFont="1" applyFill="1" applyBorder="1" applyAlignment="1">
      <alignment horizontal="centerContinuous" vertical="center"/>
    </xf>
    <xf numFmtId="1" fontId="27" fillId="5" borderId="54" xfId="0" quotePrefix="1" applyNumberFormat="1" applyFont="1" applyFill="1" applyBorder="1" applyAlignment="1">
      <alignment horizontal="center" vertical="center" shrinkToFit="1"/>
    </xf>
    <xf numFmtId="0" fontId="27" fillId="5" borderId="59" xfId="0" applyFont="1" applyFill="1" applyBorder="1" applyAlignment="1">
      <alignment horizontal="right" vertical="center"/>
    </xf>
    <xf numFmtId="0" fontId="27" fillId="5" borderId="60" xfId="0" applyFont="1" applyFill="1" applyBorder="1" applyAlignment="1">
      <alignment horizontal="centerContinuous" vertical="center"/>
    </xf>
    <xf numFmtId="0" fontId="27" fillId="5" borderId="59" xfId="0" applyFont="1" applyFill="1" applyBorder="1" applyAlignment="1">
      <alignment vertical="center"/>
    </xf>
    <xf numFmtId="0" fontId="29" fillId="5" borderId="61" xfId="0" applyFont="1" applyFill="1" applyBorder="1" applyAlignment="1">
      <alignment horizontal="center" vertical="center"/>
    </xf>
    <xf numFmtId="0" fontId="29" fillId="5" borderId="62" xfId="0" applyFont="1" applyFill="1" applyBorder="1" applyAlignment="1">
      <alignment vertical="center"/>
    </xf>
    <xf numFmtId="0" fontId="27" fillId="5" borderId="63" xfId="0" applyFont="1" applyFill="1" applyBorder="1" applyAlignment="1">
      <alignment vertical="center"/>
    </xf>
    <xf numFmtId="0" fontId="27" fillId="5" borderId="64" xfId="0" applyFont="1" applyFill="1" applyBorder="1" applyAlignment="1">
      <alignment vertical="center"/>
    </xf>
    <xf numFmtId="0" fontId="29" fillId="5" borderId="81" xfId="0" applyFont="1" applyFill="1" applyBorder="1" applyAlignment="1">
      <alignment horizontal="center" vertical="center"/>
    </xf>
    <xf numFmtId="0" fontId="29" fillId="5" borderId="83" xfId="0" applyFont="1" applyFill="1" applyBorder="1" applyAlignment="1">
      <alignment vertical="center"/>
    </xf>
    <xf numFmtId="0" fontId="27" fillId="5" borderId="49" xfId="0" applyFont="1" applyFill="1" applyBorder="1" applyAlignment="1">
      <alignment vertical="center"/>
    </xf>
    <xf numFmtId="0" fontId="27" fillId="5" borderId="90" xfId="0" applyFont="1" applyFill="1" applyBorder="1" applyAlignment="1">
      <alignment horizontal="left" vertical="center" wrapText="1"/>
    </xf>
    <xf numFmtId="0" fontId="27" fillId="5" borderId="0" xfId="0" applyFont="1" applyFill="1" applyAlignment="1">
      <alignment horizontal="left" vertical="center" wrapText="1"/>
    </xf>
    <xf numFmtId="4" fontId="29" fillId="5" borderId="114" xfId="0" applyNumberFormat="1" applyFont="1" applyFill="1" applyBorder="1" applyAlignment="1">
      <alignment horizontal="right" vertical="center" shrinkToFit="1"/>
    </xf>
    <xf numFmtId="1" fontId="29" fillId="7" borderId="28" xfId="0" applyNumberFormat="1" applyFont="1" applyFill="1" applyBorder="1" applyAlignment="1">
      <alignment horizontal="center" vertical="center"/>
    </xf>
    <xf numFmtId="0" fontId="29" fillId="5" borderId="57" xfId="0" applyFont="1" applyFill="1" applyBorder="1" applyAlignment="1">
      <alignment horizontal="left" vertical="center" wrapText="1"/>
    </xf>
    <xf numFmtId="0" fontId="27" fillId="5" borderId="54" xfId="0" applyFont="1" applyFill="1" applyBorder="1" applyAlignment="1">
      <alignment horizontal="center" vertical="center" wrapText="1"/>
    </xf>
    <xf numFmtId="180" fontId="27" fillId="5" borderId="55" xfId="0" applyNumberFormat="1" applyFont="1" applyFill="1" applyBorder="1" applyAlignment="1">
      <alignment horizontal="right" vertical="center" shrinkToFit="1"/>
    </xf>
    <xf numFmtId="0" fontId="27" fillId="5" borderId="78" xfId="0" applyFont="1" applyFill="1" applyBorder="1" applyAlignment="1">
      <alignment horizontal="center" vertical="center" wrapText="1"/>
    </xf>
    <xf numFmtId="0" fontId="27" fillId="5" borderId="122" xfId="0" applyFont="1" applyFill="1" applyBorder="1" applyAlignment="1">
      <alignment horizontal="left" vertical="center" wrapText="1"/>
    </xf>
    <xf numFmtId="0" fontId="27" fillId="5" borderId="122" xfId="0" applyFont="1" applyFill="1" applyBorder="1" applyAlignment="1">
      <alignment horizontal="center" vertical="center" wrapText="1"/>
    </xf>
    <xf numFmtId="0" fontId="27" fillId="5" borderId="122" xfId="0" applyFont="1" applyFill="1" applyBorder="1" applyAlignment="1">
      <alignment horizontal="right" vertical="center" wrapText="1"/>
    </xf>
    <xf numFmtId="0" fontId="27" fillId="5" borderId="60" xfId="0" applyFont="1" applyFill="1" applyBorder="1" applyAlignment="1">
      <alignment vertical="center"/>
    </xf>
    <xf numFmtId="0" fontId="27" fillId="5" borderId="74" xfId="0" applyFont="1" applyFill="1" applyBorder="1" applyAlignment="1">
      <alignment vertical="center"/>
    </xf>
    <xf numFmtId="0" fontId="27" fillId="5" borderId="90" xfId="0" applyFont="1" applyFill="1" applyBorder="1" applyAlignment="1">
      <alignment horizontal="left" vertical="center"/>
    </xf>
    <xf numFmtId="0" fontId="27" fillId="5" borderId="114" xfId="0" applyFont="1" applyFill="1" applyBorder="1" applyAlignment="1">
      <alignment horizontal="left" vertical="center"/>
    </xf>
    <xf numFmtId="171" fontId="27" fillId="5" borderId="55" xfId="0" applyNumberFormat="1" applyFont="1" applyFill="1" applyBorder="1" applyAlignment="1">
      <alignment horizontal="right" vertical="center" shrinkToFit="1"/>
    </xf>
    <xf numFmtId="1" fontId="27" fillId="5" borderId="58" xfId="0" quotePrefix="1" applyNumberFormat="1" applyFont="1" applyFill="1" applyBorder="1" applyAlignment="1">
      <alignment horizontal="center" vertical="center" shrinkToFit="1"/>
    </xf>
    <xf numFmtId="41" fontId="27" fillId="5" borderId="57" xfId="0" applyNumberFormat="1" applyFont="1" applyFill="1" applyBorder="1" applyAlignment="1">
      <alignment horizontal="right" vertical="center" wrapText="1"/>
    </xf>
    <xf numFmtId="0" fontId="29" fillId="5" borderId="66" xfId="0" applyFont="1" applyFill="1" applyBorder="1" applyAlignment="1">
      <alignment horizontal="center" vertical="center"/>
    </xf>
    <xf numFmtId="0" fontId="29" fillId="5" borderId="67" xfId="0" applyFont="1" applyFill="1" applyBorder="1" applyAlignment="1">
      <alignment vertical="center"/>
    </xf>
    <xf numFmtId="0" fontId="27" fillId="5" borderId="68" xfId="0" applyFont="1" applyFill="1" applyBorder="1" applyAlignment="1">
      <alignment vertical="center"/>
    </xf>
    <xf numFmtId="0" fontId="27" fillId="5" borderId="0" xfId="0" applyFont="1" applyFill="1" applyAlignment="1">
      <alignment vertical="center"/>
    </xf>
    <xf numFmtId="0" fontId="27" fillId="5" borderId="90" xfId="0" applyFont="1" applyFill="1" applyBorder="1" applyAlignment="1">
      <alignment vertical="center"/>
    </xf>
    <xf numFmtId="0" fontId="27" fillId="5" borderId="114" xfId="0" applyFont="1" applyFill="1" applyBorder="1" applyAlignment="1">
      <alignment vertical="center"/>
    </xf>
    <xf numFmtId="0" fontId="27" fillId="5" borderId="90" xfId="0" applyFont="1" applyFill="1" applyBorder="1" applyAlignment="1">
      <alignment horizontal="right" vertical="center" wrapText="1"/>
    </xf>
    <xf numFmtId="168" fontId="27" fillId="5" borderId="140" xfId="0" applyNumberFormat="1" applyFont="1" applyFill="1" applyBorder="1" applyAlignment="1">
      <alignment horizontal="right" vertical="center" shrinkToFit="1"/>
    </xf>
    <xf numFmtId="0" fontId="27" fillId="5" borderId="90" xfId="0" applyFont="1" applyFill="1" applyBorder="1" applyAlignment="1">
      <alignment horizontal="center" vertical="center"/>
    </xf>
    <xf numFmtId="0" fontId="29" fillId="5" borderId="137" xfId="0" applyFont="1" applyFill="1" applyBorder="1" applyAlignment="1">
      <alignment horizontal="center" vertical="center"/>
    </xf>
    <xf numFmtId="0" fontId="29" fillId="5" borderId="138" xfId="0" applyFont="1" applyFill="1" applyBorder="1" applyAlignment="1">
      <alignment vertical="center"/>
    </xf>
    <xf numFmtId="0" fontId="27" fillId="5" borderId="139" xfId="0" applyFont="1" applyFill="1" applyBorder="1" applyAlignment="1">
      <alignment vertical="center"/>
    </xf>
    <xf numFmtId="1" fontId="23" fillId="7" borderId="115" xfId="0" applyNumberFormat="1" applyFont="1" applyFill="1" applyBorder="1" applyAlignment="1">
      <alignment horizontal="center" vertical="center"/>
    </xf>
    <xf numFmtId="0" fontId="22" fillId="5" borderId="141" xfId="0" applyFont="1" applyFill="1" applyBorder="1" applyAlignment="1">
      <alignment horizontal="center" vertical="center" wrapText="1"/>
    </xf>
    <xf numFmtId="0" fontId="24" fillId="5" borderId="90" xfId="0" applyFont="1" applyFill="1" applyBorder="1" applyAlignment="1">
      <alignment horizontal="left" vertical="center" wrapText="1"/>
    </xf>
    <xf numFmtId="0" fontId="25" fillId="5" borderId="90" xfId="0" applyFont="1" applyFill="1" applyBorder="1" applyAlignment="1">
      <alignment horizontal="left" vertical="center"/>
    </xf>
    <xf numFmtId="0" fontId="25" fillId="5" borderId="89" xfId="0" applyFont="1" applyFill="1" applyBorder="1" applyAlignment="1">
      <alignment horizontal="left" vertical="center"/>
    </xf>
    <xf numFmtId="0" fontId="25" fillId="5" borderId="49" xfId="0" applyFont="1" applyFill="1" applyBorder="1" applyAlignment="1">
      <alignment horizontal="left" vertical="center"/>
    </xf>
    <xf numFmtId="0" fontId="25" fillId="5" borderId="72" xfId="0" applyFont="1" applyFill="1" applyBorder="1" applyAlignment="1">
      <alignment horizontal="left" vertical="center"/>
    </xf>
    <xf numFmtId="0" fontId="24" fillId="5" borderId="89" xfId="0" applyFont="1" applyFill="1" applyBorder="1" applyAlignment="1">
      <alignment horizontal="left" vertical="center" wrapText="1"/>
    </xf>
    <xf numFmtId="0" fontId="23" fillId="7" borderId="30" xfId="0" applyFont="1" applyFill="1" applyBorder="1" applyAlignment="1">
      <alignment horizontal="left" vertical="center"/>
    </xf>
    <xf numFmtId="1" fontId="23" fillId="7" borderId="80" xfId="0" applyNumberFormat="1" applyFont="1" applyFill="1" applyBorder="1" applyAlignment="1">
      <alignment vertical="center"/>
    </xf>
    <xf numFmtId="1" fontId="23" fillId="7" borderId="0" xfId="0" applyNumberFormat="1" applyFont="1" applyFill="1" applyAlignment="1">
      <alignment vertical="center"/>
    </xf>
    <xf numFmtId="181" fontId="23" fillId="7" borderId="0" xfId="0" applyNumberFormat="1" applyFont="1" applyFill="1" applyAlignment="1">
      <alignment vertical="center" shrinkToFit="1"/>
    </xf>
    <xf numFmtId="0" fontId="22" fillId="5" borderId="98" xfId="0" applyFont="1" applyFill="1" applyBorder="1" applyAlignment="1">
      <alignment horizontal="center" vertical="center" wrapText="1"/>
    </xf>
    <xf numFmtId="1" fontId="23" fillId="7" borderId="45" xfId="0" applyNumberFormat="1" applyFont="1" applyFill="1" applyBorder="1" applyAlignment="1">
      <alignment vertical="center"/>
    </xf>
    <xf numFmtId="181" fontId="23" fillId="7" borderId="73" xfId="0" applyNumberFormat="1" applyFont="1" applyFill="1" applyBorder="1" applyAlignment="1">
      <alignment vertical="center" shrinkToFit="1"/>
    </xf>
    <xf numFmtId="0" fontId="22" fillId="5" borderId="142" xfId="0" applyFont="1" applyFill="1" applyBorder="1" applyAlignment="1">
      <alignment horizontal="center" vertical="center" wrapText="1"/>
    </xf>
    <xf numFmtId="1" fontId="25" fillId="5" borderId="54" xfId="0" applyNumberFormat="1" applyFont="1" applyFill="1" applyBorder="1" applyAlignment="1">
      <alignment horizontal="center" vertical="center" wrapText="1" shrinkToFit="1"/>
    </xf>
    <xf numFmtId="171" fontId="25" fillId="5" borderId="55" xfId="0" applyNumberFormat="1" applyFont="1" applyFill="1" applyBorder="1" applyAlignment="1">
      <alignment horizontal="right" vertical="center" wrapText="1" shrinkToFit="1"/>
    </xf>
    <xf numFmtId="0" fontId="23" fillId="7" borderId="89" xfId="0" applyFont="1" applyFill="1" applyBorder="1" applyAlignment="1">
      <alignment horizontal="left" vertical="center"/>
    </xf>
    <xf numFmtId="0" fontId="22" fillId="7" borderId="89" xfId="0" applyFont="1" applyFill="1" applyBorder="1" applyAlignment="1">
      <alignment horizontal="left" vertical="center"/>
    </xf>
    <xf numFmtId="4" fontId="23" fillId="0" borderId="114" xfId="0" applyNumberFormat="1" applyFont="1" applyBorder="1" applyAlignment="1">
      <alignment vertical="center"/>
    </xf>
    <xf numFmtId="0" fontId="22" fillId="7" borderId="28" xfId="0" applyFont="1" applyFill="1" applyBorder="1" applyAlignment="1">
      <alignment vertical="center"/>
    </xf>
    <xf numFmtId="181" fontId="23" fillId="7" borderId="49" xfId="0" applyNumberFormat="1" applyFont="1" applyFill="1" applyBorder="1" applyAlignment="1">
      <alignment horizontal="left" vertical="center" shrinkToFit="1"/>
    </xf>
    <xf numFmtId="171" fontId="25" fillId="5" borderId="55" xfId="0" applyNumberFormat="1" applyFont="1" applyFill="1" applyBorder="1" applyAlignment="1">
      <alignment vertical="center" shrinkToFit="1"/>
    </xf>
    <xf numFmtId="2" fontId="25" fillId="5" borderId="55" xfId="0" applyNumberFormat="1" applyFont="1" applyFill="1" applyBorder="1" applyAlignment="1">
      <alignment horizontal="right" vertical="center"/>
    </xf>
    <xf numFmtId="181" fontId="23" fillId="7" borderId="45" xfId="0" applyNumberFormat="1" applyFont="1" applyFill="1" applyBorder="1" applyAlignment="1">
      <alignment horizontal="left" vertical="center" shrinkToFit="1"/>
    </xf>
    <xf numFmtId="0" fontId="23" fillId="7" borderId="49" xfId="0" applyFont="1" applyFill="1" applyBorder="1" applyAlignment="1">
      <alignment vertical="center" shrinkToFit="1"/>
    </xf>
    <xf numFmtId="0" fontId="23" fillId="7" borderId="45" xfId="0" applyFont="1" applyFill="1" applyBorder="1" applyAlignment="1">
      <alignment vertical="center" shrinkToFit="1"/>
    </xf>
    <xf numFmtId="168" fontId="25" fillId="5" borderId="55" xfId="0" applyNumberFormat="1" applyFont="1" applyFill="1" applyBorder="1" applyAlignment="1">
      <alignment horizontal="center" vertical="center" shrinkToFit="1"/>
    </xf>
    <xf numFmtId="168" fontId="24" fillId="5" borderId="59" xfId="0" applyNumberFormat="1" applyFont="1" applyFill="1" applyBorder="1" applyAlignment="1">
      <alignment horizontal="center" vertical="center"/>
    </xf>
    <xf numFmtId="0" fontId="23" fillId="5" borderId="137" xfId="0" applyFont="1" applyFill="1" applyBorder="1" applyAlignment="1">
      <alignment horizontal="center" vertical="center"/>
    </xf>
    <xf numFmtId="0" fontId="23" fillId="5" borderId="138" xfId="0" applyFont="1" applyFill="1" applyBorder="1" applyAlignment="1">
      <alignment vertical="center"/>
    </xf>
    <xf numFmtId="0" fontId="23" fillId="5" borderId="139" xfId="0" applyFont="1" applyFill="1" applyBorder="1" applyAlignment="1">
      <alignment vertical="center"/>
    </xf>
    <xf numFmtId="0" fontId="25" fillId="5" borderId="139" xfId="0" applyFont="1" applyFill="1" applyBorder="1" applyAlignment="1">
      <alignment vertical="center"/>
    </xf>
    <xf numFmtId="0" fontId="22" fillId="7" borderId="143" xfId="0" applyFont="1" applyFill="1" applyBorder="1" applyAlignment="1">
      <alignment horizontal="center" vertical="center"/>
    </xf>
    <xf numFmtId="1" fontId="23" fillId="7" borderId="144" xfId="0" applyNumberFormat="1" applyFont="1" applyFill="1" applyBorder="1" applyAlignment="1">
      <alignment vertical="center"/>
    </xf>
    <xf numFmtId="181" fontId="23" fillId="7" borderId="104" xfId="0" applyNumberFormat="1" applyFont="1" applyFill="1" applyBorder="1" applyAlignment="1">
      <alignment vertical="center" shrinkToFit="1"/>
    </xf>
    <xf numFmtId="0" fontId="22" fillId="5" borderId="90" xfId="0" applyFont="1" applyFill="1" applyBorder="1" applyAlignment="1">
      <alignment horizontal="left" vertical="center" wrapText="1"/>
    </xf>
    <xf numFmtId="0" fontId="22" fillId="5" borderId="90" xfId="0" applyFont="1" applyFill="1" applyBorder="1" applyAlignment="1">
      <alignment vertical="center" wrapText="1"/>
    </xf>
    <xf numFmtId="4" fontId="25" fillId="5" borderId="114" xfId="0" applyNumberFormat="1" applyFont="1" applyFill="1" applyBorder="1" applyAlignment="1">
      <alignment horizontal="right" vertical="center" shrinkToFit="1"/>
    </xf>
    <xf numFmtId="1" fontId="23" fillId="7" borderId="73" xfId="0" applyNumberFormat="1" applyFont="1" applyFill="1" applyBorder="1" applyAlignment="1">
      <alignment horizontal="left" vertical="center"/>
    </xf>
    <xf numFmtId="1" fontId="23" fillId="7" borderId="49" xfId="0" applyNumberFormat="1" applyFont="1" applyFill="1" applyBorder="1" applyAlignment="1">
      <alignment horizontal="left" vertical="center"/>
    </xf>
    <xf numFmtId="181" fontId="23" fillId="7" borderId="49" xfId="0" applyNumberFormat="1" applyFont="1" applyFill="1" applyBorder="1" applyAlignment="1">
      <alignment vertical="center" wrapText="1" shrinkToFit="1"/>
    </xf>
    <xf numFmtId="181" fontId="23" fillId="7" borderId="29" xfId="0" applyNumberFormat="1" applyFont="1" applyFill="1" applyBorder="1" applyAlignment="1">
      <alignment vertical="center" wrapText="1" shrinkToFit="1"/>
    </xf>
    <xf numFmtId="181" fontId="23" fillId="5" borderId="90" xfId="0" applyNumberFormat="1" applyFont="1" applyFill="1" applyBorder="1" applyAlignment="1">
      <alignment horizontal="center" vertical="center" shrinkToFit="1"/>
    </xf>
    <xf numFmtId="1" fontId="22" fillId="5" borderId="0" xfId="0" applyNumberFormat="1" applyFont="1" applyFill="1" applyAlignment="1">
      <alignment horizontal="left" vertical="center" wrapText="1"/>
    </xf>
    <xf numFmtId="1" fontId="22" fillId="5" borderId="114" xfId="0" applyNumberFormat="1" applyFont="1" applyFill="1" applyBorder="1" applyAlignment="1">
      <alignment horizontal="left" vertical="center" wrapText="1"/>
    </xf>
    <xf numFmtId="0" fontId="22" fillId="5" borderId="76" xfId="0" applyFont="1" applyFill="1" applyBorder="1" applyAlignment="1">
      <alignment horizontal="center" vertical="center" wrapText="1"/>
    </xf>
    <xf numFmtId="1" fontId="23" fillId="5" borderId="54" xfId="0" quotePrefix="1" applyNumberFormat="1" applyFont="1" applyFill="1" applyBorder="1" applyAlignment="1">
      <alignment horizontal="center" vertical="center" shrinkToFit="1"/>
    </xf>
    <xf numFmtId="171" fontId="24" fillId="5" borderId="60" xfId="0" applyNumberFormat="1" applyFont="1" applyFill="1" applyBorder="1" applyAlignment="1">
      <alignment horizontal="centerContinuous" vertical="center"/>
    </xf>
    <xf numFmtId="181" fontId="25" fillId="5" borderId="90" xfId="0" applyNumberFormat="1" applyFont="1" applyFill="1" applyBorder="1" applyAlignment="1">
      <alignment horizontal="left" vertical="center" shrinkToFit="1"/>
    </xf>
    <xf numFmtId="0" fontId="25" fillId="5" borderId="0" xfId="0" applyFont="1" applyFill="1" applyAlignment="1">
      <alignment horizontal="left" vertical="center" wrapText="1"/>
    </xf>
    <xf numFmtId="0" fontId="25" fillId="5" borderId="114" xfId="0" applyFont="1" applyFill="1" applyBorder="1" applyAlignment="1">
      <alignment horizontal="left" vertical="center" wrapText="1"/>
    </xf>
    <xf numFmtId="4" fontId="23" fillId="5" borderId="55" xfId="0" applyNumberFormat="1" applyFont="1" applyFill="1" applyBorder="1" applyAlignment="1">
      <alignment horizontal="right" vertical="center" shrinkToFit="1"/>
    </xf>
    <xf numFmtId="0" fontId="25" fillId="5" borderId="55" xfId="0" applyFont="1" applyFill="1" applyBorder="1" applyAlignment="1">
      <alignment horizontal="centerContinuous" vertical="center" wrapText="1"/>
    </xf>
    <xf numFmtId="168" fontId="25" fillId="5" borderId="55" xfId="0" applyNumberFormat="1" applyFont="1" applyFill="1" applyBorder="1" applyAlignment="1">
      <alignment horizontal="left" vertical="center" wrapText="1"/>
    </xf>
    <xf numFmtId="1" fontId="25" fillId="5" borderId="58" xfId="0" quotePrefix="1" applyNumberFormat="1" applyFont="1" applyFill="1" applyBorder="1" applyAlignment="1">
      <alignment horizontal="center" vertical="center" shrinkToFit="1"/>
    </xf>
    <xf numFmtId="0" fontId="24" fillId="5" borderId="140" xfId="0" applyFont="1" applyFill="1" applyBorder="1" applyAlignment="1">
      <alignment horizontal="left" vertical="center"/>
    </xf>
    <xf numFmtId="171" fontId="25" fillId="5" borderId="140" xfId="0" applyNumberFormat="1" applyFont="1" applyFill="1" applyBorder="1" applyAlignment="1">
      <alignment horizontal="right" vertical="center" shrinkToFit="1"/>
    </xf>
    <xf numFmtId="171" fontId="24" fillId="5" borderId="120" xfId="0" applyNumberFormat="1" applyFont="1" applyFill="1" applyBorder="1" applyAlignment="1">
      <alignment horizontal="centerContinuous" vertical="center"/>
    </xf>
    <xf numFmtId="1" fontId="23" fillId="7" borderId="71" xfId="0" applyNumberFormat="1" applyFont="1" applyFill="1" applyBorder="1" applyAlignment="1">
      <alignment horizontal="left" vertical="center"/>
    </xf>
    <xf numFmtId="0" fontId="25" fillId="7" borderId="71" xfId="0" applyFont="1" applyFill="1" applyBorder="1" applyAlignment="1">
      <alignment horizontal="left" vertical="center" wrapText="1"/>
    </xf>
    <xf numFmtId="0" fontId="25" fillId="7" borderId="49" xfId="0" applyFont="1" applyFill="1" applyBorder="1" applyAlignment="1">
      <alignment horizontal="left" vertical="center" wrapText="1"/>
    </xf>
    <xf numFmtId="0" fontId="25" fillId="7" borderId="45" xfId="0" applyFont="1" applyFill="1" applyBorder="1" applyAlignment="1">
      <alignment horizontal="left" vertical="center" wrapText="1"/>
    </xf>
    <xf numFmtId="168" fontId="25" fillId="5" borderId="57" xfId="0" applyNumberFormat="1" applyFont="1" applyFill="1" applyBorder="1" applyAlignment="1">
      <alignment horizontal="left" vertical="center" wrapText="1"/>
    </xf>
    <xf numFmtId="1" fontId="23" fillId="7" borderId="29" xfId="0" applyNumberFormat="1" applyFont="1" applyFill="1" applyBorder="1" applyAlignment="1">
      <alignment horizontal="left" vertical="center"/>
    </xf>
    <xf numFmtId="0" fontId="22" fillId="5" borderId="35" xfId="0" applyFont="1" applyFill="1" applyBorder="1" applyAlignment="1">
      <alignment horizontal="center" vertical="center" wrapText="1"/>
    </xf>
    <xf numFmtId="0" fontId="22" fillId="5" borderId="90" xfId="0" applyFont="1" applyFill="1" applyBorder="1" applyAlignment="1">
      <alignment horizontal="left" vertical="center"/>
    </xf>
    <xf numFmtId="1" fontId="23" fillId="7" borderId="49" xfId="0" applyNumberFormat="1" applyFont="1" applyFill="1" applyBorder="1" applyAlignment="1">
      <alignment vertical="center" wrapText="1"/>
    </xf>
    <xf numFmtId="1" fontId="23" fillId="7" borderId="45" xfId="0" applyNumberFormat="1" applyFont="1" applyFill="1" applyBorder="1" applyAlignment="1">
      <alignment vertical="center" wrapText="1"/>
    </xf>
    <xf numFmtId="0" fontId="22" fillId="5" borderId="132" xfId="0" applyFont="1" applyFill="1" applyBorder="1" applyAlignment="1">
      <alignment horizontal="left" vertical="center" wrapText="1"/>
    </xf>
    <xf numFmtId="1" fontId="23" fillId="5" borderId="0" xfId="0" applyNumberFormat="1" applyFont="1" applyFill="1" applyAlignment="1">
      <alignment horizontal="left" vertical="center"/>
    </xf>
    <xf numFmtId="1" fontId="23" fillId="5" borderId="0" xfId="0" applyNumberFormat="1" applyFont="1" applyFill="1" applyAlignment="1">
      <alignment vertical="center"/>
    </xf>
    <xf numFmtId="1" fontId="23" fillId="5" borderId="114" xfId="0" applyNumberFormat="1" applyFont="1" applyFill="1" applyBorder="1" applyAlignment="1">
      <alignment vertical="center"/>
    </xf>
    <xf numFmtId="4" fontId="29" fillId="5" borderId="57" xfId="0" applyNumberFormat="1" applyFont="1" applyFill="1" applyBorder="1" applyAlignment="1">
      <alignment horizontal="right" vertical="center" shrinkToFit="1"/>
    </xf>
    <xf numFmtId="1" fontId="23" fillId="7" borderId="45" xfId="0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/>
    </xf>
    <xf numFmtId="0" fontId="25" fillId="5" borderId="136" xfId="0" applyFont="1" applyFill="1" applyBorder="1" applyAlignment="1">
      <alignment horizontal="center" vertical="center"/>
    </xf>
    <xf numFmtId="0" fontId="22" fillId="5" borderId="28" xfId="0" applyFont="1" applyFill="1" applyBorder="1" applyAlignment="1">
      <alignment vertical="center"/>
    </xf>
    <xf numFmtId="1" fontId="23" fillId="5" borderId="90" xfId="0" applyNumberFormat="1" applyFont="1" applyFill="1" applyBorder="1" applyAlignment="1">
      <alignment horizontal="left" vertical="center"/>
    </xf>
    <xf numFmtId="0" fontId="22" fillId="7" borderId="31" xfId="0" applyFont="1" applyFill="1" applyBorder="1" applyAlignment="1">
      <alignment vertical="center"/>
    </xf>
    <xf numFmtId="1" fontId="23" fillId="7" borderId="80" xfId="0" applyNumberFormat="1" applyFont="1" applyFill="1" applyBorder="1" applyAlignment="1">
      <alignment horizontal="left" vertical="center"/>
    </xf>
    <xf numFmtId="1" fontId="23" fillId="7" borderId="0" xfId="0" applyNumberFormat="1" applyFont="1" applyFill="1" applyAlignment="1">
      <alignment horizontal="left" vertical="center"/>
    </xf>
    <xf numFmtId="1" fontId="23" fillId="5" borderId="73" xfId="0" applyNumberFormat="1" applyFont="1" applyFill="1" applyBorder="1" applyAlignment="1">
      <alignment horizontal="left" vertical="center"/>
    </xf>
    <xf numFmtId="1" fontId="23" fillId="5" borderId="49" xfId="0" applyNumberFormat="1" applyFont="1" applyFill="1" applyBorder="1" applyAlignment="1">
      <alignment horizontal="left" vertical="center"/>
    </xf>
    <xf numFmtId="1" fontId="23" fillId="5" borderId="45" xfId="0" applyNumberFormat="1" applyFont="1" applyFill="1" applyBorder="1" applyAlignment="1">
      <alignment horizontal="left" vertical="center"/>
    </xf>
    <xf numFmtId="0" fontId="29" fillId="7" borderId="28" xfId="0" applyFont="1" applyFill="1" applyBorder="1" applyAlignment="1">
      <alignment vertical="center"/>
    </xf>
    <xf numFmtId="0" fontId="23" fillId="5" borderId="89" xfId="0" applyFont="1" applyFill="1" applyBorder="1" applyAlignment="1">
      <alignment horizontal="center" vertical="center"/>
    </xf>
    <xf numFmtId="0" fontId="38" fillId="7" borderId="28" xfId="0" applyFont="1" applyFill="1" applyBorder="1" applyAlignment="1">
      <alignment horizontal="center" vertical="center"/>
    </xf>
    <xf numFmtId="1" fontId="22" fillId="7" borderId="45" xfId="0" applyNumberFormat="1" applyFont="1" applyFill="1" applyBorder="1" applyAlignment="1">
      <alignment horizontal="left" vertical="center"/>
    </xf>
    <xf numFmtId="1" fontId="23" fillId="7" borderId="28" xfId="0" applyNumberFormat="1" applyFont="1" applyFill="1" applyBorder="1" applyAlignment="1">
      <alignment horizontal="left" vertical="center"/>
    </xf>
    <xf numFmtId="0" fontId="25" fillId="5" borderId="55" xfId="0" applyFont="1" applyFill="1" applyBorder="1" applyAlignment="1">
      <alignment vertical="center" wrapText="1"/>
    </xf>
    <xf numFmtId="2" fontId="23" fillId="5" borderId="90" xfId="0" applyNumberFormat="1" applyFont="1" applyFill="1" applyBorder="1" applyAlignment="1">
      <alignment horizontal="center" vertical="center"/>
    </xf>
    <xf numFmtId="4" fontId="23" fillId="5" borderId="75" xfId="0" applyNumberFormat="1" applyFont="1" applyFill="1" applyBorder="1" applyAlignment="1">
      <alignment vertical="center"/>
    </xf>
    <xf numFmtId="0" fontId="23" fillId="7" borderId="90" xfId="0" applyFont="1" applyFill="1" applyBorder="1" applyAlignment="1">
      <alignment horizontal="left" vertical="center"/>
    </xf>
    <xf numFmtId="0" fontId="22" fillId="5" borderId="111" xfId="0" applyFont="1" applyFill="1" applyBorder="1" applyAlignment="1">
      <alignment horizontal="centerContinuous" vertical="center"/>
    </xf>
    <xf numFmtId="0" fontId="22" fillId="5" borderId="63" xfId="0" applyFont="1" applyFill="1" applyBorder="1" applyAlignment="1">
      <alignment horizontal="centerContinuous" vertical="center"/>
    </xf>
    <xf numFmtId="0" fontId="24" fillId="5" borderId="145" xfId="0" applyFont="1" applyFill="1" applyBorder="1" applyAlignment="1">
      <alignment horizontal="left" vertical="center" wrapText="1"/>
    </xf>
    <xf numFmtId="0" fontId="22" fillId="5" borderId="59" xfId="0" applyFont="1" applyFill="1" applyBorder="1" applyAlignment="1">
      <alignment horizontal="left" vertical="center" wrapText="1"/>
    </xf>
    <xf numFmtId="184" fontId="24" fillId="5" borderId="57" xfId="0" applyNumberFormat="1" applyFont="1" applyFill="1" applyBorder="1" applyAlignment="1">
      <alignment horizontal="right" vertical="center" wrapText="1"/>
    </xf>
    <xf numFmtId="0" fontId="22" fillId="0" borderId="54" xfId="0" applyFont="1" applyBorder="1" applyAlignment="1">
      <alignment horizontal="center" vertical="center" wrapText="1"/>
    </xf>
    <xf numFmtId="0" fontId="22" fillId="0" borderId="55" xfId="0" applyFont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4" fontId="23" fillId="7" borderId="30" xfId="0" applyNumberFormat="1" applyFont="1" applyFill="1" applyBorder="1" applyAlignment="1">
      <alignment horizontal="left" vertical="center"/>
    </xf>
    <xf numFmtId="4" fontId="23" fillId="5" borderId="133" xfId="0" applyNumberFormat="1" applyFont="1" applyFill="1" applyBorder="1" applyAlignment="1">
      <alignment vertical="center"/>
    </xf>
    <xf numFmtId="0" fontId="23" fillId="7" borderId="45" xfId="0" applyFont="1" applyFill="1" applyBorder="1" applyAlignment="1">
      <alignment vertical="center"/>
    </xf>
    <xf numFmtId="0" fontId="23" fillId="7" borderId="0" xfId="0" applyFont="1" applyFill="1" applyAlignment="1">
      <alignment vertical="center"/>
    </xf>
    <xf numFmtId="0" fontId="25" fillId="7" borderId="0" xfId="0" applyFont="1" applyFill="1" applyAlignment="1">
      <alignment vertical="center"/>
    </xf>
    <xf numFmtId="0" fontId="22" fillId="5" borderId="146" xfId="0" applyFont="1" applyFill="1" applyBorder="1" applyAlignment="1">
      <alignment horizontal="center" vertical="center" wrapText="1"/>
    </xf>
    <xf numFmtId="0" fontId="22" fillId="5" borderId="45" xfId="0" applyFont="1" applyFill="1" applyBorder="1" applyAlignment="1">
      <alignment horizontal="center" vertical="center" wrapText="1"/>
    </xf>
    <xf numFmtId="1" fontId="23" fillId="5" borderId="54" xfId="0" applyNumberFormat="1" applyFont="1" applyFill="1" applyBorder="1" applyAlignment="1">
      <alignment horizontal="center" vertical="center" shrinkToFit="1"/>
    </xf>
    <xf numFmtId="185" fontId="25" fillId="5" borderId="55" xfId="0" applyNumberFormat="1" applyFont="1" applyFill="1" applyBorder="1" applyAlignment="1">
      <alignment horizontal="right" vertical="center" shrinkToFit="1"/>
    </xf>
    <xf numFmtId="0" fontId="23" fillId="5" borderId="90" xfId="0" applyFont="1" applyFill="1" applyBorder="1" applyAlignment="1">
      <alignment horizontal="left" vertical="center" wrapText="1"/>
    </xf>
    <xf numFmtId="0" fontId="23" fillId="5" borderId="0" xfId="0" applyFont="1" applyFill="1" applyAlignment="1">
      <alignment horizontal="left" vertical="center" wrapText="1"/>
    </xf>
    <xf numFmtId="0" fontId="25" fillId="5" borderId="72" xfId="0" applyFont="1" applyFill="1" applyBorder="1" applyAlignment="1">
      <alignment horizontal="left" vertical="center" wrapText="1"/>
    </xf>
    <xf numFmtId="0" fontId="25" fillId="5" borderId="90" xfId="0" applyFont="1" applyFill="1" applyBorder="1" applyAlignment="1">
      <alignment horizontal="left" vertical="center" wrapText="1"/>
    </xf>
    <xf numFmtId="1" fontId="23" fillId="7" borderId="29" xfId="0" applyNumberFormat="1" applyFont="1" applyFill="1" applyBorder="1" applyAlignment="1">
      <alignment horizontal="center" vertical="center"/>
    </xf>
    <xf numFmtId="1" fontId="23" fillId="7" borderId="73" xfId="0" applyNumberFormat="1" applyFont="1" applyFill="1" applyBorder="1" applyAlignment="1">
      <alignment horizontal="center" vertical="center"/>
    </xf>
    <xf numFmtId="181" fontId="23" fillId="7" borderId="73" xfId="0" applyNumberFormat="1" applyFont="1" applyFill="1" applyBorder="1" applyAlignment="1">
      <alignment horizontal="center" vertical="center" shrinkToFit="1"/>
    </xf>
    <xf numFmtId="181" fontId="23" fillId="7" borderId="49" xfId="0" applyNumberFormat="1" applyFont="1" applyFill="1" applyBorder="1" applyAlignment="1">
      <alignment horizontal="center" vertical="center" shrinkToFit="1"/>
    </xf>
    <xf numFmtId="1" fontId="22" fillId="5" borderId="0" xfId="0" applyNumberFormat="1" applyFont="1" applyFill="1" applyAlignment="1">
      <alignment horizontal="center" vertical="center" wrapText="1"/>
    </xf>
    <xf numFmtId="1" fontId="22" fillId="5" borderId="0" xfId="0" applyNumberFormat="1" applyFont="1" applyFill="1" applyAlignment="1">
      <alignment vertical="center" wrapText="1"/>
    </xf>
    <xf numFmtId="174" fontId="23" fillId="7" borderId="72" xfId="0" applyNumberFormat="1" applyFont="1" applyFill="1" applyBorder="1" applyAlignment="1">
      <alignment horizontal="center" vertical="center"/>
    </xf>
    <xf numFmtId="0" fontId="23" fillId="7" borderId="71" xfId="0" applyFont="1" applyFill="1" applyBorder="1" applyAlignment="1">
      <alignment horizontal="left" vertical="center" shrinkToFit="1"/>
    </xf>
    <xf numFmtId="0" fontId="23" fillId="7" borderId="109" xfId="0" applyFont="1" applyFill="1" applyBorder="1" applyAlignment="1">
      <alignment horizontal="left" vertical="center" shrinkToFit="1"/>
    </xf>
    <xf numFmtId="0" fontId="24" fillId="5" borderId="132" xfId="0" applyFont="1" applyFill="1" applyBorder="1" applyAlignment="1">
      <alignment horizontal="left" vertical="center" wrapText="1"/>
    </xf>
    <xf numFmtId="0" fontId="22" fillId="5" borderId="61" xfId="0" applyFont="1" applyFill="1" applyBorder="1" applyAlignment="1">
      <alignment horizontal="center" vertical="center" wrapText="1"/>
    </xf>
    <xf numFmtId="0" fontId="22" fillId="5" borderId="99" xfId="0" applyFont="1" applyFill="1" applyBorder="1" applyAlignment="1">
      <alignment horizontal="left" vertical="center" wrapText="1"/>
    </xf>
    <xf numFmtId="0" fontId="25" fillId="5" borderId="57" xfId="0" applyFont="1" applyFill="1" applyBorder="1" applyAlignment="1">
      <alignment horizontal="left" vertical="center"/>
    </xf>
    <xf numFmtId="0" fontId="24" fillId="5" borderId="61" xfId="0" applyFont="1" applyFill="1" applyBorder="1" applyAlignment="1">
      <alignment horizontal="center" vertical="center" wrapText="1"/>
    </xf>
    <xf numFmtId="171" fontId="25" fillId="5" borderId="99" xfId="0" applyNumberFormat="1" applyFont="1" applyFill="1" applyBorder="1" applyAlignment="1">
      <alignment horizontal="right" vertical="center" shrinkToFit="1"/>
    </xf>
    <xf numFmtId="0" fontId="24" fillId="5" borderId="89" xfId="0" applyFont="1" applyFill="1" applyBorder="1" applyAlignment="1">
      <alignment horizontal="center" vertical="center" wrapText="1"/>
    </xf>
    <xf numFmtId="0" fontId="23" fillId="7" borderId="49" xfId="0" applyFont="1" applyFill="1" applyBorder="1" applyAlignment="1">
      <alignment horizontal="left" vertical="center" shrinkToFit="1"/>
    </xf>
    <xf numFmtId="0" fontId="23" fillId="7" borderId="45" xfId="0" applyFont="1" applyFill="1" applyBorder="1" applyAlignment="1">
      <alignment horizontal="left" vertical="center" shrinkToFit="1"/>
    </xf>
    <xf numFmtId="0" fontId="24" fillId="5" borderId="90" xfId="0" applyFont="1" applyFill="1" applyBorder="1" applyAlignment="1">
      <alignment horizontal="center" vertical="center" wrapText="1"/>
    </xf>
    <xf numFmtId="0" fontId="24" fillId="5" borderId="63" xfId="0" applyFont="1" applyFill="1" applyBorder="1" applyAlignment="1">
      <alignment horizontal="centerContinuous" vertical="center"/>
    </xf>
    <xf numFmtId="0" fontId="24" fillId="5" borderId="64" xfId="0" applyFont="1" applyFill="1" applyBorder="1" applyAlignment="1">
      <alignment horizontal="centerContinuous" vertical="center"/>
    </xf>
    <xf numFmtId="0" fontId="22" fillId="5" borderId="73" xfId="0" applyFont="1" applyFill="1" applyBorder="1" applyAlignment="1">
      <alignment horizontal="left" vertical="center" wrapText="1"/>
    </xf>
    <xf numFmtId="0" fontId="22" fillId="5" borderId="49" xfId="0" applyFont="1" applyFill="1" applyBorder="1" applyAlignment="1">
      <alignment horizontal="left" vertical="center" wrapText="1"/>
    </xf>
    <xf numFmtId="0" fontId="25" fillId="5" borderId="49" xfId="0" applyFont="1" applyFill="1" applyBorder="1" applyAlignment="1">
      <alignment horizontal="left" vertical="center" wrapText="1"/>
    </xf>
    <xf numFmtId="0" fontId="22" fillId="7" borderId="45" xfId="0" applyFont="1" applyFill="1" applyBorder="1" applyAlignment="1">
      <alignment vertical="center" wrapText="1"/>
    </xf>
    <xf numFmtId="0" fontId="22" fillId="7" borderId="108" xfId="0" applyFont="1" applyFill="1" applyBorder="1" applyAlignment="1">
      <alignment vertical="center"/>
    </xf>
    <xf numFmtId="0" fontId="22" fillId="7" borderId="71" xfId="0" applyFont="1" applyFill="1" applyBorder="1" applyAlignment="1">
      <alignment vertical="center" wrapText="1"/>
    </xf>
    <xf numFmtId="0" fontId="22" fillId="7" borderId="109" xfId="0" applyFont="1" applyFill="1" applyBorder="1" applyAlignment="1">
      <alignment vertical="center" wrapText="1"/>
    </xf>
    <xf numFmtId="186" fontId="23" fillId="7" borderId="3" xfId="0" applyNumberFormat="1" applyFont="1" applyFill="1" applyBorder="1" applyAlignment="1">
      <alignment horizontal="left" vertical="center"/>
    </xf>
    <xf numFmtId="186" fontId="23" fillId="7" borderId="30" xfId="0" applyNumberFormat="1" applyFont="1" applyFill="1" applyBorder="1" applyAlignment="1">
      <alignment horizontal="left" vertical="center"/>
    </xf>
    <xf numFmtId="0" fontId="24" fillId="5" borderId="61" xfId="0" quotePrefix="1" applyFont="1" applyFill="1" applyBorder="1" applyAlignment="1">
      <alignment horizontal="center" vertical="center" wrapText="1"/>
    </xf>
    <xf numFmtId="171" fontId="25" fillId="5" borderId="99" xfId="0" applyNumberFormat="1" applyFont="1" applyFill="1" applyBorder="1" applyAlignment="1">
      <alignment horizontal="right" vertical="center"/>
    </xf>
    <xf numFmtId="171" fontId="25" fillId="5" borderId="99" xfId="0" applyNumberFormat="1" applyFont="1" applyFill="1" applyBorder="1" applyAlignment="1">
      <alignment horizontal="center" vertical="center"/>
    </xf>
    <xf numFmtId="171" fontId="25" fillId="5" borderId="55" xfId="0" applyNumberFormat="1" applyFont="1" applyFill="1" applyBorder="1" applyAlignment="1">
      <alignment horizontal="center" vertical="center"/>
    </xf>
    <xf numFmtId="181" fontId="23" fillId="7" borderId="71" xfId="0" applyNumberFormat="1" applyFont="1" applyFill="1" applyBorder="1" applyAlignment="1">
      <alignment horizontal="left" vertical="center" shrinkToFit="1"/>
    </xf>
    <xf numFmtId="181" fontId="23" fillId="7" borderId="109" xfId="0" applyNumberFormat="1" applyFont="1" applyFill="1" applyBorder="1" applyAlignment="1">
      <alignment horizontal="left" vertical="center" shrinkToFit="1"/>
    </xf>
    <xf numFmtId="176" fontId="23" fillId="7" borderId="3" xfId="0" applyNumberFormat="1" applyFont="1" applyFill="1" applyBorder="1" applyAlignment="1">
      <alignment horizontal="left" vertical="center"/>
    </xf>
    <xf numFmtId="176" fontId="23" fillId="7" borderId="30" xfId="0" applyNumberFormat="1" applyFont="1" applyFill="1" applyBorder="1" applyAlignment="1">
      <alignment horizontal="center" vertical="center"/>
    </xf>
    <xf numFmtId="0" fontId="24" fillId="5" borderId="104" xfId="0" applyFont="1" applyFill="1" applyBorder="1" applyAlignment="1">
      <alignment horizontal="left" vertical="center" wrapText="1"/>
    </xf>
    <xf numFmtId="4" fontId="23" fillId="5" borderId="133" xfId="0" applyNumberFormat="1" applyFont="1" applyFill="1" applyBorder="1" applyAlignment="1">
      <alignment horizontal="right" vertical="center" shrinkToFit="1"/>
    </xf>
    <xf numFmtId="2" fontId="24" fillId="5" borderId="55" xfId="0" applyNumberFormat="1" applyFont="1" applyFill="1" applyBorder="1" applyAlignment="1">
      <alignment horizontal="right" vertical="center"/>
    </xf>
    <xf numFmtId="4" fontId="24" fillId="5" borderId="55" xfId="0" applyNumberFormat="1" applyFont="1" applyFill="1" applyBorder="1" applyAlignment="1">
      <alignment horizontal="left" vertical="center" wrapText="1"/>
    </xf>
    <xf numFmtId="171" fontId="24" fillId="5" borderId="55" xfId="0" applyNumberFormat="1" applyFont="1" applyFill="1" applyBorder="1" applyAlignment="1">
      <alignment horizontal="right" vertical="center" shrinkToFit="1"/>
    </xf>
    <xf numFmtId="1" fontId="23" fillId="7" borderId="28" xfId="0" applyNumberFormat="1" applyFont="1" applyFill="1" applyBorder="1" applyAlignment="1">
      <alignment vertical="center"/>
    </xf>
    <xf numFmtId="0" fontId="22" fillId="5" borderId="0" xfId="0" applyFont="1" applyFill="1" applyAlignment="1">
      <alignment horizontal="right" vertical="center"/>
    </xf>
    <xf numFmtId="174" fontId="22" fillId="7" borderId="3" xfId="0" applyNumberFormat="1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vertical="center"/>
    </xf>
    <xf numFmtId="0" fontId="22" fillId="7" borderId="2" xfId="0" applyFont="1" applyFill="1" applyBorder="1" applyAlignment="1">
      <alignment horizontal="right" vertical="center"/>
    </xf>
    <xf numFmtId="1" fontId="24" fillId="5" borderId="54" xfId="0" quotePrefix="1" applyNumberFormat="1" applyFont="1" applyFill="1" applyBorder="1" applyAlignment="1">
      <alignment horizontal="center" vertical="center" shrinkToFit="1"/>
    </xf>
    <xf numFmtId="2" fontId="24" fillId="5" borderId="55" xfId="0" applyNumberFormat="1" applyFont="1" applyFill="1" applyBorder="1" applyAlignment="1">
      <alignment horizontal="right" vertical="center" shrinkToFit="1"/>
    </xf>
    <xf numFmtId="171" fontId="25" fillId="5" borderId="55" xfId="0" applyNumberFormat="1" applyFont="1" applyFill="1" applyBorder="1" applyAlignment="1">
      <alignment horizontal="center" vertical="center" wrapText="1"/>
    </xf>
    <xf numFmtId="0" fontId="24" fillId="5" borderId="38" xfId="0" applyFont="1" applyFill="1" applyBorder="1" applyAlignment="1">
      <alignment vertical="center" wrapText="1"/>
    </xf>
    <xf numFmtId="187" fontId="2" fillId="5" borderId="16" xfId="4" applyNumberFormat="1" applyFont="1" applyFill="1" applyBorder="1"/>
    <xf numFmtId="9" fontId="10" fillId="2" borderId="0" xfId="0" applyNumberFormat="1" applyFont="1" applyFill="1" applyAlignment="1">
      <alignment vertical="center"/>
    </xf>
    <xf numFmtId="0" fontId="32" fillId="5" borderId="55" xfId="0" applyFont="1" applyFill="1" applyBorder="1" applyAlignment="1">
      <alignment vertical="center"/>
    </xf>
    <xf numFmtId="4" fontId="23" fillId="7" borderId="57" xfId="0" applyNumberFormat="1" applyFont="1" applyFill="1" applyBorder="1" applyAlignment="1">
      <alignment vertical="center"/>
    </xf>
    <xf numFmtId="10" fontId="22" fillId="5" borderId="55" xfId="0" applyNumberFormat="1" applyFont="1" applyFill="1" applyBorder="1" applyAlignment="1">
      <alignment vertical="center"/>
    </xf>
    <xf numFmtId="172" fontId="8" fillId="5" borderId="16" xfId="4" applyNumberFormat="1" applyFont="1" applyFill="1" applyBorder="1" applyAlignment="1"/>
    <xf numFmtId="172" fontId="8" fillId="5" borderId="16" xfId="4" applyNumberFormat="1" applyFont="1" applyFill="1" applyBorder="1"/>
    <xf numFmtId="164" fontId="2" fillId="5" borderId="17" xfId="1" applyFont="1" applyFill="1" applyBorder="1"/>
    <xf numFmtId="188" fontId="2" fillId="5" borderId="17" xfId="1" applyNumberFormat="1" applyFont="1" applyFill="1" applyBorder="1"/>
    <xf numFmtId="0" fontId="22" fillId="5" borderId="104" xfId="0" applyFont="1" applyFill="1" applyBorder="1" applyAlignment="1">
      <alignment horizontal="center" vertical="center" wrapText="1"/>
    </xf>
    <xf numFmtId="0" fontId="22" fillId="5" borderId="104" xfId="0" applyFont="1" applyFill="1" applyBorder="1" applyAlignment="1">
      <alignment horizontal="left" vertical="center" wrapText="1"/>
    </xf>
    <xf numFmtId="4" fontId="23" fillId="5" borderId="104" xfId="0" applyNumberFormat="1" applyFont="1" applyFill="1" applyBorder="1" applyAlignment="1">
      <alignment horizontal="right" vertical="center" shrinkToFit="1"/>
    </xf>
    <xf numFmtId="164" fontId="10" fillId="4" borderId="0" xfId="1" applyFont="1" applyFill="1" applyAlignment="1">
      <alignment vertical="center"/>
    </xf>
    <xf numFmtId="164" fontId="10" fillId="4" borderId="0" xfId="0" applyNumberFormat="1" applyFont="1" applyFill="1" applyAlignment="1">
      <alignment vertical="center"/>
    </xf>
    <xf numFmtId="184" fontId="43" fillId="0" borderId="0" xfId="9" applyNumberFormat="1" applyFont="1" applyAlignment="1">
      <alignment horizontal="center"/>
    </xf>
    <xf numFmtId="0" fontId="43" fillId="0" borderId="0" xfId="8" applyFont="1"/>
    <xf numFmtId="43" fontId="43" fillId="0" borderId="0" xfId="10" applyFont="1"/>
    <xf numFmtId="0" fontId="44" fillId="0" borderId="0" xfId="8" applyFont="1" applyAlignment="1">
      <alignment horizontal="center"/>
    </xf>
    <xf numFmtId="0" fontId="45" fillId="0" borderId="0" xfId="8" applyFont="1" applyAlignment="1">
      <alignment horizontal="left"/>
    </xf>
    <xf numFmtId="0" fontId="45" fillId="0" borderId="0" xfId="8" applyFont="1"/>
    <xf numFmtId="184" fontId="43" fillId="0" borderId="0" xfId="9" applyNumberFormat="1" applyFont="1"/>
    <xf numFmtId="0" fontId="43" fillId="0" borderId="0" xfId="8" applyFont="1" applyAlignment="1">
      <alignment horizontal="center"/>
    </xf>
    <xf numFmtId="0" fontId="43" fillId="0" borderId="149" xfId="8" applyFont="1" applyBorder="1" applyAlignment="1">
      <alignment horizontal="center"/>
    </xf>
    <xf numFmtId="0" fontId="43" fillId="0" borderId="150" xfId="8" applyFont="1" applyBorder="1" applyAlignment="1">
      <alignment horizontal="left"/>
    </xf>
    <xf numFmtId="0" fontId="43" fillId="0" borderId="151" xfId="8" applyFont="1" applyBorder="1"/>
    <xf numFmtId="0" fontId="43" fillId="0" borderId="152" xfId="8" applyFont="1" applyBorder="1"/>
    <xf numFmtId="0" fontId="43" fillId="0" borderId="149" xfId="8" applyFont="1" applyBorder="1"/>
    <xf numFmtId="0" fontId="43" fillId="0" borderId="153" xfId="8" applyFont="1" applyBorder="1" applyAlignment="1">
      <alignment horizontal="center"/>
    </xf>
    <xf numFmtId="0" fontId="43" fillId="0" borderId="154" xfId="8" applyFont="1" applyBorder="1"/>
    <xf numFmtId="0" fontId="43" fillId="0" borderId="155" xfId="8" applyFont="1" applyBorder="1"/>
    <xf numFmtId="43" fontId="43" fillId="0" borderId="153" xfId="8" applyNumberFormat="1" applyFont="1" applyBorder="1" applyAlignment="1">
      <alignment horizontal="center"/>
    </xf>
    <xf numFmtId="43" fontId="43" fillId="0" borderId="153" xfId="8" applyNumberFormat="1" applyFont="1" applyBorder="1"/>
    <xf numFmtId="0" fontId="43" fillId="0" borderId="156" xfId="8" applyFont="1" applyBorder="1" applyAlignment="1">
      <alignment horizontal="left"/>
    </xf>
    <xf numFmtId="0" fontId="43" fillId="0" borderId="157" xfId="8" applyFont="1" applyBorder="1" applyAlignment="1">
      <alignment horizontal="center"/>
    </xf>
    <xf numFmtId="0" fontId="43" fillId="0" borderId="158" xfId="8" applyFont="1" applyBorder="1" applyAlignment="1">
      <alignment horizontal="left"/>
    </xf>
    <xf numFmtId="0" fontId="43" fillId="0" borderId="159" xfId="8" applyFont="1" applyBorder="1"/>
    <xf numFmtId="0" fontId="43" fillId="0" borderId="160" xfId="8" applyFont="1" applyBorder="1"/>
    <xf numFmtId="43" fontId="43" fillId="0" borderId="157" xfId="8" applyNumberFormat="1" applyFont="1" applyBorder="1" applyAlignment="1">
      <alignment horizontal="center"/>
    </xf>
    <xf numFmtId="2" fontId="43" fillId="0" borderId="0" xfId="8" applyNumberFormat="1" applyFont="1"/>
    <xf numFmtId="0" fontId="47" fillId="0" borderId="153" xfId="8" applyFont="1" applyBorder="1" applyAlignment="1">
      <alignment horizontal="center"/>
    </xf>
    <xf numFmtId="49" fontId="43" fillId="0" borderId="156" xfId="8" applyNumberFormat="1" applyFont="1" applyBorder="1" applyAlignment="1">
      <alignment horizontal="left"/>
    </xf>
    <xf numFmtId="0" fontId="43" fillId="0" borderId="155" xfId="8" applyFont="1" applyBorder="1" applyAlignment="1">
      <alignment horizontal="center"/>
    </xf>
    <xf numFmtId="0" fontId="43" fillId="0" borderId="153" xfId="8" applyFont="1" applyBorder="1"/>
    <xf numFmtId="164" fontId="43" fillId="0" borderId="153" xfId="1" applyFont="1" applyBorder="1"/>
    <xf numFmtId="1" fontId="43" fillId="0" borderId="153" xfId="8" applyNumberFormat="1" applyFont="1" applyBorder="1" applyAlignment="1">
      <alignment horizontal="center"/>
    </xf>
    <xf numFmtId="1" fontId="43" fillId="0" borderId="156" xfId="8" applyNumberFormat="1" applyFont="1" applyBorder="1" applyAlignment="1">
      <alignment horizontal="left"/>
    </xf>
    <xf numFmtId="0" fontId="44" fillId="0" borderId="153" xfId="8" applyFont="1" applyBorder="1" applyAlignment="1">
      <alignment horizontal="center"/>
    </xf>
    <xf numFmtId="4" fontId="43" fillId="0" borderId="156" xfId="8" applyNumberFormat="1" applyFont="1" applyBorder="1" applyAlignment="1">
      <alignment horizontal="left"/>
    </xf>
    <xf numFmtId="0" fontId="10" fillId="5" borderId="79" xfId="0" applyFont="1" applyFill="1" applyBorder="1" applyAlignment="1">
      <alignment vertical="center"/>
    </xf>
    <xf numFmtId="0" fontId="10" fillId="5" borderId="79" xfId="0" applyFont="1" applyFill="1" applyBorder="1" applyAlignment="1">
      <alignment horizontal="center" vertical="center"/>
    </xf>
    <xf numFmtId="168" fontId="14" fillId="5" borderId="79" xfId="0" applyNumberFormat="1" applyFont="1" applyFill="1" applyBorder="1" applyAlignment="1">
      <alignment horizontal="right" vertical="center"/>
    </xf>
    <xf numFmtId="41" fontId="10" fillId="5" borderId="79" xfId="0" applyNumberFormat="1" applyFont="1" applyFill="1" applyBorder="1" applyAlignment="1">
      <alignment vertical="center"/>
    </xf>
    <xf numFmtId="167" fontId="10" fillId="5" borderId="79" xfId="0" applyNumberFormat="1" applyFont="1" applyFill="1" applyBorder="1" applyAlignment="1">
      <alignment vertical="center"/>
    </xf>
    <xf numFmtId="0" fontId="22" fillId="5" borderId="104" xfId="0" applyFont="1" applyFill="1" applyBorder="1" applyAlignment="1">
      <alignment vertical="center"/>
    </xf>
    <xf numFmtId="0" fontId="48" fillId="0" borderId="153" xfId="13" applyFont="1" applyBorder="1" applyAlignment="1">
      <alignment horizontal="center"/>
    </xf>
    <xf numFmtId="0" fontId="43" fillId="0" borderId="153" xfId="13" applyFont="1" applyBorder="1" applyAlignment="1">
      <alignment horizontal="center"/>
    </xf>
    <xf numFmtId="1" fontId="44" fillId="0" borderId="153" xfId="8" applyNumberFormat="1" applyFont="1" applyBorder="1" applyAlignment="1">
      <alignment horizontal="center"/>
    </xf>
    <xf numFmtId="1" fontId="44" fillId="0" borderId="156" xfId="8" applyNumberFormat="1" applyFont="1" applyBorder="1" applyAlignment="1">
      <alignment horizontal="left"/>
    </xf>
    <xf numFmtId="0" fontId="44" fillId="0" borderId="154" xfId="8" applyFont="1" applyBorder="1"/>
    <xf numFmtId="0" fontId="44" fillId="0" borderId="155" xfId="8" applyFont="1" applyBorder="1"/>
    <xf numFmtId="0" fontId="44" fillId="0" borderId="156" xfId="8" applyFont="1" applyBorder="1" applyAlignment="1">
      <alignment horizontal="left"/>
    </xf>
    <xf numFmtId="164" fontId="44" fillId="0" borderId="0" xfId="1" applyFont="1" applyAlignment="1">
      <alignment horizontal="center"/>
    </xf>
    <xf numFmtId="164" fontId="45" fillId="0" borderId="0" xfId="1" applyFont="1"/>
    <xf numFmtId="164" fontId="43" fillId="0" borderId="0" xfId="1" applyFont="1"/>
    <xf numFmtId="164" fontId="43" fillId="0" borderId="150" xfId="1" applyFont="1" applyBorder="1"/>
    <xf numFmtId="164" fontId="43" fillId="0" borderId="156" xfId="1" applyFont="1" applyBorder="1"/>
    <xf numFmtId="164" fontId="43" fillId="0" borderId="158" xfId="1" applyFont="1" applyBorder="1"/>
    <xf numFmtId="164" fontId="48" fillId="0" borderId="153" xfId="1" applyFont="1" applyBorder="1" applyAlignment="1">
      <alignment horizontal="center"/>
    </xf>
    <xf numFmtId="164" fontId="43" fillId="0" borderId="153" xfId="1" applyFont="1" applyBorder="1" applyAlignment="1">
      <alignment horizontal="center"/>
    </xf>
    <xf numFmtId="4" fontId="43" fillId="0" borderId="153" xfId="8" applyNumberFormat="1" applyFont="1" applyBorder="1" applyAlignment="1">
      <alignment horizontal="center"/>
    </xf>
    <xf numFmtId="164" fontId="44" fillId="0" borderId="153" xfId="1" applyFont="1" applyBorder="1"/>
    <xf numFmtId="0" fontId="31" fillId="5" borderId="104" xfId="0" applyFont="1" applyFill="1" applyBorder="1" applyAlignment="1">
      <alignment horizontal="center" vertical="center"/>
    </xf>
    <xf numFmtId="0" fontId="31" fillId="5" borderId="104" xfId="0" applyFont="1" applyFill="1" applyBorder="1" applyAlignment="1">
      <alignment horizontal="left" vertical="center"/>
    </xf>
    <xf numFmtId="0" fontId="32" fillId="5" borderId="104" xfId="0" applyFont="1" applyFill="1" applyBorder="1" applyAlignment="1">
      <alignment horizontal="left" vertical="center"/>
    </xf>
    <xf numFmtId="0" fontId="22" fillId="7" borderId="73" xfId="0" applyFont="1" applyFill="1" applyBorder="1" applyAlignment="1">
      <alignment horizontal="left" vertical="center" wrapText="1"/>
    </xf>
    <xf numFmtId="0" fontId="22" fillId="7" borderId="49" xfId="0" applyFont="1" applyFill="1" applyBorder="1" applyAlignment="1">
      <alignment horizontal="left" vertical="center" wrapText="1"/>
    </xf>
    <xf numFmtId="0" fontId="22" fillId="7" borderId="45" xfId="0" applyFont="1" applyFill="1" applyBorder="1" applyAlignment="1">
      <alignment horizontal="left" vertical="center" wrapText="1"/>
    </xf>
    <xf numFmtId="1" fontId="23" fillId="7" borderId="108" xfId="0" applyNumberFormat="1" applyFont="1" applyFill="1" applyBorder="1" applyAlignment="1">
      <alignment horizontal="left" vertical="center" wrapText="1"/>
    </xf>
    <xf numFmtId="1" fontId="23" fillId="7" borderId="71" xfId="0" applyNumberFormat="1" applyFont="1" applyFill="1" applyBorder="1" applyAlignment="1">
      <alignment horizontal="left" vertical="center" wrapText="1"/>
    </xf>
    <xf numFmtId="1" fontId="23" fillId="7" borderId="109" xfId="0" applyNumberFormat="1" applyFont="1" applyFill="1" applyBorder="1" applyAlignment="1">
      <alignment horizontal="left" vertical="center" wrapText="1"/>
    </xf>
    <xf numFmtId="1" fontId="23" fillId="7" borderId="73" xfId="0" applyNumberFormat="1" applyFont="1" applyFill="1" applyBorder="1" applyAlignment="1">
      <alignment horizontal="left" vertical="center" wrapText="1"/>
    </xf>
    <xf numFmtId="1" fontId="23" fillId="7" borderId="49" xfId="0" applyNumberFormat="1" applyFont="1" applyFill="1" applyBorder="1" applyAlignment="1">
      <alignment horizontal="left" vertical="center" wrapText="1"/>
    </xf>
    <xf numFmtId="1" fontId="23" fillId="7" borderId="45" xfId="0" applyNumberFormat="1" applyFont="1" applyFill="1" applyBorder="1" applyAlignment="1">
      <alignment horizontal="left" vertical="center" wrapText="1"/>
    </xf>
    <xf numFmtId="1" fontId="23" fillId="7" borderId="73" xfId="0" applyNumberFormat="1" applyFont="1" applyFill="1" applyBorder="1" applyAlignment="1">
      <alignment horizontal="left" vertical="center"/>
    </xf>
    <xf numFmtId="1" fontId="23" fillId="7" borderId="49" xfId="0" applyNumberFormat="1" applyFont="1" applyFill="1" applyBorder="1" applyAlignment="1">
      <alignment horizontal="left" vertical="center"/>
    </xf>
    <xf numFmtId="1" fontId="23" fillId="7" borderId="45" xfId="0" applyNumberFormat="1" applyFont="1" applyFill="1" applyBorder="1" applyAlignment="1">
      <alignment horizontal="left" vertical="center"/>
    </xf>
    <xf numFmtId="1" fontId="23" fillId="7" borderId="108" xfId="0" applyNumberFormat="1" applyFont="1" applyFill="1" applyBorder="1" applyAlignment="1">
      <alignment horizontal="left" vertical="center"/>
    </xf>
    <xf numFmtId="1" fontId="23" fillId="7" borderId="71" xfId="0" applyNumberFormat="1" applyFont="1" applyFill="1" applyBorder="1" applyAlignment="1">
      <alignment horizontal="left" vertical="center"/>
    </xf>
    <xf numFmtId="1" fontId="23" fillId="7" borderId="109" xfId="0" applyNumberFormat="1" applyFont="1" applyFill="1" applyBorder="1" applyAlignment="1">
      <alignment horizontal="left" vertical="center"/>
    </xf>
    <xf numFmtId="181" fontId="23" fillId="7" borderId="73" xfId="0" applyNumberFormat="1" applyFont="1" applyFill="1" applyBorder="1" applyAlignment="1">
      <alignment horizontal="left" vertical="center" wrapText="1" shrinkToFit="1"/>
    </xf>
    <xf numFmtId="181" fontId="23" fillId="7" borderId="49" xfId="0" applyNumberFormat="1" applyFont="1" applyFill="1" applyBorder="1" applyAlignment="1">
      <alignment horizontal="left" vertical="center" wrapText="1" shrinkToFit="1"/>
    </xf>
    <xf numFmtId="181" fontId="23" fillId="7" borderId="45" xfId="0" applyNumberFormat="1" applyFont="1" applyFill="1" applyBorder="1" applyAlignment="1">
      <alignment horizontal="left" vertical="center" wrapText="1" shrinkToFit="1"/>
    </xf>
    <xf numFmtId="181" fontId="23" fillId="7" borderId="4" xfId="0" applyNumberFormat="1" applyFont="1" applyFill="1" applyBorder="1" applyAlignment="1">
      <alignment horizontal="left" vertical="center" wrapText="1" shrinkToFit="1"/>
    </xf>
    <xf numFmtId="181" fontId="23" fillId="7" borderId="79" xfId="0" applyNumberFormat="1" applyFont="1" applyFill="1" applyBorder="1" applyAlignment="1">
      <alignment horizontal="left" vertical="center" wrapText="1" shrinkToFit="1"/>
    </xf>
    <xf numFmtId="181" fontId="23" fillId="7" borderId="80" xfId="0" applyNumberFormat="1" applyFont="1" applyFill="1" applyBorder="1" applyAlignment="1">
      <alignment horizontal="left" vertical="center" wrapText="1" shrinkToFit="1"/>
    </xf>
    <xf numFmtId="181" fontId="23" fillId="5" borderId="73" xfId="0" applyNumberFormat="1" applyFont="1" applyFill="1" applyBorder="1" applyAlignment="1">
      <alignment horizontal="left" vertical="center" wrapText="1" shrinkToFit="1"/>
    </xf>
    <xf numFmtId="181" fontId="23" fillId="5" borderId="49" xfId="0" applyNumberFormat="1" applyFont="1" applyFill="1" applyBorder="1" applyAlignment="1">
      <alignment horizontal="left" vertical="center" wrapText="1" shrinkToFit="1"/>
    </xf>
    <xf numFmtId="181" fontId="23" fillId="5" borderId="45" xfId="0" applyNumberFormat="1" applyFont="1" applyFill="1" applyBorder="1" applyAlignment="1">
      <alignment horizontal="left" vertical="center" wrapText="1" shrinkToFit="1"/>
    </xf>
    <xf numFmtId="181" fontId="23" fillId="7" borderId="73" xfId="0" applyNumberFormat="1" applyFont="1" applyFill="1" applyBorder="1" applyAlignment="1">
      <alignment horizontal="left" vertical="center" shrinkToFit="1"/>
    </xf>
    <xf numFmtId="181" fontId="23" fillId="7" borderId="49" xfId="0" applyNumberFormat="1" applyFont="1" applyFill="1" applyBorder="1" applyAlignment="1">
      <alignment horizontal="left" vertical="center" shrinkToFit="1"/>
    </xf>
    <xf numFmtId="181" fontId="23" fillId="7" borderId="45" xfId="0" applyNumberFormat="1" applyFont="1" applyFill="1" applyBorder="1" applyAlignment="1">
      <alignment horizontal="left" vertical="center" shrinkToFit="1"/>
    </xf>
    <xf numFmtId="181" fontId="22" fillId="7" borderId="73" xfId="0" applyNumberFormat="1" applyFont="1" applyFill="1" applyBorder="1" applyAlignment="1">
      <alignment horizontal="left" vertical="center" wrapText="1" shrinkToFit="1"/>
    </xf>
    <xf numFmtId="181" fontId="22" fillId="7" borderId="49" xfId="0" applyNumberFormat="1" applyFont="1" applyFill="1" applyBorder="1" applyAlignment="1">
      <alignment horizontal="left" vertical="center" wrapText="1" shrinkToFit="1"/>
    </xf>
    <xf numFmtId="181" fontId="22" fillId="7" borderId="45" xfId="0" applyNumberFormat="1" applyFont="1" applyFill="1" applyBorder="1" applyAlignment="1">
      <alignment horizontal="left" vertical="center" wrapText="1" shrinkToFit="1"/>
    </xf>
    <xf numFmtId="0" fontId="22" fillId="5" borderId="58" xfId="0" applyFont="1" applyFill="1" applyBorder="1" applyAlignment="1">
      <alignment horizontal="center" vertical="center"/>
    </xf>
    <xf numFmtId="0" fontId="22" fillId="5" borderId="59" xfId="0" applyFont="1" applyFill="1" applyBorder="1" applyAlignment="1">
      <alignment horizontal="center" vertical="center"/>
    </xf>
    <xf numFmtId="0" fontId="22" fillId="5" borderId="60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left" vertical="center" wrapText="1"/>
    </xf>
    <xf numFmtId="1" fontId="23" fillId="7" borderId="73" xfId="0" applyNumberFormat="1" applyFont="1" applyFill="1" applyBorder="1" applyAlignment="1">
      <alignment vertical="center" wrapText="1"/>
    </xf>
    <xf numFmtId="1" fontId="23" fillId="7" borderId="49" xfId="0" applyNumberFormat="1" applyFont="1" applyFill="1" applyBorder="1" applyAlignment="1">
      <alignment vertical="center" wrapText="1"/>
    </xf>
    <xf numFmtId="1" fontId="23" fillId="7" borderId="45" xfId="0" applyNumberFormat="1" applyFont="1" applyFill="1" applyBorder="1" applyAlignment="1">
      <alignment vertical="center" wrapText="1"/>
    </xf>
    <xf numFmtId="1" fontId="22" fillId="5" borderId="0" xfId="0" applyNumberFormat="1" applyFont="1" applyFill="1" applyAlignment="1">
      <alignment horizontal="left" vertical="center" wrapText="1"/>
    </xf>
    <xf numFmtId="1" fontId="22" fillId="5" borderId="114" xfId="0" applyNumberFormat="1" applyFont="1" applyFill="1" applyBorder="1" applyAlignment="1">
      <alignment horizontal="left" vertical="center" wrapText="1"/>
    </xf>
    <xf numFmtId="181" fontId="23" fillId="7" borderId="108" xfId="0" applyNumberFormat="1" applyFont="1" applyFill="1" applyBorder="1" applyAlignment="1">
      <alignment horizontal="left" vertical="center" wrapText="1" shrinkToFit="1"/>
    </xf>
    <xf numFmtId="181" fontId="23" fillId="7" borderId="71" xfId="0" applyNumberFormat="1" applyFont="1" applyFill="1" applyBorder="1" applyAlignment="1">
      <alignment horizontal="left" vertical="center" wrapText="1" shrinkToFit="1"/>
    </xf>
    <xf numFmtId="181" fontId="23" fillId="7" borderId="109" xfId="0" applyNumberFormat="1" applyFont="1" applyFill="1" applyBorder="1" applyAlignment="1">
      <alignment horizontal="left" vertical="center" wrapText="1" shrinkToFit="1"/>
    </xf>
    <xf numFmtId="181" fontId="29" fillId="7" borderId="73" xfId="0" applyNumberFormat="1" applyFont="1" applyFill="1" applyBorder="1" applyAlignment="1">
      <alignment horizontal="left" vertical="center" wrapText="1" shrinkToFit="1"/>
    </xf>
    <xf numFmtId="181" fontId="29" fillId="7" borderId="49" xfId="0" applyNumberFormat="1" applyFont="1" applyFill="1" applyBorder="1" applyAlignment="1">
      <alignment horizontal="left" vertical="center" wrapText="1" shrinkToFit="1"/>
    </xf>
    <xf numFmtId="0" fontId="22" fillId="5" borderId="0" xfId="0" applyFont="1" applyFill="1" applyAlignment="1">
      <alignment horizontal="left" vertical="center" wrapText="1"/>
    </xf>
    <xf numFmtId="0" fontId="22" fillId="5" borderId="114" xfId="0" applyFont="1" applyFill="1" applyBorder="1" applyAlignment="1">
      <alignment horizontal="left" vertical="center" wrapText="1"/>
    </xf>
    <xf numFmtId="181" fontId="29" fillId="7" borderId="45" xfId="0" applyNumberFormat="1" applyFont="1" applyFill="1" applyBorder="1" applyAlignment="1">
      <alignment horizontal="left" vertical="center" wrapText="1" shrinkToFit="1"/>
    </xf>
    <xf numFmtId="181" fontId="29" fillId="7" borderId="108" xfId="0" applyNumberFormat="1" applyFont="1" applyFill="1" applyBorder="1" applyAlignment="1">
      <alignment horizontal="left" vertical="center" wrapText="1" shrinkToFit="1"/>
    </xf>
    <xf numFmtId="181" fontId="29" fillId="7" borderId="71" xfId="0" applyNumberFormat="1" applyFont="1" applyFill="1" applyBorder="1" applyAlignment="1">
      <alignment horizontal="left" vertical="center" wrapText="1" shrinkToFit="1"/>
    </xf>
    <xf numFmtId="0" fontId="22" fillId="7" borderId="29" xfId="0" applyFont="1" applyFill="1" applyBorder="1" applyAlignment="1">
      <alignment horizontal="left" vertical="center" wrapText="1"/>
    </xf>
    <xf numFmtId="181" fontId="29" fillId="7" borderId="108" xfId="0" applyNumberFormat="1" applyFont="1" applyFill="1" applyBorder="1" applyAlignment="1">
      <alignment horizontal="left" vertical="center" shrinkToFit="1"/>
    </xf>
    <xf numFmtId="181" fontId="29" fillId="7" borderId="71" xfId="0" applyNumberFormat="1" applyFont="1" applyFill="1" applyBorder="1" applyAlignment="1">
      <alignment horizontal="left" vertical="center" shrinkToFit="1"/>
    </xf>
    <xf numFmtId="181" fontId="29" fillId="7" borderId="109" xfId="0" applyNumberFormat="1" applyFont="1" applyFill="1" applyBorder="1" applyAlignment="1">
      <alignment horizontal="left" vertical="center" shrinkToFit="1"/>
    </xf>
    <xf numFmtId="0" fontId="22" fillId="7" borderId="73" xfId="0" applyFont="1" applyFill="1" applyBorder="1" applyAlignment="1">
      <alignment horizontal="left" vertical="center"/>
    </xf>
    <xf numFmtId="0" fontId="22" fillId="7" borderId="49" xfId="0" applyFont="1" applyFill="1" applyBorder="1" applyAlignment="1">
      <alignment horizontal="left" vertical="center"/>
    </xf>
    <xf numFmtId="0" fontId="22" fillId="7" borderId="45" xfId="0" applyFont="1" applyFill="1" applyBorder="1" applyAlignment="1">
      <alignment horizontal="left" vertical="center"/>
    </xf>
    <xf numFmtId="0" fontId="31" fillId="7" borderId="73" xfId="0" applyFont="1" applyFill="1" applyBorder="1" applyAlignment="1">
      <alignment horizontal="left" vertical="center" wrapText="1"/>
    </xf>
    <xf numFmtId="0" fontId="31" fillId="7" borderId="49" xfId="0" applyFont="1" applyFill="1" applyBorder="1" applyAlignment="1">
      <alignment horizontal="left" vertical="center" wrapText="1"/>
    </xf>
    <xf numFmtId="0" fontId="31" fillId="7" borderId="73" xfId="0" applyFont="1" applyFill="1" applyBorder="1" applyAlignment="1">
      <alignment horizontal="left" vertical="center"/>
    </xf>
    <xf numFmtId="0" fontId="31" fillId="7" borderId="49" xfId="0" applyFont="1" applyFill="1" applyBorder="1" applyAlignment="1">
      <alignment horizontal="left" vertical="center"/>
    </xf>
    <xf numFmtId="0" fontId="31" fillId="7" borderId="45" xfId="0" applyFont="1" applyFill="1" applyBorder="1" applyAlignment="1">
      <alignment horizontal="left" vertical="center"/>
    </xf>
    <xf numFmtId="0" fontId="31" fillId="7" borderId="29" xfId="0" applyFont="1" applyFill="1" applyBorder="1" applyAlignment="1">
      <alignment horizontal="left" vertical="center" wrapText="1"/>
    </xf>
    <xf numFmtId="0" fontId="22" fillId="7" borderId="108" xfId="0" applyFont="1" applyFill="1" applyBorder="1" applyAlignment="1">
      <alignment horizontal="left" vertical="center" wrapText="1"/>
    </xf>
    <xf numFmtId="0" fontId="22" fillId="7" borderId="71" xfId="0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horizontal="left" vertical="center" wrapText="1"/>
    </xf>
    <xf numFmtId="0" fontId="31" fillId="5" borderId="73" xfId="0" applyFont="1" applyFill="1" applyBorder="1" applyAlignment="1">
      <alignment horizontal="left" vertical="center" wrapText="1"/>
    </xf>
    <xf numFmtId="0" fontId="31" fillId="5" borderId="49" xfId="0" applyFont="1" applyFill="1" applyBorder="1" applyAlignment="1">
      <alignment horizontal="left" vertical="center" wrapText="1"/>
    </xf>
    <xf numFmtId="0" fontId="29" fillId="7" borderId="108" xfId="0" applyFont="1" applyFill="1" applyBorder="1" applyAlignment="1">
      <alignment horizontal="left" vertical="center" wrapText="1"/>
    </xf>
    <xf numFmtId="0" fontId="29" fillId="7" borderId="71" xfId="0" applyFont="1" applyFill="1" applyBorder="1" applyAlignment="1">
      <alignment horizontal="left" vertical="center" wrapText="1"/>
    </xf>
    <xf numFmtId="0" fontId="29" fillId="7" borderId="109" xfId="0" applyFont="1" applyFill="1" applyBorder="1" applyAlignment="1">
      <alignment horizontal="left" vertical="center" wrapText="1"/>
    </xf>
    <xf numFmtId="1" fontId="22" fillId="7" borderId="73" xfId="0" applyNumberFormat="1" applyFont="1" applyFill="1" applyBorder="1" applyAlignment="1">
      <alignment horizontal="left" vertical="center" wrapText="1"/>
    </xf>
    <xf numFmtId="1" fontId="22" fillId="7" borderId="49" xfId="0" applyNumberFormat="1" applyFont="1" applyFill="1" applyBorder="1" applyAlignment="1">
      <alignment horizontal="left" vertical="center"/>
    </xf>
    <xf numFmtId="1" fontId="22" fillId="7" borderId="45" xfId="0" applyNumberFormat="1" applyFont="1" applyFill="1" applyBorder="1" applyAlignment="1">
      <alignment horizontal="left" vertical="center"/>
    </xf>
    <xf numFmtId="1" fontId="22" fillId="7" borderId="73" xfId="0" applyNumberFormat="1" applyFont="1" applyFill="1" applyBorder="1" applyAlignment="1">
      <alignment horizontal="left" vertical="center"/>
    </xf>
    <xf numFmtId="1" fontId="22" fillId="7" borderId="49" xfId="0" applyNumberFormat="1" applyFont="1" applyFill="1" applyBorder="1" applyAlignment="1">
      <alignment horizontal="left" vertical="center" wrapText="1"/>
    </xf>
    <xf numFmtId="1" fontId="22" fillId="7" borderId="45" xfId="0" applyNumberFormat="1" applyFont="1" applyFill="1" applyBorder="1" applyAlignment="1">
      <alignment horizontal="left" vertical="center" wrapText="1"/>
    </xf>
    <xf numFmtId="1" fontId="22" fillId="7" borderId="29" xfId="0" applyNumberFormat="1" applyFont="1" applyFill="1" applyBorder="1" applyAlignment="1">
      <alignment horizontal="left" vertical="center" wrapText="1"/>
    </xf>
    <xf numFmtId="1" fontId="22" fillId="7" borderId="108" xfId="0" applyNumberFormat="1" applyFont="1" applyFill="1" applyBorder="1" applyAlignment="1">
      <alignment horizontal="left" vertical="center" wrapText="1"/>
    </xf>
    <xf numFmtId="1" fontId="22" fillId="7" borderId="71" xfId="0" applyNumberFormat="1" applyFont="1" applyFill="1" applyBorder="1" applyAlignment="1">
      <alignment horizontal="left" vertical="center" wrapText="1"/>
    </xf>
    <xf numFmtId="1" fontId="22" fillId="7" borderId="109" xfId="0" applyNumberFormat="1" applyFont="1" applyFill="1" applyBorder="1" applyAlignment="1">
      <alignment horizontal="left" vertical="center" wrapText="1"/>
    </xf>
    <xf numFmtId="1" fontId="22" fillId="5" borderId="49" xfId="0" applyNumberFormat="1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14" fillId="5" borderId="0" xfId="3" applyNumberFormat="1" applyFont="1" applyFill="1" applyBorder="1" applyAlignment="1">
      <alignment horizontal="center" vertical="center"/>
    </xf>
    <xf numFmtId="41" fontId="13" fillId="5" borderId="0" xfId="3" applyFont="1" applyFill="1" applyAlignment="1">
      <alignment horizontal="center" vertical="center"/>
    </xf>
    <xf numFmtId="0" fontId="22" fillId="7" borderId="4" xfId="0" applyFont="1" applyFill="1" applyBorder="1" applyAlignment="1">
      <alignment horizontal="left" vertical="center"/>
    </xf>
    <xf numFmtId="0" fontId="22" fillId="7" borderId="79" xfId="0" applyFont="1" applyFill="1" applyBorder="1" applyAlignment="1">
      <alignment horizontal="left" vertical="center"/>
    </xf>
    <xf numFmtId="0" fontId="22" fillId="7" borderId="80" xfId="0" applyFont="1" applyFill="1" applyBorder="1" applyAlignment="1">
      <alignment horizontal="left" vertical="center"/>
    </xf>
    <xf numFmtId="0" fontId="22" fillId="7" borderId="29" xfId="0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center" vertical="center" wrapText="1"/>
    </xf>
    <xf numFmtId="0" fontId="22" fillId="10" borderId="29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44" fillId="13" borderId="5" xfId="11" applyFont="1" applyFill="1" applyBorder="1" applyAlignment="1">
      <alignment horizontal="center" vertical="center" wrapText="1"/>
    </xf>
    <xf numFmtId="0" fontId="44" fillId="13" borderId="147" xfId="11" applyFont="1" applyFill="1" applyBorder="1" applyAlignment="1">
      <alignment horizontal="center" vertical="center" wrapText="1"/>
    </xf>
    <xf numFmtId="0" fontId="44" fillId="13" borderId="5" xfId="11" applyFont="1" applyFill="1" applyBorder="1" applyAlignment="1">
      <alignment horizontal="center" vertical="center"/>
    </xf>
    <xf numFmtId="0" fontId="44" fillId="13" borderId="147" xfId="11" applyFont="1" applyFill="1" applyBorder="1" applyAlignment="1">
      <alignment horizontal="center" vertical="center"/>
    </xf>
    <xf numFmtId="164" fontId="44" fillId="13" borderId="4" xfId="1" applyFont="1" applyFill="1" applyBorder="1" applyAlignment="1">
      <alignment horizontal="center" vertical="center" wrapText="1"/>
    </xf>
    <xf numFmtId="164" fontId="44" fillId="13" borderId="148" xfId="1" applyFont="1" applyFill="1" applyBorder="1" applyAlignment="1">
      <alignment horizontal="center" vertical="center" wrapText="1"/>
    </xf>
    <xf numFmtId="0" fontId="41" fillId="0" borderId="0" xfId="8" applyFont="1" applyAlignment="1">
      <alignment horizontal="center"/>
    </xf>
    <xf numFmtId="189" fontId="45" fillId="0" borderId="0" xfId="8" applyNumberFormat="1" applyFont="1" applyAlignment="1">
      <alignment horizontal="center"/>
    </xf>
    <xf numFmtId="0" fontId="46" fillId="0" borderId="154" xfId="12" applyFont="1" applyBorder="1" applyAlignment="1">
      <alignment horizontal="left"/>
    </xf>
    <xf numFmtId="0" fontId="49" fillId="0" borderId="153" xfId="8" applyFont="1" applyBorder="1" applyAlignment="1">
      <alignment horizontal="center"/>
    </xf>
    <xf numFmtId="0" fontId="49" fillId="0" borderId="153" xfId="8" applyFont="1" applyBorder="1" applyAlignment="1">
      <alignment horizontal="left"/>
    </xf>
    <xf numFmtId="0" fontId="50" fillId="0" borderId="153" xfId="8" applyFont="1" applyBorder="1" applyAlignment="1">
      <alignment horizontal="center"/>
    </xf>
    <xf numFmtId="184" fontId="43" fillId="0" borderId="0" xfId="0" applyNumberFormat="1" applyFont="1" applyAlignment="1">
      <alignment horizontal="center"/>
    </xf>
    <xf numFmtId="21" fontId="22" fillId="5" borderId="0" xfId="0" quotePrefix="1" applyNumberFormat="1" applyFont="1" applyFill="1" applyAlignment="1">
      <alignment horizontal="center" vertical="center"/>
    </xf>
    <xf numFmtId="0" fontId="49" fillId="0" borderId="154" xfId="8" applyFont="1" applyBorder="1" applyAlignment="1">
      <alignment horizontal="left"/>
    </xf>
    <xf numFmtId="0" fontId="49" fillId="0" borderId="156" xfId="8" applyFont="1" applyBorder="1" applyAlignment="1">
      <alignment horizontal="left"/>
    </xf>
    <xf numFmtId="1" fontId="49" fillId="0" borderId="153" xfId="8" applyNumberFormat="1" applyFont="1" applyBorder="1" applyAlignment="1">
      <alignment horizontal="center"/>
    </xf>
    <xf numFmtId="2" fontId="49" fillId="0" borderId="153" xfId="8" applyNumberFormat="1" applyFont="1" applyBorder="1" applyAlignment="1">
      <alignment horizontal="center"/>
    </xf>
    <xf numFmtId="43" fontId="43" fillId="0" borderId="162" xfId="8" applyNumberFormat="1" applyFont="1" applyBorder="1"/>
    <xf numFmtId="0" fontId="43" fillId="0" borderId="0" xfId="8" applyFont="1" applyBorder="1" applyAlignment="1">
      <alignment horizontal="left"/>
    </xf>
    <xf numFmtId="0" fontId="43" fillId="0" borderId="0" xfId="8" applyFont="1" applyBorder="1"/>
    <xf numFmtId="4" fontId="43" fillId="0" borderId="162" xfId="8" applyNumberFormat="1" applyFont="1" applyBorder="1"/>
    <xf numFmtId="43" fontId="43" fillId="0" borderId="163" xfId="8" applyNumberFormat="1" applyFont="1" applyBorder="1"/>
    <xf numFmtId="0" fontId="43" fillId="0" borderId="162" xfId="8" applyFont="1" applyBorder="1"/>
    <xf numFmtId="0" fontId="48" fillId="0" borderId="162" xfId="13" applyFont="1" applyBorder="1" applyAlignment="1">
      <alignment horizontal="center"/>
    </xf>
    <xf numFmtId="0" fontId="43" fillId="0" borderId="162" xfId="13" applyFont="1" applyBorder="1" applyAlignment="1">
      <alignment horizontal="center"/>
    </xf>
    <xf numFmtId="0" fontId="43" fillId="0" borderId="164" xfId="8" applyFont="1" applyBorder="1"/>
    <xf numFmtId="4" fontId="43" fillId="0" borderId="164" xfId="8" applyNumberFormat="1" applyFont="1" applyBorder="1"/>
    <xf numFmtId="0" fontId="44" fillId="0" borderId="164" xfId="8" applyFont="1" applyBorder="1"/>
    <xf numFmtId="0" fontId="43" fillId="0" borderId="165" xfId="8" applyFont="1" applyBorder="1" applyAlignment="1">
      <alignment horizontal="center"/>
    </xf>
    <xf numFmtId="0" fontId="43" fillId="0" borderId="166" xfId="8" applyFont="1" applyBorder="1" applyAlignment="1">
      <alignment horizontal="left"/>
    </xf>
    <xf numFmtId="0" fontId="43" fillId="0" borderId="167" xfId="8" applyFont="1" applyBorder="1"/>
    <xf numFmtId="0" fontId="43" fillId="0" borderId="168" xfId="8" applyFont="1" applyBorder="1"/>
    <xf numFmtId="164" fontId="43" fillId="0" borderId="165" xfId="1" applyFont="1" applyBorder="1"/>
    <xf numFmtId="0" fontId="43" fillId="0" borderId="161" xfId="8" applyFont="1" applyBorder="1"/>
    <xf numFmtId="0" fontId="44" fillId="0" borderId="0" xfId="8" applyFont="1" applyBorder="1" applyAlignment="1">
      <alignment horizontal="left"/>
    </xf>
    <xf numFmtId="0" fontId="50" fillId="0" borderId="156" xfId="8" applyFont="1" applyBorder="1" applyAlignment="1">
      <alignment horizontal="left"/>
    </xf>
    <xf numFmtId="1" fontId="49" fillId="0" borderId="156" xfId="8" applyNumberFormat="1" applyFont="1" applyBorder="1" applyAlignment="1">
      <alignment horizontal="left"/>
    </xf>
    <xf numFmtId="2" fontId="49" fillId="0" borderId="156" xfId="8" applyNumberFormat="1" applyFont="1" applyBorder="1" applyAlignment="1">
      <alignment horizontal="left"/>
    </xf>
  </cellXfs>
  <cellStyles count="14">
    <cellStyle name="Comma" xfId="1" builtinId="3"/>
    <cellStyle name="Comma [0]" xfId="7" builtinId="6"/>
    <cellStyle name="Comma [0] 2" xfId="4" xr:uid="{0D2797CD-9B67-4B81-AED6-F460AFB2B742}"/>
    <cellStyle name="Comma [0] 3" xfId="9" xr:uid="{CECEB35E-5E13-4F90-BC07-53ADCA8888E8}"/>
    <cellStyle name="Comma [0] 4" xfId="3" xr:uid="{CAE9957D-B822-4210-A928-5F58A2496D83}"/>
    <cellStyle name="Comma 2" xfId="10" xr:uid="{11F849F1-425C-4B55-9166-1FD8CA46D6D0}"/>
    <cellStyle name="Normal" xfId="0" builtinId="0"/>
    <cellStyle name="Normal 2" xfId="6" xr:uid="{6B2023CC-84FE-4CFE-860C-C4593F0A0561}"/>
    <cellStyle name="Normal 3" xfId="12" xr:uid="{63DE6120-0118-4161-A143-4728794C5B40}"/>
    <cellStyle name="Normal_RAB 01" xfId="11" xr:uid="{18D39190-B3CB-4C27-A104-5F3A81B37693}"/>
    <cellStyle name="Normal_RAB-Konst.06" xfId="2" xr:uid="{88A1D34A-B581-45ED-9104-274EA29B6BBF}"/>
    <cellStyle name="Normal_Refisi 01" xfId="13" xr:uid="{1C0D0A01-0C9A-4B46-9C5E-6BC4A04E3C4F}"/>
    <cellStyle name="Normal_Refisi 03" xfId="8" xr:uid="{56C6691E-5935-43C8-83F4-D0C0101D1F64}"/>
    <cellStyle name="Percent 2" xfId="5" xr:uid="{C3DB87CE-303C-4C07-9D9B-5C15F2C291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AHUN%202026/MASTER/RAB-%20MASTER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HAIRUL/Downloads/AHSP%20CIPTA%20KARYA%20SE%20BINA%20KONTRUKSI%20NO.%2047%20TAHUN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DATA"/>
      <sheetName val="AHSP"/>
      <sheetName val="HSP"/>
      <sheetName val="BAHAN"/>
      <sheetName val="UPAH"/>
      <sheetName val="HITUNG VOLUME"/>
      <sheetName val="HITUNG RAB"/>
      <sheetName val="REKAPITULASI"/>
      <sheetName val="REKAP VOLUME"/>
      <sheetName val="REKAP RAB"/>
      <sheetName val="REKAP PEKERJA"/>
      <sheetName val="PERH. TULANGAN"/>
      <sheetName val="BOBOT PEKERJAAN"/>
      <sheetName val="KURVA-S"/>
      <sheetName val="RAB SMKK"/>
      <sheetName val="DOKUMEN"/>
      <sheetName val="PENAWARAN"/>
      <sheetName val="C. C. O"/>
      <sheetName val="ABSENSI PEKERJA"/>
      <sheetName val="PANDUAN"/>
    </sheetNames>
    <sheetDataSet>
      <sheetData sheetId="0"/>
      <sheetData sheetId="1"/>
      <sheetData sheetId="2">
        <row r="8">
          <cell r="E8" t="str">
            <v>A.1.1.1.1</v>
          </cell>
        </row>
      </sheetData>
      <sheetData sheetId="3"/>
      <sheetData sheetId="4"/>
      <sheetData sheetId="5">
        <row r="6">
          <cell r="G6" t="str">
            <v>Pekerja</v>
          </cell>
          <cell r="H6"/>
          <cell r="I6"/>
          <cell r="J6"/>
          <cell r="K6" t="str">
            <v>L.01</v>
          </cell>
          <cell r="L6" t="str">
            <v>OH</v>
          </cell>
          <cell r="M6">
            <v>22000</v>
          </cell>
          <cell r="N6">
            <v>176000</v>
          </cell>
        </row>
        <row r="7">
          <cell r="G7" t="str">
            <v>Pekerja Anyam</v>
          </cell>
          <cell r="H7"/>
          <cell r="I7"/>
          <cell r="J7"/>
          <cell r="K7" t="str">
            <v>L.01</v>
          </cell>
          <cell r="L7" t="str">
            <v>OH</v>
          </cell>
          <cell r="M7">
            <v>22000</v>
          </cell>
          <cell r="N7">
            <v>176000</v>
          </cell>
        </row>
        <row r="8">
          <cell r="G8" t="str">
            <v>Pekerja Pengisi Batu</v>
          </cell>
          <cell r="H8"/>
          <cell r="I8"/>
          <cell r="J8"/>
          <cell r="K8" t="str">
            <v>L.01</v>
          </cell>
          <cell r="L8" t="str">
            <v>OH</v>
          </cell>
          <cell r="M8">
            <v>22000</v>
          </cell>
          <cell r="N8">
            <v>176000</v>
          </cell>
        </row>
        <row r="9">
          <cell r="G9" t="str">
            <v>Tukang</v>
          </cell>
          <cell r="H9"/>
          <cell r="I9"/>
          <cell r="J9"/>
          <cell r="K9" t="str">
            <v>L.02</v>
          </cell>
          <cell r="L9" t="str">
            <v>OH</v>
          </cell>
          <cell r="M9">
            <v>23200</v>
          </cell>
          <cell r="N9">
            <v>186000</v>
          </cell>
        </row>
        <row r="10">
          <cell r="G10" t="str">
            <v>Tukang Gali</v>
          </cell>
          <cell r="H10"/>
          <cell r="I10"/>
          <cell r="J10"/>
          <cell r="K10" t="str">
            <v>L.02</v>
          </cell>
          <cell r="L10" t="str">
            <v>OH</v>
          </cell>
          <cell r="M10">
            <v>23200</v>
          </cell>
          <cell r="N10">
            <v>186000</v>
          </cell>
        </row>
        <row r="11">
          <cell r="G11" t="str">
            <v>Tukang Batu</v>
          </cell>
          <cell r="H11"/>
          <cell r="I11"/>
          <cell r="J11"/>
          <cell r="K11" t="str">
            <v>L.02</v>
          </cell>
          <cell r="L11" t="str">
            <v>OH</v>
          </cell>
          <cell r="M11">
            <v>23200</v>
          </cell>
          <cell r="N11">
            <v>186000</v>
          </cell>
        </row>
        <row r="12">
          <cell r="G12" t="str">
            <v>Tukang Kayu</v>
          </cell>
          <cell r="H12"/>
          <cell r="I12"/>
          <cell r="J12"/>
          <cell r="K12" t="str">
            <v>L.02</v>
          </cell>
          <cell r="L12" t="str">
            <v>OH</v>
          </cell>
          <cell r="M12">
            <v>23200</v>
          </cell>
          <cell r="N12">
            <v>186000</v>
          </cell>
        </row>
        <row r="13">
          <cell r="G13" t="str">
            <v>Tukang Besi</v>
          </cell>
          <cell r="H13"/>
          <cell r="I13"/>
          <cell r="J13"/>
          <cell r="K13" t="str">
            <v>L.02</v>
          </cell>
          <cell r="L13" t="str">
            <v>OH</v>
          </cell>
          <cell r="M13">
            <v>23200</v>
          </cell>
          <cell r="N13">
            <v>186000</v>
          </cell>
        </row>
        <row r="14">
          <cell r="G14" t="str">
            <v>Tukang Besi Konstruksi</v>
          </cell>
          <cell r="H14"/>
          <cell r="I14"/>
          <cell r="J14"/>
          <cell r="K14" t="str">
            <v>L.02</v>
          </cell>
          <cell r="L14" t="str">
            <v>OH</v>
          </cell>
          <cell r="M14">
            <v>23200</v>
          </cell>
          <cell r="N14">
            <v>186000</v>
          </cell>
        </row>
        <row r="15">
          <cell r="G15" t="str">
            <v>Tukang Alumunium</v>
          </cell>
          <cell r="H15"/>
          <cell r="I15"/>
          <cell r="J15"/>
          <cell r="K15" t="str">
            <v>L.02</v>
          </cell>
          <cell r="L15" t="str">
            <v>OH</v>
          </cell>
          <cell r="M15">
            <v>23200</v>
          </cell>
          <cell r="N15">
            <v>186000</v>
          </cell>
        </row>
        <row r="16">
          <cell r="G16" t="str">
            <v>Tukang Cat</v>
          </cell>
          <cell r="H16"/>
          <cell r="I16"/>
          <cell r="J16"/>
          <cell r="K16" t="str">
            <v>L.02</v>
          </cell>
          <cell r="L16" t="str">
            <v>OH</v>
          </cell>
          <cell r="M16">
            <v>23200</v>
          </cell>
          <cell r="N16">
            <v>186000</v>
          </cell>
        </row>
        <row r="17">
          <cell r="G17" t="str">
            <v>Tukang Pipa</v>
          </cell>
          <cell r="H17"/>
          <cell r="I17"/>
          <cell r="J17"/>
          <cell r="K17" t="str">
            <v>L.02</v>
          </cell>
          <cell r="L17" t="str">
            <v>OH</v>
          </cell>
          <cell r="M17">
            <v>23200</v>
          </cell>
          <cell r="N17">
            <v>186000</v>
          </cell>
        </row>
        <row r="18">
          <cell r="G18" t="str">
            <v>Tukang Pengayam Bronjong</v>
          </cell>
          <cell r="H18"/>
          <cell r="I18"/>
          <cell r="J18"/>
          <cell r="K18" t="str">
            <v>L.02</v>
          </cell>
          <cell r="L18" t="str">
            <v>OH</v>
          </cell>
          <cell r="M18">
            <v>23200</v>
          </cell>
          <cell r="N18">
            <v>186000</v>
          </cell>
        </row>
        <row r="19">
          <cell r="G19" t="str">
            <v>Tukang Tebas</v>
          </cell>
          <cell r="H19"/>
          <cell r="I19"/>
          <cell r="J19"/>
          <cell r="K19" t="str">
            <v>L.02</v>
          </cell>
          <cell r="L19" t="str">
            <v>OH</v>
          </cell>
          <cell r="M19">
            <v>23200</v>
          </cell>
          <cell r="N19">
            <v>186000</v>
          </cell>
        </row>
        <row r="20">
          <cell r="G20" t="str">
            <v>Tukang Vibrator</v>
          </cell>
          <cell r="H20"/>
          <cell r="I20"/>
          <cell r="J20"/>
          <cell r="K20" t="str">
            <v>L.02</v>
          </cell>
          <cell r="L20" t="str">
            <v>OH</v>
          </cell>
          <cell r="M20">
            <v>23200</v>
          </cell>
          <cell r="N20">
            <v>186000</v>
          </cell>
        </row>
        <row r="21">
          <cell r="G21" t="str">
            <v>Tukang Ereksi</v>
          </cell>
          <cell r="H21"/>
          <cell r="I21"/>
          <cell r="J21"/>
          <cell r="K21" t="str">
            <v>L.02</v>
          </cell>
          <cell r="L21" t="str">
            <v>OH</v>
          </cell>
          <cell r="M21">
            <v>23200</v>
          </cell>
          <cell r="N21">
            <v>186000</v>
          </cell>
        </row>
        <row r="22">
          <cell r="G22" t="str">
            <v>Tukang Las</v>
          </cell>
          <cell r="H22"/>
          <cell r="I22"/>
          <cell r="J22"/>
          <cell r="K22" t="str">
            <v>L.02</v>
          </cell>
          <cell r="L22" t="str">
            <v>OH</v>
          </cell>
          <cell r="M22">
            <v>23200</v>
          </cell>
          <cell r="N22">
            <v>186000</v>
          </cell>
        </row>
        <row r="23">
          <cell r="G23" t="str">
            <v>Tukang Las Konstruksi</v>
          </cell>
          <cell r="H23"/>
          <cell r="I23"/>
          <cell r="J23"/>
          <cell r="K23" t="str">
            <v>L.02</v>
          </cell>
          <cell r="L23" t="str">
            <v>OH</v>
          </cell>
          <cell r="M23">
            <v>23200</v>
          </cell>
          <cell r="N23">
            <v>186000</v>
          </cell>
        </row>
        <row r="24">
          <cell r="G24" t="str">
            <v>Kepala Tukang</v>
          </cell>
          <cell r="H24"/>
          <cell r="I24"/>
          <cell r="J24"/>
          <cell r="K24" t="str">
            <v>L.03</v>
          </cell>
          <cell r="L24" t="str">
            <v>OH</v>
          </cell>
          <cell r="M24">
            <v>24500</v>
          </cell>
          <cell r="N24">
            <v>196000</v>
          </cell>
        </row>
        <row r="25">
          <cell r="G25" t="str">
            <v>Mandor</v>
          </cell>
          <cell r="H25"/>
          <cell r="I25"/>
          <cell r="J25"/>
          <cell r="K25" t="str">
            <v>L.04</v>
          </cell>
          <cell r="L25" t="str">
            <v>OH</v>
          </cell>
          <cell r="M25">
            <v>25700</v>
          </cell>
          <cell r="N25">
            <v>206000</v>
          </cell>
        </row>
        <row r="26">
          <cell r="G26" t="str">
            <v>Juru Ukur</v>
          </cell>
          <cell r="H26"/>
          <cell r="I26"/>
          <cell r="J26"/>
          <cell r="K26" t="str">
            <v>L.05</v>
          </cell>
          <cell r="L26" t="str">
            <v>OH</v>
          </cell>
          <cell r="M26">
            <v>27000</v>
          </cell>
          <cell r="N26">
            <v>216000</v>
          </cell>
        </row>
        <row r="27">
          <cell r="G27" t="str">
            <v>Pembantu Juru Ukur</v>
          </cell>
          <cell r="H27"/>
          <cell r="I27"/>
          <cell r="J27"/>
          <cell r="K27" t="str">
            <v>L.06</v>
          </cell>
          <cell r="L27" t="str">
            <v>OH</v>
          </cell>
          <cell r="M27">
            <v>25700</v>
          </cell>
          <cell r="N27">
            <v>206000</v>
          </cell>
        </row>
        <row r="28">
          <cell r="G28" t="str">
            <v>Ahli Alat Berat ( Mekanik )</v>
          </cell>
          <cell r="H28"/>
          <cell r="I28"/>
          <cell r="J28"/>
          <cell r="K28" t="str">
            <v>L.07</v>
          </cell>
          <cell r="L28" t="str">
            <v>OH</v>
          </cell>
          <cell r="M28">
            <v>27000</v>
          </cell>
          <cell r="N28">
            <v>216000</v>
          </cell>
        </row>
        <row r="29">
          <cell r="G29" t="str">
            <v>Operator Alat Berat</v>
          </cell>
          <cell r="H29"/>
          <cell r="I29"/>
          <cell r="J29"/>
          <cell r="K29" t="str">
            <v>L.08</v>
          </cell>
          <cell r="L29" t="str">
            <v>OH</v>
          </cell>
          <cell r="M29">
            <v>27000</v>
          </cell>
          <cell r="N29">
            <v>216000</v>
          </cell>
        </row>
        <row r="30">
          <cell r="G30" t="str">
            <v>Pembantu Operator</v>
          </cell>
          <cell r="H30"/>
          <cell r="I30"/>
          <cell r="J30"/>
          <cell r="K30" t="str">
            <v>L.09</v>
          </cell>
          <cell r="L30" t="str">
            <v>OH</v>
          </cell>
          <cell r="M30">
            <v>27000</v>
          </cell>
          <cell r="N30">
            <v>216000</v>
          </cell>
        </row>
        <row r="31">
          <cell r="G31" t="str">
            <v>Operator Alat Pipa</v>
          </cell>
          <cell r="H31"/>
          <cell r="I31"/>
          <cell r="J31"/>
          <cell r="K31" t="str">
            <v>L.08</v>
          </cell>
          <cell r="L31" t="str">
            <v>OH</v>
          </cell>
          <cell r="M31">
            <v>27000</v>
          </cell>
          <cell r="N31">
            <v>216000</v>
          </cell>
        </row>
        <row r="32">
          <cell r="G32" t="str">
            <v>Sopir Truck</v>
          </cell>
          <cell r="H32"/>
          <cell r="I32"/>
          <cell r="J32"/>
          <cell r="K32" t="str">
            <v>L.10</v>
          </cell>
          <cell r="L32" t="str">
            <v>OH</v>
          </cell>
          <cell r="M32">
            <v>27000</v>
          </cell>
          <cell r="N32">
            <v>216000</v>
          </cell>
        </row>
        <row r="33">
          <cell r="G33" t="str">
            <v>Kenek Truk</v>
          </cell>
          <cell r="H33"/>
          <cell r="I33"/>
          <cell r="J33"/>
          <cell r="K33" t="str">
            <v>L.11</v>
          </cell>
          <cell r="L33" t="str">
            <v>OH</v>
          </cell>
          <cell r="M33">
            <v>27000</v>
          </cell>
          <cell r="N33">
            <v>216000</v>
          </cell>
        </row>
        <row r="34">
          <cell r="G34" t="str">
            <v>Penjaga Malam</v>
          </cell>
          <cell r="H34"/>
          <cell r="I34"/>
          <cell r="J34"/>
          <cell r="K34" t="str">
            <v>L.12</v>
          </cell>
          <cell r="L34" t="str">
            <v>OH</v>
          </cell>
          <cell r="M34">
            <v>27000</v>
          </cell>
          <cell r="N34">
            <v>216000</v>
          </cell>
        </row>
        <row r="35">
          <cell r="G35" t="str">
            <v>Juru Gambar (Drafter)</v>
          </cell>
          <cell r="H35"/>
          <cell r="I35"/>
          <cell r="J35"/>
          <cell r="K35" t="str">
            <v>L.13</v>
          </cell>
          <cell r="L35" t="str">
            <v>OH</v>
          </cell>
          <cell r="M35">
            <v>27000</v>
          </cell>
          <cell r="N35">
            <v>216000</v>
          </cell>
        </row>
        <row r="36">
          <cell r="G36" t="str">
            <v>Design Engineer</v>
          </cell>
          <cell r="H36"/>
          <cell r="I36"/>
          <cell r="J36"/>
          <cell r="K36" t="str">
            <v>L.15</v>
          </cell>
          <cell r="L36" t="str">
            <v>OH</v>
          </cell>
          <cell r="M36">
            <v>27000</v>
          </cell>
          <cell r="N36">
            <v>216000</v>
          </cell>
        </row>
        <row r="37">
          <cell r="G37" t="str">
            <v>Operator Printer/Plotter</v>
          </cell>
          <cell r="H37"/>
          <cell r="I37"/>
          <cell r="J37"/>
          <cell r="K37" t="str">
            <v>L.16</v>
          </cell>
          <cell r="L37" t="str">
            <v>OH</v>
          </cell>
          <cell r="M37">
            <v>27000</v>
          </cell>
          <cell r="N37">
            <v>216000</v>
          </cell>
        </row>
        <row r="38">
          <cell r="G38" t="str">
            <v>Operator crane</v>
          </cell>
          <cell r="H38"/>
          <cell r="I38"/>
          <cell r="J38"/>
          <cell r="K38" t="str">
            <v>L.08</v>
          </cell>
          <cell r="L38" t="str">
            <v>OH</v>
          </cell>
          <cell r="M38">
            <v>27000</v>
          </cell>
          <cell r="N38">
            <v>216000</v>
          </cell>
        </row>
        <row r="39">
          <cell r="G39" t="str">
            <v>Pembantu operator crane</v>
          </cell>
          <cell r="H39"/>
          <cell r="I39"/>
          <cell r="J39"/>
          <cell r="K39" t="str">
            <v>L.09</v>
          </cell>
          <cell r="L39" t="str">
            <v>OH</v>
          </cell>
          <cell r="M39">
            <v>27000</v>
          </cell>
          <cell r="N39">
            <v>216000</v>
          </cell>
        </row>
        <row r="40">
          <cell r="G40" t="str">
            <v>Bor Master</v>
          </cell>
          <cell r="H40"/>
          <cell r="I40"/>
          <cell r="J40"/>
          <cell r="K40"/>
          <cell r="L40" t="str">
            <v>OH</v>
          </cell>
          <cell r="M40">
            <v>27000</v>
          </cell>
          <cell r="N40">
            <v>216000</v>
          </cell>
        </row>
        <row r="41">
          <cell r="G41" t="str">
            <v>Operator Mesin Bor</v>
          </cell>
          <cell r="H41"/>
          <cell r="I41"/>
          <cell r="J41"/>
          <cell r="K41"/>
          <cell r="L41" t="str">
            <v>OH</v>
          </cell>
          <cell r="M41">
            <v>27000</v>
          </cell>
          <cell r="N41">
            <v>216000</v>
          </cell>
        </row>
        <row r="42">
          <cell r="G42"/>
          <cell r="H42"/>
          <cell r="I42"/>
          <cell r="J42"/>
          <cell r="K42"/>
          <cell r="L42"/>
          <cell r="M42"/>
          <cell r="N42"/>
        </row>
        <row r="43">
          <cell r="G43"/>
          <cell r="H43"/>
          <cell r="I43"/>
          <cell r="J43"/>
          <cell r="K43"/>
          <cell r="L43"/>
          <cell r="M43"/>
          <cell r="N43"/>
        </row>
        <row r="44">
          <cell r="G44"/>
          <cell r="H44"/>
          <cell r="I44"/>
          <cell r="J44"/>
          <cell r="K44"/>
          <cell r="L44"/>
          <cell r="M44"/>
          <cell r="N44"/>
        </row>
        <row r="45">
          <cell r="G45"/>
          <cell r="H45"/>
          <cell r="I45"/>
          <cell r="J45"/>
          <cell r="K45"/>
          <cell r="L45"/>
          <cell r="M45"/>
          <cell r="N45"/>
        </row>
      </sheetData>
      <sheetData sheetId="6"/>
      <sheetData sheetId="7"/>
      <sheetData sheetId="8"/>
      <sheetData sheetId="9">
        <row r="6">
          <cell r="F6" t="str">
            <v>PEKERJAAN PERSIAPAN</v>
          </cell>
        </row>
      </sheetData>
      <sheetData sheetId="10"/>
      <sheetData sheetId="11"/>
      <sheetData sheetId="12">
        <row r="7">
          <cell r="O7">
            <v>82.266666666666666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Bahan"/>
      <sheetName val="Daftar Harga Satuan Pekerjaan"/>
      <sheetName val="Pembesian Plat Lantai 1"/>
      <sheetName val="Persiapan"/>
      <sheetName val="Galian Tanah"/>
      <sheetName val="Timbunan Pemadatan"/>
      <sheetName val="Angkut Material"/>
      <sheetName val="Geotekstil &amp; Geomembran "/>
      <sheetName val="Pembongkaran"/>
      <sheetName val="Rangka Atap"/>
      <sheetName val="Beton"/>
      <sheetName val="Pondasi"/>
      <sheetName val="BAJA"/>
      <sheetName val="Beton Pracetak"/>
      <sheetName val="Beton Prategang "/>
      <sheetName val="Struktur Kayu"/>
      <sheetName val="Dinding Penahan Tanah "/>
      <sheetName val="Penutup Atap"/>
      <sheetName val="Plafon"/>
      <sheetName val="Pasangan Dinding"/>
      <sheetName val="Plesteran Dan Acian"/>
      <sheetName val="Pengecatan dan Pelituran"/>
      <sheetName val="Penutup Lantai dan Dinding"/>
      <sheetName val="Pintu dan Jendela"/>
      <sheetName val="Kaca"/>
      <sheetName val="Besi dan Aluminium"/>
      <sheetName val="Kayu"/>
      <sheetName val="Ornamen"/>
      <sheetName val="Signage"/>
      <sheetName val="Sanitair"/>
      <sheetName val="Lansekap"/>
      <sheetName val="Jaringan Listrik"/>
      <sheetName val="Perpipaan dan proteksi kebakar "/>
      <sheetName val="Sistem Air Minum"/>
      <sheetName val="Sistem Air Limbah"/>
      <sheetName val="Bak Kontrol"/>
      <sheetName val="Perpipaan dalam Gedung "/>
      <sheetName val="Sistem Air Hujan"/>
      <sheetName val="Drainase"/>
      <sheetName val="Jalan Pada Pemukiman"/>
      <sheetName val="Jaringan Pipa Luar Gedung"/>
      <sheetName val="Strutur Risha "/>
    </sheetNames>
    <sheetDataSet>
      <sheetData sheetId="0">
        <row r="18">
          <cell r="F18" t="str">
            <v>Pekerja</v>
          </cell>
          <cell r="G18" t="str">
            <v>OH</v>
          </cell>
          <cell r="H18">
            <v>100000</v>
          </cell>
        </row>
        <row r="19">
          <cell r="F19" t="str">
            <v>Tukang batu</v>
          </cell>
          <cell r="G19" t="str">
            <v>OH</v>
          </cell>
          <cell r="H19">
            <v>1</v>
          </cell>
        </row>
        <row r="20">
          <cell r="F20" t="str">
            <v>Tukang kayu</v>
          </cell>
          <cell r="G20" t="str">
            <v>OH</v>
          </cell>
          <cell r="H20">
            <v>1</v>
          </cell>
        </row>
        <row r="21">
          <cell r="F21" t="str">
            <v>Tukang besi</v>
          </cell>
          <cell r="G21" t="str">
            <v>OH</v>
          </cell>
          <cell r="H21">
            <v>1</v>
          </cell>
        </row>
        <row r="22">
          <cell r="F22" t="str">
            <v>Tukang cat</v>
          </cell>
          <cell r="G22" t="str">
            <v>OH</v>
          </cell>
          <cell r="H22">
            <v>1</v>
          </cell>
        </row>
        <row r="23">
          <cell r="F23" t="str">
            <v>Tukang pelitur</v>
          </cell>
          <cell r="G23" t="str">
            <v>OH</v>
          </cell>
          <cell r="H23">
            <v>1</v>
          </cell>
        </row>
        <row r="24">
          <cell r="F24" t="str">
            <v>Tukang pipa</v>
          </cell>
          <cell r="G24" t="str">
            <v>OH</v>
          </cell>
          <cell r="H24">
            <v>1</v>
          </cell>
        </row>
        <row r="25">
          <cell r="F25" t="str">
            <v>Tukang penganyam bronjong</v>
          </cell>
          <cell r="G25" t="str">
            <v>OH</v>
          </cell>
          <cell r="H25">
            <v>1</v>
          </cell>
        </row>
        <row r="26">
          <cell r="F26" t="str">
            <v>Tukang tebas</v>
          </cell>
          <cell r="G26" t="str">
            <v>OH</v>
          </cell>
          <cell r="H26">
            <v>1</v>
          </cell>
        </row>
        <row r="27">
          <cell r="F27" t="str">
            <v>Tukang las</v>
          </cell>
          <cell r="G27" t="str">
            <v>OH</v>
          </cell>
          <cell r="H27">
            <v>1</v>
          </cell>
        </row>
        <row r="28">
          <cell r="F28" t="str">
            <v>Tukang las geotextile</v>
          </cell>
          <cell r="G28" t="str">
            <v>OH</v>
          </cell>
          <cell r="H28">
            <v>1</v>
          </cell>
        </row>
        <row r="29">
          <cell r="F29" t="str">
            <v>Tukang listrik</v>
          </cell>
          <cell r="G29" t="str">
            <v>OH</v>
          </cell>
          <cell r="H29">
            <v>1</v>
          </cell>
        </row>
        <row r="30">
          <cell r="F30" t="str">
            <v>Tukang alumunium</v>
          </cell>
          <cell r="G30" t="str">
            <v>OH</v>
          </cell>
          <cell r="H30">
            <v>1</v>
          </cell>
        </row>
        <row r="31">
          <cell r="F31" t="str">
            <v>Tukang kaca</v>
          </cell>
          <cell r="G31" t="str">
            <v>OH</v>
          </cell>
          <cell r="H31">
            <v>1</v>
          </cell>
        </row>
        <row r="32">
          <cell r="F32" t="str">
            <v>Tukang erection</v>
          </cell>
          <cell r="G32" t="str">
            <v>OH</v>
          </cell>
          <cell r="H32">
            <v>1</v>
          </cell>
        </row>
        <row r="33">
          <cell r="F33" t="str">
            <v>Tukang tanam</v>
          </cell>
          <cell r="G33" t="str">
            <v>OH</v>
          </cell>
          <cell r="H33">
            <v>1</v>
          </cell>
        </row>
        <row r="34">
          <cell r="F34" t="str">
            <v xml:space="preserve">Tukang Tanam </v>
          </cell>
          <cell r="G34" t="str">
            <v xml:space="preserve">OH </v>
          </cell>
          <cell r="H34">
            <v>1</v>
          </cell>
        </row>
        <row r="35">
          <cell r="F35" t="str">
            <v>Tukang pemelihara taman</v>
          </cell>
          <cell r="G35" t="str">
            <v xml:space="preserve">OH </v>
          </cell>
          <cell r="H35">
            <v>1</v>
          </cell>
        </row>
        <row r="36">
          <cell r="F36" t="str">
            <v>Tukang pemelihara taman (115% Pekerja)</v>
          </cell>
          <cell r="G36" t="str">
            <v xml:space="preserve">OH </v>
          </cell>
          <cell r="H36">
            <v>1</v>
          </cell>
        </row>
        <row r="37">
          <cell r="F37" t="str">
            <v>Tukang gali</v>
          </cell>
          <cell r="G37" t="str">
            <v>OH</v>
          </cell>
          <cell r="H37">
            <v>1</v>
          </cell>
        </row>
        <row r="38">
          <cell r="F38" t="str">
            <v>Tukang aspal</v>
          </cell>
          <cell r="G38" t="str">
            <v>OH</v>
          </cell>
          <cell r="H38">
            <v>1</v>
          </cell>
        </row>
        <row r="39">
          <cell r="F39" t="str">
            <v>Kepala tukang</v>
          </cell>
          <cell r="G39" t="str">
            <v>OH</v>
          </cell>
          <cell r="H39">
            <v>1</v>
          </cell>
        </row>
        <row r="40">
          <cell r="F40" t="str">
            <v xml:space="preserve">Kepala Tukang Tanam </v>
          </cell>
          <cell r="G40" t="str">
            <v xml:space="preserve">OH </v>
          </cell>
          <cell r="H40">
            <v>1</v>
          </cell>
        </row>
        <row r="41">
          <cell r="F41" t="str">
            <v>Mandor</v>
          </cell>
          <cell r="G41" t="str">
            <v>OH</v>
          </cell>
          <cell r="H41">
            <v>1</v>
          </cell>
        </row>
        <row r="42">
          <cell r="F42" t="str">
            <v>Juru ukur</v>
          </cell>
          <cell r="G42" t="str">
            <v>OH</v>
          </cell>
          <cell r="H42">
            <v>1</v>
          </cell>
        </row>
        <row r="43">
          <cell r="F43" t="str">
            <v>Pembantu juru ukur</v>
          </cell>
          <cell r="G43" t="str">
            <v>OH</v>
          </cell>
          <cell r="H43">
            <v>1</v>
          </cell>
        </row>
        <row r="44">
          <cell r="F44" t="str">
            <v>Mekanik alat berat</v>
          </cell>
          <cell r="G44" t="str">
            <v>OH</v>
          </cell>
          <cell r="H44">
            <v>1</v>
          </cell>
        </row>
        <row r="45">
          <cell r="F45" t="str">
            <v>Operator alat berat</v>
          </cell>
          <cell r="G45" t="str">
            <v>OH</v>
          </cell>
          <cell r="H45">
            <v>1</v>
          </cell>
        </row>
        <row r="46">
          <cell r="F46" t="str">
            <v>Pembantu operator alat berat</v>
          </cell>
          <cell r="G46" t="str">
            <v>OH</v>
          </cell>
          <cell r="H46">
            <v>1</v>
          </cell>
        </row>
        <row r="47">
          <cell r="F47" t="str">
            <v>Sopir</v>
          </cell>
          <cell r="G47" t="str">
            <v>OH</v>
          </cell>
          <cell r="H47">
            <v>1</v>
          </cell>
        </row>
        <row r="48">
          <cell r="F48" t="str">
            <v>Kenek</v>
          </cell>
          <cell r="G48" t="str">
            <v>OH</v>
          </cell>
          <cell r="H48">
            <v>1</v>
          </cell>
        </row>
        <row r="49">
          <cell r="F49" t="str">
            <v>Tenaga ahli utama</v>
          </cell>
          <cell r="G49" t="str">
            <v>OH</v>
          </cell>
          <cell r="H49">
            <v>1</v>
          </cell>
        </row>
        <row r="50">
          <cell r="F50" t="str">
            <v xml:space="preserve">Tenaga ahli madya </v>
          </cell>
          <cell r="G50" t="str">
            <v>OH</v>
          </cell>
          <cell r="H50">
            <v>1</v>
          </cell>
        </row>
        <row r="51">
          <cell r="F51" t="str">
            <v>Tenaga ahli muda</v>
          </cell>
          <cell r="G51" t="str">
            <v>OH</v>
          </cell>
          <cell r="H51">
            <v>1</v>
          </cell>
        </row>
        <row r="52">
          <cell r="F52" t="str">
            <v>Tenaga ahli pratama</v>
          </cell>
          <cell r="G52" t="str">
            <v>OH</v>
          </cell>
          <cell r="H52">
            <v>1</v>
          </cell>
        </row>
        <row r="53">
          <cell r="F53" t="str">
            <v xml:space="preserve">Narasumber pejabat eselon II </v>
          </cell>
          <cell r="G53" t="str">
            <v>OH</v>
          </cell>
          <cell r="H53">
            <v>1</v>
          </cell>
        </row>
        <row r="54">
          <cell r="F54" t="str">
            <v xml:space="preserve">Narasumber pejabat eselon III </v>
          </cell>
          <cell r="G54" t="str">
            <v>OH</v>
          </cell>
          <cell r="H54">
            <v>1</v>
          </cell>
        </row>
        <row r="55">
          <cell r="F55" t="str">
            <v xml:space="preserve">Narasumber praktisi </v>
          </cell>
          <cell r="G55" t="str">
            <v>OH</v>
          </cell>
          <cell r="H55">
            <v>1</v>
          </cell>
        </row>
        <row r="56">
          <cell r="F56" t="str">
            <v xml:space="preserve">Tenaga terampil teknisi </v>
          </cell>
          <cell r="G56" t="str">
            <v>OH</v>
          </cell>
          <cell r="H56">
            <v>1</v>
          </cell>
        </row>
        <row r="57">
          <cell r="F57" t="str">
            <v xml:space="preserve">Tenaga terampil operator </v>
          </cell>
          <cell r="G57" t="str">
            <v>OH</v>
          </cell>
          <cell r="H57">
            <v>1</v>
          </cell>
        </row>
        <row r="58">
          <cell r="F58" t="str">
            <v xml:space="preserve">Tenaga terampil analis </v>
          </cell>
          <cell r="G58" t="str">
            <v>OH</v>
          </cell>
          <cell r="H58">
            <v>1</v>
          </cell>
        </row>
        <row r="59">
          <cell r="F59" t="str">
            <v>Administrasi bor</v>
          </cell>
          <cell r="G59" t="str">
            <v>OH</v>
          </cell>
          <cell r="H59">
            <v>1</v>
          </cell>
        </row>
        <row r="60">
          <cell r="F60" t="str">
            <v>Ahli geologist</v>
          </cell>
          <cell r="G60" t="str">
            <v>OH</v>
          </cell>
          <cell r="H60">
            <v>1</v>
          </cell>
        </row>
        <row r="61">
          <cell r="F61" t="str">
            <v>Ahli topografi</v>
          </cell>
          <cell r="G61" t="str">
            <v>OH</v>
          </cell>
          <cell r="H61">
            <v>1</v>
          </cell>
        </row>
        <row r="62">
          <cell r="F62" t="str">
            <v>Crew driller</v>
          </cell>
          <cell r="G62" t="str">
            <v>OH</v>
          </cell>
          <cell r="H62">
            <v>1</v>
          </cell>
        </row>
        <row r="63">
          <cell r="F63" t="str">
            <v>Driller</v>
          </cell>
          <cell r="G63" t="str">
            <v>OH</v>
          </cell>
          <cell r="H63">
            <v>1</v>
          </cell>
        </row>
        <row r="64">
          <cell r="F64" t="str">
            <v>Juru gambar</v>
          </cell>
          <cell r="G64" t="str">
            <v>OH</v>
          </cell>
          <cell r="H64">
            <v>1</v>
          </cell>
        </row>
        <row r="65">
          <cell r="F65" t="str">
            <v>Koordinator driller</v>
          </cell>
          <cell r="G65" t="str">
            <v>OH</v>
          </cell>
          <cell r="H65">
            <v>1</v>
          </cell>
        </row>
        <row r="66">
          <cell r="F66" t="str">
            <v>Operator pompa</v>
          </cell>
          <cell r="G66" t="str">
            <v>OH</v>
          </cell>
          <cell r="H66">
            <v>1</v>
          </cell>
        </row>
        <row r="67">
          <cell r="F67" t="str">
            <v>Pembantu driller</v>
          </cell>
          <cell r="G67" t="str">
            <v>OH</v>
          </cell>
          <cell r="H67">
            <v>1</v>
          </cell>
        </row>
        <row r="68">
          <cell r="F68" t="str">
            <v>Pembantu mekanik alat berat</v>
          </cell>
          <cell r="G68" t="str">
            <v>OH</v>
          </cell>
          <cell r="H68">
            <v>1</v>
          </cell>
        </row>
        <row r="69">
          <cell r="F69" t="str">
            <v>Supir kendaraan &lt;  2 ton (termasuk sedan)</v>
          </cell>
          <cell r="G69" t="str">
            <v>OH</v>
          </cell>
          <cell r="H69">
            <v>1</v>
          </cell>
        </row>
        <row r="70">
          <cell r="F70" t="str">
            <v>Pekerja ( OJ )</v>
          </cell>
          <cell r="G70" t="str">
            <v>OJ</v>
          </cell>
          <cell r="H70">
            <v>1</v>
          </cell>
        </row>
        <row r="71">
          <cell r="F71" t="str">
            <v>Mandor ( OJ )</v>
          </cell>
          <cell r="G71" t="str">
            <v>OJ</v>
          </cell>
          <cell r="H71">
            <v>1</v>
          </cell>
        </row>
        <row r="72">
          <cell r="F72" t="str">
            <v>Tukang batu ( OJ )</v>
          </cell>
          <cell r="G72" t="str">
            <v>OH</v>
          </cell>
          <cell r="H72">
            <v>1</v>
          </cell>
        </row>
        <row r="73">
          <cell r="F73" t="str">
            <v>MATERIAL  TANAH DAN  BATUAN</v>
          </cell>
          <cell r="G73"/>
          <cell r="H73"/>
        </row>
        <row r="74">
          <cell r="F74" t="str">
            <v>Agregat kasar</v>
          </cell>
          <cell r="G74" t="str">
            <v>m3</v>
          </cell>
          <cell r="H74">
            <v>1</v>
          </cell>
        </row>
        <row r="75">
          <cell r="F75" t="str">
            <v xml:space="preserve">Agregar Kasar </v>
          </cell>
          <cell r="G75" t="str">
            <v xml:space="preserve">kg </v>
          </cell>
          <cell r="H75">
            <v>1</v>
          </cell>
        </row>
        <row r="76">
          <cell r="F76" t="str">
            <v>Agg Pokok</v>
          </cell>
          <cell r="G76" t="str">
            <v>m3</v>
          </cell>
          <cell r="H76">
            <v>1</v>
          </cell>
        </row>
        <row r="77">
          <cell r="F77" t="str">
            <v>Agg Pengunci</v>
          </cell>
          <cell r="G77" t="str">
            <v>m3</v>
          </cell>
          <cell r="H77">
            <v>1</v>
          </cell>
        </row>
        <row r="78">
          <cell r="F78" t="str">
            <v>Agg Penutup</v>
          </cell>
          <cell r="G78" t="str">
            <v>m3</v>
          </cell>
          <cell r="H78">
            <v>1</v>
          </cell>
        </row>
        <row r="79">
          <cell r="F79" t="str">
            <v>Bata merah</v>
          </cell>
          <cell r="G79" t="str">
            <v>buah</v>
          </cell>
          <cell r="H79">
            <v>1</v>
          </cell>
        </row>
        <row r="80">
          <cell r="F80" t="str">
            <v>Bata merah 5 x  11 x  22 cm (per m3)</v>
          </cell>
          <cell r="G80" t="str">
            <v>m3</v>
          </cell>
          <cell r="H80">
            <v>1</v>
          </cell>
        </row>
        <row r="81">
          <cell r="F81" t="str">
            <v>Bata ringan</v>
          </cell>
          <cell r="G81" t="str">
            <v>m3</v>
          </cell>
          <cell r="H81">
            <v>1</v>
          </cell>
        </row>
        <row r="82">
          <cell r="F82" t="str">
            <v>Bata ringan t=10 cm</v>
          </cell>
          <cell r="G82" t="str">
            <v>m3</v>
          </cell>
          <cell r="H82">
            <v>1</v>
          </cell>
        </row>
        <row r="83">
          <cell r="F83" t="str">
            <v>Bata ringan tebal 10 cm</v>
          </cell>
          <cell r="G83" t="str">
            <v>buah</v>
          </cell>
          <cell r="H83">
            <v>1</v>
          </cell>
        </row>
        <row r="84">
          <cell r="F84" t="str">
            <v>Bata ringan tebal 20 cm</v>
          </cell>
          <cell r="G84" t="str">
            <v>buah</v>
          </cell>
          <cell r="H84">
            <v>1</v>
          </cell>
        </row>
        <row r="85">
          <cell r="F85" t="str">
            <v>Bata ringan tebal 7,5 cm</v>
          </cell>
          <cell r="G85" t="str">
            <v>buah</v>
          </cell>
          <cell r="H85">
            <v>1</v>
          </cell>
        </row>
        <row r="86">
          <cell r="F86" t="str">
            <v>Bata rooster</v>
          </cell>
          <cell r="G86" t="str">
            <v>buah</v>
          </cell>
          <cell r="H86">
            <v>1</v>
          </cell>
        </row>
        <row r="87">
          <cell r="F87" t="str">
            <v xml:space="preserve">Bata Berongga Uk. 12x11x24 </v>
          </cell>
          <cell r="G87" t="str">
            <v xml:space="preserve">buah </v>
          </cell>
          <cell r="H87">
            <v>1</v>
          </cell>
        </row>
        <row r="88">
          <cell r="F88" t="str">
            <v>Batu alam andesit  bakar</v>
          </cell>
          <cell r="G88" t="str">
            <v>m²</v>
          </cell>
          <cell r="H88">
            <v>1</v>
          </cell>
        </row>
        <row r="89">
          <cell r="F89" t="str">
            <v>Batu alam andesit  non bakar</v>
          </cell>
          <cell r="G89" t="str">
            <v>m²</v>
          </cell>
          <cell r="H89">
            <v>1</v>
          </cell>
        </row>
        <row r="90">
          <cell r="F90" t="str">
            <v>Batu belah (base camp - lokasi pekerjaan)</v>
          </cell>
          <cell r="G90" t="str">
            <v>m3</v>
          </cell>
          <cell r="H90">
            <v>1</v>
          </cell>
        </row>
        <row r="91">
          <cell r="F91" t="str">
            <v>Batu belah (quarry - base camp)</v>
          </cell>
          <cell r="G91" t="str">
            <v>m3</v>
          </cell>
          <cell r="H91">
            <v>1</v>
          </cell>
        </row>
        <row r="92">
          <cell r="F92" t="str">
            <v>Batu belah (quarry - lokasi pekerjaan)</v>
          </cell>
          <cell r="G92" t="str">
            <v>m3</v>
          </cell>
          <cell r="H92">
            <v>1</v>
          </cell>
        </row>
        <row r="93">
          <cell r="F93" t="str">
            <v>Pasangan batu ukuran 20/50 t=40cm</v>
          </cell>
          <cell r="G93" t="str">
            <v>m3</v>
          </cell>
          <cell r="H93">
            <v>1</v>
          </cell>
        </row>
        <row r="94">
          <cell r="F94" t="str">
            <v>Fondasi pasangan batu</v>
          </cell>
          <cell r="G94" t="str">
            <v>m3</v>
          </cell>
          <cell r="H94">
            <v>1</v>
          </cell>
        </row>
        <row r="95">
          <cell r="F95" t="str">
            <v>Batu belah (quarry)</v>
          </cell>
          <cell r="G95" t="str">
            <v>m3</v>
          </cell>
          <cell r="H95">
            <v>1</v>
          </cell>
        </row>
        <row r="96">
          <cell r="F96" t="str">
            <v>Batu candi</v>
          </cell>
          <cell r="G96" t="str">
            <v>m²</v>
          </cell>
          <cell r="H96">
            <v>1</v>
          </cell>
        </row>
        <row r="97">
          <cell r="F97" t="str">
            <v>Batu kali (quarry - base camp)</v>
          </cell>
          <cell r="G97" t="str">
            <v>m3</v>
          </cell>
          <cell r="H97">
            <v>1</v>
          </cell>
        </row>
        <row r="98">
          <cell r="F98" t="str">
            <v>Batu kali (quarry)</v>
          </cell>
          <cell r="G98" t="str">
            <v>m3</v>
          </cell>
          <cell r="H98">
            <v>1</v>
          </cell>
        </row>
        <row r="99">
          <cell r="F99" t="str">
            <v>Batu Muka ukuran 12x18 cm</v>
          </cell>
          <cell r="G99" t="str">
            <v>m2</v>
          </cell>
          <cell r="H99">
            <v>1</v>
          </cell>
        </row>
        <row r="100">
          <cell r="F100" t="str">
            <v xml:space="preserve">Batu </v>
          </cell>
          <cell r="G100" t="str">
            <v>m3</v>
          </cell>
          <cell r="H100">
            <v>1</v>
          </cell>
        </row>
        <row r="101">
          <cell r="F101" t="str">
            <v>Batu paras</v>
          </cell>
          <cell r="G101" t="str">
            <v>m3</v>
          </cell>
          <cell r="H101">
            <v>1</v>
          </cell>
        </row>
        <row r="102">
          <cell r="F102" t="str">
            <v>Batu pecah</v>
          </cell>
          <cell r="G102" t="str">
            <v>kg</v>
          </cell>
          <cell r="H102">
            <v>1</v>
          </cell>
        </row>
        <row r="103">
          <cell r="F103" t="str">
            <v>Batu pecah 3/5</v>
          </cell>
          <cell r="G103" t="str">
            <v>m3</v>
          </cell>
          <cell r="H103">
            <v>1</v>
          </cell>
        </row>
        <row r="104">
          <cell r="F104" t="str">
            <v>Batu pecah 5/7</v>
          </cell>
          <cell r="G104" t="str">
            <v>m3</v>
          </cell>
          <cell r="H104">
            <v>1</v>
          </cell>
        </row>
        <row r="105">
          <cell r="F105" t="str">
            <v>Batu putih</v>
          </cell>
          <cell r="G105" t="str">
            <v>m²</v>
          </cell>
          <cell r="H105">
            <v>1</v>
          </cell>
        </row>
        <row r="106">
          <cell r="F106" t="str">
            <v>Batu putih breksi</v>
          </cell>
          <cell r="G106" t="str">
            <v>m²</v>
          </cell>
          <cell r="H106">
            <v>1</v>
          </cell>
        </row>
        <row r="107">
          <cell r="F107" t="str">
            <v>Batu sikat</v>
          </cell>
          <cell r="G107" t="str">
            <v>kg</v>
          </cell>
          <cell r="H107">
            <v>1</v>
          </cell>
        </row>
        <row r="108">
          <cell r="F108" t="str">
            <v>Batu split 1/2</v>
          </cell>
          <cell r="G108" t="str">
            <v>m3</v>
          </cell>
          <cell r="H108">
            <v>1</v>
          </cell>
        </row>
        <row r="109">
          <cell r="F109" t="str">
            <v>Batu split 2/3</v>
          </cell>
          <cell r="G109" t="str">
            <v>m3</v>
          </cell>
          <cell r="H109">
            <v>1</v>
          </cell>
        </row>
        <row r="110">
          <cell r="F110" t="str">
            <v>Koral Beton</v>
          </cell>
          <cell r="G110" t="str">
            <v>m3</v>
          </cell>
          <cell r="H110">
            <v>1</v>
          </cell>
        </row>
        <row r="111">
          <cell r="F111" t="str">
            <v>Batu tempel hitam</v>
          </cell>
          <cell r="G111" t="str">
            <v>m3</v>
          </cell>
          <cell r="H111">
            <v>1</v>
          </cell>
        </row>
        <row r="112">
          <cell r="F112" t="str">
            <v>Fly ash</v>
          </cell>
          <cell r="G112" t="str">
            <v>kg</v>
          </cell>
          <cell r="H112">
            <v>1</v>
          </cell>
        </row>
        <row r="113">
          <cell r="F113" t="str">
            <v>HB-10</v>
          </cell>
          <cell r="G113" t="str">
            <v>buah</v>
          </cell>
          <cell r="H113">
            <v>1</v>
          </cell>
        </row>
        <row r="114">
          <cell r="F114" t="str">
            <v>HB-15</v>
          </cell>
          <cell r="G114" t="str">
            <v>buah</v>
          </cell>
          <cell r="H114">
            <v>1</v>
          </cell>
        </row>
        <row r="115">
          <cell r="F115" t="str">
            <v>HB-20</v>
          </cell>
          <cell r="G115" t="str">
            <v>buah</v>
          </cell>
          <cell r="H115">
            <v>1</v>
          </cell>
        </row>
        <row r="116">
          <cell r="F116" t="str">
            <v>Kerikil</v>
          </cell>
          <cell r="G116" t="str">
            <v>kg</v>
          </cell>
          <cell r="H116">
            <v>1</v>
          </cell>
        </row>
        <row r="117">
          <cell r="F117" t="str">
            <v xml:space="preserve">Kerikil </v>
          </cell>
          <cell r="G117" t="str">
            <v>m3</v>
          </cell>
          <cell r="H117">
            <v>1</v>
          </cell>
        </row>
        <row r="118">
          <cell r="F118" t="str">
            <v>Koral bulat</v>
          </cell>
          <cell r="G118" t="str">
            <v>m3</v>
          </cell>
          <cell r="H118">
            <v>1</v>
          </cell>
        </row>
        <row r="119">
          <cell r="F119" t="str">
            <v>Pasir Beton</v>
          </cell>
          <cell r="G119" t="str">
            <v>kg</v>
          </cell>
          <cell r="H119">
            <v>1</v>
          </cell>
        </row>
        <row r="120">
          <cell r="F120" t="str">
            <v>Pasir Beton</v>
          </cell>
          <cell r="G120" t="str">
            <v>m3</v>
          </cell>
          <cell r="H120">
            <v>1</v>
          </cell>
        </row>
        <row r="121">
          <cell r="F121" t="str">
            <v>Pasir beton (Base camp - lokasi pekerjaan)</v>
          </cell>
          <cell r="G121" t="str">
            <v>m3</v>
          </cell>
          <cell r="H121">
            <v>1</v>
          </cell>
        </row>
        <row r="122">
          <cell r="F122" t="str">
            <v>Pasir beton (quarry - Base camp)</v>
          </cell>
          <cell r="G122" t="str">
            <v>m3</v>
          </cell>
          <cell r="H122">
            <v>1</v>
          </cell>
        </row>
        <row r="123">
          <cell r="F123" t="str">
            <v>Pasir beton (quarry - lokasi pekerjaan)</v>
          </cell>
          <cell r="G123" t="str">
            <v>m3</v>
          </cell>
          <cell r="H123">
            <v>1</v>
          </cell>
        </row>
        <row r="124">
          <cell r="F124" t="str">
            <v>Pasir beton (quarry)</v>
          </cell>
          <cell r="G124" t="str">
            <v>m3</v>
          </cell>
          <cell r="H124">
            <v>1</v>
          </cell>
        </row>
        <row r="125">
          <cell r="F125" t="str">
            <v>Pasir pasang</v>
          </cell>
          <cell r="G125" t="str">
            <v>m3</v>
          </cell>
          <cell r="H125">
            <v>1</v>
          </cell>
        </row>
        <row r="126">
          <cell r="F126" t="str">
            <v>Pasir pasang (quarry - base camp)</v>
          </cell>
          <cell r="G126" t="str">
            <v>m3</v>
          </cell>
          <cell r="H126">
            <v>1</v>
          </cell>
        </row>
        <row r="127">
          <cell r="F127" t="str">
            <v>Pasir pasang (quarry - lokasi pekerjaan)</v>
          </cell>
          <cell r="G127" t="str">
            <v>m3</v>
          </cell>
          <cell r="H127">
            <v>1</v>
          </cell>
        </row>
        <row r="128">
          <cell r="F128" t="str">
            <v>Pasir pasang (quarry)</v>
          </cell>
          <cell r="G128" t="str">
            <v>m3</v>
          </cell>
          <cell r="H128">
            <v>1</v>
          </cell>
        </row>
        <row r="129">
          <cell r="F129" t="str">
            <v>Pasir urug (quarry - base camp)</v>
          </cell>
          <cell r="G129" t="str">
            <v>m3</v>
          </cell>
          <cell r="H129">
            <v>1</v>
          </cell>
        </row>
        <row r="130">
          <cell r="F130" t="str">
            <v>Pasir urug (quarry - lokasi pekerjaan)</v>
          </cell>
          <cell r="G130" t="str">
            <v>m3</v>
          </cell>
          <cell r="H130">
            <v>1</v>
          </cell>
        </row>
        <row r="131">
          <cell r="F131" t="str">
            <v>Pasir Urug (quarry)</v>
          </cell>
          <cell r="G131" t="str">
            <v>m3</v>
          </cell>
          <cell r="H131">
            <v>1</v>
          </cell>
        </row>
        <row r="132">
          <cell r="F132" t="str">
            <v>Urukan Pasir Uruk</v>
          </cell>
          <cell r="G132" t="str">
            <v>m3</v>
          </cell>
          <cell r="H132">
            <v>1</v>
          </cell>
        </row>
        <row r="133">
          <cell r="F133" t="str">
            <v>Serbuk batu granit</v>
          </cell>
          <cell r="G133" t="str">
            <v>kg</v>
          </cell>
          <cell r="H133">
            <v>1</v>
          </cell>
        </row>
        <row r="134">
          <cell r="F134" t="str">
            <v>Serbuk batu traso</v>
          </cell>
          <cell r="G134" t="str">
            <v>kg</v>
          </cell>
          <cell r="H134">
            <v>1</v>
          </cell>
        </row>
        <row r="135">
          <cell r="F135" t="str">
            <v>Sirtu (base camp - lokasi pekerjaan)</v>
          </cell>
          <cell r="G135" t="str">
            <v>m3</v>
          </cell>
          <cell r="H135">
            <v>1</v>
          </cell>
        </row>
        <row r="136">
          <cell r="F136" t="str">
            <v>Sirtu (quarry - base camp)</v>
          </cell>
          <cell r="G136" t="str">
            <v>m3</v>
          </cell>
          <cell r="H136">
            <v>1</v>
          </cell>
        </row>
        <row r="137">
          <cell r="F137" t="str">
            <v>Sirtu (quarry - lokasi pekerjaan)</v>
          </cell>
          <cell r="G137" t="str">
            <v>m3</v>
          </cell>
          <cell r="H137">
            <v>1</v>
          </cell>
        </row>
        <row r="138">
          <cell r="F138" t="str">
            <v>Sirtu (quarry)</v>
          </cell>
          <cell r="G138" t="str">
            <v>m3</v>
          </cell>
          <cell r="H138">
            <v>1</v>
          </cell>
        </row>
        <row r="139">
          <cell r="F139" t="str">
            <v>Tanah biasa (quarry - lokasi pekerjaan)</v>
          </cell>
          <cell r="G139" t="str">
            <v>m3</v>
          </cell>
          <cell r="H139">
            <v>1</v>
          </cell>
        </row>
        <row r="140">
          <cell r="F140" t="str">
            <v>Tanah biasa (quarry)</v>
          </cell>
          <cell r="G140" t="str">
            <v>m3</v>
          </cell>
          <cell r="H140">
            <v>1</v>
          </cell>
        </row>
        <row r="141">
          <cell r="F141" t="str">
            <v>Tanah liat  (quarry)</v>
          </cell>
          <cell r="G141" t="str">
            <v>m3</v>
          </cell>
          <cell r="H141">
            <v>1</v>
          </cell>
        </row>
        <row r="142">
          <cell r="F142" t="str">
            <v>Tanah liat (quarry-lokasi pekerjaan)</v>
          </cell>
          <cell r="G142" t="str">
            <v>m3</v>
          </cell>
          <cell r="H142">
            <v>1</v>
          </cell>
        </row>
        <row r="143">
          <cell r="F143" t="str">
            <v>Tanah padas  (quarry - lokasi pekerjaan)</v>
          </cell>
          <cell r="G143" t="str">
            <v>m3</v>
          </cell>
          <cell r="H143">
            <v>1</v>
          </cell>
        </row>
        <row r="144">
          <cell r="F144" t="str">
            <v>Tanah padas  (quarry)</v>
          </cell>
          <cell r="G144" t="str">
            <v>m3</v>
          </cell>
          <cell r="H144">
            <v>1</v>
          </cell>
        </row>
        <row r="145">
          <cell r="F145" t="str">
            <v>Tanah Pilihan (quarry - lokasi pekerjaan)</v>
          </cell>
          <cell r="G145" t="str">
            <v>m3</v>
          </cell>
          <cell r="H145">
            <v>1</v>
          </cell>
        </row>
        <row r="146">
          <cell r="F146" t="str">
            <v>Tanah Pilihan (quarry)</v>
          </cell>
          <cell r="G146" t="str">
            <v>m3</v>
          </cell>
          <cell r="H146">
            <v>1</v>
          </cell>
        </row>
        <row r="147">
          <cell r="F147" t="str">
            <v>Tanah Subur</v>
          </cell>
          <cell r="G147" t="str">
            <v>m3</v>
          </cell>
          <cell r="H147">
            <v>1</v>
          </cell>
        </row>
        <row r="148">
          <cell r="F148" t="str">
            <v>MATERIAL KAYU DAN BAMBU</v>
          </cell>
          <cell r="G148"/>
          <cell r="H148"/>
        </row>
        <row r="149">
          <cell r="F149" t="str">
            <v>Bambu cerucuk Ø 10 cm panjang 600 cm</v>
          </cell>
          <cell r="G149" t="str">
            <v>batang</v>
          </cell>
          <cell r="H149">
            <v>1</v>
          </cell>
        </row>
        <row r="150">
          <cell r="F150" t="str">
            <v>Bambu cerucuk Ø 15 cm panjang 600 cm</v>
          </cell>
          <cell r="G150" t="str">
            <v>batang</v>
          </cell>
          <cell r="H150">
            <v>1</v>
          </cell>
        </row>
        <row r="151">
          <cell r="F151" t="str">
            <v>Bambu Ø 10 cm panjang 600 cm</v>
          </cell>
          <cell r="G151" t="str">
            <v>batang</v>
          </cell>
          <cell r="H151">
            <v>1</v>
          </cell>
        </row>
        <row r="152">
          <cell r="F152" t="str">
            <v>Bambu Ø 6 - 8 cm, pjg 6m</v>
          </cell>
          <cell r="G152" t="str">
            <v>batang</v>
          </cell>
          <cell r="H152">
            <v>1</v>
          </cell>
        </row>
        <row r="153">
          <cell r="F153" t="str">
            <v>Bambu panjang 4,5 m</v>
          </cell>
          <cell r="G153" t="str">
            <v>batang</v>
          </cell>
          <cell r="H153">
            <v>1</v>
          </cell>
        </row>
        <row r="154">
          <cell r="F154" t="str">
            <v>bambu panjang 2 meter</v>
          </cell>
          <cell r="G154" t="str">
            <v>batang</v>
          </cell>
          <cell r="H154">
            <v>1</v>
          </cell>
        </row>
        <row r="155">
          <cell r="F155" t="str">
            <v xml:space="preserve">Anyaman Bambu </v>
          </cell>
          <cell r="G155" t="str">
            <v xml:space="preserve">lembar </v>
          </cell>
          <cell r="H155">
            <v>1</v>
          </cell>
        </row>
        <row r="156">
          <cell r="F156" t="str">
            <v>Bilik bambu</v>
          </cell>
          <cell r="G156" t="str">
            <v>m2</v>
          </cell>
          <cell r="H156">
            <v>1</v>
          </cell>
        </row>
        <row r="157">
          <cell r="F157" t="str">
            <v>Blockboard tebal 18 mm</v>
          </cell>
          <cell r="G157" t="str">
            <v>m2</v>
          </cell>
          <cell r="H157">
            <v>1</v>
          </cell>
        </row>
        <row r="158">
          <cell r="F158" t="str">
            <v>Dolken kayu φ 8-10 panjang 400 cm</v>
          </cell>
          <cell r="G158" t="str">
            <v>m'</v>
          </cell>
          <cell r="H158">
            <v>1</v>
          </cell>
        </row>
        <row r="159">
          <cell r="F159" t="str">
            <v>Dolken kayu φ 8-10 panjang 400 cm</v>
          </cell>
          <cell r="G159" t="str">
            <v>batang</v>
          </cell>
          <cell r="H159">
            <v>1</v>
          </cell>
        </row>
        <row r="160">
          <cell r="F160" t="str">
            <v>Kayu</v>
          </cell>
          <cell r="G160" t="str">
            <v>m3</v>
          </cell>
          <cell r="H160">
            <v>1</v>
          </cell>
        </row>
        <row r="161">
          <cell r="F161" t="str">
            <v>Kayu Balok Borneo</v>
          </cell>
          <cell r="G161" t="str">
            <v>M3</v>
          </cell>
          <cell r="H161">
            <v>1</v>
          </cell>
        </row>
        <row r="162">
          <cell r="F162" t="str">
            <v>Kayu balok 6/12 kelas I</v>
          </cell>
          <cell r="G162" t="str">
            <v>m3</v>
          </cell>
          <cell r="H162">
            <v>1</v>
          </cell>
        </row>
        <row r="163">
          <cell r="F163" t="str">
            <v>Kayu balok 6/12 kelas II</v>
          </cell>
          <cell r="G163" t="str">
            <v>m3</v>
          </cell>
          <cell r="H163">
            <v>1</v>
          </cell>
        </row>
        <row r="164">
          <cell r="F164" t="str">
            <v xml:space="preserve">Kayu balok kelas II </v>
          </cell>
          <cell r="G164" t="str">
            <v>M3</v>
          </cell>
          <cell r="H164">
            <v>1</v>
          </cell>
        </row>
        <row r="165">
          <cell r="F165" t="str">
            <v>Kayu balok 6/15 kelas I</v>
          </cell>
          <cell r="G165" t="str">
            <v>m3</v>
          </cell>
          <cell r="H165">
            <v>1</v>
          </cell>
        </row>
        <row r="166">
          <cell r="F166" t="str">
            <v>Kayu balok 6/15 kelas II</v>
          </cell>
          <cell r="G166" t="str">
            <v>m3</v>
          </cell>
          <cell r="H166">
            <v>1</v>
          </cell>
        </row>
        <row r="167">
          <cell r="F167" t="str">
            <v>Kayu balok 6/15 kelas II (batang)</v>
          </cell>
          <cell r="G167" t="str">
            <v>batang</v>
          </cell>
          <cell r="H167">
            <v>1</v>
          </cell>
        </row>
        <row r="168">
          <cell r="F168" t="str">
            <v>Tiang kayu 8/12 kelas II tinggi 4m</v>
          </cell>
          <cell r="G168" t="str">
            <v>m3</v>
          </cell>
          <cell r="H168">
            <v>1</v>
          </cell>
        </row>
        <row r="169">
          <cell r="F169" t="str">
            <v>Tiang kayu 5/7 kelas II tinggi 3m</v>
          </cell>
          <cell r="G169" t="str">
            <v>m3</v>
          </cell>
          <cell r="H169">
            <v>1</v>
          </cell>
        </row>
        <row r="170">
          <cell r="F170" t="str">
            <v>Kaso 5/7</v>
          </cell>
          <cell r="G170" t="str">
            <v>m3</v>
          </cell>
          <cell r="H170">
            <v>1</v>
          </cell>
        </row>
        <row r="171">
          <cell r="F171" t="str">
            <v>Kaso 5/7 kayu kelas II</v>
          </cell>
          <cell r="G171" t="str">
            <v>m3</v>
          </cell>
          <cell r="H171">
            <v>1</v>
          </cell>
        </row>
        <row r="172">
          <cell r="F172" t="str">
            <v>Kayu kaso 5/7 kelas III</v>
          </cell>
          <cell r="G172" t="str">
            <v>m3</v>
          </cell>
          <cell r="H172">
            <v>1</v>
          </cell>
        </row>
        <row r="173">
          <cell r="F173" t="str">
            <v>Kayu Meranti (papan)</v>
          </cell>
          <cell r="G173" t="str">
            <v>m³</v>
          </cell>
          <cell r="H173">
            <v>1</v>
          </cell>
        </row>
        <row r="174">
          <cell r="F174" t="str">
            <v>Papan Kayu ukuran 2/20 cm</v>
          </cell>
          <cell r="G174" t="str">
            <v>m3</v>
          </cell>
          <cell r="H174">
            <v>1</v>
          </cell>
        </row>
        <row r="175">
          <cell r="F175" t="str">
            <v xml:space="preserve">Papan Cor </v>
          </cell>
          <cell r="G175" t="str">
            <v>m3</v>
          </cell>
          <cell r="H175">
            <v>1</v>
          </cell>
        </row>
        <row r="176">
          <cell r="F176" t="str">
            <v>Kayu papan 3/20 cm</v>
          </cell>
          <cell r="G176" t="str">
            <v>m3</v>
          </cell>
          <cell r="H176">
            <v>1</v>
          </cell>
        </row>
        <row r="177">
          <cell r="F177" t="str">
            <v>Kayu papan kelas I</v>
          </cell>
          <cell r="G177" t="str">
            <v>m3</v>
          </cell>
          <cell r="H177">
            <v>1</v>
          </cell>
        </row>
        <row r="178">
          <cell r="F178" t="str">
            <v>Kayu papan kelas II</v>
          </cell>
          <cell r="G178" t="str">
            <v>m3</v>
          </cell>
          <cell r="H178">
            <v>1</v>
          </cell>
        </row>
        <row r="179">
          <cell r="F179" t="str">
            <v>Kayu papan kelas III</v>
          </cell>
          <cell r="G179" t="str">
            <v>m3</v>
          </cell>
          <cell r="H179">
            <v>1</v>
          </cell>
        </row>
        <row r="180">
          <cell r="F180" t="str">
            <v>Kayu Papan tebal 9 mm</v>
          </cell>
          <cell r="G180" t="str">
            <v>M3</v>
          </cell>
          <cell r="H180">
            <v>1</v>
          </cell>
        </row>
        <row r="181">
          <cell r="F181" t="str">
            <v>Kayu papan kelas III (m2)</v>
          </cell>
          <cell r="G181" t="str">
            <v>m2</v>
          </cell>
          <cell r="H181">
            <v>1</v>
          </cell>
        </row>
        <row r="182">
          <cell r="F182" t="str">
            <v>Kayu sengon (balok)</v>
          </cell>
          <cell r="G182" t="str">
            <v>m3</v>
          </cell>
          <cell r="H182">
            <v>1</v>
          </cell>
        </row>
        <row r="183">
          <cell r="F183" t="str">
            <v>Kayu Sengon (papan)</v>
          </cell>
          <cell r="G183" t="str">
            <v>m³</v>
          </cell>
          <cell r="H183">
            <v>1</v>
          </cell>
        </row>
        <row r="184">
          <cell r="F184" t="str">
            <v>List kayu 2x4 cm</v>
          </cell>
          <cell r="G184" t="str">
            <v>m3</v>
          </cell>
          <cell r="H184">
            <v>1</v>
          </cell>
        </row>
        <row r="185">
          <cell r="F185" t="str">
            <v>List kayu profil</v>
          </cell>
          <cell r="G185" t="str">
            <v>m'</v>
          </cell>
          <cell r="H185">
            <v>1</v>
          </cell>
        </row>
        <row r="186">
          <cell r="F186" t="str">
            <v>List kayu profil kelas II</v>
          </cell>
          <cell r="G186" t="str">
            <v>M</v>
          </cell>
          <cell r="H186">
            <v>1</v>
          </cell>
        </row>
        <row r="187">
          <cell r="F187" t="str">
            <v>Multiplek tebal 4 mm</v>
          </cell>
          <cell r="G187" t="str">
            <v>lembar</v>
          </cell>
          <cell r="H187">
            <v>1</v>
          </cell>
        </row>
        <row r="188">
          <cell r="F188" t="str">
            <v>Multiplek tebal 9 mm</v>
          </cell>
          <cell r="G188" t="str">
            <v>lembar</v>
          </cell>
          <cell r="H188">
            <v>1</v>
          </cell>
        </row>
        <row r="189">
          <cell r="F189" t="str">
            <v>Multiplek tebal 12 mm</v>
          </cell>
          <cell r="G189" t="str">
            <v>lembar</v>
          </cell>
          <cell r="H189">
            <v>1</v>
          </cell>
        </row>
        <row r="190">
          <cell r="F190" t="str">
            <v>Multiplek tebal 18 mm</v>
          </cell>
          <cell r="G190" t="str">
            <v>lembar</v>
          </cell>
          <cell r="H190">
            <v>1</v>
          </cell>
        </row>
        <row r="191">
          <cell r="F191" t="str">
            <v>Perancah kayu</v>
          </cell>
          <cell r="G191" t="str">
            <v>m3</v>
          </cell>
          <cell r="H191">
            <v>1</v>
          </cell>
        </row>
        <row r="192">
          <cell r="F192" t="str">
            <v>Phenol film 12mm</v>
          </cell>
          <cell r="G192" t="str">
            <v>lembar</v>
          </cell>
          <cell r="H192">
            <v>1</v>
          </cell>
        </row>
        <row r="193">
          <cell r="F193" t="str">
            <v>Pintu Double teakwood rangka kayu</v>
          </cell>
          <cell r="G193" t="str">
            <v>m2</v>
          </cell>
          <cell r="H193">
            <v>1</v>
          </cell>
        </row>
        <row r="194">
          <cell r="F194" t="str">
            <v>Pintu panel kayu lapis timbal uk. 1x2 m</v>
          </cell>
          <cell r="G194" t="str">
            <v>unit</v>
          </cell>
          <cell r="H194">
            <v>1</v>
          </cell>
        </row>
        <row r="195">
          <cell r="F195" t="str">
            <v>Plywood 12 mm</v>
          </cell>
          <cell r="G195" t="str">
            <v>lembar</v>
          </cell>
          <cell r="H195">
            <v>1</v>
          </cell>
        </row>
        <row r="196">
          <cell r="F196" t="str">
            <v>Plywood 4 mm m3</v>
          </cell>
          <cell r="G196" t="str">
            <v>m3</v>
          </cell>
          <cell r="H196">
            <v>1</v>
          </cell>
        </row>
        <row r="197">
          <cell r="F197" t="str">
            <v>Plywood 3 mm</v>
          </cell>
          <cell r="G197" t="str">
            <v>lembar</v>
          </cell>
          <cell r="H197">
            <v>1</v>
          </cell>
        </row>
        <row r="198">
          <cell r="F198" t="str">
            <v>Plywood 4 mm</v>
          </cell>
          <cell r="G198" t="str">
            <v>lembar</v>
          </cell>
          <cell r="H198">
            <v>1</v>
          </cell>
        </row>
        <row r="199">
          <cell r="F199" t="str">
            <v>Plywood 6 mm</v>
          </cell>
          <cell r="G199" t="str">
            <v>lembar</v>
          </cell>
          <cell r="H199">
            <v>1</v>
          </cell>
        </row>
        <row r="200">
          <cell r="F200" t="str">
            <v>Plywood 9 mm (120x240)</v>
          </cell>
          <cell r="G200" t="str">
            <v>lembar</v>
          </cell>
          <cell r="H200">
            <v>1</v>
          </cell>
        </row>
        <row r="201">
          <cell r="F201" t="str">
            <v>Reng 2x3 cm</v>
          </cell>
          <cell r="G201" t="str">
            <v>m3</v>
          </cell>
          <cell r="H201">
            <v>1</v>
          </cell>
        </row>
        <row r="202">
          <cell r="F202" t="str">
            <v>Reng 3x4 cm</v>
          </cell>
          <cell r="G202" t="str">
            <v>m3</v>
          </cell>
          <cell r="H202">
            <v>1</v>
          </cell>
        </row>
        <row r="203">
          <cell r="F203" t="str">
            <v>Teakwood 4 mm (120x240)</v>
          </cell>
          <cell r="G203" t="str">
            <v>lembar</v>
          </cell>
          <cell r="H203">
            <v>1</v>
          </cell>
        </row>
        <row r="204">
          <cell r="F204" t="str">
            <v>Teakwood 4 mm (90x210)</v>
          </cell>
          <cell r="G204" t="str">
            <v>lembar</v>
          </cell>
          <cell r="H204">
            <v>1</v>
          </cell>
        </row>
        <row r="205">
          <cell r="F205" t="str">
            <v>Teakwood 9 mm (90x210)</v>
          </cell>
          <cell r="G205" t="str">
            <v>lembar</v>
          </cell>
          <cell r="H205">
            <v>1</v>
          </cell>
        </row>
        <row r="206">
          <cell r="F206" t="str">
            <v>Tripleks  t=9mm</v>
          </cell>
          <cell r="G206" t="str">
            <v>lembar</v>
          </cell>
          <cell r="H206">
            <v>1</v>
          </cell>
        </row>
        <row r="207">
          <cell r="F207" t="str">
            <v>Veeneer tebal 2 mm</v>
          </cell>
          <cell r="G207" t="str">
            <v>m2</v>
          </cell>
          <cell r="H207">
            <v>1</v>
          </cell>
        </row>
        <row r="208">
          <cell r="F208" t="str">
            <v xml:space="preserve">Rockwool Akustik </v>
          </cell>
          <cell r="G208" t="str">
            <v>m2</v>
          </cell>
          <cell r="H208">
            <v>1</v>
          </cell>
        </row>
        <row r="209">
          <cell r="F209"/>
          <cell r="G209"/>
          <cell r="H209"/>
        </row>
        <row r="210">
          <cell r="F210" t="str">
            <v>MATERIAL PIPA PVC DAN HDPE</v>
          </cell>
          <cell r="G210"/>
          <cell r="H210"/>
        </row>
        <row r="211">
          <cell r="F211" t="str">
            <v>Assesoris  PVC</v>
          </cell>
          <cell r="G211" t="str">
            <v>m'</v>
          </cell>
          <cell r="H211">
            <v>1</v>
          </cell>
        </row>
        <row r="212">
          <cell r="F212" t="str">
            <v>Pipa HDPE 40/33 mm</v>
          </cell>
          <cell r="G212" t="str">
            <v>m'</v>
          </cell>
          <cell r="H212">
            <v>1</v>
          </cell>
        </row>
        <row r="213">
          <cell r="F213" t="str">
            <v>Pipa PVC  tipe D Ø 2"</v>
          </cell>
          <cell r="G213" t="str">
            <v>m'</v>
          </cell>
          <cell r="H213">
            <v>1</v>
          </cell>
        </row>
        <row r="214">
          <cell r="F214" t="str">
            <v>Pipa PVC AW Ø 1"</v>
          </cell>
          <cell r="G214" t="str">
            <v>m'</v>
          </cell>
          <cell r="H214">
            <v>1</v>
          </cell>
        </row>
        <row r="215">
          <cell r="F215" t="str">
            <v>PIPA PVC AW ; DN. 1"
(25 mm) dan
aksesoris</v>
          </cell>
          <cell r="G215" t="str">
            <v>m'</v>
          </cell>
          <cell r="H215">
            <v>1</v>
          </cell>
        </row>
        <row r="216">
          <cell r="F216" t="str">
            <v>Pipa PVC AW ; DN. 1"
(25 mm) + fitting &amp;
aksesoris</v>
          </cell>
          <cell r="G216" t="str">
            <v>m'</v>
          </cell>
          <cell r="H216">
            <v>1</v>
          </cell>
        </row>
        <row r="217">
          <cell r="F217" t="str">
            <v>Pipa PVC AW Ø 1/2"</v>
          </cell>
          <cell r="G217" t="str">
            <v>batang</v>
          </cell>
          <cell r="H217">
            <v>1</v>
          </cell>
        </row>
        <row r="218">
          <cell r="F218" t="str">
            <v>Pipa PVC AW Ø 1/2" (m)</v>
          </cell>
          <cell r="G218" t="str">
            <v>m'</v>
          </cell>
          <cell r="H218">
            <v>1</v>
          </cell>
        </row>
        <row r="219">
          <cell r="F219" t="str">
            <v>PIPA PVC AW ; DN.
1/2" (15 mm) dan
aksesoris</v>
          </cell>
          <cell r="G219" t="str">
            <v>m'</v>
          </cell>
          <cell r="H219">
            <v>1</v>
          </cell>
        </row>
        <row r="220">
          <cell r="F220" t="str">
            <v>Pipa PVC AW ; DN.
1/2" (15 mm) +
fitting &amp; aksesoris</v>
          </cell>
          <cell r="G220" t="str">
            <v>m'</v>
          </cell>
          <cell r="H220">
            <v>1</v>
          </cell>
        </row>
        <row r="221">
          <cell r="F221" t="str">
            <v>Pipa PVC AW Ø 10"</v>
          </cell>
          <cell r="G221" t="str">
            <v>m'</v>
          </cell>
          <cell r="H221">
            <v>1</v>
          </cell>
        </row>
        <row r="222">
          <cell r="F222" t="str">
            <v>Pipa PVC AW Ø 1-1/2"</v>
          </cell>
          <cell r="G222" t="str">
            <v>m'</v>
          </cell>
          <cell r="H222">
            <v>1</v>
          </cell>
        </row>
        <row r="223">
          <cell r="F223" t="str">
            <v>PIPA PVC AW ; DN. 1-
1/2" (40 mm) dan
aksesoris</v>
          </cell>
          <cell r="G223" t="str">
            <v>m'</v>
          </cell>
          <cell r="H223">
            <v>1</v>
          </cell>
        </row>
        <row r="224">
          <cell r="F224" t="str">
            <v>Pipa PVC AW ; DN. 1-
1/2" (40 mm) +
fitting &amp; aksesoris</v>
          </cell>
          <cell r="G224" t="str">
            <v>m'</v>
          </cell>
          <cell r="H224">
            <v>1</v>
          </cell>
        </row>
        <row r="225">
          <cell r="F225" t="str">
            <v>Pipa PVC AW Ø 1-1/4"</v>
          </cell>
          <cell r="G225" t="str">
            <v>m'</v>
          </cell>
          <cell r="H225">
            <v>1</v>
          </cell>
        </row>
        <row r="226">
          <cell r="F226" t="str">
            <v>PIPA PVC AW ; DN. 1-
1/4" (32 mm) dan
aksesoris</v>
          </cell>
          <cell r="G226" t="str">
            <v>m'</v>
          </cell>
          <cell r="H226">
            <v>1</v>
          </cell>
        </row>
        <row r="227">
          <cell r="F227" t="str">
            <v>Pipa PVC AW ; DN. 1-
1/4" (32 mm) +
fitting &amp; aksesoris</v>
          </cell>
          <cell r="G227" t="str">
            <v>m'</v>
          </cell>
          <cell r="H227">
            <v>1</v>
          </cell>
        </row>
        <row r="228">
          <cell r="F228" t="str">
            <v>Pipa PVC AW Ø 12"</v>
          </cell>
          <cell r="G228" t="str">
            <v>m'</v>
          </cell>
          <cell r="H228">
            <v>1</v>
          </cell>
        </row>
        <row r="229">
          <cell r="F229" t="str">
            <v>Pipa PVC AW ; DN. 12" (300 mm) + fitting &amp; aksesoris</v>
          </cell>
          <cell r="G229" t="str">
            <v>m'</v>
          </cell>
          <cell r="H229">
            <v>1</v>
          </cell>
        </row>
        <row r="230">
          <cell r="F230" t="str">
            <v>Pipa PVC AW Ø 14"</v>
          </cell>
          <cell r="G230" t="str">
            <v>m'</v>
          </cell>
          <cell r="H230">
            <v>1</v>
          </cell>
        </row>
        <row r="231">
          <cell r="F231" t="str">
            <v>Pipa PVC AW ; DN. 14" (350 mm) + fitting &amp; aksesoris</v>
          </cell>
          <cell r="G231" t="str">
            <v>m'</v>
          </cell>
          <cell r="H231">
            <v>1</v>
          </cell>
        </row>
        <row r="232">
          <cell r="F232" t="str">
            <v>Pipa PVC AW Ø 16"</v>
          </cell>
          <cell r="G232" t="str">
            <v>m'</v>
          </cell>
          <cell r="H232">
            <v>1</v>
          </cell>
        </row>
        <row r="233">
          <cell r="F233" t="str">
            <v>Pipa PVC AW ; DN. 16" (400 mm) + fitting &amp; aksesoris</v>
          </cell>
          <cell r="G233" t="str">
            <v>m'</v>
          </cell>
          <cell r="H233">
            <v>1</v>
          </cell>
        </row>
        <row r="234">
          <cell r="F234" t="str">
            <v>Pipa PVC AW Ø 2"</v>
          </cell>
          <cell r="G234" t="str">
            <v>m'</v>
          </cell>
          <cell r="H234">
            <v>1</v>
          </cell>
        </row>
        <row r="235">
          <cell r="F235" t="str">
            <v>PIPA PVC AW ; DN. 2"
(50 mm) dan
aksesoris</v>
          </cell>
          <cell r="G235" t="str">
            <v>m'</v>
          </cell>
          <cell r="H235">
            <v>1</v>
          </cell>
        </row>
        <row r="236">
          <cell r="F236" t="str">
            <v>Pipa PVC AW ; DN. 2" (50 mm) + fitting &amp; aksesoris</v>
          </cell>
          <cell r="G236" t="str">
            <v>m'</v>
          </cell>
          <cell r="H236">
            <v>1</v>
          </cell>
        </row>
        <row r="237">
          <cell r="F237" t="str">
            <v>Pipa PVC AW Ø 2-1/2"</v>
          </cell>
          <cell r="G237" t="str">
            <v>m'</v>
          </cell>
          <cell r="H237">
            <v>1</v>
          </cell>
        </row>
        <row r="238">
          <cell r="F238" t="str">
            <v>PIPA PVC AW ; DN. 2-
1/2" (65 mm) dan
aksesoris</v>
          </cell>
          <cell r="G238" t="str">
            <v>m'</v>
          </cell>
          <cell r="H238">
            <v>1</v>
          </cell>
        </row>
        <row r="239">
          <cell r="F239" t="str">
            <v>Pipa PVC AW ; DN. 2-1/2" (65 mm) + fitting &amp; aksesoris</v>
          </cell>
          <cell r="G239" t="str">
            <v>m'</v>
          </cell>
          <cell r="H239">
            <v>1</v>
          </cell>
        </row>
        <row r="240">
          <cell r="F240" t="str">
            <v>Pipa PVC AW Ø 3"</v>
          </cell>
          <cell r="G240" t="str">
            <v>m'</v>
          </cell>
          <cell r="H240">
            <v>1</v>
          </cell>
        </row>
        <row r="241">
          <cell r="F241" t="str">
            <v>PIPA PVC AW ; DN. 3"
(80 mm) dan
aksesoris</v>
          </cell>
          <cell r="G241" t="str">
            <v>m'</v>
          </cell>
          <cell r="H241">
            <v>1</v>
          </cell>
        </row>
        <row r="242">
          <cell r="F242" t="str">
            <v>Pipa PVC AW ; DN. 3"
(80 mm) + fitting &amp;
aksesoris</v>
          </cell>
          <cell r="G242" t="str">
            <v>m'</v>
          </cell>
          <cell r="H242">
            <v>1</v>
          </cell>
        </row>
        <row r="243">
          <cell r="F243" t="str">
            <v>Pipa PVC AW Ø 3/4"</v>
          </cell>
          <cell r="G243" t="str">
            <v>batang</v>
          </cell>
          <cell r="H243">
            <v>1</v>
          </cell>
        </row>
        <row r="244">
          <cell r="F244" t="str">
            <v>Pipa PVC AW Ø 3/4" (m)</v>
          </cell>
          <cell r="G244" t="str">
            <v>m'</v>
          </cell>
          <cell r="H244">
            <v>1</v>
          </cell>
        </row>
        <row r="245">
          <cell r="F245" t="str">
            <v>PIPA PVC AW ; DN.
3/4" (20 mm) dan
aksesoris</v>
          </cell>
          <cell r="G245" t="str">
            <v>m'</v>
          </cell>
          <cell r="H245">
            <v>1</v>
          </cell>
        </row>
        <row r="246">
          <cell r="F246" t="str">
            <v>Pipa PVC AW ; DN.
3/4" (20 mm) +
fitting &amp; aksesoris</v>
          </cell>
          <cell r="G246" t="str">
            <v>m'</v>
          </cell>
          <cell r="H246">
            <v>1</v>
          </cell>
        </row>
        <row r="247">
          <cell r="F247" t="str">
            <v>Pipa PVC AW Ø 4"</v>
          </cell>
          <cell r="G247" t="str">
            <v>m'</v>
          </cell>
          <cell r="H247">
            <v>1</v>
          </cell>
        </row>
        <row r="248">
          <cell r="F248" t="str">
            <v>PIPA PVC AW ; DN. 4"
(100 mm) dan
aksesoris</v>
          </cell>
          <cell r="G248" t="str">
            <v>m'</v>
          </cell>
          <cell r="H248">
            <v>1</v>
          </cell>
        </row>
        <row r="249">
          <cell r="F249" t="str">
            <v>Pipa PVC AW ; DN. 4"
(100 mm) + fitting &amp;
aksesoris</v>
          </cell>
          <cell r="G249" t="str">
            <v>m'</v>
          </cell>
          <cell r="H249">
            <v>1</v>
          </cell>
        </row>
        <row r="250">
          <cell r="F250" t="str">
            <v>Pipa PVC AW Ø 5"</v>
          </cell>
          <cell r="G250" t="str">
            <v>m'</v>
          </cell>
          <cell r="H250">
            <v>1</v>
          </cell>
        </row>
        <row r="251">
          <cell r="F251" t="str">
            <v>Pipa PVC AW ; DN. 5"
(125 mm) + fitting &amp;
aksesoris</v>
          </cell>
          <cell r="G251" t="str">
            <v>m'</v>
          </cell>
          <cell r="H251">
            <v>1</v>
          </cell>
        </row>
        <row r="252">
          <cell r="F252" t="str">
            <v>Pipa PVC AW Ø 6"</v>
          </cell>
          <cell r="G252" t="str">
            <v>m'</v>
          </cell>
          <cell r="H252">
            <v>1</v>
          </cell>
        </row>
        <row r="253">
          <cell r="F253" t="str">
            <v>Pemasangan 1 m pipa PVC AW, DN. 6" (150 mm)</v>
          </cell>
          <cell r="G253" t="str">
            <v>m'</v>
          </cell>
          <cell r="H253">
            <v>1</v>
          </cell>
        </row>
        <row r="254">
          <cell r="F254" t="str">
            <v>Pipa PVC AW Ø 8"</v>
          </cell>
          <cell r="G254" t="str">
            <v>m'</v>
          </cell>
          <cell r="H254">
            <v>1</v>
          </cell>
        </row>
        <row r="255">
          <cell r="F255" t="str">
            <v>Pipa PVC AW ; DN. 8"
(200 mm) + fitting &amp;
aksesoris</v>
          </cell>
          <cell r="G255" t="str">
            <v>m'</v>
          </cell>
          <cell r="H255">
            <v>1</v>
          </cell>
        </row>
        <row r="256">
          <cell r="F256" t="str">
            <v>Pipa PVC D Ø 10"</v>
          </cell>
          <cell r="G256" t="str">
            <v>m'</v>
          </cell>
          <cell r="H256">
            <v>1</v>
          </cell>
        </row>
        <row r="257">
          <cell r="F257" t="str">
            <v>Pipa PVC D ; DN.
10" (250 mm) +
fitting &amp; aksesoris</v>
          </cell>
          <cell r="G257" t="str">
            <v>m'</v>
          </cell>
          <cell r="H257">
            <v>1</v>
          </cell>
        </row>
        <row r="258">
          <cell r="F258" t="str">
            <v>Pipa PVC AW ; DN.
10" (250 mm) +
fitting &amp; aksesoris</v>
          </cell>
          <cell r="G258" t="str">
            <v>m'</v>
          </cell>
          <cell r="H258">
            <v>1</v>
          </cell>
        </row>
        <row r="259">
          <cell r="F259" t="str">
            <v>Pipa PVC D Ø 1-1/2"</v>
          </cell>
          <cell r="G259" t="str">
            <v>m'</v>
          </cell>
          <cell r="H259">
            <v>1</v>
          </cell>
        </row>
        <row r="260">
          <cell r="F260" t="str">
            <v>Pipa PVC D ; DN. 1-1/2" (40 mm) + fitting &amp; aksesoris</v>
          </cell>
          <cell r="G260" t="str">
            <v>m'</v>
          </cell>
          <cell r="H260">
            <v>1</v>
          </cell>
        </row>
        <row r="261">
          <cell r="F261" t="str">
            <v>Pipa PVC D Ø 1-1/4"</v>
          </cell>
          <cell r="G261" t="str">
            <v>m'</v>
          </cell>
          <cell r="H261">
            <v>1</v>
          </cell>
        </row>
        <row r="262">
          <cell r="F262" t="str">
            <v>Pipa PVC D ; DN. 1-1/4" (32 mm) + fitting &amp; aksesoris</v>
          </cell>
          <cell r="G262" t="str">
            <v>m'</v>
          </cell>
          <cell r="H262">
            <v>1</v>
          </cell>
        </row>
        <row r="263">
          <cell r="F263" t="str">
            <v>Pipa PVC D Ø 12"</v>
          </cell>
          <cell r="G263" t="str">
            <v>m'</v>
          </cell>
          <cell r="H263">
            <v>1</v>
          </cell>
        </row>
        <row r="264">
          <cell r="F264" t="str">
            <v>Pipa PVC D ; DN.
12" (300 mm) +
fitting &amp; aksesoris</v>
          </cell>
          <cell r="G264" t="str">
            <v>m'</v>
          </cell>
          <cell r="H264">
            <v>1</v>
          </cell>
        </row>
        <row r="265">
          <cell r="F265" t="str">
            <v>Pipa PVC D Ø 14"</v>
          </cell>
          <cell r="G265" t="str">
            <v>m'</v>
          </cell>
          <cell r="H265">
            <v>1</v>
          </cell>
        </row>
        <row r="266">
          <cell r="F266" t="str">
            <v>Pipa PVC D ; DN.
14" (350 mm) +
fitting &amp; aksesoris</v>
          </cell>
          <cell r="G266" t="str">
            <v>m'</v>
          </cell>
          <cell r="H266">
            <v>1</v>
          </cell>
        </row>
        <row r="267">
          <cell r="F267" t="str">
            <v>Pipa PVC D Ø 16"</v>
          </cell>
          <cell r="G267" t="str">
            <v>m'</v>
          </cell>
          <cell r="H267">
            <v>1</v>
          </cell>
        </row>
        <row r="268">
          <cell r="F268" t="str">
            <v>Pipa PVC D ; DN.
16" (400 mm) +
fitting &amp; aksesoris</v>
          </cell>
          <cell r="G268" t="str">
            <v>m'</v>
          </cell>
          <cell r="H268">
            <v>1</v>
          </cell>
        </row>
        <row r="269">
          <cell r="F269" t="str">
            <v>Pipa PVC D Ø 2"</v>
          </cell>
          <cell r="G269" t="str">
            <v>m'</v>
          </cell>
          <cell r="H269">
            <v>1</v>
          </cell>
        </row>
        <row r="270">
          <cell r="F270" t="str">
            <v>Pipa PVC D ; DN. 2" (50 mm) + fitting &amp; aksesoris</v>
          </cell>
          <cell r="G270" t="str">
            <v>m'</v>
          </cell>
          <cell r="H270">
            <v>1</v>
          </cell>
        </row>
        <row r="271">
          <cell r="F271" t="str">
            <v>Pipa PVC D Ø 2-1/2"</v>
          </cell>
          <cell r="G271" t="str">
            <v>m'</v>
          </cell>
          <cell r="H271">
            <v>1</v>
          </cell>
        </row>
        <row r="272">
          <cell r="F272" t="str">
            <v>Pipa PVC D ; DN.
2-1/2" (65 mm) +
fitting &amp; aksesoris</v>
          </cell>
          <cell r="G272" t="str">
            <v>m'</v>
          </cell>
          <cell r="H272">
            <v>1</v>
          </cell>
        </row>
        <row r="273">
          <cell r="F273" t="str">
            <v>Pipa PVC D Ø 3"</v>
          </cell>
          <cell r="G273" t="str">
            <v>m'</v>
          </cell>
          <cell r="H273">
            <v>1</v>
          </cell>
        </row>
        <row r="274">
          <cell r="F274" t="str">
            <v>Pipa PVC D ; DN.
3" (80 mm) + fitting &amp;
aksesoris</v>
          </cell>
          <cell r="G274" t="str">
            <v>m'</v>
          </cell>
          <cell r="H274">
            <v>1</v>
          </cell>
        </row>
        <row r="275">
          <cell r="F275" t="str">
            <v>Pipa PVC D Ø 4"</v>
          </cell>
          <cell r="G275" t="str">
            <v>m'</v>
          </cell>
          <cell r="H275">
            <v>1</v>
          </cell>
        </row>
        <row r="276">
          <cell r="F276" t="str">
            <v>Pipa PVC D ; DN. 4" (100 mm) + fitting &amp; aksesoris</v>
          </cell>
          <cell r="G276" t="str">
            <v>m'</v>
          </cell>
          <cell r="H276">
            <v>1</v>
          </cell>
        </row>
        <row r="277">
          <cell r="F277" t="str">
            <v>Pipa PVC D Ø 5"</v>
          </cell>
          <cell r="G277" t="str">
            <v>m'</v>
          </cell>
          <cell r="H277">
            <v>1</v>
          </cell>
        </row>
        <row r="278">
          <cell r="F278" t="str">
            <v>Pipa PVC D ; DN. 5" (125 mm) + fitting &amp; aksesoris</v>
          </cell>
          <cell r="G278" t="str">
            <v>m'</v>
          </cell>
          <cell r="H278">
            <v>1</v>
          </cell>
        </row>
        <row r="279">
          <cell r="F279" t="str">
            <v>Pipa PVC D Ø 6"</v>
          </cell>
          <cell r="G279" t="str">
            <v>m'</v>
          </cell>
          <cell r="H279">
            <v>1</v>
          </cell>
        </row>
        <row r="280">
          <cell r="F280" t="str">
            <v>Pipa PVC D ; DN. 6" (150 mm) + fitting &amp; aksesoris</v>
          </cell>
          <cell r="G280" t="str">
            <v>m'</v>
          </cell>
          <cell r="H280">
            <v>1</v>
          </cell>
        </row>
        <row r="281">
          <cell r="F281" t="str">
            <v>Pipa PVC D Ø 8"</v>
          </cell>
          <cell r="G281" t="str">
            <v>m'</v>
          </cell>
          <cell r="H281">
            <v>1</v>
          </cell>
        </row>
        <row r="282">
          <cell r="F282" t="str">
            <v>Pipa PVC D ; DN. 8" (200 mm) + fitting &amp; aksesoris</v>
          </cell>
          <cell r="G282" t="str">
            <v>m'</v>
          </cell>
          <cell r="H282">
            <v>1</v>
          </cell>
        </row>
        <row r="283">
          <cell r="F283" t="str">
            <v>Pipa PVC dia. 1"</v>
          </cell>
          <cell r="G283" t="str">
            <v>m'</v>
          </cell>
          <cell r="H283">
            <v>1</v>
          </cell>
        </row>
        <row r="284">
          <cell r="F284" t="str">
            <v>Pipa PVC dia. 2"</v>
          </cell>
          <cell r="G284" t="str">
            <v>m'</v>
          </cell>
          <cell r="H284">
            <v>1</v>
          </cell>
        </row>
        <row r="285">
          <cell r="F285" t="str">
            <v>Pipa Tembaga B280 1/4"</v>
          </cell>
          <cell r="G285" t="str">
            <v>m'</v>
          </cell>
          <cell r="H285">
            <v>1</v>
          </cell>
        </row>
        <row r="286">
          <cell r="F286" t="str">
            <v xml:space="preserve">Pipa Tembaga B280 Dia. 1/4" + 3/8" dan 
aksesoris </v>
          </cell>
          <cell r="G286" t="str">
            <v>m'</v>
          </cell>
          <cell r="H286">
            <v>1</v>
          </cell>
        </row>
        <row r="287">
          <cell r="F287" t="str">
            <v xml:space="preserve">Pipa Tembaga B280 Dia. 1/4" + 1/2" dan 
aksesoris </v>
          </cell>
          <cell r="G287" t="str">
            <v>m'</v>
          </cell>
          <cell r="H287">
            <v>1</v>
          </cell>
        </row>
        <row r="288">
          <cell r="F288" t="str">
            <v xml:space="preserve">Pipa Tembaga B280 Dia. 1/4" + 5/8" dan 
aksesoris </v>
          </cell>
          <cell r="G288" t="str">
            <v>m'</v>
          </cell>
          <cell r="H288">
            <v>1</v>
          </cell>
        </row>
        <row r="289">
          <cell r="F289" t="str">
            <v xml:space="preserve">Duct Tape </v>
          </cell>
          <cell r="G289" t="str">
            <v xml:space="preserve">gulung </v>
          </cell>
          <cell r="H289">
            <v>1</v>
          </cell>
        </row>
        <row r="290">
          <cell r="F290" t="str">
            <v>Pipa Tembaga B280 3/8"</v>
          </cell>
          <cell r="G290" t="str">
            <v>m'</v>
          </cell>
          <cell r="H290">
            <v>1</v>
          </cell>
        </row>
        <row r="291">
          <cell r="F291" t="str">
            <v>Pipa Tembaga B280 1/2"</v>
          </cell>
          <cell r="G291" t="str">
            <v>m'</v>
          </cell>
          <cell r="H291">
            <v>1</v>
          </cell>
        </row>
        <row r="292">
          <cell r="F292" t="str">
            <v>Pipa Tembaga B280 5/8"</v>
          </cell>
          <cell r="G292" t="str">
            <v>m'</v>
          </cell>
          <cell r="H292">
            <v>1</v>
          </cell>
        </row>
        <row r="293">
          <cell r="F293" t="str">
            <v>Pipa Tembaga B280 3/4"</v>
          </cell>
          <cell r="G293" t="str">
            <v>m'</v>
          </cell>
          <cell r="H293">
            <v>1</v>
          </cell>
        </row>
        <row r="294">
          <cell r="F294" t="str">
            <v>Pipa Tembaga B280 7/8"</v>
          </cell>
          <cell r="G294" t="str">
            <v>m'</v>
          </cell>
          <cell r="H294">
            <v>1</v>
          </cell>
        </row>
        <row r="295">
          <cell r="F295" t="str">
            <v>Pipa Tembaga B280 1"</v>
          </cell>
          <cell r="G295" t="str">
            <v>m'</v>
          </cell>
          <cell r="H295">
            <v>1</v>
          </cell>
        </row>
        <row r="296">
          <cell r="F296" t="str">
            <v>Pipa Tembaga B280 1-1/8"</v>
          </cell>
          <cell r="G296" t="str">
            <v>m'</v>
          </cell>
          <cell r="H296">
            <v>1</v>
          </cell>
        </row>
        <row r="297">
          <cell r="F297" t="str">
            <v>Pipa Tembaga B280 1-3/8"</v>
          </cell>
          <cell r="G297" t="str">
            <v>m'</v>
          </cell>
          <cell r="H297">
            <v>1</v>
          </cell>
        </row>
        <row r="298">
          <cell r="F298" t="str">
            <v>Pipa Tembaga B280 1-5/8"</v>
          </cell>
          <cell r="G298" t="str">
            <v>m'</v>
          </cell>
          <cell r="H298">
            <v>1</v>
          </cell>
        </row>
        <row r="299">
          <cell r="F299" t="str">
            <v>PRV SET dia. 50 mm dan aksesoris</v>
          </cell>
          <cell r="G299" t="str">
            <v xml:space="preserve">unit </v>
          </cell>
          <cell r="H299">
            <v>1</v>
          </cell>
        </row>
        <row r="300">
          <cell r="F300" t="str">
            <v>PRV SET dia. 65 mm dan aksesoris</v>
          </cell>
          <cell r="G300" t="str">
            <v xml:space="preserve">unit </v>
          </cell>
          <cell r="H300">
            <v>1</v>
          </cell>
        </row>
        <row r="301">
          <cell r="F301" t="str">
            <v>PRV SET dia. 80 mm dan aksesoris</v>
          </cell>
          <cell r="G301" t="str">
            <v xml:space="preserve">unit </v>
          </cell>
          <cell r="H301">
            <v>1</v>
          </cell>
        </row>
        <row r="302">
          <cell r="F302" t="str">
            <v>PRV SET dia. 100 mm dan aksesoris</v>
          </cell>
          <cell r="G302" t="str">
            <v xml:space="preserve">unit </v>
          </cell>
          <cell r="H302">
            <v>1</v>
          </cell>
        </row>
        <row r="303">
          <cell r="F303" t="str">
            <v>PRV SET dia. 150 mm dan aksesoris</v>
          </cell>
          <cell r="G303" t="str">
            <v xml:space="preserve">unit </v>
          </cell>
          <cell r="H303">
            <v>1</v>
          </cell>
        </row>
        <row r="304">
          <cell r="F304" t="str">
            <v>PRV SET dia. 200 mm dan aksesoris</v>
          </cell>
          <cell r="G304" t="str">
            <v xml:space="preserve">unit </v>
          </cell>
          <cell r="H304">
            <v>1</v>
          </cell>
        </row>
        <row r="305">
          <cell r="F305" t="str">
            <v>MCV Set dia. 80 mm</v>
          </cell>
          <cell r="G305" t="str">
            <v xml:space="preserve">unit </v>
          </cell>
          <cell r="H305">
            <v>1</v>
          </cell>
        </row>
        <row r="306">
          <cell r="F306" t="str">
            <v>MCV Set dia. 100 mm</v>
          </cell>
          <cell r="G306" t="str">
            <v xml:space="preserve">unit </v>
          </cell>
          <cell r="H306">
            <v>1</v>
          </cell>
        </row>
        <row r="307">
          <cell r="F307" t="str">
            <v>MCV Set dia. 150 mm</v>
          </cell>
          <cell r="G307" t="str">
            <v xml:space="preserve">unit </v>
          </cell>
          <cell r="H307">
            <v>1</v>
          </cell>
        </row>
        <row r="308">
          <cell r="F308" t="str">
            <v>BCV Set dia. 50 mm</v>
          </cell>
          <cell r="G308" t="str">
            <v xml:space="preserve">Unit </v>
          </cell>
          <cell r="H308">
            <v>1</v>
          </cell>
        </row>
        <row r="309">
          <cell r="F309" t="str">
            <v>Flow Switch dia. 50 mm</v>
          </cell>
          <cell r="G309" t="str">
            <v xml:space="preserve">buah </v>
          </cell>
          <cell r="H309">
            <v>1</v>
          </cell>
        </row>
        <row r="310">
          <cell r="F310" t="str">
            <v xml:space="preserve">Sigh Glass </v>
          </cell>
          <cell r="G310" t="str">
            <v xml:space="preserve">buah </v>
          </cell>
          <cell r="H310">
            <v>1</v>
          </cell>
        </row>
        <row r="311">
          <cell r="F311" t="str">
            <v xml:space="preserve">Flow Switch </v>
          </cell>
          <cell r="G311" t="str">
            <v xml:space="preserve">buah </v>
          </cell>
          <cell r="H311">
            <v>1</v>
          </cell>
        </row>
        <row r="312">
          <cell r="F312" t="str">
            <v xml:space="preserve">Test Drain Valve </v>
          </cell>
          <cell r="G312" t="str">
            <v xml:space="preserve">buah </v>
          </cell>
          <cell r="H312">
            <v>1</v>
          </cell>
        </row>
        <row r="313">
          <cell r="F313" t="str">
            <v xml:space="preserve">Coupling 1 set </v>
          </cell>
          <cell r="G313" t="str">
            <v xml:space="preserve">set </v>
          </cell>
          <cell r="H313">
            <v>1</v>
          </cell>
        </row>
        <row r="314">
          <cell r="F314" t="str">
            <v xml:space="preserve">Temper Switch </v>
          </cell>
          <cell r="G314" t="str">
            <v xml:space="preserve">buah </v>
          </cell>
          <cell r="H314">
            <v>1</v>
          </cell>
        </row>
        <row r="315">
          <cell r="F315" t="str">
            <v>BCV Set dia. 65 mm</v>
          </cell>
          <cell r="G315" t="str">
            <v>Unit</v>
          </cell>
          <cell r="H315">
            <v>1</v>
          </cell>
        </row>
        <row r="316">
          <cell r="F316" t="str">
            <v>BCV Set dia. 80 mm</v>
          </cell>
          <cell r="G316" t="str">
            <v>Unit</v>
          </cell>
          <cell r="H316">
            <v>1</v>
          </cell>
        </row>
        <row r="317">
          <cell r="F317" t="str">
            <v>BCV Set dia. 100 mm</v>
          </cell>
          <cell r="G317" t="str">
            <v>Unit</v>
          </cell>
          <cell r="H317">
            <v>1</v>
          </cell>
        </row>
        <row r="318">
          <cell r="F318" t="str">
            <v>BCV Set dia. 150 mm</v>
          </cell>
          <cell r="G318" t="str">
            <v>Unit</v>
          </cell>
          <cell r="H318">
            <v>1</v>
          </cell>
        </row>
        <row r="319">
          <cell r="F319" t="str">
            <v>Automatic Air Vent  dia. 50 mm</v>
          </cell>
          <cell r="G319" t="str">
            <v xml:space="preserve">unit </v>
          </cell>
          <cell r="H319">
            <v>1</v>
          </cell>
        </row>
        <row r="320">
          <cell r="F320" t="str">
            <v>Automatic Air Vent  dia. 80 mm</v>
          </cell>
          <cell r="G320" t="str">
            <v>unit</v>
          </cell>
          <cell r="H320">
            <v>1</v>
          </cell>
        </row>
        <row r="321">
          <cell r="F321" t="str">
            <v>Automatic Air Vent  dia. 100 mm</v>
          </cell>
          <cell r="G321" t="str">
            <v xml:space="preserve">unit </v>
          </cell>
          <cell r="H321">
            <v>1</v>
          </cell>
        </row>
        <row r="322">
          <cell r="F322" t="str">
            <v>Automatic Air Vent  dia. 150 mm</v>
          </cell>
          <cell r="G322" t="str">
            <v>unit</v>
          </cell>
          <cell r="H322">
            <v>1</v>
          </cell>
        </row>
        <row r="323">
          <cell r="F323" t="str">
            <v>Flow Meter Analog dia. 100 mm</v>
          </cell>
          <cell r="G323" t="str">
            <v xml:space="preserve">unit </v>
          </cell>
          <cell r="H323">
            <v>1</v>
          </cell>
        </row>
        <row r="324">
          <cell r="F324" t="str">
            <v>Flow Meter Analog dia. 200 mm</v>
          </cell>
          <cell r="G324" t="str">
            <v xml:space="preserve">unit </v>
          </cell>
          <cell r="H324">
            <v>1</v>
          </cell>
        </row>
        <row r="325">
          <cell r="F325" t="str">
            <v>Landing Velve 2,5"</v>
          </cell>
          <cell r="G325" t="str">
            <v xml:space="preserve">unit </v>
          </cell>
          <cell r="H325">
            <v>1</v>
          </cell>
        </row>
        <row r="326">
          <cell r="F326" t="str">
            <v>Orifice Plate dia. 25 mm</v>
          </cell>
          <cell r="G326" t="str">
            <v xml:space="preserve">unit </v>
          </cell>
          <cell r="H326">
            <v>1</v>
          </cell>
        </row>
        <row r="327">
          <cell r="F327" t="str">
            <v xml:space="preserve">Sprinkler Head Pendant dan Aksesoris </v>
          </cell>
          <cell r="G327" t="str">
            <v xml:space="preserve">unit </v>
          </cell>
          <cell r="H327">
            <v>1</v>
          </cell>
        </row>
        <row r="328">
          <cell r="F328" t="str">
            <v xml:space="preserve">Sprinkler Thermatic C02 3,5 Kg dan aksesoris </v>
          </cell>
          <cell r="G328" t="str">
            <v xml:space="preserve">unit </v>
          </cell>
          <cell r="H328">
            <v>1</v>
          </cell>
        </row>
        <row r="329">
          <cell r="F329" t="str">
            <v xml:space="preserve">Fire Extinguisher 6 Kg dan aksesoris </v>
          </cell>
          <cell r="G329" t="str">
            <v xml:space="preserve">unit </v>
          </cell>
          <cell r="H329">
            <v>1</v>
          </cell>
        </row>
        <row r="330">
          <cell r="F330" t="str">
            <v xml:space="preserve">Tangki panel GRP kapasitas 16 m3 + 
Material Bantu / Aksesoris </v>
          </cell>
          <cell r="G330" t="str">
            <v xml:space="preserve">unit </v>
          </cell>
          <cell r="H330">
            <v>1</v>
          </cell>
        </row>
        <row r="331">
          <cell r="F331" t="str">
            <v>Tangki Toren Kapasitas 2,2 m3 + 
Material Bantu / Aksesoris</v>
          </cell>
          <cell r="G331" t="str">
            <v xml:space="preserve">unit </v>
          </cell>
          <cell r="H331">
            <v>1</v>
          </cell>
        </row>
        <row r="332">
          <cell r="F332" t="str">
            <v xml:space="preserve">Pompa Transfer 500 lpm (Centrifugal End 
Suction) + Material Bantu / Aksesoris </v>
          </cell>
          <cell r="G332" t="str">
            <v xml:space="preserve">set </v>
          </cell>
          <cell r="H332">
            <v>1</v>
          </cell>
        </row>
        <row r="333">
          <cell r="F333" t="str">
            <v xml:space="preserve">Pompa Transfer 50 lpm (Centrifugal End 
Suction) + Material Bantu / Aksesoris </v>
          </cell>
          <cell r="G333" t="str">
            <v xml:space="preserve">set </v>
          </cell>
          <cell r="H333">
            <v>1</v>
          </cell>
        </row>
        <row r="334">
          <cell r="F334" t="str">
            <v xml:space="preserve">Sprinkler Head Upright dan Aksesoris </v>
          </cell>
          <cell r="G334" t="str">
            <v xml:space="preserve">unit </v>
          </cell>
          <cell r="H334">
            <v>1</v>
          </cell>
        </row>
        <row r="335">
          <cell r="F335" t="str">
            <v xml:space="preserve">Hydrant Pillar dan Aksesoris </v>
          </cell>
          <cell r="G335" t="str">
            <v xml:space="preserve">unit </v>
          </cell>
          <cell r="H335">
            <v>1</v>
          </cell>
        </row>
        <row r="336">
          <cell r="F336" t="str">
            <v xml:space="preserve">Indoor Hydrant Box dan Aksesoris </v>
          </cell>
          <cell r="G336" t="str">
            <v xml:space="preserve">unit </v>
          </cell>
          <cell r="H336">
            <v>1</v>
          </cell>
        </row>
        <row r="337">
          <cell r="F337" t="str">
            <v xml:space="preserve">Outdoor Hydrant Box dan Aksesoris </v>
          </cell>
          <cell r="G337" t="str">
            <v xml:space="preserve">unit </v>
          </cell>
          <cell r="H337">
            <v>1</v>
          </cell>
        </row>
        <row r="338">
          <cell r="F338" t="str">
            <v xml:space="preserve">Siamesse Connection dan Aksesoris </v>
          </cell>
          <cell r="G338" t="str">
            <v xml:space="preserve">unit </v>
          </cell>
          <cell r="H338">
            <v>1</v>
          </cell>
        </row>
        <row r="339">
          <cell r="F339" t="str">
            <v xml:space="preserve">Fire Extinguisher 3 kg  dan Aksesoris </v>
          </cell>
          <cell r="G339" t="str">
            <v xml:space="preserve">Unit </v>
          </cell>
          <cell r="H339">
            <v>1</v>
          </cell>
        </row>
        <row r="340">
          <cell r="F340" t="str">
            <v xml:space="preserve">Fire Extinguisher 5 kg  dan Aksesoris </v>
          </cell>
          <cell r="G340" t="str">
            <v>unit</v>
          </cell>
          <cell r="H340">
            <v>1</v>
          </cell>
        </row>
        <row r="341">
          <cell r="F341" t="str">
            <v xml:space="preserve">Fire Extinguisher 25 kg  dan Aksesoris </v>
          </cell>
          <cell r="G341" t="str">
            <v xml:space="preserve">unit </v>
          </cell>
          <cell r="H341">
            <v>1</v>
          </cell>
        </row>
        <row r="342">
          <cell r="F342" t="str">
            <v xml:space="preserve">Jockey Fire Pump Vertical Multi Stage 25 USGPM </v>
          </cell>
          <cell r="G342" t="str">
            <v xml:space="preserve">unit </v>
          </cell>
          <cell r="H342">
            <v>1</v>
          </cell>
        </row>
        <row r="343">
          <cell r="F343" t="str">
            <v xml:space="preserve">Main Fire Pump Centrifugal  End Suction 1.000 USGPM </v>
          </cell>
          <cell r="G343" t="str">
            <v xml:space="preserve">unit </v>
          </cell>
          <cell r="H343">
            <v>1</v>
          </cell>
        </row>
        <row r="344">
          <cell r="F344" t="str">
            <v xml:space="preserve">Diesel Fire Pump Centrifugal End Suction dan Aksesoris </v>
          </cell>
          <cell r="G344" t="str">
            <v xml:space="preserve">unit </v>
          </cell>
          <cell r="H344">
            <v>1</v>
          </cell>
        </row>
        <row r="345">
          <cell r="F345" t="str">
            <v xml:space="preserve">Main Fire Pump Centrifugal End Suction dan Aksesoris </v>
          </cell>
          <cell r="G345" t="str">
            <v xml:space="preserve">Unit </v>
          </cell>
          <cell r="H345">
            <v>1</v>
          </cell>
        </row>
        <row r="346">
          <cell r="F346" t="str">
            <v>Diesel Fire Pump Centrifugal End Suction dan Aksesoris</v>
          </cell>
          <cell r="G346" t="str">
            <v xml:space="preserve">unit </v>
          </cell>
          <cell r="H346">
            <v>1</v>
          </cell>
        </row>
        <row r="347">
          <cell r="F347" t="str">
            <v xml:space="preserve">BioFilter Anaerobic Aerobic Clarifier 
Packed Kap. 50 m3 + Material Bantu / Aksesoris </v>
          </cell>
          <cell r="G347" t="str">
            <v xml:space="preserve">unit </v>
          </cell>
          <cell r="H347">
            <v>1</v>
          </cell>
        </row>
        <row r="348">
          <cell r="F348" t="str">
            <v>Pompa Jenis Submersible Cutter 
Pump Kap. 75 LPM + Material Bantu / 
Aksesoris</v>
          </cell>
          <cell r="G348" t="str">
            <v xml:space="preserve">unit </v>
          </cell>
          <cell r="H348">
            <v>1</v>
          </cell>
        </row>
        <row r="349">
          <cell r="F349" t="str">
            <v xml:space="preserve">Pompa Jenis Submersible Cutter 
Pump Kap. 100 LPM + Material Bantu / 
Aksesoris </v>
          </cell>
          <cell r="G349" t="str">
            <v xml:space="preserve">unit </v>
          </cell>
          <cell r="H349">
            <v>1</v>
          </cell>
        </row>
        <row r="350">
          <cell r="F350" t="str">
            <v>Pipa PVC dia. 63 mm</v>
          </cell>
          <cell r="G350" t="str">
            <v>m'</v>
          </cell>
          <cell r="H350">
            <v>1</v>
          </cell>
        </row>
        <row r="351">
          <cell r="F351" t="str">
            <v>Pipa PVC, DN. 2-1/2"
(65 mm)</v>
          </cell>
          <cell r="G351" t="str">
            <v>m'</v>
          </cell>
          <cell r="H351">
            <v>1</v>
          </cell>
        </row>
        <row r="352">
          <cell r="F352" t="str">
            <v>Pipa PVC dia. 90 mm</v>
          </cell>
          <cell r="G352" t="str">
            <v>m'</v>
          </cell>
          <cell r="H352">
            <v>1</v>
          </cell>
        </row>
        <row r="353">
          <cell r="F353" t="str">
            <v>Pipa PVC, DN. 3" (80
mm)</v>
          </cell>
          <cell r="G353" t="str">
            <v>m'</v>
          </cell>
          <cell r="H353">
            <v>1</v>
          </cell>
        </row>
        <row r="354">
          <cell r="F354" t="str">
            <v>Pipa PVC dia. 110 mm</v>
          </cell>
          <cell r="G354" t="str">
            <v>m'</v>
          </cell>
          <cell r="H354">
            <v>1</v>
          </cell>
        </row>
        <row r="355">
          <cell r="F355" t="str">
            <v>Pipa PVC, DN. 4" (100
mm)</v>
          </cell>
          <cell r="G355" t="str">
            <v>m'</v>
          </cell>
          <cell r="H355">
            <v>1</v>
          </cell>
        </row>
        <row r="356">
          <cell r="F356" t="str">
            <v>Pipa PVC dia. 150 mm</v>
          </cell>
          <cell r="G356" t="str">
            <v>m'</v>
          </cell>
          <cell r="H356">
            <v>1</v>
          </cell>
        </row>
        <row r="357">
          <cell r="F357" t="str">
            <v>Pipa PVC, DN. 6" (150
mm)</v>
          </cell>
          <cell r="G357" t="str">
            <v>m'</v>
          </cell>
          <cell r="H357">
            <v>1</v>
          </cell>
        </row>
        <row r="358">
          <cell r="F358" t="str">
            <v>Pipa PVC dia. 200 mm</v>
          </cell>
          <cell r="G358" t="str">
            <v>m'</v>
          </cell>
          <cell r="H358">
            <v>1</v>
          </cell>
        </row>
        <row r="359">
          <cell r="F359" t="str">
            <v>Pipa PVC, DN. 8" (200
mm)</v>
          </cell>
          <cell r="G359" t="str">
            <v>m'</v>
          </cell>
          <cell r="H359">
            <v>1</v>
          </cell>
        </row>
        <row r="360">
          <cell r="F360" t="str">
            <v>Pipa PVC dia. 250 mm</v>
          </cell>
          <cell r="G360" t="str">
            <v>m'</v>
          </cell>
          <cell r="H360">
            <v>1</v>
          </cell>
        </row>
        <row r="361">
          <cell r="F361" t="str">
            <v>Pipa PVC, DN. 10"
(250 mm)</v>
          </cell>
          <cell r="G361" t="str">
            <v>m'</v>
          </cell>
          <cell r="H361">
            <v>1</v>
          </cell>
        </row>
        <row r="362">
          <cell r="F362" t="str">
            <v>Sewa Tripot</v>
          </cell>
          <cell r="G362" t="str">
            <v xml:space="preserve">hari </v>
          </cell>
          <cell r="H362">
            <v>1</v>
          </cell>
        </row>
        <row r="363">
          <cell r="F363" t="str">
            <v>Pipa PVC dia. 300 mm</v>
          </cell>
          <cell r="G363" t="str">
            <v>m'</v>
          </cell>
          <cell r="H363">
            <v>1</v>
          </cell>
        </row>
        <row r="364">
          <cell r="F364" t="str">
            <v>Pipa PVC, DN. 12"
(300 mm)</v>
          </cell>
          <cell r="G364" t="str">
            <v>m'</v>
          </cell>
          <cell r="H364">
            <v>1</v>
          </cell>
        </row>
        <row r="365">
          <cell r="F365" t="str">
            <v>Pipa PVC dia. 400 mm</v>
          </cell>
          <cell r="G365" t="str">
            <v>m'</v>
          </cell>
          <cell r="H365">
            <v>1</v>
          </cell>
        </row>
        <row r="366">
          <cell r="F366" t="str">
            <v>Pipa PVC, DN. 16"
(400 mm)</v>
          </cell>
          <cell r="G366" t="str">
            <v>m'</v>
          </cell>
          <cell r="H366">
            <v>1</v>
          </cell>
        </row>
        <row r="367">
          <cell r="F367" t="str">
            <v>Pipa PVC dia. 450 mm</v>
          </cell>
          <cell r="G367" t="str">
            <v>m'</v>
          </cell>
          <cell r="H367">
            <v>1</v>
          </cell>
        </row>
        <row r="368">
          <cell r="F368" t="str">
            <v>Pipa PVC, DN. 18"
(450 mm)</v>
          </cell>
          <cell r="G368" t="str">
            <v>m'</v>
          </cell>
          <cell r="H368">
            <v>1</v>
          </cell>
        </row>
        <row r="369">
          <cell r="F369" t="str">
            <v>Pipa PVC dia. 500 mm</v>
          </cell>
          <cell r="G369" t="str">
            <v>m'</v>
          </cell>
          <cell r="H369">
            <v>1</v>
          </cell>
        </row>
        <row r="370">
          <cell r="F370" t="str">
            <v>Pipa PVC, DN. 20"
(500 mm)</v>
          </cell>
          <cell r="G370" t="str">
            <v>m'</v>
          </cell>
          <cell r="H370">
            <v>1</v>
          </cell>
        </row>
        <row r="371">
          <cell r="F371" t="str">
            <v>Pipa PVC dia. 600 mm</v>
          </cell>
          <cell r="G371" t="str">
            <v>m'</v>
          </cell>
          <cell r="H371">
            <v>1</v>
          </cell>
        </row>
        <row r="372">
          <cell r="F372" t="str">
            <v>Pipa PVC, DN. 24"
(600 mm)</v>
          </cell>
          <cell r="G372" t="str">
            <v>m'</v>
          </cell>
          <cell r="H372">
            <v>1</v>
          </cell>
        </row>
        <row r="373">
          <cell r="F373" t="str">
            <v>Pipa PVC dia. 800 mm</v>
          </cell>
          <cell r="G373" t="str">
            <v>m'</v>
          </cell>
          <cell r="H373">
            <v>1</v>
          </cell>
        </row>
        <row r="374">
          <cell r="F374" t="str">
            <v>Pipa PVC, DN. 32"
(800 mm</v>
          </cell>
          <cell r="G374" t="str">
            <v>m'</v>
          </cell>
          <cell r="H374">
            <v>1</v>
          </cell>
        </row>
        <row r="375">
          <cell r="F375" t="str">
            <v>Pipa PVC dia. 900 mm</v>
          </cell>
          <cell r="G375" t="str">
            <v>m'</v>
          </cell>
          <cell r="H375">
            <v>1</v>
          </cell>
        </row>
        <row r="376">
          <cell r="F376" t="str">
            <v>Pipa PVC, DN. 36"
(900 mm</v>
          </cell>
          <cell r="G376" t="str">
            <v>m'</v>
          </cell>
          <cell r="H376">
            <v>1</v>
          </cell>
        </row>
        <row r="377">
          <cell r="F377" t="str">
            <v>Pipa PVC dia. 1000 mm</v>
          </cell>
          <cell r="G377" t="str">
            <v>m'</v>
          </cell>
          <cell r="H377">
            <v>1</v>
          </cell>
        </row>
        <row r="378">
          <cell r="F378" t="str">
            <v>Pipa PVC, DN. 40"
(1000 mm)</v>
          </cell>
          <cell r="G378" t="str">
            <v>m'</v>
          </cell>
          <cell r="H378">
            <v>1</v>
          </cell>
        </row>
        <row r="379">
          <cell r="F379" t="str">
            <v>Pipa PVC dia. 1100 mm</v>
          </cell>
          <cell r="G379" t="str">
            <v>m'</v>
          </cell>
          <cell r="H379">
            <v>1</v>
          </cell>
        </row>
        <row r="380">
          <cell r="F380" t="str">
            <v>Pipa PVC, DN. 44"
(1100 mm)</v>
          </cell>
          <cell r="G380" t="str">
            <v>m'</v>
          </cell>
          <cell r="H380">
            <v>1</v>
          </cell>
        </row>
        <row r="381">
          <cell r="F381" t="str">
            <v>Pipa PVC dia. 1200 mm</v>
          </cell>
          <cell r="G381" t="str">
            <v>m'</v>
          </cell>
          <cell r="H381">
            <v>1</v>
          </cell>
        </row>
        <row r="382">
          <cell r="F382" t="str">
            <v>Pipa PVC, DN. 48"
(1200 mm)</v>
          </cell>
          <cell r="G382" t="str">
            <v>m'</v>
          </cell>
          <cell r="H382">
            <v>1</v>
          </cell>
        </row>
        <row r="383">
          <cell r="F383" t="str">
            <v>Pipa PVC dia. 15 mm</v>
          </cell>
          <cell r="G383" t="str">
            <v>m'</v>
          </cell>
          <cell r="H383">
            <v>1</v>
          </cell>
        </row>
        <row r="384">
          <cell r="F384" t="str">
            <v>Pipa PVC, DN. 1/2"
(15 mm)</v>
          </cell>
          <cell r="G384" t="str">
            <v>m'</v>
          </cell>
          <cell r="H384">
            <v>1</v>
          </cell>
        </row>
        <row r="385">
          <cell r="F385" t="str">
            <v>Pipa PVC dia. 20 mm</v>
          </cell>
          <cell r="G385" t="str">
            <v>m'</v>
          </cell>
          <cell r="H385">
            <v>1</v>
          </cell>
        </row>
        <row r="386">
          <cell r="F386" t="str">
            <v>Pipa PVC, DN. 3/4"
(20 mm)</v>
          </cell>
          <cell r="G386" t="str">
            <v>m'</v>
          </cell>
          <cell r="H386">
            <v>1</v>
          </cell>
        </row>
        <row r="387">
          <cell r="F387" t="str">
            <v>Pipa PVC dia. 25 mm</v>
          </cell>
          <cell r="G387" t="str">
            <v>m'</v>
          </cell>
          <cell r="H387">
            <v>1</v>
          </cell>
        </row>
        <row r="388">
          <cell r="F388" t="str">
            <v>Pipa PVC, DN. 1" (25 mm)</v>
          </cell>
          <cell r="G388" t="str">
            <v>m'</v>
          </cell>
          <cell r="H388">
            <v>1</v>
          </cell>
        </row>
        <row r="389">
          <cell r="F389" t="str">
            <v>Pipa PVC dia. 32 mm</v>
          </cell>
          <cell r="G389" t="str">
            <v>m'</v>
          </cell>
          <cell r="H389">
            <v>1</v>
          </cell>
        </row>
        <row r="390">
          <cell r="F390" t="str">
            <v>Pipa PVC, DN. 1-1/4"
(32 mm</v>
          </cell>
          <cell r="G390" t="str">
            <v>m'</v>
          </cell>
          <cell r="H390">
            <v>1</v>
          </cell>
        </row>
        <row r="391">
          <cell r="F391" t="str">
            <v>Pipa PVC dia. 40 mm</v>
          </cell>
          <cell r="G391" t="str">
            <v>m'</v>
          </cell>
          <cell r="H391">
            <v>1</v>
          </cell>
        </row>
        <row r="392">
          <cell r="F392" t="str">
            <v>Pipa PVC, DN. 1-1/2"
(40 mm)</v>
          </cell>
          <cell r="G392" t="str">
            <v>m'</v>
          </cell>
          <cell r="H392">
            <v>1</v>
          </cell>
        </row>
        <row r="393">
          <cell r="F393" t="str">
            <v>Pipa PVC dia. 50 mm</v>
          </cell>
          <cell r="G393" t="str">
            <v>m'</v>
          </cell>
          <cell r="H393">
            <v>1</v>
          </cell>
        </row>
        <row r="394">
          <cell r="F394" t="str">
            <v>Pipa PVC, DN. 2" (50 mm)</v>
          </cell>
          <cell r="G394" t="str">
            <v>m'</v>
          </cell>
          <cell r="H394">
            <v>1</v>
          </cell>
        </row>
        <row r="395">
          <cell r="F395" t="str">
            <v>Gergaji Pipa</v>
          </cell>
          <cell r="G395" t="str">
            <v xml:space="preserve">hari </v>
          </cell>
          <cell r="H395">
            <v>1</v>
          </cell>
        </row>
        <row r="396">
          <cell r="F396" t="str">
            <v>Peralatan potong pipa
T1/manual (gergaji) /
saw</v>
          </cell>
          <cell r="G396" t="str">
            <v xml:space="preserve">hari </v>
          </cell>
          <cell r="H396">
            <v>1</v>
          </cell>
        </row>
        <row r="397">
          <cell r="F397" t="str">
            <v>Pipa Galvanis dia. 63 mm</v>
          </cell>
          <cell r="G397" t="str">
            <v>m'</v>
          </cell>
          <cell r="H397">
            <v>1</v>
          </cell>
        </row>
        <row r="398">
          <cell r="F398" t="str">
            <v>Pipa Galvanis, DN. 2-
1/2" (65 mm)</v>
          </cell>
          <cell r="G398" t="str">
            <v>m'</v>
          </cell>
          <cell r="H398">
            <v>1</v>
          </cell>
        </row>
        <row r="399">
          <cell r="F399" t="str">
            <v>Pipa Galvanis, DN. 2,5" (650 mm)</v>
          </cell>
          <cell r="G399" t="str">
            <v>m'</v>
          </cell>
          <cell r="H399">
            <v>1</v>
          </cell>
        </row>
        <row r="400">
          <cell r="F400" t="str">
            <v xml:space="preserve">Pipa Galvanis DN. 3” (700 mm) </v>
          </cell>
          <cell r="G400" t="str">
            <v>m'</v>
          </cell>
          <cell r="H400">
            <v>1</v>
          </cell>
        </row>
        <row r="401">
          <cell r="F401" t="str">
            <v xml:space="preserve">Pipa Galvanis, DN. 4” (1050 mm) </v>
          </cell>
          <cell r="G401" t="str">
            <v>m'</v>
          </cell>
          <cell r="H401">
            <v>1</v>
          </cell>
        </row>
        <row r="402">
          <cell r="F402" t="str">
            <v>Pipa Galvanis, DN. 4,5" (1150 mm)</v>
          </cell>
          <cell r="G402" t="str">
            <v>m'</v>
          </cell>
          <cell r="H402">
            <v>1</v>
          </cell>
        </row>
        <row r="403">
          <cell r="F403" t="str">
            <v>Pipa Galvanis dia. 100 mm</v>
          </cell>
          <cell r="G403" t="str">
            <v>m'</v>
          </cell>
          <cell r="H403">
            <v>1</v>
          </cell>
        </row>
        <row r="404">
          <cell r="F404" t="str">
            <v>Pipa Galvanis, DN. 4"
(100 mm)</v>
          </cell>
          <cell r="G404" t="str">
            <v>m'</v>
          </cell>
          <cell r="H404">
            <v>1</v>
          </cell>
        </row>
        <row r="405">
          <cell r="F405" t="str">
            <v>Pipa Galvanis dia. 125 mm</v>
          </cell>
          <cell r="G405" t="str">
            <v>m'</v>
          </cell>
          <cell r="H405">
            <v>1</v>
          </cell>
        </row>
        <row r="406">
          <cell r="F406" t="str">
            <v>Pipa Galvanis, DN. 5"
(125 mm)</v>
          </cell>
          <cell r="G406" t="str">
            <v>m'</v>
          </cell>
          <cell r="H406">
            <v>1</v>
          </cell>
        </row>
        <row r="407">
          <cell r="F407" t="str">
            <v>Pipa Galvanis dia. 150 mm</v>
          </cell>
          <cell r="G407" t="str">
            <v>m'</v>
          </cell>
          <cell r="H407">
            <v>1</v>
          </cell>
        </row>
        <row r="408">
          <cell r="F408" t="str">
            <v>Pipa Galvanis, DN. 6"
(150 mm)</v>
          </cell>
          <cell r="G408" t="str">
            <v>m'</v>
          </cell>
          <cell r="H408">
            <v>1</v>
          </cell>
        </row>
        <row r="409">
          <cell r="F409" t="str">
            <v>Pipa Galvanis dia. 200 mm</v>
          </cell>
          <cell r="G409" t="str">
            <v>m'</v>
          </cell>
          <cell r="H409">
            <v>1</v>
          </cell>
        </row>
        <row r="410">
          <cell r="F410" t="str">
            <v>Pipa Galvanis, DN. 8"
(200 mm)</v>
          </cell>
          <cell r="G410" t="str">
            <v>m'</v>
          </cell>
          <cell r="H410">
            <v>1</v>
          </cell>
        </row>
        <row r="411">
          <cell r="F411" t="str">
            <v>Pipa Galvanis dia. 250 mm</v>
          </cell>
          <cell r="G411" t="str">
            <v>m'</v>
          </cell>
          <cell r="H411">
            <v>1</v>
          </cell>
        </row>
        <row r="412">
          <cell r="F412" t="str">
            <v>Pipa Galvanis,
DN.10" (250 mm)</v>
          </cell>
          <cell r="G412" t="str">
            <v>m'</v>
          </cell>
          <cell r="H412">
            <v>1</v>
          </cell>
        </row>
        <row r="413">
          <cell r="F413" t="str">
            <v>Pipa Galvanis dia. 300 mm</v>
          </cell>
          <cell r="G413" t="str">
            <v>m'</v>
          </cell>
          <cell r="H413">
            <v>1</v>
          </cell>
        </row>
        <row r="414">
          <cell r="F414" t="str">
            <v>Pipa Galvanis, DN. 12"
(300 mm</v>
          </cell>
          <cell r="G414" t="str">
            <v>m'</v>
          </cell>
          <cell r="H414">
            <v>1</v>
          </cell>
        </row>
        <row r="415">
          <cell r="F415" t="str">
            <v>Pipa Galvanis dia. 400 mm</v>
          </cell>
          <cell r="G415" t="str">
            <v>m'</v>
          </cell>
          <cell r="H415">
            <v>1</v>
          </cell>
        </row>
        <row r="416">
          <cell r="F416" t="str">
            <v>Pipa Galvanis, DN. 16"
(400 mm)</v>
          </cell>
          <cell r="G416" t="str">
            <v>m'</v>
          </cell>
          <cell r="H416">
            <v>1</v>
          </cell>
        </row>
        <row r="417">
          <cell r="F417" t="str">
            <v>Pipa Galvanis dia. 450 mm</v>
          </cell>
          <cell r="G417" t="str">
            <v>m'</v>
          </cell>
          <cell r="H417">
            <v>1</v>
          </cell>
        </row>
        <row r="418">
          <cell r="F418" t="str">
            <v>Pipa Galvanis, DN. 18"
(450 mm</v>
          </cell>
          <cell r="G418" t="str">
            <v>m'</v>
          </cell>
          <cell r="H418">
            <v>1</v>
          </cell>
        </row>
        <row r="419">
          <cell r="F419" t="str">
            <v>Pipa Galvanis dia. 500 mm</v>
          </cell>
          <cell r="G419" t="str">
            <v>m'</v>
          </cell>
          <cell r="H419">
            <v>1</v>
          </cell>
        </row>
        <row r="420">
          <cell r="F420" t="str">
            <v>Pipa Galvanis, DN. 20"
(500 mm)</v>
          </cell>
          <cell r="G420" t="str">
            <v>m'</v>
          </cell>
          <cell r="H420">
            <v>1</v>
          </cell>
        </row>
        <row r="421">
          <cell r="F421" t="str">
            <v>Pipa Galvanis dia. 600 mm</v>
          </cell>
          <cell r="G421" t="str">
            <v>m'</v>
          </cell>
          <cell r="H421">
            <v>1</v>
          </cell>
        </row>
        <row r="422">
          <cell r="F422" t="str">
            <v>Pipa Galvanis, DN. 24" (600 mm)</v>
          </cell>
          <cell r="G422" t="str">
            <v>m'</v>
          </cell>
          <cell r="H422">
            <v>1</v>
          </cell>
        </row>
        <row r="423">
          <cell r="F423" t="str">
            <v>Pipa Galvanis dia. 800 mm</v>
          </cell>
          <cell r="G423" t="str">
            <v>m'</v>
          </cell>
          <cell r="H423">
            <v>1</v>
          </cell>
        </row>
        <row r="424">
          <cell r="F424" t="str">
            <v>Pipa Galvanis, DN. 32" (800 mm)</v>
          </cell>
          <cell r="G424" t="str">
            <v>m'</v>
          </cell>
          <cell r="H424">
            <v>1</v>
          </cell>
        </row>
        <row r="425">
          <cell r="F425" t="str">
            <v>Pipa Galvanis dia. 900 mm</v>
          </cell>
          <cell r="G425" t="str">
            <v>m'</v>
          </cell>
          <cell r="H425">
            <v>1</v>
          </cell>
        </row>
        <row r="426">
          <cell r="F426" t="str">
            <v>Pipa Galvanis, DN. 36" (900 mm)</v>
          </cell>
          <cell r="G426" t="str">
            <v>m'</v>
          </cell>
          <cell r="H426">
            <v>1</v>
          </cell>
        </row>
        <row r="427">
          <cell r="F427" t="str">
            <v>Pipa Galvanis dia. 1000 mm</v>
          </cell>
          <cell r="G427" t="str">
            <v>m'</v>
          </cell>
          <cell r="H427">
            <v>1</v>
          </cell>
        </row>
        <row r="428">
          <cell r="F428" t="str">
            <v>Pipa Galvanis,
DN. 40" (1000 mm)</v>
          </cell>
          <cell r="G428" t="str">
            <v>m'</v>
          </cell>
          <cell r="H428">
            <v>1</v>
          </cell>
        </row>
        <row r="429">
          <cell r="F429" t="str">
            <v>Pipa Galvanis dia. 1100 mm</v>
          </cell>
          <cell r="G429" t="str">
            <v>m'</v>
          </cell>
          <cell r="H429">
            <v>1</v>
          </cell>
        </row>
        <row r="430">
          <cell r="F430" t="str">
            <v>Pipa Galvanis,
DN. 44" (1100 mm)</v>
          </cell>
          <cell r="G430" t="str">
            <v>m'</v>
          </cell>
          <cell r="H430">
            <v>1</v>
          </cell>
        </row>
        <row r="431">
          <cell r="F431" t="str">
            <v>Pipa Galvanis dia. 1200 mm</v>
          </cell>
          <cell r="G431" t="str">
            <v>m'</v>
          </cell>
          <cell r="H431">
            <v>1</v>
          </cell>
        </row>
        <row r="432">
          <cell r="F432" t="str">
            <v>Pipa Galvanis,
DN. 48" (1200 mm</v>
          </cell>
          <cell r="G432" t="str">
            <v>m'</v>
          </cell>
          <cell r="H432">
            <v>1</v>
          </cell>
        </row>
        <row r="433">
          <cell r="F433" t="str">
            <v>Pipa Galvanis dia. 15 mm</v>
          </cell>
          <cell r="G433" t="str">
            <v>m'</v>
          </cell>
          <cell r="H433">
            <v>1</v>
          </cell>
        </row>
        <row r="434">
          <cell r="F434" t="str">
            <v>Pipa Galvanis,
DN. 1/2" (15 mm)</v>
          </cell>
          <cell r="G434" t="str">
            <v>m'</v>
          </cell>
          <cell r="H434">
            <v>1</v>
          </cell>
        </row>
        <row r="435">
          <cell r="F435" t="str">
            <v>Pipa Galvanis dia. 20 mm</v>
          </cell>
          <cell r="G435" t="str">
            <v>m'</v>
          </cell>
          <cell r="H435">
            <v>1</v>
          </cell>
        </row>
        <row r="436">
          <cell r="F436" t="str">
            <v>Pipa Galvanis,
DN. 3/4" (20 mm)</v>
          </cell>
          <cell r="G436" t="str">
            <v>m'</v>
          </cell>
          <cell r="H436">
            <v>1</v>
          </cell>
        </row>
        <row r="437">
          <cell r="F437" t="str">
            <v>Pipa Galvanis dia. 25 mm</v>
          </cell>
          <cell r="G437" t="str">
            <v>m'</v>
          </cell>
          <cell r="H437">
            <v>1</v>
          </cell>
        </row>
        <row r="438">
          <cell r="F438" t="str">
            <v>Pipa Galvanis, DN. 1"
(25 mm)</v>
          </cell>
          <cell r="G438" t="str">
            <v>m'</v>
          </cell>
          <cell r="H438">
            <v>1</v>
          </cell>
        </row>
        <row r="439">
          <cell r="F439" t="str">
            <v>Pipa Galvanis dia. 32 mm</v>
          </cell>
          <cell r="G439" t="str">
            <v>m'</v>
          </cell>
          <cell r="H439">
            <v>1</v>
          </cell>
        </row>
        <row r="440">
          <cell r="F440" t="str">
            <v>Pipa Galvanis,
DN. 1-1/4" (32 mm)</v>
          </cell>
          <cell r="G440" t="str">
            <v>m'</v>
          </cell>
          <cell r="H440">
            <v>1</v>
          </cell>
        </row>
        <row r="441">
          <cell r="F441" t="str">
            <v>Pipa Galvanis dia. 40 mm</v>
          </cell>
          <cell r="G441" t="str">
            <v>m'</v>
          </cell>
          <cell r="H441">
            <v>1</v>
          </cell>
        </row>
        <row r="442">
          <cell r="F442" t="str">
            <v>Pipa Galvanis,
DN. 1-1/2" (40 mm)</v>
          </cell>
          <cell r="G442" t="str">
            <v>m'</v>
          </cell>
          <cell r="H442">
            <v>1</v>
          </cell>
        </row>
        <row r="443">
          <cell r="F443" t="str">
            <v>Pipa Galvanis dia. 50 mm</v>
          </cell>
          <cell r="G443" t="str">
            <v>m'</v>
          </cell>
          <cell r="H443">
            <v>1</v>
          </cell>
        </row>
        <row r="444">
          <cell r="F444" t="str">
            <v>Pipa Galvanis, DN. 2"
(50 mm</v>
          </cell>
          <cell r="G444" t="str">
            <v>m'</v>
          </cell>
          <cell r="H444">
            <v>1</v>
          </cell>
        </row>
        <row r="445">
          <cell r="F445" t="str">
            <v>Cilinder Saw</v>
          </cell>
          <cell r="G445" t="str">
            <v xml:space="preserve">hari </v>
          </cell>
          <cell r="H445">
            <v>1</v>
          </cell>
        </row>
        <row r="446">
          <cell r="F446" t="str">
            <v>Peralatan potong pipa
T2/mekanik / cilinder saw</v>
          </cell>
          <cell r="G446" t="str">
            <v xml:space="preserve">hari </v>
          </cell>
          <cell r="H446">
            <v>1</v>
          </cell>
        </row>
        <row r="447">
          <cell r="F447" t="str">
            <v xml:space="preserve">Pipa HDPE, DN. 3” (75 mm) </v>
          </cell>
          <cell r="G447" t="str">
            <v>m'</v>
          </cell>
          <cell r="H447">
            <v>1</v>
          </cell>
        </row>
        <row r="448">
          <cell r="F448" t="str">
            <v xml:space="preserve">Pipa HDPE, DN. 3,5” (90 mm) </v>
          </cell>
          <cell r="G448" t="str">
            <v>m'</v>
          </cell>
          <cell r="H448">
            <v>1</v>
          </cell>
        </row>
        <row r="449">
          <cell r="F449" t="str">
            <v xml:space="preserve">Pipa HDPE, DN. 7” (180 mm) </v>
          </cell>
          <cell r="G449" t="str">
            <v>m'</v>
          </cell>
          <cell r="H449">
            <v>1</v>
          </cell>
        </row>
        <row r="450">
          <cell r="F450" t="str">
            <v xml:space="preserve">Pipa HDPE, DN. 9” (225 mm) </v>
          </cell>
          <cell r="G450" t="str">
            <v>m'</v>
          </cell>
          <cell r="H450">
            <v>1</v>
          </cell>
        </row>
        <row r="451">
          <cell r="F451" t="str">
            <v xml:space="preserve">Pipa HDPE, DN. 14” (355 mm) </v>
          </cell>
          <cell r="G451" t="str">
            <v>m'</v>
          </cell>
          <cell r="H451">
            <v>1</v>
          </cell>
        </row>
        <row r="452">
          <cell r="F452" t="str">
            <v>Pipa HDPE dia. 63 mm</v>
          </cell>
          <cell r="G452" t="str">
            <v>m'</v>
          </cell>
          <cell r="H452">
            <v>1</v>
          </cell>
        </row>
        <row r="453">
          <cell r="F453" t="str">
            <v>Pipa HDPE, DN. 2-1/2"
(65 mm)</v>
          </cell>
          <cell r="G453" t="str">
            <v>m'</v>
          </cell>
          <cell r="H453">
            <v>1</v>
          </cell>
        </row>
        <row r="454">
          <cell r="F454" t="str">
            <v>Pipa HDPE dia. 100 mm</v>
          </cell>
          <cell r="G454" t="str">
            <v>m'</v>
          </cell>
          <cell r="H454">
            <v>1</v>
          </cell>
        </row>
        <row r="455">
          <cell r="F455" t="str">
            <v>Pipa HDPE, DN. 4"
(100 mm)</v>
          </cell>
          <cell r="G455" t="str">
            <v>m'</v>
          </cell>
          <cell r="H455">
            <v>1</v>
          </cell>
        </row>
        <row r="456">
          <cell r="F456" t="str">
            <v>Pipa HDPE dia. 125 mm</v>
          </cell>
          <cell r="G456" t="str">
            <v>m'</v>
          </cell>
          <cell r="H456">
            <v>1</v>
          </cell>
        </row>
        <row r="457">
          <cell r="F457" t="str">
            <v>Pipa HDPE, DN. 5"
(125 mm)</v>
          </cell>
          <cell r="G457" t="str">
            <v>m'</v>
          </cell>
          <cell r="H457">
            <v>1</v>
          </cell>
        </row>
        <row r="458">
          <cell r="F458" t="str">
            <v>Pipa HDPE dia. 150 mm</v>
          </cell>
          <cell r="G458" t="str">
            <v>m'</v>
          </cell>
          <cell r="H458">
            <v>1</v>
          </cell>
        </row>
        <row r="459">
          <cell r="F459" t="str">
            <v>Pipa HDPE, DN. 6"
(150 mm</v>
          </cell>
          <cell r="G459" t="str">
            <v>m'</v>
          </cell>
          <cell r="H459">
            <v>1</v>
          </cell>
        </row>
        <row r="460">
          <cell r="F460" t="str">
            <v>Pipa HDPE dia. 200 mm</v>
          </cell>
          <cell r="G460" t="str">
            <v>m'</v>
          </cell>
          <cell r="H460">
            <v>1</v>
          </cell>
        </row>
        <row r="461">
          <cell r="F461" t="str">
            <v>Pipa HDPE, DN. 8"
(200 mm)</v>
          </cell>
          <cell r="G461" t="str">
            <v>m'</v>
          </cell>
          <cell r="H461">
            <v>1</v>
          </cell>
        </row>
        <row r="462">
          <cell r="F462" t="str">
            <v>Pipa HDPE dia. 250 mm</v>
          </cell>
          <cell r="G462" t="str">
            <v>m'</v>
          </cell>
          <cell r="H462">
            <v>1</v>
          </cell>
        </row>
        <row r="463">
          <cell r="F463" t="str">
            <v>Pipa HDPE, DN.10"
(250 mm)</v>
          </cell>
          <cell r="G463" t="str">
            <v>m'</v>
          </cell>
          <cell r="H463">
            <v>1</v>
          </cell>
        </row>
        <row r="464">
          <cell r="F464" t="str">
            <v>Pipa HDPE dia. 300 mm</v>
          </cell>
          <cell r="G464" t="str">
            <v>m'</v>
          </cell>
          <cell r="H464">
            <v>1</v>
          </cell>
        </row>
        <row r="465">
          <cell r="F465" t="str">
            <v>Pipa HDPE, DN. 12"
(300 mm</v>
          </cell>
          <cell r="G465" t="str">
            <v>m'</v>
          </cell>
          <cell r="H465">
            <v>1</v>
          </cell>
        </row>
        <row r="466">
          <cell r="F466" t="str">
            <v>Pipa HDPE dia. 400 mm</v>
          </cell>
          <cell r="G466" t="str">
            <v>m'</v>
          </cell>
          <cell r="H466">
            <v>1</v>
          </cell>
        </row>
        <row r="467">
          <cell r="F467" t="str">
            <v>Pipa HDPE, DN. 16"
(400 mm)</v>
          </cell>
          <cell r="G467" t="str">
            <v>m'</v>
          </cell>
          <cell r="H467">
            <v>1</v>
          </cell>
        </row>
        <row r="468">
          <cell r="F468" t="str">
            <v>Pipa HDPE dia. 450 mm</v>
          </cell>
          <cell r="G468" t="str">
            <v>m'</v>
          </cell>
          <cell r="H468">
            <v>1</v>
          </cell>
        </row>
        <row r="469">
          <cell r="F469" t="str">
            <v>Pipa HDPE, DN. 18"
(450 mm)</v>
          </cell>
          <cell r="G469" t="str">
            <v>m'</v>
          </cell>
          <cell r="H469">
            <v>1</v>
          </cell>
        </row>
        <row r="470">
          <cell r="F470" t="str">
            <v>Pipa HDPE dia. 500 mm</v>
          </cell>
          <cell r="G470" t="str">
            <v>m'</v>
          </cell>
          <cell r="H470">
            <v>1</v>
          </cell>
        </row>
        <row r="471">
          <cell r="F471" t="str">
            <v>Pipa HDPE, DN. 20"
(500 mm)</v>
          </cell>
          <cell r="G471" t="str">
            <v>m'</v>
          </cell>
          <cell r="H471">
            <v>1</v>
          </cell>
        </row>
        <row r="472">
          <cell r="F472" t="str">
            <v>Pipa HDPE dia. 600 mm</v>
          </cell>
          <cell r="G472" t="str">
            <v>m'</v>
          </cell>
          <cell r="H472">
            <v>1</v>
          </cell>
        </row>
        <row r="473">
          <cell r="F473" t="str">
            <v>Pipa HDPE, DN. 24"
(600 mm</v>
          </cell>
          <cell r="G473" t="str">
            <v>m'</v>
          </cell>
          <cell r="H473">
            <v>1</v>
          </cell>
        </row>
        <row r="474">
          <cell r="F474" t="str">
            <v>Pipa HDPE dia. 800 mm</v>
          </cell>
          <cell r="G474" t="str">
            <v>m'</v>
          </cell>
          <cell r="H474">
            <v>1</v>
          </cell>
        </row>
        <row r="475">
          <cell r="F475" t="str">
            <v>Pipa HDPE, DN. 32"
(800 mm)</v>
          </cell>
          <cell r="G475" t="str">
            <v>m'</v>
          </cell>
          <cell r="H475">
            <v>1</v>
          </cell>
        </row>
        <row r="476">
          <cell r="F476" t="str">
            <v>Pipa HDPE dia. 900 mm</v>
          </cell>
          <cell r="G476" t="str">
            <v>m'</v>
          </cell>
          <cell r="H476">
            <v>1</v>
          </cell>
        </row>
        <row r="477">
          <cell r="F477" t="str">
            <v>Pipa HDPE, DN. 36"
(900 mm)</v>
          </cell>
          <cell r="G477" t="str">
            <v>m'</v>
          </cell>
          <cell r="H477">
            <v>1</v>
          </cell>
        </row>
        <row r="478">
          <cell r="F478" t="str">
            <v>Pipa HDPE dia. 1000 mm</v>
          </cell>
          <cell r="G478" t="str">
            <v>m'</v>
          </cell>
          <cell r="H478">
            <v>1</v>
          </cell>
        </row>
        <row r="479">
          <cell r="F479" t="str">
            <v>Pipa HDPE, DN. 40"
(1000 mm)</v>
          </cell>
          <cell r="G479" t="str">
            <v>m'</v>
          </cell>
          <cell r="H479">
            <v>1</v>
          </cell>
        </row>
        <row r="480">
          <cell r="F480" t="str">
            <v>Pipa HDPE dia. 1100 mm</v>
          </cell>
          <cell r="G480" t="str">
            <v>m'</v>
          </cell>
          <cell r="H480">
            <v>1</v>
          </cell>
        </row>
        <row r="481">
          <cell r="F481" t="str">
            <v>Pipa HDPE, DN. 44"
(1100 mm)</v>
          </cell>
          <cell r="G481" t="str">
            <v>m'</v>
          </cell>
          <cell r="H481">
            <v>1</v>
          </cell>
        </row>
        <row r="482">
          <cell r="F482" t="str">
            <v>Pipa HDPE dia. 1200 mm</v>
          </cell>
          <cell r="G482" t="str">
            <v>m'</v>
          </cell>
          <cell r="H482">
            <v>1</v>
          </cell>
        </row>
        <row r="483">
          <cell r="F483" t="str">
            <v>Pipa HDPE, DN. 48"
(1200 mm)</v>
          </cell>
          <cell r="G483" t="str">
            <v>m'</v>
          </cell>
          <cell r="H483">
            <v>1</v>
          </cell>
        </row>
        <row r="484">
          <cell r="F484" t="str">
            <v>Pipa HDPE dia. 15 mm</v>
          </cell>
          <cell r="G484" t="str">
            <v>m'</v>
          </cell>
          <cell r="H484">
            <v>1</v>
          </cell>
        </row>
        <row r="485">
          <cell r="F485" t="str">
            <v>Pipa HDPE, DN. 1/2"
(15 mm)</v>
          </cell>
          <cell r="G485" t="str">
            <v>m'</v>
          </cell>
          <cell r="H485">
            <v>1</v>
          </cell>
        </row>
        <row r="486">
          <cell r="F486" t="str">
            <v>Pipa HDPE dia. 20 mm</v>
          </cell>
          <cell r="G486" t="str">
            <v>m'</v>
          </cell>
          <cell r="H486">
            <v>1</v>
          </cell>
        </row>
        <row r="487">
          <cell r="F487" t="str">
            <v>Pipa HDPE, DN. 3/4"
(20 mm)</v>
          </cell>
          <cell r="G487" t="str">
            <v>m'</v>
          </cell>
          <cell r="H487">
            <v>1</v>
          </cell>
        </row>
        <row r="488">
          <cell r="F488" t="str">
            <v>Pipa HDPE dia. 25 mm</v>
          </cell>
          <cell r="G488" t="str">
            <v>m'</v>
          </cell>
          <cell r="H488">
            <v>1</v>
          </cell>
        </row>
        <row r="489">
          <cell r="F489" t="str">
            <v>Pipa HDPE, DN. 1"
(25 mm)</v>
          </cell>
          <cell r="G489" t="str">
            <v>m'</v>
          </cell>
          <cell r="H489">
            <v>1</v>
          </cell>
        </row>
        <row r="490">
          <cell r="F490" t="str">
            <v>Pipa HDPE dia. 32 mm</v>
          </cell>
          <cell r="G490" t="str">
            <v>m'</v>
          </cell>
          <cell r="H490">
            <v>1</v>
          </cell>
        </row>
        <row r="491">
          <cell r="F491" t="str">
            <v>Pipa HDPE,
DN. 1-1/4" (32 mm)</v>
          </cell>
          <cell r="G491" t="str">
            <v>m'</v>
          </cell>
          <cell r="H491">
            <v>1</v>
          </cell>
        </row>
        <row r="492">
          <cell r="F492" t="str">
            <v>Pipa HDPE dia. 40 mm</v>
          </cell>
          <cell r="G492" t="str">
            <v>m'</v>
          </cell>
          <cell r="H492">
            <v>1</v>
          </cell>
        </row>
        <row r="493">
          <cell r="F493" t="str">
            <v>Pipa HDPE,
DN. 1-1/2" (40 mm)</v>
          </cell>
          <cell r="G493" t="str">
            <v>m'</v>
          </cell>
          <cell r="H493">
            <v>1</v>
          </cell>
        </row>
        <row r="494">
          <cell r="F494" t="str">
            <v>Pipa HDPE dia. 50 mm</v>
          </cell>
          <cell r="G494" t="str">
            <v>m'</v>
          </cell>
          <cell r="H494">
            <v>1</v>
          </cell>
        </row>
        <row r="495">
          <cell r="F495" t="str">
            <v>Pipa HDPE, DN. 2"
(50 mm)</v>
          </cell>
          <cell r="G495" t="str">
            <v>m'</v>
          </cell>
          <cell r="H495">
            <v>1</v>
          </cell>
        </row>
        <row r="496">
          <cell r="F496" t="str">
            <v>Pipa Baja dia. 63 mm</v>
          </cell>
          <cell r="G496" t="str">
            <v>m'</v>
          </cell>
          <cell r="H496">
            <v>1</v>
          </cell>
        </row>
        <row r="497">
          <cell r="F497" t="str">
            <v>Pipa Baja Karbon, DN.
2-1/2" (65 mm)</v>
          </cell>
          <cell r="G497" t="str">
            <v>m'</v>
          </cell>
          <cell r="H497">
            <v>1</v>
          </cell>
        </row>
        <row r="498">
          <cell r="F498" t="str">
            <v>Pipa Baja dia. 100 mm</v>
          </cell>
          <cell r="G498" t="str">
            <v>m'</v>
          </cell>
          <cell r="H498">
            <v>1</v>
          </cell>
        </row>
        <row r="499">
          <cell r="F499" t="str">
            <v>Pipa Baja Karbon, DN.
4" (100 mm)</v>
          </cell>
          <cell r="G499" t="str">
            <v>m'</v>
          </cell>
          <cell r="H499">
            <v>1</v>
          </cell>
        </row>
        <row r="500">
          <cell r="F500" t="str">
            <v>Pipa Baja dia. 125 mm</v>
          </cell>
          <cell r="G500" t="str">
            <v>m'</v>
          </cell>
          <cell r="H500">
            <v>1</v>
          </cell>
        </row>
        <row r="501">
          <cell r="F501" t="str">
            <v>Pipa Baja Karbon, DN.
5" (125 mm)</v>
          </cell>
          <cell r="G501" t="str">
            <v>m'</v>
          </cell>
          <cell r="H501">
            <v>1</v>
          </cell>
        </row>
        <row r="502">
          <cell r="F502" t="str">
            <v>Pipa Baja dia. 150 mm</v>
          </cell>
          <cell r="G502" t="str">
            <v>m'</v>
          </cell>
          <cell r="H502">
            <v>1</v>
          </cell>
        </row>
        <row r="503">
          <cell r="F503" t="str">
            <v>Pipa Baja Karbon, DN.
6" (150 mm)</v>
          </cell>
          <cell r="G503" t="str">
            <v>m'</v>
          </cell>
          <cell r="H503">
            <v>1</v>
          </cell>
        </row>
        <row r="504">
          <cell r="F504" t="str">
            <v>Pipa Baja dia. 200 mm</v>
          </cell>
          <cell r="G504" t="str">
            <v>m'</v>
          </cell>
          <cell r="H504">
            <v>1</v>
          </cell>
        </row>
        <row r="505">
          <cell r="F505" t="str">
            <v>Pipa Baja Karbon, DN.
8" (200 mm)</v>
          </cell>
          <cell r="G505" t="str">
            <v>m'</v>
          </cell>
          <cell r="H505">
            <v>1</v>
          </cell>
        </row>
        <row r="506">
          <cell r="F506" t="str">
            <v>Pipa Baja dia. 250 mm</v>
          </cell>
          <cell r="G506" t="str">
            <v>m'</v>
          </cell>
          <cell r="H506">
            <v>1</v>
          </cell>
        </row>
        <row r="507">
          <cell r="F507" t="str">
            <v>Pipa Baja Karbon, DN.
10" (250 mm)</v>
          </cell>
          <cell r="G507" t="str">
            <v>m'</v>
          </cell>
          <cell r="H507">
            <v>1</v>
          </cell>
        </row>
        <row r="508">
          <cell r="F508" t="str">
            <v>Pipa Baja dia. 300 mm</v>
          </cell>
          <cell r="G508" t="str">
            <v>m'</v>
          </cell>
          <cell r="H508">
            <v>1</v>
          </cell>
        </row>
        <row r="509">
          <cell r="F509" t="str">
            <v>Pipa Baja Karbon, DN.
12" (300 mm)</v>
          </cell>
          <cell r="G509" t="str">
            <v>m'</v>
          </cell>
          <cell r="H509">
            <v>1</v>
          </cell>
        </row>
        <row r="510">
          <cell r="F510" t="str">
            <v>Pipa Baja dia. 400 mm</v>
          </cell>
          <cell r="G510" t="str">
            <v>m'</v>
          </cell>
          <cell r="H510">
            <v>1</v>
          </cell>
        </row>
        <row r="511">
          <cell r="F511" t="str">
            <v>Pipa Baja Karbon, DN. 16"
(400 mm)</v>
          </cell>
          <cell r="G511" t="str">
            <v>m'</v>
          </cell>
          <cell r="H511">
            <v>1</v>
          </cell>
        </row>
        <row r="512">
          <cell r="F512" t="str">
            <v>Pipa Baja dia. 450 mm</v>
          </cell>
          <cell r="G512" t="str">
            <v>m'</v>
          </cell>
          <cell r="H512">
            <v>1</v>
          </cell>
        </row>
        <row r="513">
          <cell r="F513" t="str">
            <v>Pipa Baja Karbon, DN. 18"
(450 mm</v>
          </cell>
          <cell r="G513" t="str">
            <v>m'</v>
          </cell>
          <cell r="H513">
            <v>1</v>
          </cell>
        </row>
        <row r="514">
          <cell r="F514" t="str">
            <v>Pipa Baja dia. 500 mm</v>
          </cell>
          <cell r="G514" t="str">
            <v>m'</v>
          </cell>
          <cell r="H514">
            <v>1</v>
          </cell>
        </row>
        <row r="515">
          <cell r="F515" t="str">
            <v>Pipa Baja Karbon, DN.
20" (500 mm)</v>
          </cell>
          <cell r="G515" t="str">
            <v>m'</v>
          </cell>
          <cell r="H515">
            <v>1</v>
          </cell>
        </row>
        <row r="516">
          <cell r="F516" t="str">
            <v>Pipa Baja dia. 600 mm</v>
          </cell>
          <cell r="G516" t="str">
            <v>m'</v>
          </cell>
          <cell r="H516">
            <v>1</v>
          </cell>
        </row>
        <row r="517">
          <cell r="F517" t="str">
            <v>Pipa Baja Karbon, DN. 24"
(600 mm)</v>
          </cell>
          <cell r="G517" t="str">
            <v>m'</v>
          </cell>
          <cell r="H517">
            <v>1</v>
          </cell>
        </row>
        <row r="518">
          <cell r="F518" t="str">
            <v>Pipa Baja dia. 800 mm</v>
          </cell>
          <cell r="G518" t="str">
            <v>m'</v>
          </cell>
          <cell r="H518">
            <v>1</v>
          </cell>
        </row>
        <row r="519">
          <cell r="F519" t="str">
            <v>Pipa Baja Karbon, DN. 32"
(800 mm)</v>
          </cell>
          <cell r="G519" t="str">
            <v>m'</v>
          </cell>
          <cell r="H519">
            <v>1</v>
          </cell>
        </row>
        <row r="520">
          <cell r="F520" t="str">
            <v>Pipa Baja dia. 900 mm</v>
          </cell>
          <cell r="G520" t="str">
            <v>m'</v>
          </cell>
          <cell r="H520">
            <v>1</v>
          </cell>
        </row>
        <row r="521">
          <cell r="F521" t="str">
            <v>Pipa Baja Karbon, DN. 36"
(900 mm)</v>
          </cell>
          <cell r="G521" t="str">
            <v>m'</v>
          </cell>
          <cell r="H521">
            <v>1</v>
          </cell>
        </row>
        <row r="522">
          <cell r="F522" t="str">
            <v>Pipa Baja dia. 1000 mm</v>
          </cell>
          <cell r="G522" t="str">
            <v>m'</v>
          </cell>
          <cell r="H522">
            <v>1</v>
          </cell>
        </row>
        <row r="523">
          <cell r="F523" t="str">
            <v>Pipa Baja Karbon, DN. 40"
(1000 mm)</v>
          </cell>
          <cell r="G523" t="str">
            <v>m'</v>
          </cell>
          <cell r="H523">
            <v>1</v>
          </cell>
        </row>
        <row r="524">
          <cell r="F524" t="str">
            <v>Pipa Baja dia. 1100 mm</v>
          </cell>
          <cell r="G524" t="str">
            <v>m'</v>
          </cell>
          <cell r="H524">
            <v>1</v>
          </cell>
        </row>
        <row r="525">
          <cell r="F525" t="str">
            <v>Pipa Baja Karbon, DN. 44"
(1100 mm)</v>
          </cell>
          <cell r="G525" t="str">
            <v>m'</v>
          </cell>
          <cell r="H525">
            <v>1</v>
          </cell>
        </row>
        <row r="526">
          <cell r="F526" t="str">
            <v>Pipa Baja dia. 1200 mm</v>
          </cell>
          <cell r="G526" t="str">
            <v>m'</v>
          </cell>
          <cell r="H526">
            <v>1</v>
          </cell>
        </row>
        <row r="527">
          <cell r="F527" t="str">
            <v>Pipa Baja Karbon, DN. 48"
(1200 mm</v>
          </cell>
          <cell r="G527" t="str">
            <v>m'</v>
          </cell>
          <cell r="H527">
            <v>1</v>
          </cell>
        </row>
        <row r="528">
          <cell r="F528" t="str">
            <v>PVC  Ø 1 1/4"  s  10 tekanan nominal 10 bar (1,0 mpa) 4m</v>
          </cell>
          <cell r="G528" t="str">
            <v>batang</v>
          </cell>
          <cell r="H528">
            <v>1</v>
          </cell>
        </row>
        <row r="529">
          <cell r="F529" t="str">
            <v>PVC  Ø 1 1/5"  s  10 tekanan nominal 10 bar (1,0 mpa) 6m</v>
          </cell>
          <cell r="G529" t="str">
            <v>batang</v>
          </cell>
          <cell r="H529">
            <v>1</v>
          </cell>
        </row>
        <row r="530">
          <cell r="F530" t="str">
            <v>PVC  Ø 1"  s  10 tekanan nominal 10 bar (1,0 mpa) 4m</v>
          </cell>
          <cell r="G530" t="str">
            <v>batang</v>
          </cell>
          <cell r="H530">
            <v>1</v>
          </cell>
        </row>
        <row r="531">
          <cell r="F531" t="str">
            <v>PVC  Ø 1/2"  s  10 tekanan nominal 10 bar (1,0 mpa) 4m</v>
          </cell>
          <cell r="G531" t="str">
            <v>batang</v>
          </cell>
          <cell r="H531">
            <v>1</v>
          </cell>
        </row>
        <row r="532">
          <cell r="F532" t="str">
            <v>PVC  Ø 2"  s  12,5 tekanan nominal 10 bar (1,0 mpa) 6m</v>
          </cell>
          <cell r="G532" t="str">
            <v>batang</v>
          </cell>
          <cell r="H532">
            <v>1</v>
          </cell>
        </row>
        <row r="533">
          <cell r="F533" t="str">
            <v>PVC  Ø 3"  s  12,5 tekanan nominal 10 bar (1,0 mpa) 6m</v>
          </cell>
          <cell r="G533" t="str">
            <v>batang</v>
          </cell>
          <cell r="H533">
            <v>1</v>
          </cell>
        </row>
        <row r="534">
          <cell r="F534" t="str">
            <v>PVC  Ø 3/4"  s  10 tekanan nominal 10 bar (1,0 mpa) 4m</v>
          </cell>
          <cell r="G534" t="str">
            <v>batang</v>
          </cell>
          <cell r="H534">
            <v>1</v>
          </cell>
        </row>
        <row r="535">
          <cell r="F535" t="str">
            <v>PVC  Ø 4"  s  12,5 tekanan nominal 10 bar (1,0 mpa) 6m</v>
          </cell>
          <cell r="G535" t="str">
            <v>batang</v>
          </cell>
          <cell r="H535">
            <v>1</v>
          </cell>
        </row>
        <row r="536">
          <cell r="F536" t="str">
            <v>PVC  Ø 6"  s  12,5 tekanan nominal 10 bar (1,0 mpa) 6m</v>
          </cell>
          <cell r="G536" t="str">
            <v>batang</v>
          </cell>
          <cell r="H536">
            <v>1</v>
          </cell>
        </row>
        <row r="537">
          <cell r="F537" t="str">
            <v>PVC  Ø 8"  s  12,5 tekanan nominal 10 bar (1,0 mpa) 6m</v>
          </cell>
          <cell r="G537" t="str">
            <v>batang</v>
          </cell>
          <cell r="H537">
            <v>1</v>
          </cell>
        </row>
        <row r="538">
          <cell r="F538" t="str">
            <v>MATERIAL PIPA GALVANIS</v>
          </cell>
          <cell r="G538"/>
          <cell r="H538"/>
        </row>
        <row r="539">
          <cell r="F539" t="str">
            <v>Assesoris  galvanis</v>
          </cell>
          <cell r="G539" t="str">
            <v>m'</v>
          </cell>
          <cell r="H539">
            <v>1</v>
          </cell>
        </row>
        <row r="540">
          <cell r="F540" t="str">
            <v>Pipa  galvanis medium B Ø  1  1/2" panjang  6  m</v>
          </cell>
          <cell r="G540" t="str">
            <v>batang</v>
          </cell>
          <cell r="H540">
            <v>1</v>
          </cell>
        </row>
        <row r="541">
          <cell r="F541" t="str">
            <v>Pipa  galvanis medium B Ø  1" panjang  6  m</v>
          </cell>
          <cell r="G541" t="str">
            <v>batang</v>
          </cell>
          <cell r="H541">
            <v>1</v>
          </cell>
        </row>
        <row r="542">
          <cell r="F542" t="str">
            <v>Pipa  galvanis medium B Ø  1/2" panjang  6  m</v>
          </cell>
          <cell r="G542" t="str">
            <v>m'</v>
          </cell>
          <cell r="H542">
            <v>1</v>
          </cell>
        </row>
        <row r="543">
          <cell r="F543" t="str">
            <v>Pipa  galvanis medium B Ø  2  1/2" panjang  6  m</v>
          </cell>
          <cell r="G543" t="str">
            <v>batang</v>
          </cell>
          <cell r="H543">
            <v>1</v>
          </cell>
        </row>
        <row r="544">
          <cell r="F544" t="str">
            <v>Pipa  galvanis medium B Ø  3" panjang  6  m</v>
          </cell>
          <cell r="G544" t="str">
            <v>batang</v>
          </cell>
          <cell r="H544">
            <v>1</v>
          </cell>
        </row>
        <row r="545">
          <cell r="F545" t="str">
            <v>Pipa  galvanis medium B Ø  3/4" panjang  6  m</v>
          </cell>
          <cell r="G545" t="str">
            <v>batang</v>
          </cell>
          <cell r="H545">
            <v>1</v>
          </cell>
        </row>
        <row r="546">
          <cell r="F546" t="str">
            <v>Pipa  galvanis medium B Ø  4" panjang  6  m</v>
          </cell>
          <cell r="G546" t="str">
            <v>batang</v>
          </cell>
          <cell r="H546">
            <v>1</v>
          </cell>
        </row>
        <row r="547">
          <cell r="F547" t="str">
            <v>Pipa besi stainless  steel Ø1"  t=1.5 mm</v>
          </cell>
          <cell r="G547" t="str">
            <v>m'</v>
          </cell>
          <cell r="H547">
            <v>1</v>
          </cell>
        </row>
        <row r="548">
          <cell r="F548" t="str">
            <v>Pipa besi stainless  steel Ø2"  t=1.5 mm</v>
          </cell>
          <cell r="G548" t="str">
            <v>m'</v>
          </cell>
          <cell r="H548">
            <v>1</v>
          </cell>
        </row>
        <row r="549">
          <cell r="F549" t="str">
            <v>Pipa galvanis  medium A Ø 1 1/2"  panjang 6 m</v>
          </cell>
          <cell r="G549" t="str">
            <v>batang</v>
          </cell>
          <cell r="H549">
            <v>1</v>
          </cell>
        </row>
        <row r="550">
          <cell r="F550" t="str">
            <v>Pipa galvanis  medium A Ø 1"  panjang 6 m</v>
          </cell>
          <cell r="G550" t="str">
            <v>batang</v>
          </cell>
          <cell r="H550">
            <v>1</v>
          </cell>
        </row>
        <row r="551">
          <cell r="F551" t="str">
            <v>Pipa galvanis  medium A Ø 1/2"  panjang 6 m</v>
          </cell>
          <cell r="G551" t="str">
            <v>batang</v>
          </cell>
          <cell r="H551">
            <v>1</v>
          </cell>
        </row>
        <row r="552">
          <cell r="F552" t="str">
            <v>Pipa galvanis  medium A Ø 2"  panjang 6 m</v>
          </cell>
          <cell r="G552" t="str">
            <v>batang</v>
          </cell>
          <cell r="H552">
            <v>1</v>
          </cell>
        </row>
        <row r="553">
          <cell r="F553" t="str">
            <v>Pipa galvanis  medium A Ø 3"  panjang 6 m</v>
          </cell>
          <cell r="G553" t="str">
            <v>batang</v>
          </cell>
          <cell r="H553">
            <v>1</v>
          </cell>
        </row>
        <row r="554">
          <cell r="F554" t="str">
            <v>Pipa galvanis  medium A Ø 3/4"  panjang 6 m</v>
          </cell>
          <cell r="G554" t="str">
            <v>batang</v>
          </cell>
          <cell r="H554">
            <v>1</v>
          </cell>
        </row>
        <row r="555">
          <cell r="F555" t="str">
            <v>Pipa galvanis  medium A Ø 4"  panjang 6 m</v>
          </cell>
          <cell r="G555" t="str">
            <v>batang</v>
          </cell>
          <cell r="H555">
            <v>1</v>
          </cell>
        </row>
        <row r="556">
          <cell r="F556" t="str">
            <v>Pipa galvanis  medium A Ø 5"  panjang 6 m</v>
          </cell>
          <cell r="G556" t="str">
            <v>batang</v>
          </cell>
          <cell r="H556">
            <v>1</v>
          </cell>
        </row>
        <row r="557">
          <cell r="F557" t="str">
            <v>Pipa galvanis  medium A Ø 6"  panjang 6 m</v>
          </cell>
          <cell r="G557" t="str">
            <v>batang</v>
          </cell>
          <cell r="H557">
            <v>1</v>
          </cell>
        </row>
        <row r="558">
          <cell r="F558" t="str">
            <v>Pipa galvanis  medium A Ø 8"  panjang 6 m</v>
          </cell>
          <cell r="G558" t="str">
            <v>batang</v>
          </cell>
          <cell r="H558">
            <v>1</v>
          </cell>
        </row>
        <row r="559">
          <cell r="F559" t="str">
            <v>Pipa galvanis  medium B  Ø 2"  panjang 6 m</v>
          </cell>
          <cell r="G559" t="str">
            <v>batang</v>
          </cell>
          <cell r="H559">
            <v>1</v>
          </cell>
        </row>
        <row r="560">
          <cell r="F560" t="str">
            <v>Pipa galvanis  medium B  Ø 5"  panjang 6 m</v>
          </cell>
          <cell r="G560" t="str">
            <v>batang</v>
          </cell>
          <cell r="H560">
            <v>1</v>
          </cell>
        </row>
        <row r="561">
          <cell r="F561" t="str">
            <v>Pipa galvanis  medium B  Ø 6"  panjang 6 m</v>
          </cell>
          <cell r="G561" t="str">
            <v>batang</v>
          </cell>
          <cell r="H561">
            <v>1</v>
          </cell>
        </row>
        <row r="562">
          <cell r="F562" t="str">
            <v>Pipa galvanis  medium B  Ø 8"  panjang 6 m</v>
          </cell>
          <cell r="G562" t="str">
            <v>batang</v>
          </cell>
          <cell r="H562">
            <v>1</v>
          </cell>
        </row>
        <row r="563">
          <cell r="F563" t="str">
            <v xml:space="preserve">Pipa galvanis  medium Class  Ø 1 1/2" +Aksesoris </v>
          </cell>
          <cell r="G563" t="str">
            <v>m'</v>
          </cell>
          <cell r="H563">
            <v>1</v>
          </cell>
        </row>
        <row r="564">
          <cell r="F564" t="str">
            <v>Pipa galvanis MED CLASS ; DN. 1-1/2" (40 mm) + fitting &amp; aksesoris</v>
          </cell>
          <cell r="G564" t="str">
            <v>m'</v>
          </cell>
          <cell r="H564">
            <v>1</v>
          </cell>
        </row>
        <row r="565">
          <cell r="F565" t="str">
            <v xml:space="preserve">Pipa galvanis  medium Class  Ø 1 1/4" +Aksesoris </v>
          </cell>
          <cell r="G565" t="str">
            <v>m'</v>
          </cell>
          <cell r="H565">
            <v>1</v>
          </cell>
        </row>
        <row r="566">
          <cell r="F566" t="str">
            <v>Pipa galvanis MED
CLASS ; DN. 1-1/4"
(32 mm) + fitting &amp;
aksesoris</v>
          </cell>
          <cell r="G566" t="str">
            <v>m'</v>
          </cell>
          <cell r="H566">
            <v>1</v>
          </cell>
        </row>
        <row r="567">
          <cell r="F567" t="str">
            <v>Pipa galvanis  medium Class Ø 1" + Aksesoris</v>
          </cell>
          <cell r="G567" t="str">
            <v>m'</v>
          </cell>
          <cell r="H567">
            <v>1</v>
          </cell>
        </row>
        <row r="568">
          <cell r="F568" t="str">
            <v>Pipa galvanis MED
CLASS ; DN. 1" (25
mm) + fitting &amp;
aksesoris</v>
          </cell>
          <cell r="G568" t="str">
            <v>m'</v>
          </cell>
          <cell r="H568">
            <v>1</v>
          </cell>
        </row>
        <row r="569">
          <cell r="F569" t="str">
            <v>Pipa galvanis  medium Class Ø 1/2" + Aksesoris</v>
          </cell>
          <cell r="G569" t="str">
            <v>m'</v>
          </cell>
          <cell r="H569">
            <v>1</v>
          </cell>
        </row>
        <row r="570">
          <cell r="F570" t="str">
            <v>Pipa galvanis MED CLASS ; DN. 1/2" (15 mm) + fitting &amp; aksesoris</v>
          </cell>
          <cell r="G570" t="str">
            <v>m'</v>
          </cell>
          <cell r="H570">
            <v>1</v>
          </cell>
        </row>
        <row r="571">
          <cell r="F571" t="str">
            <v xml:space="preserve">Pipa galvanis  medium Class Ø 2" +Aksesoris </v>
          </cell>
          <cell r="G571" t="str">
            <v>m'</v>
          </cell>
          <cell r="H571">
            <v>1</v>
          </cell>
        </row>
        <row r="572">
          <cell r="F572" t="str">
            <v>Pipa galvanis MED CLASS ; DN. 2" (50 mm) + fitting &amp; aksesoris</v>
          </cell>
          <cell r="G572" t="str">
            <v>m'</v>
          </cell>
          <cell r="H572">
            <v>1</v>
          </cell>
        </row>
        <row r="573">
          <cell r="F573" t="str">
            <v xml:space="preserve">Pipa galvanis  medium Class Ø 2-1/2" +Aksesoris </v>
          </cell>
          <cell r="G573" t="str">
            <v>m'</v>
          </cell>
          <cell r="H573">
            <v>1</v>
          </cell>
        </row>
        <row r="574">
          <cell r="F574" t="str">
            <v>Pipa galvanis MED CLASS ; DN. 2-1/2" (65 mm) + fitting &amp; aksesoris</v>
          </cell>
          <cell r="G574" t="str">
            <v>m'</v>
          </cell>
          <cell r="H574">
            <v>1</v>
          </cell>
        </row>
        <row r="575">
          <cell r="F575" t="str">
            <v xml:space="preserve">Pipa galvanis  medium Class Ø 3" +Aksesoris </v>
          </cell>
          <cell r="G575" t="str">
            <v>m'</v>
          </cell>
          <cell r="H575">
            <v>1</v>
          </cell>
        </row>
        <row r="576">
          <cell r="F576" t="str">
            <v>Pipa galvanis MED CLASS ; DN. 3" (80 mm) + fitting &amp; aksesoris</v>
          </cell>
          <cell r="G576" t="str">
            <v>m'</v>
          </cell>
          <cell r="H576">
            <v>1</v>
          </cell>
        </row>
        <row r="577">
          <cell r="F577" t="str">
            <v xml:space="preserve">Pipa galvanis  medium Class Ø 3/4" + Aksesoris </v>
          </cell>
          <cell r="G577" t="str">
            <v>m'</v>
          </cell>
          <cell r="H577">
            <v>1</v>
          </cell>
        </row>
        <row r="578">
          <cell r="F578" t="str">
            <v>Pipa galvanis MED CLASS ; DN. 3/4" (20 mm) + fitting &amp; aksesoris</v>
          </cell>
          <cell r="G578" t="str">
            <v>m'</v>
          </cell>
          <cell r="H578">
            <v>1</v>
          </cell>
        </row>
        <row r="579">
          <cell r="F579" t="str">
            <v xml:space="preserve">Pipa galvanis  medium Class Ø 4" +Aksesoris </v>
          </cell>
          <cell r="G579" t="str">
            <v>m'</v>
          </cell>
          <cell r="H579">
            <v>1</v>
          </cell>
        </row>
        <row r="580">
          <cell r="F580" t="str">
            <v>Pipa galvanis MED CLASS ; DN. 4" (100 mm) + fitting &amp; aksesoris</v>
          </cell>
          <cell r="G580" t="str">
            <v>m'</v>
          </cell>
          <cell r="H580">
            <v>1</v>
          </cell>
        </row>
        <row r="581">
          <cell r="F581" t="str">
            <v xml:space="preserve">Pipa galvanis  medium Class Ø 5" +Aksesoris </v>
          </cell>
          <cell r="G581" t="str">
            <v>m'</v>
          </cell>
          <cell r="H581">
            <v>1</v>
          </cell>
        </row>
        <row r="582">
          <cell r="F582" t="str">
            <v>Pipa galvanis MED CLASS ; DN. 5" (125 mm) + fitting &amp; aksesoris</v>
          </cell>
          <cell r="G582" t="str">
            <v>m'</v>
          </cell>
          <cell r="H582">
            <v>1</v>
          </cell>
        </row>
        <row r="583">
          <cell r="F583" t="str">
            <v xml:space="preserve">Pipa galvanis  medium Class Ø 6" + Aksesoris </v>
          </cell>
          <cell r="G583" t="str">
            <v>m'</v>
          </cell>
          <cell r="H583">
            <v>1</v>
          </cell>
        </row>
        <row r="584">
          <cell r="F584" t="str">
            <v>Pipa galvanis MED CLASS ; DN. 6" (150 mm) + fitting &amp; aksesoris</v>
          </cell>
          <cell r="G584" t="str">
            <v>m'</v>
          </cell>
          <cell r="H584">
            <v>1</v>
          </cell>
        </row>
        <row r="585">
          <cell r="F585" t="str">
            <v xml:space="preserve">Pipa galvanis  medium Class Ø 8" + Aksesois </v>
          </cell>
          <cell r="G585" t="str">
            <v>m'</v>
          </cell>
          <cell r="H585">
            <v>1</v>
          </cell>
        </row>
        <row r="586">
          <cell r="F586" t="str">
            <v>Pipa galvanis MED CLASS ; DN. 8" (200 mm) + fitting &amp; aksesoris</v>
          </cell>
          <cell r="G586" t="str">
            <v>m'</v>
          </cell>
          <cell r="H586">
            <v>1</v>
          </cell>
        </row>
        <row r="587">
          <cell r="F587" t="str">
            <v xml:space="preserve">Pipa galvanis  medium Class Ø 10" + Aksesois </v>
          </cell>
          <cell r="G587" t="str">
            <v>m'</v>
          </cell>
          <cell r="H587">
            <v>1</v>
          </cell>
        </row>
        <row r="588">
          <cell r="F588" t="str">
            <v>Pipa galvanis MED CLASS ; DN. 10" (250 mm) + fitting &amp; aksesoris</v>
          </cell>
          <cell r="G588" t="str">
            <v>m'</v>
          </cell>
          <cell r="H588">
            <v>1</v>
          </cell>
        </row>
        <row r="589">
          <cell r="F589" t="str">
            <v xml:space="preserve">Pipa galvanis  medium Class Ø 12" + Aksesois </v>
          </cell>
          <cell r="G589" t="str">
            <v>m'</v>
          </cell>
          <cell r="H589">
            <v>1</v>
          </cell>
        </row>
        <row r="590">
          <cell r="F590" t="str">
            <v>Pipa galvanis MED CLASS ; DN. 12" (300 mm) + fitting &amp; aksesoris</v>
          </cell>
          <cell r="G590" t="str">
            <v>m'</v>
          </cell>
          <cell r="H590">
            <v>1</v>
          </cell>
        </row>
        <row r="591">
          <cell r="F591" t="str">
            <v xml:space="preserve">Pipa galvanis  medium Class Ø 14" + Aksesois </v>
          </cell>
          <cell r="G591" t="str">
            <v>m'</v>
          </cell>
          <cell r="H591">
            <v>1</v>
          </cell>
        </row>
        <row r="592">
          <cell r="F592" t="str">
            <v>Pipa galvanis MED CLASS ; DN. 14" (350 mm) + fitting &amp; aksesoris</v>
          </cell>
          <cell r="G592" t="str">
            <v>m'</v>
          </cell>
          <cell r="H592">
            <v>1</v>
          </cell>
        </row>
        <row r="593">
          <cell r="F593" t="str">
            <v xml:space="preserve">Pipa galvanis  medium Class Ø 16" + Aksesois </v>
          </cell>
          <cell r="G593" t="str">
            <v>m'</v>
          </cell>
          <cell r="H593">
            <v>1</v>
          </cell>
        </row>
        <row r="594">
          <cell r="F594" t="str">
            <v>Pipa galvanis MED CLASS ; DN. 16" (400 mm) + fitting &amp; aksesoris</v>
          </cell>
          <cell r="G594" t="str">
            <v>m'</v>
          </cell>
          <cell r="H594">
            <v>1</v>
          </cell>
        </row>
        <row r="595">
          <cell r="F595" t="str">
            <v xml:space="preserve">Pipa galvanis SCH 40 Ø 1/2" + Aksesois </v>
          </cell>
          <cell r="G595" t="str">
            <v>m'</v>
          </cell>
          <cell r="H595">
            <v>1</v>
          </cell>
        </row>
        <row r="596">
          <cell r="F596" t="str">
            <v>Pipa galvanis SCH 40 ; DN. 1/2" (15 mm) + fitting &amp; aksesoris</v>
          </cell>
          <cell r="G596" t="str">
            <v>m'</v>
          </cell>
          <cell r="H596">
            <v>1</v>
          </cell>
        </row>
        <row r="597">
          <cell r="F597" t="str">
            <v xml:space="preserve">Pipa galvanis SCH 40 Ø 3/4" + Aksesois </v>
          </cell>
          <cell r="G597" t="str">
            <v>m'</v>
          </cell>
          <cell r="H597">
            <v>1</v>
          </cell>
        </row>
        <row r="598">
          <cell r="F598" t="str">
            <v>Pipa galvanis SCH 40 ; DN. 3/4" (20 mm) + fitting &amp; aksesoris</v>
          </cell>
          <cell r="G598" t="str">
            <v>m'</v>
          </cell>
          <cell r="H598">
            <v>1</v>
          </cell>
        </row>
        <row r="599">
          <cell r="F599" t="str">
            <v xml:space="preserve">Pipa galvanis SCH 40 Ø 1" + Aksesois </v>
          </cell>
          <cell r="G599" t="str">
            <v>m'</v>
          </cell>
          <cell r="H599">
            <v>1</v>
          </cell>
        </row>
        <row r="600">
          <cell r="F600" t="str">
            <v>Pipa galvanis SCH 40 ; DN. 1" (25 mm) + fitting &amp; aksesoris</v>
          </cell>
          <cell r="G600" t="str">
            <v>m'</v>
          </cell>
          <cell r="H600">
            <v>1</v>
          </cell>
        </row>
        <row r="601">
          <cell r="F601" t="str">
            <v xml:space="preserve">Pipa galvanis SCH 40 Ø 1-1/4" + Aksesois </v>
          </cell>
          <cell r="G601" t="str">
            <v>m'</v>
          </cell>
          <cell r="H601">
            <v>1</v>
          </cell>
        </row>
        <row r="602">
          <cell r="F602" t="str">
            <v>Pipa galvanis SCH 40 ; DN. 1-1/4" (32 mm) + fitting &amp; aksesoris</v>
          </cell>
          <cell r="G602" t="str">
            <v>m'</v>
          </cell>
          <cell r="H602">
            <v>1</v>
          </cell>
        </row>
        <row r="603">
          <cell r="F603" t="str">
            <v xml:space="preserve">Pipa galvanis SCH 40 Ø 1-1/2" + Aksesois </v>
          </cell>
          <cell r="G603" t="str">
            <v>m'</v>
          </cell>
          <cell r="H603">
            <v>1</v>
          </cell>
        </row>
        <row r="604">
          <cell r="F604" t="str">
            <v>Pipa galvanis SCH 40 ; DN. 1-1/2" (40 mm) + fitting &amp; aksesoris</v>
          </cell>
          <cell r="G604" t="str">
            <v>m'</v>
          </cell>
          <cell r="H604">
            <v>1</v>
          </cell>
        </row>
        <row r="605">
          <cell r="F605" t="str">
            <v xml:space="preserve">Pipa galvanis SCH 40 Ø 2" + Aksesois </v>
          </cell>
          <cell r="G605" t="str">
            <v>m'</v>
          </cell>
          <cell r="H605">
            <v>1</v>
          </cell>
        </row>
        <row r="606">
          <cell r="F606" t="str">
            <v>Pipa galvanis SCH 40 ; DN. 2" (50 mm) + fitting &amp; aksesoris</v>
          </cell>
          <cell r="G606" t="str">
            <v>m'</v>
          </cell>
          <cell r="H606">
            <v>1</v>
          </cell>
        </row>
        <row r="607">
          <cell r="F607" t="str">
            <v xml:space="preserve">Pipa galvanis SCH 40 Ø 2-1/2" + Aksesois </v>
          </cell>
          <cell r="G607" t="str">
            <v>m'</v>
          </cell>
          <cell r="H607">
            <v>1</v>
          </cell>
        </row>
        <row r="608">
          <cell r="F608" t="str">
            <v>Pipa galvanis SCH 40 ; DN. 2-1/2" (65 mm) + fitting &amp; aksesoris</v>
          </cell>
          <cell r="G608" t="str">
            <v>m'</v>
          </cell>
          <cell r="H608">
            <v>1</v>
          </cell>
        </row>
        <row r="609">
          <cell r="F609" t="str">
            <v xml:space="preserve">Pipa galvanis SCH 40 Ø 3" + Aksesois </v>
          </cell>
          <cell r="G609" t="str">
            <v>m'</v>
          </cell>
          <cell r="H609">
            <v>1</v>
          </cell>
        </row>
        <row r="610">
          <cell r="F610" t="str">
            <v>Pipa galvanis SCH 40 ; DN. 3" (80 mm) + fitting &amp; aksesoris</v>
          </cell>
          <cell r="G610" t="str">
            <v>m'</v>
          </cell>
          <cell r="H610">
            <v>1</v>
          </cell>
        </row>
        <row r="611">
          <cell r="F611" t="str">
            <v xml:space="preserve">Pipa galvanis SCH 40 Ø 4" + Aksesois </v>
          </cell>
          <cell r="G611" t="str">
            <v>m'</v>
          </cell>
          <cell r="H611">
            <v>1</v>
          </cell>
        </row>
        <row r="612">
          <cell r="F612" t="str">
            <v>Pipa galvanis SCH 40 ; DN. 4" (100 mm) + fitting &amp; aksesoris</v>
          </cell>
          <cell r="G612" t="str">
            <v>m'</v>
          </cell>
          <cell r="H612">
            <v>1</v>
          </cell>
        </row>
        <row r="613">
          <cell r="F613" t="str">
            <v xml:space="preserve">Pipa galvanis SCH 40 Ø 5" + Aksesois </v>
          </cell>
          <cell r="G613" t="str">
            <v>m'</v>
          </cell>
          <cell r="H613">
            <v>1</v>
          </cell>
        </row>
        <row r="614">
          <cell r="F614" t="str">
            <v>Pipa galvanis SCH 40 ; DN. 5" (125 mm) + fitting &amp; aksesoris</v>
          </cell>
          <cell r="G614" t="str">
            <v>m'</v>
          </cell>
          <cell r="H614">
            <v>1</v>
          </cell>
        </row>
        <row r="615">
          <cell r="F615" t="str">
            <v xml:space="preserve">Pipa galvanis SCH 40 Ø 6" + Aksesois </v>
          </cell>
          <cell r="G615" t="str">
            <v>m'</v>
          </cell>
          <cell r="H615">
            <v>1</v>
          </cell>
        </row>
        <row r="616">
          <cell r="F616" t="str">
            <v>Pipa galvanis SCH 40 ; DN. 6" (150 mm) + fitting &amp; aksesoris</v>
          </cell>
          <cell r="G616" t="str">
            <v>m'</v>
          </cell>
          <cell r="H616">
            <v>1</v>
          </cell>
        </row>
        <row r="617">
          <cell r="F617" t="str">
            <v xml:space="preserve">Pipa galvanis SCH 40 Ø 8" + Aksesois </v>
          </cell>
          <cell r="G617" t="str">
            <v>m'</v>
          </cell>
          <cell r="H617">
            <v>1</v>
          </cell>
        </row>
        <row r="618">
          <cell r="F618" t="str">
            <v>Pipa galvanis SCH 40 ; DN. 8" (200 mm) + fitting &amp; aksesoris</v>
          </cell>
          <cell r="G618" t="str">
            <v>m'</v>
          </cell>
          <cell r="H618">
            <v>1</v>
          </cell>
        </row>
        <row r="619">
          <cell r="F619" t="str">
            <v xml:space="preserve">Pipa galvanis SCH 40 Ø 10" + Aksesois </v>
          </cell>
          <cell r="G619" t="str">
            <v>m'</v>
          </cell>
          <cell r="H619">
            <v>1</v>
          </cell>
        </row>
        <row r="620">
          <cell r="F620" t="str">
            <v>Pipa galvanis SCH 40 ; DN. 10" (250 mm) + fitting &amp; aksesoris</v>
          </cell>
          <cell r="G620" t="str">
            <v>m'</v>
          </cell>
          <cell r="H620">
            <v>1</v>
          </cell>
        </row>
        <row r="621">
          <cell r="F621" t="str">
            <v xml:space="preserve">Pipa galvanis SCH 40 Ø 12" + Aksesois </v>
          </cell>
          <cell r="G621" t="str">
            <v>m'</v>
          </cell>
          <cell r="H621">
            <v>1</v>
          </cell>
        </row>
        <row r="622">
          <cell r="F622" t="str">
            <v>Pipa galvanis SCH 40 ; DN. 12" (300 mm) + fitting &amp; aksesoris</v>
          </cell>
          <cell r="G622" t="str">
            <v>m'</v>
          </cell>
          <cell r="H622">
            <v>1</v>
          </cell>
        </row>
        <row r="623">
          <cell r="F623" t="str">
            <v xml:space="preserve">Pipa galvanis SCH 40 Ø 14" + Aksesois </v>
          </cell>
          <cell r="G623" t="str">
            <v>m'</v>
          </cell>
          <cell r="H623">
            <v>1</v>
          </cell>
        </row>
        <row r="624">
          <cell r="F624" t="str">
            <v>Pipa galvanis SCH 40 ; DN. 14" (350 mm) + fitting &amp; aksesoris</v>
          </cell>
          <cell r="G624" t="str">
            <v>m'</v>
          </cell>
          <cell r="H624">
            <v>1</v>
          </cell>
        </row>
        <row r="625">
          <cell r="F625" t="str">
            <v xml:space="preserve">Pipa galvanis SCH 40 Ø 16" + Aksesois </v>
          </cell>
          <cell r="G625" t="str">
            <v>m'</v>
          </cell>
          <cell r="H625">
            <v>1</v>
          </cell>
        </row>
        <row r="626">
          <cell r="F626" t="str">
            <v>Pipa galvanis SCH 40 ; DN. 16" (400 mm) + fitting &amp; aksesoris</v>
          </cell>
          <cell r="G626" t="str">
            <v>m'</v>
          </cell>
          <cell r="H626">
            <v>1</v>
          </cell>
        </row>
        <row r="627">
          <cell r="F627" t="str">
            <v xml:space="preserve">Pipa PPR PN 10 Ø 1/2" + Aksesois </v>
          </cell>
          <cell r="G627" t="str">
            <v>m'</v>
          </cell>
          <cell r="H627">
            <v>1</v>
          </cell>
        </row>
        <row r="628">
          <cell r="F628" t="str">
            <v>Pipa PPR PN 10 ; DN. 1/2" (15 mm) + fitting &amp; aksesoris</v>
          </cell>
          <cell r="G628" t="str">
            <v>m'</v>
          </cell>
          <cell r="H628">
            <v>1</v>
          </cell>
        </row>
        <row r="629">
          <cell r="F629" t="str">
            <v xml:space="preserve">Pipa PPR PN 10 Ø 3/4" + Aksesois </v>
          </cell>
          <cell r="G629" t="str">
            <v>m'</v>
          </cell>
          <cell r="H629">
            <v>1</v>
          </cell>
        </row>
        <row r="630">
          <cell r="F630" t="str">
            <v>Pipa PPR PN 10 ; DN. 3/4" (20 mm) + fitting &amp; aksesoris</v>
          </cell>
          <cell r="G630" t="str">
            <v>m'</v>
          </cell>
          <cell r="H630">
            <v>1</v>
          </cell>
        </row>
        <row r="631">
          <cell r="F631" t="str">
            <v xml:space="preserve">Pipa PPR PN 10 Ø 1" + Aksesois </v>
          </cell>
          <cell r="G631" t="str">
            <v>m'</v>
          </cell>
          <cell r="H631">
            <v>1</v>
          </cell>
        </row>
        <row r="632">
          <cell r="F632" t="str">
            <v>Pipa PPR PN 10 ; DN. 1" (25 mm) + fitting &amp; aksesoris</v>
          </cell>
          <cell r="G632" t="str">
            <v>m'</v>
          </cell>
          <cell r="H632">
            <v>1</v>
          </cell>
        </row>
        <row r="633">
          <cell r="F633" t="str">
            <v xml:space="preserve">Pipa PPR PN 10 Ø 1-1/4" + Aksesois </v>
          </cell>
          <cell r="G633" t="str">
            <v>m'</v>
          </cell>
          <cell r="H633">
            <v>1</v>
          </cell>
        </row>
        <row r="634">
          <cell r="F634" t="str">
            <v>Pipa PPR PN 10 ; DN. 1-1/4" (32 mm) + fitting &amp; aksesoris</v>
          </cell>
          <cell r="G634" t="str">
            <v>m'</v>
          </cell>
          <cell r="H634">
            <v>1</v>
          </cell>
        </row>
        <row r="635">
          <cell r="F635" t="str">
            <v xml:space="preserve">Pipa PPR PN 10 Ø 1-1/2" + Aksesois </v>
          </cell>
          <cell r="G635" t="str">
            <v>m'</v>
          </cell>
          <cell r="H635">
            <v>1</v>
          </cell>
        </row>
        <row r="636">
          <cell r="F636" t="str">
            <v>Pipa PPR PN 10 ; DN. 1-1/2" (40 mm) + fitting &amp; aksesoris</v>
          </cell>
          <cell r="G636" t="str">
            <v>m'</v>
          </cell>
          <cell r="H636">
            <v>1</v>
          </cell>
        </row>
        <row r="637">
          <cell r="F637" t="str">
            <v xml:space="preserve">Pipa PPR PN 10 Ø 2" + Aksesois </v>
          </cell>
          <cell r="G637" t="str">
            <v>m'</v>
          </cell>
          <cell r="H637">
            <v>1</v>
          </cell>
        </row>
        <row r="638">
          <cell r="F638" t="str">
            <v>Pipa PPR PN 10 ; DN. 2" (50 mm) + fitting &amp; aksesoris</v>
          </cell>
          <cell r="G638" t="str">
            <v>m'</v>
          </cell>
          <cell r="H638">
            <v>1</v>
          </cell>
        </row>
        <row r="639">
          <cell r="F639" t="str">
            <v xml:space="preserve">Pipa PPR PN 10 Ø 2-1/2" + Aksesois </v>
          </cell>
          <cell r="G639" t="str">
            <v>m'</v>
          </cell>
          <cell r="H639">
            <v>1</v>
          </cell>
        </row>
        <row r="640">
          <cell r="F640" t="str">
            <v>Pipa PPR PN 10 ; DN. 2-1/2" (65 mm) + fitting &amp; aksesoris</v>
          </cell>
          <cell r="G640" t="str">
            <v>m'</v>
          </cell>
          <cell r="H640">
            <v>1</v>
          </cell>
        </row>
        <row r="641">
          <cell r="F641" t="str">
            <v xml:space="preserve">Pipa PPR PN 10 Ø 3" + Aksesois </v>
          </cell>
          <cell r="G641" t="str">
            <v>m'</v>
          </cell>
          <cell r="H641">
            <v>1</v>
          </cell>
        </row>
        <row r="642">
          <cell r="F642" t="str">
            <v>Pipa PPR PN 10 ; DN. 3" (80 mm) + fitting &amp; aksesoris</v>
          </cell>
          <cell r="G642" t="str">
            <v>m'</v>
          </cell>
          <cell r="H642">
            <v>1</v>
          </cell>
        </row>
        <row r="643">
          <cell r="F643" t="str">
            <v xml:space="preserve">Pipa PPR PN 10 Ø 4" + Aksesois </v>
          </cell>
          <cell r="G643" t="str">
            <v>m'</v>
          </cell>
          <cell r="H643">
            <v>1</v>
          </cell>
        </row>
        <row r="644">
          <cell r="F644" t="str">
            <v>Pipa PPR PN 10 ; DN. 4" (100 mm) + fitting &amp; aksesoris</v>
          </cell>
          <cell r="G644" t="str">
            <v>m'</v>
          </cell>
          <cell r="H644">
            <v>1</v>
          </cell>
        </row>
        <row r="645">
          <cell r="F645" t="str">
            <v xml:space="preserve">Pipa PPR PN 10 Ø 6" + Aksesois </v>
          </cell>
          <cell r="G645" t="str">
            <v>m'</v>
          </cell>
          <cell r="H645">
            <v>1</v>
          </cell>
        </row>
        <row r="646">
          <cell r="F646" t="str">
            <v>Pipa PPR PN 10 ; DN. 6" (150 mm) + fitting &amp; aksesoris</v>
          </cell>
          <cell r="G646" t="str">
            <v>m'</v>
          </cell>
          <cell r="H646">
            <v>1</v>
          </cell>
        </row>
        <row r="647">
          <cell r="F647" t="str">
            <v xml:space="preserve">Pipa PPR PN 20 Ø 1/2" + Aksesois </v>
          </cell>
          <cell r="G647" t="str">
            <v>m'</v>
          </cell>
          <cell r="H647">
            <v>1</v>
          </cell>
        </row>
        <row r="648">
          <cell r="F648" t="str">
            <v>Pipa PPR PN 20 ; DN. 1/2" (15 mm) + fitting &amp; aksesoris</v>
          </cell>
          <cell r="G648" t="str">
            <v>m'</v>
          </cell>
          <cell r="H648">
            <v>1</v>
          </cell>
        </row>
        <row r="649">
          <cell r="F649" t="str">
            <v xml:space="preserve">Pipa PPR PN 20 Ø 3/4" + Aksesois </v>
          </cell>
          <cell r="G649" t="str">
            <v>m'</v>
          </cell>
          <cell r="H649">
            <v>1</v>
          </cell>
        </row>
        <row r="650">
          <cell r="F650" t="str">
            <v>Pipa PPR PN 20 ; DN. 3/4" (20 mm) + fitting &amp; aksesoris</v>
          </cell>
          <cell r="G650" t="str">
            <v>m'</v>
          </cell>
          <cell r="H650">
            <v>1</v>
          </cell>
        </row>
        <row r="651">
          <cell r="F651" t="str">
            <v xml:space="preserve">Pipa PPR PN 20 Ø 1" + Aksesois </v>
          </cell>
          <cell r="G651" t="str">
            <v>m'</v>
          </cell>
          <cell r="H651">
            <v>1</v>
          </cell>
        </row>
        <row r="652">
          <cell r="F652" t="str">
            <v>Pipa PPR PN 20 ; DN. 1" (25 mm) + fitting &amp; aksesoris</v>
          </cell>
          <cell r="G652" t="str">
            <v>m'</v>
          </cell>
          <cell r="H652">
            <v>1</v>
          </cell>
        </row>
        <row r="653">
          <cell r="F653" t="str">
            <v xml:space="preserve">Pipa PPR PN 20 Ø 1-1/4" + Aksesois </v>
          </cell>
          <cell r="G653" t="str">
            <v>m'</v>
          </cell>
          <cell r="H653">
            <v>1</v>
          </cell>
        </row>
        <row r="654">
          <cell r="F654" t="str">
            <v>Pipa PPR PN 20 ; DN. 1-1/4" (32 mm) + fitting &amp; aksesoris</v>
          </cell>
          <cell r="G654" t="str">
            <v>m'</v>
          </cell>
          <cell r="H654">
            <v>1</v>
          </cell>
        </row>
        <row r="655">
          <cell r="F655" t="str">
            <v xml:space="preserve">Pipa PPR PN 20 Ø 1-1/2" + Aksesois </v>
          </cell>
          <cell r="G655" t="str">
            <v>m'</v>
          </cell>
          <cell r="H655">
            <v>1</v>
          </cell>
        </row>
        <row r="656">
          <cell r="F656" t="str">
            <v>Pipa PPR PN 20 ; DN. 1-1/2" (40 mm) + fitting &amp; aksesoris</v>
          </cell>
          <cell r="G656" t="str">
            <v>m'</v>
          </cell>
          <cell r="H656">
            <v>1</v>
          </cell>
        </row>
        <row r="657">
          <cell r="F657" t="str">
            <v xml:space="preserve">Pipa PPR PN 20 Ø 2" + Aksesois </v>
          </cell>
          <cell r="G657" t="str">
            <v>m'</v>
          </cell>
          <cell r="H657">
            <v>1</v>
          </cell>
        </row>
        <row r="658">
          <cell r="F658" t="str">
            <v>Pipa PPR PN 20 ; DN. 2" (50 mm) + fitting &amp; aksesoris</v>
          </cell>
          <cell r="G658" t="str">
            <v>m'</v>
          </cell>
          <cell r="H658">
            <v>1</v>
          </cell>
        </row>
        <row r="659">
          <cell r="F659" t="str">
            <v xml:space="preserve">Pipa PPR PN 20 Ø 2-1/2" + Aksesois </v>
          </cell>
          <cell r="G659" t="str">
            <v>m'</v>
          </cell>
          <cell r="H659">
            <v>1</v>
          </cell>
        </row>
        <row r="660">
          <cell r="F660" t="str">
            <v>Pipa PPR PN 20 ; DN. 2-1/2" (65 mm) + fitting &amp; aksesoris</v>
          </cell>
          <cell r="G660" t="str">
            <v>m'</v>
          </cell>
          <cell r="H660">
            <v>1</v>
          </cell>
        </row>
        <row r="661">
          <cell r="F661" t="str">
            <v xml:space="preserve">Pipa PPR PN 20 Ø 3" + Aksesois </v>
          </cell>
          <cell r="G661" t="str">
            <v>m'</v>
          </cell>
          <cell r="H661">
            <v>1</v>
          </cell>
        </row>
        <row r="662">
          <cell r="F662" t="str">
            <v>Pipa PPR PN 20 ; DN. 3" (80 mm) + fitting &amp; aksesoris</v>
          </cell>
          <cell r="G662" t="str">
            <v>m'</v>
          </cell>
          <cell r="H662">
            <v>1</v>
          </cell>
        </row>
        <row r="663">
          <cell r="F663" t="str">
            <v xml:space="preserve">Pipa PPR PN 20 Ø 4" + Aksesois </v>
          </cell>
          <cell r="G663" t="str">
            <v>m'</v>
          </cell>
          <cell r="H663">
            <v>1</v>
          </cell>
        </row>
        <row r="664">
          <cell r="F664" t="str">
            <v>Pipa PPR PN 20 ; DN. 4" (100 mm) + fitting &amp; aksesoris</v>
          </cell>
          <cell r="G664" t="str">
            <v>m'</v>
          </cell>
          <cell r="H664">
            <v>1</v>
          </cell>
        </row>
        <row r="665">
          <cell r="F665" t="str">
            <v xml:space="preserve">Pipa PPR PN 20 Ø 6" + Aksesois </v>
          </cell>
          <cell r="G665" t="str">
            <v>m'</v>
          </cell>
          <cell r="H665">
            <v>1</v>
          </cell>
        </row>
        <row r="666">
          <cell r="F666" t="str">
            <v>Pipa PPR PN 20 ; DN. 6" (150 mm) + fitting &amp; akseso</v>
          </cell>
          <cell r="G666" t="str">
            <v>m'</v>
          </cell>
          <cell r="H666">
            <v>1</v>
          </cell>
        </row>
        <row r="667">
          <cell r="F667" t="str">
            <v xml:space="preserve">Pipa BS Ø 1/2" + Aksesois </v>
          </cell>
          <cell r="G667" t="str">
            <v>m'</v>
          </cell>
          <cell r="H667">
            <v>1</v>
          </cell>
        </row>
        <row r="668">
          <cell r="F668" t="str">
            <v>Pipa BS MED CLASS ; DN. 1/2" (15 mm) + fitting &amp; aksesoris</v>
          </cell>
          <cell r="G668" t="str">
            <v>m'</v>
          </cell>
          <cell r="H668">
            <v>1</v>
          </cell>
        </row>
        <row r="669">
          <cell r="F669" t="str">
            <v xml:space="preserve">Pipa BS Ø 3/4" + Aksesois </v>
          </cell>
          <cell r="G669" t="str">
            <v>m'</v>
          </cell>
          <cell r="H669">
            <v>1</v>
          </cell>
        </row>
        <row r="670">
          <cell r="F670" t="str">
            <v>Pipa BS MED CLASS ; DN. 3/4" (20 mm) + fitting &amp; aksesoris</v>
          </cell>
          <cell r="G670" t="str">
            <v>m'</v>
          </cell>
          <cell r="H670">
            <v>1</v>
          </cell>
        </row>
        <row r="671">
          <cell r="F671" t="str">
            <v xml:space="preserve">Pipa BS Ø 1" + Aksesois </v>
          </cell>
          <cell r="G671" t="str">
            <v>m'</v>
          </cell>
          <cell r="H671">
            <v>1</v>
          </cell>
        </row>
        <row r="672">
          <cell r="F672" t="str">
            <v>Pipa BS MED CLASS ; DN. 1" (25 mm) + fitting &amp; aksesoris</v>
          </cell>
          <cell r="G672" t="str">
            <v>m'</v>
          </cell>
          <cell r="H672">
            <v>1</v>
          </cell>
        </row>
        <row r="673">
          <cell r="F673" t="str">
            <v xml:space="preserve">Pipa BS Ø 1-1/4" + Aksesois </v>
          </cell>
          <cell r="G673" t="str">
            <v>m'</v>
          </cell>
          <cell r="H673">
            <v>1</v>
          </cell>
        </row>
        <row r="674">
          <cell r="F674" t="str">
            <v>Pipa BS MED CLASS DN. 1-1/4" (32 mm) + fitting &amp; aksesoris</v>
          </cell>
          <cell r="G674" t="str">
            <v>m'</v>
          </cell>
          <cell r="H674">
            <v>1</v>
          </cell>
        </row>
        <row r="675">
          <cell r="F675" t="str">
            <v xml:space="preserve">Pipa BS Ø 1-1/2" + Aksesois </v>
          </cell>
          <cell r="G675" t="str">
            <v>m'</v>
          </cell>
          <cell r="H675">
            <v>1</v>
          </cell>
        </row>
        <row r="676">
          <cell r="F676" t="str">
            <v>Pipa BS MED CLASS DN. 1-1/2" (40 mm) + fitting &amp; aksesoris</v>
          </cell>
          <cell r="G676" t="str">
            <v>m'</v>
          </cell>
          <cell r="H676">
            <v>1</v>
          </cell>
        </row>
        <row r="677">
          <cell r="F677" t="str">
            <v xml:space="preserve">Pipa BS Ø 2" + Aksesois </v>
          </cell>
          <cell r="G677" t="str">
            <v>m'</v>
          </cell>
          <cell r="H677">
            <v>1</v>
          </cell>
        </row>
        <row r="678">
          <cell r="F678" t="str">
            <v>Pipa BS MED CLASS ; DN. 2" (50 mm) + fitting &amp; aksesoris</v>
          </cell>
          <cell r="G678" t="str">
            <v>m'</v>
          </cell>
          <cell r="H678">
            <v>1</v>
          </cell>
        </row>
        <row r="679">
          <cell r="F679" t="str">
            <v xml:space="preserve">Pipa BS Ø 2-1/2" + Aksesois </v>
          </cell>
          <cell r="G679" t="str">
            <v>m'</v>
          </cell>
          <cell r="H679">
            <v>1</v>
          </cell>
        </row>
        <row r="680">
          <cell r="F680" t="str">
            <v>Pipa BS MED CLASS DN. 2-1/2" (65 mm) + fitting &amp; aksesoris</v>
          </cell>
          <cell r="G680" t="str">
            <v>m'</v>
          </cell>
          <cell r="H680">
            <v>1</v>
          </cell>
        </row>
        <row r="681">
          <cell r="F681" t="str">
            <v xml:space="preserve">Pipa BS  Ø 3" + Aksesois </v>
          </cell>
          <cell r="G681" t="str">
            <v>m'</v>
          </cell>
          <cell r="H681">
            <v>1</v>
          </cell>
        </row>
        <row r="682">
          <cell r="F682" t="str">
            <v>Pipa BS MED CLASS ; DN. 3" (80 mm) + fitting &amp; aksesoris</v>
          </cell>
          <cell r="G682" t="str">
            <v>m'</v>
          </cell>
          <cell r="H682">
            <v>1</v>
          </cell>
        </row>
        <row r="683">
          <cell r="F683" t="str">
            <v xml:space="preserve">Pipa BS Ø 4" + Aksesois </v>
          </cell>
          <cell r="G683" t="str">
            <v>m'</v>
          </cell>
          <cell r="H683">
            <v>1</v>
          </cell>
        </row>
        <row r="684">
          <cell r="F684" t="str">
            <v>Pipa BS MED CLASS ; DN. 4" (100 mm) + fitting &amp; aksesoris</v>
          </cell>
          <cell r="G684" t="str">
            <v>m'</v>
          </cell>
          <cell r="H684">
            <v>1</v>
          </cell>
        </row>
        <row r="685">
          <cell r="F685" t="str">
            <v xml:space="preserve">Pipa BS Ø 5" + Aksesois </v>
          </cell>
          <cell r="G685" t="str">
            <v>m'</v>
          </cell>
          <cell r="H685">
            <v>1</v>
          </cell>
        </row>
        <row r="686">
          <cell r="F686" t="str">
            <v>Pipa BS MED CLASS ; DN. 5" (125 mm) + fitting &amp; aksesoris</v>
          </cell>
          <cell r="G686" t="str">
            <v>m'</v>
          </cell>
          <cell r="H686">
            <v>1</v>
          </cell>
        </row>
        <row r="687">
          <cell r="F687" t="str">
            <v xml:space="preserve">Pipa BS Ø 6" + Aksesois </v>
          </cell>
          <cell r="G687" t="str">
            <v>m'</v>
          </cell>
          <cell r="H687">
            <v>1</v>
          </cell>
        </row>
        <row r="688">
          <cell r="F688" t="str">
            <v>Pipa BS MED CLASS ; DN. 6" (150 mm) + fitting &amp; aksesoris</v>
          </cell>
          <cell r="G688" t="str">
            <v>m'</v>
          </cell>
          <cell r="H688">
            <v>1</v>
          </cell>
        </row>
        <row r="689">
          <cell r="F689" t="str">
            <v xml:space="preserve">Pipa BS Ø 8" + Aksesois </v>
          </cell>
          <cell r="G689" t="str">
            <v>m'</v>
          </cell>
          <cell r="H689">
            <v>1</v>
          </cell>
        </row>
        <row r="690">
          <cell r="F690" t="str">
            <v>Pipa BS MED CLASS ; DN. 8" (200 mm) + fitting &amp; aksesoris</v>
          </cell>
          <cell r="G690" t="str">
            <v>m'</v>
          </cell>
          <cell r="H690">
            <v>1</v>
          </cell>
        </row>
        <row r="691">
          <cell r="F691" t="str">
            <v>Pipa BS MED CLASS ; DN. 10" (250 mm) + fitting &amp; aksesoris</v>
          </cell>
          <cell r="G691" t="str">
            <v>m'</v>
          </cell>
          <cell r="H691">
            <v>1</v>
          </cell>
        </row>
        <row r="692">
          <cell r="F692" t="str">
            <v xml:space="preserve">Pipa BS Ø 10" + Aksesois </v>
          </cell>
          <cell r="G692" t="str">
            <v>m'</v>
          </cell>
          <cell r="H692">
            <v>1</v>
          </cell>
        </row>
        <row r="693">
          <cell r="F693" t="str">
            <v>Pipa BS MED CLASS ; DN. 12" (300 mm) + fitting &amp; aksesoris</v>
          </cell>
          <cell r="G693" t="str">
            <v>m'</v>
          </cell>
          <cell r="H693">
            <v>1</v>
          </cell>
        </row>
        <row r="694">
          <cell r="F694" t="str">
            <v xml:space="preserve">Pipa BS Ø 12" + Aksesois </v>
          </cell>
          <cell r="G694" t="str">
            <v>m'</v>
          </cell>
          <cell r="H694">
            <v>1</v>
          </cell>
        </row>
        <row r="695">
          <cell r="F695" t="str">
            <v>Pipa BS MED CLASS ; DN. 14" (350 mm) + fitting &amp; aksesoris</v>
          </cell>
          <cell r="G695" t="str">
            <v>m'</v>
          </cell>
          <cell r="H695">
            <v>1</v>
          </cell>
        </row>
        <row r="696">
          <cell r="F696" t="str">
            <v xml:space="preserve">Pipa BS Ø 14" + Aksesois </v>
          </cell>
          <cell r="G696" t="str">
            <v>m'</v>
          </cell>
          <cell r="H696">
            <v>1</v>
          </cell>
        </row>
        <row r="697">
          <cell r="F697" t="str">
            <v>Pipa BS MED CLASS ; DN. 16" (400 mm) + fitting &amp; aksesoris</v>
          </cell>
          <cell r="G697" t="str">
            <v>m'</v>
          </cell>
          <cell r="H697">
            <v>1</v>
          </cell>
        </row>
        <row r="698">
          <cell r="F698" t="str">
            <v xml:space="preserve">Pipa BS Ø 16" + Aksesois </v>
          </cell>
          <cell r="G698" t="str">
            <v>m'</v>
          </cell>
          <cell r="H698">
            <v>1</v>
          </cell>
        </row>
        <row r="699">
          <cell r="F699" t="str">
            <v>Pipa BS SCH 40 ; DN. 1/2" (15 mm) + fitting &amp; aksesoris</v>
          </cell>
          <cell r="G699" t="str">
            <v>m'</v>
          </cell>
          <cell r="H699">
            <v>1</v>
          </cell>
        </row>
        <row r="700">
          <cell r="F700" t="str">
            <v>Pipa BS SCH 40 ; DN. 3/4" (20 mm) + fitting &amp; aksesoris</v>
          </cell>
          <cell r="G700" t="str">
            <v>m'</v>
          </cell>
          <cell r="H700">
            <v>1</v>
          </cell>
        </row>
        <row r="701">
          <cell r="F701" t="str">
            <v>Pipa BS SCH 40 ; DN. 1-1/4" (32 mm) + fitting &amp; aksesoris</v>
          </cell>
          <cell r="G701" t="str">
            <v>m'</v>
          </cell>
          <cell r="H701">
            <v>1</v>
          </cell>
        </row>
        <row r="702">
          <cell r="F702" t="str">
            <v>Pipa BS SCH 40 ; DN. 1-1/2" (40 mm) + fitting &amp; aksesoris</v>
          </cell>
          <cell r="G702" t="str">
            <v>m'</v>
          </cell>
          <cell r="H702">
            <v>1</v>
          </cell>
        </row>
        <row r="703">
          <cell r="F703" t="str">
            <v>Pipa BS SCH 40 ; DN. 2" (50 mm) + fitting &amp; aksesoris</v>
          </cell>
          <cell r="G703" t="str">
            <v>m'</v>
          </cell>
          <cell r="H703">
            <v>1</v>
          </cell>
        </row>
        <row r="704">
          <cell r="F704" t="str">
            <v>Pipa BS SCH 40 ; DN. 2-1/2" (65 mm) + fitting &amp; aksesoris</v>
          </cell>
          <cell r="G704" t="str">
            <v>m'</v>
          </cell>
          <cell r="H704">
            <v>1</v>
          </cell>
        </row>
        <row r="705">
          <cell r="F705" t="str">
            <v>Pipa BS SCH 40 ; DN. 3" (80 mm) + fitting &amp; aksesoris</v>
          </cell>
          <cell r="G705" t="str">
            <v>m'</v>
          </cell>
          <cell r="H705">
            <v>1</v>
          </cell>
        </row>
        <row r="706">
          <cell r="F706" t="str">
            <v>Pipa BS SCH 40 ; DN. 4" (100 mm) + fitting &amp; aksesoris</v>
          </cell>
          <cell r="G706" t="str">
            <v>m'</v>
          </cell>
          <cell r="H706">
            <v>1</v>
          </cell>
        </row>
        <row r="707">
          <cell r="F707" t="str">
            <v>Pipa BS SCH 40 ; DN. 5" (125 mm) + fitting &amp; aksesoris</v>
          </cell>
          <cell r="G707" t="str">
            <v>m'</v>
          </cell>
          <cell r="H707">
            <v>1</v>
          </cell>
        </row>
        <row r="708">
          <cell r="F708" t="str">
            <v>Pipa BS SCH 40 ; DN. 6" (150 mm) + fitting &amp; aksesoris</v>
          </cell>
          <cell r="G708" t="str">
            <v>m'</v>
          </cell>
          <cell r="H708">
            <v>1</v>
          </cell>
        </row>
        <row r="709">
          <cell r="F709" t="str">
            <v>Pipa BS SCH 40 ; DN. 8" (200 mm) + fitting &amp; aksesoris</v>
          </cell>
          <cell r="G709" t="str">
            <v>m'</v>
          </cell>
          <cell r="H709">
            <v>1</v>
          </cell>
        </row>
        <row r="710">
          <cell r="F710" t="str">
            <v>Pipa BS SCH 40 ; DN. 10" (250 mm) + fitting &amp; aksesoris</v>
          </cell>
          <cell r="G710" t="str">
            <v>m'</v>
          </cell>
          <cell r="H710">
            <v>1</v>
          </cell>
        </row>
        <row r="711">
          <cell r="F711" t="str">
            <v>Pipa BS SCH 40 ; DN. 12" (300 mm) + fitting &amp; aksesoris</v>
          </cell>
          <cell r="G711" t="str">
            <v>m'</v>
          </cell>
          <cell r="H711">
            <v>1</v>
          </cell>
        </row>
        <row r="712">
          <cell r="F712" t="str">
            <v>Pipa BS SCH 40 ; DN. 14" (350 mm) + fitting &amp; aksesoris</v>
          </cell>
          <cell r="G712" t="str">
            <v>m'</v>
          </cell>
          <cell r="H712">
            <v>1</v>
          </cell>
        </row>
        <row r="713">
          <cell r="F713" t="str">
            <v>Pipa BS SCH 40 ; DN. 16" (400 mm) + fitting &amp; aksesoris</v>
          </cell>
          <cell r="G713" t="str">
            <v>m'</v>
          </cell>
          <cell r="H713">
            <v>1</v>
          </cell>
        </row>
        <row r="714">
          <cell r="F714" t="str">
            <v>Pipa Tanah, DN. 6" (150 mm</v>
          </cell>
          <cell r="G714" t="str">
            <v>m'</v>
          </cell>
          <cell r="H714">
            <v>1</v>
          </cell>
        </row>
        <row r="715">
          <cell r="F715" t="str">
            <v>Pipa Tanah, DN. 8" (200 mm)</v>
          </cell>
          <cell r="G715" t="str">
            <v>m'</v>
          </cell>
          <cell r="H715">
            <v>1</v>
          </cell>
        </row>
        <row r="716">
          <cell r="F716" t="str">
            <v>Gate Valve dia. 1/2"</v>
          </cell>
          <cell r="G716" t="str">
            <v xml:space="preserve">unit </v>
          </cell>
          <cell r="H716">
            <v>1</v>
          </cell>
        </row>
        <row r="717">
          <cell r="F717" t="str">
            <v xml:space="preserve">Gate valve 12 K ; DN 6“ (150 mm) + Material Bantu </v>
          </cell>
          <cell r="G717" t="str">
            <v xml:space="preserve">unit </v>
          </cell>
          <cell r="H717">
            <v>1</v>
          </cell>
        </row>
        <row r="718">
          <cell r="F718" t="str">
            <v xml:space="preserve">Gate valve 16 K ; DN 1/2“ (15 mm) + Material Bantu </v>
          </cell>
          <cell r="G718" t="str">
            <v xml:space="preserve">unit </v>
          </cell>
          <cell r="H718">
            <v>1</v>
          </cell>
        </row>
        <row r="719">
          <cell r="F719" t="str">
            <v xml:space="preserve">Gate valve 16 K ; DN 3/4“ (20 mm) + Material Bantu </v>
          </cell>
          <cell r="G719" t="str">
            <v xml:space="preserve">unit </v>
          </cell>
          <cell r="H719">
            <v>1</v>
          </cell>
        </row>
        <row r="720">
          <cell r="F720" t="str">
            <v xml:space="preserve">Gate valve 16 K ; DN 3/4“ (20 mm) + Material Bantu  </v>
          </cell>
          <cell r="G720" t="str">
            <v xml:space="preserve">unit </v>
          </cell>
          <cell r="H720">
            <v>1</v>
          </cell>
        </row>
        <row r="721">
          <cell r="F721" t="str">
            <v xml:space="preserve">Gate valve 16 K ; DN 1“ (25 mm) + Material Bantu  </v>
          </cell>
          <cell r="G721" t="str">
            <v xml:space="preserve">unit </v>
          </cell>
          <cell r="H721">
            <v>1</v>
          </cell>
        </row>
        <row r="722">
          <cell r="F722" t="str">
            <v xml:space="preserve">Gate valve 16 K ; DN 1-1/4“ (32 mm) + Material Bantu </v>
          </cell>
          <cell r="G722" t="str">
            <v xml:space="preserve">unit </v>
          </cell>
          <cell r="H722">
            <v>1</v>
          </cell>
        </row>
        <row r="723">
          <cell r="F723" t="str">
            <v xml:space="preserve">Gate valve 16 K ; DN 1-1/2“ (40 mm) + Material Bantu  </v>
          </cell>
          <cell r="G723" t="str">
            <v xml:space="preserve">unit </v>
          </cell>
          <cell r="H723">
            <v>1</v>
          </cell>
        </row>
        <row r="724">
          <cell r="F724" t="str">
            <v xml:space="preserve">Gate valve 16 K ; DN 2“ (50 mm) + Material Bantu </v>
          </cell>
          <cell r="G724" t="str">
            <v xml:space="preserve">unit </v>
          </cell>
          <cell r="H724">
            <v>1</v>
          </cell>
        </row>
        <row r="725">
          <cell r="F725" t="str">
            <v xml:space="preserve">Gate valve 16 K ; DN 2-1/2“ (65 mm) + Material Bantu  </v>
          </cell>
          <cell r="G725" t="str">
            <v xml:space="preserve">unit </v>
          </cell>
          <cell r="H725">
            <v>1</v>
          </cell>
        </row>
        <row r="726">
          <cell r="F726" t="str">
            <v xml:space="preserve">Gate valve 16 K ; DN 3“ (80 mm) + Material Bantu </v>
          </cell>
          <cell r="G726" t="str">
            <v xml:space="preserve">unit </v>
          </cell>
          <cell r="H726">
            <v>1</v>
          </cell>
        </row>
        <row r="727">
          <cell r="F727" t="str">
            <v xml:space="preserve">Gate valve 16 K ; DN 4“ (100 mm) + Material Bantu  </v>
          </cell>
          <cell r="G727" t="str">
            <v xml:space="preserve">unit </v>
          </cell>
          <cell r="H727">
            <v>1</v>
          </cell>
        </row>
        <row r="728">
          <cell r="F728" t="str">
            <v xml:space="preserve">Gate valve 16 K ; DN 5“ (125 mm) + Material Bantu  </v>
          </cell>
          <cell r="G728" t="str">
            <v xml:space="preserve">unit </v>
          </cell>
          <cell r="H728">
            <v>1</v>
          </cell>
        </row>
        <row r="729">
          <cell r="F729" t="str">
            <v xml:space="preserve">Gate valve 16 K ; DN 6“ (150 mm) + Material Bantu  </v>
          </cell>
          <cell r="G729" t="str">
            <v xml:space="preserve">unit </v>
          </cell>
          <cell r="H729">
            <v>1</v>
          </cell>
        </row>
        <row r="730">
          <cell r="F730" t="str">
            <v xml:space="preserve">Gate valve 16 K ; DN 8“ (200 mm) + Material Bantu  </v>
          </cell>
          <cell r="G730" t="str">
            <v xml:space="preserve">unit </v>
          </cell>
          <cell r="H730">
            <v>1</v>
          </cell>
        </row>
        <row r="731">
          <cell r="F731" t="str">
            <v xml:space="preserve">Gate valve 16 K ; DN 10“ (250 mm) + Material Bantu  </v>
          </cell>
          <cell r="G731" t="str">
            <v xml:space="preserve">unit </v>
          </cell>
          <cell r="H731">
            <v>1</v>
          </cell>
        </row>
        <row r="732">
          <cell r="F732" t="str">
            <v xml:space="preserve">Gate valve 16 K ; DN 12“ (300 mm) + Material Bantu  </v>
          </cell>
          <cell r="G732" t="str">
            <v xml:space="preserve">unit </v>
          </cell>
          <cell r="H732">
            <v>1</v>
          </cell>
        </row>
        <row r="733">
          <cell r="F733" t="str">
            <v xml:space="preserve">Gate valve 20 K ; DN 1/2“ (15 mm) + Material Bantu  </v>
          </cell>
          <cell r="G733" t="str">
            <v xml:space="preserve">unit </v>
          </cell>
          <cell r="H733">
            <v>1</v>
          </cell>
        </row>
        <row r="734">
          <cell r="F734" t="str">
            <v xml:space="preserve">Gate valve 20 K ; DN 1“ (25 mm) + Material Bantu  </v>
          </cell>
          <cell r="G734" t="str">
            <v xml:space="preserve">unit </v>
          </cell>
          <cell r="H734">
            <v>1</v>
          </cell>
        </row>
        <row r="735">
          <cell r="F735" t="str">
            <v xml:space="preserve">Gate valve 20 K ; DN 2“ (50 mm) + Material Bantu  </v>
          </cell>
          <cell r="G735" t="str">
            <v xml:space="preserve">unit </v>
          </cell>
          <cell r="H735">
            <v>1</v>
          </cell>
        </row>
        <row r="736">
          <cell r="F736" t="str">
            <v xml:space="preserve">Gate valve 20 K ; DN 2-1/2“ (65 mm) + Material Bantu  </v>
          </cell>
          <cell r="G736" t="str">
            <v xml:space="preserve">unit </v>
          </cell>
          <cell r="H736">
            <v>1</v>
          </cell>
        </row>
        <row r="737">
          <cell r="F737" t="str">
            <v xml:space="preserve">Gate valve 25 K ; DN 3“ (80 mm) + Material Bantu  </v>
          </cell>
          <cell r="G737" t="str">
            <v xml:space="preserve">unit </v>
          </cell>
          <cell r="H737">
            <v>1</v>
          </cell>
        </row>
        <row r="738">
          <cell r="F738" t="str">
            <v xml:space="preserve">Gate valve 25 K ; DN 4“ (100 mm) + Material Bantu  </v>
          </cell>
          <cell r="G738" t="str">
            <v xml:space="preserve">unit </v>
          </cell>
          <cell r="H738">
            <v>1</v>
          </cell>
        </row>
        <row r="739">
          <cell r="F739" t="str">
            <v xml:space="preserve">Gate valve 25 K ; DN 6“ (150 mm) + Material Bantu </v>
          </cell>
          <cell r="G739" t="str">
            <v xml:space="preserve">unit </v>
          </cell>
          <cell r="H739">
            <v>1</v>
          </cell>
        </row>
        <row r="740">
          <cell r="F740" t="str">
            <v xml:space="preserve">Check valve 16 K ; DN 2“ (50 mm) + Material Bantu </v>
          </cell>
          <cell r="G740" t="str">
            <v xml:space="preserve">unit </v>
          </cell>
          <cell r="H740">
            <v>1</v>
          </cell>
        </row>
        <row r="741">
          <cell r="F741" t="str">
            <v xml:space="preserve">Check valve 16 K ; DN 2-1/2“ (65 mm) + Material Bantu  </v>
          </cell>
          <cell r="G741" t="str">
            <v xml:space="preserve">unit </v>
          </cell>
          <cell r="H741">
            <v>1</v>
          </cell>
        </row>
        <row r="742">
          <cell r="F742" t="str">
            <v xml:space="preserve">Check valve 16 K ; DN 3“ (80 mm) + Material Bantu  </v>
          </cell>
          <cell r="G742" t="str">
            <v xml:space="preserve">unit </v>
          </cell>
          <cell r="H742">
            <v>1</v>
          </cell>
        </row>
        <row r="743">
          <cell r="F743" t="str">
            <v xml:space="preserve">Check valve 16 K ; DN 4“ (100 mm) + Material Bantu  </v>
          </cell>
          <cell r="G743" t="str">
            <v xml:space="preserve">unit </v>
          </cell>
          <cell r="H743">
            <v>1</v>
          </cell>
        </row>
        <row r="744">
          <cell r="F744" t="str">
            <v xml:space="preserve">Check valve 16 K ; DN 5“ (125 mm) + Material Bantu  </v>
          </cell>
          <cell r="G744" t="str">
            <v xml:space="preserve">unit </v>
          </cell>
          <cell r="H744">
            <v>1</v>
          </cell>
        </row>
        <row r="745">
          <cell r="F745" t="str">
            <v xml:space="preserve">Check valve 16 K ; DN 6“ (150 mm) + Material Bantu  </v>
          </cell>
          <cell r="G745" t="str">
            <v xml:space="preserve">unit </v>
          </cell>
          <cell r="H745">
            <v>1</v>
          </cell>
        </row>
        <row r="746">
          <cell r="F746" t="str">
            <v xml:space="preserve">Check valve 16 K ; DN 8“ (200 mm) + Material Bantu  </v>
          </cell>
          <cell r="G746" t="str">
            <v xml:space="preserve">unit </v>
          </cell>
          <cell r="H746">
            <v>1</v>
          </cell>
        </row>
        <row r="747">
          <cell r="F747" t="str">
            <v xml:space="preserve">Check valve 16 K ; DN 10“ (250 mm) + Material Bantu  </v>
          </cell>
          <cell r="G747" t="str">
            <v xml:space="preserve">unit </v>
          </cell>
          <cell r="H747">
            <v>1</v>
          </cell>
        </row>
        <row r="748">
          <cell r="F748" t="str">
            <v xml:space="preserve">Check valve 16 K ; DN 12“ (300 mm) + Material Bantu  </v>
          </cell>
          <cell r="G748" t="str">
            <v xml:space="preserve">unit </v>
          </cell>
          <cell r="H748">
            <v>1</v>
          </cell>
        </row>
        <row r="749">
          <cell r="F749" t="str">
            <v xml:space="preserve">Strainer 16 K ; DN 2“ (50 mm) + Material Bantu  </v>
          </cell>
          <cell r="G749" t="str">
            <v xml:space="preserve">unit </v>
          </cell>
          <cell r="H749">
            <v>1</v>
          </cell>
        </row>
        <row r="750">
          <cell r="F750" t="str">
            <v xml:space="preserve">Strainer 16 K ; DN 21/2“ (65 mm) + Material Bantu  </v>
          </cell>
          <cell r="G750" t="str">
            <v xml:space="preserve">unit </v>
          </cell>
          <cell r="H750">
            <v>1</v>
          </cell>
        </row>
        <row r="751">
          <cell r="F751" t="str">
            <v xml:space="preserve">Strainer 16 K ; DN 3“ (80 mm) + Material Bantu </v>
          </cell>
          <cell r="G751" t="str">
            <v xml:space="preserve">unit </v>
          </cell>
          <cell r="H751">
            <v>1</v>
          </cell>
        </row>
        <row r="752">
          <cell r="F752" t="str">
            <v xml:space="preserve">Strainer 16 K ; DN 4“ (100 mm) + Material Bantu  </v>
          </cell>
          <cell r="G752" t="str">
            <v xml:space="preserve">unit </v>
          </cell>
          <cell r="H752">
            <v>1</v>
          </cell>
        </row>
        <row r="753">
          <cell r="F753" t="str">
            <v xml:space="preserve">Strainer 16 K ; DN 5“ (125 mm) + Material Bantu  </v>
          </cell>
          <cell r="G753" t="str">
            <v xml:space="preserve">unit </v>
          </cell>
          <cell r="H753">
            <v>1</v>
          </cell>
        </row>
        <row r="754">
          <cell r="F754" t="str">
            <v xml:space="preserve">Strainer 16 K ; DN 6“ (150 mm) + Material Bantu  </v>
          </cell>
          <cell r="G754" t="str">
            <v xml:space="preserve">unit </v>
          </cell>
          <cell r="H754">
            <v>1</v>
          </cell>
        </row>
        <row r="755">
          <cell r="F755" t="str">
            <v xml:space="preserve">Strainer 16 K ; DN 8“ (200 mm) + Material Bantu  </v>
          </cell>
          <cell r="G755" t="str">
            <v xml:space="preserve">unit </v>
          </cell>
          <cell r="H755">
            <v>1</v>
          </cell>
        </row>
        <row r="756">
          <cell r="F756" t="str">
            <v xml:space="preserve">Strainer 16 K ; DN 10“ (250 mm) + Material Bantu  </v>
          </cell>
          <cell r="G756" t="str">
            <v xml:space="preserve">unit </v>
          </cell>
          <cell r="H756">
            <v>1</v>
          </cell>
        </row>
        <row r="757">
          <cell r="F757" t="str">
            <v xml:space="preserve">Strainer 16 K ; DN 12“ (300 mm) + Material Bantu </v>
          </cell>
          <cell r="G757" t="str">
            <v xml:space="preserve">unit </v>
          </cell>
          <cell r="H757">
            <v>1</v>
          </cell>
        </row>
        <row r="758">
          <cell r="F758" t="str">
            <v xml:space="preserve">Flexible joint 20 K ; DN 2“ (50 mm) + Material Bantu </v>
          </cell>
          <cell r="G758" t="str">
            <v>buah</v>
          </cell>
          <cell r="H758">
            <v>1</v>
          </cell>
        </row>
        <row r="759">
          <cell r="F759" t="str">
            <v xml:space="preserve">Flexible joint 20 K ; DN 2-1/2“ (65 mm) + Material Bantu  </v>
          </cell>
          <cell r="G759" t="str">
            <v>buah</v>
          </cell>
          <cell r="H759">
            <v>1</v>
          </cell>
        </row>
        <row r="760">
          <cell r="F760" t="str">
            <v xml:space="preserve">Flexible joint 20 K ; DN 3“ (80 mm) + Material Bantu  </v>
          </cell>
          <cell r="G760" t="str">
            <v>buah</v>
          </cell>
          <cell r="H760">
            <v>1</v>
          </cell>
        </row>
        <row r="761">
          <cell r="F761" t="str">
            <v xml:space="preserve">Flexible joint 20 K ; DN 5“ (125 mm) + Material Bantu  </v>
          </cell>
          <cell r="G761" t="str">
            <v>buah</v>
          </cell>
          <cell r="H761">
            <v>1</v>
          </cell>
        </row>
        <row r="762">
          <cell r="F762" t="str">
            <v xml:space="preserve">Flexible joint 20 K ; DN 6“ (150 mm) + Material Bantu  </v>
          </cell>
          <cell r="G762" t="str">
            <v>buah</v>
          </cell>
          <cell r="H762">
            <v>1</v>
          </cell>
        </row>
        <row r="763">
          <cell r="F763" t="str">
            <v xml:space="preserve">Flexible joint 20 K ; DN 8“ (200 mm) + Material Bantu  </v>
          </cell>
          <cell r="G763" t="str">
            <v>buah</v>
          </cell>
          <cell r="H763">
            <v>1</v>
          </cell>
        </row>
        <row r="764">
          <cell r="F764" t="str">
            <v xml:space="preserve">Flexible joint 20 K ; DN 10“ (250 mm) + Material Bantu  </v>
          </cell>
          <cell r="G764" t="str">
            <v>buah</v>
          </cell>
          <cell r="H764">
            <v>1</v>
          </cell>
        </row>
        <row r="765">
          <cell r="F765" t="str">
            <v xml:space="preserve">Pressure Gauge 25 K DN 1/2” (15 mm) + Material Bantu  </v>
          </cell>
          <cell r="G765" t="str">
            <v xml:space="preserve">unit </v>
          </cell>
          <cell r="H765">
            <v>1</v>
          </cell>
        </row>
        <row r="766">
          <cell r="F766" t="str">
            <v>Gate valve DN 1/2” (15 mm)</v>
          </cell>
          <cell r="G766" t="str">
            <v xml:space="preserve">unit </v>
          </cell>
          <cell r="H766">
            <v>1</v>
          </cell>
        </row>
        <row r="767">
          <cell r="F767" t="str">
            <v xml:space="preserve">Pressure Gauge 25 K DN 1” (25 mm) + Material Bantu  </v>
          </cell>
          <cell r="G767" t="str">
            <v xml:space="preserve">unit </v>
          </cell>
          <cell r="H767">
            <v>1</v>
          </cell>
        </row>
        <row r="768">
          <cell r="F768" t="str">
            <v xml:space="preserve">Gate valve DN 1” (25 mm) </v>
          </cell>
          <cell r="G768" t="str">
            <v xml:space="preserve">unit </v>
          </cell>
          <cell r="H768">
            <v>1</v>
          </cell>
        </row>
        <row r="769">
          <cell r="F769" t="str">
            <v xml:space="preserve">Pressure Gauge 25 K DN 2” (50 mm) + Material Bantu  </v>
          </cell>
          <cell r="G769" t="str">
            <v xml:space="preserve">unit </v>
          </cell>
          <cell r="H769">
            <v>1</v>
          </cell>
        </row>
        <row r="770">
          <cell r="F770" t="str">
            <v xml:space="preserve">Gate valve DN 2” (50 mm) </v>
          </cell>
          <cell r="G770" t="str">
            <v xml:space="preserve">unit </v>
          </cell>
          <cell r="H770">
            <v>1</v>
          </cell>
        </row>
        <row r="771">
          <cell r="F771" t="str">
            <v xml:space="preserve">Pressure Gauge 25 K DN 4” (100 mm) + Material Bantu  </v>
          </cell>
          <cell r="G771" t="str">
            <v xml:space="preserve">unit </v>
          </cell>
          <cell r="H771">
            <v>1</v>
          </cell>
        </row>
        <row r="772">
          <cell r="F772" t="str">
            <v xml:space="preserve">Gate valve DN 4” (100 mm) </v>
          </cell>
          <cell r="G772" t="str">
            <v xml:space="preserve">unit </v>
          </cell>
          <cell r="H772">
            <v>1</v>
          </cell>
        </row>
        <row r="773">
          <cell r="F773" t="str">
            <v xml:space="preserve">Pressure Gauge 40 K DN 1/2” (15 mm) + Material Bantu  </v>
          </cell>
          <cell r="G773" t="str">
            <v xml:space="preserve">unit </v>
          </cell>
          <cell r="H773">
            <v>1</v>
          </cell>
        </row>
        <row r="774">
          <cell r="F774" t="str">
            <v xml:space="preserve">Gate valve DN 1/2” (15 mm) </v>
          </cell>
          <cell r="G774" t="str">
            <v xml:space="preserve">unit </v>
          </cell>
          <cell r="H774">
            <v>1</v>
          </cell>
        </row>
        <row r="775">
          <cell r="F775" t="str">
            <v xml:space="preserve">Pressure Gauge 40 K DN 1” (25 mm) + Material Bantu  </v>
          </cell>
          <cell r="G775" t="str">
            <v xml:space="preserve">unit </v>
          </cell>
          <cell r="H775">
            <v>1</v>
          </cell>
        </row>
        <row r="776">
          <cell r="F776" t="str">
            <v xml:space="preserve">Gate valve DN 1” (25 mm)  </v>
          </cell>
          <cell r="G776" t="str">
            <v xml:space="preserve">unit </v>
          </cell>
          <cell r="H776">
            <v>1</v>
          </cell>
        </row>
        <row r="777">
          <cell r="F777" t="str">
            <v xml:space="preserve">Flow Meter Analog 10 K; DN 1“ (25 mm) + Material Bantu </v>
          </cell>
          <cell r="G777" t="str">
            <v xml:space="preserve">unit </v>
          </cell>
          <cell r="H777">
            <v>1</v>
          </cell>
        </row>
        <row r="778">
          <cell r="F778" t="str">
            <v xml:space="preserve">Water meter ; DN 21/2“ (65 mm) + Material Bantu </v>
          </cell>
          <cell r="G778" t="str">
            <v xml:space="preserve">Unit </v>
          </cell>
          <cell r="H778">
            <v>1</v>
          </cell>
        </row>
        <row r="779">
          <cell r="F779" t="str">
            <v xml:space="preserve">Header Pipa Galvanis MED CLASS DN 4” (100 mm) </v>
          </cell>
          <cell r="G779" t="str">
            <v>m'</v>
          </cell>
          <cell r="H779">
            <v>1</v>
          </cell>
        </row>
        <row r="780">
          <cell r="F780" t="str">
            <v>Flange pipa DN 100 mm</v>
          </cell>
          <cell r="G780" t="str">
            <v>buah</v>
          </cell>
          <cell r="H780">
            <v>1</v>
          </cell>
        </row>
        <row r="781">
          <cell r="F781" t="str">
            <v>Flange buta DN 100 mm</v>
          </cell>
          <cell r="G781" t="str">
            <v>buah</v>
          </cell>
          <cell r="H781">
            <v>1</v>
          </cell>
        </row>
        <row r="782">
          <cell r="F782" t="str">
            <v xml:space="preserve">Pipa percabangan 1 set </v>
          </cell>
          <cell r="G782" t="str">
            <v>set</v>
          </cell>
          <cell r="H782">
            <v>1</v>
          </cell>
        </row>
        <row r="783">
          <cell r="F783" t="str">
            <v xml:space="preserve">Header Pipa Galvanis MED CLASS DN 6” (150 mm) </v>
          </cell>
          <cell r="G783" t="str">
            <v>m'</v>
          </cell>
          <cell r="H783">
            <v>1</v>
          </cell>
        </row>
        <row r="784">
          <cell r="F784" t="str">
            <v xml:space="preserve">Flange pipa DN 150 mm </v>
          </cell>
          <cell r="G784" t="str">
            <v>buah</v>
          </cell>
          <cell r="H784">
            <v>1</v>
          </cell>
        </row>
        <row r="785">
          <cell r="F785" t="str">
            <v xml:space="preserve">Flange buta DN 150 mm </v>
          </cell>
          <cell r="G785" t="str">
            <v>buah</v>
          </cell>
          <cell r="H785">
            <v>1</v>
          </cell>
        </row>
        <row r="786">
          <cell r="F786" t="str">
            <v xml:space="preserve">Header Pipa Galvanis MED CLASS DN 8” (200 mm) </v>
          </cell>
          <cell r="G786" t="str">
            <v>m'</v>
          </cell>
          <cell r="H786">
            <v>1</v>
          </cell>
        </row>
        <row r="787">
          <cell r="F787" t="str">
            <v xml:space="preserve">Flange pipa DN 200 mm </v>
          </cell>
          <cell r="G787" t="str">
            <v>buah</v>
          </cell>
          <cell r="H787">
            <v>1</v>
          </cell>
        </row>
        <row r="788">
          <cell r="F788" t="str">
            <v xml:space="preserve">Flange buta DN 200 mm </v>
          </cell>
          <cell r="G788" t="str">
            <v>buah</v>
          </cell>
          <cell r="H788">
            <v>1</v>
          </cell>
        </row>
        <row r="789">
          <cell r="F789" t="str">
            <v xml:space="preserve">Header Pipa Galvanis MED CLASS DN 10” (250 mm) </v>
          </cell>
          <cell r="G789" t="str">
            <v>m'</v>
          </cell>
          <cell r="H789">
            <v>1</v>
          </cell>
        </row>
        <row r="790">
          <cell r="F790" t="str">
            <v xml:space="preserve">Flange pipa DN 250 mm </v>
          </cell>
          <cell r="G790" t="str">
            <v>buah</v>
          </cell>
          <cell r="H790">
            <v>1</v>
          </cell>
        </row>
        <row r="791">
          <cell r="F791" t="str">
            <v>Flange buta DN 250 mm</v>
          </cell>
          <cell r="G791" t="str">
            <v>buah</v>
          </cell>
          <cell r="H791">
            <v>1</v>
          </cell>
        </row>
        <row r="792">
          <cell r="F792" t="str">
            <v>Gate Valve dia. 3/4"</v>
          </cell>
          <cell r="G792" t="str">
            <v xml:space="preserve">unit </v>
          </cell>
          <cell r="H792">
            <v>1</v>
          </cell>
        </row>
        <row r="793">
          <cell r="F793" t="str">
            <v>Gate Valve dia. 1"</v>
          </cell>
          <cell r="G793" t="str">
            <v xml:space="preserve">unit </v>
          </cell>
          <cell r="H793">
            <v>1</v>
          </cell>
        </row>
        <row r="794">
          <cell r="F794" t="str">
            <v>Gate Valve dia. 1-1/4"</v>
          </cell>
          <cell r="G794" t="str">
            <v xml:space="preserve">unit </v>
          </cell>
          <cell r="H794">
            <v>1</v>
          </cell>
        </row>
        <row r="795">
          <cell r="F795" t="str">
            <v>Gate Valve dia. 1-1/2"</v>
          </cell>
          <cell r="G795" t="str">
            <v xml:space="preserve">unit </v>
          </cell>
          <cell r="H795">
            <v>1</v>
          </cell>
        </row>
        <row r="796">
          <cell r="F796" t="str">
            <v>Gate Valve dia.2"</v>
          </cell>
          <cell r="G796" t="str">
            <v xml:space="preserve">unit </v>
          </cell>
          <cell r="H796">
            <v>1</v>
          </cell>
        </row>
        <row r="797">
          <cell r="F797" t="str">
            <v>Gate Valve dia.2-1/2"</v>
          </cell>
          <cell r="G797" t="str">
            <v xml:space="preserve">unit </v>
          </cell>
          <cell r="H797">
            <v>1</v>
          </cell>
        </row>
        <row r="798">
          <cell r="F798" t="str">
            <v>Gate Valve dia.3"</v>
          </cell>
          <cell r="G798" t="str">
            <v xml:space="preserve">unit </v>
          </cell>
          <cell r="H798">
            <v>1</v>
          </cell>
        </row>
        <row r="799">
          <cell r="F799" t="str">
            <v>Gate Valve dia.4"</v>
          </cell>
          <cell r="G799" t="str">
            <v xml:space="preserve">unit </v>
          </cell>
          <cell r="H799">
            <v>1</v>
          </cell>
        </row>
        <row r="800">
          <cell r="F800" t="str">
            <v>Gate Valve dia.5"</v>
          </cell>
          <cell r="G800" t="str">
            <v xml:space="preserve">unit </v>
          </cell>
          <cell r="H800">
            <v>1</v>
          </cell>
        </row>
        <row r="801">
          <cell r="F801" t="str">
            <v>Gate Valve dia.6"</v>
          </cell>
          <cell r="G801" t="str">
            <v xml:space="preserve">unit </v>
          </cell>
          <cell r="H801">
            <v>1</v>
          </cell>
        </row>
        <row r="802">
          <cell r="F802" t="str">
            <v>Gate Valve dia.8"</v>
          </cell>
          <cell r="G802" t="str">
            <v xml:space="preserve">unit </v>
          </cell>
          <cell r="H802">
            <v>1</v>
          </cell>
        </row>
        <row r="803">
          <cell r="F803" t="str">
            <v>Gate Valve dia.10"</v>
          </cell>
          <cell r="G803" t="str">
            <v xml:space="preserve">unit </v>
          </cell>
          <cell r="H803">
            <v>1</v>
          </cell>
        </row>
        <row r="804">
          <cell r="F804" t="str">
            <v>Gate Valve dia.12"</v>
          </cell>
          <cell r="G804" t="str">
            <v xml:space="preserve">unit </v>
          </cell>
          <cell r="H804">
            <v>1</v>
          </cell>
        </row>
        <row r="805">
          <cell r="F805" t="str">
            <v>Gate Valve dia.6"</v>
          </cell>
          <cell r="G805" t="str">
            <v xml:space="preserve">unit </v>
          </cell>
          <cell r="H805">
            <v>1</v>
          </cell>
        </row>
        <row r="806">
          <cell r="F806" t="str">
            <v>Ball Velve dia. 1/2"</v>
          </cell>
          <cell r="G806" t="str">
            <v xml:space="preserve">unit </v>
          </cell>
          <cell r="H806">
            <v>1</v>
          </cell>
        </row>
        <row r="807">
          <cell r="F807" t="str">
            <v>Ball Velve dia. 3/4"</v>
          </cell>
          <cell r="G807" t="str">
            <v xml:space="preserve">unit </v>
          </cell>
          <cell r="H807">
            <v>1</v>
          </cell>
        </row>
        <row r="808">
          <cell r="F808" t="str">
            <v>Ball Velve dia. 1"</v>
          </cell>
          <cell r="G808" t="str">
            <v xml:space="preserve">unit </v>
          </cell>
          <cell r="H808">
            <v>1</v>
          </cell>
        </row>
        <row r="809">
          <cell r="F809" t="str">
            <v>Ball Velve dia. 1-1/4"</v>
          </cell>
          <cell r="G809" t="str">
            <v xml:space="preserve">unit </v>
          </cell>
          <cell r="H809">
            <v>1</v>
          </cell>
        </row>
        <row r="810">
          <cell r="F810" t="str">
            <v>Ball Velve dia. 1-1/2"</v>
          </cell>
          <cell r="G810" t="str">
            <v xml:space="preserve">unit </v>
          </cell>
          <cell r="H810">
            <v>1</v>
          </cell>
        </row>
        <row r="811">
          <cell r="F811" t="str">
            <v>Ball Velve dia. 2"</v>
          </cell>
          <cell r="G811" t="str">
            <v xml:space="preserve">unit </v>
          </cell>
          <cell r="H811">
            <v>1</v>
          </cell>
        </row>
        <row r="812">
          <cell r="F812" t="str">
            <v>Ball Velve dia. 2-1/2"</v>
          </cell>
          <cell r="G812" t="str">
            <v xml:space="preserve">unit </v>
          </cell>
          <cell r="H812">
            <v>1</v>
          </cell>
        </row>
        <row r="813">
          <cell r="F813" t="str">
            <v>Ball Velve dia. 3"</v>
          </cell>
          <cell r="G813" t="str">
            <v xml:space="preserve">unit </v>
          </cell>
          <cell r="H813">
            <v>1</v>
          </cell>
        </row>
        <row r="814">
          <cell r="F814" t="str">
            <v>Ball Velve dia. 4"</v>
          </cell>
          <cell r="G814" t="str">
            <v xml:space="preserve">unit </v>
          </cell>
          <cell r="H814">
            <v>1</v>
          </cell>
        </row>
        <row r="815">
          <cell r="F815" t="str">
            <v>Check Velve dia. 1/2"</v>
          </cell>
          <cell r="G815" t="str">
            <v xml:space="preserve">unit </v>
          </cell>
          <cell r="H815">
            <v>1</v>
          </cell>
        </row>
        <row r="816">
          <cell r="F816" t="str">
            <v>Check Velve dia. 3/4"</v>
          </cell>
          <cell r="G816" t="str">
            <v xml:space="preserve">unit </v>
          </cell>
          <cell r="H816">
            <v>1</v>
          </cell>
        </row>
        <row r="817">
          <cell r="F817" t="str">
            <v>Check Velve dia. 1"</v>
          </cell>
          <cell r="G817" t="str">
            <v xml:space="preserve">unit </v>
          </cell>
          <cell r="H817">
            <v>1</v>
          </cell>
        </row>
        <row r="818">
          <cell r="F818" t="str">
            <v>Check Velve dia. 1-1/4"</v>
          </cell>
          <cell r="G818" t="str">
            <v xml:space="preserve">unit </v>
          </cell>
          <cell r="H818">
            <v>1</v>
          </cell>
        </row>
        <row r="819">
          <cell r="F819" t="str">
            <v>Check Velve dia. 1-1/2"</v>
          </cell>
          <cell r="G819" t="str">
            <v xml:space="preserve">unit </v>
          </cell>
          <cell r="H819">
            <v>1</v>
          </cell>
        </row>
        <row r="820">
          <cell r="F820" t="str">
            <v>Check Velve dia. 2"</v>
          </cell>
          <cell r="G820" t="str">
            <v xml:space="preserve">unit </v>
          </cell>
          <cell r="H820">
            <v>1</v>
          </cell>
        </row>
        <row r="821">
          <cell r="F821" t="str">
            <v>Check Velve dia. 2-1/2"</v>
          </cell>
          <cell r="G821" t="str">
            <v xml:space="preserve">unit </v>
          </cell>
          <cell r="H821">
            <v>1</v>
          </cell>
        </row>
        <row r="822">
          <cell r="F822" t="str">
            <v>Check Velve dia. 3"</v>
          </cell>
          <cell r="G822" t="str">
            <v xml:space="preserve">unit </v>
          </cell>
          <cell r="H822">
            <v>1</v>
          </cell>
        </row>
        <row r="823">
          <cell r="F823" t="str">
            <v>Check Velve dia. 4"</v>
          </cell>
          <cell r="G823" t="str">
            <v xml:space="preserve">unit </v>
          </cell>
          <cell r="H823">
            <v>1</v>
          </cell>
        </row>
        <row r="824">
          <cell r="F824" t="str">
            <v>Check Velve dia. 5"</v>
          </cell>
          <cell r="G824" t="str">
            <v xml:space="preserve">unit </v>
          </cell>
          <cell r="H824">
            <v>1</v>
          </cell>
        </row>
        <row r="825">
          <cell r="F825" t="str">
            <v>Check Velve dia. 6"</v>
          </cell>
          <cell r="G825" t="str">
            <v xml:space="preserve">unit </v>
          </cell>
          <cell r="H825">
            <v>1</v>
          </cell>
        </row>
        <row r="826">
          <cell r="F826" t="str">
            <v>Check Velve dia. 8"</v>
          </cell>
          <cell r="G826" t="str">
            <v xml:space="preserve">unit </v>
          </cell>
          <cell r="H826">
            <v>1</v>
          </cell>
        </row>
        <row r="827">
          <cell r="F827" t="str">
            <v>Check Velve dia. 10"</v>
          </cell>
          <cell r="G827" t="str">
            <v xml:space="preserve">unit </v>
          </cell>
          <cell r="H827">
            <v>1</v>
          </cell>
        </row>
        <row r="828">
          <cell r="F828" t="str">
            <v>Check Velve dia. 12"</v>
          </cell>
          <cell r="G828" t="str">
            <v xml:space="preserve">unit </v>
          </cell>
          <cell r="H828">
            <v>1</v>
          </cell>
        </row>
        <row r="829">
          <cell r="F829" t="str">
            <v>Strainer dia. 1/2"</v>
          </cell>
          <cell r="G829" t="str">
            <v xml:space="preserve">unit </v>
          </cell>
          <cell r="H829">
            <v>1</v>
          </cell>
        </row>
        <row r="830">
          <cell r="F830" t="str">
            <v>Strainer dia. 3/4"</v>
          </cell>
          <cell r="G830" t="str">
            <v xml:space="preserve">unit </v>
          </cell>
          <cell r="H830">
            <v>1</v>
          </cell>
        </row>
        <row r="831">
          <cell r="F831" t="str">
            <v>Strainer dia. 1"</v>
          </cell>
          <cell r="G831" t="str">
            <v xml:space="preserve">unit </v>
          </cell>
          <cell r="H831">
            <v>1</v>
          </cell>
        </row>
        <row r="832">
          <cell r="F832" t="str">
            <v>Strainer dia. 1-1/4"</v>
          </cell>
          <cell r="G832" t="str">
            <v xml:space="preserve">unit </v>
          </cell>
          <cell r="H832">
            <v>1</v>
          </cell>
        </row>
        <row r="833">
          <cell r="F833" t="str">
            <v>Strainer dia. 1-1/2"</v>
          </cell>
          <cell r="G833" t="str">
            <v xml:space="preserve">unit </v>
          </cell>
          <cell r="H833">
            <v>1</v>
          </cell>
        </row>
        <row r="834">
          <cell r="F834" t="str">
            <v>Strainer dia. 2"</v>
          </cell>
          <cell r="G834" t="str">
            <v xml:space="preserve">unit </v>
          </cell>
          <cell r="H834">
            <v>1</v>
          </cell>
        </row>
        <row r="835">
          <cell r="F835" t="str">
            <v>Strainer dia. 2-1/2"</v>
          </cell>
          <cell r="G835" t="str">
            <v xml:space="preserve">unit </v>
          </cell>
          <cell r="H835">
            <v>1</v>
          </cell>
        </row>
        <row r="836">
          <cell r="F836" t="str">
            <v>Strainer dia. 3"</v>
          </cell>
          <cell r="G836" t="str">
            <v xml:space="preserve">unit </v>
          </cell>
          <cell r="H836">
            <v>1</v>
          </cell>
        </row>
        <row r="837">
          <cell r="F837" t="str">
            <v>Strainer dia. 4"</v>
          </cell>
          <cell r="G837" t="str">
            <v xml:space="preserve">unit </v>
          </cell>
          <cell r="H837">
            <v>1</v>
          </cell>
        </row>
        <row r="838">
          <cell r="F838" t="str">
            <v>Strainer dia. 5"</v>
          </cell>
          <cell r="G838" t="str">
            <v xml:space="preserve">unit </v>
          </cell>
          <cell r="H838">
            <v>1</v>
          </cell>
        </row>
        <row r="839">
          <cell r="F839" t="str">
            <v>Strainer dia. 6"</v>
          </cell>
          <cell r="G839" t="str">
            <v xml:space="preserve">unit </v>
          </cell>
          <cell r="H839">
            <v>1</v>
          </cell>
        </row>
        <row r="840">
          <cell r="F840" t="str">
            <v>Strainer dia. 8"</v>
          </cell>
          <cell r="G840" t="str">
            <v xml:space="preserve">unit </v>
          </cell>
          <cell r="H840">
            <v>1</v>
          </cell>
        </row>
        <row r="841">
          <cell r="F841" t="str">
            <v>Strainer dia. 10"</v>
          </cell>
          <cell r="G841" t="str">
            <v xml:space="preserve">unit </v>
          </cell>
          <cell r="H841">
            <v>1</v>
          </cell>
        </row>
        <row r="842">
          <cell r="F842" t="str">
            <v>Strainer dia. 12"</v>
          </cell>
          <cell r="G842" t="str">
            <v xml:space="preserve">unit </v>
          </cell>
          <cell r="H842">
            <v>1</v>
          </cell>
        </row>
        <row r="843">
          <cell r="F843" t="str">
            <v>Strainer dia. 14"</v>
          </cell>
          <cell r="G843" t="str">
            <v xml:space="preserve">unit </v>
          </cell>
          <cell r="H843">
            <v>1</v>
          </cell>
        </row>
        <row r="844">
          <cell r="F844" t="str">
            <v>Floater Velve dia. 1/2"</v>
          </cell>
          <cell r="G844" t="str">
            <v xml:space="preserve">unit </v>
          </cell>
          <cell r="H844">
            <v>1</v>
          </cell>
        </row>
        <row r="845">
          <cell r="F845" t="str">
            <v>Floater Velve dia. 3/4"</v>
          </cell>
          <cell r="G845" t="str">
            <v xml:space="preserve">unit </v>
          </cell>
          <cell r="H845">
            <v>1</v>
          </cell>
        </row>
        <row r="846">
          <cell r="F846" t="str">
            <v>Floater Velve dia. 1"</v>
          </cell>
          <cell r="G846" t="str">
            <v xml:space="preserve">unit </v>
          </cell>
          <cell r="H846">
            <v>1</v>
          </cell>
        </row>
        <row r="847">
          <cell r="F847" t="str">
            <v>Floater Velve dia. 1-1/4"</v>
          </cell>
          <cell r="G847" t="str">
            <v xml:space="preserve">unit </v>
          </cell>
          <cell r="H847">
            <v>1</v>
          </cell>
        </row>
        <row r="848">
          <cell r="F848" t="str">
            <v>Floater Velve dia. 1-1/2"</v>
          </cell>
          <cell r="G848" t="str">
            <v xml:space="preserve">unit </v>
          </cell>
          <cell r="H848">
            <v>1</v>
          </cell>
        </row>
        <row r="849">
          <cell r="F849" t="str">
            <v>Floater Velve dia. 2"</v>
          </cell>
          <cell r="G849" t="str">
            <v xml:space="preserve">unit </v>
          </cell>
          <cell r="H849">
            <v>1</v>
          </cell>
        </row>
        <row r="850">
          <cell r="F850" t="str">
            <v>Floater Velve dia. 2-1/2"</v>
          </cell>
          <cell r="G850" t="str">
            <v xml:space="preserve">unit </v>
          </cell>
          <cell r="H850">
            <v>1</v>
          </cell>
        </row>
        <row r="851">
          <cell r="F851" t="str">
            <v>Floater Velve dia. 3"</v>
          </cell>
          <cell r="G851" t="str">
            <v xml:space="preserve">unit </v>
          </cell>
          <cell r="H851">
            <v>1</v>
          </cell>
        </row>
        <row r="852">
          <cell r="F852" t="str">
            <v>Floater Velve dia. 4"</v>
          </cell>
          <cell r="G852" t="str">
            <v xml:space="preserve">unit </v>
          </cell>
          <cell r="H852">
            <v>1</v>
          </cell>
        </row>
        <row r="853">
          <cell r="F853" t="str">
            <v>Floater Velve dia. 5"</v>
          </cell>
          <cell r="G853" t="str">
            <v xml:space="preserve">unit </v>
          </cell>
          <cell r="H853">
            <v>1</v>
          </cell>
        </row>
        <row r="854">
          <cell r="F854" t="str">
            <v>Floater Velve dia. 6"</v>
          </cell>
          <cell r="G854" t="str">
            <v xml:space="preserve">unit </v>
          </cell>
          <cell r="H854">
            <v>1</v>
          </cell>
        </row>
        <row r="855">
          <cell r="F855" t="str">
            <v>Floater Velve dia. 8"</v>
          </cell>
          <cell r="G855" t="str">
            <v xml:space="preserve">unit </v>
          </cell>
          <cell r="H855">
            <v>1</v>
          </cell>
        </row>
        <row r="856">
          <cell r="F856" t="str">
            <v>Floater Velve dia. 10"</v>
          </cell>
          <cell r="G856" t="str">
            <v xml:space="preserve">unit </v>
          </cell>
          <cell r="H856">
            <v>1</v>
          </cell>
        </row>
        <row r="857">
          <cell r="F857" t="str">
            <v>Floater Velve dia. 12"</v>
          </cell>
          <cell r="G857" t="str">
            <v xml:space="preserve">unit </v>
          </cell>
          <cell r="H857">
            <v>1</v>
          </cell>
        </row>
        <row r="858">
          <cell r="F858" t="str">
            <v>Foot Velve dia. 1/2"</v>
          </cell>
          <cell r="G858" t="str">
            <v xml:space="preserve">unit </v>
          </cell>
          <cell r="H858">
            <v>1</v>
          </cell>
        </row>
        <row r="859">
          <cell r="F859" t="str">
            <v>Foot Velve dia. 3/4"</v>
          </cell>
          <cell r="G859" t="str">
            <v xml:space="preserve">unit </v>
          </cell>
          <cell r="H859">
            <v>1</v>
          </cell>
        </row>
        <row r="860">
          <cell r="F860" t="str">
            <v>Foot Velve dia. 1"</v>
          </cell>
          <cell r="G860" t="str">
            <v xml:space="preserve">unit </v>
          </cell>
          <cell r="H860">
            <v>1</v>
          </cell>
        </row>
        <row r="861">
          <cell r="F861" t="str">
            <v>Foot Velve dia. 1-1/4"</v>
          </cell>
          <cell r="G861" t="str">
            <v xml:space="preserve">unit </v>
          </cell>
          <cell r="H861">
            <v>1</v>
          </cell>
        </row>
        <row r="862">
          <cell r="F862" t="str">
            <v>Foot Velve dia. 1-1/2"</v>
          </cell>
          <cell r="G862" t="str">
            <v xml:space="preserve">unit </v>
          </cell>
          <cell r="H862">
            <v>1</v>
          </cell>
        </row>
        <row r="863">
          <cell r="F863" t="str">
            <v>Foot Velve dia. 2"</v>
          </cell>
          <cell r="G863" t="str">
            <v xml:space="preserve">unit </v>
          </cell>
          <cell r="H863">
            <v>1</v>
          </cell>
        </row>
        <row r="864">
          <cell r="F864" t="str">
            <v>Foot Velve dia. 2-1/2"</v>
          </cell>
          <cell r="G864" t="str">
            <v xml:space="preserve">unit </v>
          </cell>
          <cell r="H864">
            <v>1</v>
          </cell>
        </row>
        <row r="865">
          <cell r="F865" t="str">
            <v>Foot Velve dia. 3"</v>
          </cell>
          <cell r="G865" t="str">
            <v xml:space="preserve">unit </v>
          </cell>
          <cell r="H865">
            <v>1</v>
          </cell>
        </row>
        <row r="866">
          <cell r="F866" t="str">
            <v>Foot Velve dia. 4"</v>
          </cell>
          <cell r="G866" t="str">
            <v xml:space="preserve">unit </v>
          </cell>
          <cell r="H866">
            <v>1</v>
          </cell>
        </row>
        <row r="867">
          <cell r="F867" t="str">
            <v>Foot Velve dia. 5"</v>
          </cell>
          <cell r="G867" t="str">
            <v xml:space="preserve">unit </v>
          </cell>
          <cell r="H867">
            <v>1</v>
          </cell>
        </row>
        <row r="868">
          <cell r="F868" t="str">
            <v>Foot Velve dia. 6"</v>
          </cell>
          <cell r="G868" t="str">
            <v xml:space="preserve">unit </v>
          </cell>
          <cell r="H868">
            <v>1</v>
          </cell>
        </row>
        <row r="869">
          <cell r="F869" t="str">
            <v>Foot Velve dia. 8"</v>
          </cell>
          <cell r="G869" t="str">
            <v xml:space="preserve">unit </v>
          </cell>
          <cell r="H869">
            <v>1</v>
          </cell>
        </row>
        <row r="870">
          <cell r="F870" t="str">
            <v>Foot Velve dia. 10"</v>
          </cell>
          <cell r="G870" t="str">
            <v xml:space="preserve">unit </v>
          </cell>
          <cell r="H870">
            <v>1</v>
          </cell>
        </row>
        <row r="871">
          <cell r="F871" t="str">
            <v>Foot Velve dia. 12"</v>
          </cell>
          <cell r="G871" t="str">
            <v xml:space="preserve">unit </v>
          </cell>
          <cell r="H871">
            <v>1</v>
          </cell>
        </row>
        <row r="872">
          <cell r="F872" t="str">
            <v>Foot Velve dia. 14"</v>
          </cell>
          <cell r="G872" t="str">
            <v xml:space="preserve">unit </v>
          </cell>
          <cell r="H872">
            <v>1</v>
          </cell>
        </row>
        <row r="873">
          <cell r="F873" t="str">
            <v>Flexible Joint dia. 1/2"</v>
          </cell>
          <cell r="G873" t="str">
            <v xml:space="preserve">unit </v>
          </cell>
          <cell r="H873">
            <v>1</v>
          </cell>
        </row>
        <row r="874">
          <cell r="F874" t="str">
            <v>Flexible Joint dia. 3/4"</v>
          </cell>
          <cell r="G874" t="str">
            <v xml:space="preserve">unit </v>
          </cell>
          <cell r="H874">
            <v>1</v>
          </cell>
        </row>
        <row r="875">
          <cell r="F875" t="str">
            <v>Flexible Joint dia. 1"</v>
          </cell>
          <cell r="G875" t="str">
            <v xml:space="preserve">unit </v>
          </cell>
          <cell r="H875">
            <v>1</v>
          </cell>
        </row>
        <row r="876">
          <cell r="F876" t="str">
            <v>Flexible Joint dia. 1-1/4"</v>
          </cell>
          <cell r="G876" t="str">
            <v xml:space="preserve">unit </v>
          </cell>
          <cell r="H876">
            <v>1</v>
          </cell>
        </row>
        <row r="877">
          <cell r="F877" t="str">
            <v>Flexible Joint dia. 1-1/2"</v>
          </cell>
          <cell r="G877" t="str">
            <v xml:space="preserve">unit </v>
          </cell>
          <cell r="H877">
            <v>1</v>
          </cell>
        </row>
        <row r="878">
          <cell r="F878" t="str">
            <v>Flexible Joint dia. 2"</v>
          </cell>
          <cell r="G878" t="str">
            <v xml:space="preserve">unit </v>
          </cell>
          <cell r="H878">
            <v>1</v>
          </cell>
        </row>
        <row r="879">
          <cell r="F879" t="str">
            <v>Flexible Joint dia. 2-1/2"</v>
          </cell>
          <cell r="G879" t="str">
            <v xml:space="preserve">unit </v>
          </cell>
          <cell r="H879">
            <v>1</v>
          </cell>
        </row>
        <row r="880">
          <cell r="F880" t="str">
            <v>Flexible Joint dia. 3"</v>
          </cell>
          <cell r="G880" t="str">
            <v xml:space="preserve">unit </v>
          </cell>
          <cell r="H880">
            <v>1</v>
          </cell>
        </row>
        <row r="881">
          <cell r="F881" t="str">
            <v>Flexible Joint dia. 4"</v>
          </cell>
          <cell r="G881" t="str">
            <v xml:space="preserve">unit </v>
          </cell>
          <cell r="H881">
            <v>1</v>
          </cell>
        </row>
        <row r="882">
          <cell r="F882" t="str">
            <v>Flexible Joint dia. 5"</v>
          </cell>
          <cell r="G882" t="str">
            <v xml:space="preserve">unit </v>
          </cell>
          <cell r="H882">
            <v>1</v>
          </cell>
        </row>
        <row r="883">
          <cell r="F883" t="str">
            <v>Flexible Joint dia. 6"</v>
          </cell>
          <cell r="G883" t="str">
            <v xml:space="preserve">unit </v>
          </cell>
          <cell r="H883">
            <v>1</v>
          </cell>
        </row>
        <row r="884">
          <cell r="F884" t="str">
            <v>Flexible Joint dia. 8"</v>
          </cell>
          <cell r="G884" t="str">
            <v xml:space="preserve">unit </v>
          </cell>
          <cell r="H884">
            <v>1</v>
          </cell>
        </row>
        <row r="885">
          <cell r="F885" t="str">
            <v>Flexible Joint dia. 10"</v>
          </cell>
          <cell r="G885" t="str">
            <v xml:space="preserve">unit </v>
          </cell>
          <cell r="H885">
            <v>1</v>
          </cell>
        </row>
        <row r="886">
          <cell r="F886" t="str">
            <v>Flexible Joint dia. 12"</v>
          </cell>
          <cell r="G886" t="str">
            <v xml:space="preserve">unit </v>
          </cell>
          <cell r="H886">
            <v>1</v>
          </cell>
        </row>
        <row r="887">
          <cell r="F887" t="str">
            <v>Flexible Joint dia. 14"</v>
          </cell>
          <cell r="G887" t="str">
            <v xml:space="preserve">unit </v>
          </cell>
          <cell r="H887">
            <v>1</v>
          </cell>
        </row>
        <row r="888">
          <cell r="F888" t="str">
            <v>Butterfly Velve dia. 2"</v>
          </cell>
          <cell r="G888" t="str">
            <v xml:space="preserve">unit </v>
          </cell>
          <cell r="H888">
            <v>1</v>
          </cell>
        </row>
        <row r="889">
          <cell r="F889" t="str">
            <v>Butterfly Velve dia. 2-1/2"</v>
          </cell>
          <cell r="G889" t="str">
            <v xml:space="preserve">unit </v>
          </cell>
          <cell r="H889">
            <v>1</v>
          </cell>
        </row>
        <row r="890">
          <cell r="F890" t="str">
            <v>Butterfly Velve dia. 3"</v>
          </cell>
          <cell r="G890" t="str">
            <v xml:space="preserve">unit </v>
          </cell>
          <cell r="H890">
            <v>1</v>
          </cell>
        </row>
        <row r="891">
          <cell r="F891" t="str">
            <v>Butterfly Velve dia. 4"</v>
          </cell>
          <cell r="G891" t="str">
            <v xml:space="preserve">unit </v>
          </cell>
          <cell r="H891">
            <v>1</v>
          </cell>
        </row>
        <row r="892">
          <cell r="F892" t="str">
            <v>Butterfly Velve dia. 5"</v>
          </cell>
          <cell r="G892" t="str">
            <v xml:space="preserve">unit </v>
          </cell>
          <cell r="H892">
            <v>1</v>
          </cell>
        </row>
        <row r="893">
          <cell r="F893" t="str">
            <v>Butterfly Velve dia. 6"</v>
          </cell>
          <cell r="G893" t="str">
            <v xml:space="preserve">unit </v>
          </cell>
          <cell r="H893">
            <v>1</v>
          </cell>
        </row>
        <row r="894">
          <cell r="F894" t="str">
            <v>Butterfly Velve dia. 8"</v>
          </cell>
          <cell r="G894" t="str">
            <v xml:space="preserve">unit </v>
          </cell>
          <cell r="H894">
            <v>1</v>
          </cell>
        </row>
        <row r="895">
          <cell r="F895" t="str">
            <v>Butterfly Velve dia. 10"</v>
          </cell>
          <cell r="G895" t="str">
            <v xml:space="preserve">unit </v>
          </cell>
          <cell r="H895">
            <v>1</v>
          </cell>
        </row>
        <row r="896">
          <cell r="F896" t="str">
            <v>Butterfly Velve dia. 12"</v>
          </cell>
          <cell r="G896" t="str">
            <v xml:space="preserve">unit </v>
          </cell>
          <cell r="H896">
            <v>1</v>
          </cell>
        </row>
        <row r="897">
          <cell r="F897" t="str">
            <v>Globe Velve dia. 1/2"</v>
          </cell>
          <cell r="G897" t="str">
            <v xml:space="preserve">unit </v>
          </cell>
          <cell r="H897">
            <v>1</v>
          </cell>
        </row>
        <row r="898">
          <cell r="F898" t="str">
            <v>Globe Velve dia. 3/4"</v>
          </cell>
          <cell r="G898" t="str">
            <v xml:space="preserve">unit </v>
          </cell>
          <cell r="H898">
            <v>1</v>
          </cell>
        </row>
        <row r="899">
          <cell r="F899" t="str">
            <v>Globe Velve dia. 1"</v>
          </cell>
          <cell r="G899" t="str">
            <v xml:space="preserve">unit </v>
          </cell>
          <cell r="H899">
            <v>1</v>
          </cell>
        </row>
        <row r="900">
          <cell r="F900" t="str">
            <v>Globe Velve dia. 1-1/4"</v>
          </cell>
          <cell r="G900" t="str">
            <v xml:space="preserve">unit </v>
          </cell>
          <cell r="H900">
            <v>1</v>
          </cell>
        </row>
        <row r="901">
          <cell r="F901" t="str">
            <v>Globe Velve dia. 1-1/2"</v>
          </cell>
          <cell r="G901" t="str">
            <v xml:space="preserve">unit </v>
          </cell>
          <cell r="H901">
            <v>1</v>
          </cell>
        </row>
        <row r="902">
          <cell r="F902" t="str">
            <v>Globe Velve dia. 2"</v>
          </cell>
          <cell r="G902" t="str">
            <v xml:space="preserve">unit </v>
          </cell>
          <cell r="H902">
            <v>1</v>
          </cell>
        </row>
        <row r="903">
          <cell r="F903" t="str">
            <v>Globe Velve dia. 2-1/2"</v>
          </cell>
          <cell r="G903" t="str">
            <v xml:space="preserve">unit </v>
          </cell>
          <cell r="H903">
            <v>1</v>
          </cell>
        </row>
        <row r="904">
          <cell r="F904" t="str">
            <v>Globe Velve dia. 3"</v>
          </cell>
          <cell r="G904" t="str">
            <v xml:space="preserve">unit </v>
          </cell>
          <cell r="H904">
            <v>1</v>
          </cell>
        </row>
        <row r="905">
          <cell r="F905" t="str">
            <v>Globe Velve dia. 4"</v>
          </cell>
          <cell r="G905" t="str">
            <v xml:space="preserve">unit </v>
          </cell>
          <cell r="H905">
            <v>1</v>
          </cell>
        </row>
        <row r="906">
          <cell r="F906" t="str">
            <v>Globe Velve dia. 5"</v>
          </cell>
          <cell r="G906" t="str">
            <v xml:space="preserve">unit </v>
          </cell>
          <cell r="H906">
            <v>1</v>
          </cell>
        </row>
        <row r="907">
          <cell r="F907" t="str">
            <v>Globe Velve dia. 6"</v>
          </cell>
          <cell r="G907" t="str">
            <v xml:space="preserve">unit </v>
          </cell>
          <cell r="H907">
            <v>1</v>
          </cell>
        </row>
        <row r="908">
          <cell r="F908" t="str">
            <v>Globe Velve dia. 8"</v>
          </cell>
          <cell r="G908" t="str">
            <v xml:space="preserve">unit </v>
          </cell>
          <cell r="H908">
            <v>1</v>
          </cell>
        </row>
        <row r="909">
          <cell r="F909" t="str">
            <v>Pressure Gauge dia. 1/2"</v>
          </cell>
          <cell r="G909" t="str">
            <v xml:space="preserve">unit </v>
          </cell>
          <cell r="H909">
            <v>1</v>
          </cell>
        </row>
        <row r="910">
          <cell r="F910" t="str">
            <v>Pressure Gauge dia. 1"</v>
          </cell>
          <cell r="G910" t="str">
            <v xml:space="preserve">unit </v>
          </cell>
          <cell r="H910">
            <v>1</v>
          </cell>
        </row>
        <row r="911">
          <cell r="F911" t="str">
            <v>Pressure Gauge dia. 2"</v>
          </cell>
          <cell r="G911" t="str">
            <v xml:space="preserve">unit </v>
          </cell>
          <cell r="H911">
            <v>1</v>
          </cell>
        </row>
        <row r="912">
          <cell r="F912" t="str">
            <v>Pressure Gauge dia. 2-1/2"</v>
          </cell>
          <cell r="G912" t="str">
            <v xml:space="preserve">unit </v>
          </cell>
          <cell r="H912">
            <v>1</v>
          </cell>
        </row>
        <row r="913">
          <cell r="F913" t="str">
            <v>Pressure Gauge dia. 3"</v>
          </cell>
          <cell r="G913" t="str">
            <v xml:space="preserve">unit </v>
          </cell>
          <cell r="H913">
            <v>1</v>
          </cell>
        </row>
        <row r="914">
          <cell r="F914" t="str">
            <v>Pressure Gauge dia. 4"</v>
          </cell>
          <cell r="G914" t="str">
            <v xml:space="preserve">unit </v>
          </cell>
          <cell r="H914">
            <v>1</v>
          </cell>
        </row>
        <row r="915">
          <cell r="F915" t="str">
            <v>Water Meter dia. 1/2"</v>
          </cell>
          <cell r="G915" t="str">
            <v xml:space="preserve">unit </v>
          </cell>
          <cell r="H915">
            <v>1</v>
          </cell>
        </row>
        <row r="916">
          <cell r="F916" t="str">
            <v>Water Meter dia. 3/4"</v>
          </cell>
          <cell r="G916" t="str">
            <v xml:space="preserve">unit </v>
          </cell>
          <cell r="H916">
            <v>1</v>
          </cell>
        </row>
        <row r="917">
          <cell r="F917" t="str">
            <v>Water Meter dia. 1"</v>
          </cell>
          <cell r="G917" t="str">
            <v xml:space="preserve">unit </v>
          </cell>
          <cell r="H917">
            <v>1</v>
          </cell>
        </row>
        <row r="918">
          <cell r="F918" t="str">
            <v>Water Meter dia. 1-1/2"</v>
          </cell>
          <cell r="G918" t="str">
            <v xml:space="preserve">unit </v>
          </cell>
          <cell r="H918">
            <v>1</v>
          </cell>
        </row>
        <row r="919">
          <cell r="F919" t="str">
            <v>Water Meter dia. 2"</v>
          </cell>
          <cell r="G919" t="str">
            <v xml:space="preserve">unit </v>
          </cell>
          <cell r="H919">
            <v>1</v>
          </cell>
        </row>
        <row r="920">
          <cell r="F920" t="str">
            <v>Water Meter dia. 3"</v>
          </cell>
          <cell r="G920" t="str">
            <v xml:space="preserve">unit </v>
          </cell>
          <cell r="H920">
            <v>1</v>
          </cell>
        </row>
        <row r="921">
          <cell r="F921" t="str">
            <v>Water Meter dia. 4"</v>
          </cell>
          <cell r="G921" t="str">
            <v xml:space="preserve">unit </v>
          </cell>
          <cell r="H921">
            <v>1</v>
          </cell>
        </row>
        <row r="922">
          <cell r="F922" t="str">
            <v>Water Meter dia. 6"</v>
          </cell>
          <cell r="G922" t="str">
            <v xml:space="preserve">Unit </v>
          </cell>
          <cell r="H922">
            <v>1</v>
          </cell>
        </row>
        <row r="923">
          <cell r="F923" t="str">
            <v>Water Meter dia. 8"</v>
          </cell>
          <cell r="G923" t="str">
            <v xml:space="preserve">unit </v>
          </cell>
          <cell r="H923">
            <v>1</v>
          </cell>
        </row>
        <row r="924">
          <cell r="F924" t="str">
            <v>Water Meter dia. 10"</v>
          </cell>
          <cell r="G924" t="str">
            <v xml:space="preserve">unit </v>
          </cell>
          <cell r="H924">
            <v>1</v>
          </cell>
        </row>
        <row r="925">
          <cell r="F925" t="str">
            <v>Water Meter dia. 12"</v>
          </cell>
          <cell r="G925" t="str">
            <v xml:space="preserve">unit </v>
          </cell>
          <cell r="H925">
            <v>1</v>
          </cell>
        </row>
        <row r="926">
          <cell r="F926" t="str">
            <v>Water Meter dia. 16"</v>
          </cell>
          <cell r="G926" t="str">
            <v xml:space="preserve">unit </v>
          </cell>
          <cell r="H926">
            <v>1</v>
          </cell>
        </row>
        <row r="927">
          <cell r="F927" t="str">
            <v>Flow Meter Analog dia.4"</v>
          </cell>
          <cell r="G927" t="str">
            <v xml:space="preserve">unit </v>
          </cell>
          <cell r="H927">
            <v>1</v>
          </cell>
        </row>
        <row r="928">
          <cell r="F928" t="str">
            <v>Clean Out dia. 2"</v>
          </cell>
          <cell r="G928" t="str">
            <v xml:space="preserve">unit </v>
          </cell>
          <cell r="H928">
            <v>1</v>
          </cell>
        </row>
        <row r="929">
          <cell r="F929" t="str">
            <v>Clean Out dia. 2-1/2"</v>
          </cell>
          <cell r="G929" t="str">
            <v xml:space="preserve">unit </v>
          </cell>
          <cell r="H929">
            <v>1</v>
          </cell>
        </row>
        <row r="930">
          <cell r="F930" t="str">
            <v>Clean Out dia. 3"</v>
          </cell>
          <cell r="G930" t="str">
            <v xml:space="preserve">unit </v>
          </cell>
          <cell r="H930">
            <v>1</v>
          </cell>
        </row>
        <row r="931">
          <cell r="F931" t="str">
            <v>Clean Out dia. 4"</v>
          </cell>
          <cell r="G931" t="str">
            <v xml:space="preserve">unit </v>
          </cell>
          <cell r="H931">
            <v>1</v>
          </cell>
        </row>
        <row r="932">
          <cell r="F932" t="str">
            <v>Clean Out dia. 5"</v>
          </cell>
          <cell r="G932" t="str">
            <v xml:space="preserve">unit </v>
          </cell>
          <cell r="H932">
            <v>1</v>
          </cell>
        </row>
        <row r="933">
          <cell r="F933" t="str">
            <v>Clean Out dia. 6"</v>
          </cell>
          <cell r="G933" t="str">
            <v xml:space="preserve">unit </v>
          </cell>
          <cell r="H933">
            <v>1</v>
          </cell>
        </row>
        <row r="934">
          <cell r="F934" t="str">
            <v>Clean Out dia. 8"</v>
          </cell>
          <cell r="G934" t="str">
            <v xml:space="preserve">unit </v>
          </cell>
          <cell r="H934">
            <v>1</v>
          </cell>
        </row>
        <row r="935">
          <cell r="F935" t="str">
            <v>Roof Drain dia. 2"</v>
          </cell>
          <cell r="G935" t="str">
            <v xml:space="preserve">unit </v>
          </cell>
          <cell r="H935">
            <v>1</v>
          </cell>
        </row>
        <row r="936">
          <cell r="F936" t="str">
            <v>Roof Drain dia. 2-1/2"</v>
          </cell>
          <cell r="G936" t="str">
            <v xml:space="preserve">unit </v>
          </cell>
          <cell r="H936">
            <v>1</v>
          </cell>
        </row>
        <row r="937">
          <cell r="F937" t="str">
            <v>Roof Drain dia. 3"</v>
          </cell>
          <cell r="G937" t="str">
            <v xml:space="preserve">unit </v>
          </cell>
          <cell r="H937">
            <v>1</v>
          </cell>
        </row>
        <row r="938">
          <cell r="F938" t="str">
            <v>Roof Drain dia. 4"</v>
          </cell>
          <cell r="G938" t="str">
            <v xml:space="preserve">unit </v>
          </cell>
          <cell r="H938">
            <v>1</v>
          </cell>
        </row>
        <row r="939">
          <cell r="F939" t="str">
            <v>Roof Drain dia. 5"</v>
          </cell>
          <cell r="G939" t="str">
            <v xml:space="preserve">unit </v>
          </cell>
          <cell r="H939">
            <v>1</v>
          </cell>
        </row>
        <row r="940">
          <cell r="F940" t="str">
            <v>Roof Drain dia. 6"</v>
          </cell>
          <cell r="G940" t="str">
            <v xml:space="preserve">unit </v>
          </cell>
          <cell r="H940">
            <v>1</v>
          </cell>
        </row>
        <row r="941">
          <cell r="F941" t="str">
            <v>Roof Drain dia. 8"</v>
          </cell>
          <cell r="G941" t="str">
            <v xml:space="preserve">unit </v>
          </cell>
          <cell r="H941">
            <v>1</v>
          </cell>
        </row>
        <row r="942">
          <cell r="F942" t="str">
            <v>Roof Drain dia. 10"</v>
          </cell>
          <cell r="G942" t="str">
            <v xml:space="preserve">unit </v>
          </cell>
          <cell r="H942">
            <v>1</v>
          </cell>
        </row>
        <row r="943">
          <cell r="F943" t="str">
            <v>Roof Drain dia. 12"</v>
          </cell>
          <cell r="G943" t="str">
            <v xml:space="preserve">Bh </v>
          </cell>
          <cell r="H943">
            <v>1</v>
          </cell>
        </row>
        <row r="944">
          <cell r="F944" t="str">
            <v>Floor Clean Out dia. 2"</v>
          </cell>
          <cell r="G944" t="str">
            <v xml:space="preserve">unit </v>
          </cell>
          <cell r="H944">
            <v>1</v>
          </cell>
        </row>
        <row r="945">
          <cell r="F945" t="str">
            <v>Floor Clean Out dia. 2-1/2"</v>
          </cell>
          <cell r="G945" t="str">
            <v xml:space="preserve">Unit </v>
          </cell>
          <cell r="H945">
            <v>1</v>
          </cell>
        </row>
        <row r="946">
          <cell r="F946" t="str">
            <v>Floor Clean Out dia. 3"</v>
          </cell>
          <cell r="G946" t="str">
            <v xml:space="preserve">Unit </v>
          </cell>
          <cell r="H946">
            <v>1</v>
          </cell>
        </row>
        <row r="947">
          <cell r="F947" t="str">
            <v>Floor Clean Out dia. 4"</v>
          </cell>
          <cell r="G947" t="str">
            <v xml:space="preserve">Unit </v>
          </cell>
          <cell r="H947">
            <v>1</v>
          </cell>
        </row>
        <row r="948">
          <cell r="F948" t="str">
            <v>Floor Clean Out dia. 6"</v>
          </cell>
          <cell r="G948" t="str">
            <v xml:space="preserve">Bh </v>
          </cell>
          <cell r="H948">
            <v>1</v>
          </cell>
        </row>
        <row r="949">
          <cell r="F949" t="str">
            <v>Floor Clean Out dia. 8"</v>
          </cell>
          <cell r="G949" t="str">
            <v xml:space="preserve">Unit </v>
          </cell>
          <cell r="H949">
            <v>1</v>
          </cell>
        </row>
        <row r="950">
          <cell r="F950" t="str">
            <v>Vent Cap dia. 2"</v>
          </cell>
          <cell r="G950" t="str">
            <v xml:space="preserve">unit </v>
          </cell>
          <cell r="H950">
            <v>1</v>
          </cell>
        </row>
        <row r="951">
          <cell r="F951" t="str">
            <v>Vent Cap dia. 3"</v>
          </cell>
          <cell r="G951" t="str">
            <v xml:space="preserve">Unit </v>
          </cell>
          <cell r="H951">
            <v>1</v>
          </cell>
        </row>
        <row r="952">
          <cell r="F952" t="str">
            <v>Vent Cap dia. 4"</v>
          </cell>
          <cell r="G952" t="str">
            <v xml:space="preserve">Unit </v>
          </cell>
          <cell r="H952">
            <v>1</v>
          </cell>
        </row>
        <row r="953">
          <cell r="F953" t="str">
            <v>PRV set dia. 2"</v>
          </cell>
          <cell r="G953" t="str">
            <v xml:space="preserve">Unit </v>
          </cell>
          <cell r="H953">
            <v>1</v>
          </cell>
        </row>
        <row r="954">
          <cell r="F954" t="str">
            <v>PRV set dia. 2-1/2"</v>
          </cell>
          <cell r="G954" t="str">
            <v xml:space="preserve">Unit </v>
          </cell>
          <cell r="H954">
            <v>1</v>
          </cell>
        </row>
        <row r="955">
          <cell r="F955" t="str">
            <v>PRV Set dia. 3"</v>
          </cell>
          <cell r="G955" t="str">
            <v xml:space="preserve">unit </v>
          </cell>
          <cell r="H955">
            <v>1</v>
          </cell>
        </row>
        <row r="956">
          <cell r="F956" t="str">
            <v>PRV set dia. 4"</v>
          </cell>
          <cell r="G956" t="str">
            <v xml:space="preserve">Unit </v>
          </cell>
          <cell r="H956">
            <v>1</v>
          </cell>
        </row>
        <row r="957">
          <cell r="F957" t="str">
            <v>PRV set dia. 6"</v>
          </cell>
          <cell r="G957" t="str">
            <v xml:space="preserve">Bh </v>
          </cell>
          <cell r="H957">
            <v>1</v>
          </cell>
        </row>
        <row r="958">
          <cell r="F958" t="str">
            <v>PRV set dia. 8"</v>
          </cell>
          <cell r="G958" t="str">
            <v xml:space="preserve">Bh </v>
          </cell>
          <cell r="H958">
            <v>1</v>
          </cell>
        </row>
        <row r="959">
          <cell r="F959" t="str">
            <v>AAV dia. 1/2"</v>
          </cell>
          <cell r="G959" t="str">
            <v xml:space="preserve">unit </v>
          </cell>
          <cell r="H959">
            <v>1</v>
          </cell>
        </row>
        <row r="960">
          <cell r="F960" t="str">
            <v>AAV dia.1"</v>
          </cell>
          <cell r="G960" t="str">
            <v xml:space="preserve">unit </v>
          </cell>
          <cell r="H960">
            <v>1</v>
          </cell>
        </row>
        <row r="961">
          <cell r="F961" t="str">
            <v>AAV dia. 2"</v>
          </cell>
          <cell r="G961" t="str">
            <v xml:space="preserve">unit </v>
          </cell>
          <cell r="H961">
            <v>1</v>
          </cell>
        </row>
        <row r="962">
          <cell r="F962" t="str">
            <v>AAV dia. 3"</v>
          </cell>
          <cell r="G962" t="str">
            <v xml:space="preserve">unit </v>
          </cell>
          <cell r="H962">
            <v>1</v>
          </cell>
        </row>
        <row r="963">
          <cell r="F963" t="str">
            <v>AAV dia. 4"</v>
          </cell>
          <cell r="G963" t="str">
            <v xml:space="preserve">unit </v>
          </cell>
          <cell r="H963">
            <v>1</v>
          </cell>
        </row>
        <row r="964">
          <cell r="F964" t="str">
            <v>AAV dia. 6"</v>
          </cell>
          <cell r="G964" t="str">
            <v xml:space="preserve">unit </v>
          </cell>
          <cell r="H964">
            <v>1</v>
          </cell>
        </row>
        <row r="965">
          <cell r="F965" t="str">
            <v>Vent Out dia. 2"</v>
          </cell>
          <cell r="G965" t="str">
            <v xml:space="preserve">unit </v>
          </cell>
          <cell r="H965">
            <v>1</v>
          </cell>
        </row>
        <row r="966">
          <cell r="F966" t="str">
            <v xml:space="preserve">WLC dan Pengkabelan </v>
          </cell>
          <cell r="G966" t="str">
            <v xml:space="preserve">unit </v>
          </cell>
          <cell r="H966">
            <v>1</v>
          </cell>
        </row>
        <row r="967">
          <cell r="F967" t="str">
            <v xml:space="preserve">Pressure Switch </v>
          </cell>
          <cell r="G967" t="str">
            <v xml:space="preserve">unit </v>
          </cell>
          <cell r="H967">
            <v>1</v>
          </cell>
        </row>
        <row r="968">
          <cell r="F968" t="str">
            <v>Header Pipa PVC AW Dia. 4"</v>
          </cell>
          <cell r="G968" t="str">
            <v>m'</v>
          </cell>
          <cell r="H968">
            <v>1</v>
          </cell>
        </row>
        <row r="969">
          <cell r="F969" t="str">
            <v>Header Pipa Galvanis MED Class Dia. 4"</v>
          </cell>
          <cell r="G969" t="str">
            <v>m'</v>
          </cell>
          <cell r="H969">
            <v>1</v>
          </cell>
        </row>
        <row r="970">
          <cell r="F970" t="str">
            <v>Header Pipa BS SCH 40 Dia. 8"</v>
          </cell>
          <cell r="G970" t="str">
            <v>m'</v>
          </cell>
          <cell r="H970">
            <v>1</v>
          </cell>
        </row>
        <row r="971">
          <cell r="F971" t="str">
            <v>Header Pipa BS SCH 40 Dia. 10"</v>
          </cell>
          <cell r="G971" t="str">
            <v>m'</v>
          </cell>
          <cell r="H971">
            <v>1</v>
          </cell>
        </row>
        <row r="972">
          <cell r="F972" t="str">
            <v>Dop PVC dia. 3"</v>
          </cell>
          <cell r="G972" t="str">
            <v xml:space="preserve">Unit </v>
          </cell>
          <cell r="H972">
            <v>1</v>
          </cell>
        </row>
        <row r="973">
          <cell r="F973" t="str">
            <v>Dop PVC dia. 4"</v>
          </cell>
          <cell r="G973" t="str">
            <v xml:space="preserve">Unit </v>
          </cell>
          <cell r="H973">
            <v>1</v>
          </cell>
        </row>
        <row r="974">
          <cell r="F974" t="str">
            <v>Dop PVC dia. 6"</v>
          </cell>
          <cell r="G974" t="str">
            <v xml:space="preserve">Unit </v>
          </cell>
          <cell r="H974">
            <v>1</v>
          </cell>
        </row>
        <row r="975">
          <cell r="F975" t="str">
            <v>Pipa DCI dia. 100 mm</v>
          </cell>
          <cell r="G975" t="str">
            <v>m'</v>
          </cell>
          <cell r="H975">
            <v>1</v>
          </cell>
        </row>
        <row r="976">
          <cell r="F976" t="str">
            <v>Pipa DCI, DN. 4"
(100 mm)</v>
          </cell>
          <cell r="G976" t="str">
            <v>m'</v>
          </cell>
          <cell r="H976">
            <v>1</v>
          </cell>
        </row>
        <row r="977">
          <cell r="F977" t="str">
            <v>Pipa DCI dia. 125 mm</v>
          </cell>
          <cell r="G977" t="str">
            <v>m'</v>
          </cell>
          <cell r="H977">
            <v>1</v>
          </cell>
        </row>
        <row r="978">
          <cell r="F978" t="str">
            <v>Pipa DCI, DN. 5"
(125 mm)</v>
          </cell>
          <cell r="G978" t="str">
            <v>m'</v>
          </cell>
          <cell r="H978">
            <v>1</v>
          </cell>
        </row>
        <row r="979">
          <cell r="F979" t="str">
            <v>Pipa DCI dia. 150 mm</v>
          </cell>
          <cell r="G979" t="str">
            <v>m'</v>
          </cell>
          <cell r="H979">
            <v>1</v>
          </cell>
        </row>
        <row r="980">
          <cell r="F980" t="str">
            <v>Pipa DCI, DN. 6"
(150 mm)</v>
          </cell>
          <cell r="G980" t="str">
            <v>m'</v>
          </cell>
          <cell r="H980">
            <v>1</v>
          </cell>
        </row>
        <row r="981">
          <cell r="F981" t="str">
            <v>Pipa DCI dia. 200 mm</v>
          </cell>
          <cell r="G981" t="str">
            <v>m'</v>
          </cell>
          <cell r="H981">
            <v>1</v>
          </cell>
        </row>
        <row r="982">
          <cell r="F982" t="str">
            <v>Pipa DCI, DN. 8"
(200 mm)</v>
          </cell>
          <cell r="G982" t="str">
            <v>m'</v>
          </cell>
          <cell r="H982">
            <v>1</v>
          </cell>
        </row>
        <row r="983">
          <cell r="F983" t="str">
            <v>Pipa DCI dia. 250 mm</v>
          </cell>
          <cell r="G983" t="str">
            <v>m'</v>
          </cell>
          <cell r="H983">
            <v>1</v>
          </cell>
        </row>
        <row r="984">
          <cell r="F984" t="str">
            <v>Pipa DCI, DN. 10"
(250 mm)</v>
          </cell>
          <cell r="G984" t="str">
            <v>m'</v>
          </cell>
          <cell r="H984">
            <v>1</v>
          </cell>
        </row>
        <row r="985">
          <cell r="F985" t="str">
            <v>Pipa DCI dia. 300 mm</v>
          </cell>
          <cell r="G985" t="str">
            <v>m'</v>
          </cell>
          <cell r="H985">
            <v>1</v>
          </cell>
        </row>
        <row r="986">
          <cell r="F986" t="str">
            <v>Pipa DCI, DN. 12"
(300 mm)</v>
          </cell>
          <cell r="G986" t="str">
            <v>m'</v>
          </cell>
          <cell r="H986">
            <v>1</v>
          </cell>
        </row>
        <row r="987">
          <cell r="F987" t="str">
            <v>Pipa DCI dia. 400 mm</v>
          </cell>
          <cell r="G987" t="str">
            <v>m'</v>
          </cell>
          <cell r="H987">
            <v>1</v>
          </cell>
        </row>
        <row r="988">
          <cell r="F988" t="str">
            <v>Pipa DCI, DN. 16"
(400 mm)</v>
          </cell>
          <cell r="G988" t="str">
            <v>m'</v>
          </cell>
          <cell r="H988">
            <v>1</v>
          </cell>
        </row>
        <row r="989">
          <cell r="F989" t="str">
            <v>Pipa DCI dia. 450 mm</v>
          </cell>
          <cell r="G989" t="str">
            <v>m'</v>
          </cell>
          <cell r="H989">
            <v>1</v>
          </cell>
        </row>
        <row r="990">
          <cell r="F990" t="str">
            <v>Pipa DCI, DN. 18"
(450 mm)</v>
          </cell>
          <cell r="G990" t="str">
            <v>m'</v>
          </cell>
          <cell r="H990">
            <v>1</v>
          </cell>
        </row>
        <row r="991">
          <cell r="F991" t="str">
            <v>Pipa DCI dia. 500 mm</v>
          </cell>
          <cell r="G991" t="str">
            <v>m'</v>
          </cell>
          <cell r="H991">
            <v>1</v>
          </cell>
        </row>
        <row r="992">
          <cell r="F992" t="str">
            <v>Pipa DCI, DN. 20"
(500 mm)</v>
          </cell>
          <cell r="G992" t="str">
            <v>m'</v>
          </cell>
          <cell r="H992">
            <v>1</v>
          </cell>
        </row>
        <row r="993">
          <cell r="F993" t="str">
            <v>Pipa DCI dia. 600 mm</v>
          </cell>
          <cell r="G993" t="str">
            <v>m'</v>
          </cell>
          <cell r="H993">
            <v>1</v>
          </cell>
        </row>
        <row r="994">
          <cell r="F994" t="str">
            <v>Pipa DCI, DN. 24"
(600 mm)</v>
          </cell>
          <cell r="G994" t="str">
            <v>m'</v>
          </cell>
          <cell r="H994">
            <v>1</v>
          </cell>
        </row>
        <row r="995">
          <cell r="F995" t="str">
            <v>Pipa DCI dia. 800 mm</v>
          </cell>
          <cell r="G995" t="str">
            <v>m'</v>
          </cell>
          <cell r="H995">
            <v>1</v>
          </cell>
        </row>
        <row r="996">
          <cell r="F996" t="str">
            <v>Pipa DCI, DN. 32"
(800 mm)</v>
          </cell>
          <cell r="G996" t="str">
            <v>m'</v>
          </cell>
          <cell r="H996">
            <v>1</v>
          </cell>
        </row>
        <row r="997">
          <cell r="F997" t="str">
            <v>Pipa DCI dia. 900 mm</v>
          </cell>
          <cell r="G997" t="str">
            <v>m'</v>
          </cell>
          <cell r="H997">
            <v>1</v>
          </cell>
        </row>
        <row r="998">
          <cell r="F998" t="str">
            <v>Pipa DCI, DN. 36"
(900 mm)</v>
          </cell>
          <cell r="G998" t="str">
            <v>m'</v>
          </cell>
          <cell r="H998">
            <v>1</v>
          </cell>
        </row>
        <row r="999">
          <cell r="F999" t="str">
            <v>Pipa DCI dia. 1000 mm</v>
          </cell>
          <cell r="G999" t="str">
            <v>m'</v>
          </cell>
          <cell r="H999">
            <v>1</v>
          </cell>
        </row>
        <row r="1000">
          <cell r="F1000" t="str">
            <v>Pipa DCI, DN. 40"
(1000 mm)</v>
          </cell>
          <cell r="G1000" t="str">
            <v>m'</v>
          </cell>
          <cell r="H1000">
            <v>1</v>
          </cell>
        </row>
        <row r="1001">
          <cell r="F1001" t="str">
            <v>Pipa DCI dia. 1100 mm</v>
          </cell>
          <cell r="G1001" t="str">
            <v>m'</v>
          </cell>
          <cell r="H1001">
            <v>1</v>
          </cell>
        </row>
        <row r="1002">
          <cell r="F1002" t="str">
            <v>Pipa DCI, DN. 44"
(1100 mm)</v>
          </cell>
          <cell r="G1002" t="str">
            <v>m'</v>
          </cell>
          <cell r="H1002">
            <v>1</v>
          </cell>
        </row>
        <row r="1003">
          <cell r="F1003" t="str">
            <v>Pipa DCI, DN. 48"
(1200 mm)</v>
          </cell>
          <cell r="G1003" t="str">
            <v>m'</v>
          </cell>
          <cell r="H1003">
            <v>1</v>
          </cell>
        </row>
        <row r="1004">
          <cell r="F1004" t="str">
            <v>Pipa Beton dia. 200 mm</v>
          </cell>
          <cell r="G1004" t="str">
            <v>m'</v>
          </cell>
          <cell r="H1004">
            <v>1</v>
          </cell>
        </row>
        <row r="1005">
          <cell r="F1005" t="str">
            <v>Pipa Beton, DN. 8" (200 mm)</v>
          </cell>
          <cell r="G1005" t="str">
            <v>m'</v>
          </cell>
          <cell r="H1005">
            <v>1</v>
          </cell>
        </row>
        <row r="1006">
          <cell r="F1006" t="str">
            <v>Pipa Beton dia. 300 mm</v>
          </cell>
          <cell r="G1006" t="str">
            <v>m'</v>
          </cell>
          <cell r="H1006">
            <v>1</v>
          </cell>
        </row>
        <row r="1007">
          <cell r="F1007" t="str">
            <v>Pipa Beton, DN. 12" (300 mm)</v>
          </cell>
          <cell r="G1007" t="str">
            <v>m'</v>
          </cell>
          <cell r="H1007">
            <v>1</v>
          </cell>
        </row>
        <row r="1008">
          <cell r="F1008" t="str">
            <v>Pipa Beton dia. 400 mm</v>
          </cell>
          <cell r="G1008" t="str">
            <v>m'</v>
          </cell>
          <cell r="H1008">
            <v>1</v>
          </cell>
        </row>
        <row r="1009">
          <cell r="F1009" t="str">
            <v>Pipa Beton, DN. 16" (400 mm)</v>
          </cell>
          <cell r="G1009" t="str">
            <v>m'</v>
          </cell>
          <cell r="H1009">
            <v>1</v>
          </cell>
        </row>
        <row r="1010">
          <cell r="F1010" t="str">
            <v>Pipa Beton dia. 500 mm</v>
          </cell>
          <cell r="G1010" t="str">
            <v>m'</v>
          </cell>
          <cell r="H1010">
            <v>1</v>
          </cell>
        </row>
        <row r="1011">
          <cell r="F1011" t="str">
            <v>Pipa Beton, DN. 20" (500 mm)</v>
          </cell>
          <cell r="G1011" t="str">
            <v>m'</v>
          </cell>
          <cell r="H1011">
            <v>1</v>
          </cell>
        </row>
        <row r="1012">
          <cell r="F1012" t="str">
            <v>Pipa Beton dia. 600 mm</v>
          </cell>
          <cell r="G1012" t="str">
            <v>m'</v>
          </cell>
          <cell r="H1012">
            <v>1</v>
          </cell>
        </row>
        <row r="1013">
          <cell r="F1013" t="str">
            <v>Pipa Beton, DN. 24" (600 mm)</v>
          </cell>
          <cell r="G1013" t="str">
            <v>m'</v>
          </cell>
          <cell r="H1013">
            <v>1</v>
          </cell>
        </row>
        <row r="1014">
          <cell r="F1014" t="str">
            <v>Pipa Beton dia. 700 mm</v>
          </cell>
          <cell r="G1014" t="str">
            <v>m'</v>
          </cell>
          <cell r="H1014">
            <v>1</v>
          </cell>
        </row>
        <row r="1015">
          <cell r="F1015" t="str">
            <v>Pipa Beton, DN. 28" (700 mm)</v>
          </cell>
          <cell r="G1015" t="str">
            <v>m'</v>
          </cell>
          <cell r="H1015">
            <v>1</v>
          </cell>
        </row>
        <row r="1016">
          <cell r="F1016" t="str">
            <v>Pipa Beton dia. 800 mm</v>
          </cell>
          <cell r="G1016" t="str">
            <v>m'</v>
          </cell>
          <cell r="H1016">
            <v>1</v>
          </cell>
        </row>
        <row r="1017">
          <cell r="F1017" t="str">
            <v>Pipa Beton, DN. 32" (800 mm)</v>
          </cell>
          <cell r="G1017" t="str">
            <v>m'</v>
          </cell>
          <cell r="H1017">
            <v>1</v>
          </cell>
        </row>
        <row r="1018">
          <cell r="F1018" t="str">
            <v>Pipa Beton dia. 1000 mm</v>
          </cell>
          <cell r="G1018" t="str">
            <v>m'</v>
          </cell>
          <cell r="H1018">
            <v>1</v>
          </cell>
        </row>
        <row r="1019">
          <cell r="F1019" t="str">
            <v>Pipa Beton, DN. 40" (1000 mm)</v>
          </cell>
          <cell r="G1019" t="str">
            <v>m'</v>
          </cell>
          <cell r="H1019">
            <v>1</v>
          </cell>
        </row>
        <row r="1020">
          <cell r="F1020" t="str">
            <v>Pipa Beton dia. 1200 mm</v>
          </cell>
          <cell r="G1020" t="str">
            <v>m'</v>
          </cell>
          <cell r="H1020">
            <v>1</v>
          </cell>
        </row>
        <row r="1021">
          <cell r="F1021" t="str">
            <v>Pipa Beton, DN. 48" (1200 mm)</v>
          </cell>
          <cell r="G1021" t="str">
            <v>m'</v>
          </cell>
          <cell r="H1021">
            <v>1</v>
          </cell>
        </row>
        <row r="1022">
          <cell r="F1022" t="str">
            <v>Valve Ø 6" (150 mm)</v>
          </cell>
          <cell r="G1022" t="str">
            <v>buah</v>
          </cell>
          <cell r="H1022">
            <v>1</v>
          </cell>
        </row>
        <row r="1023">
          <cell r="F1023" t="str">
            <v>Valve Ø 8" (200 mm)</v>
          </cell>
          <cell r="G1023" t="str">
            <v>buah</v>
          </cell>
          <cell r="H1023">
            <v>1</v>
          </cell>
        </row>
        <row r="1024">
          <cell r="F1024" t="str">
            <v>Valve Ø 10" (250 mm)</v>
          </cell>
          <cell r="G1024" t="str">
            <v>buah</v>
          </cell>
          <cell r="H1024">
            <v>1</v>
          </cell>
        </row>
        <row r="1025">
          <cell r="F1025" t="str">
            <v>Valve Ø 12" (300 mm)</v>
          </cell>
          <cell r="G1025" t="str">
            <v>buah</v>
          </cell>
          <cell r="H1025">
            <v>1</v>
          </cell>
        </row>
        <row r="1026">
          <cell r="F1026" t="str">
            <v>Valve Ø 16" (400 mm)</v>
          </cell>
          <cell r="G1026" t="str">
            <v>buah</v>
          </cell>
          <cell r="H1026">
            <v>1</v>
          </cell>
        </row>
        <row r="1027">
          <cell r="F1027" t="str">
            <v>Valve Ø 18" (450 mm)</v>
          </cell>
          <cell r="G1027" t="str">
            <v>buah</v>
          </cell>
          <cell r="H1027">
            <v>1</v>
          </cell>
        </row>
        <row r="1028">
          <cell r="F1028" t="str">
            <v>Valve Ø 20" (500 mm)</v>
          </cell>
          <cell r="G1028" t="str">
            <v>buah</v>
          </cell>
          <cell r="H1028">
            <v>1</v>
          </cell>
        </row>
        <row r="1029">
          <cell r="F1029" t="str">
            <v>Valve Ø 24" (600 mm)</v>
          </cell>
          <cell r="G1029" t="str">
            <v>buah</v>
          </cell>
          <cell r="H1029">
            <v>1</v>
          </cell>
        </row>
        <row r="1030">
          <cell r="F1030" t="str">
            <v>Valve Ø 28" (700 mm)</v>
          </cell>
          <cell r="G1030" t="str">
            <v>buah</v>
          </cell>
          <cell r="H1030">
            <v>1</v>
          </cell>
        </row>
        <row r="1031">
          <cell r="F1031" t="str">
            <v>Valve Ø 32" (800 mm)</v>
          </cell>
          <cell r="G1031" t="str">
            <v>buah</v>
          </cell>
          <cell r="H1031">
            <v>1</v>
          </cell>
        </row>
        <row r="1032">
          <cell r="F1032" t="str">
            <v>Valve Ø 36" (900 mm)</v>
          </cell>
          <cell r="G1032" t="str">
            <v>buah</v>
          </cell>
          <cell r="H1032">
            <v>1</v>
          </cell>
        </row>
        <row r="1033">
          <cell r="F1033" t="str">
            <v>Valve Ø 40" (1000 mm)</v>
          </cell>
          <cell r="G1033" t="str">
            <v>buah</v>
          </cell>
          <cell r="H1033">
            <v>1</v>
          </cell>
        </row>
        <row r="1034">
          <cell r="F1034" t="str">
            <v>Valve Ø 44" (1100 mm)</v>
          </cell>
          <cell r="G1034" t="str">
            <v>buah</v>
          </cell>
          <cell r="H1034">
            <v>1</v>
          </cell>
        </row>
        <row r="1035">
          <cell r="F1035" t="str">
            <v>Valve Ø 48" (1200 mm)</v>
          </cell>
          <cell r="G1035" t="str">
            <v>buah</v>
          </cell>
          <cell r="H1035">
            <v>1</v>
          </cell>
        </row>
        <row r="1036">
          <cell r="F1036" t="str">
            <v>Valve Ø 1/2" (15 mm)</v>
          </cell>
          <cell r="G1036" t="str">
            <v>buah</v>
          </cell>
          <cell r="H1036">
            <v>1</v>
          </cell>
        </row>
        <row r="1037">
          <cell r="F1037" t="str">
            <v>Valve Ø 3/4" (20 mm)</v>
          </cell>
          <cell r="G1037" t="str">
            <v>buah</v>
          </cell>
          <cell r="H1037">
            <v>1</v>
          </cell>
        </row>
        <row r="1038">
          <cell r="F1038" t="str">
            <v>Valve Ø 1" (25 mm)</v>
          </cell>
          <cell r="G1038" t="str">
            <v>buah</v>
          </cell>
          <cell r="H1038">
            <v>1</v>
          </cell>
        </row>
        <row r="1039">
          <cell r="F1039" t="str">
            <v>Valve Ø 1-1/4" (32 mm)</v>
          </cell>
          <cell r="G1039" t="str">
            <v>buah</v>
          </cell>
          <cell r="H1039">
            <v>1</v>
          </cell>
        </row>
        <row r="1040">
          <cell r="F1040" t="str">
            <v>Valve Ø 1-1/2" (40 mm)</v>
          </cell>
          <cell r="G1040" t="str">
            <v>buah</v>
          </cell>
          <cell r="H1040">
            <v>1</v>
          </cell>
        </row>
        <row r="1041">
          <cell r="F1041" t="str">
            <v>Valve Ø 2" (50 mm)</v>
          </cell>
          <cell r="G1041" t="str">
            <v>buah</v>
          </cell>
          <cell r="H1041">
            <v>1</v>
          </cell>
        </row>
        <row r="1042">
          <cell r="F1042" t="str">
            <v>Valve Ø 2-1/2" (65 mm)</v>
          </cell>
          <cell r="G1042" t="str">
            <v>buah</v>
          </cell>
          <cell r="H1042">
            <v>1</v>
          </cell>
        </row>
        <row r="1043">
          <cell r="F1043" t="str">
            <v>Valve Ø 3" (80 mm)</v>
          </cell>
          <cell r="G1043" t="str">
            <v>buah</v>
          </cell>
          <cell r="H1043">
            <v>1</v>
          </cell>
        </row>
        <row r="1044">
          <cell r="F1044" t="str">
            <v>Valve Ø 4" (100 mm)</v>
          </cell>
          <cell r="G1044" t="str">
            <v>buah</v>
          </cell>
          <cell r="H1044">
            <v>1</v>
          </cell>
        </row>
        <row r="1045">
          <cell r="F1045" t="str">
            <v>Valve Ø 5" (125 mm)</v>
          </cell>
          <cell r="G1045" t="str">
            <v>buah</v>
          </cell>
          <cell r="H1045">
            <v>1</v>
          </cell>
        </row>
        <row r="1046">
          <cell r="F1046" t="str">
            <v>Tee Ø 6" (150 mm)</v>
          </cell>
          <cell r="G1046" t="str">
            <v>buah</v>
          </cell>
          <cell r="H1046">
            <v>1</v>
          </cell>
        </row>
        <row r="1047">
          <cell r="F1047" t="str">
            <v>Tee Ø 8" (200 mm)</v>
          </cell>
          <cell r="G1047" t="str">
            <v>buah</v>
          </cell>
          <cell r="H1047">
            <v>1</v>
          </cell>
        </row>
        <row r="1048">
          <cell r="F1048" t="str">
            <v>Tee Ø 10" (250 mm)</v>
          </cell>
          <cell r="G1048" t="str">
            <v>buah</v>
          </cell>
          <cell r="H1048">
            <v>1</v>
          </cell>
        </row>
        <row r="1049">
          <cell r="F1049" t="str">
            <v>Tee Ø 18" (450 mm)</v>
          </cell>
          <cell r="G1049" t="str">
            <v>buah</v>
          </cell>
          <cell r="H1049">
            <v>1</v>
          </cell>
        </row>
        <row r="1050">
          <cell r="F1050" t="str">
            <v>Tee Ø 20" (500 mm)</v>
          </cell>
          <cell r="G1050" t="str">
            <v>buah</v>
          </cell>
          <cell r="H1050">
            <v>1</v>
          </cell>
        </row>
        <row r="1051">
          <cell r="F1051" t="str">
            <v>Tee Ø 24" (600 mm)</v>
          </cell>
          <cell r="G1051" t="str">
            <v>buah</v>
          </cell>
          <cell r="H1051">
            <v>1</v>
          </cell>
        </row>
        <row r="1052">
          <cell r="F1052" t="str">
            <v>Tee Ø 28" (700 mm)</v>
          </cell>
          <cell r="G1052" t="str">
            <v>buah</v>
          </cell>
          <cell r="H1052">
            <v>1</v>
          </cell>
        </row>
        <row r="1053">
          <cell r="F1053" t="str">
            <v>Tee Ø 32" (800 mm)</v>
          </cell>
          <cell r="G1053" t="str">
            <v>buah</v>
          </cell>
          <cell r="H1053">
            <v>1</v>
          </cell>
        </row>
        <row r="1054">
          <cell r="F1054" t="str">
            <v>Tee Ø 36" (900 mm)</v>
          </cell>
          <cell r="G1054" t="str">
            <v>buah</v>
          </cell>
          <cell r="H1054">
            <v>1</v>
          </cell>
        </row>
        <row r="1055">
          <cell r="F1055" t="str">
            <v>Tee Ø 40" (1000 mm)</v>
          </cell>
          <cell r="G1055" t="str">
            <v>buah</v>
          </cell>
          <cell r="H1055">
            <v>1</v>
          </cell>
        </row>
        <row r="1056">
          <cell r="F1056" t="str">
            <v>Tee Ø 44" (1100 mm)</v>
          </cell>
          <cell r="G1056" t="str">
            <v>buah</v>
          </cell>
          <cell r="H1056">
            <v>1</v>
          </cell>
        </row>
        <row r="1057">
          <cell r="F1057" t="str">
            <v>Tee Ø 48" (1200 mm)</v>
          </cell>
          <cell r="G1057" t="str">
            <v>buah</v>
          </cell>
          <cell r="H1057">
            <v>1</v>
          </cell>
        </row>
        <row r="1058">
          <cell r="F1058" t="str">
            <v>Tee Ø 1/2" (15 mm)</v>
          </cell>
          <cell r="G1058" t="str">
            <v>buah</v>
          </cell>
          <cell r="H1058">
            <v>1</v>
          </cell>
        </row>
        <row r="1059">
          <cell r="F1059" t="str">
            <v>Tee Ø 3/4" (20 mm)</v>
          </cell>
          <cell r="G1059" t="str">
            <v>buah</v>
          </cell>
          <cell r="H1059">
            <v>1</v>
          </cell>
        </row>
        <row r="1060">
          <cell r="F1060" t="str">
            <v>Tee Ø 1" (25 mm)</v>
          </cell>
          <cell r="G1060" t="str">
            <v xml:space="preserve">buah </v>
          </cell>
          <cell r="H1060">
            <v>1</v>
          </cell>
        </row>
        <row r="1061">
          <cell r="F1061" t="str">
            <v>Tee Ø 1-1/4" (32 mm)</v>
          </cell>
          <cell r="G1061" t="str">
            <v>buah</v>
          </cell>
          <cell r="H1061">
            <v>1</v>
          </cell>
        </row>
        <row r="1062">
          <cell r="F1062" t="str">
            <v>Tee Ø 1-1/2" (40 mm)</v>
          </cell>
          <cell r="G1062" t="str">
            <v>buah</v>
          </cell>
          <cell r="H1062">
            <v>1</v>
          </cell>
        </row>
        <row r="1063">
          <cell r="F1063" t="str">
            <v>Tee Ø 2" (50 mm)</v>
          </cell>
          <cell r="G1063" t="str">
            <v>buah</v>
          </cell>
          <cell r="H1063">
            <v>1</v>
          </cell>
        </row>
        <row r="1064">
          <cell r="F1064" t="str">
            <v>Tee Ø 2-1/2" (65 mm)</v>
          </cell>
          <cell r="G1064" t="str">
            <v>buah</v>
          </cell>
          <cell r="H1064">
            <v>1</v>
          </cell>
        </row>
        <row r="1065">
          <cell r="F1065" t="str">
            <v>Tee Ø 5" (125 mm)</v>
          </cell>
          <cell r="G1065" t="str">
            <v>buah</v>
          </cell>
          <cell r="H1065">
            <v>1</v>
          </cell>
        </row>
        <row r="1066">
          <cell r="F1066" t="str">
            <v>Tee Ø 3" (80 mm)</v>
          </cell>
          <cell r="G1066" t="str">
            <v>buah</v>
          </cell>
          <cell r="H1066">
            <v>1</v>
          </cell>
        </row>
        <row r="1067">
          <cell r="F1067" t="str">
            <v>Tee Ø 4" (100 mm)</v>
          </cell>
          <cell r="G1067" t="str">
            <v>buah</v>
          </cell>
          <cell r="H1067">
            <v>1</v>
          </cell>
        </row>
        <row r="1068">
          <cell r="F1068" t="str">
            <v>Tee Ø 12" (300 mm)</v>
          </cell>
          <cell r="G1068" t="str">
            <v>buah</v>
          </cell>
          <cell r="H1068">
            <v>1</v>
          </cell>
        </row>
        <row r="1069">
          <cell r="F1069" t="str">
            <v>Tee Ø 16" (400 mm)</v>
          </cell>
          <cell r="G1069" t="str">
            <v>buah</v>
          </cell>
          <cell r="H1069">
            <v>1</v>
          </cell>
        </row>
        <row r="1070">
          <cell r="F1070" t="str">
            <v xml:space="preserve">Pompa Transfer 450 lpm (Horizontal Centrifugal Pump) + 
Material Bantu /Aksesoris </v>
          </cell>
          <cell r="G1070" t="str">
            <v>Unit</v>
          </cell>
          <cell r="H1070">
            <v>1</v>
          </cell>
        </row>
        <row r="1071">
          <cell r="F1071" t="str">
            <v>Pompa Centrifugal 900 lpm + Material 
Bantu dan Aksesoris</v>
          </cell>
          <cell r="G1071" t="str">
            <v>Unit</v>
          </cell>
          <cell r="H1071">
            <v>1</v>
          </cell>
        </row>
        <row r="1072">
          <cell r="F1072" t="str">
            <v>Pompa Dosing Kapasitas 0.5 lpm + 
Material Bantu /Aksesoris</v>
          </cell>
          <cell r="G1072" t="str">
            <v>Unit</v>
          </cell>
          <cell r="H1072">
            <v>1</v>
          </cell>
        </row>
        <row r="1073">
          <cell r="F1073" t="str">
            <v xml:space="preserve">Pompa Dosing Kapasitas 1.5 lpm + 
Material Bantu /Aksesoris </v>
          </cell>
          <cell r="G1073" t="str">
            <v>Unit</v>
          </cell>
          <cell r="H1073">
            <v>1</v>
          </cell>
        </row>
        <row r="1074">
          <cell r="F1074" t="str">
            <v>Pompa Centrifugal 120 lpm + Material 
Bantu dan Aksesoris</v>
          </cell>
          <cell r="G1074" t="str">
            <v>Unit</v>
          </cell>
          <cell r="H1074">
            <v>1</v>
          </cell>
        </row>
        <row r="1075">
          <cell r="F1075" t="str">
            <v>Pompa Centrifugal 60 lpm + Material 
Bantu dan Aksesoris</v>
          </cell>
          <cell r="G1075" t="str">
            <v>Unit</v>
          </cell>
          <cell r="H1075">
            <v>1</v>
          </cell>
        </row>
        <row r="1076">
          <cell r="F1076" t="str">
            <v>Pompa Centrifugal 1000 lpm + Material 
Bantu dan Aksesoris</v>
          </cell>
          <cell r="G1076" t="str">
            <v>Unit</v>
          </cell>
          <cell r="H1076">
            <v>1</v>
          </cell>
        </row>
        <row r="1077">
          <cell r="F1077" t="str">
            <v xml:space="preserve">Tube Settler </v>
          </cell>
          <cell r="G1077" t="str">
            <v>m2</v>
          </cell>
          <cell r="H1077">
            <v>1</v>
          </cell>
        </row>
        <row r="1078">
          <cell r="F1078" t="str">
            <v>Tangki Anti Water Hammer + Material Bantu/Aksesoris</v>
          </cell>
          <cell r="G1078" t="str">
            <v xml:space="preserve">Unit </v>
          </cell>
          <cell r="H1078">
            <v>1</v>
          </cell>
        </row>
        <row r="1079">
          <cell r="F1079" t="str">
            <v xml:space="preserve">Agitator Tangki Pelarutan 200-300 
rpm + Material Bantu dan Aksesoris </v>
          </cell>
          <cell r="G1079" t="str">
            <v xml:space="preserve">Unit </v>
          </cell>
          <cell r="H1079">
            <v>1</v>
          </cell>
        </row>
        <row r="1080">
          <cell r="F1080" t="str">
            <v xml:space="preserve">Polimer </v>
          </cell>
          <cell r="G1080" t="str">
            <v>kg</v>
          </cell>
          <cell r="H1080">
            <v>1</v>
          </cell>
        </row>
        <row r="1081">
          <cell r="F1081" t="str">
            <v>Air Vent Ø 3" (80 mm)</v>
          </cell>
          <cell r="G1081" t="str">
            <v>Buah</v>
          </cell>
          <cell r="H1081">
            <v>1</v>
          </cell>
        </row>
        <row r="1082">
          <cell r="F1082" t="str">
            <v>Pipa Steel DN. 2-1/2" (65 mm)</v>
          </cell>
          <cell r="G1082" t="str">
            <v>m'</v>
          </cell>
          <cell r="H1082">
            <v>1</v>
          </cell>
        </row>
        <row r="1083">
          <cell r="F1083" t="str">
            <v>Pipa Steel DN. 4" (100 mm)</v>
          </cell>
          <cell r="G1083" t="str">
            <v>m'</v>
          </cell>
          <cell r="H1083">
            <v>1</v>
          </cell>
        </row>
        <row r="1084">
          <cell r="F1084" t="str">
            <v>Pipa Steel DN. 5" (125 mm)</v>
          </cell>
          <cell r="G1084" t="str">
            <v>m'</v>
          </cell>
          <cell r="H1084">
            <v>1</v>
          </cell>
        </row>
        <row r="1085">
          <cell r="F1085" t="str">
            <v>Pipa Steel DN. 6" (150 mm)</v>
          </cell>
          <cell r="G1085" t="str">
            <v>m'</v>
          </cell>
          <cell r="H1085">
            <v>1</v>
          </cell>
        </row>
        <row r="1086">
          <cell r="F1086" t="str">
            <v>Pipa Steel DN. 8" (200 mm)</v>
          </cell>
          <cell r="G1086" t="str">
            <v>m'</v>
          </cell>
          <cell r="H1086">
            <v>1</v>
          </cell>
        </row>
        <row r="1087">
          <cell r="F1087" t="str">
            <v>Pipa Steel DN. 10" (250 mm)</v>
          </cell>
          <cell r="G1087" t="str">
            <v>m'</v>
          </cell>
          <cell r="H1087">
            <v>1</v>
          </cell>
        </row>
        <row r="1088">
          <cell r="F1088" t="str">
            <v>Pipa Steel DN. 12" (300 mm)</v>
          </cell>
          <cell r="G1088" t="str">
            <v>m'</v>
          </cell>
          <cell r="H1088">
            <v>1</v>
          </cell>
        </row>
        <row r="1089">
          <cell r="F1089" t="str">
            <v>Pipa Steel DN. 16" (400 mm)</v>
          </cell>
          <cell r="G1089" t="str">
            <v>m'</v>
          </cell>
          <cell r="H1089">
            <v>1</v>
          </cell>
        </row>
        <row r="1090">
          <cell r="F1090" t="str">
            <v>Pressure Instrumentation + 
Material Bantu</v>
          </cell>
          <cell r="G1090" t="str">
            <v xml:space="preserve">Unit </v>
          </cell>
          <cell r="H1090">
            <v>1</v>
          </cell>
        </row>
        <row r="1091">
          <cell r="F1091" t="str">
            <v xml:space="preserve">Tee Stub In Ø 8" x 4" (200 x 100 mm) </v>
          </cell>
          <cell r="G1091" t="str">
            <v xml:space="preserve">Unit </v>
          </cell>
          <cell r="H1091">
            <v>1</v>
          </cell>
        </row>
        <row r="1092">
          <cell r="F1092" t="str">
            <v>Tee Stub In 45° Ø 10"x 8" (250 x 200 mm)</v>
          </cell>
          <cell r="G1092" t="str">
            <v xml:space="preserve">Unit </v>
          </cell>
          <cell r="H1092">
            <v>1</v>
          </cell>
        </row>
        <row r="1093">
          <cell r="F1093" t="str">
            <v>Tee Stub In 45° Ø 10"x 8" (250 x 200 mm)</v>
          </cell>
          <cell r="G1093" t="str">
            <v xml:space="preserve">Unit </v>
          </cell>
          <cell r="H1093">
            <v>1</v>
          </cell>
        </row>
        <row r="1094">
          <cell r="F1094" t="str">
            <v xml:space="preserve">Tee Stub In 45° Ø 8"x 8" (200 x 200 mm) </v>
          </cell>
          <cell r="G1094" t="str">
            <v xml:space="preserve">Unit </v>
          </cell>
          <cell r="H1094">
            <v>1</v>
          </cell>
        </row>
        <row r="1095">
          <cell r="F1095" t="str">
            <v>Tee Y Ø 3" x 2" (80 x50 mm) Galvanized</v>
          </cell>
          <cell r="G1095" t="str">
            <v>Unit</v>
          </cell>
          <cell r="H1095">
            <v>1</v>
          </cell>
        </row>
        <row r="1096">
          <cell r="F1096" t="str">
            <v>Reducer Ø 10" x 8" (250 x 200 mm)</v>
          </cell>
          <cell r="G1096" t="str">
            <v>Buah</v>
          </cell>
          <cell r="H1096">
            <v>1</v>
          </cell>
        </row>
        <row r="1097">
          <cell r="F1097" t="str">
            <v>Reducer Ø 10" x 6" (250 x 150 mm)</v>
          </cell>
          <cell r="G1097" t="str">
            <v>Buah</v>
          </cell>
          <cell r="H1097">
            <v>1</v>
          </cell>
        </row>
        <row r="1098">
          <cell r="F1098" t="str">
            <v>Reducer Ø 6" x 4" (150 x 100 mm)</v>
          </cell>
          <cell r="G1098" t="str">
            <v>Buah</v>
          </cell>
          <cell r="H1098">
            <v>1</v>
          </cell>
        </row>
        <row r="1099">
          <cell r="F1099" t="str">
            <v>Reducer Ø 6" x 11/2" (150 x 40 mm)</v>
          </cell>
          <cell r="G1099" t="str">
            <v>Buah</v>
          </cell>
          <cell r="H1099">
            <v>1</v>
          </cell>
        </row>
        <row r="1100">
          <cell r="F1100" t="str">
            <v>Reducer Ø 3" x 2" (80 x 50 mm)</v>
          </cell>
          <cell r="G1100" t="str">
            <v>Buah</v>
          </cell>
          <cell r="H1100">
            <v>1</v>
          </cell>
        </row>
        <row r="1101">
          <cell r="F1101" t="str">
            <v xml:space="preserve">Reducer Ø 4" x 3” (100 x 80 mm) </v>
          </cell>
          <cell r="G1101" t="str">
            <v>Buah</v>
          </cell>
          <cell r="H1101">
            <v>1</v>
          </cell>
        </row>
        <row r="1102">
          <cell r="F1102" t="str">
            <v>Reducer  Ø 3" x 2” (80 x 50 mm)</v>
          </cell>
          <cell r="G1102" t="str">
            <v>Buah</v>
          </cell>
          <cell r="H1102">
            <v>1</v>
          </cell>
        </row>
        <row r="1103">
          <cell r="F1103" t="str">
            <v>Reducer Ø 4" x 2" (100 x 50 mm)</v>
          </cell>
          <cell r="G1103" t="str">
            <v>Buah</v>
          </cell>
          <cell r="H1103">
            <v>1</v>
          </cell>
        </row>
        <row r="1104">
          <cell r="F1104" t="str">
            <v>Reducer Ø 8" x 2" (200 x 50 mm)</v>
          </cell>
          <cell r="G1104" t="str">
            <v>Buah</v>
          </cell>
          <cell r="H1104">
            <v>1</v>
          </cell>
        </row>
        <row r="1105">
          <cell r="F1105" t="str">
            <v>Socket Ø 3/4" (20mm)</v>
          </cell>
          <cell r="G1105" t="str">
            <v>Buah</v>
          </cell>
          <cell r="H1105">
            <v>1</v>
          </cell>
        </row>
        <row r="1106">
          <cell r="F1106" t="str">
            <v>Socket Ø 2" (50mm)</v>
          </cell>
          <cell r="G1106" t="str">
            <v>Buah</v>
          </cell>
          <cell r="H1106">
            <v>1</v>
          </cell>
        </row>
        <row r="1107">
          <cell r="F1107" t="str">
            <v>Socket Ø 3" (80mm)</v>
          </cell>
          <cell r="G1107" t="str">
            <v>Buah</v>
          </cell>
          <cell r="H1107">
            <v>1</v>
          </cell>
        </row>
        <row r="1108">
          <cell r="F1108" t="str">
            <v>Nozzle</v>
          </cell>
          <cell r="G1108" t="str">
            <v>Buah</v>
          </cell>
          <cell r="H1108">
            <v>1</v>
          </cell>
        </row>
        <row r="1109">
          <cell r="F1109"/>
          <cell r="G1109"/>
          <cell r="H1109"/>
        </row>
        <row r="1110">
          <cell r="F1110"/>
          <cell r="G1110"/>
          <cell r="H1110"/>
        </row>
        <row r="1111">
          <cell r="F1111"/>
          <cell r="G1111"/>
          <cell r="H1111"/>
        </row>
        <row r="1112">
          <cell r="F1112"/>
          <cell r="G1112"/>
          <cell r="H1112"/>
        </row>
        <row r="1113">
          <cell r="F1113"/>
          <cell r="G1113"/>
          <cell r="H1113"/>
        </row>
        <row r="1114">
          <cell r="F1114"/>
          <cell r="G1114"/>
          <cell r="H1114"/>
        </row>
        <row r="1115">
          <cell r="F1115"/>
          <cell r="G1115"/>
          <cell r="H1115"/>
        </row>
        <row r="1116">
          <cell r="F1116"/>
          <cell r="G1116"/>
          <cell r="H1116"/>
        </row>
        <row r="1117">
          <cell r="F1117"/>
          <cell r="G1117"/>
          <cell r="H1117"/>
        </row>
        <row r="1118">
          <cell r="F1118"/>
          <cell r="G1118"/>
          <cell r="H1118"/>
        </row>
        <row r="1119">
          <cell r="F1119"/>
          <cell r="G1119"/>
          <cell r="H1119"/>
        </row>
        <row r="1120">
          <cell r="F1120"/>
          <cell r="G1120"/>
          <cell r="H1120"/>
        </row>
        <row r="1121">
          <cell r="F1121"/>
          <cell r="G1121"/>
          <cell r="H1121"/>
        </row>
        <row r="1122">
          <cell r="F1122" t="str">
            <v>Flange Adaptor Ø 8" (200 mm)</v>
          </cell>
          <cell r="G1122" t="str">
            <v>Buah</v>
          </cell>
          <cell r="H1122">
            <v>1</v>
          </cell>
        </row>
        <row r="1123">
          <cell r="F1123" t="str">
            <v>Flange Adaptor Ø 6" (150 mm)</v>
          </cell>
          <cell r="G1123" t="str">
            <v>Buah</v>
          </cell>
          <cell r="H1123">
            <v>1</v>
          </cell>
        </row>
        <row r="1124">
          <cell r="F1124" t="str">
            <v>Flange Adaptor Ø 4" (100 mm)</v>
          </cell>
          <cell r="G1124" t="str">
            <v>Buah</v>
          </cell>
          <cell r="H1124">
            <v>1</v>
          </cell>
        </row>
        <row r="1125">
          <cell r="F1125" t="str">
            <v>Flange Adaptor Ø 2" (50 mm)</v>
          </cell>
          <cell r="G1125" t="str">
            <v>Buah</v>
          </cell>
          <cell r="H1125">
            <v>1</v>
          </cell>
        </row>
        <row r="1126">
          <cell r="F1126" t="str">
            <v>Flange Ø 10" (200 mm)</v>
          </cell>
          <cell r="G1126" t="str">
            <v>Buah</v>
          </cell>
          <cell r="H1126">
            <v>1</v>
          </cell>
        </row>
        <row r="1127">
          <cell r="F1127" t="str">
            <v>Flange Ø 12" (300 mm)</v>
          </cell>
          <cell r="G1127" t="str">
            <v>Buah</v>
          </cell>
          <cell r="H1127">
            <v>1</v>
          </cell>
        </row>
        <row r="1128">
          <cell r="F1128" t="str">
            <v>Flange Ø 8" (200 mm)</v>
          </cell>
          <cell r="G1128" t="str">
            <v>Buah</v>
          </cell>
          <cell r="H1128">
            <v>1</v>
          </cell>
        </row>
        <row r="1129">
          <cell r="F1129" t="str">
            <v>Flange Ø 6" (150 mm)</v>
          </cell>
          <cell r="G1129" t="str">
            <v>Buah</v>
          </cell>
          <cell r="H1129">
            <v>1</v>
          </cell>
        </row>
        <row r="1130">
          <cell r="F1130" t="str">
            <v>Flange Ø 4" (100 mm)</v>
          </cell>
          <cell r="G1130" t="str">
            <v>Buah</v>
          </cell>
          <cell r="H1130">
            <v>1</v>
          </cell>
        </row>
        <row r="1131">
          <cell r="F1131" t="str">
            <v>Flange Ø 3" (80 mm)</v>
          </cell>
          <cell r="G1131" t="str">
            <v>Buah</v>
          </cell>
          <cell r="H1131">
            <v>1</v>
          </cell>
        </row>
        <row r="1132">
          <cell r="F1132" t="str">
            <v>Flange Ø 2" (50 mm)</v>
          </cell>
          <cell r="G1132" t="str">
            <v>Buah</v>
          </cell>
          <cell r="H1132">
            <v>1</v>
          </cell>
        </row>
        <row r="1133">
          <cell r="F1133" t="str">
            <v>Flange Ø 1-1/2" (40 mm)</v>
          </cell>
          <cell r="G1133" t="str">
            <v>Buah</v>
          </cell>
          <cell r="H1133">
            <v>1</v>
          </cell>
        </row>
        <row r="1134">
          <cell r="F1134" t="str">
            <v>Flange Ø 1-1/4" (32 mm</v>
          </cell>
          <cell r="G1134" t="str">
            <v>Buah</v>
          </cell>
          <cell r="H1134">
            <v>1</v>
          </cell>
        </row>
        <row r="1135">
          <cell r="F1135" t="str">
            <v>Blind Flange Ø 10" (250 mm)</v>
          </cell>
          <cell r="G1135" t="str">
            <v>Buah</v>
          </cell>
          <cell r="H1135">
            <v>1</v>
          </cell>
        </row>
        <row r="1136">
          <cell r="F1136" t="str">
            <v>Blind Flange Ø 8" (200 mm)</v>
          </cell>
          <cell r="G1136" t="str">
            <v>Buah</v>
          </cell>
          <cell r="H1136">
            <v>1</v>
          </cell>
        </row>
        <row r="1137">
          <cell r="F1137" t="str">
            <v>Blind Flange Ø 6" (150 mm)</v>
          </cell>
          <cell r="G1137" t="str">
            <v>Buah</v>
          </cell>
          <cell r="H1137">
            <v>1</v>
          </cell>
        </row>
        <row r="1138">
          <cell r="F1138" t="str">
            <v>Blind Flange Ø 3" (80 mm)</v>
          </cell>
          <cell r="G1138" t="str">
            <v>Buah</v>
          </cell>
          <cell r="H1138">
            <v>1</v>
          </cell>
        </row>
        <row r="1139">
          <cell r="F1139" t="str">
            <v>Blind Flange Ø 2" (50 mm)</v>
          </cell>
          <cell r="G1139" t="str">
            <v>Buah</v>
          </cell>
          <cell r="H1139">
            <v>1</v>
          </cell>
        </row>
        <row r="1140">
          <cell r="F1140" t="str">
            <v>Wall pipe dan puddle flange Ø 8" (200mm)</v>
          </cell>
          <cell r="G1140" t="str">
            <v>Buah</v>
          </cell>
          <cell r="H1140">
            <v>1</v>
          </cell>
        </row>
        <row r="1141">
          <cell r="F1141" t="str">
            <v>Fitting Flange PVC Ø3" (80 mm)</v>
          </cell>
          <cell r="G1141" t="str">
            <v>Buah</v>
          </cell>
          <cell r="H1141">
            <v>1</v>
          </cell>
        </row>
        <row r="1142">
          <cell r="F1142" t="str">
            <v>Flange Ø 2-1/2" (65 mm)</v>
          </cell>
          <cell r="G1142" t="str">
            <v>Buah</v>
          </cell>
          <cell r="H1142">
            <v>1</v>
          </cell>
        </row>
        <row r="1143">
          <cell r="F1143" t="str">
            <v>Flange Ø 18" (450 mm)</v>
          </cell>
          <cell r="G1143" t="str">
            <v>Buah</v>
          </cell>
          <cell r="H1143">
            <v>1</v>
          </cell>
        </row>
        <row r="1144">
          <cell r="F1144" t="str">
            <v>Flange Ø 20" (500 mm)</v>
          </cell>
          <cell r="G1144" t="str">
            <v>Buah</v>
          </cell>
          <cell r="H1144">
            <v>1</v>
          </cell>
        </row>
        <row r="1145">
          <cell r="F1145"/>
          <cell r="G1145"/>
          <cell r="H1145"/>
        </row>
        <row r="1146">
          <cell r="F1146"/>
          <cell r="G1146"/>
          <cell r="H1146"/>
        </row>
        <row r="1147">
          <cell r="F1147"/>
          <cell r="G1147"/>
          <cell r="H1147"/>
        </row>
        <row r="1148">
          <cell r="F1148"/>
          <cell r="G1148"/>
          <cell r="H1148"/>
        </row>
        <row r="1149">
          <cell r="F1149"/>
          <cell r="G1149"/>
          <cell r="H1149"/>
        </row>
        <row r="1150">
          <cell r="F1150"/>
          <cell r="G1150"/>
          <cell r="H1150"/>
        </row>
        <row r="1151">
          <cell r="F1151"/>
          <cell r="G1151"/>
          <cell r="H1151"/>
        </row>
        <row r="1152">
          <cell r="F1152"/>
          <cell r="G1152"/>
          <cell r="H1152"/>
        </row>
        <row r="1153">
          <cell r="F1153"/>
          <cell r="G1153"/>
          <cell r="H1153"/>
        </row>
        <row r="1154">
          <cell r="F1154"/>
          <cell r="G1154"/>
          <cell r="H1154"/>
        </row>
        <row r="1155">
          <cell r="F1155" t="str">
            <v>Flange Ø 24" (600 mm)</v>
          </cell>
          <cell r="G1155" t="str">
            <v>Buah</v>
          </cell>
          <cell r="H1155">
            <v>1</v>
          </cell>
        </row>
        <row r="1156">
          <cell r="F1156" t="str">
            <v>Flange Bell End Ø 2" (50 mm)</v>
          </cell>
          <cell r="G1156" t="str">
            <v>Buah</v>
          </cell>
          <cell r="H1156">
            <v>1</v>
          </cell>
        </row>
        <row r="1157">
          <cell r="F1157" t="str">
            <v>Flange Bell End Ø 3" (80 mm)</v>
          </cell>
          <cell r="G1157" t="str">
            <v>Buah</v>
          </cell>
          <cell r="H1157">
            <v>1</v>
          </cell>
        </row>
        <row r="1158">
          <cell r="F1158" t="str">
            <v>Flange Bell End Ø 4" (100 mm)</v>
          </cell>
          <cell r="G1158" t="str">
            <v>Buah</v>
          </cell>
          <cell r="H1158">
            <v>1</v>
          </cell>
        </row>
        <row r="1159">
          <cell r="F1159" t="str">
            <v>Bend 90° Ø 6" (150 mm)</v>
          </cell>
          <cell r="G1159" t="str">
            <v>Buah</v>
          </cell>
          <cell r="H1159">
            <v>1</v>
          </cell>
        </row>
        <row r="1160">
          <cell r="F1160" t="str">
            <v>Bend 90° Ø 4" (100 mm)</v>
          </cell>
          <cell r="G1160" t="str">
            <v>Buah</v>
          </cell>
          <cell r="H1160">
            <v>1</v>
          </cell>
        </row>
        <row r="1161">
          <cell r="F1161" t="str">
            <v>Bend 90° Ø 3" (100 mm)</v>
          </cell>
          <cell r="G1161" t="str">
            <v>Buah</v>
          </cell>
          <cell r="H1161">
            <v>1</v>
          </cell>
        </row>
        <row r="1162">
          <cell r="F1162" t="str">
            <v>Bend 90° Ø 2" (50 mm)</v>
          </cell>
          <cell r="G1162" t="str">
            <v>Buah</v>
          </cell>
          <cell r="H1162">
            <v>1</v>
          </cell>
        </row>
        <row r="1163">
          <cell r="F1163" t="str">
            <v>Bend All Flange Ø 4" (100 mm)</v>
          </cell>
          <cell r="G1163" t="str">
            <v>Buah</v>
          </cell>
          <cell r="H1163">
            <v>1</v>
          </cell>
        </row>
        <row r="1164">
          <cell r="F1164" t="str">
            <v>Bend 90° Ø 8" (200 mm)</v>
          </cell>
          <cell r="G1164" t="str">
            <v>Buah</v>
          </cell>
          <cell r="H1164">
            <v>1</v>
          </cell>
        </row>
        <row r="1165">
          <cell r="F1165" t="str">
            <v>Bend 90° Ø 1-1/4" (20 mm)</v>
          </cell>
          <cell r="G1165" t="str">
            <v>Buah</v>
          </cell>
          <cell r="H1165">
            <v>1</v>
          </cell>
        </row>
        <row r="1166">
          <cell r="F1166" t="str">
            <v>Bend 90° Ø 3/4" (20 mm)</v>
          </cell>
          <cell r="G1166" t="str">
            <v>Buah</v>
          </cell>
          <cell r="H1166">
            <v>1</v>
          </cell>
        </row>
        <row r="1167">
          <cell r="F1167" t="str">
            <v>Bend 45° Ø 2" (50 mm)</v>
          </cell>
          <cell r="G1167" t="str">
            <v>Buah</v>
          </cell>
          <cell r="H1167">
            <v>1</v>
          </cell>
        </row>
        <row r="1168">
          <cell r="F1168" t="str">
            <v>Bend 45° Ø 2-1/2" (65 mm)</v>
          </cell>
          <cell r="G1168" t="str">
            <v>Buah</v>
          </cell>
          <cell r="H1168">
            <v>1</v>
          </cell>
        </row>
        <row r="1169">
          <cell r="F1169" t="str">
            <v xml:space="preserve">Bend 45° Ø 2-1/2" (65 mm) </v>
          </cell>
          <cell r="G1169" t="str">
            <v>Buah</v>
          </cell>
          <cell r="H1169">
            <v>1</v>
          </cell>
        </row>
        <row r="1170">
          <cell r="F1170" t="str">
            <v>Bend 45° Ø 4" (100 mm)</v>
          </cell>
          <cell r="G1170" t="str">
            <v>Buah</v>
          </cell>
          <cell r="H1170">
            <v>1</v>
          </cell>
        </row>
        <row r="1171">
          <cell r="F1171" t="str">
            <v>Bend 45° Ø 6" (150 mm)</v>
          </cell>
          <cell r="G1171" t="str">
            <v>Buah</v>
          </cell>
          <cell r="H1171">
            <v>1</v>
          </cell>
        </row>
        <row r="1172">
          <cell r="F1172" t="str">
            <v>Bend 45° Ø 8" (200 mm)</v>
          </cell>
          <cell r="G1172" t="str">
            <v>Buah</v>
          </cell>
          <cell r="H1172">
            <v>1</v>
          </cell>
        </row>
        <row r="1173">
          <cell r="F1173" t="str">
            <v>Bend 45° Ø 10" (250 mm)</v>
          </cell>
          <cell r="G1173" t="str">
            <v>Buah</v>
          </cell>
          <cell r="H1173">
            <v>1</v>
          </cell>
        </row>
        <row r="1174">
          <cell r="F1174" t="str">
            <v>Bend 45° Ø 12" (300 mm)</v>
          </cell>
          <cell r="G1174" t="str">
            <v>Buah</v>
          </cell>
          <cell r="H1174">
            <v>1</v>
          </cell>
        </row>
        <row r="1175">
          <cell r="F1175" t="str">
            <v>Bend 45° Ø 16" (400 mm)</v>
          </cell>
          <cell r="G1175" t="str">
            <v>Buah</v>
          </cell>
          <cell r="H1175">
            <v>1</v>
          </cell>
        </row>
        <row r="1176">
          <cell r="F1176" t="str">
            <v>Bend 45° Ø 18" (450 mm)</v>
          </cell>
          <cell r="G1176" t="str">
            <v>Buah</v>
          </cell>
          <cell r="H1176">
            <v>1</v>
          </cell>
        </row>
        <row r="1177">
          <cell r="F1177" t="str">
            <v>Bend 45° Ø 20" (500 mm)</v>
          </cell>
          <cell r="G1177" t="str">
            <v>Buah</v>
          </cell>
          <cell r="H1177">
            <v>1</v>
          </cell>
        </row>
        <row r="1178">
          <cell r="F1178" t="str">
            <v>Bend 45° Ø 24" (600 mm)</v>
          </cell>
          <cell r="G1178" t="str">
            <v>Buah</v>
          </cell>
          <cell r="H1178">
            <v>1</v>
          </cell>
        </row>
        <row r="1179">
          <cell r="F1179" t="str">
            <v>Bend 90° Ø 2-1/2" (65 mm)</v>
          </cell>
          <cell r="G1179" t="str">
            <v>Buah</v>
          </cell>
          <cell r="H1179">
            <v>1</v>
          </cell>
        </row>
        <row r="1180">
          <cell r="F1180" t="str">
            <v>Bend 90° Ø 10" (250 mm)</v>
          </cell>
          <cell r="G1180" t="str">
            <v>Buah</v>
          </cell>
          <cell r="H1180">
            <v>1</v>
          </cell>
        </row>
        <row r="1181">
          <cell r="F1181" t="str">
            <v>Bend 90° Ø 12" (300 mm)</v>
          </cell>
          <cell r="G1181" t="str">
            <v>Buah</v>
          </cell>
          <cell r="H1181">
            <v>1</v>
          </cell>
        </row>
        <row r="1182">
          <cell r="F1182" t="str">
            <v>Bend 90° Ø 16" (400 mm)</v>
          </cell>
          <cell r="G1182" t="str">
            <v>Buah</v>
          </cell>
          <cell r="H1182">
            <v>1</v>
          </cell>
        </row>
        <row r="1183">
          <cell r="F1183" t="str">
            <v>Bend 90° Ø 18" (450 mm)</v>
          </cell>
          <cell r="G1183" t="str">
            <v>Buah</v>
          </cell>
          <cell r="H1183">
            <v>1</v>
          </cell>
        </row>
        <row r="1184">
          <cell r="F1184" t="str">
            <v>Bend 90° Ø 20" (500 mm)</v>
          </cell>
          <cell r="G1184" t="str">
            <v>Buah</v>
          </cell>
          <cell r="H1184">
            <v>1</v>
          </cell>
        </row>
        <row r="1185">
          <cell r="F1185" t="str">
            <v>Bend 90° Ø 24" (600 mm)</v>
          </cell>
          <cell r="G1185" t="str">
            <v>Buah</v>
          </cell>
          <cell r="H1185">
            <v>1</v>
          </cell>
        </row>
        <row r="1186">
          <cell r="F1186" t="str">
            <v>Bend PVC 30° Ø 2" (50 mm)</v>
          </cell>
          <cell r="G1186" t="str">
            <v>Buah</v>
          </cell>
          <cell r="H1186">
            <v>1</v>
          </cell>
        </row>
        <row r="1187">
          <cell r="F1187" t="str">
            <v>Bend PVC 45° Ø 2" (50 mm)</v>
          </cell>
          <cell r="G1187" t="str">
            <v>Buah</v>
          </cell>
          <cell r="H1187">
            <v>1</v>
          </cell>
        </row>
        <row r="1188">
          <cell r="F1188" t="str">
            <v>Bend PVC 90° Ø 2" (50 mm)</v>
          </cell>
          <cell r="G1188" t="str">
            <v>Buah</v>
          </cell>
          <cell r="H1188">
            <v>1</v>
          </cell>
        </row>
        <row r="1189">
          <cell r="F1189" t="str">
            <v>Bend PVC 45° Ø 3" (80 mm)</v>
          </cell>
          <cell r="G1189" t="str">
            <v>Buah</v>
          </cell>
          <cell r="H1189">
            <v>1</v>
          </cell>
        </row>
        <row r="1190">
          <cell r="F1190" t="str">
            <v>Bend PVC 90° Ø 3" (80 mm)</v>
          </cell>
          <cell r="G1190" t="str">
            <v>Buah</v>
          </cell>
          <cell r="H1190">
            <v>1</v>
          </cell>
        </row>
        <row r="1191">
          <cell r="F1191" t="str">
            <v>Bend PVC 45° Ø 4" (100 mm)</v>
          </cell>
          <cell r="G1191" t="str">
            <v>Buah</v>
          </cell>
          <cell r="H1191">
            <v>1</v>
          </cell>
        </row>
        <row r="1192">
          <cell r="F1192" t="str">
            <v>Back Pressure Valve Ø 1/2" (15 mm)</v>
          </cell>
          <cell r="G1192" t="str">
            <v>Buah</v>
          </cell>
          <cell r="H1192">
            <v>1</v>
          </cell>
        </row>
        <row r="1193">
          <cell r="F1193" t="str">
            <v>Air Valve Ø 8" (200 mm)</v>
          </cell>
          <cell r="G1193" t="str">
            <v>Buah</v>
          </cell>
          <cell r="H1193">
            <v>1</v>
          </cell>
        </row>
        <row r="1194">
          <cell r="F1194" t="str">
            <v>Air Valve Ø 3" (80 mm)</v>
          </cell>
          <cell r="G1194" t="str">
            <v>Buah</v>
          </cell>
          <cell r="H1194">
            <v>1</v>
          </cell>
        </row>
        <row r="1195">
          <cell r="F1195" t="str">
            <v>Air Valve Ø 1-1/2 " (40 mm</v>
          </cell>
          <cell r="G1195" t="str">
            <v>Buah</v>
          </cell>
          <cell r="H1195">
            <v>1</v>
          </cell>
        </row>
        <row r="1196">
          <cell r="F1196" t="str">
            <v>Air Valve Ø 2" (50 mm)</v>
          </cell>
          <cell r="G1196" t="str">
            <v>Buah</v>
          </cell>
          <cell r="H1196">
            <v>1</v>
          </cell>
        </row>
        <row r="1197">
          <cell r="F1197" t="str">
            <v>Air Valve Ø 2-1/2" (65 mm)</v>
          </cell>
          <cell r="G1197" t="str">
            <v>Buah</v>
          </cell>
          <cell r="H1197">
            <v>1</v>
          </cell>
        </row>
        <row r="1198">
          <cell r="F1198" t="str">
            <v>Air Valve Ø 4" (100 mm)</v>
          </cell>
          <cell r="G1198" t="str">
            <v>Buah</v>
          </cell>
          <cell r="H1198">
            <v>1</v>
          </cell>
        </row>
        <row r="1199">
          <cell r="F1199" t="str">
            <v>Air Valve Ø 6" (150 mm)</v>
          </cell>
          <cell r="G1199" t="str">
            <v>Buah</v>
          </cell>
          <cell r="H1199">
            <v>1</v>
          </cell>
        </row>
        <row r="1200">
          <cell r="F1200" t="str">
            <v>Air Valve Ø 10" (250 mm)</v>
          </cell>
          <cell r="G1200" t="str">
            <v>Buah</v>
          </cell>
          <cell r="H1200">
            <v>1</v>
          </cell>
        </row>
        <row r="1201">
          <cell r="F1201" t="str">
            <v>Air Valve Ø 12" (300 mm)</v>
          </cell>
          <cell r="G1201" t="str">
            <v>Buah</v>
          </cell>
          <cell r="H1201">
            <v>1</v>
          </cell>
        </row>
        <row r="1202">
          <cell r="F1202" t="str">
            <v>Adaptor Ø 3/4" (20 mm)</v>
          </cell>
          <cell r="G1202" t="str">
            <v>Buah</v>
          </cell>
          <cell r="H1202">
            <v>1</v>
          </cell>
        </row>
        <row r="1203">
          <cell r="F1203" t="str">
            <v>Union Ø 3/4" (20 mm)</v>
          </cell>
          <cell r="G1203" t="str">
            <v>Buah</v>
          </cell>
          <cell r="H1203">
            <v>1</v>
          </cell>
        </row>
        <row r="1204">
          <cell r="F1204" t="str">
            <v>Double Nipple Ø3/4" (20 mm)</v>
          </cell>
          <cell r="G1204" t="str">
            <v>Buah</v>
          </cell>
          <cell r="H1204">
            <v>1</v>
          </cell>
        </row>
        <row r="1205">
          <cell r="F1205" t="str">
            <v>Giboult Joint Ø 8" (200 mm)</v>
          </cell>
          <cell r="G1205" t="str">
            <v>Buah</v>
          </cell>
          <cell r="H1205">
            <v>1</v>
          </cell>
        </row>
        <row r="1206">
          <cell r="F1206" t="str">
            <v>Street Box Ø 2" (50 mm)</v>
          </cell>
          <cell r="G1206" t="str">
            <v>Buah</v>
          </cell>
          <cell r="H1206">
            <v>1</v>
          </cell>
        </row>
        <row r="1207">
          <cell r="F1207" t="str">
            <v>Street Box Ø 2-1/2" (65 mm)</v>
          </cell>
          <cell r="G1207" t="str">
            <v>Buah</v>
          </cell>
          <cell r="H1207">
            <v>1</v>
          </cell>
        </row>
        <row r="1208">
          <cell r="F1208" t="str">
            <v>Street Box Ø 4" (100 mm)</v>
          </cell>
          <cell r="G1208" t="str">
            <v>Buah</v>
          </cell>
          <cell r="H1208">
            <v>1</v>
          </cell>
        </row>
        <row r="1209">
          <cell r="F1209" t="str">
            <v>Street Box Ø 6" (150 mm)</v>
          </cell>
          <cell r="G1209" t="str">
            <v>Buah</v>
          </cell>
          <cell r="H1209">
            <v>1</v>
          </cell>
        </row>
        <row r="1210">
          <cell r="F1210" t="str">
            <v>Street Box Ø 8" (200 mm)</v>
          </cell>
          <cell r="G1210" t="str">
            <v>Buah</v>
          </cell>
          <cell r="H1210">
            <v>1</v>
          </cell>
        </row>
        <row r="1211">
          <cell r="F1211" t="str">
            <v>Street Box Ø 10" (250 mm)</v>
          </cell>
          <cell r="G1211" t="str">
            <v>Buah</v>
          </cell>
          <cell r="H1211">
            <v>1</v>
          </cell>
        </row>
        <row r="1212">
          <cell r="F1212" t="str">
            <v>Street Box Ø 12" (300 mm)</v>
          </cell>
          <cell r="G1212" t="str">
            <v>Buah</v>
          </cell>
          <cell r="H1212">
            <v>1</v>
          </cell>
        </row>
        <row r="1213">
          <cell r="F1213" t="str">
            <v>Street Box Ø 16" (400 mm)</v>
          </cell>
          <cell r="G1213" t="str">
            <v>Buah</v>
          </cell>
          <cell r="H1213">
            <v>1</v>
          </cell>
        </row>
        <row r="1214">
          <cell r="F1214" t="str">
            <v>Street Box Ø 18" (450 mm)</v>
          </cell>
          <cell r="G1214" t="str">
            <v>Buah</v>
          </cell>
          <cell r="H1214">
            <v>1</v>
          </cell>
        </row>
        <row r="1215">
          <cell r="F1215" t="str">
            <v>Street Box Ø 20" (500 mm)</v>
          </cell>
          <cell r="G1215" t="str">
            <v>Buah</v>
          </cell>
          <cell r="H1215">
            <v>1</v>
          </cell>
        </row>
        <row r="1216">
          <cell r="F1216" t="str">
            <v>Street Box Ø 24" (600 mm)</v>
          </cell>
          <cell r="G1216" t="str">
            <v>Buah</v>
          </cell>
          <cell r="H1216">
            <v>1</v>
          </cell>
        </row>
        <row r="1217">
          <cell r="F1217" t="str">
            <v>Street Box Cast Iron Ø 2" (50 mm)</v>
          </cell>
          <cell r="G1217" t="str">
            <v>Buah</v>
          </cell>
          <cell r="H1217">
            <v>1</v>
          </cell>
        </row>
        <row r="1218">
          <cell r="F1218" t="str">
            <v>Street Box Cast Iron Ø 3" (80 mm)</v>
          </cell>
          <cell r="G1218" t="str">
            <v>Buah</v>
          </cell>
          <cell r="H1218">
            <v>1</v>
          </cell>
        </row>
        <row r="1219">
          <cell r="F1219" t="str">
            <v>Street Box Cast Iron Ø 4" (100 mm)</v>
          </cell>
          <cell r="G1219" t="str">
            <v>Buah</v>
          </cell>
          <cell r="H1219">
            <v>1</v>
          </cell>
        </row>
        <row r="1220">
          <cell r="F1220" t="str">
            <v>Bend Flange 45 ° Ø 2" (50 mm)</v>
          </cell>
          <cell r="G1220" t="str">
            <v>Buah</v>
          </cell>
          <cell r="H1220">
            <v>1</v>
          </cell>
        </row>
        <row r="1221">
          <cell r="F1221" t="str">
            <v>Bend Flange 45° Ø 2-1/2" (65 mm)</v>
          </cell>
          <cell r="G1221" t="str">
            <v>Buah</v>
          </cell>
          <cell r="H1221">
            <v>1</v>
          </cell>
        </row>
        <row r="1222">
          <cell r="F1222" t="str">
            <v>Bend Flange 45° Ø3" (80 mm)</v>
          </cell>
          <cell r="G1222" t="str">
            <v>Buah</v>
          </cell>
          <cell r="H1222">
            <v>1</v>
          </cell>
        </row>
        <row r="1223">
          <cell r="F1223" t="str">
            <v>Bend Flange 45° Ø4" (100 mm)</v>
          </cell>
          <cell r="G1223" t="str">
            <v>Buah</v>
          </cell>
          <cell r="H1223">
            <v>1</v>
          </cell>
        </row>
        <row r="1224">
          <cell r="F1224" t="str">
            <v>Bend Flange 45° Ø6" (150 mm)</v>
          </cell>
          <cell r="G1224" t="str">
            <v>Buah</v>
          </cell>
          <cell r="H1224">
            <v>1</v>
          </cell>
        </row>
        <row r="1225">
          <cell r="F1225" t="str">
            <v>Bend Flange 45° Ø8" (200 mm)</v>
          </cell>
          <cell r="G1225" t="str">
            <v>Buah</v>
          </cell>
          <cell r="H1225">
            <v>1</v>
          </cell>
        </row>
        <row r="1226">
          <cell r="F1226" t="str">
            <v>Bend Flange 45° Ø10" (250 mm)</v>
          </cell>
          <cell r="G1226" t="str">
            <v>Buah</v>
          </cell>
          <cell r="H1226">
            <v>1</v>
          </cell>
        </row>
        <row r="1227">
          <cell r="F1227" t="str">
            <v>Bend Flange 45° Ø12" (300 mm)</v>
          </cell>
          <cell r="G1227" t="str">
            <v>Buah</v>
          </cell>
          <cell r="H1227">
            <v>1</v>
          </cell>
        </row>
        <row r="1228">
          <cell r="F1228" t="str">
            <v>Bend Flange 45° Ø16" (400 mm)</v>
          </cell>
          <cell r="G1228" t="str">
            <v>Buah</v>
          </cell>
          <cell r="H1228">
            <v>1</v>
          </cell>
        </row>
        <row r="1229">
          <cell r="F1229" t="str">
            <v>Bend Flange 45° Ø18" (450 mm)</v>
          </cell>
          <cell r="G1229" t="str">
            <v>Buah</v>
          </cell>
          <cell r="H1229">
            <v>1</v>
          </cell>
        </row>
        <row r="1230">
          <cell r="F1230" t="str">
            <v>Bend Flange 45° Ø20" (500 mm)</v>
          </cell>
          <cell r="G1230" t="str">
            <v>Buah</v>
          </cell>
          <cell r="H1230">
            <v>1</v>
          </cell>
        </row>
        <row r="1231">
          <cell r="F1231" t="str">
            <v>Bend Flange 45° Ø24" (600 mm)</v>
          </cell>
          <cell r="G1231" t="str">
            <v>Buah</v>
          </cell>
          <cell r="H1231">
            <v>1</v>
          </cell>
        </row>
        <row r="1232">
          <cell r="F1232" t="str">
            <v>Stub Flange Ø 2" (50 mm)</v>
          </cell>
          <cell r="G1232" t="str">
            <v>Buah</v>
          </cell>
          <cell r="H1232">
            <v>1</v>
          </cell>
        </row>
        <row r="1233">
          <cell r="F1233" t="str">
            <v>Stub Flange Ø 2-1/2" (65 mm)</v>
          </cell>
          <cell r="G1233" t="str">
            <v>Buah</v>
          </cell>
          <cell r="H1233">
            <v>1</v>
          </cell>
        </row>
        <row r="1234">
          <cell r="F1234" t="str">
            <v>Stub Flange Ø3" (80 mm)</v>
          </cell>
          <cell r="G1234" t="str">
            <v>Buah</v>
          </cell>
          <cell r="H1234">
            <v>1</v>
          </cell>
        </row>
        <row r="1235">
          <cell r="F1235" t="str">
            <v>Stub Flange Ø4" (100 mm)</v>
          </cell>
          <cell r="G1235" t="str">
            <v>Buah</v>
          </cell>
          <cell r="H1235">
            <v>1</v>
          </cell>
        </row>
        <row r="1236">
          <cell r="F1236" t="str">
            <v>Stub Flange Ø6" (150 mm)</v>
          </cell>
          <cell r="G1236" t="str">
            <v>Buah</v>
          </cell>
          <cell r="H1236">
            <v>1</v>
          </cell>
        </row>
        <row r="1237">
          <cell r="F1237" t="str">
            <v>Stub Flange Ø8" (200 mm)</v>
          </cell>
          <cell r="G1237" t="str">
            <v>Buah</v>
          </cell>
          <cell r="H1237">
            <v>1</v>
          </cell>
        </row>
        <row r="1238">
          <cell r="F1238" t="str">
            <v>Stub Flange Ø10" (250 mm)</v>
          </cell>
          <cell r="G1238" t="str">
            <v>Buah</v>
          </cell>
          <cell r="H1238">
            <v>1</v>
          </cell>
        </row>
        <row r="1239">
          <cell r="F1239" t="str">
            <v>Stub Flange Ø12" (300 mm)</v>
          </cell>
          <cell r="G1239" t="str">
            <v>Buah</v>
          </cell>
          <cell r="H1239">
            <v>1</v>
          </cell>
        </row>
        <row r="1240">
          <cell r="F1240" t="str">
            <v>Stub Flange Ø18" (450 mm)</v>
          </cell>
          <cell r="G1240" t="str">
            <v>Buah</v>
          </cell>
          <cell r="H1240">
            <v>1</v>
          </cell>
        </row>
        <row r="1241">
          <cell r="F1241" t="str">
            <v>Stub Flange Ø20" (500 mm)</v>
          </cell>
          <cell r="G1241" t="str">
            <v>Buah</v>
          </cell>
          <cell r="H1241">
            <v>1</v>
          </cell>
        </row>
        <row r="1242">
          <cell r="F1242" t="str">
            <v>Flange Spigot Ø 2" (50 mm)</v>
          </cell>
          <cell r="G1242" t="str">
            <v>Buah</v>
          </cell>
          <cell r="H1242">
            <v>1</v>
          </cell>
        </row>
        <row r="1243">
          <cell r="F1243" t="str">
            <v>Flange Spigot Ø 2 1/2" (65 mm)</v>
          </cell>
          <cell r="G1243" t="str">
            <v>Buah</v>
          </cell>
          <cell r="H1243">
            <v>1</v>
          </cell>
        </row>
        <row r="1244">
          <cell r="F1244" t="str">
            <v>Flange Spigot Ø3" (80 mm)</v>
          </cell>
          <cell r="G1244" t="str">
            <v>Buah</v>
          </cell>
          <cell r="H1244">
            <v>1</v>
          </cell>
        </row>
        <row r="1245">
          <cell r="F1245" t="str">
            <v>Flange Spigot Ø4" (100 mm)</v>
          </cell>
          <cell r="G1245" t="str">
            <v>Buah</v>
          </cell>
          <cell r="H1245">
            <v>1</v>
          </cell>
        </row>
        <row r="1246">
          <cell r="F1246" t="str">
            <v>Flange Spigot Ø6" (150 mm)</v>
          </cell>
          <cell r="G1246" t="str">
            <v>Buah</v>
          </cell>
          <cell r="H1246">
            <v>1</v>
          </cell>
        </row>
        <row r="1247">
          <cell r="F1247" t="str">
            <v>Flange Spigot Ø8" (200 mm)</v>
          </cell>
          <cell r="G1247" t="str">
            <v>Buah</v>
          </cell>
          <cell r="H1247">
            <v>1</v>
          </cell>
        </row>
        <row r="1248">
          <cell r="F1248" t="str">
            <v>Flange Spigot Ø10" (250 mm)</v>
          </cell>
          <cell r="G1248" t="str">
            <v>Buah</v>
          </cell>
          <cell r="H1248">
            <v>1</v>
          </cell>
        </row>
        <row r="1249">
          <cell r="F1249" t="str">
            <v>Flange Spigot Ø12" (300 mm)</v>
          </cell>
          <cell r="G1249" t="str">
            <v>Buah</v>
          </cell>
          <cell r="H1249">
            <v>1</v>
          </cell>
        </row>
        <row r="1250">
          <cell r="F1250" t="str">
            <v>Flange Spigot Ø16" (400 mm)</v>
          </cell>
          <cell r="G1250" t="str">
            <v>Buah</v>
          </cell>
          <cell r="H1250">
            <v>1</v>
          </cell>
        </row>
        <row r="1251">
          <cell r="F1251" t="str">
            <v>Flange Spigot Ø18" (450 mm)</v>
          </cell>
          <cell r="G1251" t="str">
            <v>Buah</v>
          </cell>
          <cell r="H1251">
            <v>1</v>
          </cell>
        </row>
        <row r="1252">
          <cell r="F1252" t="str">
            <v>Flange Spigot Ø20" (500 mm)</v>
          </cell>
          <cell r="G1252" t="str">
            <v>Buah</v>
          </cell>
          <cell r="H1252">
            <v>1</v>
          </cell>
        </row>
        <row r="1253">
          <cell r="F1253" t="str">
            <v>Flange Spigot Ø24" (600 mm)</v>
          </cell>
          <cell r="G1253" t="str">
            <v>Buah</v>
          </cell>
          <cell r="H1253">
            <v>1</v>
          </cell>
        </row>
        <row r="1254">
          <cell r="F1254" t="str">
            <v>Clamp Saddle Ø 2" x 1/2" (50 mm x 15 mm)</v>
          </cell>
          <cell r="G1254" t="str">
            <v>Buah</v>
          </cell>
          <cell r="H1254">
            <v>1</v>
          </cell>
        </row>
        <row r="1255">
          <cell r="F1255" t="str">
            <v>Clamp Saddle Ø 3" x 1/2" (80 mm x 15 mm)</v>
          </cell>
          <cell r="G1255" t="str">
            <v>Buah</v>
          </cell>
          <cell r="H1255">
            <v>1</v>
          </cell>
        </row>
        <row r="1256">
          <cell r="F1256" t="str">
            <v>Clamp Saddle Ø 4" x 1/2" (100 mm x 15 mm)</v>
          </cell>
          <cell r="G1256" t="str">
            <v>Buah</v>
          </cell>
          <cell r="H1256">
            <v>1</v>
          </cell>
        </row>
        <row r="1257">
          <cell r="F1257" t="str">
            <v>Male Threaded Compression Elbow HDPE Ø 1/2" (15 mm)</v>
          </cell>
          <cell r="G1257" t="str">
            <v>Buah</v>
          </cell>
          <cell r="H1257">
            <v>1</v>
          </cell>
        </row>
        <row r="1258">
          <cell r="F1258" t="str">
            <v>Female Threaded Elbow GIP Ø 1/2" (15 mm)</v>
          </cell>
          <cell r="G1258" t="str">
            <v>Buah</v>
          </cell>
          <cell r="H1258">
            <v>1</v>
          </cell>
        </row>
        <row r="1259">
          <cell r="F1259" t="str">
            <v>Compression Elbow HDPE Ø 1/2" (15 mm)</v>
          </cell>
          <cell r="G1259" t="str">
            <v>Buah</v>
          </cell>
          <cell r="H1259">
            <v>1</v>
          </cell>
        </row>
        <row r="1260">
          <cell r="F1260" t="str">
            <v>Plug Kran (Brass) Ø 1/2" (15 mm)</v>
          </cell>
          <cell r="G1260" t="str">
            <v>Buah</v>
          </cell>
          <cell r="H1260">
            <v>1</v>
          </cell>
        </row>
        <row r="1261">
          <cell r="F1261" t="str">
            <v>Double Nipple (Brass) Ø 1/2" (15 mm)</v>
          </cell>
          <cell r="G1261" t="str">
            <v>Buah</v>
          </cell>
          <cell r="H1261">
            <v>1</v>
          </cell>
        </row>
        <row r="1262">
          <cell r="F1262" t="str">
            <v>DOP Female Threaded Tee GIP Ø 1/2" (15 mm)</v>
          </cell>
          <cell r="G1262" t="str">
            <v>Buah</v>
          </cell>
          <cell r="H1262">
            <v>1</v>
          </cell>
        </row>
        <row r="1263">
          <cell r="F1263" t="str">
            <v>MATERIAL BESI DAN BAJA</v>
          </cell>
          <cell r="G1263"/>
          <cell r="H1263"/>
        </row>
        <row r="1264">
          <cell r="F1264" t="str">
            <v>Baja (ulir) U-39</v>
          </cell>
          <cell r="G1264" t="str">
            <v>kg</v>
          </cell>
          <cell r="H1264">
            <v>1</v>
          </cell>
        </row>
        <row r="1265">
          <cell r="F1265" t="str">
            <v>Baja (ulir) U-48</v>
          </cell>
          <cell r="G1265" t="str">
            <v>kg</v>
          </cell>
          <cell r="H1265">
            <v>1</v>
          </cell>
        </row>
        <row r="1266">
          <cell r="F1266" t="str">
            <v>Baja Tahan Karat  ( Stainless  Steel )</v>
          </cell>
          <cell r="G1266" t="str">
            <v>kg</v>
          </cell>
          <cell r="H1266">
            <v>1</v>
          </cell>
        </row>
        <row r="1267">
          <cell r="F1267" t="str">
            <v>Baja L 40.40.4</v>
          </cell>
          <cell r="G1267" t="str">
            <v>kg</v>
          </cell>
          <cell r="H1267">
            <v>1</v>
          </cell>
        </row>
        <row r="1268">
          <cell r="F1268" t="str">
            <v>Frame besi L.30.30.3</v>
          </cell>
          <cell r="G1268" t="str">
            <v>kg</v>
          </cell>
          <cell r="H1268">
            <v>1</v>
          </cell>
        </row>
        <row r="1269">
          <cell r="F1269" t="str">
            <v>Frame Allum L.10.1</v>
          </cell>
          <cell r="G1269" t="str">
            <v>kg</v>
          </cell>
          <cell r="H1269">
            <v>1</v>
          </cell>
        </row>
        <row r="1270">
          <cell r="F1270" t="str">
            <v>Besi angkur diameter 8</v>
          </cell>
          <cell r="G1270" t="str">
            <v>kg</v>
          </cell>
          <cell r="H1270">
            <v>1</v>
          </cell>
        </row>
        <row r="1271">
          <cell r="F1271" t="str">
            <v>Besi angkur/mur/baut</v>
          </cell>
          <cell r="G1271" t="str">
            <v>bh</v>
          </cell>
          <cell r="H1271">
            <v>1</v>
          </cell>
        </row>
        <row r="1272">
          <cell r="F1272" t="str">
            <v>Mur baut M20</v>
          </cell>
          <cell r="G1272" t="str">
            <v>buah</v>
          </cell>
          <cell r="H1272">
            <v>1</v>
          </cell>
        </row>
        <row r="1273">
          <cell r="F1273" t="str">
            <v xml:space="preserve">Mur baut M16 </v>
          </cell>
          <cell r="G1273" t="str">
            <v>buah</v>
          </cell>
          <cell r="H1273">
            <v>1</v>
          </cell>
        </row>
        <row r="1274">
          <cell r="F1274" t="str">
            <v xml:space="preserve">Mur baut M22 </v>
          </cell>
          <cell r="G1274" t="str">
            <v>buah</v>
          </cell>
          <cell r="H1274">
            <v>1</v>
          </cell>
        </row>
        <row r="1275">
          <cell r="F1275" t="str">
            <v xml:space="preserve">Baut </v>
          </cell>
          <cell r="G1275" t="str">
            <v xml:space="preserve">kg </v>
          </cell>
          <cell r="H1275">
            <v>1</v>
          </cell>
        </row>
        <row r="1276">
          <cell r="F1276" t="str">
            <v>Besi hollow  38.38.2</v>
          </cell>
          <cell r="G1276" t="str">
            <v>kg</v>
          </cell>
          <cell r="H1276">
            <v>1</v>
          </cell>
        </row>
        <row r="1277">
          <cell r="F1277" t="str">
            <v>Besi hollow  50.50.3</v>
          </cell>
          <cell r="G1277" t="str">
            <v>kg</v>
          </cell>
          <cell r="H1277">
            <v>1</v>
          </cell>
        </row>
        <row r="1278">
          <cell r="F1278" t="str">
            <v>Besi hollow galvanis 40.40</v>
          </cell>
          <cell r="G1278" t="str">
            <v>m'</v>
          </cell>
          <cell r="H1278">
            <v>1</v>
          </cell>
        </row>
        <row r="1279">
          <cell r="F1279" t="str">
            <v>Besi lis  kaca (1 x  1) cm</v>
          </cell>
          <cell r="G1279" t="str">
            <v>m'</v>
          </cell>
          <cell r="H1279">
            <v>1</v>
          </cell>
        </row>
        <row r="1280">
          <cell r="F1280" t="str">
            <v>Besi plat baja tebal 2 mm</v>
          </cell>
          <cell r="G1280" t="str">
            <v>kg</v>
          </cell>
          <cell r="H1280">
            <v>1</v>
          </cell>
        </row>
        <row r="1281">
          <cell r="F1281" t="str">
            <v>Besi profil</v>
          </cell>
          <cell r="G1281" t="str">
            <v>kg</v>
          </cell>
          <cell r="H1281">
            <v>1</v>
          </cell>
        </row>
        <row r="1282">
          <cell r="F1282" t="str">
            <v>Besi siku</v>
          </cell>
          <cell r="G1282" t="str">
            <v>kg</v>
          </cell>
          <cell r="H1282">
            <v>1</v>
          </cell>
        </row>
        <row r="1283">
          <cell r="F1283" t="str">
            <v>Besi siku 30x30x3 mm</v>
          </cell>
          <cell r="G1283" t="str">
            <v>kg</v>
          </cell>
          <cell r="H1283">
            <v>1</v>
          </cell>
        </row>
        <row r="1284">
          <cell r="F1284" t="str">
            <v>Besi siku 40x40x4 mm</v>
          </cell>
          <cell r="G1284" t="str">
            <v>kg</v>
          </cell>
          <cell r="H1284">
            <v>1</v>
          </cell>
        </row>
        <row r="1285">
          <cell r="F1285" t="str">
            <v xml:space="preserve">Baja Profil Siku </v>
          </cell>
          <cell r="G1285" t="str">
            <v>kg</v>
          </cell>
          <cell r="H1285">
            <v>1</v>
          </cell>
        </row>
        <row r="1286">
          <cell r="F1286" t="str">
            <v>Besi siku 40x40x4</v>
          </cell>
          <cell r="G1286" t="str">
            <v>m'</v>
          </cell>
          <cell r="H1286">
            <v>1</v>
          </cell>
        </row>
        <row r="1287">
          <cell r="F1287" t="str">
            <v>Besi siku 20x20 tebal 2 mm</v>
          </cell>
          <cell r="G1287" t="str">
            <v>m</v>
          </cell>
          <cell r="H1287">
            <v>1</v>
          </cell>
        </row>
        <row r="1288">
          <cell r="F1288" t="str">
            <v>Besi strip</v>
          </cell>
          <cell r="G1288" t="str">
            <v>kg</v>
          </cell>
          <cell r="H1288">
            <v>1</v>
          </cell>
        </row>
        <row r="1289">
          <cell r="F1289" t="str">
            <v xml:space="preserve">Teralis Besi Strip lengkap dengan accessories </v>
          </cell>
          <cell r="G1289" t="str">
            <v>M2</v>
          </cell>
          <cell r="H1289">
            <v>1</v>
          </cell>
        </row>
        <row r="1290">
          <cell r="F1290" t="str">
            <v>Pelat Strip t=2,6 mm, L=12 cm</v>
          </cell>
          <cell r="G1290" t="str">
            <v>buah</v>
          </cell>
          <cell r="H1290">
            <v>1</v>
          </cell>
        </row>
        <row r="1291">
          <cell r="F1291" t="str">
            <v>Pelat Strip t=2,6 mm, L=14 cm</v>
          </cell>
          <cell r="G1291" t="str">
            <v>buah</v>
          </cell>
          <cell r="H1291">
            <v>1</v>
          </cell>
        </row>
        <row r="1292">
          <cell r="F1292" t="str">
            <v>Pelat Strip t=2,6 mm, L=17 cm</v>
          </cell>
          <cell r="G1292" t="str">
            <v xml:space="preserve">buah </v>
          </cell>
          <cell r="H1292">
            <v>1</v>
          </cell>
        </row>
        <row r="1293">
          <cell r="F1293" t="str">
            <v>Pelat Strip t=2,6 mm, L=34 cm</v>
          </cell>
          <cell r="G1293" t="str">
            <v>buah</v>
          </cell>
          <cell r="H1293">
            <v>1</v>
          </cell>
        </row>
        <row r="1294">
          <cell r="F1294" t="str">
            <v xml:space="preserve">Angkur Baja Full Drat ASTM 307 dia. 10 mm Panjang 35 cm </v>
          </cell>
          <cell r="G1294" t="str">
            <v>buah</v>
          </cell>
          <cell r="H1294">
            <v>1</v>
          </cell>
        </row>
        <row r="1295">
          <cell r="F1295" t="str">
            <v xml:space="preserve">Angkur Baja Full Drat ASTM 307 dia 10 mm Panjang 65 cm </v>
          </cell>
          <cell r="G1295" t="str">
            <v>buah</v>
          </cell>
          <cell r="H1295">
            <v>1</v>
          </cell>
        </row>
        <row r="1296">
          <cell r="F1296" t="str">
            <v>Besi strip (0,2x2) cm</v>
          </cell>
          <cell r="G1296" t="str">
            <v>m'</v>
          </cell>
          <cell r="H1296">
            <v>1</v>
          </cell>
        </row>
        <row r="1297">
          <cell r="F1297" t="str">
            <v>Besi strip (0,2x2) cm</v>
          </cell>
          <cell r="G1297" t="str">
            <v>kg</v>
          </cell>
          <cell r="H1297">
            <v>1</v>
          </cell>
        </row>
        <row r="1298">
          <cell r="F1298" t="str">
            <v>Besi strip (20x3) mm</v>
          </cell>
          <cell r="G1298" t="str">
            <v>kg</v>
          </cell>
          <cell r="H1298">
            <v>1</v>
          </cell>
        </row>
        <row r="1299">
          <cell r="F1299" t="str">
            <v>Plat Strip 3/30 mm</v>
          </cell>
          <cell r="G1299" t="str">
            <v>m'</v>
          </cell>
          <cell r="H1299">
            <v>1</v>
          </cell>
        </row>
        <row r="1300">
          <cell r="F1300" t="str">
            <v>Besi strip tebal 5 mm</v>
          </cell>
          <cell r="G1300" t="str">
            <v>kg</v>
          </cell>
          <cell r="H1300">
            <v>1</v>
          </cell>
        </row>
        <row r="1301">
          <cell r="F1301" t="str">
            <v>BjTP</v>
          </cell>
          <cell r="G1301" t="str">
            <v>kg</v>
          </cell>
          <cell r="H1301">
            <v>1</v>
          </cell>
        </row>
        <row r="1302">
          <cell r="F1302" t="str">
            <v>Baja Tulangan Polos (BjTP) diameter &lt; 12 mm</v>
          </cell>
          <cell r="G1302" t="str">
            <v xml:space="preserve">kg </v>
          </cell>
          <cell r="H1302">
            <v>1</v>
          </cell>
        </row>
        <row r="1303">
          <cell r="F1303" t="str">
            <v>Baja Tulangan Polos (BjTP) diameter &gt;12 mm</v>
          </cell>
          <cell r="G1303" t="str">
            <v xml:space="preserve">kg </v>
          </cell>
          <cell r="H1303">
            <v>1</v>
          </cell>
        </row>
        <row r="1304">
          <cell r="F1304" t="str">
            <v>BjTS</v>
          </cell>
          <cell r="G1304" t="str">
            <v>kg</v>
          </cell>
          <cell r="H1304">
            <v>1</v>
          </cell>
        </row>
        <row r="1305">
          <cell r="F1305" t="str">
            <v>Baja Tulangan Sirip (BjTS) diameter &lt; 12 mm</v>
          </cell>
          <cell r="G1305" t="str">
            <v xml:space="preserve">kg </v>
          </cell>
          <cell r="H1305">
            <v>1</v>
          </cell>
        </row>
        <row r="1306">
          <cell r="F1306" t="str">
            <v>Baja Tulangan Sirip (BjTS) diameter &gt;12 mm</v>
          </cell>
          <cell r="G1306" t="str">
            <v xml:space="preserve">kg </v>
          </cell>
          <cell r="H1306">
            <v>1</v>
          </cell>
        </row>
        <row r="1307">
          <cell r="F1307" t="str">
            <v>Bronjong kawat  pabrikan Uk.2x1x0,5 ø  3mm mesh 8x10</v>
          </cell>
          <cell r="G1307" t="str">
            <v>Unit</v>
          </cell>
          <cell r="H1307">
            <v>1</v>
          </cell>
        </row>
        <row r="1308">
          <cell r="F1308" t="str">
            <v>Bronjong kawat  pabrikan Uk.3x1,5x0,5 ø  3mm mesh 8x10</v>
          </cell>
          <cell r="G1308" t="str">
            <v>Unit</v>
          </cell>
          <cell r="H1308">
            <v>1</v>
          </cell>
        </row>
        <row r="1309">
          <cell r="F1309" t="str">
            <v>Bronjong kawat  pabrikan Uk.3x1x0,5 ø  3mm mesh 8x10</v>
          </cell>
          <cell r="G1309" t="str">
            <v>Unit</v>
          </cell>
          <cell r="H1309">
            <v>1</v>
          </cell>
        </row>
        <row r="1310">
          <cell r="F1310" t="str">
            <v>Bronjong kawat  pabrikan Uk.4x1x0,5 ø  3mm mesh 8x10</v>
          </cell>
          <cell r="G1310" t="str">
            <v>Unit</v>
          </cell>
          <cell r="H1310">
            <v>1</v>
          </cell>
        </row>
        <row r="1311">
          <cell r="F1311" t="str">
            <v>Dinabolt dia. 12mm (10-15 cm)</v>
          </cell>
          <cell r="G1311" t="str">
            <v>buah</v>
          </cell>
          <cell r="H1311">
            <v>1</v>
          </cell>
        </row>
        <row r="1312">
          <cell r="F1312" t="str">
            <v>Dynabolt M12</v>
          </cell>
          <cell r="G1312" t="str">
            <v xml:space="preserve">buah </v>
          </cell>
          <cell r="H1312">
            <v>1</v>
          </cell>
        </row>
        <row r="1313">
          <cell r="F1313" t="str">
            <v>Dynabolt</v>
          </cell>
          <cell r="G1313" t="str">
            <v xml:space="preserve">buah </v>
          </cell>
          <cell r="H1313">
            <v>1</v>
          </cell>
        </row>
        <row r="1314">
          <cell r="F1314" t="str">
            <v xml:space="preserve">Dynabolt dia. 12 x 120 mm </v>
          </cell>
          <cell r="G1314" t="str">
            <v>buah</v>
          </cell>
          <cell r="H1314">
            <v>1</v>
          </cell>
        </row>
        <row r="1315">
          <cell r="F1315" t="str">
            <v>Jaring Kawat Baja dilas</v>
          </cell>
          <cell r="G1315" t="str">
            <v>kg</v>
          </cell>
          <cell r="H1315">
            <v>1</v>
          </cell>
        </row>
        <row r="1316">
          <cell r="F1316" t="str">
            <v>Kawat  bronjong</v>
          </cell>
          <cell r="G1316" t="str">
            <v>kg</v>
          </cell>
          <cell r="H1316">
            <v>1</v>
          </cell>
        </row>
        <row r="1317">
          <cell r="F1317" t="str">
            <v>Kawat  duri</v>
          </cell>
          <cell r="G1317" t="str">
            <v>roll</v>
          </cell>
          <cell r="H1317">
            <v>1</v>
          </cell>
        </row>
        <row r="1318">
          <cell r="F1318" t="str">
            <v>Kawat  galvanis  Ø 3 mm</v>
          </cell>
          <cell r="G1318" t="str">
            <v>kg</v>
          </cell>
          <cell r="H1318">
            <v>1</v>
          </cell>
        </row>
        <row r="1319">
          <cell r="F1319" t="str">
            <v>Kawat  galvanis  Ø 4 mm</v>
          </cell>
          <cell r="G1319" t="str">
            <v>kg</v>
          </cell>
          <cell r="H1319">
            <v>1</v>
          </cell>
        </row>
        <row r="1320">
          <cell r="F1320" t="str">
            <v>Kawat  galvanis  Ø 5 mm</v>
          </cell>
          <cell r="G1320" t="str">
            <v>kg</v>
          </cell>
          <cell r="H1320">
            <v>1</v>
          </cell>
        </row>
        <row r="1321">
          <cell r="F1321" t="str">
            <v>Kawat  harmonika 12 x  24 mm</v>
          </cell>
          <cell r="G1321" t="str">
            <v>m2</v>
          </cell>
          <cell r="H1321">
            <v>1</v>
          </cell>
        </row>
        <row r="1322">
          <cell r="F1322" t="str">
            <v>Kawat  harmonika 14 x  30 mm</v>
          </cell>
          <cell r="G1322" t="str">
            <v>m2</v>
          </cell>
          <cell r="H1322">
            <v>1</v>
          </cell>
        </row>
        <row r="1323">
          <cell r="F1323" t="str">
            <v>Kawat  harmonika 14 x  35 mm</v>
          </cell>
          <cell r="G1323" t="str">
            <v>m2</v>
          </cell>
          <cell r="H1323">
            <v>1</v>
          </cell>
        </row>
        <row r="1324">
          <cell r="F1324" t="str">
            <v>Kawat  kasa</v>
          </cell>
          <cell r="G1324" t="str">
            <v>m2</v>
          </cell>
          <cell r="H1324">
            <v>1</v>
          </cell>
        </row>
        <row r="1325">
          <cell r="F1325" t="str">
            <v>Kawat beton</v>
          </cell>
          <cell r="G1325" t="str">
            <v>kg</v>
          </cell>
          <cell r="H1325">
            <v>1</v>
          </cell>
        </row>
        <row r="1326">
          <cell r="F1326" t="str">
            <v>Kawat bendrat</v>
          </cell>
          <cell r="G1326" t="str">
            <v xml:space="preserve">kg </v>
          </cell>
          <cell r="H1326">
            <v>1</v>
          </cell>
        </row>
        <row r="1327">
          <cell r="F1327" t="str">
            <v>Kawat duri</v>
          </cell>
          <cell r="G1327" t="str">
            <v>m'</v>
          </cell>
          <cell r="H1327">
            <v>1</v>
          </cell>
        </row>
        <row r="1328">
          <cell r="F1328" t="str">
            <v>Kawat seng 3mm</v>
          </cell>
          <cell r="G1328" t="str">
            <v>kg</v>
          </cell>
          <cell r="H1328">
            <v>1</v>
          </cell>
        </row>
        <row r="1329">
          <cell r="F1329" t="str">
            <v>Kawat harmonika</v>
          </cell>
          <cell r="G1329" t="str">
            <v>m2</v>
          </cell>
          <cell r="H1329">
            <v>1</v>
          </cell>
        </row>
        <row r="1330">
          <cell r="F1330" t="str">
            <v>Kawat jaring panjang 240 cm</v>
          </cell>
          <cell r="G1330" t="str">
            <v>lembar</v>
          </cell>
          <cell r="H1330">
            <v>1</v>
          </cell>
        </row>
        <row r="1331">
          <cell r="F1331" t="str">
            <v>Kawat las</v>
          </cell>
          <cell r="G1331" t="str">
            <v>kg</v>
          </cell>
          <cell r="H1331">
            <v>1</v>
          </cell>
        </row>
        <row r="1332">
          <cell r="F1332" t="str">
            <v>Kawat nyamuk</v>
          </cell>
          <cell r="G1332" t="str">
            <v>m3</v>
          </cell>
          <cell r="H1332">
            <v>1</v>
          </cell>
        </row>
        <row r="1333">
          <cell r="F1333" t="str">
            <v>Kawat nyamuk nylon</v>
          </cell>
          <cell r="G1333" t="str">
            <v>m2</v>
          </cell>
          <cell r="H1333">
            <v>1</v>
          </cell>
        </row>
        <row r="1334">
          <cell r="F1334" t="str">
            <v>Kawat Ø 4 mm</v>
          </cell>
          <cell r="G1334" t="str">
            <v>kg</v>
          </cell>
          <cell r="H1334">
            <v>1</v>
          </cell>
        </row>
        <row r="1335">
          <cell r="F1335" t="str">
            <v>Lapisan hot  deep galvanis</v>
          </cell>
          <cell r="G1335" t="str">
            <v>kg</v>
          </cell>
          <cell r="H1335">
            <v>1</v>
          </cell>
        </row>
        <row r="1336">
          <cell r="F1336" t="str">
            <v>Paku</v>
          </cell>
          <cell r="G1336" t="str">
            <v>kg</v>
          </cell>
          <cell r="H1336">
            <v>1</v>
          </cell>
        </row>
        <row r="1337">
          <cell r="F1337" t="str">
            <v>Paku 1 inch</v>
          </cell>
          <cell r="G1337" t="str">
            <v>kg</v>
          </cell>
          <cell r="H1337">
            <v>1</v>
          </cell>
        </row>
        <row r="1338">
          <cell r="F1338" t="str">
            <v>Paku 12 cm</v>
          </cell>
          <cell r="G1338" t="str">
            <v>buah</v>
          </cell>
          <cell r="H1338">
            <v>1</v>
          </cell>
        </row>
        <row r="1339">
          <cell r="F1339" t="str">
            <v>Paku 2 inch</v>
          </cell>
          <cell r="G1339" t="str">
            <v>kg</v>
          </cell>
          <cell r="H1339">
            <v>1</v>
          </cell>
        </row>
        <row r="1340">
          <cell r="F1340" t="str">
            <v>Paku 4 inch</v>
          </cell>
          <cell r="G1340" t="str">
            <v>kg</v>
          </cell>
          <cell r="H1340">
            <v>1</v>
          </cell>
        </row>
        <row r="1341">
          <cell r="F1341" t="str">
            <v>Paku biasa 5 inchi</v>
          </cell>
          <cell r="G1341" t="str">
            <v>kg</v>
          </cell>
          <cell r="H1341">
            <v>1</v>
          </cell>
        </row>
        <row r="1342">
          <cell r="F1342" t="str">
            <v xml:space="preserve">Paku 5 dan 10 cm </v>
          </cell>
          <cell r="G1342" t="str">
            <v xml:space="preserve">kg </v>
          </cell>
          <cell r="H1342">
            <v>1</v>
          </cell>
        </row>
        <row r="1343">
          <cell r="F1343" t="str">
            <v>Paku 5 dan 7 cm</v>
          </cell>
          <cell r="G1343" t="str">
            <v>kg</v>
          </cell>
          <cell r="H1343">
            <v>1</v>
          </cell>
        </row>
        <row r="1344">
          <cell r="F1344" t="str">
            <v xml:space="preserve">Paku 7 - 10 cm </v>
          </cell>
          <cell r="G1344" t="str">
            <v>kg</v>
          </cell>
          <cell r="H1344">
            <v>1</v>
          </cell>
        </row>
        <row r="1345">
          <cell r="F1345" t="str">
            <v xml:space="preserve">Paku 3 cm </v>
          </cell>
          <cell r="G1345" t="str">
            <v>kg</v>
          </cell>
          <cell r="H1345">
            <v>1</v>
          </cell>
        </row>
        <row r="1346">
          <cell r="F1346" t="str">
            <v xml:space="preserve">Paku Tripleks </v>
          </cell>
          <cell r="G1346" t="str">
            <v>kg</v>
          </cell>
          <cell r="H1346">
            <v>1</v>
          </cell>
        </row>
        <row r="1347">
          <cell r="F1347" t="str">
            <v>Paku beton</v>
          </cell>
          <cell r="G1347" t="str">
            <v>kg</v>
          </cell>
          <cell r="H1347">
            <v>1</v>
          </cell>
        </row>
        <row r="1348">
          <cell r="F1348" t="str">
            <v>Paku Beton 5 cm</v>
          </cell>
          <cell r="G1348" t="str">
            <v>buah</v>
          </cell>
          <cell r="H1348">
            <v>1</v>
          </cell>
        </row>
        <row r="1349">
          <cell r="F1349" t="str">
            <v>Paku hak panj 15cm</v>
          </cell>
          <cell r="G1349" t="str">
            <v>kg</v>
          </cell>
          <cell r="H1349">
            <v>1</v>
          </cell>
        </row>
        <row r="1350">
          <cell r="F1350" t="str">
            <v>Paku pancing 6x23</v>
          </cell>
          <cell r="G1350" t="str">
            <v>kg</v>
          </cell>
          <cell r="H1350">
            <v>1</v>
          </cell>
        </row>
        <row r="1351">
          <cell r="F1351" t="str">
            <v>Paku payung</v>
          </cell>
          <cell r="G1351" t="str">
            <v>kg</v>
          </cell>
          <cell r="H1351">
            <v>1</v>
          </cell>
        </row>
        <row r="1352">
          <cell r="F1352" t="str">
            <v>Paku rivet</v>
          </cell>
          <cell r="G1352" t="str">
            <v>buah</v>
          </cell>
          <cell r="H1352">
            <v>1</v>
          </cell>
        </row>
        <row r="1353">
          <cell r="F1353" t="str">
            <v>Paku sekrup</v>
          </cell>
          <cell r="G1353" t="str">
            <v>kg</v>
          </cell>
          <cell r="H1353">
            <v>1</v>
          </cell>
        </row>
        <row r="1354">
          <cell r="F1354" t="str">
            <v>Paku sekrup (buah)</v>
          </cell>
          <cell r="G1354" t="str">
            <v>buah</v>
          </cell>
          <cell r="H1354">
            <v>1</v>
          </cell>
        </row>
        <row r="1355">
          <cell r="F1355" t="str">
            <v>Paku Sekrup 1-2 cm</v>
          </cell>
          <cell r="G1355" t="str">
            <v>buah</v>
          </cell>
          <cell r="H1355">
            <v>1</v>
          </cell>
        </row>
        <row r="1356">
          <cell r="F1356" t="str">
            <v>Paku Fishes/kotak</v>
          </cell>
          <cell r="G1356" t="str">
            <v>kotak</v>
          </cell>
          <cell r="H1356">
            <v>1</v>
          </cell>
        </row>
        <row r="1357">
          <cell r="F1357" t="str">
            <v xml:space="preserve">Paku Fishes </v>
          </cell>
          <cell r="G1357" t="str">
            <v xml:space="preserve">buah </v>
          </cell>
          <cell r="H1357">
            <v>1</v>
          </cell>
        </row>
        <row r="1358">
          <cell r="F1358" t="str">
            <v>Pintu tahan api</v>
          </cell>
          <cell r="G1358" t="str">
            <v>unit</v>
          </cell>
          <cell r="H1358">
            <v>1</v>
          </cell>
        </row>
        <row r="1359">
          <cell r="F1359" t="str">
            <v>Pipa baja dia. 30 cm</v>
          </cell>
          <cell r="G1359" t="str">
            <v>m'</v>
          </cell>
          <cell r="H1359">
            <v>1</v>
          </cell>
        </row>
        <row r="1360">
          <cell r="F1360" t="str">
            <v>Pipa baja dia. 40 cm</v>
          </cell>
          <cell r="G1360" t="str">
            <v>m'</v>
          </cell>
          <cell r="H1360">
            <v>1</v>
          </cell>
        </row>
        <row r="1361">
          <cell r="F1361" t="str">
            <v>Pipa baja dia. 50 cm</v>
          </cell>
          <cell r="G1361" t="str">
            <v>m'</v>
          </cell>
          <cell r="H1361">
            <v>1</v>
          </cell>
        </row>
        <row r="1362">
          <cell r="F1362" t="str">
            <v>Pipa besi hitam 1 inch</v>
          </cell>
          <cell r="G1362" t="str">
            <v>m'</v>
          </cell>
          <cell r="H1362">
            <v>1</v>
          </cell>
        </row>
        <row r="1363">
          <cell r="F1363" t="str">
            <v>Pipa besi hitam 1,5 inch</v>
          </cell>
          <cell r="G1363" t="str">
            <v>m'</v>
          </cell>
          <cell r="H1363">
            <v>1</v>
          </cell>
        </row>
        <row r="1364">
          <cell r="F1364" t="str">
            <v>Pipa besi hitam 2 inch</v>
          </cell>
          <cell r="G1364" t="str">
            <v>m'</v>
          </cell>
          <cell r="H1364">
            <v>1</v>
          </cell>
        </row>
        <row r="1365">
          <cell r="F1365" t="str">
            <v>Pipa besi hitam 3 inch</v>
          </cell>
          <cell r="G1365" t="str">
            <v>m'</v>
          </cell>
          <cell r="H1365">
            <v>1</v>
          </cell>
        </row>
        <row r="1366">
          <cell r="F1366" t="str">
            <v>Saringan pasir</v>
          </cell>
          <cell r="G1366" t="str">
            <v>m'</v>
          </cell>
          <cell r="H1366">
            <v>1</v>
          </cell>
        </row>
        <row r="1367">
          <cell r="F1367" t="str">
            <v>Sekrup kait</v>
          </cell>
          <cell r="G1367" t="str">
            <v>buah</v>
          </cell>
          <cell r="H1367">
            <v>1</v>
          </cell>
        </row>
        <row r="1368">
          <cell r="F1368" t="str">
            <v>Wiremesh M10</v>
          </cell>
          <cell r="G1368" t="str">
            <v>kg</v>
          </cell>
          <cell r="H1368">
            <v>1</v>
          </cell>
        </row>
        <row r="1369">
          <cell r="F1369" t="str">
            <v>Wiremesh M12</v>
          </cell>
          <cell r="G1369" t="str">
            <v>kg</v>
          </cell>
          <cell r="H1369">
            <v>1</v>
          </cell>
        </row>
        <row r="1370">
          <cell r="F1370" t="str">
            <v>Wiremesh M6</v>
          </cell>
          <cell r="G1370" t="str">
            <v>kg</v>
          </cell>
          <cell r="H1370">
            <v>1</v>
          </cell>
        </row>
        <row r="1371">
          <cell r="F1371" t="str">
            <v>Wiremesh M7</v>
          </cell>
          <cell r="G1371" t="str">
            <v>kg</v>
          </cell>
          <cell r="H1371">
            <v>1</v>
          </cell>
        </row>
        <row r="1372">
          <cell r="F1372" t="str">
            <v>Wiremesh M8</v>
          </cell>
          <cell r="G1372" t="str">
            <v>kg</v>
          </cell>
          <cell r="H1372">
            <v>1</v>
          </cell>
        </row>
        <row r="1373">
          <cell r="F1373" t="str">
            <v>Wiremesh M9</v>
          </cell>
          <cell r="G1373" t="str">
            <v>kg</v>
          </cell>
          <cell r="H1373">
            <v>1</v>
          </cell>
        </row>
        <row r="1374">
          <cell r="F1374" t="str">
            <v xml:space="preserve">U-bolt dan nut </v>
          </cell>
          <cell r="G1374" t="str">
            <v>kg</v>
          </cell>
          <cell r="H1374">
            <v>1</v>
          </cell>
        </row>
        <row r="1375">
          <cell r="F1375" t="str">
            <v xml:space="preserve">Prestressed Concrete (PC) Strand </v>
          </cell>
          <cell r="G1375" t="str">
            <v>kg</v>
          </cell>
          <cell r="H1375">
            <v>1</v>
          </cell>
        </row>
        <row r="1376">
          <cell r="F1376" t="str">
            <v>Kawat Strimin</v>
          </cell>
          <cell r="G1376" t="str">
            <v>M2</v>
          </cell>
          <cell r="H1376">
            <v>1</v>
          </cell>
        </row>
        <row r="1377">
          <cell r="F1377" t="str">
            <v>MATERIAL PENUTUP ATAP</v>
          </cell>
          <cell r="G1377"/>
          <cell r="H1377"/>
        </row>
        <row r="1378">
          <cell r="F1378" t="str">
            <v>Aluminium gelombang 95x180 cm</v>
          </cell>
          <cell r="G1378" t="str">
            <v>lembar</v>
          </cell>
          <cell r="H1378">
            <v>1</v>
          </cell>
        </row>
        <row r="1379">
          <cell r="F1379" t="str">
            <v>Asbes  gelombang kecil 4mm (150x105)</v>
          </cell>
          <cell r="G1379" t="str">
            <v>lembar</v>
          </cell>
          <cell r="H1379">
            <v>1</v>
          </cell>
        </row>
        <row r="1380">
          <cell r="F1380" t="str">
            <v>Asbes  gelombang kecil 4mm (180x105)</v>
          </cell>
          <cell r="G1380" t="str">
            <v>lembar</v>
          </cell>
          <cell r="H1380">
            <v>1</v>
          </cell>
        </row>
        <row r="1381">
          <cell r="F1381" t="str">
            <v>Asbes  gelombang kecil 4mm (210x105)</v>
          </cell>
          <cell r="G1381" t="str">
            <v>lembar</v>
          </cell>
          <cell r="H1381">
            <v>1</v>
          </cell>
        </row>
        <row r="1382">
          <cell r="F1382" t="str">
            <v>Asbes  gelombang kecil 4mm (240x105)</v>
          </cell>
          <cell r="G1382" t="str">
            <v>lembar</v>
          </cell>
          <cell r="H1382">
            <v>1</v>
          </cell>
        </row>
        <row r="1383">
          <cell r="F1383" t="str">
            <v>Asbes gelombang besar 5 mm, 150x105 cm</v>
          </cell>
          <cell r="G1383" t="str">
            <v>lembar</v>
          </cell>
          <cell r="H1383">
            <v>1</v>
          </cell>
        </row>
        <row r="1384">
          <cell r="F1384" t="str">
            <v>Asbes gelombang besar 5 mm, 180x92 cm</v>
          </cell>
          <cell r="G1384" t="str">
            <v>lembar</v>
          </cell>
          <cell r="H1384">
            <v>1</v>
          </cell>
        </row>
        <row r="1385">
          <cell r="F1385" t="str">
            <v>Asbes gelombang besar 5 mm, 200x92 cm</v>
          </cell>
          <cell r="G1385" t="str">
            <v>lembar</v>
          </cell>
          <cell r="H1385">
            <v>1</v>
          </cell>
        </row>
        <row r="1386">
          <cell r="F1386" t="str">
            <v>Asbes gelombang besar 5 mm, 210x105 cm</v>
          </cell>
          <cell r="G1386" t="str">
            <v>lembar</v>
          </cell>
          <cell r="H1386">
            <v>1</v>
          </cell>
        </row>
        <row r="1387">
          <cell r="F1387" t="str">
            <v>Asbes gelombang besar 5 mm, 225x92 cm</v>
          </cell>
          <cell r="G1387" t="str">
            <v>lembar</v>
          </cell>
          <cell r="H1387">
            <v>1</v>
          </cell>
        </row>
        <row r="1388">
          <cell r="F1388" t="str">
            <v>Asbes gelombang besar 5 mm, 240x105 cm</v>
          </cell>
          <cell r="G1388" t="str">
            <v>lembar</v>
          </cell>
          <cell r="H1388">
            <v>1</v>
          </cell>
        </row>
        <row r="1389">
          <cell r="F1389" t="str">
            <v>Asbes gelombang besar 5 mm, 250x92 cm</v>
          </cell>
          <cell r="G1389" t="str">
            <v>lembar</v>
          </cell>
          <cell r="H1389">
            <v>1</v>
          </cell>
        </row>
        <row r="1390">
          <cell r="F1390" t="str">
            <v>Asbes gelombang besar 5 mm, 300x105 cm</v>
          </cell>
          <cell r="G1390" t="str">
            <v>lembar</v>
          </cell>
          <cell r="H1390">
            <v>1</v>
          </cell>
        </row>
        <row r="1391">
          <cell r="F1391" t="str">
            <v>Asbes gelombang besar 6 mm, 180x108 cm</v>
          </cell>
          <cell r="G1391" t="str">
            <v>lembar</v>
          </cell>
          <cell r="H1391">
            <v>1</v>
          </cell>
        </row>
        <row r="1392">
          <cell r="F1392" t="str">
            <v>Asbes gelombang besar 6 mm, 210x108 cm</v>
          </cell>
          <cell r="G1392" t="str">
            <v>lembar</v>
          </cell>
          <cell r="H1392">
            <v>1</v>
          </cell>
        </row>
        <row r="1393">
          <cell r="F1393" t="str">
            <v>Asbes gelombang besar 6 mm, 240x108 cm</v>
          </cell>
          <cell r="G1393" t="str">
            <v>lembar</v>
          </cell>
          <cell r="H1393">
            <v>1</v>
          </cell>
        </row>
        <row r="1394">
          <cell r="F1394" t="str">
            <v>Asbes gelombang besar 6 mm, 270x108 cm</v>
          </cell>
          <cell r="G1394" t="str">
            <v>lembar</v>
          </cell>
          <cell r="H1394">
            <v>1</v>
          </cell>
        </row>
        <row r="1395">
          <cell r="F1395" t="str">
            <v>Asbes gelombang besar 6 mm, 300x108 cm</v>
          </cell>
          <cell r="G1395" t="str">
            <v>lembar</v>
          </cell>
          <cell r="H1395">
            <v>1</v>
          </cell>
        </row>
        <row r="1396">
          <cell r="F1396" t="str">
            <v>Asbes gelombang kecil 4 mm, 270x105 cm</v>
          </cell>
          <cell r="G1396" t="str">
            <v>lembar</v>
          </cell>
          <cell r="H1396">
            <v>1</v>
          </cell>
        </row>
        <row r="1397">
          <cell r="F1397" t="str">
            <v>Asbes gelombang kecil 4 mm, 300x105 cm</v>
          </cell>
          <cell r="G1397" t="str">
            <v>lembar</v>
          </cell>
          <cell r="H1397">
            <v>1</v>
          </cell>
        </row>
        <row r="1398">
          <cell r="F1398" t="str">
            <v>Atap metal berpasir</v>
          </cell>
          <cell r="G1398" t="str">
            <v>m2</v>
          </cell>
          <cell r="H1398">
            <v>1</v>
          </cell>
        </row>
        <row r="1399">
          <cell r="F1399" t="str">
            <v>Atap metal lembaran</v>
          </cell>
          <cell r="G1399" t="str">
            <v>m2</v>
          </cell>
          <cell r="H1399">
            <v>1</v>
          </cell>
        </row>
        <row r="1400">
          <cell r="F1400" t="str">
            <v>Atap metal menerus</v>
          </cell>
          <cell r="G1400" t="str">
            <v>m2</v>
          </cell>
          <cell r="H1400">
            <v>1</v>
          </cell>
        </row>
        <row r="1401">
          <cell r="F1401" t="str">
            <v>Atap Rumbia /  Atap Saung 150cmx50cm</v>
          </cell>
          <cell r="G1401" t="str">
            <v>buah</v>
          </cell>
          <cell r="H1401">
            <v>1</v>
          </cell>
        </row>
        <row r="1402">
          <cell r="F1402" t="str">
            <v>Atap UPVC</v>
          </cell>
          <cell r="G1402" t="str">
            <v>m2</v>
          </cell>
          <cell r="H1402">
            <v>1</v>
          </cell>
        </row>
        <row r="1403">
          <cell r="F1403" t="str">
            <v>Bitumen tekstur genting</v>
          </cell>
          <cell r="G1403" t="str">
            <v>lembar</v>
          </cell>
          <cell r="H1403">
            <v>1</v>
          </cell>
        </row>
        <row r="1404">
          <cell r="F1404" t="str">
            <v>Bubung genteng kodok</v>
          </cell>
          <cell r="G1404" t="str">
            <v>buah</v>
          </cell>
          <cell r="H1404">
            <v>1</v>
          </cell>
        </row>
        <row r="1405">
          <cell r="F1405" t="str">
            <v>Bubung genteng palentong</v>
          </cell>
          <cell r="G1405" t="str">
            <v>buah</v>
          </cell>
          <cell r="H1405">
            <v>1</v>
          </cell>
        </row>
        <row r="1406">
          <cell r="F1406" t="str">
            <v>Bubungan asbes  besar</v>
          </cell>
          <cell r="G1406" t="str">
            <v>buah</v>
          </cell>
          <cell r="H1406">
            <v>1</v>
          </cell>
        </row>
        <row r="1407">
          <cell r="F1407" t="str">
            <v>Bubungan asbes  kecil</v>
          </cell>
          <cell r="G1407" t="str">
            <v>buah</v>
          </cell>
          <cell r="H1407">
            <v>1</v>
          </cell>
        </row>
        <row r="1408">
          <cell r="F1408" t="str">
            <v>Bubungan beton press</v>
          </cell>
          <cell r="G1408" t="str">
            <v>buah</v>
          </cell>
          <cell r="H1408">
            <v>1</v>
          </cell>
        </row>
        <row r="1409">
          <cell r="F1409" t="str">
            <v>Fibre glass  (jabes) 180x105 cm</v>
          </cell>
          <cell r="G1409" t="str">
            <v>lembar</v>
          </cell>
          <cell r="H1409">
            <v>1</v>
          </cell>
        </row>
        <row r="1410">
          <cell r="F1410" t="str">
            <v>Fibre glass  (jabes) 200x92 cm</v>
          </cell>
          <cell r="G1410" t="str">
            <v>lembar</v>
          </cell>
          <cell r="H1410">
            <v>1</v>
          </cell>
        </row>
        <row r="1411">
          <cell r="F1411" t="str">
            <v>Fibre glass  (jabes) 210x105 cm</v>
          </cell>
          <cell r="G1411" t="str">
            <v>buah</v>
          </cell>
          <cell r="H1411">
            <v>1</v>
          </cell>
        </row>
        <row r="1412">
          <cell r="F1412" t="str">
            <v>Fibre glass  (jabes) 250x105 cm</v>
          </cell>
          <cell r="G1412" t="str">
            <v>buah</v>
          </cell>
          <cell r="H1412">
            <v>1</v>
          </cell>
        </row>
        <row r="1413">
          <cell r="F1413" t="str">
            <v>Fibre glass  (jabes) 250x92 cm</v>
          </cell>
          <cell r="G1413" t="str">
            <v>buah</v>
          </cell>
          <cell r="H1413">
            <v>1</v>
          </cell>
        </row>
        <row r="1414">
          <cell r="F1414" t="str">
            <v>Fibreglass 180x90 cm</v>
          </cell>
          <cell r="G1414" t="str">
            <v>lembar</v>
          </cell>
          <cell r="H1414">
            <v>1</v>
          </cell>
        </row>
        <row r="1415">
          <cell r="F1415" t="str">
            <v>Frame 'S' 85.50 tinggi profil 85 dan tebal 0,75  mm</v>
          </cell>
          <cell r="G1415" t="str">
            <v>batang</v>
          </cell>
          <cell r="H1415">
            <v>1</v>
          </cell>
        </row>
        <row r="1416">
          <cell r="F1416" t="str">
            <v>Galvalum Gelombang Lapis  Pasir</v>
          </cell>
          <cell r="G1416" t="str">
            <v>lembar</v>
          </cell>
          <cell r="H1416">
            <v>1</v>
          </cell>
        </row>
        <row r="1417">
          <cell r="F1417" t="str">
            <v>Genteng aspal 80x100 cm</v>
          </cell>
          <cell r="G1417" t="str">
            <v>buah</v>
          </cell>
          <cell r="H1417">
            <v>1</v>
          </cell>
        </row>
        <row r="1418">
          <cell r="F1418" t="str">
            <v>Genteng beton</v>
          </cell>
          <cell r="G1418" t="str">
            <v>buah</v>
          </cell>
          <cell r="H1418">
            <v>1</v>
          </cell>
        </row>
        <row r="1419">
          <cell r="F1419" t="str">
            <v>Genteng decra bond</v>
          </cell>
          <cell r="G1419" t="str">
            <v>buah</v>
          </cell>
          <cell r="H1419">
            <v>1</v>
          </cell>
        </row>
        <row r="1420">
          <cell r="F1420" t="str">
            <v>Genteng kodok</v>
          </cell>
          <cell r="G1420" t="str">
            <v>buah</v>
          </cell>
          <cell r="H1420">
            <v>1</v>
          </cell>
        </row>
        <row r="1421">
          <cell r="F1421" t="str">
            <v>Genteng kodok glazuur</v>
          </cell>
          <cell r="G1421" t="str">
            <v>buah</v>
          </cell>
          <cell r="H1421">
            <v>1</v>
          </cell>
        </row>
        <row r="1422">
          <cell r="F1422" t="str">
            <v>Genteng metal</v>
          </cell>
          <cell r="G1422" t="str">
            <v>lembar</v>
          </cell>
          <cell r="H1422">
            <v>1</v>
          </cell>
        </row>
        <row r="1423">
          <cell r="F1423" t="str">
            <v>Genteng metal berpasir</v>
          </cell>
          <cell r="G1423" t="str">
            <v>lembar</v>
          </cell>
          <cell r="H1423">
            <v>1</v>
          </cell>
        </row>
        <row r="1424">
          <cell r="F1424" t="str">
            <v>Genteng palentong</v>
          </cell>
          <cell r="G1424" t="str">
            <v>buah</v>
          </cell>
          <cell r="H1424">
            <v>1</v>
          </cell>
        </row>
        <row r="1425">
          <cell r="F1425" t="str">
            <v>Genteng palentong super</v>
          </cell>
          <cell r="G1425" t="str">
            <v>buah</v>
          </cell>
          <cell r="H1425">
            <v>1</v>
          </cell>
        </row>
        <row r="1426">
          <cell r="F1426" t="str">
            <v>Listplang papan kalsiboard</v>
          </cell>
          <cell r="G1426" t="str">
            <v>buah</v>
          </cell>
          <cell r="H1426">
            <v>1</v>
          </cell>
        </row>
        <row r="1427">
          <cell r="F1427" t="str">
            <v>Listplang tekstur kayu</v>
          </cell>
          <cell r="G1427" t="str">
            <v>buah</v>
          </cell>
          <cell r="H1427">
            <v>1</v>
          </cell>
        </row>
        <row r="1428">
          <cell r="F1428" t="str">
            <v>Nok genteng aspal</v>
          </cell>
          <cell r="G1428" t="str">
            <v>buah</v>
          </cell>
          <cell r="H1428">
            <v>1</v>
          </cell>
        </row>
        <row r="1429">
          <cell r="F1429" t="str">
            <v>Nok genteng beton</v>
          </cell>
          <cell r="G1429" t="str">
            <v>buah</v>
          </cell>
          <cell r="H1429">
            <v>1</v>
          </cell>
        </row>
        <row r="1430">
          <cell r="F1430" t="str">
            <v>Nok genteng metal</v>
          </cell>
          <cell r="G1430" t="str">
            <v>buah</v>
          </cell>
          <cell r="H1430">
            <v>1</v>
          </cell>
        </row>
        <row r="1431">
          <cell r="F1431" t="str">
            <v>Nok paten 105 cm</v>
          </cell>
          <cell r="G1431" t="str">
            <v>lembar</v>
          </cell>
          <cell r="H1431">
            <v>1</v>
          </cell>
        </row>
        <row r="1432">
          <cell r="F1432" t="str">
            <v>Nok paten 108 cm</v>
          </cell>
          <cell r="G1432" t="str">
            <v>lembar</v>
          </cell>
          <cell r="H1432">
            <v>1</v>
          </cell>
        </row>
        <row r="1433">
          <cell r="F1433" t="str">
            <v>Nok paten 92 cm</v>
          </cell>
          <cell r="G1433" t="str">
            <v>lembar</v>
          </cell>
          <cell r="H1433">
            <v>1</v>
          </cell>
        </row>
        <row r="1434">
          <cell r="F1434" t="str">
            <v>Nok setel rata 105 cm</v>
          </cell>
          <cell r="G1434" t="str">
            <v>lembar</v>
          </cell>
          <cell r="H1434">
            <v>1</v>
          </cell>
        </row>
        <row r="1435">
          <cell r="F1435" t="str">
            <v>Nok setel rata 108 cm</v>
          </cell>
          <cell r="G1435" t="str">
            <v>lembar</v>
          </cell>
          <cell r="H1435">
            <v>1</v>
          </cell>
        </row>
        <row r="1436">
          <cell r="F1436" t="str">
            <v>Nok setel rata 92 cm</v>
          </cell>
          <cell r="G1436" t="str">
            <v>lembar</v>
          </cell>
          <cell r="H1436">
            <v>1</v>
          </cell>
        </row>
        <row r="1437">
          <cell r="F1437" t="str">
            <v>Nok standar</v>
          </cell>
          <cell r="G1437" t="str">
            <v>lembar</v>
          </cell>
          <cell r="H1437">
            <v>1</v>
          </cell>
        </row>
        <row r="1438">
          <cell r="F1438" t="str">
            <v>Nok stel gelombang 105 cm</v>
          </cell>
          <cell r="G1438" t="str">
            <v>lembar</v>
          </cell>
          <cell r="H1438">
            <v>1</v>
          </cell>
        </row>
        <row r="1439">
          <cell r="F1439" t="str">
            <v>Nok stel gelombang 108 cm</v>
          </cell>
          <cell r="G1439" t="str">
            <v>lembar</v>
          </cell>
          <cell r="H1439">
            <v>1</v>
          </cell>
        </row>
        <row r="1440">
          <cell r="F1440" t="str">
            <v>Nok stel gelombang 92 cm</v>
          </cell>
          <cell r="G1440" t="str">
            <v>lembar</v>
          </cell>
          <cell r="H1440">
            <v>1</v>
          </cell>
        </row>
        <row r="1441">
          <cell r="F1441" t="str">
            <v>Reng  batten  0,5</v>
          </cell>
          <cell r="G1441" t="str">
            <v>batang</v>
          </cell>
          <cell r="H1441">
            <v>1</v>
          </cell>
        </row>
        <row r="1442">
          <cell r="F1442" t="str">
            <v>Roof light fiberglass</v>
          </cell>
          <cell r="G1442" t="str">
            <v>lembar</v>
          </cell>
          <cell r="H1442">
            <v>1</v>
          </cell>
        </row>
        <row r="1443">
          <cell r="F1443" t="str">
            <v>Seng gelombang</v>
          </cell>
          <cell r="G1443" t="str">
            <v>lembar</v>
          </cell>
          <cell r="H1443">
            <v>1</v>
          </cell>
        </row>
        <row r="1444">
          <cell r="F1444" t="str">
            <v>Seng gelombang 3x6 inch</v>
          </cell>
          <cell r="G1444" t="str">
            <v>lembar</v>
          </cell>
          <cell r="H1444">
            <v>1</v>
          </cell>
        </row>
        <row r="1445">
          <cell r="F1445" t="str">
            <v>Seng Gelombang 105 cm x 180 cm</v>
          </cell>
          <cell r="G1445" t="str">
            <v xml:space="preserve">Lembar </v>
          </cell>
          <cell r="H1445">
            <v>1</v>
          </cell>
        </row>
        <row r="1446">
          <cell r="F1446" t="str">
            <v>Seng gelombang bjls  0.18 panjang 180 cm</v>
          </cell>
          <cell r="G1446" t="str">
            <v>lembar</v>
          </cell>
          <cell r="H1446">
            <v>1</v>
          </cell>
        </row>
        <row r="1447">
          <cell r="F1447" t="str">
            <v>Seng gelombang bjls  0.20 panjang 180 cm</v>
          </cell>
          <cell r="G1447" t="str">
            <v>lembar</v>
          </cell>
          <cell r="H1447">
            <v>1</v>
          </cell>
        </row>
        <row r="1448">
          <cell r="F1448" t="str">
            <v>Seng gelombang bjls  30 panjang 180 cm</v>
          </cell>
          <cell r="G1448" t="str">
            <v>lembar</v>
          </cell>
          <cell r="H1448">
            <v>1</v>
          </cell>
        </row>
        <row r="1449">
          <cell r="F1449" t="str">
            <v>Seng gelombang bjls  0.40 panjang 180 cm</v>
          </cell>
          <cell r="G1449" t="str">
            <v>lembar</v>
          </cell>
          <cell r="H1449">
            <v>1</v>
          </cell>
        </row>
        <row r="1450">
          <cell r="F1450" t="str">
            <v>Seng gelombang bjls  28</v>
          </cell>
          <cell r="G1450" t="str">
            <v>lembar</v>
          </cell>
          <cell r="H1450">
            <v>1</v>
          </cell>
        </row>
        <row r="1451">
          <cell r="F1451" t="str">
            <v>Seng gelombang bljs 30</v>
          </cell>
          <cell r="G1451" t="str">
            <v>lembar</v>
          </cell>
          <cell r="H1451">
            <v>1</v>
          </cell>
        </row>
        <row r="1452">
          <cell r="F1452" t="str">
            <v>Seng gelombang panjang 200 cm</v>
          </cell>
          <cell r="G1452" t="str">
            <v>lembar</v>
          </cell>
          <cell r="H1452">
            <v>1</v>
          </cell>
        </row>
        <row r="1453">
          <cell r="F1453" t="str">
            <v>Seng plat  BJLS 0.18 lebar 55 cm</v>
          </cell>
          <cell r="G1453" t="str">
            <v>m'</v>
          </cell>
          <cell r="H1453">
            <v>1</v>
          </cell>
        </row>
        <row r="1454">
          <cell r="F1454" t="str">
            <v>Seng plat  BJLS 0.20 lebar 55 cm</v>
          </cell>
          <cell r="G1454" t="str">
            <v>m'</v>
          </cell>
          <cell r="H1454">
            <v>1</v>
          </cell>
        </row>
        <row r="1455">
          <cell r="F1455" t="str">
            <v>Seng plat  BJLS 0.28 lebar 55 cm</v>
          </cell>
          <cell r="G1455" t="str">
            <v>m'</v>
          </cell>
          <cell r="H1455">
            <v>1</v>
          </cell>
        </row>
        <row r="1456">
          <cell r="F1456" t="str">
            <v>Seng plat  BJLS 0.30 lebar 55 cm</v>
          </cell>
          <cell r="G1456" t="str">
            <v>m'</v>
          </cell>
          <cell r="H1456">
            <v>1</v>
          </cell>
        </row>
        <row r="1457">
          <cell r="F1457" t="str">
            <v>Seng plat 3x6 inch</v>
          </cell>
          <cell r="G1457" t="str">
            <v>lembar</v>
          </cell>
          <cell r="H1457">
            <v>1</v>
          </cell>
        </row>
        <row r="1458">
          <cell r="F1458" t="str">
            <v>Seng plat 3x6 inch bjls 28</v>
          </cell>
          <cell r="G1458" t="str">
            <v>lembar</v>
          </cell>
          <cell r="H1458">
            <v>1</v>
          </cell>
        </row>
        <row r="1459">
          <cell r="F1459" t="str">
            <v>Seng pelat</v>
          </cell>
          <cell r="G1459" t="str">
            <v>lembar</v>
          </cell>
          <cell r="H1459">
            <v>1</v>
          </cell>
        </row>
        <row r="1460">
          <cell r="F1460" t="str">
            <v>Seng Pelat  90x180 cm bjls 28</v>
          </cell>
          <cell r="G1460" t="str">
            <v xml:space="preserve">lembar </v>
          </cell>
          <cell r="H1460">
            <v>1</v>
          </cell>
        </row>
        <row r="1461">
          <cell r="F1461" t="str">
            <v>Seng plat bjls 28</v>
          </cell>
          <cell r="G1461" t="str">
            <v>m'</v>
          </cell>
          <cell r="H1461">
            <v>1</v>
          </cell>
        </row>
        <row r="1462">
          <cell r="F1462" t="str">
            <v>Seng plat bjls 30</v>
          </cell>
          <cell r="G1462" t="str">
            <v>m'</v>
          </cell>
          <cell r="H1462">
            <v>1</v>
          </cell>
        </row>
        <row r="1463">
          <cell r="F1463" t="str">
            <v>Seng plat bjls 30</v>
          </cell>
          <cell r="G1463" t="str">
            <v>lembar</v>
          </cell>
          <cell r="H1463">
            <v>1</v>
          </cell>
        </row>
        <row r="1464">
          <cell r="F1464" t="str">
            <v>Sirap (100 lbr)</v>
          </cell>
          <cell r="G1464" t="str">
            <v>pak</v>
          </cell>
          <cell r="H1464">
            <v>1</v>
          </cell>
        </row>
        <row r="1465">
          <cell r="F1465" t="str">
            <v>Sirap kayu</v>
          </cell>
          <cell r="G1465" t="str">
            <v>buah</v>
          </cell>
          <cell r="H1465">
            <v>1</v>
          </cell>
        </row>
        <row r="1466">
          <cell r="F1466" t="str">
            <v>Wab  capsule 62.27  tinggi 62  mm dan  tebal 0,4mm</v>
          </cell>
          <cell r="G1466" t="str">
            <v>batang</v>
          </cell>
          <cell r="H1466">
            <v>1</v>
          </cell>
        </row>
        <row r="1467">
          <cell r="F1467" t="str">
            <v>MATERIAL PLAFON</v>
          </cell>
          <cell r="G1467"/>
          <cell r="H1467"/>
        </row>
        <row r="1468">
          <cell r="F1468" t="str">
            <v>Asbes 1,00  x 1,00  m</v>
          </cell>
          <cell r="G1468" t="str">
            <v>lembar</v>
          </cell>
          <cell r="H1468">
            <v>1</v>
          </cell>
        </row>
        <row r="1469">
          <cell r="F1469" t="str">
            <v>Compon Flafond</v>
          </cell>
          <cell r="G1469" t="str">
            <v>kg</v>
          </cell>
          <cell r="H1469">
            <v>1</v>
          </cell>
        </row>
        <row r="1470">
          <cell r="F1470" t="str">
            <v>cross tee</v>
          </cell>
          <cell r="G1470" t="str">
            <v>batang</v>
          </cell>
          <cell r="H1470">
            <v>1</v>
          </cell>
        </row>
        <row r="1471">
          <cell r="F1471" t="str">
            <v>GRC Pelat t=4 mm uk 122x244 cm</v>
          </cell>
          <cell r="G1471" t="str">
            <v>lembar</v>
          </cell>
          <cell r="H1471">
            <v>1</v>
          </cell>
        </row>
        <row r="1472">
          <cell r="F1472" t="str">
            <v>GRCboard (120 cm x  240 cm x  5 mm)</v>
          </cell>
          <cell r="G1472" t="str">
            <v>m2</v>
          </cell>
          <cell r="H1472">
            <v>1</v>
          </cell>
        </row>
        <row r="1473">
          <cell r="F1473" t="str">
            <v>GRCboard (120 cm x  240 cm x  6 mm)</v>
          </cell>
          <cell r="G1473" t="str">
            <v>m2</v>
          </cell>
          <cell r="H1473">
            <v>1</v>
          </cell>
        </row>
        <row r="1474">
          <cell r="F1474" t="str">
            <v>Gypsum Board (120 cm x  240 cm x  12 mm)</v>
          </cell>
          <cell r="G1474" t="str">
            <v>lembar</v>
          </cell>
          <cell r="H1474">
            <v>1</v>
          </cell>
        </row>
        <row r="1475">
          <cell r="F1475" t="str">
            <v>Gypsum Board (122 cm x  244 cm x  12 mm)</v>
          </cell>
          <cell r="G1475" t="str">
            <v xml:space="preserve">Lembar </v>
          </cell>
          <cell r="H1475">
            <v>1</v>
          </cell>
        </row>
        <row r="1476">
          <cell r="F1476" t="str">
            <v>Gypsum board (120 cm x 240 cm x 9 mm)</v>
          </cell>
          <cell r="G1476" t="str">
            <v>lembar</v>
          </cell>
          <cell r="H1476">
            <v>1</v>
          </cell>
        </row>
        <row r="1477">
          <cell r="F1477" t="str">
            <v>Rockwool tebal 50 mm</v>
          </cell>
          <cell r="G1477" t="str">
            <v>m2</v>
          </cell>
          <cell r="H1477">
            <v>1</v>
          </cell>
        </row>
        <row r="1478">
          <cell r="F1478" t="str">
            <v>Lambersening plafon ˂3</v>
          </cell>
          <cell r="G1478" t="str">
            <v>m2</v>
          </cell>
          <cell r="H1478">
            <v>1</v>
          </cell>
        </row>
        <row r="1479">
          <cell r="F1479" t="str">
            <v>Lambersening plafon ˃3</v>
          </cell>
          <cell r="G1479" t="str">
            <v>m2</v>
          </cell>
          <cell r="H1479">
            <v>1</v>
          </cell>
        </row>
        <row r="1480">
          <cell r="F1480" t="str">
            <v>List gypsum profil</v>
          </cell>
          <cell r="G1480" t="str">
            <v>m'</v>
          </cell>
          <cell r="H1480">
            <v>1</v>
          </cell>
        </row>
        <row r="1481">
          <cell r="F1481" t="str">
            <v>Listplank GRC lebar 20 cm</v>
          </cell>
          <cell r="G1481" t="str">
            <v>m'</v>
          </cell>
          <cell r="H1481">
            <v>1</v>
          </cell>
        </row>
        <row r="1482">
          <cell r="F1482" t="str">
            <v>Listplank GRC lebar 30 cm</v>
          </cell>
          <cell r="G1482" t="str">
            <v>m'</v>
          </cell>
          <cell r="H1482">
            <v>1</v>
          </cell>
        </row>
        <row r="1483">
          <cell r="F1483" t="str">
            <v>Main tee</v>
          </cell>
          <cell r="G1483" t="str">
            <v>batang</v>
          </cell>
          <cell r="H1483">
            <v>1</v>
          </cell>
        </row>
        <row r="1484">
          <cell r="F1484" t="str">
            <v>Papan semen</v>
          </cell>
          <cell r="G1484" t="str">
            <v>m2</v>
          </cell>
          <cell r="H1484">
            <v>1</v>
          </cell>
        </row>
        <row r="1485">
          <cell r="F1485" t="str">
            <v>Plafon Serat Semen/GRC Tebal 4 mm + aksesoris</v>
          </cell>
          <cell r="G1485" t="str">
            <v>m2</v>
          </cell>
          <cell r="H1485">
            <v>1</v>
          </cell>
        </row>
        <row r="1486">
          <cell r="F1486" t="str">
            <v>Plafon Serat Semen/GRC Tebal 5 mm + aksesoris</v>
          </cell>
          <cell r="G1486" t="str">
            <v>m2</v>
          </cell>
          <cell r="H1486">
            <v>1</v>
          </cell>
        </row>
        <row r="1487">
          <cell r="F1487" t="str">
            <v>Plafon Serat Semen/GRC Tebal 6 mm + aksesoris</v>
          </cell>
          <cell r="G1487" t="str">
            <v>m2</v>
          </cell>
          <cell r="H1487">
            <v>1</v>
          </cell>
        </row>
        <row r="1488">
          <cell r="F1488" t="str">
            <v>Asbes gelombang</v>
          </cell>
          <cell r="G1488" t="str">
            <v>lembar</v>
          </cell>
          <cell r="H1488">
            <v>1</v>
          </cell>
        </row>
        <row r="1489">
          <cell r="F1489" t="str">
            <v>Pelat  asbes  tebal 3,5 mm</v>
          </cell>
          <cell r="G1489" t="str">
            <v>lembar</v>
          </cell>
          <cell r="H1489">
            <v>1</v>
          </cell>
        </row>
        <row r="1490">
          <cell r="F1490" t="str">
            <v>Pelat  asbes  tebal 4 mm</v>
          </cell>
          <cell r="G1490" t="str">
            <v>lembar</v>
          </cell>
          <cell r="H1490">
            <v>1</v>
          </cell>
        </row>
        <row r="1491">
          <cell r="F1491" t="str">
            <v>Plafon akustik 30x30 cm</v>
          </cell>
          <cell r="G1491" t="str">
            <v>lembar</v>
          </cell>
          <cell r="H1491">
            <v>1</v>
          </cell>
        </row>
        <row r="1492">
          <cell r="F1492" t="str">
            <v>Plafon akustik 30x60 cm</v>
          </cell>
          <cell r="G1492" t="str">
            <v>lembar</v>
          </cell>
          <cell r="H1492">
            <v>1</v>
          </cell>
        </row>
        <row r="1493">
          <cell r="F1493" t="str">
            <v>Plafon akustik 60x120 cm</v>
          </cell>
          <cell r="G1493" t="str">
            <v>lembar</v>
          </cell>
          <cell r="H1493">
            <v>1</v>
          </cell>
        </row>
        <row r="1494">
          <cell r="F1494" t="str">
            <v>MATERIAL PENUTUP LANTAI DAN DINDING</v>
          </cell>
          <cell r="G1494"/>
          <cell r="H1494"/>
        </row>
        <row r="1495">
          <cell r="F1495" t="str">
            <v>Bata Ekspose Tempel warna natural 8x24x2 cm</v>
          </cell>
          <cell r="G1495" t="str">
            <v>m'</v>
          </cell>
          <cell r="H1495">
            <v>1</v>
          </cell>
        </row>
        <row r="1496">
          <cell r="F1496" t="str">
            <v>Bata tempel</v>
          </cell>
          <cell r="G1496" t="str">
            <v>buah</v>
          </cell>
          <cell r="H1496">
            <v>1</v>
          </cell>
        </row>
        <row r="1497">
          <cell r="F1497" t="str">
            <v>Batako 20x40x10 cm</v>
          </cell>
          <cell r="G1497" t="str">
            <v>buah</v>
          </cell>
          <cell r="H1497">
            <v>1</v>
          </cell>
        </row>
        <row r="1498">
          <cell r="F1498" t="str">
            <v>Batu andesit  30x30 t=3cm</v>
          </cell>
          <cell r="G1498" t="str">
            <v>m2</v>
          </cell>
          <cell r="H1498">
            <v>1</v>
          </cell>
        </row>
        <row r="1499">
          <cell r="F1499" t="str">
            <v>Batu andesit  30x30 t=5cm</v>
          </cell>
          <cell r="G1499" t="str">
            <v>m2</v>
          </cell>
          <cell r="H1499">
            <v>1</v>
          </cell>
        </row>
        <row r="1500">
          <cell r="F1500" t="str">
            <v>Batu paras</v>
          </cell>
          <cell r="G1500" t="str">
            <v>m2</v>
          </cell>
          <cell r="H1500">
            <v>1</v>
          </cell>
        </row>
        <row r="1501">
          <cell r="F1501" t="str">
            <v>Batu paros</v>
          </cell>
          <cell r="G1501" t="str">
            <v>m2</v>
          </cell>
          <cell r="H1501">
            <v>1</v>
          </cell>
        </row>
        <row r="1502">
          <cell r="F1502" t="str">
            <v>Batu tempel hitam</v>
          </cell>
          <cell r="G1502" t="str">
            <v>m2</v>
          </cell>
          <cell r="H1502">
            <v>1</v>
          </cell>
        </row>
        <row r="1503">
          <cell r="F1503" t="str">
            <v>Floor hardener</v>
          </cell>
          <cell r="G1503" t="str">
            <v>kg</v>
          </cell>
          <cell r="H1503">
            <v>1</v>
          </cell>
        </row>
        <row r="1504">
          <cell r="F1504" t="str">
            <v>Flooring Kayu Kruing   1,5x13,5x60 cm</v>
          </cell>
          <cell r="G1504" t="str">
            <v>m2</v>
          </cell>
          <cell r="H1504">
            <v>1</v>
          </cell>
        </row>
        <row r="1505">
          <cell r="F1505" t="str">
            <v>Flooring Kayu Merbau 1,5x9x30cm</v>
          </cell>
          <cell r="G1505" t="str">
            <v>m2</v>
          </cell>
          <cell r="H1505">
            <v>1</v>
          </cell>
        </row>
        <row r="1506">
          <cell r="F1506" t="str">
            <v>Flooring Kayu Sonokeling Grade B  1,5x9x30cm</v>
          </cell>
          <cell r="G1506" t="str">
            <v>m2</v>
          </cell>
          <cell r="H1506">
            <v>1</v>
          </cell>
        </row>
        <row r="1507">
          <cell r="F1507" t="str">
            <v>Granit  bakar 10x10, t=2cm</v>
          </cell>
          <cell r="G1507" t="str">
            <v>m2</v>
          </cell>
          <cell r="H1507">
            <v>1</v>
          </cell>
        </row>
        <row r="1508">
          <cell r="F1508" t="str">
            <v>Granit  bakar 30x30, t=2cm</v>
          </cell>
          <cell r="G1508" t="str">
            <v>m2</v>
          </cell>
          <cell r="H1508">
            <v>1</v>
          </cell>
        </row>
        <row r="1509">
          <cell r="F1509" t="str">
            <v>Granit  tile unpolish /  anti skid</v>
          </cell>
          <cell r="G1509" t="str">
            <v>m2</v>
          </cell>
          <cell r="H1509">
            <v>1</v>
          </cell>
        </row>
        <row r="1510">
          <cell r="F1510" t="str">
            <v>Granit tile 30x30 cm (double loading)</v>
          </cell>
          <cell r="G1510" t="str">
            <v>buah</v>
          </cell>
          <cell r="H1510">
            <v>1</v>
          </cell>
        </row>
        <row r="1511">
          <cell r="F1511" t="str">
            <v>Granit tile 40x40 cm (double loading)</v>
          </cell>
          <cell r="G1511" t="str">
            <v>buah</v>
          </cell>
          <cell r="H1511">
            <v>1</v>
          </cell>
        </row>
        <row r="1512">
          <cell r="F1512" t="str">
            <v>Granit tile 60x60 cm (double loading)</v>
          </cell>
          <cell r="G1512" t="str">
            <v>buah</v>
          </cell>
          <cell r="H1512">
            <v>1</v>
          </cell>
        </row>
        <row r="1513">
          <cell r="F1513" t="str">
            <v>Granito  30 x  30 cm</v>
          </cell>
          <cell r="G1513" t="str">
            <v>m2</v>
          </cell>
          <cell r="H1513">
            <v>1</v>
          </cell>
        </row>
        <row r="1514">
          <cell r="F1514" t="str">
            <v>Granito  40 x  40 cm</v>
          </cell>
          <cell r="G1514" t="str">
            <v>m2</v>
          </cell>
          <cell r="H1514">
            <v>1</v>
          </cell>
        </row>
        <row r="1515">
          <cell r="F1515" t="str">
            <v>Guiding Block Warna t  =  6 cm</v>
          </cell>
          <cell r="G1515" t="str">
            <v>m2</v>
          </cell>
          <cell r="H1515">
            <v>1</v>
          </cell>
        </row>
        <row r="1516">
          <cell r="F1516" t="str">
            <v>Homogenous tile 30x30 cm</v>
          </cell>
          <cell r="G1516" t="str">
            <v>buah</v>
          </cell>
          <cell r="H1516">
            <v>1</v>
          </cell>
        </row>
        <row r="1517">
          <cell r="F1517" t="str">
            <v>Homogenous tile 40x40 cm</v>
          </cell>
          <cell r="G1517" t="str">
            <v>buah</v>
          </cell>
          <cell r="H1517">
            <v>1</v>
          </cell>
        </row>
        <row r="1518">
          <cell r="F1518" t="str">
            <v>Homogenous tile 60x60 cm</v>
          </cell>
          <cell r="G1518" t="str">
            <v>buah</v>
          </cell>
          <cell r="H1518">
            <v>1</v>
          </cell>
        </row>
        <row r="1519">
          <cell r="F1519" t="str">
            <v>Homogenous tile unpolish 30x30 cm</v>
          </cell>
          <cell r="G1519" t="str">
            <v>buah</v>
          </cell>
          <cell r="H1519">
            <v>1</v>
          </cell>
        </row>
        <row r="1520">
          <cell r="F1520" t="str">
            <v>Homogenous tile unpolish 40x40 cm</v>
          </cell>
          <cell r="G1520" t="str">
            <v>buah</v>
          </cell>
          <cell r="H1520">
            <v>1</v>
          </cell>
        </row>
        <row r="1521">
          <cell r="F1521" t="str">
            <v>Homogenous tile unpolish 60x60 cm</v>
          </cell>
          <cell r="G1521" t="str">
            <v>buah</v>
          </cell>
          <cell r="H1521">
            <v>1</v>
          </cell>
        </row>
        <row r="1522">
          <cell r="F1522" t="str">
            <v>Homogenous tile dinding 30x30 cm</v>
          </cell>
          <cell r="G1522" t="str">
            <v>buah</v>
          </cell>
          <cell r="H1522">
            <v>1</v>
          </cell>
        </row>
        <row r="1523">
          <cell r="F1523" t="str">
            <v>Homogenous tile dinding 40x40 cm</v>
          </cell>
          <cell r="G1523" t="str">
            <v>buah</v>
          </cell>
          <cell r="H1523">
            <v>1</v>
          </cell>
        </row>
        <row r="1524">
          <cell r="F1524" t="str">
            <v>Homogenous tile dinding 60x60 cm</v>
          </cell>
          <cell r="G1524" t="str">
            <v>buah</v>
          </cell>
          <cell r="H1524">
            <v>1</v>
          </cell>
        </row>
        <row r="1525">
          <cell r="F1525" t="str">
            <v>Karpet</v>
          </cell>
          <cell r="G1525" t="str">
            <v>m2</v>
          </cell>
          <cell r="H1525">
            <v>1</v>
          </cell>
        </row>
        <row r="1526">
          <cell r="F1526" t="str">
            <v>Keramik 25x25 cm</v>
          </cell>
          <cell r="G1526" t="str">
            <v>buah</v>
          </cell>
          <cell r="H1526">
            <v>1</v>
          </cell>
        </row>
        <row r="1527">
          <cell r="F1527" t="str">
            <v>Keramik 25x40 cm</v>
          </cell>
          <cell r="G1527" t="str">
            <v>buah</v>
          </cell>
          <cell r="H1527">
            <v>1</v>
          </cell>
        </row>
        <row r="1528">
          <cell r="F1528" t="str">
            <v>Keramik  20  x 25  cm</v>
          </cell>
          <cell r="G1528" t="str">
            <v>buah</v>
          </cell>
          <cell r="H1528">
            <v>1</v>
          </cell>
        </row>
        <row r="1529">
          <cell r="F1529" t="str">
            <v>Keramik 10 x  20 cm</v>
          </cell>
          <cell r="G1529" t="str">
            <v>buah</v>
          </cell>
          <cell r="H1529">
            <v>1</v>
          </cell>
        </row>
        <row r="1530">
          <cell r="F1530" t="str">
            <v>Keramik 20x20 cm</v>
          </cell>
          <cell r="G1530" t="str">
            <v>buah</v>
          </cell>
          <cell r="H1530">
            <v>1</v>
          </cell>
        </row>
        <row r="1531">
          <cell r="F1531" t="str">
            <v>Keramik 25 x  25 cm</v>
          </cell>
          <cell r="G1531" t="str">
            <v>buah</v>
          </cell>
          <cell r="H1531">
            <v>1</v>
          </cell>
        </row>
        <row r="1532">
          <cell r="F1532" t="str">
            <v>Keramik 30x30 cm</v>
          </cell>
          <cell r="G1532" t="str">
            <v>buah</v>
          </cell>
          <cell r="H1532">
            <v>1</v>
          </cell>
        </row>
        <row r="1533">
          <cell r="F1533" t="str">
            <v>Keramik 30x60 cm</v>
          </cell>
          <cell r="G1533" t="str">
            <v>buah</v>
          </cell>
          <cell r="H1533">
            <v>1</v>
          </cell>
        </row>
        <row r="1534">
          <cell r="F1534" t="str">
            <v>Keramik 40x40 cm</v>
          </cell>
          <cell r="G1534" t="str">
            <v>buah</v>
          </cell>
          <cell r="H1534">
            <v>1</v>
          </cell>
        </row>
        <row r="1535">
          <cell r="F1535" t="str">
            <v>Keramik 60x60 cm</v>
          </cell>
          <cell r="G1535" t="str">
            <v>buah</v>
          </cell>
          <cell r="H1535">
            <v>1</v>
          </cell>
        </row>
        <row r="1536">
          <cell r="F1536" t="str">
            <v xml:space="preserve">Keramik Lantai uk. 20 x 20 cm, Unpolished </v>
          </cell>
          <cell r="G1536" t="str">
            <v>buah</v>
          </cell>
          <cell r="H1536">
            <v>1</v>
          </cell>
        </row>
        <row r="1537">
          <cell r="F1537" t="str">
            <v xml:space="preserve">Keramik Lantai uk. 25 x 25 cm, Unpolished </v>
          </cell>
          <cell r="G1537" t="str">
            <v>buah</v>
          </cell>
          <cell r="H1537">
            <v>1</v>
          </cell>
        </row>
        <row r="1538">
          <cell r="F1538" t="str">
            <v xml:space="preserve">Keramik Lantai uk. 25 x 40 cm, Unpolished </v>
          </cell>
          <cell r="G1538" t="str">
            <v>buah</v>
          </cell>
          <cell r="H1538">
            <v>1</v>
          </cell>
        </row>
        <row r="1539">
          <cell r="F1539" t="str">
            <v xml:space="preserve">Keramik Lantai uk. 30 x 30 cm, Unpolished </v>
          </cell>
          <cell r="G1539" t="str">
            <v>buah</v>
          </cell>
          <cell r="H1539">
            <v>1</v>
          </cell>
        </row>
        <row r="1540">
          <cell r="F1540" t="str">
            <v xml:space="preserve">Keramik Lantai uk. 30 x 60 cm, Unpolished </v>
          </cell>
          <cell r="G1540" t="str">
            <v>buah</v>
          </cell>
          <cell r="H1540">
            <v>1</v>
          </cell>
        </row>
        <row r="1541">
          <cell r="F1541" t="str">
            <v xml:space="preserve">Keramik Lantai uk. 30 x 60 cm, Unpolished </v>
          </cell>
          <cell r="G1541" t="str">
            <v>buah</v>
          </cell>
          <cell r="H1541">
            <v>1</v>
          </cell>
        </row>
        <row r="1542">
          <cell r="F1542" t="str">
            <v xml:space="preserve">Keramik Lantai uk. 40 x 40 cm, Unpolished </v>
          </cell>
          <cell r="G1542" t="str">
            <v>buah</v>
          </cell>
          <cell r="H1542">
            <v>1</v>
          </cell>
        </row>
        <row r="1543">
          <cell r="F1543" t="str">
            <v xml:space="preserve">Keramik Lantai Variasi uk. 30 x 30 cm, Unpolished </v>
          </cell>
          <cell r="G1543" t="str">
            <v>buah</v>
          </cell>
          <cell r="H1543">
            <v>1</v>
          </cell>
        </row>
        <row r="1544">
          <cell r="F1544" t="str">
            <v xml:space="preserve">Keramik Lantai Variasi uk. 40 x 40 cm, Unpolished </v>
          </cell>
          <cell r="G1544" t="str">
            <v>buah</v>
          </cell>
          <cell r="H1544">
            <v>1</v>
          </cell>
        </row>
        <row r="1545">
          <cell r="F1545" t="str">
            <v>Keramik Variasi 30x30 cm</v>
          </cell>
          <cell r="G1545" t="str">
            <v>buah</v>
          </cell>
          <cell r="H1545">
            <v>1</v>
          </cell>
        </row>
        <row r="1546">
          <cell r="F1546" t="str">
            <v>Keramik Variasi 40x40 cm</v>
          </cell>
          <cell r="G1546" t="str">
            <v>buah</v>
          </cell>
          <cell r="H1546">
            <v>1</v>
          </cell>
        </row>
        <row r="1547">
          <cell r="F1547" t="str">
            <v>KeramikVariasi  60x60 cm</v>
          </cell>
          <cell r="G1547" t="str">
            <v>buah</v>
          </cell>
          <cell r="H1547">
            <v>1</v>
          </cell>
        </row>
        <row r="1548">
          <cell r="F1548" t="str">
            <v>Step Nosing Keramik 10x60 cm</v>
          </cell>
          <cell r="G1548" t="str">
            <v xml:space="preserve">buah </v>
          </cell>
          <cell r="H1548">
            <v>1</v>
          </cell>
        </row>
        <row r="1549">
          <cell r="F1549" t="str">
            <v xml:space="preserve">Keramik Tactile 30x30 cm </v>
          </cell>
          <cell r="G1549" t="str">
            <v xml:space="preserve">buah </v>
          </cell>
          <cell r="H1549">
            <v>1</v>
          </cell>
        </row>
        <row r="1550">
          <cell r="F1550" t="str">
            <v>Keramik Tactile 40x40 cm</v>
          </cell>
          <cell r="G1550" t="str">
            <v xml:space="preserve">buah </v>
          </cell>
          <cell r="H1550">
            <v>1</v>
          </cell>
        </row>
        <row r="1551">
          <cell r="F1551" t="str">
            <v>Keramik artistik 10x10 cm</v>
          </cell>
          <cell r="G1551" t="str">
            <v>buah</v>
          </cell>
          <cell r="H1551">
            <v>1</v>
          </cell>
        </row>
        <row r="1552">
          <cell r="F1552" t="str">
            <v>Keramik artistik 20x20 cm</v>
          </cell>
          <cell r="G1552" t="str">
            <v>buah</v>
          </cell>
          <cell r="H1552">
            <v>1</v>
          </cell>
        </row>
        <row r="1553">
          <cell r="F1553" t="str">
            <v>Keramik artistik 30x30 cm</v>
          </cell>
          <cell r="G1553" t="str">
            <v>buah</v>
          </cell>
          <cell r="H1553">
            <v>1</v>
          </cell>
        </row>
        <row r="1554">
          <cell r="F1554" t="str">
            <v>Keramik artistik 40x40 cm</v>
          </cell>
          <cell r="G1554" t="str">
            <v>buah</v>
          </cell>
          <cell r="H1554">
            <v>1</v>
          </cell>
        </row>
        <row r="1555">
          <cell r="F1555" t="str">
            <v>Keramik artistik 8x8 cm</v>
          </cell>
          <cell r="G1555" t="str">
            <v>buah</v>
          </cell>
          <cell r="H1555">
            <v>1</v>
          </cell>
        </row>
        <row r="1556">
          <cell r="F1556" t="str">
            <v>Keramik cuting 50x50</v>
          </cell>
          <cell r="G1556" t="str">
            <v>buah</v>
          </cell>
          <cell r="H1556">
            <v>1</v>
          </cell>
        </row>
        <row r="1557">
          <cell r="F1557" t="str">
            <v>Keramik dinding 10x20 cm</v>
          </cell>
          <cell r="G1557" t="str">
            <v>buah</v>
          </cell>
          <cell r="H1557">
            <v>1</v>
          </cell>
        </row>
        <row r="1558">
          <cell r="F1558" t="str">
            <v>Keramik dinding 20x20 cm</v>
          </cell>
          <cell r="G1558" t="str">
            <v>buah</v>
          </cell>
          <cell r="H1558">
            <v>1</v>
          </cell>
        </row>
        <row r="1559">
          <cell r="F1559" t="str">
            <v>Keramik dinding artistik 10x20 cm</v>
          </cell>
          <cell r="G1559" t="str">
            <v>buah</v>
          </cell>
          <cell r="H1559">
            <v>1</v>
          </cell>
        </row>
        <row r="1560">
          <cell r="F1560" t="str">
            <v>Keramik dinding artistik 5x20 cm</v>
          </cell>
          <cell r="G1560" t="str">
            <v>buah</v>
          </cell>
          <cell r="H1560">
            <v>1</v>
          </cell>
        </row>
        <row r="1561">
          <cell r="F1561" t="str">
            <v>Lamparquet  Kayu Merbau 1x6x20cm</v>
          </cell>
          <cell r="G1561" t="str">
            <v>m2</v>
          </cell>
          <cell r="H1561">
            <v>1</v>
          </cell>
        </row>
        <row r="1562">
          <cell r="F1562" t="str">
            <v>Lamparquet  Kayu Merbau 1x9x20cm</v>
          </cell>
          <cell r="G1562" t="str">
            <v>m2</v>
          </cell>
          <cell r="H1562">
            <v>1</v>
          </cell>
        </row>
        <row r="1563">
          <cell r="F1563" t="str">
            <v>Lantai engineering wood</v>
          </cell>
          <cell r="G1563" t="str">
            <v>m2</v>
          </cell>
          <cell r="H1563">
            <v>1</v>
          </cell>
        </row>
        <row r="1564">
          <cell r="F1564" t="str">
            <v>Lantai Parket  Jati grade A   1,2x5x17 cm</v>
          </cell>
          <cell r="G1564" t="str">
            <v>m2</v>
          </cell>
          <cell r="H1564">
            <v>1</v>
          </cell>
        </row>
        <row r="1565">
          <cell r="F1565" t="str">
            <v>Lantai Parket  Jati grade A   1,2x5x20cm</v>
          </cell>
          <cell r="G1565" t="str">
            <v>m2</v>
          </cell>
          <cell r="H1565">
            <v>1</v>
          </cell>
        </row>
        <row r="1566">
          <cell r="F1566" t="str">
            <v>Lantai Parket  Jati grade A   1,2x5x25 cm</v>
          </cell>
          <cell r="G1566" t="str">
            <v>m2</v>
          </cell>
          <cell r="H1566">
            <v>1</v>
          </cell>
        </row>
        <row r="1567">
          <cell r="F1567" t="str">
            <v>Lantai Parket  Jati grade A   1,2x5x30 cm</v>
          </cell>
          <cell r="G1567" t="str">
            <v>m2</v>
          </cell>
          <cell r="H1567">
            <v>1</v>
          </cell>
        </row>
        <row r="1568">
          <cell r="F1568" t="str">
            <v>Lantai Parket  Jati grade B   1,2x5x17 cm</v>
          </cell>
          <cell r="G1568" t="str">
            <v>m2</v>
          </cell>
          <cell r="H1568">
            <v>1</v>
          </cell>
        </row>
        <row r="1569">
          <cell r="F1569" t="str">
            <v>Lantai Parket  Jati grade B   1,2x5x20cm</v>
          </cell>
          <cell r="G1569" t="str">
            <v>m2</v>
          </cell>
          <cell r="H1569">
            <v>1</v>
          </cell>
        </row>
        <row r="1570">
          <cell r="F1570" t="str">
            <v>Lantai Parket  Jati grade B   1,2x5x25 cm</v>
          </cell>
          <cell r="G1570" t="str">
            <v>m2</v>
          </cell>
          <cell r="H1570">
            <v>1</v>
          </cell>
        </row>
        <row r="1571">
          <cell r="F1571" t="str">
            <v>Lantai Parket  Jati grade B   1,2x5x30 cm</v>
          </cell>
          <cell r="G1571" t="str">
            <v>m2</v>
          </cell>
          <cell r="H1571">
            <v>1</v>
          </cell>
        </row>
        <row r="1572">
          <cell r="F1572" t="str">
            <v>Lantai Parket  Jati grade C   1,2x5x20cm</v>
          </cell>
          <cell r="G1572" t="str">
            <v>m2</v>
          </cell>
          <cell r="H1572">
            <v>1</v>
          </cell>
        </row>
        <row r="1573">
          <cell r="F1573" t="str">
            <v>Lantai Parket  Jati grade C   1,2x5x25 cm</v>
          </cell>
          <cell r="G1573" t="str">
            <v>m2</v>
          </cell>
          <cell r="H1573">
            <v>1</v>
          </cell>
        </row>
        <row r="1574">
          <cell r="F1574" t="str">
            <v>Lantai Parket  Jati grade C   1,2x5x30 cm</v>
          </cell>
          <cell r="G1574" t="str">
            <v>m2</v>
          </cell>
          <cell r="H1574">
            <v>1</v>
          </cell>
        </row>
        <row r="1575">
          <cell r="F1575" t="str">
            <v>Lem</v>
          </cell>
          <cell r="G1575" t="str">
            <v>kg</v>
          </cell>
          <cell r="H1575">
            <v>1</v>
          </cell>
        </row>
        <row r="1576">
          <cell r="F1576" t="str">
            <v>Marmer</v>
          </cell>
          <cell r="G1576" t="str">
            <v>buah</v>
          </cell>
          <cell r="H1576">
            <v>1</v>
          </cell>
        </row>
        <row r="1577">
          <cell r="F1577" t="str">
            <v>Marmer</v>
          </cell>
          <cell r="G1577" t="str">
            <v>m2</v>
          </cell>
          <cell r="H1577">
            <v>1</v>
          </cell>
        </row>
        <row r="1578">
          <cell r="F1578" t="str">
            <v>Marmer Graphir 10x10 cm</v>
          </cell>
          <cell r="G1578" t="str">
            <v>buah</v>
          </cell>
          <cell r="H1578">
            <v>1</v>
          </cell>
        </row>
        <row r="1579">
          <cell r="F1579" t="str">
            <v>Marmer Graphir 12x12 cm</v>
          </cell>
          <cell r="G1579" t="str">
            <v>buah</v>
          </cell>
          <cell r="H1579">
            <v>1</v>
          </cell>
        </row>
        <row r="1580">
          <cell r="F1580" t="str">
            <v>Pen Kuningan titik acuan</v>
          </cell>
          <cell r="G1580" t="str">
            <v xml:space="preserve">buah </v>
          </cell>
          <cell r="H1580">
            <v>1</v>
          </cell>
        </row>
        <row r="1581">
          <cell r="F1581" t="str">
            <v>Mozaik porselen 10 x  20 cm</v>
          </cell>
          <cell r="G1581" t="str">
            <v>m2</v>
          </cell>
          <cell r="H1581">
            <v>1</v>
          </cell>
        </row>
        <row r="1582">
          <cell r="F1582" t="str">
            <v>Mozaik porselen 15 x  15 cm</v>
          </cell>
          <cell r="G1582" t="str">
            <v>m2</v>
          </cell>
          <cell r="H1582">
            <v>1</v>
          </cell>
        </row>
        <row r="1583">
          <cell r="F1583" t="str">
            <v>Mozaik porselen 20 x  20 cm</v>
          </cell>
          <cell r="G1583" t="str">
            <v>m2</v>
          </cell>
          <cell r="H1583">
            <v>1</v>
          </cell>
        </row>
        <row r="1584">
          <cell r="F1584" t="str">
            <v>Mozaik porselen 20 x  25 cm</v>
          </cell>
          <cell r="G1584" t="str">
            <v>m2</v>
          </cell>
          <cell r="H1584">
            <v>1</v>
          </cell>
        </row>
        <row r="1585">
          <cell r="F1585" t="str">
            <v>Parquet kayu solid</v>
          </cell>
          <cell r="G1585" t="str">
            <v>m2</v>
          </cell>
          <cell r="H1585">
            <v>1</v>
          </cell>
        </row>
        <row r="1586">
          <cell r="F1586" t="str">
            <v>Plint  Kayu 10 cm</v>
          </cell>
          <cell r="G1586" t="str">
            <v>buah</v>
          </cell>
          <cell r="H1586">
            <v>1</v>
          </cell>
        </row>
        <row r="1587">
          <cell r="F1587" t="str">
            <v>Plint  keramik 10 x  20 cm</v>
          </cell>
          <cell r="G1587" t="str">
            <v>buah</v>
          </cell>
          <cell r="H1587">
            <v>1</v>
          </cell>
        </row>
        <row r="1588">
          <cell r="F1588" t="str">
            <v>Plint  keramik 5 x  20 cm</v>
          </cell>
          <cell r="G1588" t="str">
            <v>buah</v>
          </cell>
          <cell r="H1588">
            <v>1</v>
          </cell>
        </row>
        <row r="1589">
          <cell r="F1589" t="str">
            <v>Plint granit 10 cm x 40 cm</v>
          </cell>
          <cell r="G1589" t="str">
            <v>buah</v>
          </cell>
          <cell r="H1589">
            <v>1</v>
          </cell>
        </row>
        <row r="1590">
          <cell r="F1590" t="str">
            <v>Plint granit 10cm x 30cm</v>
          </cell>
          <cell r="G1590" t="str">
            <v>buah</v>
          </cell>
          <cell r="H1590">
            <v>1</v>
          </cell>
        </row>
        <row r="1591">
          <cell r="F1591" t="str">
            <v>Plint homogenous tile uk. 10-15x30 cm</v>
          </cell>
          <cell r="G1591" t="str">
            <v>buah</v>
          </cell>
          <cell r="H1591">
            <v>1</v>
          </cell>
        </row>
        <row r="1592">
          <cell r="F1592" t="str">
            <v>Plint homogenous tile uk. 10-15x40 cm</v>
          </cell>
          <cell r="G1592" t="str">
            <v>buah</v>
          </cell>
          <cell r="H1592">
            <v>1</v>
          </cell>
        </row>
        <row r="1593">
          <cell r="F1593" t="str">
            <v>Plint homogenous tile uk. 10-15x60 cm</v>
          </cell>
          <cell r="G1593" t="str">
            <v>buah</v>
          </cell>
          <cell r="H1593">
            <v>1</v>
          </cell>
        </row>
        <row r="1594">
          <cell r="F1594" t="str">
            <v>Plint homogenous tile unpolish uk. 10-15x30 cm</v>
          </cell>
          <cell r="G1594" t="str">
            <v>buah</v>
          </cell>
          <cell r="H1594">
            <v>1</v>
          </cell>
        </row>
        <row r="1595">
          <cell r="F1595" t="str">
            <v>Plint homogenous tile unpolish uk. 10-15x40 cm</v>
          </cell>
          <cell r="G1595" t="str">
            <v>buah</v>
          </cell>
          <cell r="H1595">
            <v>1</v>
          </cell>
        </row>
        <row r="1596">
          <cell r="F1596" t="str">
            <v>Plint homogenous tile unpolish uk. 10-15x60 cm</v>
          </cell>
          <cell r="G1596" t="str">
            <v>buah</v>
          </cell>
          <cell r="H1596">
            <v>1</v>
          </cell>
        </row>
        <row r="1597">
          <cell r="F1597" t="str">
            <v>Plint internal cove uk. 5x5x20 cm</v>
          </cell>
          <cell r="G1597" t="str">
            <v>buah</v>
          </cell>
          <cell r="H1597">
            <v>1</v>
          </cell>
        </row>
        <row r="1598">
          <cell r="F1598" t="str">
            <v>Plint keramik  10  x 30  cm</v>
          </cell>
          <cell r="G1598" t="str">
            <v>buah</v>
          </cell>
          <cell r="H1598">
            <v>1</v>
          </cell>
        </row>
        <row r="1599">
          <cell r="F1599" t="str">
            <v>Plint keramik uk. 10-15x20 cm</v>
          </cell>
          <cell r="G1599" t="str">
            <v>buah</v>
          </cell>
          <cell r="H1599">
            <v>1</v>
          </cell>
        </row>
        <row r="1600">
          <cell r="F1600" t="str">
            <v>Plint keramik uk. 10-15x30 cm</v>
          </cell>
          <cell r="G1600" t="str">
            <v>buah</v>
          </cell>
          <cell r="H1600">
            <v>1</v>
          </cell>
        </row>
        <row r="1601">
          <cell r="F1601" t="str">
            <v>Plint keramik uk. 10-15x40 cm</v>
          </cell>
          <cell r="G1601" t="str">
            <v>buah</v>
          </cell>
          <cell r="H1601">
            <v>1</v>
          </cell>
        </row>
        <row r="1602">
          <cell r="F1602" t="str">
            <v>Plint keramik uk. 10-15x60 cm</v>
          </cell>
          <cell r="G1602" t="str">
            <v>buah</v>
          </cell>
          <cell r="H1602">
            <v>1</v>
          </cell>
        </row>
        <row r="1603">
          <cell r="F1603" t="str">
            <v>Plint teralux kerang uk. 10-15x30 cm</v>
          </cell>
          <cell r="G1603" t="str">
            <v>buah</v>
          </cell>
          <cell r="H1603">
            <v>1</v>
          </cell>
        </row>
        <row r="1604">
          <cell r="F1604" t="str">
            <v>Plint teralux kerang uk. 10-15x40 cm</v>
          </cell>
          <cell r="G1604" t="str">
            <v>buah</v>
          </cell>
          <cell r="H1604">
            <v>1</v>
          </cell>
        </row>
        <row r="1605">
          <cell r="F1605" t="str">
            <v>Plint teralux kerang uk. 10-15x60 cm</v>
          </cell>
          <cell r="G1605" t="str">
            <v>buah</v>
          </cell>
          <cell r="H1605">
            <v>1</v>
          </cell>
        </row>
        <row r="1606">
          <cell r="F1606" t="str">
            <v>Plint teralux marmer uk. 10-15x30 cm</v>
          </cell>
          <cell r="G1606" t="str">
            <v>buah</v>
          </cell>
          <cell r="H1606">
            <v>1</v>
          </cell>
        </row>
        <row r="1607">
          <cell r="F1607" t="str">
            <v>Plint teralux marmer uk. 10-15x40 cm</v>
          </cell>
          <cell r="G1607" t="str">
            <v>buah</v>
          </cell>
          <cell r="H1607">
            <v>1</v>
          </cell>
        </row>
        <row r="1608">
          <cell r="F1608" t="str">
            <v>Plint teralux marmer uk. 10-15x60 cm</v>
          </cell>
          <cell r="G1608" t="str">
            <v>buah</v>
          </cell>
          <cell r="H1608">
            <v>1</v>
          </cell>
        </row>
        <row r="1609">
          <cell r="F1609" t="str">
            <v>Plint ubin granit uk. 10-15x30 cm</v>
          </cell>
          <cell r="G1609" t="str">
            <v>buah</v>
          </cell>
          <cell r="H1609">
            <v>1</v>
          </cell>
        </row>
        <row r="1610">
          <cell r="F1610" t="str">
            <v>Plint ubin granit uk. 10-15x40 cm</v>
          </cell>
          <cell r="G1610" t="str">
            <v>buah</v>
          </cell>
          <cell r="H1610">
            <v>1</v>
          </cell>
        </row>
        <row r="1611">
          <cell r="F1611" t="str">
            <v>Plint ubin granit uk. 10-15x60 cm</v>
          </cell>
          <cell r="G1611" t="str">
            <v>buah</v>
          </cell>
          <cell r="H1611">
            <v>1</v>
          </cell>
        </row>
        <row r="1612">
          <cell r="F1612" t="str">
            <v>Plint ubin PC abu-abu uk. 10-15x20 cm</v>
          </cell>
          <cell r="G1612" t="str">
            <v>buah</v>
          </cell>
          <cell r="H1612">
            <v>1</v>
          </cell>
        </row>
        <row r="1613">
          <cell r="F1613" t="str">
            <v>Plint ubin PC abu-abu uk. 10-15x30 cm</v>
          </cell>
          <cell r="G1613" t="str">
            <v>buah</v>
          </cell>
          <cell r="H1613">
            <v>1</v>
          </cell>
        </row>
        <row r="1614">
          <cell r="F1614" t="str">
            <v>Plint ubin PC abu-abu uk. 10-15x40 cm</v>
          </cell>
          <cell r="G1614" t="str">
            <v>buah</v>
          </cell>
          <cell r="H1614">
            <v>1</v>
          </cell>
        </row>
        <row r="1615">
          <cell r="F1615" t="str">
            <v>Plint ubin PC abu-abu uk. 10-15x60 cm</v>
          </cell>
          <cell r="G1615" t="str">
            <v>buah</v>
          </cell>
          <cell r="H1615">
            <v>1</v>
          </cell>
        </row>
        <row r="1616">
          <cell r="F1616" t="str">
            <v>Plint ubin teraso uk. 10-15x30 cm</v>
          </cell>
          <cell r="G1616" t="str">
            <v>buah</v>
          </cell>
          <cell r="H1616">
            <v>1</v>
          </cell>
        </row>
        <row r="1617">
          <cell r="F1617" t="str">
            <v>Plint ubin teraso uk. 10-15x40 cm</v>
          </cell>
          <cell r="G1617" t="str">
            <v>buah</v>
          </cell>
          <cell r="H1617">
            <v>1</v>
          </cell>
        </row>
        <row r="1618">
          <cell r="F1618" t="str">
            <v>Plint ubin warna uk. 10-15x20 cm</v>
          </cell>
          <cell r="G1618" t="str">
            <v>buah</v>
          </cell>
          <cell r="H1618">
            <v>1</v>
          </cell>
        </row>
        <row r="1619">
          <cell r="F1619" t="str">
            <v>Plint ubin warna uk. 10-15x30 cm</v>
          </cell>
          <cell r="G1619" t="str">
            <v>buah</v>
          </cell>
          <cell r="H1619">
            <v>1</v>
          </cell>
        </row>
        <row r="1620">
          <cell r="F1620" t="str">
            <v>Plint ubin warna uk. 10-15x40 cm</v>
          </cell>
          <cell r="G1620" t="str">
            <v>buah</v>
          </cell>
          <cell r="H1620">
            <v>1</v>
          </cell>
        </row>
        <row r="1621">
          <cell r="F1621" t="str">
            <v>Plint ubin warna uk. 10-15x60 cm</v>
          </cell>
          <cell r="G1621" t="str">
            <v>buah</v>
          </cell>
          <cell r="H1621">
            <v>1</v>
          </cell>
        </row>
        <row r="1622">
          <cell r="F1622" t="str">
            <v>Porselen 10x20 cm</v>
          </cell>
          <cell r="G1622" t="str">
            <v>buah</v>
          </cell>
          <cell r="H1622">
            <v>1</v>
          </cell>
        </row>
        <row r="1623">
          <cell r="F1623" t="str">
            <v>Porselen 11x11 cm</v>
          </cell>
          <cell r="G1623" t="str">
            <v>buah</v>
          </cell>
          <cell r="H1623">
            <v>1</v>
          </cell>
        </row>
        <row r="1624">
          <cell r="F1624" t="str">
            <v>Porselen 11x11 cm (dus)</v>
          </cell>
          <cell r="G1624" t="str">
            <v>dus</v>
          </cell>
          <cell r="H1624">
            <v>1</v>
          </cell>
        </row>
        <row r="1625">
          <cell r="F1625" t="str">
            <v>Porselen 20x20 cm</v>
          </cell>
          <cell r="G1625" t="str">
            <v>buah</v>
          </cell>
          <cell r="H1625">
            <v>1</v>
          </cell>
        </row>
        <row r="1626">
          <cell r="F1626" t="str">
            <v>Tangga Papan</v>
          </cell>
          <cell r="G1626" t="str">
            <v>m2</v>
          </cell>
          <cell r="H1626">
            <v>1</v>
          </cell>
        </row>
        <row r="1627">
          <cell r="F1627" t="str">
            <v>Tangga Parquet  /  Flooring</v>
          </cell>
          <cell r="G1627" t="str">
            <v>m2</v>
          </cell>
          <cell r="H1627">
            <v>1</v>
          </cell>
        </row>
        <row r="1628">
          <cell r="F1628" t="str">
            <v>Tegel plint, PC  abu-abu 15 x  20 cm</v>
          </cell>
          <cell r="G1628" t="str">
            <v>buah</v>
          </cell>
          <cell r="H1628">
            <v>1</v>
          </cell>
        </row>
        <row r="1629">
          <cell r="F1629" t="str">
            <v>Tegel plint, PC  warna 10 x  20 cm</v>
          </cell>
          <cell r="G1629" t="str">
            <v>buah</v>
          </cell>
          <cell r="H1629">
            <v>1</v>
          </cell>
        </row>
        <row r="1630">
          <cell r="F1630" t="str">
            <v>Teraso cor</v>
          </cell>
          <cell r="G1630" t="str">
            <v>m3</v>
          </cell>
          <cell r="H1630">
            <v>1</v>
          </cell>
        </row>
        <row r="1631">
          <cell r="F1631" t="str">
            <v>Ubin granit 30x30 cm</v>
          </cell>
          <cell r="G1631" t="str">
            <v>buah</v>
          </cell>
          <cell r="H1631">
            <v>1</v>
          </cell>
        </row>
        <row r="1632">
          <cell r="F1632" t="str">
            <v>Ubin granit 40x40 cm</v>
          </cell>
          <cell r="G1632" t="str">
            <v>buah</v>
          </cell>
          <cell r="H1632">
            <v>1</v>
          </cell>
        </row>
        <row r="1633">
          <cell r="F1633" t="str">
            <v>Ubin granit 60x60 cm</v>
          </cell>
          <cell r="G1633" t="str">
            <v>buah</v>
          </cell>
          <cell r="H1633">
            <v>1</v>
          </cell>
        </row>
        <row r="1634">
          <cell r="F1634" t="str">
            <v>Ubin PC abu-abu 20x20 cm</v>
          </cell>
          <cell r="G1634" t="str">
            <v>buah</v>
          </cell>
          <cell r="H1634">
            <v>1</v>
          </cell>
        </row>
        <row r="1635">
          <cell r="F1635" t="str">
            <v>Ubin PC abu-abu 30x30 cm</v>
          </cell>
          <cell r="G1635" t="str">
            <v>buah</v>
          </cell>
          <cell r="H1635">
            <v>1</v>
          </cell>
        </row>
        <row r="1636">
          <cell r="F1636" t="str">
            <v>Ubin PC abu-abu 40x40 cm</v>
          </cell>
          <cell r="G1636" t="str">
            <v>buah</v>
          </cell>
          <cell r="H1636">
            <v>1</v>
          </cell>
        </row>
        <row r="1637">
          <cell r="F1637" t="str">
            <v>Ubin PC abu-abu 60x60 cm</v>
          </cell>
          <cell r="G1637" t="str">
            <v>buah</v>
          </cell>
          <cell r="H1637">
            <v>1</v>
          </cell>
        </row>
        <row r="1638">
          <cell r="F1638" t="str">
            <v>Ubin porselen lokal 11 x  11 putih</v>
          </cell>
          <cell r="G1638" t="str">
            <v>dos</v>
          </cell>
          <cell r="H1638">
            <v>1</v>
          </cell>
        </row>
        <row r="1639">
          <cell r="F1639" t="str">
            <v>Ubin porselen lokal 11 x  11 warna</v>
          </cell>
          <cell r="G1639" t="str">
            <v>dos</v>
          </cell>
          <cell r="H1639">
            <v>1</v>
          </cell>
        </row>
        <row r="1640">
          <cell r="F1640" t="str">
            <v>Ubin porselen lokal 15 x  15 putih</v>
          </cell>
          <cell r="G1640" t="str">
            <v>dos</v>
          </cell>
          <cell r="H1640">
            <v>1</v>
          </cell>
        </row>
        <row r="1641">
          <cell r="F1641" t="str">
            <v>Ubin porselen lokal 15 x  15 warna</v>
          </cell>
          <cell r="G1641" t="str">
            <v>dos</v>
          </cell>
          <cell r="H1641">
            <v>1</v>
          </cell>
        </row>
        <row r="1642">
          <cell r="F1642" t="str">
            <v>Ubin teralux marmer 30x30 cm</v>
          </cell>
          <cell r="G1642" t="str">
            <v>buah</v>
          </cell>
          <cell r="H1642">
            <v>1</v>
          </cell>
        </row>
        <row r="1643">
          <cell r="F1643" t="str">
            <v>Ubin teralux marmer 40x40 cm</v>
          </cell>
          <cell r="G1643" t="str">
            <v>buah</v>
          </cell>
          <cell r="H1643">
            <v>1</v>
          </cell>
        </row>
        <row r="1644">
          <cell r="F1644" t="str">
            <v>Ubin teralux marmer 60x60 cm</v>
          </cell>
          <cell r="G1644" t="str">
            <v>buah</v>
          </cell>
          <cell r="H1644">
            <v>1</v>
          </cell>
        </row>
        <row r="1645">
          <cell r="F1645" t="str">
            <v>Ubin teraso 30x30 cm</v>
          </cell>
          <cell r="G1645" t="str">
            <v>buah</v>
          </cell>
          <cell r="H1645">
            <v>1</v>
          </cell>
        </row>
        <row r="1646">
          <cell r="F1646" t="str">
            <v>Ubin teraso 40x40 cm</v>
          </cell>
          <cell r="G1646" t="str">
            <v>buah</v>
          </cell>
          <cell r="H1646">
            <v>1</v>
          </cell>
        </row>
        <row r="1647">
          <cell r="F1647" t="str">
            <v>Ubin warna 20x20 cm</v>
          </cell>
          <cell r="G1647" t="str">
            <v>buah</v>
          </cell>
          <cell r="H1647">
            <v>1</v>
          </cell>
        </row>
        <row r="1648">
          <cell r="F1648" t="str">
            <v>Ubin warna 30x30 cm</v>
          </cell>
          <cell r="G1648" t="str">
            <v>buah</v>
          </cell>
          <cell r="H1648">
            <v>1</v>
          </cell>
        </row>
        <row r="1649">
          <cell r="F1649" t="str">
            <v>Ubin warna 40x40 cm</v>
          </cell>
          <cell r="G1649" t="str">
            <v>buah</v>
          </cell>
          <cell r="H1649">
            <v>1</v>
          </cell>
        </row>
        <row r="1650">
          <cell r="F1650" t="str">
            <v>Ubin warna 60x60 cm</v>
          </cell>
          <cell r="G1650" t="str">
            <v>buah</v>
          </cell>
          <cell r="H1650">
            <v>1</v>
          </cell>
        </row>
        <row r="1651">
          <cell r="F1651" t="str">
            <v>Underlayer karpet</v>
          </cell>
          <cell r="G1651" t="str">
            <v>m2</v>
          </cell>
          <cell r="H1651">
            <v>1</v>
          </cell>
        </row>
        <row r="1652">
          <cell r="F1652" t="str">
            <v>UPVC decking</v>
          </cell>
          <cell r="G1652" t="str">
            <v>m2</v>
          </cell>
          <cell r="H1652">
            <v>1</v>
          </cell>
        </row>
        <row r="1653">
          <cell r="F1653" t="str">
            <v>Vinyl</v>
          </cell>
          <cell r="G1653" t="str">
            <v>buah</v>
          </cell>
          <cell r="H1653">
            <v>1</v>
          </cell>
        </row>
        <row r="1654">
          <cell r="F1654" t="str">
            <v>MATERIAL BETON DAN ADUKAN PASANGAN</v>
          </cell>
          <cell r="G1654"/>
          <cell r="H1654"/>
        </row>
        <row r="1655">
          <cell r="F1655" t="str">
            <v>Additive</v>
          </cell>
          <cell r="G1655" t="str">
            <v>liter</v>
          </cell>
          <cell r="H1655">
            <v>1</v>
          </cell>
        </row>
        <row r="1656">
          <cell r="F1656" t="str">
            <v xml:space="preserve">Zat Aditif </v>
          </cell>
          <cell r="G1656" t="str">
            <v xml:space="preserve">kg </v>
          </cell>
          <cell r="H1656">
            <v>1</v>
          </cell>
        </row>
        <row r="1657">
          <cell r="F1657" t="str">
            <v>Floor lantai (Beton lantai kerja)</v>
          </cell>
          <cell r="G1657" t="str">
            <v>m3</v>
          </cell>
          <cell r="H1657">
            <v>1</v>
          </cell>
        </row>
        <row r="1658">
          <cell r="F1658" t="str">
            <v>Lantai Kerja</v>
          </cell>
          <cell r="G1658" t="str">
            <v>m3</v>
          </cell>
          <cell r="H1658">
            <v>1</v>
          </cell>
        </row>
        <row r="1659">
          <cell r="F1659" t="str">
            <v>Adukan beton berpori (Aggregat  10/20mm) ready mix</v>
          </cell>
          <cell r="G1659" t="str">
            <v>m3</v>
          </cell>
          <cell r="H1659">
            <v>1</v>
          </cell>
        </row>
        <row r="1660">
          <cell r="F1660" t="str">
            <v>Adukan beton K-100 ready mix</v>
          </cell>
          <cell r="G1660" t="str">
            <v>m3</v>
          </cell>
          <cell r="H1660">
            <v>1</v>
          </cell>
        </row>
        <row r="1661">
          <cell r="F1661" t="str">
            <v>Adukan beton K-125 ready mix</v>
          </cell>
          <cell r="G1661" t="str">
            <v>m3</v>
          </cell>
          <cell r="H1661">
            <v>1</v>
          </cell>
        </row>
        <row r="1662">
          <cell r="F1662" t="str">
            <v>Adukan beton K-175 ready mix</v>
          </cell>
          <cell r="G1662" t="str">
            <v>m3</v>
          </cell>
          <cell r="H1662">
            <v>1</v>
          </cell>
        </row>
        <row r="1663">
          <cell r="F1663" t="str">
            <v>Adukan beton K-200 ready mix</v>
          </cell>
          <cell r="G1663" t="str">
            <v>m3</v>
          </cell>
          <cell r="H1663">
            <v>1</v>
          </cell>
        </row>
        <row r="1664">
          <cell r="F1664" t="str">
            <v>Adukan beton K-225 ready mix</v>
          </cell>
          <cell r="G1664" t="str">
            <v>m3</v>
          </cell>
          <cell r="H1664">
            <v>1</v>
          </cell>
        </row>
        <row r="1665">
          <cell r="F1665" t="str">
            <v>Adukan beton K-250 ready mix</v>
          </cell>
          <cell r="G1665" t="str">
            <v>m3</v>
          </cell>
          <cell r="H1665">
            <v>1</v>
          </cell>
        </row>
        <row r="1666">
          <cell r="F1666" t="str">
            <v>Adukan beton K-275 ready mix</v>
          </cell>
          <cell r="G1666" t="str">
            <v>m3</v>
          </cell>
          <cell r="H1666">
            <v>1</v>
          </cell>
        </row>
        <row r="1667">
          <cell r="F1667" t="str">
            <v>Adukan beton K-300 ready mix</v>
          </cell>
          <cell r="G1667" t="str">
            <v>m3</v>
          </cell>
          <cell r="H1667">
            <v>1</v>
          </cell>
        </row>
        <row r="1668">
          <cell r="F1668" t="str">
            <v>Adukan beton K-350 ready mix</v>
          </cell>
          <cell r="G1668" t="str">
            <v>m3</v>
          </cell>
          <cell r="H1668">
            <v>1</v>
          </cell>
        </row>
        <row r="1669">
          <cell r="F1669" t="str">
            <v>Adukan beton K-400 ready mix</v>
          </cell>
          <cell r="G1669" t="str">
            <v>m3</v>
          </cell>
          <cell r="H1669">
            <v>1</v>
          </cell>
        </row>
        <row r="1670">
          <cell r="F1670" t="str">
            <v>Adukan beton K-500 ready mix</v>
          </cell>
          <cell r="G1670" t="str">
            <v>m3</v>
          </cell>
          <cell r="H1670">
            <v>1</v>
          </cell>
        </row>
        <row r="1671">
          <cell r="F1671" t="str">
            <v xml:space="preserve">Beton Ready Mixed f'c 15 MPa </v>
          </cell>
          <cell r="G1671" t="str">
            <v>m3</v>
          </cell>
          <cell r="H1671">
            <v>1</v>
          </cell>
        </row>
        <row r="1672">
          <cell r="F1672" t="str">
            <v xml:space="preserve">Beton Ready Mixed f'c 17 MPa </v>
          </cell>
          <cell r="G1672" t="str">
            <v>m3</v>
          </cell>
          <cell r="H1672">
            <v>1</v>
          </cell>
        </row>
        <row r="1673">
          <cell r="F1673" t="str">
            <v xml:space="preserve">Beton Ready Mixed f'c 20 MPa </v>
          </cell>
          <cell r="G1673" t="str">
            <v>m3</v>
          </cell>
          <cell r="H1673">
            <v>1</v>
          </cell>
        </row>
        <row r="1674">
          <cell r="F1674" t="str">
            <v xml:space="preserve">Beton Ready Mixed f'c 21 MPa </v>
          </cell>
          <cell r="G1674" t="str">
            <v>m3</v>
          </cell>
          <cell r="H1674">
            <v>1</v>
          </cell>
        </row>
        <row r="1675">
          <cell r="F1675" t="str">
            <v xml:space="preserve">Beton Ready Mixed f'c 25 MPa </v>
          </cell>
          <cell r="G1675" t="str">
            <v>m3</v>
          </cell>
          <cell r="H1675">
            <v>1</v>
          </cell>
        </row>
        <row r="1676">
          <cell r="F1676" t="str">
            <v>Beton Ready Mixed f'c 28 MPa</v>
          </cell>
          <cell r="G1676" t="str">
            <v>m3</v>
          </cell>
          <cell r="H1676">
            <v>1</v>
          </cell>
        </row>
        <row r="1677">
          <cell r="F1677" t="str">
            <v>Beton Ready Mixed f'c 30 MPa</v>
          </cell>
          <cell r="G1677" t="str">
            <v>m3</v>
          </cell>
          <cell r="H1677">
            <v>1</v>
          </cell>
        </row>
        <row r="1678">
          <cell r="F1678" t="str">
            <v xml:space="preserve">Beton Ready Mixed f'c 31 MPa </v>
          </cell>
          <cell r="G1678" t="str">
            <v>m3</v>
          </cell>
          <cell r="H1678">
            <v>1</v>
          </cell>
        </row>
        <row r="1679">
          <cell r="F1679" t="str">
            <v xml:space="preserve">Beton Ready Mixed f'c 35 MPa </v>
          </cell>
          <cell r="G1679" t="str">
            <v>m3</v>
          </cell>
          <cell r="H1679">
            <v>1</v>
          </cell>
        </row>
        <row r="1680">
          <cell r="F1680" t="str">
            <v>Beton fc' 15 Mpa</v>
          </cell>
          <cell r="G1680" t="str">
            <v>m3</v>
          </cell>
          <cell r="H1680">
            <v>1</v>
          </cell>
        </row>
        <row r="1681">
          <cell r="F1681" t="str">
            <v>Compound gypsum</v>
          </cell>
          <cell r="G1681" t="str">
            <v>kg</v>
          </cell>
          <cell r="H1681">
            <v>1</v>
          </cell>
        </row>
        <row r="1682">
          <cell r="F1682" t="str">
            <v>Compound hardboard</v>
          </cell>
          <cell r="G1682" t="str">
            <v>kg</v>
          </cell>
          <cell r="H1682">
            <v>1</v>
          </cell>
        </row>
        <row r="1683">
          <cell r="F1683" t="str">
            <v>Curing compound</v>
          </cell>
          <cell r="G1683" t="str">
            <v>liter</v>
          </cell>
          <cell r="H1683">
            <v>1</v>
          </cell>
        </row>
        <row r="1684">
          <cell r="F1684" t="str">
            <v>Flexible waterproofing</v>
          </cell>
          <cell r="G1684" t="str">
            <v>kg</v>
          </cell>
          <cell r="H1684">
            <v>1</v>
          </cell>
        </row>
        <row r="1685">
          <cell r="F1685" t="str">
            <v xml:space="preserve">Membran Bakar </v>
          </cell>
          <cell r="G1685" t="str">
            <v>m2</v>
          </cell>
          <cell r="H1685">
            <v>1</v>
          </cell>
        </row>
        <row r="1686">
          <cell r="F1686" t="str">
            <v xml:space="preserve">Cairan Primer </v>
          </cell>
          <cell r="G1686" t="str">
            <v xml:space="preserve">kg </v>
          </cell>
          <cell r="H1686">
            <v>1</v>
          </cell>
        </row>
        <row r="1687">
          <cell r="F1687" t="str">
            <v>Formtie/penjaga jarak bekesting/spacer</v>
          </cell>
          <cell r="G1687" t="str">
            <v>buah</v>
          </cell>
          <cell r="H1687">
            <v>1</v>
          </cell>
        </row>
        <row r="1688">
          <cell r="F1688" t="str">
            <v>Kassa</v>
          </cell>
          <cell r="G1688" t="str">
            <v>m'</v>
          </cell>
          <cell r="H1688">
            <v>1</v>
          </cell>
        </row>
        <row r="1689">
          <cell r="F1689" t="str">
            <v>Kolom beton pracetak</v>
          </cell>
          <cell r="G1689" t="str">
            <v>batang</v>
          </cell>
          <cell r="H1689">
            <v>1</v>
          </cell>
        </row>
        <row r="1690">
          <cell r="F1690" t="str">
            <v>Panel beton pracetak</v>
          </cell>
          <cell r="G1690" t="str">
            <v>lembar</v>
          </cell>
          <cell r="H1690">
            <v>1</v>
          </cell>
        </row>
        <row r="1691">
          <cell r="F1691" t="str">
            <v>Paper tape hardboard</v>
          </cell>
          <cell r="G1691" t="str">
            <v>m'</v>
          </cell>
          <cell r="H1691">
            <v>1</v>
          </cell>
        </row>
        <row r="1692">
          <cell r="F1692" t="str">
            <v>Pengisi khusus  rongga nat</v>
          </cell>
          <cell r="G1692" t="str">
            <v>kg</v>
          </cell>
          <cell r="H1692">
            <v>1</v>
          </cell>
        </row>
        <row r="1693">
          <cell r="F1693" t="str">
            <v>Perekat  khusus  penutup dinding</v>
          </cell>
          <cell r="G1693" t="str">
            <v>kg</v>
          </cell>
          <cell r="H1693">
            <v>1</v>
          </cell>
        </row>
        <row r="1694">
          <cell r="F1694" t="str">
            <v>Perekat  khusus  penutup lantai</v>
          </cell>
          <cell r="G1694" t="str">
            <v>kg</v>
          </cell>
          <cell r="H1694">
            <v>1</v>
          </cell>
        </row>
        <row r="1695">
          <cell r="F1695" t="str">
            <v>Semen 40 Kg</v>
          </cell>
          <cell r="G1695" t="str">
            <v>zak</v>
          </cell>
          <cell r="H1695">
            <v>1</v>
          </cell>
        </row>
        <row r="1696">
          <cell r="F1696" t="str">
            <v>Semen 50 Kg</v>
          </cell>
          <cell r="G1696" t="str">
            <v>zak</v>
          </cell>
          <cell r="H1696">
            <v>1</v>
          </cell>
        </row>
        <row r="1697">
          <cell r="F1697" t="str">
            <v>Semen grout</v>
          </cell>
          <cell r="G1697" t="str">
            <v>kg</v>
          </cell>
          <cell r="H1697">
            <v>1</v>
          </cell>
        </row>
        <row r="1698">
          <cell r="F1698" t="str">
            <v>Semen merah</v>
          </cell>
          <cell r="G1698" t="str">
            <v>kg</v>
          </cell>
          <cell r="H1698">
            <v>1</v>
          </cell>
        </row>
        <row r="1699">
          <cell r="F1699" t="str">
            <v>Semen Merk II 40 Kg</v>
          </cell>
          <cell r="G1699" t="str">
            <v>zak</v>
          </cell>
          <cell r="H1699">
            <v>1</v>
          </cell>
        </row>
        <row r="1700">
          <cell r="F1700" t="str">
            <v>Semen Merk II 50 Kg</v>
          </cell>
          <cell r="G1700" t="str">
            <v>zak</v>
          </cell>
          <cell r="H1700">
            <v>1</v>
          </cell>
        </row>
        <row r="1701">
          <cell r="F1701" t="str">
            <v>Semen nat</v>
          </cell>
          <cell r="G1701" t="str">
            <v>kg</v>
          </cell>
          <cell r="H1701">
            <v>1</v>
          </cell>
        </row>
        <row r="1702">
          <cell r="F1702" t="str">
            <v>Semen Portland (PC)</v>
          </cell>
          <cell r="G1702" t="str">
            <v>kg</v>
          </cell>
          <cell r="H1702">
            <v>1</v>
          </cell>
        </row>
        <row r="1703">
          <cell r="F1703" t="str">
            <v>Semen putih 40 Kg</v>
          </cell>
          <cell r="G1703" t="str">
            <v>zak</v>
          </cell>
          <cell r="H1703">
            <v>1</v>
          </cell>
        </row>
        <row r="1704">
          <cell r="F1704" t="str">
            <v>Semen putih 50 Kg</v>
          </cell>
          <cell r="G1704" t="str">
            <v>zak</v>
          </cell>
          <cell r="H1704">
            <v>1</v>
          </cell>
        </row>
        <row r="1705">
          <cell r="F1705" t="str">
            <v>Semen warna</v>
          </cell>
          <cell r="G1705" t="str">
            <v>kg</v>
          </cell>
          <cell r="H1705">
            <v>1</v>
          </cell>
        </row>
        <row r="1706">
          <cell r="F1706" t="str">
            <v>Waterproofing</v>
          </cell>
          <cell r="G1706" t="str">
            <v>kg</v>
          </cell>
          <cell r="H1706">
            <v>1</v>
          </cell>
        </row>
        <row r="1707">
          <cell r="F1707" t="str">
            <v>Waterproofing Cristalin</v>
          </cell>
          <cell r="G1707" t="str">
            <v>kg</v>
          </cell>
          <cell r="H1707">
            <v>1</v>
          </cell>
        </row>
        <row r="1708">
          <cell r="F1708" t="str">
            <v>Waterproofing Semen Base</v>
          </cell>
          <cell r="G1708" t="str">
            <v>kg</v>
          </cell>
          <cell r="H1708">
            <v>1</v>
          </cell>
        </row>
        <row r="1709">
          <cell r="F1709" t="str">
            <v>Waterproofing Acrylic Base</v>
          </cell>
          <cell r="G1709" t="str">
            <v>kg</v>
          </cell>
          <cell r="H1709">
            <v>1</v>
          </cell>
        </row>
        <row r="1710">
          <cell r="F1710" t="str">
            <v>Joint Sealant</v>
          </cell>
          <cell r="G1710" t="str">
            <v>kg</v>
          </cell>
          <cell r="H1710">
            <v>1</v>
          </cell>
        </row>
        <row r="1711">
          <cell r="F1711" t="str">
            <v>Polytene 125 Mikron</v>
          </cell>
          <cell r="G1711" t="str">
            <v xml:space="preserve">kg </v>
          </cell>
          <cell r="H1711">
            <v>1</v>
          </cell>
        </row>
        <row r="1712">
          <cell r="F1712" t="str">
            <v>Dowel dia. 25 mm (BjTs)</v>
          </cell>
          <cell r="G1712" t="str">
            <v>Kg</v>
          </cell>
          <cell r="H1712">
            <v>1</v>
          </cell>
        </row>
        <row r="1713">
          <cell r="F1713" t="str">
            <v>Tie Bar Dia. 16 mm (BjTS)</v>
          </cell>
          <cell r="G1713" t="str">
            <v xml:space="preserve">Kg </v>
          </cell>
          <cell r="H1713">
            <v>1</v>
          </cell>
        </row>
        <row r="1714">
          <cell r="F1714" t="str">
            <v>Lolos screen 2 ukuran 9,5-19,0</v>
          </cell>
          <cell r="G1714" t="str">
            <v>m3</v>
          </cell>
          <cell r="H1714">
            <v>1</v>
          </cell>
        </row>
        <row r="1715">
          <cell r="F1715" t="str">
            <v>Lolos screen 2 ukuran 0-5</v>
          </cell>
          <cell r="G1715" t="str">
            <v>m3</v>
          </cell>
          <cell r="H1715">
            <v>1</v>
          </cell>
        </row>
        <row r="1716">
          <cell r="F1716" t="str">
            <v>Lantai Kerja fc 10 Mpa</v>
          </cell>
          <cell r="G1716" t="str">
            <v>m3</v>
          </cell>
          <cell r="H1716">
            <v>1</v>
          </cell>
        </row>
        <row r="1717">
          <cell r="F1717" t="str">
            <v>Lantai Kerja fc 7,5 Mpa</v>
          </cell>
          <cell r="G1717" t="str">
            <v>m3</v>
          </cell>
          <cell r="H1717">
            <v>1</v>
          </cell>
        </row>
        <row r="1718">
          <cell r="F1718" t="str">
            <v xml:space="preserve">U-Ditch 30x30x120 cm </v>
          </cell>
          <cell r="G1718" t="str">
            <v>Buah</v>
          </cell>
          <cell r="H1718">
            <v>1</v>
          </cell>
        </row>
        <row r="1719">
          <cell r="F1719" t="str">
            <v xml:space="preserve">U-Ditch 30x40x120 cm </v>
          </cell>
          <cell r="G1719" t="str">
            <v>Buah</v>
          </cell>
          <cell r="H1719">
            <v>1</v>
          </cell>
        </row>
        <row r="1720">
          <cell r="F1720" t="str">
            <v xml:space="preserve">U-Ditch 40x40x120 cm </v>
          </cell>
          <cell r="G1720" t="str">
            <v>Buah</v>
          </cell>
          <cell r="H1720">
            <v>1</v>
          </cell>
        </row>
        <row r="1721">
          <cell r="F1721" t="str">
            <v xml:space="preserve">U-Ditch 40x50x120 cm </v>
          </cell>
          <cell r="G1721" t="str">
            <v>Buah</v>
          </cell>
          <cell r="H1721">
            <v>1</v>
          </cell>
        </row>
        <row r="1722">
          <cell r="F1722" t="str">
            <v xml:space="preserve">U-Ditch 40x60x120 cm </v>
          </cell>
          <cell r="G1722" t="str">
            <v>Buah</v>
          </cell>
          <cell r="H1722">
            <v>1</v>
          </cell>
        </row>
        <row r="1723">
          <cell r="F1723" t="str">
            <v xml:space="preserve">U-Ditch 50x50x120 cm </v>
          </cell>
          <cell r="G1723" t="str">
            <v>Buah</v>
          </cell>
          <cell r="H1723">
            <v>1</v>
          </cell>
        </row>
        <row r="1724">
          <cell r="F1724" t="str">
            <v xml:space="preserve">U-Ditch 50x60x120 cm </v>
          </cell>
          <cell r="G1724" t="str">
            <v>Buah</v>
          </cell>
          <cell r="H1724">
            <v>1</v>
          </cell>
        </row>
        <row r="1725">
          <cell r="F1725" t="str">
            <v xml:space="preserve">U-Ditch 50x70x120 cm </v>
          </cell>
          <cell r="G1725" t="str">
            <v>Buah</v>
          </cell>
          <cell r="H1725">
            <v>1</v>
          </cell>
        </row>
        <row r="1726">
          <cell r="F1726" t="str">
            <v xml:space="preserve">U-Ditch 60x60x120 cm </v>
          </cell>
          <cell r="G1726" t="str">
            <v>Buah</v>
          </cell>
          <cell r="H1726">
            <v>1</v>
          </cell>
        </row>
        <row r="1727">
          <cell r="F1727" t="str">
            <v xml:space="preserve">U-Ditch 60x70x120 cm </v>
          </cell>
          <cell r="G1727" t="str">
            <v>Buah</v>
          </cell>
          <cell r="H1727">
            <v>1</v>
          </cell>
        </row>
        <row r="1728">
          <cell r="F1728" t="str">
            <v xml:space="preserve">U-Ditch 60x80x120 cm </v>
          </cell>
          <cell r="G1728" t="str">
            <v>Buah</v>
          </cell>
          <cell r="H1728">
            <v>1</v>
          </cell>
        </row>
        <row r="1729">
          <cell r="F1729" t="str">
            <v xml:space="preserve">U-Ditch 80x60x120 cm </v>
          </cell>
          <cell r="G1729" t="str">
            <v>Buah</v>
          </cell>
          <cell r="H1729">
            <v>1</v>
          </cell>
        </row>
        <row r="1730">
          <cell r="F1730" t="str">
            <v xml:space="preserve">U-Ditch 80x80x120 cm </v>
          </cell>
          <cell r="G1730" t="str">
            <v>Buah</v>
          </cell>
          <cell r="H1730">
            <v>1</v>
          </cell>
        </row>
        <row r="1731">
          <cell r="F1731" t="str">
            <v xml:space="preserve">U-Ditch 80x100x120 cm </v>
          </cell>
          <cell r="G1731" t="str">
            <v>Buah</v>
          </cell>
          <cell r="H1731">
            <v>1</v>
          </cell>
        </row>
        <row r="1732">
          <cell r="F1732" t="str">
            <v xml:space="preserve">U-Ditch 100x100x120 cm </v>
          </cell>
          <cell r="G1732" t="str">
            <v>Buah</v>
          </cell>
          <cell r="H1732">
            <v>1</v>
          </cell>
        </row>
        <row r="1733">
          <cell r="F1733" t="str">
            <v xml:space="preserve">U-Ditch 100x120x120 cm </v>
          </cell>
          <cell r="G1733" t="str">
            <v>Buah</v>
          </cell>
          <cell r="H1733">
            <v>1</v>
          </cell>
        </row>
        <row r="1734">
          <cell r="F1734" t="str">
            <v xml:space="preserve">U-Ditch 120x120x120 cm </v>
          </cell>
          <cell r="G1734" t="str">
            <v>Buah</v>
          </cell>
          <cell r="H1734">
            <v>1</v>
          </cell>
        </row>
        <row r="1735">
          <cell r="F1735" t="str">
            <v xml:space="preserve">U-Ditch 120x140x120 cm </v>
          </cell>
          <cell r="G1735" t="str">
            <v>Buah</v>
          </cell>
          <cell r="H1735">
            <v>1</v>
          </cell>
        </row>
        <row r="1736">
          <cell r="F1736" t="str">
            <v xml:space="preserve">U-Ditch 140x140x120 cm </v>
          </cell>
          <cell r="G1736" t="str">
            <v>Buah</v>
          </cell>
          <cell r="H1736">
            <v>1</v>
          </cell>
        </row>
        <row r="1737">
          <cell r="F1737" t="str">
            <v xml:space="preserve">U-Ditch 150x100x120 cm </v>
          </cell>
          <cell r="G1737" t="str">
            <v>Buah</v>
          </cell>
          <cell r="H1737">
            <v>1</v>
          </cell>
        </row>
        <row r="1738">
          <cell r="F1738" t="str">
            <v xml:space="preserve">U-Ditch 150x150x120 cm </v>
          </cell>
          <cell r="G1738" t="str">
            <v>Buah</v>
          </cell>
          <cell r="H1738">
            <v>1</v>
          </cell>
        </row>
        <row r="1739">
          <cell r="F1739" t="str">
            <v xml:space="preserve">U-Ditch 150x170x120 cm </v>
          </cell>
          <cell r="G1739" t="str">
            <v>Buah</v>
          </cell>
          <cell r="H1739">
            <v>1</v>
          </cell>
        </row>
        <row r="1740">
          <cell r="F1740" t="str">
            <v xml:space="preserve">U-Ditch 160x160x120 cm </v>
          </cell>
          <cell r="G1740" t="str">
            <v>Buah</v>
          </cell>
          <cell r="H1740">
            <v>1</v>
          </cell>
        </row>
        <row r="1741">
          <cell r="F1741" t="str">
            <v xml:space="preserve">U-Ditch 160x180x120 cm </v>
          </cell>
          <cell r="G1741" t="str">
            <v>Buah</v>
          </cell>
          <cell r="H1741">
            <v>1</v>
          </cell>
        </row>
        <row r="1742">
          <cell r="F1742" t="str">
            <v xml:space="preserve">U-Ditch 180x180x120 cm </v>
          </cell>
          <cell r="G1742" t="str">
            <v>Buah</v>
          </cell>
          <cell r="H1742">
            <v>1</v>
          </cell>
        </row>
        <row r="1743">
          <cell r="F1743" t="str">
            <v xml:space="preserve">U-Ditch 180x200x120 cm </v>
          </cell>
          <cell r="G1743" t="str">
            <v>Buah</v>
          </cell>
          <cell r="H1743">
            <v>1</v>
          </cell>
        </row>
        <row r="1744">
          <cell r="F1744" t="str">
            <v xml:space="preserve">U-Ditch 200x200x120 cm </v>
          </cell>
          <cell r="G1744" t="str">
            <v>Buah</v>
          </cell>
          <cell r="H1744">
            <v>1</v>
          </cell>
        </row>
        <row r="1745">
          <cell r="F1745" t="str">
            <v>Tutup U-Ditch 39x60x6 (tipe LD)</v>
          </cell>
          <cell r="G1745" t="str">
            <v xml:space="preserve">buah </v>
          </cell>
          <cell r="H1745">
            <v>1</v>
          </cell>
        </row>
        <row r="1746">
          <cell r="F1746" t="str">
            <v>Tutup U-Ditch 51x60x7 (tipe LD)</v>
          </cell>
          <cell r="G1746" t="str">
            <v xml:space="preserve">buah </v>
          </cell>
          <cell r="H1746">
            <v>1</v>
          </cell>
        </row>
        <row r="1747">
          <cell r="F1747" t="str">
            <v>Tutup U-Ditch 62x60x7,5 (tipe LD)</v>
          </cell>
          <cell r="G1747" t="str">
            <v xml:space="preserve">buah </v>
          </cell>
          <cell r="H1747">
            <v>1</v>
          </cell>
        </row>
        <row r="1748">
          <cell r="F1748" t="str">
            <v>Tutup U-Ditch 73x60x7,8 (tipe LD)</v>
          </cell>
          <cell r="G1748" t="str">
            <v>buah</v>
          </cell>
          <cell r="H1748">
            <v>1</v>
          </cell>
        </row>
        <row r="1749">
          <cell r="F1749" t="str">
            <v>Tutup U-Ditch 94x60x10 (tipe LD)</v>
          </cell>
          <cell r="G1749" t="str">
            <v xml:space="preserve">buah </v>
          </cell>
          <cell r="H1749">
            <v>1</v>
          </cell>
        </row>
        <row r="1750">
          <cell r="F1750" t="str">
            <v>Tutup U-Ditch 39x60x9 (tipe HD)</v>
          </cell>
          <cell r="G1750" t="str">
            <v xml:space="preserve">buah </v>
          </cell>
          <cell r="H1750">
            <v>1</v>
          </cell>
        </row>
        <row r="1751">
          <cell r="F1751" t="str">
            <v>Tutup U-Ditch 51x60x10 (tipe HD)</v>
          </cell>
          <cell r="G1751" t="str">
            <v xml:space="preserve">buah </v>
          </cell>
          <cell r="H1751">
            <v>1</v>
          </cell>
        </row>
        <row r="1752">
          <cell r="F1752" t="str">
            <v>Tutup U-Ditch 73x60x14 (tipe HD)</v>
          </cell>
          <cell r="G1752" t="str">
            <v xml:space="preserve">buah </v>
          </cell>
          <cell r="H1752">
            <v>1</v>
          </cell>
        </row>
        <row r="1753">
          <cell r="F1753" t="str">
            <v>Tutup U-Ditch 94x60x15 (tipe HD)</v>
          </cell>
          <cell r="G1753" t="str">
            <v xml:space="preserve">Buah </v>
          </cell>
          <cell r="H1753">
            <v>1</v>
          </cell>
        </row>
        <row r="1754">
          <cell r="F1754" t="str">
            <v>MATERIAL CAT</v>
          </cell>
          <cell r="G1754"/>
          <cell r="H1754"/>
        </row>
        <row r="1755">
          <cell r="F1755" t="str">
            <v>Cat  anti karat</v>
          </cell>
          <cell r="G1755" t="str">
            <v>kg</v>
          </cell>
          <cell r="H1755">
            <v>1</v>
          </cell>
        </row>
        <row r="1756">
          <cell r="F1756" t="str">
            <v>Cat  besi</v>
          </cell>
          <cell r="G1756" t="str">
            <v>kg</v>
          </cell>
          <cell r="H1756">
            <v>1</v>
          </cell>
        </row>
        <row r="1757">
          <cell r="F1757" t="str">
            <v>Cat  coating</v>
          </cell>
          <cell r="G1757" t="str">
            <v>liter</v>
          </cell>
          <cell r="H1757">
            <v>1</v>
          </cell>
        </row>
        <row r="1758">
          <cell r="F1758" t="str">
            <v>Cat  genteng</v>
          </cell>
          <cell r="G1758" t="str">
            <v>kg</v>
          </cell>
          <cell r="H1758">
            <v>1</v>
          </cell>
        </row>
        <row r="1759">
          <cell r="F1759" t="str">
            <v>Cat  tembok per 20 kg</v>
          </cell>
          <cell r="G1759" t="str">
            <v>kg</v>
          </cell>
          <cell r="H1759">
            <v>1</v>
          </cell>
        </row>
        <row r="1760">
          <cell r="F1760" t="str">
            <v>Cat antara (cat besi)</v>
          </cell>
          <cell r="G1760" t="str">
            <v>kg</v>
          </cell>
          <cell r="H1760">
            <v>1</v>
          </cell>
        </row>
        <row r="1761">
          <cell r="F1761" t="str">
            <v>Cat dasar (cat besi)</v>
          </cell>
          <cell r="G1761" t="str">
            <v>kg</v>
          </cell>
          <cell r="H1761">
            <v>1</v>
          </cell>
        </row>
        <row r="1762">
          <cell r="F1762" t="str">
            <v>Cat dasar (cat kayu)</v>
          </cell>
          <cell r="G1762" t="str">
            <v>kg</v>
          </cell>
          <cell r="H1762">
            <v>1</v>
          </cell>
        </row>
        <row r="1763">
          <cell r="F1763" t="str">
            <v>Cat kayu</v>
          </cell>
          <cell r="G1763" t="str">
            <v>kg</v>
          </cell>
          <cell r="H1763">
            <v>1</v>
          </cell>
        </row>
        <row r="1764">
          <cell r="F1764" t="str">
            <v>Cat dasar (cat tembok eksterior)</v>
          </cell>
          <cell r="G1764" t="str">
            <v>kg</v>
          </cell>
          <cell r="H1764">
            <v>1</v>
          </cell>
        </row>
        <row r="1765">
          <cell r="F1765" t="str">
            <v>Cat dasar (cat tembok interior)</v>
          </cell>
          <cell r="G1765" t="str">
            <v>kg</v>
          </cell>
          <cell r="H1765">
            <v>1</v>
          </cell>
        </row>
        <row r="1766">
          <cell r="F1766" t="str">
            <v>Cat Dasar Plafond</v>
          </cell>
          <cell r="G1766" t="str">
            <v xml:space="preserve">Kg </v>
          </cell>
          <cell r="H1766">
            <v>1</v>
          </cell>
        </row>
        <row r="1767">
          <cell r="F1767" t="str">
            <v>Cat Plafond Eksterior</v>
          </cell>
          <cell r="G1767" t="str">
            <v>kg</v>
          </cell>
          <cell r="H1767">
            <v>1</v>
          </cell>
        </row>
        <row r="1768">
          <cell r="F1768" t="str">
            <v>Cat epoxy</v>
          </cell>
          <cell r="G1768" t="str">
            <v>kg</v>
          </cell>
          <cell r="H1768">
            <v>1</v>
          </cell>
        </row>
        <row r="1769">
          <cell r="F1769" t="str">
            <v>Cat kedap  air  ( water  base)</v>
          </cell>
          <cell r="G1769" t="str">
            <v>kg</v>
          </cell>
          <cell r="H1769">
            <v>1</v>
          </cell>
        </row>
        <row r="1770">
          <cell r="F1770" t="str">
            <v>Cat penutup (cat besi)</v>
          </cell>
          <cell r="G1770" t="str">
            <v>kg</v>
          </cell>
          <cell r="H1770">
            <v>1</v>
          </cell>
        </row>
        <row r="1771">
          <cell r="F1771" t="str">
            <v>Cat penutup (cat kayu)</v>
          </cell>
          <cell r="G1771" t="str">
            <v>kg</v>
          </cell>
          <cell r="H1771">
            <v>1</v>
          </cell>
        </row>
        <row r="1772">
          <cell r="F1772" t="str">
            <v>Cat penutup (cat tembok eksterior)</v>
          </cell>
          <cell r="G1772" t="str">
            <v>kg</v>
          </cell>
          <cell r="H1772">
            <v>1</v>
          </cell>
        </row>
        <row r="1773">
          <cell r="F1773" t="str">
            <v>Cat penutup (cat tembok interior)</v>
          </cell>
          <cell r="G1773" t="str">
            <v>kg</v>
          </cell>
          <cell r="H1773">
            <v>1</v>
          </cell>
        </row>
        <row r="1774">
          <cell r="F1774" t="str">
            <v>Cat dinding</v>
          </cell>
          <cell r="G1774" t="str">
            <v>m2</v>
          </cell>
          <cell r="H1774">
            <v>1</v>
          </cell>
        </row>
        <row r="1775">
          <cell r="F1775" t="str">
            <v>Cat zyncromate</v>
          </cell>
          <cell r="G1775" t="str">
            <v>kg</v>
          </cell>
          <cell r="H1775">
            <v>1</v>
          </cell>
        </row>
        <row r="1776">
          <cell r="F1776" t="str">
            <v xml:space="preserve">Cat Thermoplast </v>
          </cell>
          <cell r="G1776" t="str">
            <v xml:space="preserve">kg </v>
          </cell>
          <cell r="H1776">
            <v>1</v>
          </cell>
        </row>
        <row r="1777">
          <cell r="F1777" t="str">
            <v xml:space="preserve">Glass Beads </v>
          </cell>
          <cell r="G1777" t="str">
            <v>kg</v>
          </cell>
          <cell r="H1777">
            <v>1</v>
          </cell>
        </row>
        <row r="1778">
          <cell r="F1778" t="str">
            <v xml:space="preserve">Compressor </v>
          </cell>
          <cell r="G1778" t="str">
            <v xml:space="preserve">jam </v>
          </cell>
          <cell r="H1778">
            <v>1</v>
          </cell>
        </row>
        <row r="1779">
          <cell r="F1779" t="str">
            <v xml:space="preserve">Logo PU Akrilik 40x40 cm </v>
          </cell>
          <cell r="G1779" t="str">
            <v xml:space="preserve">buah </v>
          </cell>
          <cell r="H1779">
            <v>1</v>
          </cell>
        </row>
        <row r="1780">
          <cell r="F1780" t="str">
            <v xml:space="preserve">Logo PU Plat Baja 80x80 cm </v>
          </cell>
          <cell r="G1780" t="str">
            <v xml:space="preserve">buah </v>
          </cell>
          <cell r="H1780">
            <v>1</v>
          </cell>
        </row>
        <row r="1781">
          <cell r="F1781" t="str">
            <v>Nomor Rumah Akrilik 15x30 cm</v>
          </cell>
          <cell r="G1781" t="str">
            <v xml:space="preserve">buah </v>
          </cell>
          <cell r="H1781">
            <v>1</v>
          </cell>
        </row>
        <row r="1782">
          <cell r="F1782" t="str">
            <v xml:space="preserve">Bak Cuci Piring </v>
          </cell>
          <cell r="G1782" t="str">
            <v xml:space="preserve">unit </v>
          </cell>
          <cell r="H1782">
            <v>1</v>
          </cell>
        </row>
        <row r="1783">
          <cell r="F1783" t="str">
            <v>Shower Set</v>
          </cell>
          <cell r="G1783" t="str">
            <v>unit</v>
          </cell>
          <cell r="H1783">
            <v>1</v>
          </cell>
        </row>
        <row r="1784">
          <cell r="F1784" t="str">
            <v>Dempul</v>
          </cell>
          <cell r="G1784" t="str">
            <v>kg</v>
          </cell>
          <cell r="H1784">
            <v>1</v>
          </cell>
        </row>
        <row r="1785">
          <cell r="F1785" t="str">
            <v>Dempul jadi</v>
          </cell>
          <cell r="G1785" t="str">
            <v>kg</v>
          </cell>
          <cell r="H1785">
            <v>1</v>
          </cell>
        </row>
        <row r="1786">
          <cell r="F1786" t="str">
            <v>Kuas  1"</v>
          </cell>
          <cell r="G1786" t="str">
            <v>buah</v>
          </cell>
          <cell r="H1786">
            <v>1</v>
          </cell>
        </row>
        <row r="1787">
          <cell r="F1787" t="str">
            <v>Kuas  2"</v>
          </cell>
          <cell r="G1787" t="str">
            <v>buah</v>
          </cell>
          <cell r="H1787">
            <v>1</v>
          </cell>
        </row>
        <row r="1788">
          <cell r="F1788" t="str">
            <v>Kuas  4"</v>
          </cell>
          <cell r="G1788" t="str">
            <v>buah</v>
          </cell>
          <cell r="H1788">
            <v>1</v>
          </cell>
        </row>
        <row r="1789">
          <cell r="F1789" t="str">
            <v>Kuas 3 inch</v>
          </cell>
          <cell r="G1789" t="str">
            <v>buah</v>
          </cell>
          <cell r="H1789">
            <v>1</v>
          </cell>
        </row>
        <row r="1790">
          <cell r="F1790" t="str">
            <v>Melamic</v>
          </cell>
          <cell r="G1790" t="str">
            <v>kg</v>
          </cell>
          <cell r="H1790">
            <v>1</v>
          </cell>
        </row>
        <row r="1791">
          <cell r="F1791" t="str">
            <v>Meni besi</v>
          </cell>
          <cell r="G1791" t="str">
            <v>kg</v>
          </cell>
          <cell r="H1791">
            <v>1</v>
          </cell>
        </row>
        <row r="1792">
          <cell r="F1792" t="str">
            <v>Meni kayu</v>
          </cell>
          <cell r="G1792" t="str">
            <v>kg</v>
          </cell>
          <cell r="H1792">
            <v>1</v>
          </cell>
        </row>
        <row r="1793">
          <cell r="F1793" t="str">
            <v>Pelitur</v>
          </cell>
          <cell r="G1793" t="str">
            <v>liter</v>
          </cell>
          <cell r="H1793">
            <v>1</v>
          </cell>
        </row>
        <row r="1794">
          <cell r="F1794" t="str">
            <v>Pelitur jadi</v>
          </cell>
          <cell r="G1794" t="str">
            <v>liter</v>
          </cell>
          <cell r="H1794">
            <v>1</v>
          </cell>
        </row>
        <row r="1795">
          <cell r="F1795" t="str">
            <v>Pengencer cat kayu/besi</v>
          </cell>
          <cell r="G1795" t="str">
            <v>liter</v>
          </cell>
          <cell r="H1795">
            <v>1</v>
          </cell>
        </row>
        <row r="1796">
          <cell r="F1796" t="str">
            <v>Pengencer cat kayu/besi</v>
          </cell>
          <cell r="G1796" t="str">
            <v>kg</v>
          </cell>
          <cell r="H1796">
            <v>1</v>
          </cell>
        </row>
        <row r="1797">
          <cell r="F1797" t="str">
            <v>Pewarna Beton</v>
          </cell>
          <cell r="G1797" t="str">
            <v>kg</v>
          </cell>
          <cell r="H1797">
            <v>1</v>
          </cell>
        </row>
        <row r="1798">
          <cell r="F1798" t="str">
            <v>Plamir kayu</v>
          </cell>
          <cell r="G1798" t="str">
            <v>kg</v>
          </cell>
          <cell r="H1798">
            <v>1</v>
          </cell>
        </row>
        <row r="1799">
          <cell r="F1799" t="str">
            <v>Plamir tembok</v>
          </cell>
          <cell r="G1799" t="str">
            <v>kg</v>
          </cell>
          <cell r="H1799">
            <v>1</v>
          </cell>
        </row>
        <row r="1800">
          <cell r="F1800" t="str">
            <v>Sanding</v>
          </cell>
          <cell r="G1800" t="str">
            <v>kg</v>
          </cell>
          <cell r="H1800">
            <v>1</v>
          </cell>
        </row>
        <row r="1801">
          <cell r="F1801" t="str">
            <v>Vernis</v>
          </cell>
          <cell r="G1801" t="str">
            <v>liter</v>
          </cell>
          <cell r="H1801">
            <v>1</v>
          </cell>
        </row>
        <row r="1802">
          <cell r="F1802" t="str">
            <v>Wood filler</v>
          </cell>
          <cell r="G1802" t="str">
            <v>kg</v>
          </cell>
          <cell r="H1802">
            <v>1</v>
          </cell>
        </row>
        <row r="1803">
          <cell r="F1803" t="str">
            <v>Woodstain</v>
          </cell>
          <cell r="G1803" t="str">
            <v>kg</v>
          </cell>
          <cell r="H1803">
            <v>1</v>
          </cell>
        </row>
        <row r="1804">
          <cell r="F1804" t="str">
            <v>MATERIAL KUNCI DAN ENGSEL</v>
          </cell>
          <cell r="G1804"/>
          <cell r="H1804"/>
        </row>
        <row r="1805">
          <cell r="F1805" t="str">
            <v>1 set  kunci pintu (kw  1)</v>
          </cell>
          <cell r="G1805" t="str">
            <v>buah</v>
          </cell>
          <cell r="H1805">
            <v>1</v>
          </cell>
        </row>
        <row r="1806">
          <cell r="F1806" t="str">
            <v>1 set  kunci pintu (kw  2)</v>
          </cell>
          <cell r="G1806" t="str">
            <v>buah</v>
          </cell>
          <cell r="H1806">
            <v>1</v>
          </cell>
        </row>
        <row r="1807">
          <cell r="F1807" t="str">
            <v>1 set handle+kunci</v>
          </cell>
          <cell r="G1807" t="str">
            <v>buah</v>
          </cell>
          <cell r="H1807">
            <v>1</v>
          </cell>
        </row>
        <row r="1808">
          <cell r="F1808" t="str">
            <v>Door closer</v>
          </cell>
          <cell r="G1808" t="str">
            <v>buah</v>
          </cell>
          <cell r="H1808">
            <v>1</v>
          </cell>
        </row>
        <row r="1809">
          <cell r="F1809" t="str">
            <v>Door holder</v>
          </cell>
          <cell r="G1809" t="str">
            <v>buah</v>
          </cell>
          <cell r="H1809">
            <v>1</v>
          </cell>
        </row>
        <row r="1810">
          <cell r="F1810" t="str">
            <v>Door stop</v>
          </cell>
          <cell r="G1810" t="str">
            <v>buah</v>
          </cell>
          <cell r="H1810">
            <v>1</v>
          </cell>
        </row>
        <row r="1811">
          <cell r="F1811" t="str">
            <v>Engsel angin</v>
          </cell>
          <cell r="G1811" t="str">
            <v>buah</v>
          </cell>
          <cell r="H1811">
            <v>1</v>
          </cell>
        </row>
        <row r="1812">
          <cell r="F1812" t="str">
            <v>Engsel jendela</v>
          </cell>
          <cell r="G1812" t="str">
            <v>buah</v>
          </cell>
          <cell r="H1812">
            <v>1</v>
          </cell>
        </row>
        <row r="1813">
          <cell r="F1813" t="str">
            <v>Engsel kupu-kupu</v>
          </cell>
          <cell r="G1813" t="str">
            <v>buah</v>
          </cell>
          <cell r="H1813">
            <v>1</v>
          </cell>
        </row>
        <row r="1814">
          <cell r="F1814" t="str">
            <v>Engsel lengan jendela</v>
          </cell>
          <cell r="G1814" t="str">
            <v>buah</v>
          </cell>
          <cell r="H1814">
            <v>1</v>
          </cell>
        </row>
        <row r="1815">
          <cell r="F1815" t="str">
            <v>Engsel pintu (kw 1)</v>
          </cell>
          <cell r="G1815" t="str">
            <v>buah</v>
          </cell>
          <cell r="H1815">
            <v>1</v>
          </cell>
        </row>
        <row r="1816">
          <cell r="F1816" t="str">
            <v>Engsel pintu (kw 2)</v>
          </cell>
          <cell r="G1816" t="str">
            <v>buah</v>
          </cell>
          <cell r="H1816">
            <v>1</v>
          </cell>
        </row>
        <row r="1817">
          <cell r="F1817" t="str">
            <v>Floor hinge</v>
          </cell>
          <cell r="G1817" t="str">
            <v>buah</v>
          </cell>
          <cell r="H1817">
            <v>1</v>
          </cell>
        </row>
        <row r="1818">
          <cell r="F1818" t="str">
            <v>Gerendel Biasa</v>
          </cell>
          <cell r="G1818" t="str">
            <v>buah</v>
          </cell>
          <cell r="H1818">
            <v>1</v>
          </cell>
        </row>
        <row r="1819">
          <cell r="F1819" t="str">
            <v>Grendel</v>
          </cell>
          <cell r="G1819" t="str">
            <v>buah</v>
          </cell>
          <cell r="H1819">
            <v>1</v>
          </cell>
        </row>
        <row r="1820">
          <cell r="F1820" t="str">
            <v>Grendel tanam</v>
          </cell>
          <cell r="G1820" t="str">
            <v>buah</v>
          </cell>
          <cell r="H1820">
            <v>1</v>
          </cell>
        </row>
        <row r="1821">
          <cell r="F1821" t="str">
            <v>Handle pintu (kw  1)</v>
          </cell>
          <cell r="G1821" t="str">
            <v>buah</v>
          </cell>
          <cell r="H1821">
            <v>1</v>
          </cell>
        </row>
        <row r="1822">
          <cell r="F1822" t="str">
            <v xml:space="preserve">Hendle Jendela </v>
          </cell>
          <cell r="G1822" t="str">
            <v xml:space="preserve">buah </v>
          </cell>
          <cell r="H1822">
            <v>1</v>
          </cell>
        </row>
        <row r="1823">
          <cell r="F1823" t="str">
            <v>Kait angin</v>
          </cell>
          <cell r="G1823" t="str">
            <v>buah</v>
          </cell>
          <cell r="H1823">
            <v>1</v>
          </cell>
        </row>
        <row r="1824">
          <cell r="F1824" t="str">
            <v>Kunci lemari</v>
          </cell>
          <cell r="G1824" t="str">
            <v>buah</v>
          </cell>
          <cell r="H1824">
            <v>1</v>
          </cell>
        </row>
        <row r="1825">
          <cell r="F1825" t="str">
            <v>Kunci silinder</v>
          </cell>
          <cell r="G1825" t="str">
            <v>buah</v>
          </cell>
          <cell r="H1825">
            <v>1</v>
          </cell>
        </row>
        <row r="1826">
          <cell r="F1826" t="str">
            <v>Kunci slot</v>
          </cell>
          <cell r="G1826" t="str">
            <v>buah</v>
          </cell>
          <cell r="H1826">
            <v>1</v>
          </cell>
        </row>
        <row r="1827">
          <cell r="F1827" t="str">
            <v>Kunci tanam</v>
          </cell>
          <cell r="G1827" t="str">
            <v>buah</v>
          </cell>
          <cell r="H1827">
            <v>1</v>
          </cell>
        </row>
        <row r="1828">
          <cell r="F1828" t="str">
            <v>Kunci tanam antik</v>
          </cell>
          <cell r="G1828" t="str">
            <v>buah</v>
          </cell>
          <cell r="H1828">
            <v>1</v>
          </cell>
        </row>
        <row r="1829">
          <cell r="F1829" t="str">
            <v>Kunci tanam biasa</v>
          </cell>
          <cell r="G1829" t="str">
            <v>buah</v>
          </cell>
          <cell r="H1829">
            <v>1</v>
          </cell>
        </row>
        <row r="1830">
          <cell r="F1830" t="str">
            <v>Kunci Tanam ex  lokal 2x  slag</v>
          </cell>
          <cell r="G1830" t="str">
            <v>buah</v>
          </cell>
          <cell r="H1830">
            <v>1</v>
          </cell>
        </row>
        <row r="1831">
          <cell r="F1831" t="str">
            <v>Kunci tanam kamar mandi</v>
          </cell>
          <cell r="G1831" t="str">
            <v>buah</v>
          </cell>
          <cell r="H1831">
            <v>1</v>
          </cell>
        </row>
        <row r="1832">
          <cell r="F1832" t="str">
            <v>Pull handle (kw  1)</v>
          </cell>
          <cell r="G1832" t="str">
            <v>buah</v>
          </cell>
          <cell r="H1832">
            <v>1</v>
          </cell>
        </row>
        <row r="1833">
          <cell r="F1833" t="str">
            <v>Pull handle stainless  jumbo  (kw  1)</v>
          </cell>
          <cell r="G1833" t="str">
            <v>buah</v>
          </cell>
          <cell r="H1833">
            <v>1</v>
          </cell>
        </row>
        <row r="1834">
          <cell r="F1834" t="str">
            <v>Rel pintu dorong</v>
          </cell>
          <cell r="G1834" t="str">
            <v>set</v>
          </cell>
          <cell r="H1834">
            <v>1</v>
          </cell>
        </row>
        <row r="1835">
          <cell r="F1835" t="str">
            <v>Spring knip</v>
          </cell>
          <cell r="G1835" t="str">
            <v>buah</v>
          </cell>
          <cell r="H1835">
            <v>1</v>
          </cell>
        </row>
        <row r="1836">
          <cell r="F1836" t="str">
            <v>Tarikan Pintu Stainless</v>
          </cell>
          <cell r="G1836" t="str">
            <v>buah</v>
          </cell>
          <cell r="H1836">
            <v>1</v>
          </cell>
        </row>
        <row r="1837">
          <cell r="F1837" t="str">
            <v>Venetions blinds dan vertical blinds</v>
          </cell>
          <cell r="G1837" t="str">
            <v>m2</v>
          </cell>
          <cell r="H1837">
            <v>1</v>
          </cell>
        </row>
        <row r="1838">
          <cell r="F1838"/>
          <cell r="G1838"/>
          <cell r="H1838"/>
        </row>
        <row r="1839">
          <cell r="F1839" t="str">
            <v>Glass block 20x20 cm</v>
          </cell>
          <cell r="G1839" t="str">
            <v>buah</v>
          </cell>
          <cell r="H1839">
            <v>1</v>
          </cell>
        </row>
        <row r="1840">
          <cell r="F1840" t="str">
            <v>Frame besi kaca nako</v>
          </cell>
          <cell r="G1840" t="str">
            <v>daun</v>
          </cell>
          <cell r="H1840">
            <v>1</v>
          </cell>
        </row>
        <row r="1841">
          <cell r="F1841" t="str">
            <v>Jendela nako</v>
          </cell>
          <cell r="G1841" t="str">
            <v>buah</v>
          </cell>
          <cell r="H1841">
            <v>1</v>
          </cell>
        </row>
        <row r="1842">
          <cell r="F1842" t="str">
            <v xml:space="preserve">Jendela Kaca Upvc 2 daun </v>
          </cell>
          <cell r="G1842" t="str">
            <v xml:space="preserve">buah </v>
          </cell>
          <cell r="H1842">
            <v>1</v>
          </cell>
        </row>
        <row r="1843">
          <cell r="F1843" t="str">
            <v xml:space="preserve">Jendela Ornamen GRC </v>
          </cell>
          <cell r="G1843" t="str">
            <v xml:space="preserve">buah </v>
          </cell>
          <cell r="H1843">
            <v>1</v>
          </cell>
        </row>
        <row r="1844">
          <cell r="F1844" t="str">
            <v>Jendela Nako Rangka Aluminium (rangka+kaca 5 mm)</v>
          </cell>
          <cell r="G1844" t="str">
            <v>m2</v>
          </cell>
          <cell r="H1844">
            <v>1</v>
          </cell>
        </row>
        <row r="1845">
          <cell r="F1845" t="str">
            <v>Kaca buram 12mm</v>
          </cell>
          <cell r="G1845" t="str">
            <v>m2</v>
          </cell>
          <cell r="H1845">
            <v>1</v>
          </cell>
        </row>
        <row r="1846">
          <cell r="F1846" t="str">
            <v>Kaca cermin 5 mm</v>
          </cell>
          <cell r="G1846" t="str">
            <v>m2</v>
          </cell>
          <cell r="H1846">
            <v>1</v>
          </cell>
        </row>
        <row r="1847">
          <cell r="F1847" t="str">
            <v>Kaca cermin 6mm</v>
          </cell>
          <cell r="G1847" t="str">
            <v>m2</v>
          </cell>
          <cell r="H1847">
            <v>1</v>
          </cell>
        </row>
        <row r="1848">
          <cell r="F1848" t="str">
            <v>Kaca cermin 8 mm</v>
          </cell>
          <cell r="G1848" t="str">
            <v>m2</v>
          </cell>
          <cell r="H1848">
            <v>1</v>
          </cell>
        </row>
        <row r="1849">
          <cell r="F1849" t="str">
            <v>Kaca es  kabur 3 mm</v>
          </cell>
          <cell r="G1849" t="str">
            <v>m2</v>
          </cell>
          <cell r="H1849">
            <v>1</v>
          </cell>
        </row>
        <row r="1850">
          <cell r="F1850" t="str">
            <v>Kaca es  kabur 5 mm</v>
          </cell>
          <cell r="G1850" t="str">
            <v>m2</v>
          </cell>
          <cell r="H1850">
            <v>1</v>
          </cell>
        </row>
        <row r="1851">
          <cell r="F1851" t="str">
            <v>Kaca gravire 5mm</v>
          </cell>
          <cell r="G1851" t="str">
            <v>m2</v>
          </cell>
          <cell r="H1851">
            <v>1</v>
          </cell>
        </row>
        <row r="1852">
          <cell r="F1852" t="str">
            <v>Kaca gravire putih 5mm</v>
          </cell>
          <cell r="G1852" t="str">
            <v>m2</v>
          </cell>
          <cell r="H1852">
            <v>1</v>
          </cell>
        </row>
        <row r="1853">
          <cell r="F1853" t="str">
            <v>Kaca laminated 12 mm</v>
          </cell>
          <cell r="G1853" t="str">
            <v>m2</v>
          </cell>
          <cell r="H1853">
            <v>1</v>
          </cell>
        </row>
        <row r="1854">
          <cell r="F1854" t="str">
            <v>Kaca laminated 8 mm</v>
          </cell>
          <cell r="G1854" t="str">
            <v>m2</v>
          </cell>
          <cell r="H1854">
            <v>1</v>
          </cell>
        </row>
        <row r="1855">
          <cell r="F1855" t="str">
            <v>Kaca lukis  alur 5mm</v>
          </cell>
          <cell r="G1855" t="str">
            <v>m2</v>
          </cell>
          <cell r="H1855">
            <v>1</v>
          </cell>
        </row>
        <row r="1856">
          <cell r="F1856" t="str">
            <v>Kaca patri 5 mm</v>
          </cell>
          <cell r="G1856" t="str">
            <v>m2</v>
          </cell>
          <cell r="H1856">
            <v>1</v>
          </cell>
        </row>
        <row r="1857">
          <cell r="F1857" t="str">
            <v>Kaca polos</v>
          </cell>
          <cell r="G1857" t="str">
            <v>m2</v>
          </cell>
          <cell r="H1857">
            <v>1</v>
          </cell>
        </row>
        <row r="1858">
          <cell r="F1858" t="str">
            <v>Kaca polos 3 mm</v>
          </cell>
          <cell r="G1858" t="str">
            <v>m2</v>
          </cell>
          <cell r="H1858">
            <v>1</v>
          </cell>
        </row>
        <row r="1859">
          <cell r="F1859" t="str">
            <v>Kaca polos 5 mm</v>
          </cell>
          <cell r="G1859" t="str">
            <v>m2</v>
          </cell>
          <cell r="H1859">
            <v>1</v>
          </cell>
        </row>
        <row r="1860">
          <cell r="F1860" t="str">
            <v>Kaca polos 6 mm</v>
          </cell>
          <cell r="G1860" t="str">
            <v>m2</v>
          </cell>
          <cell r="H1860">
            <v>1</v>
          </cell>
        </row>
        <row r="1861">
          <cell r="F1861" t="str">
            <v>Kaca polos 8 mm</v>
          </cell>
          <cell r="G1861" t="str">
            <v>m2</v>
          </cell>
          <cell r="H1861">
            <v>1</v>
          </cell>
        </row>
        <row r="1862">
          <cell r="F1862" t="str">
            <v>Kaca tanpa tripel 5mm</v>
          </cell>
          <cell r="G1862" t="str">
            <v>m2</v>
          </cell>
          <cell r="H1862">
            <v>1</v>
          </cell>
        </row>
        <row r="1863">
          <cell r="F1863" t="str">
            <v>Kaca tempered 12 mm</v>
          </cell>
          <cell r="G1863" t="str">
            <v>m2</v>
          </cell>
          <cell r="H1863">
            <v>1</v>
          </cell>
        </row>
        <row r="1864">
          <cell r="F1864" t="str">
            <v>Kaca tempered 10 mm</v>
          </cell>
          <cell r="G1864" t="str">
            <v>m2</v>
          </cell>
          <cell r="H1864">
            <v>1</v>
          </cell>
        </row>
        <row r="1865">
          <cell r="F1865" t="str">
            <v>Kaca triple 5mm</v>
          </cell>
          <cell r="G1865" t="str">
            <v>m2</v>
          </cell>
          <cell r="H1865">
            <v>1</v>
          </cell>
        </row>
        <row r="1866">
          <cell r="F1866" t="str">
            <v>Kaca triple platinum 5mm</v>
          </cell>
          <cell r="G1866" t="str">
            <v>m2</v>
          </cell>
          <cell r="H1866">
            <v>1</v>
          </cell>
        </row>
        <row r="1867">
          <cell r="F1867" t="str">
            <v>Kaca wireglass 5 mm</v>
          </cell>
          <cell r="G1867" t="str">
            <v>m2</v>
          </cell>
          <cell r="H1867">
            <v>1</v>
          </cell>
        </row>
        <row r="1868">
          <cell r="F1868" t="str">
            <v>Profil kaca</v>
          </cell>
          <cell r="G1868" t="str">
            <v>m¹</v>
          </cell>
          <cell r="H1868">
            <v>1</v>
          </cell>
        </row>
        <row r="1869">
          <cell r="F1869" t="str">
            <v>Profil kaca tebal 6 mm</v>
          </cell>
          <cell r="G1869" t="str">
            <v>m2</v>
          </cell>
          <cell r="H1869">
            <v>1</v>
          </cell>
        </row>
        <row r="1870">
          <cell r="F1870" t="str">
            <v>Ray Band 3mm</v>
          </cell>
          <cell r="G1870" t="str">
            <v>m2</v>
          </cell>
          <cell r="H1870">
            <v>1</v>
          </cell>
        </row>
        <row r="1871">
          <cell r="F1871" t="str">
            <v>Ray Band 5mm</v>
          </cell>
          <cell r="G1871" t="str">
            <v>m2</v>
          </cell>
          <cell r="H1871">
            <v>1</v>
          </cell>
        </row>
        <row r="1872">
          <cell r="F1872" t="str">
            <v>MATERIAL SANITAIR</v>
          </cell>
          <cell r="G1872"/>
          <cell r="H1872"/>
        </row>
        <row r="1873">
          <cell r="F1873" t="str">
            <v>Bak  reservoir  fibreglass (kapasitas 1050  liter)</v>
          </cell>
          <cell r="G1873" t="str">
            <v>buah</v>
          </cell>
          <cell r="H1873">
            <v>1</v>
          </cell>
        </row>
        <row r="1874">
          <cell r="F1874" t="str">
            <v>Bak  reservoir  fibreglass (kapasitas 1200  liter)</v>
          </cell>
          <cell r="G1874" t="str">
            <v>buah</v>
          </cell>
          <cell r="H1874">
            <v>1</v>
          </cell>
        </row>
        <row r="1875">
          <cell r="F1875" t="str">
            <v>Bak  reservoir  fibreglass (kapasitas 1550  liter)</v>
          </cell>
          <cell r="G1875" t="str">
            <v>buah</v>
          </cell>
          <cell r="H1875">
            <v>1</v>
          </cell>
        </row>
        <row r="1876">
          <cell r="F1876" t="str">
            <v>Bak  reservoir  fibreglass (kapasitas 2000  liter)</v>
          </cell>
          <cell r="G1876" t="str">
            <v>buah</v>
          </cell>
          <cell r="H1876">
            <v>1</v>
          </cell>
        </row>
        <row r="1877">
          <cell r="F1877" t="str">
            <v>Bak  reservoir  fibreglass (kapasitas 650  liter)</v>
          </cell>
          <cell r="G1877" t="str">
            <v>buah</v>
          </cell>
          <cell r="H1877">
            <v>1</v>
          </cell>
        </row>
        <row r="1878">
          <cell r="F1878" t="str">
            <v>Bak cuci stainlesteel</v>
          </cell>
          <cell r="G1878" t="str">
            <v>buah</v>
          </cell>
          <cell r="H1878">
            <v>1</v>
          </cell>
        </row>
        <row r="1879">
          <cell r="F1879" t="str">
            <v>Bak cuci teraso</v>
          </cell>
          <cell r="G1879" t="str">
            <v>buah</v>
          </cell>
          <cell r="H1879">
            <v>1</v>
          </cell>
        </row>
        <row r="1880">
          <cell r="F1880" t="str">
            <v>Bak fiberglass 1 m3</v>
          </cell>
          <cell r="G1880" t="str">
            <v>buah</v>
          </cell>
          <cell r="H1880">
            <v>1</v>
          </cell>
        </row>
        <row r="1881">
          <cell r="F1881" t="str">
            <v>Bak fiberglass 70x70x66 cm</v>
          </cell>
          <cell r="G1881" t="str">
            <v>buah</v>
          </cell>
          <cell r="H1881">
            <v>1</v>
          </cell>
        </row>
        <row r="1882">
          <cell r="F1882" t="str">
            <v>Bak teraso</v>
          </cell>
          <cell r="G1882" t="str">
            <v>buah</v>
          </cell>
          <cell r="H1882">
            <v>1</v>
          </cell>
        </row>
        <row r="1883">
          <cell r="F1883" t="str">
            <v>Bathup</v>
          </cell>
          <cell r="G1883" t="str">
            <v>unit</v>
          </cell>
          <cell r="H1883">
            <v>1</v>
          </cell>
        </row>
        <row r="1884">
          <cell r="F1884" t="str">
            <v>Carbon filter kap. 0,1 m3/hari</v>
          </cell>
          <cell r="G1884" t="str">
            <v>unit</v>
          </cell>
          <cell r="H1884">
            <v>1</v>
          </cell>
        </row>
        <row r="1885">
          <cell r="F1885" t="str">
            <v>Carbon filter kap. 0,6 m3/hari</v>
          </cell>
          <cell r="G1885" t="str">
            <v>unit</v>
          </cell>
          <cell r="H1885">
            <v>1</v>
          </cell>
        </row>
        <row r="1886">
          <cell r="F1886" t="str">
            <v>Clean out</v>
          </cell>
          <cell r="G1886" t="str">
            <v>buah</v>
          </cell>
          <cell r="H1886">
            <v>1</v>
          </cell>
        </row>
        <row r="1887">
          <cell r="F1887" t="str">
            <v>Flexible hose</v>
          </cell>
          <cell r="G1887" t="str">
            <v>m'</v>
          </cell>
          <cell r="H1887">
            <v>1</v>
          </cell>
        </row>
        <row r="1888">
          <cell r="F1888" t="str">
            <v>Flexible hose</v>
          </cell>
          <cell r="G1888" t="str">
            <v>buah</v>
          </cell>
          <cell r="H1888">
            <v>1</v>
          </cell>
        </row>
        <row r="1889">
          <cell r="F1889" t="str">
            <v>Floor drain stainles steel</v>
          </cell>
          <cell r="G1889" t="str">
            <v>buah</v>
          </cell>
          <cell r="H1889">
            <v>1</v>
          </cell>
        </row>
        <row r="1890">
          <cell r="F1890" t="str">
            <v>Grab bar</v>
          </cell>
          <cell r="G1890" t="str">
            <v>buah</v>
          </cell>
          <cell r="H1890">
            <v>1</v>
          </cell>
        </row>
        <row r="1891">
          <cell r="F1891" t="str">
            <v>Grease trap central fiberglass, kap. 5 m3</v>
          </cell>
          <cell r="G1891" t="str">
            <v>unit</v>
          </cell>
          <cell r="H1891">
            <v>1</v>
          </cell>
        </row>
        <row r="1892">
          <cell r="F1892" t="str">
            <v>Grease trap portable fiberglass, kap. 30 Liter</v>
          </cell>
          <cell r="G1892" t="str">
            <v>unit</v>
          </cell>
          <cell r="H1892">
            <v>1</v>
          </cell>
        </row>
        <row r="1893">
          <cell r="F1893" t="str">
            <v>Grease trap portable stainless, kap. 30 Liter</v>
          </cell>
          <cell r="G1893" t="str">
            <v>unit</v>
          </cell>
          <cell r="H1893">
            <v>1</v>
          </cell>
        </row>
        <row r="1894">
          <cell r="F1894" t="str">
            <v>Jet washer</v>
          </cell>
          <cell r="G1894" t="str">
            <v>buah</v>
          </cell>
          <cell r="H1894">
            <v>1</v>
          </cell>
        </row>
        <row r="1895">
          <cell r="F1895" t="str">
            <v>Kloset duduk/monoblok</v>
          </cell>
          <cell r="G1895" t="str">
            <v>buah</v>
          </cell>
          <cell r="H1895">
            <v>1</v>
          </cell>
        </row>
        <row r="1896">
          <cell r="F1896" t="str">
            <v>Kloset jongkok</v>
          </cell>
          <cell r="G1896" t="str">
            <v>buah</v>
          </cell>
          <cell r="H1896">
            <v>1</v>
          </cell>
        </row>
        <row r="1897">
          <cell r="F1897" t="str">
            <v>Komunal 10</v>
          </cell>
          <cell r="G1897" t="str">
            <v>unit</v>
          </cell>
          <cell r="H1897">
            <v>1</v>
          </cell>
        </row>
        <row r="1898">
          <cell r="F1898" t="str">
            <v>Komunal 100</v>
          </cell>
          <cell r="G1898" t="str">
            <v>unit</v>
          </cell>
          <cell r="H1898">
            <v>1</v>
          </cell>
        </row>
        <row r="1899">
          <cell r="F1899" t="str">
            <v>Komunal 125</v>
          </cell>
          <cell r="G1899" t="str">
            <v>unit</v>
          </cell>
          <cell r="H1899">
            <v>1</v>
          </cell>
        </row>
        <row r="1900">
          <cell r="F1900" t="str">
            <v>Komunal 150</v>
          </cell>
          <cell r="G1900" t="str">
            <v>unit</v>
          </cell>
          <cell r="H1900">
            <v>1</v>
          </cell>
        </row>
        <row r="1901">
          <cell r="F1901" t="str">
            <v>Komunal 25</v>
          </cell>
          <cell r="G1901" t="str">
            <v>unit</v>
          </cell>
          <cell r="H1901">
            <v>1</v>
          </cell>
        </row>
        <row r="1902">
          <cell r="F1902" t="str">
            <v>Komunal 50</v>
          </cell>
          <cell r="G1902" t="str">
            <v>unit</v>
          </cell>
          <cell r="H1902">
            <v>1</v>
          </cell>
        </row>
        <row r="1903">
          <cell r="F1903" t="str">
            <v>Komunal 75</v>
          </cell>
          <cell r="G1903" t="str">
            <v>unit</v>
          </cell>
          <cell r="H1903">
            <v>1</v>
          </cell>
        </row>
        <row r="1904">
          <cell r="F1904" t="str">
            <v>Kran air</v>
          </cell>
          <cell r="G1904" t="str">
            <v>buah</v>
          </cell>
          <cell r="H1904">
            <v>1</v>
          </cell>
        </row>
        <row r="1905">
          <cell r="F1905" t="str">
            <v>Partisi urinoir</v>
          </cell>
          <cell r="G1905" t="str">
            <v>buah</v>
          </cell>
          <cell r="H1905">
            <v>1</v>
          </cell>
        </row>
        <row r="1906">
          <cell r="F1906" t="str">
            <v>Pintu kubikel</v>
          </cell>
          <cell r="G1906" t="str">
            <v>set</v>
          </cell>
          <cell r="H1906">
            <v>1</v>
          </cell>
        </row>
        <row r="1907">
          <cell r="F1907" t="str">
            <v>Pompa booster 150 lpm (vertical in line-packaged)</v>
          </cell>
          <cell r="G1907" t="str">
            <v>unit</v>
          </cell>
          <cell r="H1907">
            <v>1</v>
          </cell>
        </row>
        <row r="1908">
          <cell r="F1908" t="str">
            <v>Pompa booster 450 lpm (centrifugal end suction)</v>
          </cell>
          <cell r="G1908" t="str">
            <v>unit</v>
          </cell>
          <cell r="H1908">
            <v>1</v>
          </cell>
        </row>
        <row r="1909">
          <cell r="F1909" t="str">
            <v>Pompa jet 100 lpm</v>
          </cell>
          <cell r="G1909" t="str">
            <v>unit</v>
          </cell>
          <cell r="H1909">
            <v>1</v>
          </cell>
        </row>
        <row r="1910">
          <cell r="F1910" t="str">
            <v>Pompa jet 27 lpm</v>
          </cell>
          <cell r="G1910" t="str">
            <v>unit</v>
          </cell>
          <cell r="H1910">
            <v>1</v>
          </cell>
        </row>
        <row r="1911">
          <cell r="F1911" t="str">
            <v>Pompa jet 34 lpm</v>
          </cell>
          <cell r="G1911" t="str">
            <v>unit</v>
          </cell>
          <cell r="H1911">
            <v>1</v>
          </cell>
        </row>
        <row r="1912">
          <cell r="F1912" t="str">
            <v>Pompa lift 250 lpm</v>
          </cell>
          <cell r="G1912" t="str">
            <v>unit</v>
          </cell>
          <cell r="H1912">
            <v>1</v>
          </cell>
        </row>
        <row r="1913">
          <cell r="F1913" t="str">
            <v>Pompa lift 80 lpm</v>
          </cell>
          <cell r="G1913" t="str">
            <v>unit</v>
          </cell>
          <cell r="H1913">
            <v>1</v>
          </cell>
        </row>
        <row r="1914">
          <cell r="F1914" t="str">
            <v>Pompa transfer 150 lpm (centrifugal end suction)</v>
          </cell>
          <cell r="G1914" t="str">
            <v>unit</v>
          </cell>
          <cell r="H1914">
            <v>1</v>
          </cell>
        </row>
        <row r="1915">
          <cell r="F1915" t="str">
            <v>Pressure tank 1.000 liter</v>
          </cell>
          <cell r="G1915" t="str">
            <v>unit</v>
          </cell>
          <cell r="H1915">
            <v>1</v>
          </cell>
        </row>
        <row r="1916">
          <cell r="F1916" t="str">
            <v>Priming tank fiber 1.000 liter</v>
          </cell>
          <cell r="G1916" t="str">
            <v>unit</v>
          </cell>
          <cell r="H1916">
            <v>1</v>
          </cell>
        </row>
        <row r="1917">
          <cell r="F1917" t="str">
            <v>Priming tank fiber 2.000 liter</v>
          </cell>
          <cell r="G1917" t="str">
            <v>unit</v>
          </cell>
          <cell r="H1917">
            <v>1</v>
          </cell>
        </row>
        <row r="1918">
          <cell r="F1918" t="str">
            <v>Priming tank fiber 500 liter</v>
          </cell>
          <cell r="G1918" t="str">
            <v>unit</v>
          </cell>
          <cell r="H1918">
            <v>1</v>
          </cell>
        </row>
        <row r="1919">
          <cell r="F1919" t="str">
            <v>Priming tank fiber 800 liter</v>
          </cell>
          <cell r="G1919" t="str">
            <v>unit</v>
          </cell>
          <cell r="H1919">
            <v>1</v>
          </cell>
        </row>
        <row r="1920">
          <cell r="F1920" t="str">
            <v>Robe hook</v>
          </cell>
          <cell r="G1920" t="str">
            <v>buah</v>
          </cell>
          <cell r="H1920">
            <v>1</v>
          </cell>
        </row>
        <row r="1921">
          <cell r="F1921" t="str">
            <v>Roof tank fiberglass kap. 12 m3</v>
          </cell>
          <cell r="G1921" t="str">
            <v>unit</v>
          </cell>
          <cell r="H1921">
            <v>1</v>
          </cell>
        </row>
        <row r="1922">
          <cell r="F1922" t="str">
            <v>Roof tank fiberglass kap. 2 m3</v>
          </cell>
          <cell r="G1922" t="str">
            <v>unit</v>
          </cell>
          <cell r="H1922">
            <v>1</v>
          </cell>
        </row>
        <row r="1923">
          <cell r="F1923" t="str">
            <v>Roof tank fiberglass kap. 4 m3</v>
          </cell>
          <cell r="G1923" t="str">
            <v>unit</v>
          </cell>
          <cell r="H1923">
            <v>1</v>
          </cell>
        </row>
        <row r="1924">
          <cell r="F1924" t="str">
            <v>Roof tank stainless kap. 12 m3</v>
          </cell>
          <cell r="G1924" t="str">
            <v>unit</v>
          </cell>
          <cell r="H1924">
            <v>1</v>
          </cell>
        </row>
        <row r="1925">
          <cell r="F1925" t="str">
            <v>Roof tank stainless kap. 2 m3</v>
          </cell>
          <cell r="G1925" t="str">
            <v>unit</v>
          </cell>
          <cell r="H1925">
            <v>1</v>
          </cell>
        </row>
        <row r="1926">
          <cell r="F1926" t="str">
            <v>Roof tank stainless kap. 4 m3</v>
          </cell>
          <cell r="G1926" t="str">
            <v>unit</v>
          </cell>
          <cell r="H1926">
            <v>1</v>
          </cell>
        </row>
        <row r="1927">
          <cell r="F1927" t="str">
            <v>Sand filter kap. 0,1 m3/hari</v>
          </cell>
          <cell r="G1927" t="str">
            <v>unit</v>
          </cell>
          <cell r="H1927">
            <v>1</v>
          </cell>
        </row>
        <row r="1928">
          <cell r="F1928" t="str">
            <v>Sand filter kap. 14 m3/hari</v>
          </cell>
          <cell r="G1928" t="str">
            <v>unit</v>
          </cell>
          <cell r="H1928">
            <v>1</v>
          </cell>
        </row>
        <row r="1929">
          <cell r="F1929" t="str">
            <v>Sekat kubikel</v>
          </cell>
          <cell r="G1929" t="str">
            <v>m2</v>
          </cell>
          <cell r="H1929">
            <v>1</v>
          </cell>
        </row>
        <row r="1930">
          <cell r="F1930" t="str">
            <v>Septic  0,6</v>
          </cell>
          <cell r="G1930" t="str">
            <v>unit</v>
          </cell>
          <cell r="H1930">
            <v>1</v>
          </cell>
        </row>
        <row r="1931">
          <cell r="F1931" t="str">
            <v>Septic  0,8</v>
          </cell>
          <cell r="G1931" t="str">
            <v>unit</v>
          </cell>
          <cell r="H1931">
            <v>1</v>
          </cell>
        </row>
        <row r="1932">
          <cell r="F1932" t="str">
            <v>Septic  1</v>
          </cell>
          <cell r="G1932" t="str">
            <v>unit</v>
          </cell>
          <cell r="H1932">
            <v>1</v>
          </cell>
        </row>
        <row r="1933">
          <cell r="F1933" t="str">
            <v>Septic  2</v>
          </cell>
          <cell r="G1933" t="str">
            <v>unit</v>
          </cell>
          <cell r="H1933">
            <v>1</v>
          </cell>
        </row>
        <row r="1934">
          <cell r="F1934" t="str">
            <v>Septic  5</v>
          </cell>
          <cell r="G1934" t="str">
            <v>unit</v>
          </cell>
          <cell r="H1934">
            <v>1</v>
          </cell>
        </row>
        <row r="1935">
          <cell r="F1935" t="str">
            <v>Sewage Treatment Plant (STP) fiberglass kap. 10 m3</v>
          </cell>
          <cell r="G1935" t="str">
            <v>unit</v>
          </cell>
          <cell r="H1935">
            <v>1</v>
          </cell>
        </row>
        <row r="1936">
          <cell r="F1936" t="str">
            <v>Sewage Treatment Plant (STP) fiberglass kap. 2 m3</v>
          </cell>
          <cell r="G1936" t="str">
            <v>unit</v>
          </cell>
          <cell r="H1936">
            <v>1</v>
          </cell>
        </row>
        <row r="1937">
          <cell r="F1937" t="str">
            <v>Sewage Treatment Plant (STP) fiberglass kap. 30 m3</v>
          </cell>
          <cell r="G1937" t="str">
            <v>unit</v>
          </cell>
          <cell r="H1937">
            <v>1</v>
          </cell>
        </row>
        <row r="1938">
          <cell r="F1938" t="str">
            <v>Sewage Treatment Plant (STP) fiberglass kap. 5 m3</v>
          </cell>
          <cell r="G1938" t="str">
            <v>unit</v>
          </cell>
          <cell r="H1938">
            <v>1</v>
          </cell>
        </row>
        <row r="1939">
          <cell r="F1939" t="str">
            <v>Sewage Treatment Plant (STP) precast kap. 30 m3</v>
          </cell>
          <cell r="G1939" t="str">
            <v>unit</v>
          </cell>
          <cell r="H1939">
            <v>1</v>
          </cell>
        </row>
        <row r="1940">
          <cell r="F1940" t="str">
            <v>Silika filter kap. 0,1 m3/hari</v>
          </cell>
          <cell r="G1940" t="str">
            <v>unit</v>
          </cell>
          <cell r="H1940">
            <v>1</v>
          </cell>
        </row>
        <row r="1941">
          <cell r="F1941" t="str">
            <v>Soap holder</v>
          </cell>
          <cell r="G1941" t="str">
            <v>buah</v>
          </cell>
          <cell r="H1941">
            <v>1</v>
          </cell>
        </row>
        <row r="1942">
          <cell r="F1942" t="str">
            <v>Stop kran PVC 1/2"</v>
          </cell>
          <cell r="G1942" t="str">
            <v>buah</v>
          </cell>
          <cell r="H1942">
            <v>1</v>
          </cell>
        </row>
        <row r="1943">
          <cell r="F1943" t="str">
            <v>Stop kran PVC 3/4"</v>
          </cell>
          <cell r="G1943" t="str">
            <v>buah</v>
          </cell>
          <cell r="H1943">
            <v>1</v>
          </cell>
        </row>
        <row r="1944">
          <cell r="F1944" t="str">
            <v>Submersible cutter pump kap. 100 lpm</v>
          </cell>
          <cell r="G1944" t="str">
            <v>unit</v>
          </cell>
          <cell r="H1944">
            <v>1</v>
          </cell>
        </row>
        <row r="1945">
          <cell r="F1945" t="str">
            <v>Tangki toren kap. 0,7 m3</v>
          </cell>
          <cell r="G1945" t="str">
            <v>unit</v>
          </cell>
          <cell r="H1945">
            <v>1</v>
          </cell>
        </row>
        <row r="1946">
          <cell r="F1946" t="str">
            <v>Tangki toren kap. 1,5 m3</v>
          </cell>
          <cell r="G1946" t="str">
            <v>unit</v>
          </cell>
          <cell r="H1946">
            <v>1</v>
          </cell>
        </row>
        <row r="1947">
          <cell r="F1947" t="str">
            <v>Tangki toren kap. 2,5 m3</v>
          </cell>
          <cell r="G1947" t="str">
            <v>unit</v>
          </cell>
          <cell r="H1947">
            <v>1</v>
          </cell>
        </row>
        <row r="1948">
          <cell r="F1948" t="str">
            <v>Tangki toren kap. 3 m3</v>
          </cell>
          <cell r="G1948" t="str">
            <v>unit</v>
          </cell>
          <cell r="H1948">
            <v>1</v>
          </cell>
        </row>
        <row r="1949">
          <cell r="F1949" t="str">
            <v>Tangki toren kap. 4 m3</v>
          </cell>
          <cell r="G1949" t="str">
            <v>unit</v>
          </cell>
          <cell r="H1949">
            <v>1</v>
          </cell>
        </row>
        <row r="1950">
          <cell r="F1950" t="str">
            <v>Tangki toren kap. 5 m3</v>
          </cell>
          <cell r="G1950" t="str">
            <v>unit</v>
          </cell>
          <cell r="H1950">
            <v>1</v>
          </cell>
        </row>
        <row r="1951">
          <cell r="F1951" t="str">
            <v>Tangki toren kap. 5,5 m3</v>
          </cell>
          <cell r="G1951" t="str">
            <v>unit</v>
          </cell>
          <cell r="H1951">
            <v>1</v>
          </cell>
        </row>
        <row r="1952">
          <cell r="F1952" t="str">
            <v>Tangki toren kap. 6 m3</v>
          </cell>
          <cell r="G1952" t="str">
            <v>unit</v>
          </cell>
          <cell r="H1952">
            <v>1</v>
          </cell>
        </row>
        <row r="1953">
          <cell r="F1953" t="str">
            <v>Tangki Panel FRP kap. 12 m3</v>
          </cell>
          <cell r="G1953" t="str">
            <v xml:space="preserve">unit </v>
          </cell>
          <cell r="H1953">
            <v>1</v>
          </cell>
        </row>
        <row r="1954">
          <cell r="F1954" t="str">
            <v>Tangki panel Stainless Steel kapasitas 12 m3 + Material Bantu / Aksesoris</v>
          </cell>
          <cell r="G1954" t="str">
            <v xml:space="preserve">Unit </v>
          </cell>
          <cell r="H1954">
            <v>1</v>
          </cell>
        </row>
        <row r="1955">
          <cell r="F1955" t="str">
            <v>Tangki panel GRP
kapasitas 12 m3 +
Material Bantu /
Aksesoris</v>
          </cell>
          <cell r="G1955" t="str">
            <v xml:space="preserve">Unit </v>
          </cell>
          <cell r="H1955">
            <v>1</v>
          </cell>
        </row>
        <row r="1956">
          <cell r="F1956" t="str">
            <v>Tangki Toren Kapasitas 0,5 m3</v>
          </cell>
          <cell r="G1956" t="str">
            <v xml:space="preserve">Unit </v>
          </cell>
          <cell r="H1956">
            <v>1</v>
          </cell>
        </row>
        <row r="1957">
          <cell r="F1957" t="str">
            <v xml:space="preserve">Pompa Jet 30 lpm </v>
          </cell>
          <cell r="G1957" t="str">
            <v>unit</v>
          </cell>
          <cell r="H1957">
            <v>1</v>
          </cell>
        </row>
        <row r="1958">
          <cell r="F1958" t="str">
            <v>Galian tanah biasa</v>
          </cell>
          <cell r="G1958" t="str">
            <v>m3</v>
          </cell>
          <cell r="H1958">
            <v>1</v>
          </cell>
        </row>
        <row r="1959">
          <cell r="F1959" t="str">
            <v xml:space="preserve">Urukan Tanah </v>
          </cell>
          <cell r="G1959" t="str">
            <v>m2</v>
          </cell>
          <cell r="H1959">
            <v>1</v>
          </cell>
        </row>
        <row r="1960">
          <cell r="F1960" t="str">
            <v xml:space="preserve">Timbunan Pasir </v>
          </cell>
          <cell r="G1960" t="str">
            <v>m3</v>
          </cell>
          <cell r="H1960">
            <v>1</v>
          </cell>
        </row>
        <row r="1961">
          <cell r="F1961" t="str">
            <v xml:space="preserve">Buis Beton 1/2 dia. 30 cm </v>
          </cell>
          <cell r="G1961" t="str">
            <v xml:space="preserve">buah </v>
          </cell>
          <cell r="H1961">
            <v>1</v>
          </cell>
        </row>
        <row r="1962">
          <cell r="F1962" t="str">
            <v xml:space="preserve">Buis Beton 1/2 dia. 40 cm </v>
          </cell>
          <cell r="G1962" t="str">
            <v xml:space="preserve">buah </v>
          </cell>
          <cell r="H1962">
            <v>1</v>
          </cell>
        </row>
        <row r="1963">
          <cell r="F1963" t="str">
            <v xml:space="preserve">Buis Beton 1/2 dia. 50 cm </v>
          </cell>
          <cell r="G1963" t="str">
            <v xml:space="preserve">buah </v>
          </cell>
          <cell r="H1963">
            <v>1</v>
          </cell>
        </row>
        <row r="1964">
          <cell r="F1964" t="str">
            <v xml:space="preserve">Buis Beton 1/2 dia. 60 cm </v>
          </cell>
          <cell r="G1964" t="str">
            <v xml:space="preserve">buah </v>
          </cell>
          <cell r="H1964">
            <v>1</v>
          </cell>
        </row>
        <row r="1965">
          <cell r="F1965" t="str">
            <v xml:space="preserve">Buis beton 1/2 dia. 80 cm </v>
          </cell>
          <cell r="G1965" t="str">
            <v xml:space="preserve">buah </v>
          </cell>
          <cell r="H1965">
            <v>1</v>
          </cell>
        </row>
        <row r="1966">
          <cell r="F1966" t="str">
            <v xml:space="preserve">Buis Beton 1/2 dia. 100 cm </v>
          </cell>
          <cell r="G1966" t="str">
            <v xml:space="preserve">buah </v>
          </cell>
          <cell r="H1966">
            <v>1</v>
          </cell>
        </row>
        <row r="1967">
          <cell r="F1967" t="str">
            <v xml:space="preserve">Buis Beton dia. 30 cm </v>
          </cell>
          <cell r="G1967" t="str">
            <v xml:space="preserve">buah </v>
          </cell>
          <cell r="H1967">
            <v>1</v>
          </cell>
        </row>
        <row r="1968">
          <cell r="F1968" t="str">
            <v xml:space="preserve">Buis Beton dia. 40 cm </v>
          </cell>
          <cell r="G1968" t="str">
            <v xml:space="preserve">buah </v>
          </cell>
          <cell r="H1968">
            <v>1</v>
          </cell>
        </row>
        <row r="1969">
          <cell r="F1969" t="str">
            <v xml:space="preserve">Buis Beton dia. 50 cm </v>
          </cell>
          <cell r="G1969" t="str">
            <v xml:space="preserve">buah </v>
          </cell>
          <cell r="H1969">
            <v>1</v>
          </cell>
        </row>
        <row r="1970">
          <cell r="F1970" t="str">
            <v xml:space="preserve">Buis Beton dia. 60 cm </v>
          </cell>
          <cell r="G1970" t="str">
            <v xml:space="preserve">buah </v>
          </cell>
          <cell r="H1970">
            <v>1</v>
          </cell>
        </row>
        <row r="1971">
          <cell r="F1971" t="str">
            <v xml:space="preserve">Buis beton dia. 80 cm </v>
          </cell>
          <cell r="G1971" t="str">
            <v xml:space="preserve">buah </v>
          </cell>
          <cell r="H1971">
            <v>1</v>
          </cell>
        </row>
        <row r="1972">
          <cell r="F1972" t="str">
            <v xml:space="preserve">Buis Beton dia. 100 cm </v>
          </cell>
          <cell r="G1972" t="str">
            <v xml:space="preserve">buah </v>
          </cell>
          <cell r="H1972">
            <v>1</v>
          </cell>
        </row>
        <row r="1973">
          <cell r="F1973" t="str">
            <v xml:space="preserve">Ijuk </v>
          </cell>
          <cell r="G1973" t="str">
            <v xml:space="preserve">kg </v>
          </cell>
          <cell r="H1973">
            <v>1</v>
          </cell>
        </row>
        <row r="1974">
          <cell r="F1974" t="str">
            <v xml:space="preserve">Beton </v>
          </cell>
          <cell r="G1974" t="str">
            <v>m3</v>
          </cell>
          <cell r="H1974">
            <v>1</v>
          </cell>
        </row>
        <row r="1975">
          <cell r="F1975" t="str">
            <v xml:space="preserve">tulangan </v>
          </cell>
          <cell r="G1975" t="str">
            <v>kg</v>
          </cell>
          <cell r="H1975">
            <v>1</v>
          </cell>
        </row>
        <row r="1976">
          <cell r="F1976" t="str">
            <v xml:space="preserve">Bekisting </v>
          </cell>
          <cell r="G1976" t="str">
            <v>m2</v>
          </cell>
          <cell r="H1976">
            <v>1</v>
          </cell>
        </row>
        <row r="1977">
          <cell r="F1977" t="str">
            <v>Kanstin uk. 10x20x40</v>
          </cell>
          <cell r="G1977" t="str">
            <v xml:space="preserve">Buah </v>
          </cell>
          <cell r="H1977">
            <v>1</v>
          </cell>
        </row>
        <row r="1978">
          <cell r="F1978" t="str">
            <v>Kanstin uk. 15x40x60</v>
          </cell>
          <cell r="G1978" t="str">
            <v xml:space="preserve">buah </v>
          </cell>
          <cell r="H1978">
            <v>1</v>
          </cell>
        </row>
        <row r="1979">
          <cell r="F1979" t="str">
            <v>Box Culvert 40x40x100 cm</v>
          </cell>
          <cell r="G1979" t="str">
            <v xml:space="preserve">buah </v>
          </cell>
          <cell r="H1979">
            <v>1</v>
          </cell>
        </row>
        <row r="1980">
          <cell r="F1980" t="str">
            <v>Box Culvert 50x50x100 cm</v>
          </cell>
          <cell r="G1980" t="str">
            <v xml:space="preserve">buah </v>
          </cell>
          <cell r="H1980">
            <v>1</v>
          </cell>
        </row>
        <row r="1981">
          <cell r="F1981" t="str">
            <v>Box Culvert 60x60x100 cm</v>
          </cell>
          <cell r="G1981" t="str">
            <v xml:space="preserve">buah </v>
          </cell>
          <cell r="H1981">
            <v>1</v>
          </cell>
        </row>
        <row r="1982">
          <cell r="F1982" t="str">
            <v>Box Culvert 80x80x100 cm</v>
          </cell>
          <cell r="G1982" t="str">
            <v xml:space="preserve">buah </v>
          </cell>
          <cell r="H1982">
            <v>1</v>
          </cell>
        </row>
        <row r="1983">
          <cell r="F1983" t="str">
            <v>Box Culvert 100x100x100 cm</v>
          </cell>
          <cell r="G1983" t="str">
            <v xml:space="preserve">buah </v>
          </cell>
          <cell r="H1983">
            <v>1</v>
          </cell>
        </row>
        <row r="1984">
          <cell r="F1984" t="str">
            <v>Box Culvert 150x150x100 cm</v>
          </cell>
          <cell r="G1984" t="str">
            <v xml:space="preserve">buah </v>
          </cell>
          <cell r="H1984">
            <v>1</v>
          </cell>
        </row>
        <row r="1985">
          <cell r="F1985" t="str">
            <v>Box Culvert 200x200x100 cm</v>
          </cell>
          <cell r="G1985" t="str">
            <v xml:space="preserve">buah </v>
          </cell>
          <cell r="H1985">
            <v>1</v>
          </cell>
        </row>
        <row r="1986">
          <cell r="F1986" t="str">
            <v>Box Culvert 300x300x100 cm</v>
          </cell>
          <cell r="G1986" t="str">
            <v xml:space="preserve">buah </v>
          </cell>
          <cell r="H1986">
            <v>1</v>
          </cell>
        </row>
        <row r="1987">
          <cell r="F1987" t="str">
            <v>Tempat  sabun gantung</v>
          </cell>
          <cell r="G1987" t="str">
            <v>buah</v>
          </cell>
          <cell r="H1987">
            <v>1</v>
          </cell>
        </row>
        <row r="1988">
          <cell r="F1988" t="str">
            <v>Tempat  sabun tanam</v>
          </cell>
          <cell r="G1988" t="str">
            <v>buah</v>
          </cell>
          <cell r="H1988">
            <v>1</v>
          </cell>
        </row>
        <row r="1989">
          <cell r="F1989" t="str">
            <v>Tissue holder</v>
          </cell>
          <cell r="G1989" t="str">
            <v>buah</v>
          </cell>
          <cell r="H1989">
            <v>1</v>
          </cell>
        </row>
        <row r="1990">
          <cell r="F1990" t="str">
            <v>Towel bar</v>
          </cell>
          <cell r="G1990" t="str">
            <v>buah</v>
          </cell>
          <cell r="H1990">
            <v>1</v>
          </cell>
        </row>
        <row r="1991">
          <cell r="F1991" t="str">
            <v>Urinoir Lengkap</v>
          </cell>
          <cell r="G1991" t="str">
            <v>Unit</v>
          </cell>
          <cell r="H1991">
            <v>1</v>
          </cell>
        </row>
        <row r="1992">
          <cell r="F1992" t="str">
            <v>Wastafel Lengkap</v>
          </cell>
          <cell r="G1992" t="str">
            <v>Unit</v>
          </cell>
          <cell r="H1992">
            <v>1</v>
          </cell>
        </row>
        <row r="1993">
          <cell r="F1993" t="str">
            <v>Water drain</v>
          </cell>
          <cell r="G1993" t="str">
            <v>set</v>
          </cell>
          <cell r="H1993">
            <v>1</v>
          </cell>
        </row>
        <row r="1994">
          <cell r="F1994" t="str">
            <v>MATERIAL MINYAK</v>
          </cell>
          <cell r="G1994"/>
          <cell r="H1994"/>
        </row>
        <row r="1995">
          <cell r="F1995" t="str">
            <v>Bensin</v>
          </cell>
          <cell r="G1995" t="str">
            <v>liter</v>
          </cell>
          <cell r="H1995">
            <v>1</v>
          </cell>
        </row>
        <row r="1996">
          <cell r="F1996" t="str">
            <v>Bensin (industri)</v>
          </cell>
          <cell r="G1996" t="str">
            <v>liter</v>
          </cell>
          <cell r="H1996">
            <v>1</v>
          </cell>
        </row>
        <row r="1997">
          <cell r="F1997" t="str">
            <v>Bentonite</v>
          </cell>
          <cell r="G1997" t="str">
            <v>m3</v>
          </cell>
          <cell r="H1997">
            <v>1</v>
          </cell>
        </row>
        <row r="1998">
          <cell r="F1998" t="str">
            <v>Cairan perontok karat</v>
          </cell>
          <cell r="G1998" t="str">
            <v>kg</v>
          </cell>
          <cell r="H1998">
            <v>1</v>
          </cell>
        </row>
        <row r="1999">
          <cell r="F1999" t="str">
            <v>Cuka bibit</v>
          </cell>
          <cell r="G1999" t="str">
            <v>liter</v>
          </cell>
          <cell r="H1999">
            <v>1</v>
          </cell>
        </row>
        <row r="2000">
          <cell r="F2000" t="str">
            <v>Minyak bekisting</v>
          </cell>
          <cell r="G2000" t="str">
            <v>liter</v>
          </cell>
          <cell r="H2000">
            <v>1</v>
          </cell>
        </row>
        <row r="2001">
          <cell r="F2001" t="str">
            <v>Minyak cat</v>
          </cell>
          <cell r="G2001" t="str">
            <v>kg</v>
          </cell>
          <cell r="H2001">
            <v>1</v>
          </cell>
        </row>
        <row r="2002">
          <cell r="F2002" t="str">
            <v>Minyak pelumas</v>
          </cell>
          <cell r="G2002" t="str">
            <v>liter</v>
          </cell>
          <cell r="H2002">
            <v>1</v>
          </cell>
        </row>
        <row r="2003">
          <cell r="F2003" t="str">
            <v>Minyak tanah</v>
          </cell>
          <cell r="G2003" t="str">
            <v>liter</v>
          </cell>
          <cell r="H2003">
            <v>1</v>
          </cell>
        </row>
        <row r="2004">
          <cell r="F2004" t="str">
            <v>Oli hidrolis</v>
          </cell>
          <cell r="G2004" t="str">
            <v>liter</v>
          </cell>
          <cell r="H2004">
            <v>1</v>
          </cell>
        </row>
        <row r="2005">
          <cell r="F2005" t="str">
            <v>Oli mesin</v>
          </cell>
          <cell r="G2005" t="str">
            <v>liter</v>
          </cell>
          <cell r="H2005">
            <v>1</v>
          </cell>
        </row>
        <row r="2006">
          <cell r="F2006" t="str">
            <v>Premium (industri)</v>
          </cell>
          <cell r="G2006" t="str">
            <v>liter</v>
          </cell>
          <cell r="H2006">
            <v>1</v>
          </cell>
        </row>
        <row r="2007">
          <cell r="F2007" t="str">
            <v>Residu</v>
          </cell>
          <cell r="G2007" t="str">
            <v>liter</v>
          </cell>
          <cell r="H2007">
            <v>1</v>
          </cell>
        </row>
        <row r="2008">
          <cell r="F2008" t="str">
            <v>Solar</v>
          </cell>
          <cell r="G2008" t="str">
            <v>liter</v>
          </cell>
          <cell r="H2008">
            <v>1</v>
          </cell>
        </row>
        <row r="2009">
          <cell r="F2009" t="str">
            <v>Solar (industri)</v>
          </cell>
          <cell r="G2009" t="str">
            <v>liter</v>
          </cell>
          <cell r="H2009">
            <v>1</v>
          </cell>
        </row>
        <row r="2010">
          <cell r="F2010" t="str">
            <v>Steamvet</v>
          </cell>
          <cell r="G2010" t="str">
            <v>liter</v>
          </cell>
          <cell r="H2010">
            <v>1</v>
          </cell>
        </row>
        <row r="2011">
          <cell r="F2011" t="str">
            <v>Teak oil</v>
          </cell>
          <cell r="G2011" t="str">
            <v>liter</v>
          </cell>
          <cell r="H2011">
            <v>1</v>
          </cell>
        </row>
        <row r="2012">
          <cell r="F2012" t="str">
            <v>Thinner</v>
          </cell>
          <cell r="G2012" t="str">
            <v>liter</v>
          </cell>
          <cell r="H2012">
            <v>1</v>
          </cell>
        </row>
        <row r="2013">
          <cell r="F2013" t="str">
            <v>Thinner A</v>
          </cell>
          <cell r="G2013" t="str">
            <v>liter</v>
          </cell>
          <cell r="H2013">
            <v>1</v>
          </cell>
        </row>
        <row r="2014">
          <cell r="F2014" t="str">
            <v>MATERIAL ALUMINIUM DAN BESI</v>
          </cell>
          <cell r="G2014"/>
          <cell r="H2014"/>
        </row>
        <row r="2015">
          <cell r="F2015" t="str">
            <v>Aluminium composite panel</v>
          </cell>
          <cell r="G2015" t="str">
            <v>m2</v>
          </cell>
          <cell r="H2015">
            <v>1</v>
          </cell>
        </row>
        <row r="2016">
          <cell r="F2016" t="str">
            <v>Aluminium spandrel 10x600 cm</v>
          </cell>
          <cell r="G2016" t="str">
            <v>lembar</v>
          </cell>
          <cell r="H2016">
            <v>1</v>
          </cell>
        </row>
        <row r="2017">
          <cell r="F2017" t="str">
            <v>Aluminium strip</v>
          </cell>
          <cell r="G2017" t="str">
            <v>m'</v>
          </cell>
          <cell r="H2017">
            <v>1</v>
          </cell>
        </row>
        <row r="2018">
          <cell r="F2018" t="str">
            <v>Besi as  drat</v>
          </cell>
          <cell r="G2018" t="str">
            <v>kg</v>
          </cell>
          <cell r="H2018">
            <v>1</v>
          </cell>
        </row>
        <row r="2019">
          <cell r="F2019" t="str">
            <v>Besi profil</v>
          </cell>
          <cell r="G2019" t="str">
            <v>kg</v>
          </cell>
          <cell r="H2019">
            <v>1</v>
          </cell>
        </row>
        <row r="2020">
          <cell r="F2020" t="str">
            <v>Blok besi cor type skep</v>
          </cell>
          <cell r="G2020" t="str">
            <v>bh</v>
          </cell>
          <cell r="H2020">
            <v>1</v>
          </cell>
        </row>
        <row r="2021">
          <cell r="F2021" t="str">
            <v>Blok besi type ronsel</v>
          </cell>
          <cell r="G2021" t="str">
            <v>bh</v>
          </cell>
          <cell r="H2021">
            <v>1</v>
          </cell>
        </row>
        <row r="2022">
          <cell r="F2022" t="str">
            <v>Buis  brons</v>
          </cell>
          <cell r="G2022" t="str">
            <v>bh</v>
          </cell>
          <cell r="H2022">
            <v>1</v>
          </cell>
        </row>
        <row r="2023">
          <cell r="F2023" t="str">
            <v>C  channel galvanis  lebar 40 mm</v>
          </cell>
          <cell r="G2023" t="str">
            <v>m'</v>
          </cell>
          <cell r="H2023">
            <v>1</v>
          </cell>
        </row>
        <row r="2024">
          <cell r="F2024" t="str">
            <v>C  channel galvanis  lebar 75 mm</v>
          </cell>
          <cell r="G2024" t="str">
            <v>m'</v>
          </cell>
          <cell r="H2024">
            <v>1</v>
          </cell>
        </row>
        <row r="2025">
          <cell r="F2025" t="str">
            <v>Cat  meni</v>
          </cell>
          <cell r="G2025" t="str">
            <v>kg</v>
          </cell>
          <cell r="H2025">
            <v>1</v>
          </cell>
        </row>
        <row r="2026">
          <cell r="F2026" t="str">
            <v>Daun Pintu HDF 36x720x2100</v>
          </cell>
          <cell r="G2026" t="str">
            <v>unit</v>
          </cell>
          <cell r="H2026">
            <v>1</v>
          </cell>
        </row>
        <row r="2027">
          <cell r="F2027" t="str">
            <v xml:space="preserve">Pintu uPVC lebar 80 cm </v>
          </cell>
          <cell r="G2027" t="str">
            <v xml:space="preserve">buah </v>
          </cell>
          <cell r="H2027">
            <v>1</v>
          </cell>
        </row>
        <row r="2028">
          <cell r="F2028" t="str">
            <v xml:space="preserve">Pintu uPVC lebar 70 cm </v>
          </cell>
          <cell r="G2028" t="str">
            <v xml:space="preserve">buah </v>
          </cell>
          <cell r="H2028">
            <v>1</v>
          </cell>
        </row>
        <row r="2029">
          <cell r="F2029" t="str">
            <v>Frame aluminium</v>
          </cell>
          <cell r="G2029" t="str">
            <v>m'</v>
          </cell>
          <cell r="H2029">
            <v>1</v>
          </cell>
        </row>
        <row r="2030">
          <cell r="F2030" t="str">
            <v>Rangka Aluminium</v>
          </cell>
          <cell r="G2030" t="str">
            <v>m'</v>
          </cell>
          <cell r="H2030">
            <v>1</v>
          </cell>
        </row>
        <row r="2031">
          <cell r="F2031" t="str">
            <v>Gembok</v>
          </cell>
          <cell r="G2031" t="str">
            <v>bh</v>
          </cell>
          <cell r="H2031">
            <v>1</v>
          </cell>
        </row>
        <row r="2032">
          <cell r="F2032" t="str">
            <v>Grease</v>
          </cell>
          <cell r="G2032" t="str">
            <v>kg</v>
          </cell>
          <cell r="H2032">
            <v>1</v>
          </cell>
        </row>
        <row r="2033">
          <cell r="F2033" t="str">
            <v>Hollow  galvanis  20x40x0,4 mm</v>
          </cell>
          <cell r="G2033" t="str">
            <v>m'</v>
          </cell>
          <cell r="H2033">
            <v>1</v>
          </cell>
        </row>
        <row r="2034">
          <cell r="F2034" t="str">
            <v>Metal Hollow 20x40 mm</v>
          </cell>
          <cell r="G2034" t="str">
            <v>m'</v>
          </cell>
          <cell r="H2034">
            <v>1</v>
          </cell>
        </row>
        <row r="2035">
          <cell r="F2035" t="str">
            <v>Hollow galvanis 40x40x0,4 mm</v>
          </cell>
          <cell r="G2035" t="str">
            <v>m'</v>
          </cell>
          <cell r="H2035">
            <v>1</v>
          </cell>
        </row>
        <row r="2036">
          <cell r="F2036" t="str">
            <v>Jalusi aluminium</v>
          </cell>
          <cell r="G2036" t="str">
            <v>m2</v>
          </cell>
          <cell r="H2036">
            <v>1</v>
          </cell>
        </row>
        <row r="2037">
          <cell r="F2037" t="str">
            <v>Jalusi uPVC</v>
          </cell>
          <cell r="G2037" t="str">
            <v xml:space="preserve">buah </v>
          </cell>
          <cell r="H2037">
            <v>1</v>
          </cell>
        </row>
        <row r="2038">
          <cell r="F2038" t="str">
            <v>Kontra mur type ronsel</v>
          </cell>
          <cell r="G2038" t="str">
            <v>bh</v>
          </cell>
          <cell r="H2038">
            <v>1</v>
          </cell>
        </row>
        <row r="2039">
          <cell r="F2039" t="str">
            <v>Kontra mur type skep</v>
          </cell>
          <cell r="G2039" t="str">
            <v>bh</v>
          </cell>
          <cell r="H2039">
            <v>1</v>
          </cell>
        </row>
        <row r="2040">
          <cell r="F2040" t="str">
            <v>kopel/universal join</v>
          </cell>
          <cell r="G2040" t="str">
            <v>bh</v>
          </cell>
          <cell r="H2040">
            <v>1</v>
          </cell>
        </row>
        <row r="2041">
          <cell r="F2041" t="str">
            <v>Kusen aluminium 4"  putih</v>
          </cell>
          <cell r="G2041" t="str">
            <v>m'</v>
          </cell>
          <cell r="H2041">
            <v>1</v>
          </cell>
        </row>
        <row r="2042">
          <cell r="F2042" t="str">
            <v>Kusen Bovenlight Upvc</v>
          </cell>
          <cell r="G2042" t="str">
            <v xml:space="preserve">bauh </v>
          </cell>
          <cell r="H2042">
            <v>1</v>
          </cell>
        </row>
        <row r="2043">
          <cell r="F2043" t="str">
            <v>Lager type ronsel</v>
          </cell>
          <cell r="G2043" t="str">
            <v>bh</v>
          </cell>
          <cell r="H2043">
            <v>1</v>
          </cell>
        </row>
        <row r="2044">
          <cell r="F2044" t="str">
            <v>Lager type skep</v>
          </cell>
          <cell r="G2044" t="str">
            <v>bh</v>
          </cell>
          <cell r="H2044">
            <v>1</v>
          </cell>
        </row>
        <row r="2045">
          <cell r="F2045" t="str">
            <v>Mur baut  1/2"  x  4"</v>
          </cell>
          <cell r="G2045" t="str">
            <v>bh</v>
          </cell>
          <cell r="H2045">
            <v>1</v>
          </cell>
        </row>
        <row r="2046">
          <cell r="F2046" t="str">
            <v>Mur baut  5/8"  x  4"</v>
          </cell>
          <cell r="G2046" t="str">
            <v>bh</v>
          </cell>
          <cell r="H2046">
            <v>1</v>
          </cell>
        </row>
        <row r="2047">
          <cell r="F2047" t="str">
            <v>Mur baut  M8 steinless</v>
          </cell>
          <cell r="G2047" t="str">
            <v>bh</v>
          </cell>
          <cell r="H2047">
            <v>1</v>
          </cell>
        </row>
        <row r="2048">
          <cell r="F2048" t="str">
            <v xml:space="preserve">Baut dan Mur f12 L=4" </v>
          </cell>
          <cell r="G2048" t="str">
            <v xml:space="preserve">buah </v>
          </cell>
          <cell r="H2048">
            <v>1</v>
          </cell>
        </row>
        <row r="2049">
          <cell r="F2049" t="str">
            <v>Baut dan Mur f12, L=6"</v>
          </cell>
          <cell r="G2049" t="str">
            <v xml:space="preserve">buah </v>
          </cell>
          <cell r="H2049">
            <v>1</v>
          </cell>
        </row>
        <row r="2050">
          <cell r="F2050" t="str">
            <v>Baut dan Mur f12, L=7"</v>
          </cell>
          <cell r="G2050" t="str">
            <v xml:space="preserve">buah </v>
          </cell>
          <cell r="H2050">
            <v>1</v>
          </cell>
        </row>
        <row r="2051">
          <cell r="F2051" t="str">
            <v xml:space="preserve">Ring Plat </v>
          </cell>
          <cell r="G2051" t="str">
            <v xml:space="preserve">buah </v>
          </cell>
          <cell r="H2051">
            <v>1</v>
          </cell>
        </row>
        <row r="2052">
          <cell r="F2052" t="str">
            <v>Mur brons  ronsel</v>
          </cell>
          <cell r="G2052" t="str">
            <v>kg</v>
          </cell>
          <cell r="H2052">
            <v>1</v>
          </cell>
        </row>
        <row r="2053">
          <cell r="F2053" t="str">
            <v>Mur brons  type skep</v>
          </cell>
          <cell r="G2053" t="str">
            <v>kg</v>
          </cell>
          <cell r="H2053">
            <v>1</v>
          </cell>
        </row>
        <row r="2054">
          <cell r="F2054" t="str">
            <v>Pen spindie type ronsel</v>
          </cell>
          <cell r="G2054" t="str">
            <v>bh</v>
          </cell>
          <cell r="H2054">
            <v>1</v>
          </cell>
        </row>
        <row r="2055">
          <cell r="F2055" t="str">
            <v>Penyangga roda gigi</v>
          </cell>
          <cell r="G2055" t="str">
            <v>bh</v>
          </cell>
          <cell r="H2055">
            <v>1</v>
          </cell>
        </row>
        <row r="2056">
          <cell r="F2056" t="str">
            <v>Pintu alluminium</v>
          </cell>
          <cell r="G2056" t="str">
            <v>m'</v>
          </cell>
          <cell r="H2056">
            <v>1</v>
          </cell>
        </row>
        <row r="2057">
          <cell r="F2057" t="str">
            <v>Pintu KM  aluminium</v>
          </cell>
          <cell r="G2057" t="str">
            <v>unit</v>
          </cell>
          <cell r="H2057">
            <v>1</v>
          </cell>
        </row>
        <row r="2058">
          <cell r="F2058" t="str">
            <v>Pintu lipat  besi</v>
          </cell>
          <cell r="G2058" t="str">
            <v>m2</v>
          </cell>
          <cell r="H2058">
            <v>1</v>
          </cell>
        </row>
        <row r="2059">
          <cell r="F2059" t="str">
            <v>Pintu lipat PVC</v>
          </cell>
          <cell r="G2059" t="str">
            <v>m2</v>
          </cell>
          <cell r="H2059">
            <v>1</v>
          </cell>
        </row>
        <row r="2060">
          <cell r="F2060" t="str">
            <v>Plat  peluncur</v>
          </cell>
          <cell r="G2060" t="str">
            <v>kg</v>
          </cell>
          <cell r="H2060">
            <v>1</v>
          </cell>
        </row>
        <row r="2061">
          <cell r="F2061" t="str">
            <v>Plat besi 3 mm</v>
          </cell>
          <cell r="G2061" t="str">
            <v>kg</v>
          </cell>
          <cell r="H2061">
            <v>1</v>
          </cell>
        </row>
        <row r="2062">
          <cell r="F2062" t="str">
            <v>Profil aluminium</v>
          </cell>
          <cell r="G2062" t="str">
            <v>m'</v>
          </cell>
          <cell r="H2062">
            <v>1</v>
          </cell>
        </row>
        <row r="2063">
          <cell r="F2063" t="str">
            <v>Profil Aluminium ”T”</v>
          </cell>
          <cell r="G2063" t="str">
            <v>m'</v>
          </cell>
          <cell r="H2063">
            <v>1</v>
          </cell>
        </row>
        <row r="2064">
          <cell r="F2064" t="str">
            <v>Profil slimar aluminium</v>
          </cell>
          <cell r="G2064" t="str">
            <v>m'</v>
          </cell>
          <cell r="H2064">
            <v>1</v>
          </cell>
        </row>
        <row r="2065">
          <cell r="F2065" t="str">
            <v>Rangka metal hollow 40.40.1,2 mm</v>
          </cell>
          <cell r="G2065" t="str">
            <v>m'</v>
          </cell>
          <cell r="H2065">
            <v>1</v>
          </cell>
        </row>
        <row r="2066">
          <cell r="F2066" t="str">
            <v>Rangka metal hollow 40.40.2 mm</v>
          </cell>
          <cell r="G2066" t="str">
            <v>m'</v>
          </cell>
          <cell r="H2066">
            <v>1</v>
          </cell>
        </row>
        <row r="2067">
          <cell r="F2067" t="str">
            <v>roda gigi nanas</v>
          </cell>
          <cell r="G2067" t="str">
            <v>bh</v>
          </cell>
          <cell r="H2067">
            <v>1</v>
          </cell>
        </row>
        <row r="2068">
          <cell r="F2068" t="str">
            <v>Roda gigi pinggiran</v>
          </cell>
          <cell r="G2068" t="str">
            <v>bh</v>
          </cell>
          <cell r="H2068">
            <v>1</v>
          </cell>
        </row>
        <row r="2069">
          <cell r="F2069" t="str">
            <v>Rolling door aluminium</v>
          </cell>
          <cell r="G2069" t="str">
            <v>m2</v>
          </cell>
          <cell r="H2069">
            <v>1</v>
          </cell>
        </row>
        <row r="2070">
          <cell r="F2070" t="str">
            <v>Rolling door besi</v>
          </cell>
          <cell r="G2070" t="str">
            <v>m2</v>
          </cell>
          <cell r="H2070">
            <v>1</v>
          </cell>
        </row>
        <row r="2071">
          <cell r="F2071" t="str">
            <v>Rubber seal</v>
          </cell>
          <cell r="G2071" t="str">
            <v>m'</v>
          </cell>
          <cell r="H2071">
            <v>1</v>
          </cell>
        </row>
        <row r="2072">
          <cell r="F2072" t="str">
            <v>Sliding pintu J4</v>
          </cell>
          <cell r="G2072" t="str">
            <v>buah</v>
          </cell>
          <cell r="H2072">
            <v>1</v>
          </cell>
        </row>
        <row r="2073">
          <cell r="F2073" t="str">
            <v>Stang draft  diameter 1,5"  +  mur baut</v>
          </cell>
          <cell r="G2073" t="str">
            <v>m'</v>
          </cell>
          <cell r="H2073">
            <v>1</v>
          </cell>
        </row>
        <row r="2074">
          <cell r="F2074" t="str">
            <v>Stang draft  diameter 1,75"  +  mur baut</v>
          </cell>
          <cell r="G2074" t="str">
            <v>m'</v>
          </cell>
          <cell r="H2074">
            <v>1</v>
          </cell>
        </row>
        <row r="2075">
          <cell r="F2075" t="str">
            <v>Stang draft  diameter 2"  +  mur baut</v>
          </cell>
          <cell r="G2075" t="str">
            <v>m'</v>
          </cell>
          <cell r="H2075">
            <v>1</v>
          </cell>
        </row>
        <row r="2076">
          <cell r="F2076" t="str">
            <v>Stang draft  diameter 2,25"  +  mur baut</v>
          </cell>
          <cell r="G2076" t="str">
            <v>m'</v>
          </cell>
          <cell r="H2076">
            <v>1</v>
          </cell>
        </row>
        <row r="2077">
          <cell r="F2077" t="str">
            <v>Stang gembok</v>
          </cell>
          <cell r="G2077" t="str">
            <v>bh</v>
          </cell>
          <cell r="H2077">
            <v>1</v>
          </cell>
        </row>
        <row r="2078">
          <cell r="F2078" t="str">
            <v>Stang pemutar type ronsel</v>
          </cell>
          <cell r="G2078" t="str">
            <v>bh</v>
          </cell>
          <cell r="H2078">
            <v>1</v>
          </cell>
        </row>
        <row r="2079">
          <cell r="F2079" t="str">
            <v>Stang pemutar type skep</v>
          </cell>
          <cell r="G2079" t="str">
            <v>bh</v>
          </cell>
          <cell r="H2079">
            <v>1</v>
          </cell>
        </row>
        <row r="2080">
          <cell r="F2080" t="str">
            <v>Sunscreen aluminium</v>
          </cell>
          <cell r="G2080" t="str">
            <v>m2</v>
          </cell>
          <cell r="H2080">
            <v>1</v>
          </cell>
        </row>
        <row r="2081">
          <cell r="F2081" t="str">
            <v>Talang galvalum lebar 50 cm tebal 0,4 mm</v>
          </cell>
          <cell r="G2081" t="str">
            <v>m'</v>
          </cell>
          <cell r="H2081">
            <v>1</v>
          </cell>
        </row>
        <row r="2082">
          <cell r="F2082" t="str">
            <v>Talang datar/jurai seng lebar 90cm</v>
          </cell>
          <cell r="G2082" t="str">
            <v>m</v>
          </cell>
          <cell r="H2082">
            <v>1</v>
          </cell>
        </row>
        <row r="2083">
          <cell r="F2083" t="str">
            <v xml:space="preserve">Talang Seng 1/2 lingkaran diameter 15cm </v>
          </cell>
          <cell r="G2083" t="str">
            <v>m</v>
          </cell>
          <cell r="H2083">
            <v>1</v>
          </cell>
        </row>
        <row r="2084">
          <cell r="F2084" t="str">
            <v>Thinner</v>
          </cell>
          <cell r="G2084" t="str">
            <v>ltr</v>
          </cell>
          <cell r="H2084">
            <v>1</v>
          </cell>
        </row>
        <row r="2085">
          <cell r="F2085"/>
          <cell r="G2085"/>
          <cell r="H2085"/>
        </row>
        <row r="2086">
          <cell r="F2086" t="str">
            <v>Hanger tray panjang 2,5 m</v>
          </cell>
          <cell r="G2086" t="str">
            <v>buah</v>
          </cell>
          <cell r="H2086">
            <v>1</v>
          </cell>
        </row>
        <row r="2087">
          <cell r="F2087" t="str">
            <v>Kabel BCC 10 mm² (0,10 kg/m)</v>
          </cell>
          <cell r="G2087" t="str">
            <v>m'</v>
          </cell>
          <cell r="H2087">
            <v>1</v>
          </cell>
        </row>
        <row r="2088">
          <cell r="F2088" t="str">
            <v>Kabel BCC 16 mm² (0,16 kg/m)</v>
          </cell>
          <cell r="G2088" t="str">
            <v>m'</v>
          </cell>
          <cell r="H2088">
            <v>1</v>
          </cell>
        </row>
        <row r="2089">
          <cell r="F2089" t="str">
            <v>Kabel BCC 25 mm² (0,25 kg/m)</v>
          </cell>
          <cell r="G2089" t="str">
            <v>m'</v>
          </cell>
          <cell r="H2089">
            <v>1</v>
          </cell>
        </row>
        <row r="2090">
          <cell r="F2090" t="str">
            <v>Kabel BCC 35 mm² (0,35 kg/m)</v>
          </cell>
          <cell r="G2090" t="str">
            <v>m'</v>
          </cell>
          <cell r="H2090">
            <v>1</v>
          </cell>
        </row>
        <row r="2091">
          <cell r="F2091" t="str">
            <v>Kabel BCC 4 mm² (0,04 kg/m)</v>
          </cell>
          <cell r="G2091" t="str">
            <v>m'</v>
          </cell>
          <cell r="H2091">
            <v>1</v>
          </cell>
        </row>
        <row r="2092">
          <cell r="F2092" t="str">
            <v>Kabel BCC 50 mm² (0,50 kg/m)</v>
          </cell>
          <cell r="G2092" t="str">
            <v>m'</v>
          </cell>
          <cell r="H2092">
            <v>1</v>
          </cell>
        </row>
        <row r="2093">
          <cell r="F2093" t="str">
            <v>Kabel BCC 6 mm² (0,06 kg/m)</v>
          </cell>
          <cell r="G2093" t="str">
            <v>m'</v>
          </cell>
          <cell r="H2093">
            <v>1</v>
          </cell>
        </row>
        <row r="2094">
          <cell r="F2094" t="str">
            <v>BCC 6 mm2 (0,06 kg/m) dan aksesoris</v>
          </cell>
          <cell r="G2094" t="str">
            <v>m'</v>
          </cell>
          <cell r="H2094">
            <v>1</v>
          </cell>
        </row>
        <row r="2095">
          <cell r="F2095" t="str">
            <v>Kabel BCC 70 mm² (0,70 kg/m)</v>
          </cell>
          <cell r="G2095" t="str">
            <v>m'</v>
          </cell>
          <cell r="H2095">
            <v>1</v>
          </cell>
        </row>
        <row r="2096">
          <cell r="F2096" t="str">
            <v>Kabel BCC 95 mm² (0,95 kg/m)</v>
          </cell>
          <cell r="G2096" t="str">
            <v>m'</v>
          </cell>
          <cell r="H2096">
            <v>1</v>
          </cell>
        </row>
        <row r="2097">
          <cell r="F2097" t="str">
            <v xml:space="preserve">FRC 1 x 150 mm² dan aksesoris </v>
          </cell>
          <cell r="G2097" t="str">
            <v>m'</v>
          </cell>
          <cell r="H2097">
            <v>1</v>
          </cell>
        </row>
        <row r="2098">
          <cell r="F2098" t="str">
            <v>Kabel FRC 1 x 150 mm²</v>
          </cell>
          <cell r="G2098" t="str">
            <v>m'</v>
          </cell>
          <cell r="H2098">
            <v>1</v>
          </cell>
        </row>
        <row r="2099">
          <cell r="F2099" t="str">
            <v>Kabel FRC 2 x 1,5 mm²</v>
          </cell>
          <cell r="G2099" t="str">
            <v>m'</v>
          </cell>
          <cell r="H2099">
            <v>1</v>
          </cell>
        </row>
        <row r="2100">
          <cell r="F2100" t="str">
            <v>Kabel FRC 2 x 1,5 mm2 + PVC Conduit HI 20 mm dan aksesoris</v>
          </cell>
          <cell r="G2100" t="str">
            <v>m'</v>
          </cell>
          <cell r="H2100">
            <v>1</v>
          </cell>
        </row>
        <row r="2101">
          <cell r="F2101" t="str">
            <v>Kabel FRC 2 x 2,5 mm²</v>
          </cell>
          <cell r="G2101" t="str">
            <v>m'</v>
          </cell>
          <cell r="H2101">
            <v>1</v>
          </cell>
        </row>
        <row r="2102">
          <cell r="F2102" t="str">
            <v>Kabel FRC 2 x 2,5 mm2 + PVC Conduit HI 20 mm dan aksesoris</v>
          </cell>
          <cell r="G2102" t="str">
            <v>m'</v>
          </cell>
          <cell r="H2102">
            <v>1</v>
          </cell>
        </row>
        <row r="2103">
          <cell r="F2103" t="str">
            <v>Kabel FRC 3 x 2,5 mm²</v>
          </cell>
          <cell r="G2103" t="str">
            <v>m'</v>
          </cell>
          <cell r="H2103">
            <v>1</v>
          </cell>
        </row>
        <row r="2104">
          <cell r="F2104" t="str">
            <v>Kabel FRC 4 x 150 mm²</v>
          </cell>
          <cell r="G2104" t="str">
            <v>m'</v>
          </cell>
          <cell r="H2104">
            <v>1</v>
          </cell>
        </row>
        <row r="2105">
          <cell r="F2105" t="str">
            <v>Kabel FRC 4 x 4 mm²</v>
          </cell>
          <cell r="G2105" t="str">
            <v>m'</v>
          </cell>
          <cell r="H2105">
            <v>1</v>
          </cell>
        </row>
        <row r="2106">
          <cell r="F2106" t="str">
            <v>Kabel FRC 4 x 6 mm²</v>
          </cell>
          <cell r="G2106" t="str">
            <v>m'</v>
          </cell>
          <cell r="H2106">
            <v>1</v>
          </cell>
        </row>
        <row r="2107">
          <cell r="F2107" t="str">
            <v>Kabel NYA 1 x 1,5 mm²</v>
          </cell>
          <cell r="G2107" t="str">
            <v>m'</v>
          </cell>
          <cell r="H2107">
            <v>1</v>
          </cell>
        </row>
        <row r="2108">
          <cell r="F2108" t="str">
            <v>Kabel NYA 1 x 10 mm²</v>
          </cell>
          <cell r="G2108" t="str">
            <v>m'</v>
          </cell>
          <cell r="H2108">
            <v>1</v>
          </cell>
        </row>
        <row r="2109">
          <cell r="F2109" t="str">
            <v>Kabel NYA 1 x 16 mm²</v>
          </cell>
          <cell r="G2109" t="str">
            <v>m'</v>
          </cell>
          <cell r="H2109">
            <v>1</v>
          </cell>
        </row>
        <row r="2110">
          <cell r="F2110" t="str">
            <v>Kabel NYA 1 x 2,5 mm²</v>
          </cell>
          <cell r="G2110" t="str">
            <v>m'</v>
          </cell>
          <cell r="H2110">
            <v>1</v>
          </cell>
        </row>
        <row r="2111">
          <cell r="F2111" t="str">
            <v>Kabel NYA 1 x 4 mm²</v>
          </cell>
          <cell r="G2111" t="str">
            <v>m'</v>
          </cell>
          <cell r="H2111">
            <v>1</v>
          </cell>
        </row>
        <row r="2112">
          <cell r="F2112" t="str">
            <v>Kabel NYA 1 x 6 mm²</v>
          </cell>
          <cell r="G2112" t="str">
            <v>m'</v>
          </cell>
          <cell r="H2112">
            <v>1</v>
          </cell>
        </row>
        <row r="2113">
          <cell r="F2113" t="str">
            <v>Kabel NYA 2 x 1,5 mm²</v>
          </cell>
          <cell r="G2113" t="str">
            <v>m'</v>
          </cell>
          <cell r="H2113">
            <v>1</v>
          </cell>
        </row>
        <row r="2114">
          <cell r="F2114" t="str">
            <v>Kabel NYA 3 x 2,5 mm²</v>
          </cell>
          <cell r="G2114" t="str">
            <v>m'</v>
          </cell>
          <cell r="H2114">
            <v>1</v>
          </cell>
        </row>
        <row r="2115">
          <cell r="F2115" t="str">
            <v>Kabel NYA 5 x 2,5 mm²</v>
          </cell>
          <cell r="G2115" t="str">
            <v>m'</v>
          </cell>
          <cell r="H2115">
            <v>1</v>
          </cell>
        </row>
        <row r="2116">
          <cell r="F2116" t="str">
            <v>Kabel NYA 2 x 1,5 mm² + PVC Conduit 
HI 20 mm dan 
aksesoris</v>
          </cell>
          <cell r="G2116" t="str">
            <v>m'</v>
          </cell>
          <cell r="H2116">
            <v>1</v>
          </cell>
        </row>
        <row r="2117">
          <cell r="F2117" t="str">
            <v>Kabel NYA 3 x 1,5 mm² + PVC Conduit 
HI 20 mm dan aksesoris</v>
          </cell>
          <cell r="G2117" t="str">
            <v>m'</v>
          </cell>
          <cell r="H2117">
            <v>1</v>
          </cell>
        </row>
        <row r="2118">
          <cell r="F2118" t="str">
            <v>Kabel NYA 3 x 2,5 mm² + PVC Conduit 
HI 20 mm dan aksesoris</v>
          </cell>
          <cell r="G2118" t="str">
            <v>m'</v>
          </cell>
          <cell r="H2118">
            <v>1</v>
          </cell>
        </row>
        <row r="2119">
          <cell r="F2119" t="str">
            <v>Kabel NYA 3 x 2,5 mm² + PVC Conduit 
HI 32 mm dan aksesoris</v>
          </cell>
          <cell r="G2119" t="str">
            <v>m'</v>
          </cell>
          <cell r="H2119">
            <v>1</v>
          </cell>
        </row>
        <row r="2120">
          <cell r="F2120" t="str">
            <v>Kabel NYA 5 x 2,5 mm² + PVC Conduit 
HI 20 mm dan aksesoris</v>
          </cell>
          <cell r="G2120" t="str">
            <v>m'</v>
          </cell>
          <cell r="H2120">
            <v>1</v>
          </cell>
        </row>
        <row r="2121">
          <cell r="F2121" t="str">
            <v>Kabel NYA 5 x 2,5 mm² + PVC Conduit 
HI 32 mm dan aksesoris</v>
          </cell>
          <cell r="G2121" t="str">
            <v>m'</v>
          </cell>
          <cell r="H2121">
            <v>1</v>
          </cell>
        </row>
        <row r="2122">
          <cell r="F2122" t="str">
            <v xml:space="preserve">NYA 1 x 25 mm² dan aksesoris </v>
          </cell>
          <cell r="G2122" t="str">
            <v>m'</v>
          </cell>
          <cell r="H2122">
            <v>1</v>
          </cell>
        </row>
        <row r="2123">
          <cell r="F2123" t="str">
            <v xml:space="preserve">NYA 1 x 50 mm² dan aksesoris </v>
          </cell>
          <cell r="G2123" t="str">
            <v>m'</v>
          </cell>
          <cell r="H2123">
            <v>1</v>
          </cell>
        </row>
        <row r="2124">
          <cell r="F2124" t="str">
            <v xml:space="preserve">NYA 1 x 70 mm² dan aksesoris </v>
          </cell>
          <cell r="G2124" t="str">
            <v>m'</v>
          </cell>
          <cell r="H2124">
            <v>1</v>
          </cell>
        </row>
        <row r="2125">
          <cell r="F2125" t="str">
            <v>Kabel NYA 1 x 35 mm²</v>
          </cell>
          <cell r="G2125" t="str">
            <v>m'</v>
          </cell>
          <cell r="H2125">
            <v>1</v>
          </cell>
        </row>
        <row r="2126">
          <cell r="F2126" t="str">
            <v>Kabel NYA 1 x 95 mm²</v>
          </cell>
          <cell r="G2126" t="str">
            <v>m'</v>
          </cell>
          <cell r="H2126">
            <v>1</v>
          </cell>
        </row>
        <row r="2127">
          <cell r="F2127" t="str">
            <v>Kabel NYFGBY 2 x 1,5 mm²</v>
          </cell>
          <cell r="G2127" t="str">
            <v>m'</v>
          </cell>
          <cell r="H2127">
            <v>1</v>
          </cell>
        </row>
        <row r="2128">
          <cell r="F2128" t="str">
            <v>Kabel NYFGBY 2 x 10 mm²</v>
          </cell>
          <cell r="G2128" t="str">
            <v>m'</v>
          </cell>
          <cell r="H2128">
            <v>1</v>
          </cell>
        </row>
        <row r="2129">
          <cell r="F2129" t="str">
            <v>Kabel NYFGBY 2 x 16 mm²</v>
          </cell>
          <cell r="G2129" t="str">
            <v>m'</v>
          </cell>
          <cell r="H2129">
            <v>1</v>
          </cell>
        </row>
        <row r="2130">
          <cell r="F2130" t="str">
            <v>Kabel NYFGBY 2 x 2,5 mm²</v>
          </cell>
          <cell r="G2130" t="str">
            <v>m'</v>
          </cell>
          <cell r="H2130">
            <v>1</v>
          </cell>
        </row>
        <row r="2131">
          <cell r="F2131" t="str">
            <v>Kabel NYFGBY 2 x 4 mm²</v>
          </cell>
          <cell r="G2131" t="str">
            <v>m'</v>
          </cell>
          <cell r="H2131">
            <v>1</v>
          </cell>
        </row>
        <row r="2132">
          <cell r="F2132" t="str">
            <v>Kabel NYFGBY 2 x 6 mm²</v>
          </cell>
          <cell r="G2132" t="str">
            <v>m'</v>
          </cell>
          <cell r="H2132">
            <v>1</v>
          </cell>
        </row>
        <row r="2133">
          <cell r="F2133" t="str">
            <v>Kabel NYFGBY 3 x 1,5 mm²</v>
          </cell>
          <cell r="G2133" t="str">
            <v>m'</v>
          </cell>
          <cell r="H2133">
            <v>1</v>
          </cell>
        </row>
        <row r="2134">
          <cell r="F2134" t="str">
            <v>Kabel NYFGBY 3 x 10 mm²</v>
          </cell>
          <cell r="G2134" t="str">
            <v>m'</v>
          </cell>
          <cell r="H2134">
            <v>1</v>
          </cell>
        </row>
        <row r="2135">
          <cell r="F2135" t="str">
            <v>Kabel NYFGBY 3 x 16 mm²</v>
          </cell>
          <cell r="G2135" t="str">
            <v>m'</v>
          </cell>
          <cell r="H2135">
            <v>1</v>
          </cell>
        </row>
        <row r="2136">
          <cell r="F2136" t="str">
            <v>Kabel NYFGBY 3 x 2,5 mm²</v>
          </cell>
          <cell r="G2136" t="str">
            <v>m'</v>
          </cell>
          <cell r="H2136">
            <v>1</v>
          </cell>
        </row>
        <row r="2137">
          <cell r="F2137" t="str">
            <v>Kabel NYFGBY 3 x 4 mm²</v>
          </cell>
          <cell r="G2137" t="str">
            <v>m'</v>
          </cell>
          <cell r="H2137">
            <v>1</v>
          </cell>
        </row>
        <row r="2138">
          <cell r="F2138" t="str">
            <v>Kabel NYFGBY 3 x 6 mm²</v>
          </cell>
          <cell r="G2138" t="str">
            <v>m'</v>
          </cell>
          <cell r="H2138">
            <v>1</v>
          </cell>
        </row>
        <row r="2139">
          <cell r="F2139" t="str">
            <v>Kabel NYFGBY 4 x 1,5 mm²</v>
          </cell>
          <cell r="G2139" t="str">
            <v>m'</v>
          </cell>
          <cell r="H2139">
            <v>1</v>
          </cell>
        </row>
        <row r="2140">
          <cell r="F2140" t="str">
            <v>Kabel NYFGBY 4 x 10 mm²</v>
          </cell>
          <cell r="G2140" t="str">
            <v>m'</v>
          </cell>
          <cell r="H2140">
            <v>1</v>
          </cell>
        </row>
        <row r="2141">
          <cell r="F2141" t="str">
            <v>Kabel NYFGBY 4 x 120 mm²</v>
          </cell>
          <cell r="G2141" t="str">
            <v>m'</v>
          </cell>
          <cell r="H2141">
            <v>1</v>
          </cell>
        </row>
        <row r="2142">
          <cell r="F2142" t="str">
            <v>Kabel NYFGBY 4 x 150 mm²</v>
          </cell>
          <cell r="G2142" t="str">
            <v>m'</v>
          </cell>
          <cell r="H2142">
            <v>1</v>
          </cell>
        </row>
        <row r="2143">
          <cell r="F2143" t="str">
            <v>Kabel NYFGBY 4 x 16 mm²</v>
          </cell>
          <cell r="G2143" t="str">
            <v>m'</v>
          </cell>
          <cell r="H2143">
            <v>1</v>
          </cell>
        </row>
        <row r="2144">
          <cell r="F2144" t="str">
            <v>Kabel NYFGBY 4 x 185 mm²</v>
          </cell>
          <cell r="G2144" t="str">
            <v>m'</v>
          </cell>
          <cell r="H2144">
            <v>1</v>
          </cell>
        </row>
        <row r="2145">
          <cell r="F2145" t="str">
            <v>Kabel NYFGBY 4 x 2,5 mm²</v>
          </cell>
          <cell r="G2145" t="str">
            <v>m'</v>
          </cell>
          <cell r="H2145">
            <v>1</v>
          </cell>
        </row>
        <row r="2146">
          <cell r="F2146" t="str">
            <v>Kabel NYFGBY 4 x 240 mm²</v>
          </cell>
          <cell r="G2146" t="str">
            <v>m'</v>
          </cell>
          <cell r="H2146">
            <v>1</v>
          </cell>
        </row>
        <row r="2147">
          <cell r="F2147" t="str">
            <v>Kabel NYFGBY 4 x 25 mm²</v>
          </cell>
          <cell r="G2147" t="str">
            <v>m'</v>
          </cell>
          <cell r="H2147">
            <v>1</v>
          </cell>
        </row>
        <row r="2148">
          <cell r="F2148" t="str">
            <v>Kabel NYFGBY 4 x 300 mm²</v>
          </cell>
          <cell r="G2148" t="str">
            <v>m'</v>
          </cell>
          <cell r="H2148">
            <v>1</v>
          </cell>
        </row>
        <row r="2149">
          <cell r="F2149" t="str">
            <v>Kabel NYFGBY 4 x 35 mm²</v>
          </cell>
          <cell r="G2149" t="str">
            <v>m'</v>
          </cell>
          <cell r="H2149">
            <v>1</v>
          </cell>
        </row>
        <row r="2150">
          <cell r="F2150" t="str">
            <v>Kabel NYFGBY 4 x 4 mm²</v>
          </cell>
          <cell r="G2150" t="str">
            <v>m'</v>
          </cell>
          <cell r="H2150">
            <v>1</v>
          </cell>
        </row>
        <row r="2151">
          <cell r="F2151" t="str">
            <v>Kabel NYFGBY 4 x 50 mm²</v>
          </cell>
          <cell r="G2151" t="str">
            <v>m'</v>
          </cell>
          <cell r="H2151">
            <v>1</v>
          </cell>
        </row>
        <row r="2152">
          <cell r="F2152" t="str">
            <v>Kabel NYFGBY 4 x 6 mm²</v>
          </cell>
          <cell r="G2152" t="str">
            <v>m'</v>
          </cell>
          <cell r="H2152">
            <v>1</v>
          </cell>
        </row>
        <row r="2153">
          <cell r="F2153" t="str">
            <v>Kabel NYFGBY 4 x 70 mm²</v>
          </cell>
          <cell r="G2153" t="str">
            <v>m'</v>
          </cell>
          <cell r="H2153">
            <v>1</v>
          </cell>
        </row>
        <row r="2154">
          <cell r="F2154" t="str">
            <v>Kabel NYFGBY 4 x 95 mm²</v>
          </cell>
          <cell r="G2154" t="str">
            <v>m'</v>
          </cell>
          <cell r="H2154">
            <v>1</v>
          </cell>
        </row>
        <row r="2155">
          <cell r="F2155" t="str">
            <v>Kabel NYM 2 x 1,5 mm²</v>
          </cell>
          <cell r="G2155" t="str">
            <v>m'</v>
          </cell>
          <cell r="H2155">
            <v>1</v>
          </cell>
        </row>
        <row r="2156">
          <cell r="F2156" t="str">
            <v>Kabel NYM 2 x 10 mm²</v>
          </cell>
          <cell r="G2156" t="str">
            <v>m'</v>
          </cell>
          <cell r="H2156">
            <v>1</v>
          </cell>
        </row>
        <row r="2157">
          <cell r="F2157" t="str">
            <v>Kabel NYM 2 x 2,5 mm²</v>
          </cell>
          <cell r="G2157" t="str">
            <v>m'</v>
          </cell>
          <cell r="H2157">
            <v>1</v>
          </cell>
        </row>
        <row r="2158">
          <cell r="F2158" t="str">
            <v>Kabel NYM 2 x 4 mm²</v>
          </cell>
          <cell r="G2158" t="str">
            <v>m'</v>
          </cell>
          <cell r="H2158">
            <v>1</v>
          </cell>
        </row>
        <row r="2159">
          <cell r="F2159" t="str">
            <v>Kabel NYM 2 x 6 mm²</v>
          </cell>
          <cell r="G2159" t="str">
            <v>m'</v>
          </cell>
          <cell r="H2159">
            <v>1</v>
          </cell>
        </row>
        <row r="2160">
          <cell r="F2160" t="str">
            <v>Kabel NYM 3 x 1,5 mm²</v>
          </cell>
          <cell r="G2160" t="str">
            <v>m'</v>
          </cell>
          <cell r="H2160">
            <v>1</v>
          </cell>
        </row>
        <row r="2161">
          <cell r="F2161" t="str">
            <v>Kabel NYM 3 x 10 mm²</v>
          </cell>
          <cell r="G2161" t="str">
            <v>m'</v>
          </cell>
          <cell r="H2161">
            <v>1</v>
          </cell>
        </row>
        <row r="2162">
          <cell r="F2162" t="str">
            <v>Kabel NYM 3 x 2,5 mm²</v>
          </cell>
          <cell r="G2162" t="str">
            <v>m'</v>
          </cell>
          <cell r="H2162">
            <v>1</v>
          </cell>
        </row>
        <row r="2163">
          <cell r="F2163" t="str">
            <v>Kabel NYM 3 x 4 mm²</v>
          </cell>
          <cell r="G2163" t="str">
            <v>m'</v>
          </cell>
          <cell r="H2163">
            <v>1</v>
          </cell>
        </row>
        <row r="2164">
          <cell r="F2164" t="str">
            <v>Kabel NYM 3 x 2,5
mm2 (LSOH)</v>
          </cell>
          <cell r="G2164" t="str">
            <v>M'</v>
          </cell>
          <cell r="H2164">
            <v>1</v>
          </cell>
        </row>
        <row r="2165">
          <cell r="F2165" t="str">
            <v>Kabel NYM 3 x 6 mm²</v>
          </cell>
          <cell r="G2165" t="str">
            <v>m'</v>
          </cell>
          <cell r="H2165">
            <v>1</v>
          </cell>
        </row>
        <row r="2166">
          <cell r="F2166" t="str">
            <v>Kabel NYM 4 x 1,5 mm²</v>
          </cell>
          <cell r="G2166" t="str">
            <v>m'</v>
          </cell>
          <cell r="H2166">
            <v>1</v>
          </cell>
        </row>
        <row r="2167">
          <cell r="F2167" t="str">
            <v>Kabel NYM 4 x 10 mm²</v>
          </cell>
          <cell r="G2167" t="str">
            <v>m'</v>
          </cell>
          <cell r="H2167">
            <v>1</v>
          </cell>
        </row>
        <row r="2168">
          <cell r="F2168" t="str">
            <v>Kabel NYM 4 x 16 mm²</v>
          </cell>
          <cell r="G2168" t="str">
            <v>m'</v>
          </cell>
          <cell r="H2168">
            <v>1</v>
          </cell>
        </row>
        <row r="2169">
          <cell r="F2169" t="str">
            <v>Kabel NYM 4 x 2,5 mm²</v>
          </cell>
          <cell r="G2169" t="str">
            <v>m'</v>
          </cell>
          <cell r="H2169">
            <v>1</v>
          </cell>
        </row>
        <row r="2170">
          <cell r="F2170" t="str">
            <v>Kabel NYM 4 x 4 mm²</v>
          </cell>
          <cell r="G2170" t="str">
            <v>m'</v>
          </cell>
          <cell r="H2170">
            <v>1</v>
          </cell>
        </row>
        <row r="2171">
          <cell r="F2171" t="str">
            <v>Kabel NYM 4 x 6 mm²</v>
          </cell>
          <cell r="G2171" t="str">
            <v>m'</v>
          </cell>
          <cell r="H2171">
            <v>1</v>
          </cell>
        </row>
        <row r="2172">
          <cell r="F2172" t="str">
            <v>Kabel NYMHY 2 x 1,5 mm²</v>
          </cell>
          <cell r="G2172" t="str">
            <v>m'</v>
          </cell>
          <cell r="H2172">
            <v>1</v>
          </cell>
        </row>
        <row r="2173">
          <cell r="F2173" t="str">
            <v>Kabel NYMHY 2 x 2,5 mm²</v>
          </cell>
          <cell r="G2173" t="str">
            <v>m'</v>
          </cell>
          <cell r="H2173">
            <v>1</v>
          </cell>
        </row>
        <row r="2174">
          <cell r="F2174" t="str">
            <v>Kabel NYMHY 3 x 1,5 mm²</v>
          </cell>
          <cell r="G2174" t="str">
            <v>m'</v>
          </cell>
          <cell r="H2174">
            <v>1</v>
          </cell>
        </row>
        <row r="2175">
          <cell r="F2175" t="str">
            <v>Kabel NYMHY 2(3 x
1,5 mm2) + Conduit
PVC HI 20 mm dan
aksesoris</v>
          </cell>
          <cell r="G2175" t="str">
            <v>m'</v>
          </cell>
          <cell r="H2175">
            <v>1</v>
          </cell>
        </row>
        <row r="2176">
          <cell r="F2176" t="str">
            <v>Kabel NYMHY 3 x 1,5
mm2 + Conduit PVC
HI 20 mm dan
aksesoris</v>
          </cell>
          <cell r="G2176" t="str">
            <v>m'</v>
          </cell>
          <cell r="H2176">
            <v>1</v>
          </cell>
        </row>
        <row r="2177">
          <cell r="F2177" t="str">
            <v xml:space="preserve">NYMHY 2 x 0,75 mm² + Conduit PVC HI 20 mm dan aksesoris </v>
          </cell>
          <cell r="G2177" t="str">
            <v>m'</v>
          </cell>
          <cell r="H2177">
            <v>1</v>
          </cell>
        </row>
        <row r="2178">
          <cell r="F2178" t="str">
            <v>Kabel NYMHY 3 x 2,5 mm²</v>
          </cell>
          <cell r="G2178" t="str">
            <v>m'</v>
          </cell>
          <cell r="H2178">
            <v>1</v>
          </cell>
        </row>
        <row r="2179">
          <cell r="F2179" t="str">
            <v>Kabel NYMHY 4 x 2,5 mm²</v>
          </cell>
          <cell r="G2179" t="str">
            <v>m'</v>
          </cell>
          <cell r="H2179">
            <v>1</v>
          </cell>
        </row>
        <row r="2180">
          <cell r="F2180" t="str">
            <v>Kabel NYY 1 x 10 mm²</v>
          </cell>
          <cell r="G2180" t="str">
            <v>m'</v>
          </cell>
          <cell r="H2180">
            <v>1</v>
          </cell>
        </row>
        <row r="2181">
          <cell r="F2181" t="str">
            <v>Kabel NYY 1 x 120 mm²</v>
          </cell>
          <cell r="G2181" t="str">
            <v>m'</v>
          </cell>
          <cell r="H2181">
            <v>1</v>
          </cell>
        </row>
        <row r="2182">
          <cell r="F2182" t="str">
            <v>Kabel NYY 1 x 150 mm²</v>
          </cell>
          <cell r="G2182" t="str">
            <v>m'</v>
          </cell>
          <cell r="H2182">
            <v>1</v>
          </cell>
        </row>
        <row r="2183">
          <cell r="F2183" t="str">
            <v>Kabel NYY 1 x 16 mm²</v>
          </cell>
          <cell r="G2183" t="str">
            <v>m'</v>
          </cell>
          <cell r="H2183">
            <v>1</v>
          </cell>
        </row>
        <row r="2184">
          <cell r="F2184" t="str">
            <v>Kabel NYY 1 x 185 mm²</v>
          </cell>
          <cell r="G2184" t="str">
            <v>m'</v>
          </cell>
          <cell r="H2184">
            <v>1</v>
          </cell>
        </row>
        <row r="2185">
          <cell r="F2185" t="str">
            <v>Kabel NYY 1 x 25 mm²</v>
          </cell>
          <cell r="G2185" t="str">
            <v>m'</v>
          </cell>
          <cell r="H2185">
            <v>1</v>
          </cell>
        </row>
        <row r="2186">
          <cell r="F2186" t="str">
            <v>Kabel NYY 1 x 250 mm²</v>
          </cell>
          <cell r="G2186" t="str">
            <v>m'</v>
          </cell>
          <cell r="H2186">
            <v>1</v>
          </cell>
        </row>
        <row r="2187">
          <cell r="F2187" t="str">
            <v>Kabel NYY 1 x 300 mm²</v>
          </cell>
          <cell r="G2187" t="str">
            <v>m'</v>
          </cell>
          <cell r="H2187">
            <v>1</v>
          </cell>
        </row>
        <row r="2188">
          <cell r="F2188" t="str">
            <v>Kabel NYY 1 x 35 mm²</v>
          </cell>
          <cell r="G2188" t="str">
            <v>m'</v>
          </cell>
          <cell r="H2188">
            <v>1</v>
          </cell>
        </row>
        <row r="2189">
          <cell r="F2189" t="str">
            <v>Kabel NYY 1 x 4 mm²</v>
          </cell>
          <cell r="G2189" t="str">
            <v>m'</v>
          </cell>
          <cell r="H2189">
            <v>1</v>
          </cell>
        </row>
        <row r="2190">
          <cell r="F2190" t="str">
            <v>Kabel NYY 1 x 400 mm²</v>
          </cell>
          <cell r="G2190" t="str">
            <v>m'</v>
          </cell>
          <cell r="H2190">
            <v>1</v>
          </cell>
        </row>
        <row r="2191">
          <cell r="F2191" t="str">
            <v>Kabel NYY 1 x 50 mm²</v>
          </cell>
          <cell r="G2191" t="str">
            <v>m'</v>
          </cell>
          <cell r="H2191">
            <v>1</v>
          </cell>
        </row>
        <row r="2192">
          <cell r="F2192" t="str">
            <v>Kabel NYY 1 x 500 mm²</v>
          </cell>
          <cell r="G2192" t="str">
            <v>m'</v>
          </cell>
          <cell r="H2192">
            <v>1</v>
          </cell>
        </row>
        <row r="2193">
          <cell r="F2193" t="str">
            <v>Kabel NYY 1 x 6 mm²</v>
          </cell>
          <cell r="G2193" t="str">
            <v>m'</v>
          </cell>
          <cell r="H2193">
            <v>1</v>
          </cell>
        </row>
        <row r="2194">
          <cell r="F2194" t="str">
            <v>Kabel NYY 1 x 630 mm²</v>
          </cell>
          <cell r="G2194" t="str">
            <v>m'</v>
          </cell>
          <cell r="H2194">
            <v>1</v>
          </cell>
        </row>
        <row r="2195">
          <cell r="F2195" t="str">
            <v>Kabel NYY 1 x 70 mm²</v>
          </cell>
          <cell r="G2195" t="str">
            <v>m'</v>
          </cell>
          <cell r="H2195">
            <v>1</v>
          </cell>
        </row>
        <row r="2196">
          <cell r="F2196" t="str">
            <v>Kabel NYY 1 x 95 mm²</v>
          </cell>
          <cell r="G2196" t="str">
            <v>m'</v>
          </cell>
          <cell r="H2196">
            <v>1</v>
          </cell>
        </row>
        <row r="2197">
          <cell r="F2197" t="str">
            <v>Kabel NYY 2 x 1,5 mm²</v>
          </cell>
          <cell r="G2197" t="str">
            <v>m'</v>
          </cell>
          <cell r="H2197">
            <v>1</v>
          </cell>
        </row>
        <row r="2198">
          <cell r="F2198" t="str">
            <v>Kabel NYY 2 x 10 mm²</v>
          </cell>
          <cell r="G2198" t="str">
            <v>m'</v>
          </cell>
          <cell r="H2198">
            <v>1</v>
          </cell>
        </row>
        <row r="2199">
          <cell r="F2199" t="str">
            <v>Kabel NYY 2 x 16 mm²</v>
          </cell>
          <cell r="G2199" t="str">
            <v>m'</v>
          </cell>
          <cell r="H2199">
            <v>1</v>
          </cell>
        </row>
        <row r="2200">
          <cell r="F2200" t="str">
            <v>Kabel NYY 2 x 2,5 mm²</v>
          </cell>
          <cell r="G2200" t="str">
            <v>m'</v>
          </cell>
          <cell r="H2200">
            <v>1</v>
          </cell>
        </row>
        <row r="2201">
          <cell r="F2201" t="str">
            <v>Kabel NYY 2 x 4 mm²</v>
          </cell>
          <cell r="G2201" t="str">
            <v>m'</v>
          </cell>
          <cell r="H2201">
            <v>1</v>
          </cell>
        </row>
        <row r="2202">
          <cell r="F2202" t="str">
            <v>Kabel NYY 2 x 6 mm²</v>
          </cell>
          <cell r="G2202" t="str">
            <v>m'</v>
          </cell>
          <cell r="H2202">
            <v>1</v>
          </cell>
        </row>
        <row r="2203">
          <cell r="F2203" t="str">
            <v>Kabel NYY 3 x 1,5 mm²</v>
          </cell>
          <cell r="G2203" t="str">
            <v>m'</v>
          </cell>
          <cell r="H2203">
            <v>1</v>
          </cell>
        </row>
        <row r="2204">
          <cell r="F2204" t="str">
            <v>Kabel NYY 3 x 10 mm²</v>
          </cell>
          <cell r="G2204" t="str">
            <v>m'</v>
          </cell>
          <cell r="H2204">
            <v>1</v>
          </cell>
        </row>
        <row r="2205">
          <cell r="F2205" t="str">
            <v>Kabel NYY 3 x 16 mm²</v>
          </cell>
          <cell r="G2205" t="str">
            <v>m'</v>
          </cell>
          <cell r="H2205">
            <v>1</v>
          </cell>
        </row>
        <row r="2206">
          <cell r="F2206" t="str">
            <v>Kabel NYY 3 x 2,5 mm²</v>
          </cell>
          <cell r="G2206" t="str">
            <v>m'</v>
          </cell>
          <cell r="H2206">
            <v>1</v>
          </cell>
        </row>
        <row r="2207">
          <cell r="F2207" t="str">
            <v>Kabel NYY 3 x 25 mm²</v>
          </cell>
          <cell r="G2207" t="str">
            <v>m'</v>
          </cell>
          <cell r="H2207">
            <v>1</v>
          </cell>
        </row>
        <row r="2208">
          <cell r="F2208" t="str">
            <v>Kabel NYY 3 x 35 mm²</v>
          </cell>
          <cell r="G2208" t="str">
            <v>m'</v>
          </cell>
          <cell r="H2208">
            <v>1</v>
          </cell>
        </row>
        <row r="2209">
          <cell r="F2209" t="str">
            <v>Kabel NYY 3 x 4 mm²</v>
          </cell>
          <cell r="G2209" t="str">
            <v>m'</v>
          </cell>
          <cell r="H2209">
            <v>1</v>
          </cell>
        </row>
        <row r="2210">
          <cell r="F2210" t="str">
            <v>Kabel NYY 3 x 50 mm²</v>
          </cell>
          <cell r="G2210" t="str">
            <v>m'</v>
          </cell>
          <cell r="H2210">
            <v>1</v>
          </cell>
        </row>
        <row r="2211">
          <cell r="F2211" t="str">
            <v>Kabel NYY 3 x 6 mm²</v>
          </cell>
          <cell r="G2211" t="str">
            <v>m'</v>
          </cell>
          <cell r="H2211">
            <v>1</v>
          </cell>
        </row>
        <row r="2212">
          <cell r="F2212" t="str">
            <v>Kabel NYY 4 x 1,5 mm²</v>
          </cell>
          <cell r="G2212" t="str">
            <v>m'</v>
          </cell>
          <cell r="H2212">
            <v>1</v>
          </cell>
        </row>
        <row r="2213">
          <cell r="F2213" t="str">
            <v>Kabel NYY 4 x 10 mm²</v>
          </cell>
          <cell r="G2213" t="str">
            <v>m'</v>
          </cell>
          <cell r="H2213">
            <v>1</v>
          </cell>
        </row>
        <row r="2214">
          <cell r="F2214" t="str">
            <v>Kabel NYY 4 x 120 mm²</v>
          </cell>
          <cell r="G2214" t="str">
            <v>m'</v>
          </cell>
          <cell r="H2214">
            <v>1</v>
          </cell>
        </row>
        <row r="2215">
          <cell r="F2215" t="str">
            <v>Kabel NYY 4 x 150 mm²</v>
          </cell>
          <cell r="G2215" t="str">
            <v>m'</v>
          </cell>
          <cell r="H2215">
            <v>1</v>
          </cell>
        </row>
        <row r="2216">
          <cell r="F2216" t="str">
            <v>Kabel NYY 4 x 16 mm²</v>
          </cell>
          <cell r="G2216" t="str">
            <v>m'</v>
          </cell>
          <cell r="H2216">
            <v>1</v>
          </cell>
        </row>
        <row r="2217">
          <cell r="F2217" t="str">
            <v>Kabel NYY 4 x 185 mm²</v>
          </cell>
          <cell r="G2217" t="str">
            <v>m'</v>
          </cell>
          <cell r="H2217">
            <v>1</v>
          </cell>
        </row>
        <row r="2218">
          <cell r="F2218" t="str">
            <v>Kabel NYY 4 x 2,5 mm²</v>
          </cell>
          <cell r="G2218" t="str">
            <v>m'</v>
          </cell>
          <cell r="H2218">
            <v>1</v>
          </cell>
        </row>
        <row r="2219">
          <cell r="F2219" t="str">
            <v>Kabel NYY 4 x 240 mm²</v>
          </cell>
          <cell r="G2219" t="str">
            <v>m'</v>
          </cell>
          <cell r="H2219">
            <v>1</v>
          </cell>
        </row>
        <row r="2220">
          <cell r="F2220" t="str">
            <v>Kabel NYY 4 x 25 mm²</v>
          </cell>
          <cell r="G2220" t="str">
            <v>m'</v>
          </cell>
          <cell r="H2220">
            <v>1</v>
          </cell>
        </row>
        <row r="2221">
          <cell r="F2221" t="str">
            <v>Kabel NYY 4 x 300 mm²</v>
          </cell>
          <cell r="G2221" t="str">
            <v>m'</v>
          </cell>
          <cell r="H2221">
            <v>1</v>
          </cell>
        </row>
        <row r="2222">
          <cell r="F2222" t="str">
            <v>Kabel NYY 4 x 35 mm²</v>
          </cell>
          <cell r="G2222" t="str">
            <v>m'</v>
          </cell>
          <cell r="H2222">
            <v>1</v>
          </cell>
        </row>
        <row r="2223">
          <cell r="F2223" t="str">
            <v>Kabel NYY 4 x 4 mm²</v>
          </cell>
          <cell r="G2223" t="str">
            <v>m'</v>
          </cell>
          <cell r="H2223">
            <v>1</v>
          </cell>
        </row>
        <row r="2224">
          <cell r="F2224" t="str">
            <v>Kabel NYY 4 x 50 mm²</v>
          </cell>
          <cell r="G2224" t="str">
            <v>m'</v>
          </cell>
          <cell r="H2224">
            <v>1</v>
          </cell>
        </row>
        <row r="2225">
          <cell r="F2225" t="str">
            <v>Kabel NYY 4 x 6 mm²</v>
          </cell>
          <cell r="G2225" t="str">
            <v>m'</v>
          </cell>
          <cell r="H2225">
            <v>1</v>
          </cell>
        </row>
        <row r="2226">
          <cell r="F2226" t="str">
            <v>Kabel NYY 4 x 70 mm²</v>
          </cell>
          <cell r="G2226" t="str">
            <v>m'</v>
          </cell>
          <cell r="H2226">
            <v>1</v>
          </cell>
        </row>
        <row r="2227">
          <cell r="F2227" t="str">
            <v>Kabel NYY 4 x 95 mm²</v>
          </cell>
          <cell r="G2227" t="str">
            <v>m'</v>
          </cell>
          <cell r="H2227">
            <v>1</v>
          </cell>
        </row>
        <row r="2228">
          <cell r="F2228" t="str">
            <v xml:space="preserve">Kabel STP AWG 18 </v>
          </cell>
          <cell r="G2228" t="str">
            <v>m'</v>
          </cell>
          <cell r="H2228">
            <v>1</v>
          </cell>
        </row>
        <row r="2229">
          <cell r="F2229" t="str">
            <v>Kabel STP AWG 18 + PVC Conduit HI 20 mm (dari MCFA ke TB) dan aksesoris</v>
          </cell>
          <cell r="G2229"/>
          <cell r="H2229">
            <v>1</v>
          </cell>
        </row>
        <row r="2230">
          <cell r="F2230" t="str">
            <v>Kabel ITC 2x2x0,6 mm2</v>
          </cell>
          <cell r="G2230" t="str">
            <v>m'</v>
          </cell>
          <cell r="H2230">
            <v>1</v>
          </cell>
        </row>
        <row r="2231">
          <cell r="F2231" t="str">
            <v>Kabel ITC 2 x 2 x 0,6 mm2 + PVC Conduit HI 20 mm dan aksesoris</v>
          </cell>
          <cell r="G2231" t="str">
            <v>m'</v>
          </cell>
          <cell r="H2231">
            <v>1</v>
          </cell>
        </row>
        <row r="2232">
          <cell r="F2232" t="str">
            <v>Kabel ITC 20 x 2 x 0,6 mm + PVC Conduit HI 20 mm dan aksesoris</v>
          </cell>
          <cell r="G2232" t="str">
            <v>m'</v>
          </cell>
          <cell r="H2232">
            <v>1</v>
          </cell>
        </row>
        <row r="2233">
          <cell r="F2233" t="str">
            <v xml:space="preserve">Kabel UTP CAT 6 + PVC Conduit HI 20 mm dan aksesoris </v>
          </cell>
          <cell r="G2233" t="str">
            <v>m'</v>
          </cell>
          <cell r="H2233">
            <v>1</v>
          </cell>
        </row>
        <row r="2234">
          <cell r="F2234" t="str">
            <v>Kabel UTP CAT 6</v>
          </cell>
          <cell r="G2234" t="str">
            <v>m'</v>
          </cell>
          <cell r="H2234">
            <v>1</v>
          </cell>
        </row>
        <row r="2235">
          <cell r="F2235" t="str">
            <v xml:space="preserve">Kabel Coaxial 7C-2V </v>
          </cell>
          <cell r="G2235" t="str">
            <v>m'</v>
          </cell>
          <cell r="H2235">
            <v>1</v>
          </cell>
        </row>
        <row r="2236">
          <cell r="F2236" t="str">
            <v xml:space="preserve">Pemasangan 1 m' N2XSYGBY 3 x 120 mm² </v>
          </cell>
          <cell r="G2236" t="str">
            <v>m'</v>
          </cell>
          <cell r="H2236">
            <v>1</v>
          </cell>
        </row>
        <row r="2237">
          <cell r="F2237" t="str">
            <v xml:space="preserve">Kabel Ladder 500 x100 mm </v>
          </cell>
          <cell r="G2237" t="str">
            <v xml:space="preserve">unit </v>
          </cell>
          <cell r="H2237">
            <v>1</v>
          </cell>
        </row>
        <row r="2238">
          <cell r="F2238" t="str">
            <v xml:space="preserve">Kabel Ladder 600 x100 mm </v>
          </cell>
          <cell r="G2238" t="str">
            <v xml:space="preserve">Unit </v>
          </cell>
          <cell r="H2238">
            <v>1</v>
          </cell>
        </row>
        <row r="2239">
          <cell r="F2239" t="str">
            <v xml:space="preserve">Kabel Ladder 800 x100 mm </v>
          </cell>
          <cell r="G2239" t="str">
            <v xml:space="preserve">Unit </v>
          </cell>
          <cell r="H2239">
            <v>1</v>
          </cell>
        </row>
        <row r="2240">
          <cell r="F2240" t="str">
            <v xml:space="preserve">Kabel Tray 600 x 100 mm Hotdip Galvanized </v>
          </cell>
          <cell r="G2240" t="str">
            <v xml:space="preserve">Unit </v>
          </cell>
          <cell r="H2240">
            <v>1</v>
          </cell>
        </row>
        <row r="2241">
          <cell r="F2241" t="str">
            <v xml:space="preserve">Kabel Tray 600 x100 mm Elektro Galvanized </v>
          </cell>
          <cell r="G2241" t="str">
            <v>Unit</v>
          </cell>
          <cell r="H2241">
            <v>1</v>
          </cell>
        </row>
        <row r="2242">
          <cell r="F2242" t="str">
            <v xml:space="preserve">Kabel Tray 600 x 100 mm Powder Coating </v>
          </cell>
          <cell r="G2242" t="str">
            <v xml:space="preserve">Unit </v>
          </cell>
          <cell r="H2242">
            <v>1</v>
          </cell>
        </row>
        <row r="2243">
          <cell r="F2243" t="str">
            <v>Kabel Tray (Horizontal) 1000 x 100 mm TRU Powder Coating dan aksesoris</v>
          </cell>
          <cell r="G2243" t="str">
            <v>Unit</v>
          </cell>
          <cell r="H2243">
            <v>1</v>
          </cell>
        </row>
        <row r="2244">
          <cell r="F2244" t="str">
            <v>Kabel Tray (Horizontal) 1000 x 100 mm TRU Hot Dip Galvanized dan aksesoris</v>
          </cell>
          <cell r="G2244" t="str">
            <v>unit</v>
          </cell>
          <cell r="H2244">
            <v>1</v>
          </cell>
        </row>
        <row r="2245">
          <cell r="F2245" t="str">
            <v>Kabel Tray (Horizontal) 1000 x 100 mm TRU OCP dan aksesoris</v>
          </cell>
          <cell r="G2245" t="str">
            <v>Unit</v>
          </cell>
          <cell r="H2245">
            <v>1</v>
          </cell>
        </row>
        <row r="2246">
          <cell r="F2246" t="str">
            <v>Kabel Tray (Horizontal) 1000 x 100 mm TRC Powder Coating dan aksesoris</v>
          </cell>
          <cell r="G2246" t="str">
            <v xml:space="preserve">Unit </v>
          </cell>
          <cell r="H2246">
            <v>1</v>
          </cell>
        </row>
        <row r="2247">
          <cell r="F2247" t="str">
            <v>Kabel Tray (Horizontal) 1000 x 100 mm TRC Hot Dip Galvanized dan aksesoris</v>
          </cell>
          <cell r="G2247" t="str">
            <v xml:space="preserve">Unit </v>
          </cell>
          <cell r="H2247">
            <v>1</v>
          </cell>
        </row>
        <row r="2248">
          <cell r="F2248" t="str">
            <v>Kabel Tray (Horizontal) 1000 x 100 mm TRC OCP dan aksesoris</v>
          </cell>
          <cell r="G2248" t="str">
            <v xml:space="preserve">Unit </v>
          </cell>
          <cell r="H2248">
            <v>1</v>
          </cell>
        </row>
        <row r="2249">
          <cell r="F2249" t="str">
            <v>Kabel Tray (Horizontal) 900 x 100 mm TRU Powder Coating dan aksesoris</v>
          </cell>
          <cell r="G2249" t="str">
            <v xml:space="preserve">Unit </v>
          </cell>
          <cell r="H2249">
            <v>1</v>
          </cell>
        </row>
        <row r="2250">
          <cell r="F2250" t="str">
            <v>Kabel Tray
(Horizontal) 900 x
100 mm TRU Hot Dip
Galvanized dan
aksesoris</v>
          </cell>
          <cell r="G2250" t="str">
            <v>Unit</v>
          </cell>
          <cell r="H2250">
            <v>1</v>
          </cell>
        </row>
        <row r="2251">
          <cell r="F2251" t="str">
            <v>Kabel Tray
(Horizontal) 900 x
100 mm TRU OCP
dan aksesoris</v>
          </cell>
          <cell r="G2251" t="str">
            <v>Unit</v>
          </cell>
          <cell r="H2251">
            <v>1</v>
          </cell>
        </row>
        <row r="2252">
          <cell r="F2252" t="str">
            <v>Kabel Tray (Horizontal) 900 x 100 mm TRC Powder Coating dan aksesoris</v>
          </cell>
          <cell r="G2252" t="str">
            <v xml:space="preserve">unit </v>
          </cell>
          <cell r="H2252">
            <v>1</v>
          </cell>
        </row>
        <row r="2253">
          <cell r="F2253" t="str">
            <v>Kabel Tray (Horizontal) 900 x 100 mm TRC Hot Dip Galvanized dan aksesoris</v>
          </cell>
          <cell r="G2253" t="str">
            <v>Unit</v>
          </cell>
          <cell r="H2253">
            <v>1</v>
          </cell>
        </row>
        <row r="2254">
          <cell r="F2254" t="str">
            <v>Kabel Tray
(Horizontal) 900 x
100 mm TRC OCP
dan aksesoris</v>
          </cell>
          <cell r="G2254" t="str">
            <v>Unit</v>
          </cell>
          <cell r="H2254">
            <v>1</v>
          </cell>
        </row>
        <row r="2255">
          <cell r="F2255" t="str">
            <v>Kabel Tray
(Horizontal) 800 x
100 mm TRU Powder
Coating dan aksesoris</v>
          </cell>
          <cell r="G2255" t="str">
            <v>Unit</v>
          </cell>
          <cell r="H2255">
            <v>1</v>
          </cell>
        </row>
        <row r="2256">
          <cell r="F2256" t="str">
            <v>Kabel Tray
(Horizontal) 800 x
100 mm TRU Hot Dip
Galvanized dan
aksesoris</v>
          </cell>
          <cell r="G2256" t="str">
            <v xml:space="preserve">unit </v>
          </cell>
          <cell r="H2256">
            <v>1</v>
          </cell>
        </row>
        <row r="2257">
          <cell r="F2257" t="str">
            <v>Kabel Tray
(Horizontal) 800 x
100 mm TRU OCP
dan aksesoris</v>
          </cell>
          <cell r="G2257" t="str">
            <v>Unit</v>
          </cell>
          <cell r="H2257">
            <v>1</v>
          </cell>
        </row>
        <row r="2258">
          <cell r="F2258" t="str">
            <v>Kabel Tray
(Horizontal) 800 x
100 mm TRC Powder
Coating dan aksesoris</v>
          </cell>
          <cell r="G2258" t="str">
            <v>Unit</v>
          </cell>
          <cell r="H2258">
            <v>1</v>
          </cell>
        </row>
        <row r="2259">
          <cell r="F2259" t="str">
            <v>Kabel Tray
(Horizontal) 800 x
100 mm TRC Hot Dip
Galvanized dan
aksesoris</v>
          </cell>
          <cell r="G2259" t="str">
            <v>Unit</v>
          </cell>
          <cell r="H2259">
            <v>1</v>
          </cell>
        </row>
        <row r="2260">
          <cell r="F2260" t="str">
            <v>Kabel Tray (Horizontal) 800 x 100 mm TRC OCP dan aksesoris</v>
          </cell>
          <cell r="G2260" t="str">
            <v xml:space="preserve">unit </v>
          </cell>
          <cell r="H2260">
            <v>1</v>
          </cell>
        </row>
        <row r="2261">
          <cell r="F2261" t="str">
            <v>Kabel Tray (Horizontal) 700 x 100 mm TRU Powder Coating dan aksesoris</v>
          </cell>
          <cell r="G2261" t="str">
            <v>Unit</v>
          </cell>
          <cell r="H2261">
            <v>1</v>
          </cell>
        </row>
        <row r="2262">
          <cell r="F2262" t="str">
            <v>Kabel Tray (Horizontal) 700 x 100 mm TRU Hot Dip Galvanized dan aksesoris</v>
          </cell>
          <cell r="G2262" t="str">
            <v>Unit</v>
          </cell>
          <cell r="H2262">
            <v>1</v>
          </cell>
        </row>
        <row r="2263">
          <cell r="F2263" t="str">
            <v>Kabel Tray (Horizontal) 700 x 100 mm TRU OCP dan aksesoris</v>
          </cell>
          <cell r="G2263" t="str">
            <v>Unit</v>
          </cell>
          <cell r="H2263">
            <v>1</v>
          </cell>
        </row>
        <row r="2264">
          <cell r="F2264" t="str">
            <v>Kabel Tray (Horizontal) 700 x 100 mm TRC Powder Coating dan aksesoris</v>
          </cell>
          <cell r="G2264" t="str">
            <v xml:space="preserve">unit </v>
          </cell>
          <cell r="H2264">
            <v>1</v>
          </cell>
        </row>
        <row r="2265">
          <cell r="F2265" t="str">
            <v>Kabel Tray (Horizontal) 700 x 100 mm TRC Hot Dip Galvanized dan aksesoris</v>
          </cell>
          <cell r="G2265" t="str">
            <v>Unit</v>
          </cell>
          <cell r="H2265">
            <v>1</v>
          </cell>
        </row>
        <row r="2266">
          <cell r="F2266" t="str">
            <v>Kabel Tray (Horizontal) 700 x 100 mm TRC</v>
          </cell>
          <cell r="G2266" t="str">
            <v>Unit</v>
          </cell>
          <cell r="H2266">
            <v>1</v>
          </cell>
        </row>
        <row r="2267">
          <cell r="F2267" t="str">
            <v>Kabel Tray (Horizontal) 600 x 100 mm TRU Hot Dip Galvanized dan aksesoris</v>
          </cell>
          <cell r="G2267" t="str">
            <v>Unit</v>
          </cell>
          <cell r="H2267">
            <v>1</v>
          </cell>
        </row>
        <row r="2268">
          <cell r="F2268" t="str">
            <v>(Horizontal) 600 x 100 mm TRC Hot Dip Galvanized dan aksesoris</v>
          </cell>
          <cell r="G2268" t="str">
            <v xml:space="preserve">Unit </v>
          </cell>
          <cell r="H2268">
            <v>1</v>
          </cell>
        </row>
        <row r="2269">
          <cell r="F2269" t="str">
            <v>Pemasangan 1 Unit Kabel Tray (Horizontal) 600 x 100 mm TRC OCP</v>
          </cell>
          <cell r="G2269" t="str">
            <v>Unit</v>
          </cell>
          <cell r="H2269">
            <v>1</v>
          </cell>
        </row>
        <row r="2270">
          <cell r="F2270" t="str">
            <v>Kabel Tray (Horizontal) 500 x 100 mm TRU Hot Dip Galvanized dan aksesoris</v>
          </cell>
          <cell r="G2270" t="str">
            <v xml:space="preserve">Unit </v>
          </cell>
          <cell r="H2270">
            <v>1</v>
          </cell>
        </row>
        <row r="2271">
          <cell r="F2271" t="str">
            <v>Kabel Tray (Horizontal) 500 x 100 mm TRU OCP dan aksesoris</v>
          </cell>
          <cell r="G2271" t="str">
            <v>Unit</v>
          </cell>
          <cell r="H2271">
            <v>1</v>
          </cell>
        </row>
        <row r="2272">
          <cell r="F2272" t="str">
            <v>Kabel Tray (Horizontal) 500 x 100 mm TRC Powder Coating dan aksesoris</v>
          </cell>
          <cell r="G2272" t="str">
            <v xml:space="preserve">Unit </v>
          </cell>
          <cell r="H2272">
            <v>1</v>
          </cell>
        </row>
        <row r="2273">
          <cell r="F2273" t="str">
            <v>Kabel Tray (Horizontal) 500 x 100 mm TRC Hot Dip Galvanized dan aksesoris</v>
          </cell>
          <cell r="G2273" t="str">
            <v>Unit</v>
          </cell>
          <cell r="H2273">
            <v>1</v>
          </cell>
        </row>
        <row r="2274">
          <cell r="F2274" t="str">
            <v>Kabel Tray (Horizontal) 500 x 100 mm TRC OCP dan aksesoris</v>
          </cell>
          <cell r="G2274" t="str">
            <v xml:space="preserve">Unit </v>
          </cell>
          <cell r="H2274">
            <v>1</v>
          </cell>
        </row>
        <row r="2275">
          <cell r="F2275" t="str">
            <v>Kabel Tray (Horizontal) 400 x 100 mm TRU Hot Dip Galvanized dan aksesoris</v>
          </cell>
          <cell r="G2275" t="str">
            <v>Unit</v>
          </cell>
          <cell r="H2275">
            <v>1</v>
          </cell>
        </row>
        <row r="2276">
          <cell r="F2276" t="str">
            <v>Kabel Tray (Horizontal) 400 x 100 mm TRU OCP dan aksesoris</v>
          </cell>
          <cell r="G2276" t="str">
            <v xml:space="preserve">Unit </v>
          </cell>
          <cell r="H2276">
            <v>1</v>
          </cell>
        </row>
        <row r="2277">
          <cell r="F2277" t="str">
            <v>Kabel Tray (Horizontal) 400 x 100 mm TRC Powder Coating dan aksesoris</v>
          </cell>
          <cell r="G2277" t="str">
            <v>Unit</v>
          </cell>
          <cell r="H2277">
            <v>1</v>
          </cell>
        </row>
        <row r="2278">
          <cell r="F2278" t="str">
            <v>Kabel Tray (Horizontal) 400 x 100 mm TRC Hot Dip Galvanized dan aksesoris</v>
          </cell>
          <cell r="G2278" t="str">
            <v xml:space="preserve">Unit </v>
          </cell>
          <cell r="H2278">
            <v>1</v>
          </cell>
        </row>
        <row r="2279">
          <cell r="F2279" t="str">
            <v>Kabel Tray (Horizontal) 400 x 100 mm TRC OCP dan aksesoris</v>
          </cell>
          <cell r="G2279" t="str">
            <v>Unit</v>
          </cell>
          <cell r="H2279">
            <v>1</v>
          </cell>
        </row>
        <row r="2280">
          <cell r="F2280" t="str">
            <v>Kabel Tray (Horizontal) 300 x 100 mm TRU Hot Dip Galvanized dan aksesoris</v>
          </cell>
          <cell r="G2280" t="str">
            <v xml:space="preserve">Unit </v>
          </cell>
          <cell r="H2280">
            <v>1</v>
          </cell>
        </row>
        <row r="2281">
          <cell r="F2281" t="str">
            <v>Kabel Tray (Horizontal) 300 x 100 mm TRU OCP dan aksesoris</v>
          </cell>
          <cell r="G2281" t="str">
            <v>Unit</v>
          </cell>
          <cell r="H2281">
            <v>1</v>
          </cell>
        </row>
        <row r="2282">
          <cell r="F2282" t="str">
            <v>Kabel Tray (Horizontal) 300 x 100 mm TRC Powder Coating dan aksesoris</v>
          </cell>
          <cell r="G2282" t="str">
            <v xml:space="preserve">Unit </v>
          </cell>
          <cell r="H2282">
            <v>1</v>
          </cell>
        </row>
        <row r="2283">
          <cell r="F2283" t="str">
            <v>Kabel Tray (Horizontal) 300 x 100 mm TRC Hot Dip Galvanized dan aksesoris</v>
          </cell>
          <cell r="G2283" t="str">
            <v>Unit</v>
          </cell>
          <cell r="H2283">
            <v>1</v>
          </cell>
        </row>
        <row r="2284">
          <cell r="F2284" t="str">
            <v>Kabel Tray (Horizontal) 300 x 100 mm TRC OCP dan aksesoris</v>
          </cell>
          <cell r="G2284" t="str">
            <v xml:space="preserve">Unit </v>
          </cell>
          <cell r="H2284">
            <v>1</v>
          </cell>
        </row>
        <row r="2285">
          <cell r="F2285" t="str">
            <v>Kabel Tray (Horizontal) 200 x 100 mm TRU Hot Dip Galvanized dan aksesoris</v>
          </cell>
          <cell r="G2285" t="str">
            <v>Unit</v>
          </cell>
          <cell r="H2285">
            <v>1</v>
          </cell>
        </row>
        <row r="2286">
          <cell r="F2286" t="str">
            <v>Kabel Tray (Horizontal) 200 x 100 mm TRU OCP dan aksesoris</v>
          </cell>
          <cell r="G2286" t="str">
            <v xml:space="preserve">Unit </v>
          </cell>
          <cell r="H2286">
            <v>1</v>
          </cell>
        </row>
        <row r="2287">
          <cell r="F2287" t="str">
            <v>Kabel Tray (Horizontal) 200 x 100 mm TRC Powder Coating dan aksesoris</v>
          </cell>
          <cell r="G2287" t="str">
            <v>Unit</v>
          </cell>
          <cell r="H2287">
            <v>1</v>
          </cell>
        </row>
        <row r="2288">
          <cell r="F2288" t="str">
            <v>Kabel Tray (Horizontal) 200 x 100 mm TRC Hot Dip Galvanized dan aksesoris</v>
          </cell>
          <cell r="G2288" t="str">
            <v xml:space="preserve">Unit </v>
          </cell>
          <cell r="H2288">
            <v>1</v>
          </cell>
        </row>
        <row r="2289">
          <cell r="F2289" t="str">
            <v>Kabel Tray (Horizontal) 200 x 100 mm TRC OCP dan aksesoris</v>
          </cell>
          <cell r="G2289" t="str">
            <v>Unit</v>
          </cell>
          <cell r="H2289">
            <v>1</v>
          </cell>
        </row>
        <row r="2290">
          <cell r="F2290" t="str">
            <v>Kabel Tray (Horizontal) 150 x 100 mm TRU Powder Coating dan aksesoris</v>
          </cell>
          <cell r="G2290" t="str">
            <v xml:space="preserve">Unit </v>
          </cell>
          <cell r="H2290">
            <v>1</v>
          </cell>
        </row>
        <row r="2291">
          <cell r="F2291" t="str">
            <v>Kabel Tray (Horizontal) 150 x 100 mm TRU Hot Dip Galvanized dan aksesoris</v>
          </cell>
          <cell r="G2291" t="str">
            <v>Unit</v>
          </cell>
          <cell r="H2291">
            <v>1</v>
          </cell>
        </row>
        <row r="2292">
          <cell r="F2292" t="str">
            <v>Kabel Tray (Horizontal) 150 x 100 mm TRU OCP dan aksesoris</v>
          </cell>
          <cell r="G2292" t="str">
            <v xml:space="preserve">Unit </v>
          </cell>
          <cell r="H2292">
            <v>1</v>
          </cell>
        </row>
        <row r="2293">
          <cell r="F2293" t="str">
            <v>Kabel Tray (Horizontal) 150 x 100 mm TRC Powder Coating dan aksesoris</v>
          </cell>
          <cell r="G2293" t="str">
            <v>Unit</v>
          </cell>
          <cell r="H2293">
            <v>1</v>
          </cell>
        </row>
        <row r="2294">
          <cell r="F2294" t="str">
            <v>Kabel Tray (Horizontal) 150 x 100 mm TRC Hot Dip Galvanized dan aksesoris</v>
          </cell>
          <cell r="G2294" t="str">
            <v xml:space="preserve">Unit </v>
          </cell>
          <cell r="H2294">
            <v>1</v>
          </cell>
        </row>
        <row r="2295">
          <cell r="F2295" t="str">
            <v>Kabel Tray (Horizontal) 150 x 100 mm TRC OCP dan aksesoris</v>
          </cell>
          <cell r="G2295" t="str">
            <v>Unit</v>
          </cell>
          <cell r="H2295">
            <v>1</v>
          </cell>
        </row>
        <row r="2296">
          <cell r="F2296" t="str">
            <v>Kabel Tray (Vertikal) 1000 x 100 mm TRU Powder Coating dan aksesoris</v>
          </cell>
          <cell r="G2296" t="str">
            <v xml:space="preserve">Unit </v>
          </cell>
          <cell r="H2296">
            <v>1</v>
          </cell>
        </row>
        <row r="2297">
          <cell r="F2297" t="str">
            <v>Kabel Tray (Vertikal) 1000 x 100 mm TRU Hot Dip Galvanized dan aksesoris</v>
          </cell>
          <cell r="G2297" t="str">
            <v>Unit</v>
          </cell>
          <cell r="H2297">
            <v>1</v>
          </cell>
        </row>
        <row r="2298">
          <cell r="F2298" t="str">
            <v>Kabel Tray (Vertikal) 1000 x 100 mm TRU OCP dan aksesoris</v>
          </cell>
          <cell r="G2298" t="str">
            <v xml:space="preserve">Unit </v>
          </cell>
          <cell r="H2298">
            <v>1</v>
          </cell>
        </row>
        <row r="2299">
          <cell r="F2299" t="str">
            <v>Kabel Tray (Vertikal) 1000 x 100 mm TRC Powder Coating dan aksesoris</v>
          </cell>
          <cell r="G2299" t="str">
            <v>Unit</v>
          </cell>
          <cell r="H2299">
            <v>1</v>
          </cell>
        </row>
        <row r="2300">
          <cell r="F2300" t="str">
            <v>Kabel Tray (Vertikal) 1000 x 100 mm TRC Hot Dip Galvanized dan aksesoris</v>
          </cell>
          <cell r="G2300" t="str">
            <v xml:space="preserve">Unit </v>
          </cell>
          <cell r="H2300">
            <v>1</v>
          </cell>
        </row>
        <row r="2301">
          <cell r="F2301" t="str">
            <v>Kabel Tray (Vertikal) 1000 x 100 mm TRC OCP dan aksesoris</v>
          </cell>
          <cell r="G2301" t="str">
            <v>Unit</v>
          </cell>
          <cell r="H2301">
            <v>1</v>
          </cell>
        </row>
        <row r="2302">
          <cell r="F2302" t="str">
            <v>Kabel Tray (Vertikal) 900 x 100 mm TRU Powder Coating dan aksesoris</v>
          </cell>
          <cell r="G2302" t="str">
            <v>Unit</v>
          </cell>
          <cell r="H2302">
            <v>1</v>
          </cell>
        </row>
        <row r="2303">
          <cell r="F2303" t="str">
            <v>Kabel Tray (Vertikal) 900 x 100 mm TRU Hot Dip Galvanized dan aksesoris</v>
          </cell>
          <cell r="G2303" t="str">
            <v xml:space="preserve">Unit </v>
          </cell>
          <cell r="H2303">
            <v>1</v>
          </cell>
        </row>
        <row r="2304">
          <cell r="F2304" t="str">
            <v>Kabel Tray (Vertikal) 900 x 100 mm TRU OCP dan aksesoris</v>
          </cell>
          <cell r="G2304" t="str">
            <v>Unit</v>
          </cell>
          <cell r="H2304">
            <v>1</v>
          </cell>
        </row>
        <row r="2305">
          <cell r="F2305" t="str">
            <v>Kabel Tray (Vertikal) 900 x 100 mm TRC Powder Coating dan aksesoris</v>
          </cell>
          <cell r="G2305" t="str">
            <v>Unit</v>
          </cell>
          <cell r="H2305">
            <v>1</v>
          </cell>
        </row>
        <row r="2306">
          <cell r="F2306" t="str">
            <v>Kabel Tray (Vertikal) 900 x 100 mm TRC Hot Dip Galvanized dan aksesoris</v>
          </cell>
          <cell r="G2306" t="str">
            <v xml:space="preserve">Unit </v>
          </cell>
          <cell r="H2306">
            <v>1</v>
          </cell>
        </row>
        <row r="2307">
          <cell r="F2307" t="str">
            <v>Kabel Tray (Vertikal) 900 x 100 mm TRC OCP dan aksesoris</v>
          </cell>
          <cell r="G2307" t="str">
            <v>Unit</v>
          </cell>
          <cell r="H2307">
            <v>1</v>
          </cell>
        </row>
        <row r="2308">
          <cell r="F2308" t="str">
            <v>Kabel Tray (Vertikal) 800 x 100 mm TRU Powder Coating dan aksesoris</v>
          </cell>
          <cell r="G2308" t="str">
            <v>Unit</v>
          </cell>
          <cell r="H2308">
            <v>1</v>
          </cell>
        </row>
        <row r="2309">
          <cell r="F2309" t="str">
            <v>Kabel Tray (Vertikal) 800 x 100 mm TRU Hot Dip Galvanized dan aksesoris</v>
          </cell>
          <cell r="G2309" t="str">
            <v xml:space="preserve">Unit </v>
          </cell>
          <cell r="H2309">
            <v>1</v>
          </cell>
        </row>
        <row r="2310">
          <cell r="F2310" t="str">
            <v>Kabel Tray (Vertikal) 800 x 100 mm TRU OCP dan aksesoris</v>
          </cell>
          <cell r="G2310" t="str">
            <v>Unit</v>
          </cell>
          <cell r="H2310">
            <v>1</v>
          </cell>
        </row>
        <row r="2311">
          <cell r="F2311" t="str">
            <v>Kabel Tray (Vertikal) 800 x 100 mm TRC Powder Coating dan aksesoris</v>
          </cell>
          <cell r="G2311" t="str">
            <v>Unit</v>
          </cell>
          <cell r="H2311">
            <v>1</v>
          </cell>
        </row>
        <row r="2312">
          <cell r="F2312" t="str">
            <v>Kabel Tray (Vertikal) 800 x 100 mm TRC Hot Dip Galvanized dan aksesoris</v>
          </cell>
          <cell r="G2312" t="str">
            <v xml:space="preserve">Unit </v>
          </cell>
          <cell r="H2312">
            <v>1</v>
          </cell>
        </row>
        <row r="2313">
          <cell r="F2313" t="str">
            <v>Kabel Tray (Vertikal) 800 x 100 mm TRC OCP dan aksesoris</v>
          </cell>
          <cell r="G2313" t="str">
            <v>Unit</v>
          </cell>
          <cell r="H2313">
            <v>1</v>
          </cell>
        </row>
        <row r="2314">
          <cell r="F2314" t="str">
            <v>Kabel Tray (Vertikal) 700 x 100 mm TRU Powder Coating dan aksesoris</v>
          </cell>
          <cell r="G2314" t="str">
            <v>Unit</v>
          </cell>
          <cell r="H2314">
            <v>1</v>
          </cell>
        </row>
        <row r="2315">
          <cell r="F2315" t="str">
            <v>Kabel Tray (Vertikal) 700 x 100 mm TRU Hot Dip Galvanized dan aksesoris</v>
          </cell>
          <cell r="G2315" t="str">
            <v xml:space="preserve">Unit </v>
          </cell>
          <cell r="H2315">
            <v>1</v>
          </cell>
        </row>
        <row r="2316">
          <cell r="F2316" t="str">
            <v>Kabel Tray (Vertikal) 700 x 100 mm TRU OCP dan aksesoris</v>
          </cell>
          <cell r="G2316" t="str">
            <v>Unit</v>
          </cell>
          <cell r="H2316">
            <v>1</v>
          </cell>
        </row>
        <row r="2317">
          <cell r="F2317" t="str">
            <v>Kabel Tray (Vertikal) 700 x 100 mm TRC Powder Coating dan aksesoris</v>
          </cell>
          <cell r="G2317" t="str">
            <v>Unit</v>
          </cell>
          <cell r="H2317">
            <v>1</v>
          </cell>
        </row>
        <row r="2318">
          <cell r="F2318" t="str">
            <v>Kabel Tray (Vertikal) 700 x 100 mm TRC Hot Dip Galvanized dan aksesoris</v>
          </cell>
          <cell r="G2318" t="str">
            <v xml:space="preserve">Unit </v>
          </cell>
          <cell r="H2318">
            <v>1</v>
          </cell>
        </row>
        <row r="2319">
          <cell r="F2319" t="str">
            <v>Kabel Tray (Vertikal) 700 x 100 mm TRC OCP dan aksesoris</v>
          </cell>
          <cell r="G2319" t="str">
            <v>Unit</v>
          </cell>
          <cell r="H2319">
            <v>1</v>
          </cell>
        </row>
        <row r="2320">
          <cell r="F2320" t="str">
            <v>Kabel Tray (Vertikal) 600 x 100 mm TRU Hot Dip Galvanized dan aksesoris</v>
          </cell>
          <cell r="G2320" t="str">
            <v>Unit</v>
          </cell>
          <cell r="H2320">
            <v>1</v>
          </cell>
        </row>
        <row r="2321">
          <cell r="F2321" t="str">
            <v>Kabel Tray (Vertikal) 600 x 100 mm TRU OCP dan aksesoris</v>
          </cell>
          <cell r="G2321" t="str">
            <v xml:space="preserve">Unit </v>
          </cell>
          <cell r="H2321">
            <v>1</v>
          </cell>
        </row>
        <row r="2322">
          <cell r="F2322" t="str">
            <v>Kabel Tray (Vertikal)
600 x 100 mm TRC
Powder Coating dan
aksesoris</v>
          </cell>
          <cell r="G2322" t="str">
            <v xml:space="preserve">Unit </v>
          </cell>
          <cell r="H2322">
            <v>1</v>
          </cell>
        </row>
        <row r="2323">
          <cell r="F2323" t="str">
            <v>Kabel Tray (Vertikal)
600 x 100 mm TRC
Hot Dip Galvanized
dan aksesoris</v>
          </cell>
          <cell r="G2323" t="str">
            <v>Unit</v>
          </cell>
          <cell r="H2323">
            <v>1</v>
          </cell>
        </row>
        <row r="2324">
          <cell r="F2324" t="str">
            <v>Kabel Tray (Vertikal)
600 x 100 mm TRC
OCP dan aksesoris</v>
          </cell>
          <cell r="G2324" t="str">
            <v xml:space="preserve">Unit </v>
          </cell>
          <cell r="H2324">
            <v>1</v>
          </cell>
        </row>
        <row r="2325">
          <cell r="F2325" t="str">
            <v>Kabel Tray (Vertikal)
500 x 100 mm TRU
Hot Dip Galvanized
dan aksesoris</v>
          </cell>
          <cell r="G2325" t="str">
            <v>Unit</v>
          </cell>
          <cell r="H2325">
            <v>1</v>
          </cell>
        </row>
        <row r="2326">
          <cell r="F2326" t="str">
            <v>Kabel Tray (Vertikal)
500 x 100 mm TRU
OCP dan aksesoris</v>
          </cell>
          <cell r="G2326" t="str">
            <v xml:space="preserve">Unit </v>
          </cell>
          <cell r="H2326">
            <v>1</v>
          </cell>
        </row>
        <row r="2327">
          <cell r="F2327" t="str">
            <v>Kabel Tray (Vertikal)
500 x 100 mm TRC
Powder Coating dan
aksesoris</v>
          </cell>
          <cell r="G2327" t="str">
            <v>Unit</v>
          </cell>
          <cell r="H2327">
            <v>1</v>
          </cell>
        </row>
        <row r="2328">
          <cell r="F2328" t="str">
            <v>Kabel Tray (Vertikal)
500 x 100 mm TRC
Hot Dip Galvanized
dan aksesoris</v>
          </cell>
          <cell r="G2328" t="str">
            <v xml:space="preserve">Unit </v>
          </cell>
          <cell r="H2328">
            <v>1</v>
          </cell>
        </row>
        <row r="2329">
          <cell r="F2329" t="str">
            <v>Kabel Tray (Vertikal)
500 x 100 mm TRC
OCP dan aksesoris</v>
          </cell>
          <cell r="G2329" t="str">
            <v>Unit</v>
          </cell>
          <cell r="H2329">
            <v>1</v>
          </cell>
        </row>
        <row r="2330">
          <cell r="F2330" t="str">
            <v>Kabel Tray (Vertikal)
400 x 100 mm TRU
Hot Dip Galvanized
dan aksesoris</v>
          </cell>
          <cell r="G2330" t="str">
            <v xml:space="preserve">Unit </v>
          </cell>
          <cell r="H2330">
            <v>1</v>
          </cell>
        </row>
        <row r="2331">
          <cell r="F2331" t="str">
            <v>Kabel Tray (Vertikal)
400 x 100 mm TRU
OCP dan aksesoris</v>
          </cell>
          <cell r="G2331" t="str">
            <v>Unit</v>
          </cell>
          <cell r="H2331">
            <v>1</v>
          </cell>
        </row>
        <row r="2332">
          <cell r="F2332" t="str">
            <v>Kabel Tray (Vertikal)
400 x 100 mm TRC
Powder Coating dan
aksesoris</v>
          </cell>
          <cell r="G2332" t="str">
            <v xml:space="preserve">Unit </v>
          </cell>
          <cell r="H2332">
            <v>1</v>
          </cell>
        </row>
        <row r="2333">
          <cell r="F2333" t="str">
            <v>Kabel Tray (Vertikal)
400 x 100 mm TRC
Hot Dip Galvanized
dan aksesoris</v>
          </cell>
          <cell r="G2333" t="str">
            <v>Unit</v>
          </cell>
          <cell r="H2333">
            <v>1</v>
          </cell>
        </row>
        <row r="2334">
          <cell r="F2334" t="str">
            <v>Kabel Tray (Vertikal)
400 x 100 mm TRC
OCP dan aksesoris</v>
          </cell>
          <cell r="G2334" t="str">
            <v xml:space="preserve">Unit </v>
          </cell>
          <cell r="H2334">
            <v>1</v>
          </cell>
        </row>
        <row r="2335">
          <cell r="F2335" t="str">
            <v>Kabel Tray (Vertikal)
300 x 100 mm TRU
Hot Dip Galvanized
dan aksesoris</v>
          </cell>
          <cell r="G2335" t="str">
            <v>Unit</v>
          </cell>
          <cell r="H2335">
            <v>1</v>
          </cell>
        </row>
        <row r="2336">
          <cell r="F2336" t="str">
            <v>Kabel Tray (Vertikal)
300 x 100 mm TRU
OCP dan aksesoris</v>
          </cell>
          <cell r="G2336" t="str">
            <v xml:space="preserve">Unit </v>
          </cell>
          <cell r="H2336">
            <v>1</v>
          </cell>
        </row>
        <row r="2337">
          <cell r="F2337" t="str">
            <v>Kabel Tray (Vertikal)
300 x 100 mm TRC
Powder Coating dan
aksesoris</v>
          </cell>
          <cell r="G2337" t="str">
            <v>Unit</v>
          </cell>
          <cell r="H2337">
            <v>1</v>
          </cell>
        </row>
        <row r="2338">
          <cell r="F2338" t="str">
            <v>Kabel Tray (Vertikal)
300 x 100 mm TRC
Hot Dip Galvanized
dan aksesoris</v>
          </cell>
          <cell r="G2338" t="str">
            <v xml:space="preserve">Unit </v>
          </cell>
          <cell r="H2338">
            <v>1</v>
          </cell>
        </row>
        <row r="2339">
          <cell r="F2339" t="str">
            <v>Kabel Tray (Vertikal)
300 x 100 mm TRC
OCP dan aksesoris</v>
          </cell>
          <cell r="G2339" t="str">
            <v>Unit</v>
          </cell>
          <cell r="H2339">
            <v>1</v>
          </cell>
        </row>
        <row r="2340">
          <cell r="F2340" t="str">
            <v>Kabel Tray (Vertikal)
200 x 100 mm TRU
Hot Dip Galvanized
dan aksesoris</v>
          </cell>
          <cell r="G2340" t="str">
            <v xml:space="preserve">Unit </v>
          </cell>
          <cell r="H2340">
            <v>1</v>
          </cell>
        </row>
        <row r="2341">
          <cell r="F2341" t="str">
            <v>Kabel Tray (Vertikal)
200 x 100 mm TRU
OCP dan aksesoris</v>
          </cell>
          <cell r="G2341" t="str">
            <v>Unit</v>
          </cell>
          <cell r="H2341">
            <v>1</v>
          </cell>
        </row>
        <row r="2342">
          <cell r="F2342" t="str">
            <v>Kabel Tray (Vertikal)
200 x 100 mm TRC
Powder Coating dan
aksesoris</v>
          </cell>
          <cell r="G2342" t="str">
            <v xml:space="preserve">Unit </v>
          </cell>
          <cell r="H2342">
            <v>1</v>
          </cell>
        </row>
        <row r="2343">
          <cell r="F2343" t="str">
            <v>Kabel Tray (Vertikal)
200 x 100 mm TRC
Hot Dip Galvanized
dan aksesoris</v>
          </cell>
          <cell r="G2343" t="str">
            <v>Unit</v>
          </cell>
          <cell r="H2343">
            <v>1</v>
          </cell>
        </row>
        <row r="2344">
          <cell r="F2344" t="str">
            <v>Kabel Tray (Vertikal)
200 x 100 mm TRC
OCP dan aksesoris</v>
          </cell>
          <cell r="G2344" t="str">
            <v xml:space="preserve">Unit </v>
          </cell>
          <cell r="H2344">
            <v>1</v>
          </cell>
        </row>
        <row r="2345">
          <cell r="F2345" t="str">
            <v>Kabel Tray (Vertikal)
150 x 100 mm TRU
Powder Coating dan
aksesoris</v>
          </cell>
          <cell r="G2345" t="str">
            <v>Unit</v>
          </cell>
          <cell r="H2345">
            <v>1</v>
          </cell>
        </row>
        <row r="2346">
          <cell r="F2346" t="str">
            <v>Kabel Tray (Vertikal)
150 x 100 mm TRU
Hot Dip Galvanized
dan aksesoris</v>
          </cell>
          <cell r="G2346" t="str">
            <v xml:space="preserve">Unit </v>
          </cell>
          <cell r="H2346">
            <v>1</v>
          </cell>
        </row>
        <row r="2347">
          <cell r="F2347" t="str">
            <v>Kabel Tray (Vertikal)
150 x 100 mm TRU
OCP dan aksesoris</v>
          </cell>
          <cell r="G2347" t="str">
            <v>Unit</v>
          </cell>
          <cell r="H2347">
            <v>1</v>
          </cell>
        </row>
        <row r="2348">
          <cell r="F2348" t="str">
            <v>Kabel Tray (Vertikal)
150 x 100 mm TRC
Powder Coating dan
aksesoris</v>
          </cell>
          <cell r="G2348" t="str">
            <v xml:space="preserve">Unit </v>
          </cell>
          <cell r="H2348">
            <v>1</v>
          </cell>
        </row>
        <row r="2349">
          <cell r="F2349" t="str">
            <v>Kabel Tray (Vertikal)
150 x 100 mm TRC
Hot Dip Galvanized
dan aksesoris</v>
          </cell>
          <cell r="G2349" t="str">
            <v>Unit</v>
          </cell>
          <cell r="H2349">
            <v>1</v>
          </cell>
        </row>
        <row r="2350">
          <cell r="F2350" t="str">
            <v>Kabel Tray (Vertikal)
150 x 100 mm TRC
OCP dan aksesoris</v>
          </cell>
          <cell r="G2350" t="str">
            <v xml:space="preserve">Unit </v>
          </cell>
          <cell r="H2350">
            <v>1</v>
          </cell>
        </row>
        <row r="2351">
          <cell r="F2351" t="str">
            <v>Kabel tray 200 x 100 mm</v>
          </cell>
          <cell r="G2351" t="str">
            <v>m'</v>
          </cell>
          <cell r="H2351">
            <v>1</v>
          </cell>
        </row>
        <row r="2352">
          <cell r="F2352" t="str">
            <v>Kabel tray 300 x 100 mm</v>
          </cell>
          <cell r="G2352" t="str">
            <v>m'</v>
          </cell>
          <cell r="H2352">
            <v>1</v>
          </cell>
        </row>
        <row r="2353">
          <cell r="F2353" t="str">
            <v>Kabel tray 400 x 100 mm</v>
          </cell>
          <cell r="G2353" t="str">
            <v>m'</v>
          </cell>
          <cell r="H2353">
            <v>1</v>
          </cell>
        </row>
        <row r="2354">
          <cell r="F2354" t="str">
            <v>Kabel tray 500 x 100 mm</v>
          </cell>
          <cell r="G2354" t="str">
            <v>m'</v>
          </cell>
          <cell r="H2354">
            <v>1</v>
          </cell>
        </row>
        <row r="2355">
          <cell r="F2355" t="str">
            <v>Kabel tray 600 x 100 mm</v>
          </cell>
          <cell r="G2355" t="str">
            <v>m'</v>
          </cell>
          <cell r="H2355">
            <v>1</v>
          </cell>
        </row>
        <row r="2356">
          <cell r="F2356" t="str">
            <v>Klem kabel tray</v>
          </cell>
          <cell r="G2356" t="str">
            <v>buah</v>
          </cell>
          <cell r="H2356">
            <v>1</v>
          </cell>
        </row>
        <row r="2357">
          <cell r="F2357" t="str">
            <v>Klem 20 mm</v>
          </cell>
          <cell r="G2357" t="str">
            <v xml:space="preserve">buah </v>
          </cell>
          <cell r="H2357">
            <v>1</v>
          </cell>
        </row>
        <row r="2358">
          <cell r="F2358" t="str">
            <v>Mur baut kabel tray</v>
          </cell>
          <cell r="G2358" t="str">
            <v>buah</v>
          </cell>
          <cell r="H2358">
            <v>1</v>
          </cell>
        </row>
        <row r="2359">
          <cell r="F2359" t="str">
            <v>PVC conduit HI 20 mm²</v>
          </cell>
          <cell r="G2359" t="str">
            <v>m'</v>
          </cell>
          <cell r="H2359">
            <v>1</v>
          </cell>
        </row>
        <row r="2360">
          <cell r="F2360" t="str">
            <v>Flexible Conduit 20 mm</v>
          </cell>
          <cell r="G2360" t="str">
            <v>m</v>
          </cell>
          <cell r="H2360">
            <v>1</v>
          </cell>
        </row>
        <row r="2361">
          <cell r="F2361" t="str">
            <v>PVC conduit HI 32 mm²</v>
          </cell>
          <cell r="G2361" t="str">
            <v>m1</v>
          </cell>
          <cell r="H2361">
            <v>1</v>
          </cell>
        </row>
        <row r="2362">
          <cell r="F2362" t="str">
            <v xml:space="preserve">Conduit HI 20 mm </v>
          </cell>
          <cell r="G2362" t="str">
            <v>m</v>
          </cell>
          <cell r="H2362">
            <v>1</v>
          </cell>
        </row>
        <row r="2363">
          <cell r="F2363" t="str">
            <v>Saklar Tunggal + Aksesoris</v>
          </cell>
          <cell r="G2363" t="str">
            <v xml:space="preserve">buah </v>
          </cell>
          <cell r="H2363">
            <v>1</v>
          </cell>
        </row>
        <row r="2364">
          <cell r="F2364" t="str">
            <v xml:space="preserve">Saklar Ganda + Aksesoris </v>
          </cell>
          <cell r="G2364" t="str">
            <v xml:space="preserve">Buah </v>
          </cell>
          <cell r="H2364">
            <v>1</v>
          </cell>
        </row>
        <row r="2365">
          <cell r="F2365" t="str">
            <v>Saklar Triple + Aksesoris</v>
          </cell>
          <cell r="G2365" t="str">
            <v xml:space="preserve">Buag </v>
          </cell>
          <cell r="H2365">
            <v>1</v>
          </cell>
        </row>
        <row r="2366">
          <cell r="F2366" t="str">
            <v xml:space="preserve">Grid Switch </v>
          </cell>
          <cell r="G2366" t="str">
            <v xml:space="preserve">Buah </v>
          </cell>
          <cell r="H2366">
            <v>1</v>
          </cell>
        </row>
        <row r="2367">
          <cell r="F2367" t="str">
            <v xml:space="preserve">Grid Switch 2 x 14 dan aksesoris </v>
          </cell>
          <cell r="G2367" t="str">
            <v xml:space="preserve">Buah </v>
          </cell>
          <cell r="H2367">
            <v>1</v>
          </cell>
        </row>
        <row r="2368">
          <cell r="F2368" t="str">
            <v xml:space="preserve">Grid Switch 4 x 2 Gang </v>
          </cell>
          <cell r="G2368" t="str">
            <v xml:space="preserve">buah </v>
          </cell>
          <cell r="H2368">
            <v>1</v>
          </cell>
        </row>
        <row r="2369">
          <cell r="F2369" t="str">
            <v xml:space="preserve">Stop Kontak </v>
          </cell>
          <cell r="G2369" t="str">
            <v xml:space="preserve">Buah </v>
          </cell>
          <cell r="H2369">
            <v>1</v>
          </cell>
        </row>
        <row r="2370">
          <cell r="F2370" t="str">
            <v>Stop Kontak AC</v>
          </cell>
          <cell r="G2370" t="str">
            <v xml:space="preserve">buah </v>
          </cell>
          <cell r="H2370">
            <v>1</v>
          </cell>
        </row>
        <row r="2371">
          <cell r="F2371" t="str">
            <v xml:space="preserve">Stop Kontak 1 P, 10 A, 200 W + cover dan 
aksesoris </v>
          </cell>
          <cell r="G2371" t="str">
            <v xml:space="preserve">buah </v>
          </cell>
          <cell r="H2371">
            <v>1</v>
          </cell>
        </row>
        <row r="2372">
          <cell r="F2372" t="str">
            <v xml:space="preserve">Stop Kontak Hand Dryer 1 Ph 1.000 W 
dan aksesoris </v>
          </cell>
          <cell r="G2372" t="str">
            <v xml:space="preserve">buah </v>
          </cell>
          <cell r="H2372">
            <v>1</v>
          </cell>
        </row>
        <row r="2373">
          <cell r="F2373" t="str">
            <v xml:space="preserve">Stop Kontak 1 P, 16 A, 200 W dan 
aksesoris </v>
          </cell>
          <cell r="G2373" t="str">
            <v xml:space="preserve">buah </v>
          </cell>
          <cell r="H2373">
            <v>1</v>
          </cell>
        </row>
        <row r="2374">
          <cell r="F2374" t="str">
            <v xml:space="preserve">Stop Kontak 1 P, 16 A, 200 W + cover dan 
aksesoris </v>
          </cell>
          <cell r="G2374" t="str">
            <v xml:space="preserve">buah </v>
          </cell>
          <cell r="H2374">
            <v>1</v>
          </cell>
        </row>
        <row r="2375">
          <cell r="F2375" t="str">
            <v xml:space="preserve">Stop Kontak Lantai dan aksesoris </v>
          </cell>
          <cell r="G2375" t="str">
            <v xml:space="preserve">buah </v>
          </cell>
          <cell r="H2375">
            <v>1</v>
          </cell>
        </row>
        <row r="2376">
          <cell r="F2376" t="str">
            <v xml:space="preserve">Busduct 1.000A dan aksesoris </v>
          </cell>
          <cell r="G2376" t="str">
            <v>m'</v>
          </cell>
          <cell r="H2376">
            <v>1</v>
          </cell>
        </row>
        <row r="2377">
          <cell r="F2377" t="str">
            <v>Busduct 2.000A dan aksesoris</v>
          </cell>
          <cell r="G2377" t="str">
            <v>m'</v>
          </cell>
          <cell r="H2377">
            <v>1</v>
          </cell>
        </row>
        <row r="2378">
          <cell r="F2378" t="str">
            <v>Pemasangan 1 m' Plug in Busway 1.000A</v>
          </cell>
          <cell r="G2378" t="str">
            <v>m'</v>
          </cell>
          <cell r="H2378">
            <v>1</v>
          </cell>
        </row>
        <row r="2379">
          <cell r="F2379" t="str">
            <v xml:space="preserve">Plug in Busway 2.000A dan aksesoris </v>
          </cell>
          <cell r="G2379" t="str">
            <v>m'</v>
          </cell>
          <cell r="H2379">
            <v>1</v>
          </cell>
        </row>
        <row r="2380">
          <cell r="F2380" t="str">
            <v>Flange End 1.000A dan aksesoris</v>
          </cell>
          <cell r="G2380" t="str">
            <v>unit</v>
          </cell>
          <cell r="H2380">
            <v>1</v>
          </cell>
        </row>
        <row r="2381">
          <cell r="F2381" t="str">
            <v>Flange End 2.000A dan aksesoris</v>
          </cell>
          <cell r="G2381" t="str">
            <v>unit</v>
          </cell>
          <cell r="H2381">
            <v>1</v>
          </cell>
        </row>
        <row r="2382">
          <cell r="F2382" t="str">
            <v xml:space="preserve">Edgewise Elbow 1.000A dan aksesoris </v>
          </cell>
          <cell r="G2382" t="str">
            <v>unit</v>
          </cell>
          <cell r="H2382">
            <v>1</v>
          </cell>
        </row>
        <row r="2383">
          <cell r="F2383" t="str">
            <v xml:space="preserve">End Closure 1.000A dan aksesoris </v>
          </cell>
          <cell r="G2383" t="str">
            <v>unit</v>
          </cell>
          <cell r="H2383">
            <v>1</v>
          </cell>
        </row>
        <row r="2384">
          <cell r="F2384" t="str">
            <v xml:space="preserve">End Closure 1.000A dan aksesoris </v>
          </cell>
          <cell r="G2384" t="str">
            <v>unit</v>
          </cell>
          <cell r="H2384">
            <v>1</v>
          </cell>
        </row>
        <row r="2385">
          <cell r="F2385" t="str">
            <v xml:space="preserve">End Closure 2.000A dan aksesoris </v>
          </cell>
          <cell r="G2385" t="str">
            <v>unit</v>
          </cell>
          <cell r="H2385">
            <v>1</v>
          </cell>
        </row>
        <row r="2386">
          <cell r="F2386" t="str">
            <v xml:space="preserve">Plug in Box (with MCCB 800A/50KA) 
dan aksesoris </v>
          </cell>
          <cell r="G2386" t="str">
            <v>unit</v>
          </cell>
          <cell r="H2386">
            <v>1</v>
          </cell>
        </row>
        <row r="2387">
          <cell r="F2387" t="str">
            <v xml:space="preserve">Plug in Box (with MCCB 400A/50KA) 
dan aksesoris </v>
          </cell>
          <cell r="G2387" t="str">
            <v>unit</v>
          </cell>
          <cell r="H2387">
            <v>1</v>
          </cell>
        </row>
        <row r="2388">
          <cell r="F2388" t="str">
            <v xml:space="preserve">Plug in Box (with MCCB 150A/36KA) 
dan aksesoris </v>
          </cell>
          <cell r="G2388" t="str">
            <v>unit</v>
          </cell>
          <cell r="H2388">
            <v>1</v>
          </cell>
        </row>
        <row r="2389">
          <cell r="F2389" t="str">
            <v xml:space="preserve">Plug in Box (with MCCB 100A/36KA) 
dan aksesoris </v>
          </cell>
          <cell r="G2389" t="str">
            <v>unit</v>
          </cell>
          <cell r="H2389">
            <v>1</v>
          </cell>
        </row>
        <row r="2390">
          <cell r="F2390" t="str">
            <v xml:space="preserve">Plug in Box (with MCCB 80A/36KA) 
dan aksesoris </v>
          </cell>
          <cell r="G2390" t="str">
            <v>unit</v>
          </cell>
          <cell r="H2390">
            <v>1</v>
          </cell>
        </row>
        <row r="2391">
          <cell r="F2391" t="str">
            <v xml:space="preserve">Plug in Box (with MCCB 50A/36KA) 
dan aksesoris </v>
          </cell>
          <cell r="G2391" t="str">
            <v>unit</v>
          </cell>
          <cell r="H2391">
            <v>1</v>
          </cell>
        </row>
        <row r="2392">
          <cell r="F2392" t="str">
            <v xml:space="preserve">Telepon kabel dan aksesoris </v>
          </cell>
          <cell r="G2392" t="str">
            <v>unit</v>
          </cell>
          <cell r="H2392">
            <v>1</v>
          </cell>
        </row>
        <row r="2393">
          <cell r="F2393" t="str">
            <v xml:space="preserve">Modular Jack dan aksesoris </v>
          </cell>
          <cell r="G2393" t="str">
            <v>unit</v>
          </cell>
          <cell r="H2393">
            <v>1</v>
          </cell>
        </row>
        <row r="2394">
          <cell r="F2394" t="str">
            <v xml:space="preserve">Kabel Fiber Optic 4 Core dan aksesoris </v>
          </cell>
          <cell r="G2394" t="str">
            <v>unit</v>
          </cell>
          <cell r="H2394">
            <v>1</v>
          </cell>
        </row>
        <row r="2395">
          <cell r="F2395" t="str">
            <v xml:space="preserve">Pipa HDPE Conduit 20 mm dan aksesoris </v>
          </cell>
          <cell r="G2395" t="str">
            <v>unit</v>
          </cell>
          <cell r="H2395">
            <v>1</v>
          </cell>
        </row>
        <row r="2396">
          <cell r="F2396" t="str">
            <v xml:space="preserve">Wireless Access Point Outdoor dan 
aksesoris </v>
          </cell>
          <cell r="G2396" t="str">
            <v>unit</v>
          </cell>
          <cell r="H2396">
            <v>1</v>
          </cell>
        </row>
        <row r="2397">
          <cell r="F2397" t="str">
            <v xml:space="preserve">Main Control Unit (MCU) dan aksesoris </v>
          </cell>
          <cell r="G2397" t="str">
            <v>unit</v>
          </cell>
          <cell r="H2397">
            <v>1</v>
          </cell>
        </row>
        <row r="2398">
          <cell r="F2398" t="str">
            <v xml:space="preserve">Remote Display 10'' dan aksesoris </v>
          </cell>
          <cell r="G2398" t="str">
            <v>unit</v>
          </cell>
          <cell r="H2398">
            <v>1</v>
          </cell>
        </row>
        <row r="2399">
          <cell r="F2399" t="str">
            <v xml:space="preserve">Cable Communication Module dan aksesoris </v>
          </cell>
          <cell r="G2399" t="str">
            <v>unit</v>
          </cell>
          <cell r="H2399">
            <v>1</v>
          </cell>
        </row>
        <row r="2400">
          <cell r="F2400" t="str">
            <v xml:space="preserve">Box Panel DDC termasuk material 
bantu / aksesoris </v>
          </cell>
          <cell r="G2400" t="str">
            <v>unit</v>
          </cell>
          <cell r="H2400">
            <v>1</v>
          </cell>
        </row>
        <row r="2401">
          <cell r="F2401" t="str">
            <v xml:space="preserve">Room Temperature Sensor dan aksesoris </v>
          </cell>
          <cell r="G2401" t="str">
            <v>unit</v>
          </cell>
          <cell r="H2401">
            <v>1</v>
          </cell>
        </row>
        <row r="2402">
          <cell r="F2402" t="str">
            <v xml:space="preserve">Level Switch dan aksesoris </v>
          </cell>
          <cell r="G2402" t="str">
            <v>unit</v>
          </cell>
          <cell r="H2402">
            <v>1</v>
          </cell>
        </row>
        <row r="2403">
          <cell r="F2403" t="str">
            <v>Digital Input dan aksesoris</v>
          </cell>
          <cell r="G2403" t="str">
            <v>unit</v>
          </cell>
          <cell r="H2403">
            <v>1</v>
          </cell>
        </row>
        <row r="2404">
          <cell r="F2404" t="str">
            <v xml:space="preserve">Kabel NYM 3 x 2.5mm² </v>
          </cell>
          <cell r="G2404" t="str">
            <v>m'</v>
          </cell>
          <cell r="H2404">
            <v>1</v>
          </cell>
        </row>
        <row r="2405">
          <cell r="F2405" t="str">
            <v>Conduit 20 mm</v>
          </cell>
          <cell r="G2405" t="str">
            <v>m'</v>
          </cell>
          <cell r="H2405">
            <v>1</v>
          </cell>
        </row>
        <row r="2406">
          <cell r="F2406" t="str">
            <v xml:space="preserve">Socket Conduit 20 mm </v>
          </cell>
          <cell r="G2406" t="str">
            <v>buah</v>
          </cell>
          <cell r="H2406">
            <v>1</v>
          </cell>
        </row>
        <row r="2407">
          <cell r="F2407" t="str">
            <v xml:space="preserve">Klem 20 mm </v>
          </cell>
          <cell r="G2407" t="str">
            <v>buah</v>
          </cell>
          <cell r="H2407">
            <v>1</v>
          </cell>
        </row>
        <row r="2408">
          <cell r="F2408" t="str">
            <v xml:space="preserve">Flexible Conduit 20 mm </v>
          </cell>
          <cell r="G2408" t="str">
            <v>m'</v>
          </cell>
          <cell r="H2408">
            <v>1</v>
          </cell>
        </row>
        <row r="2409">
          <cell r="F2409" t="str">
            <v xml:space="preserve">Fischer S6 + sekrup </v>
          </cell>
          <cell r="G2409" t="str">
            <v>buah</v>
          </cell>
          <cell r="H2409">
            <v>1</v>
          </cell>
        </row>
        <row r="2410">
          <cell r="F2410" t="str">
            <v xml:space="preserve">AC Wall Mounted Kap : 15.400 BTUH dan 
aksesoris </v>
          </cell>
          <cell r="G2410" t="str">
            <v>unit</v>
          </cell>
          <cell r="H2410">
            <v>1</v>
          </cell>
        </row>
        <row r="2411">
          <cell r="F2411" t="str">
            <v xml:space="preserve">AC Wall Mounted Kap : 19.100 BTUH dan 
aksesoris </v>
          </cell>
          <cell r="G2411" t="str">
            <v>unit</v>
          </cell>
          <cell r="H2411">
            <v>1</v>
          </cell>
        </row>
        <row r="2412">
          <cell r="F2412" t="str">
            <v xml:space="preserve">AC Wall Mounted Kap : 19.100 BTUH dan 
aksesoris </v>
          </cell>
          <cell r="G2412" t="str">
            <v>unit</v>
          </cell>
          <cell r="H2412">
            <v>1</v>
          </cell>
        </row>
        <row r="2413">
          <cell r="F2413" t="str">
            <v xml:space="preserve">AC Cassette Kap : 15.400 BTUH dan 
aksesoris </v>
          </cell>
          <cell r="G2413" t="str">
            <v>unit</v>
          </cell>
          <cell r="H2413">
            <v>1</v>
          </cell>
        </row>
        <row r="2414">
          <cell r="F2414" t="str">
            <v xml:space="preserve">AC Cassette Kap : 19.100 BTUH dan aksesoris </v>
          </cell>
          <cell r="G2414" t="str">
            <v>unit</v>
          </cell>
          <cell r="H2414">
            <v>1</v>
          </cell>
        </row>
        <row r="2415">
          <cell r="F2415" t="str">
            <v xml:space="preserve">AC Cassette Kap : 24.200 BTUH dan 
aksesoris </v>
          </cell>
          <cell r="G2415" t="str">
            <v>unit</v>
          </cell>
          <cell r="H2415">
            <v>1</v>
          </cell>
        </row>
        <row r="2416">
          <cell r="F2416" t="str">
            <v xml:space="preserve">AC Cassette Kap : 30.700 BTUH dan 
aksesoris </v>
          </cell>
          <cell r="G2416" t="str">
            <v>unit</v>
          </cell>
          <cell r="H2416">
            <v>1</v>
          </cell>
        </row>
        <row r="2417">
          <cell r="F2417" t="str">
            <v xml:space="preserve">AC Cassette Kap : 38.200 BTUH dan 
aksesoris </v>
          </cell>
          <cell r="G2417" t="str">
            <v>unit</v>
          </cell>
          <cell r="H2417">
            <v>1</v>
          </cell>
        </row>
        <row r="2418">
          <cell r="F2418" t="str">
            <v xml:space="preserve">AC Cassette Kap : 47.800 BTUH dan 
aksesoris </v>
          </cell>
          <cell r="G2418" t="str">
            <v>unit</v>
          </cell>
          <cell r="H2418">
            <v>1</v>
          </cell>
        </row>
        <row r="2419">
          <cell r="F2419" t="str">
            <v xml:space="preserve">AC Cassette Kap : 54.600 BTUH dan 
aksesoris </v>
          </cell>
          <cell r="G2419" t="str">
            <v>unit</v>
          </cell>
          <cell r="H2419">
            <v>1</v>
          </cell>
        </row>
        <row r="2420">
          <cell r="F2420" t="str">
            <v xml:space="preserve">AC Cassette Duct Kap. 24.200 Btu/h 
dan aksesoris </v>
          </cell>
          <cell r="G2420" t="str">
            <v>unit</v>
          </cell>
          <cell r="H2420">
            <v>1</v>
          </cell>
        </row>
        <row r="2421">
          <cell r="F2421" t="str">
            <v xml:space="preserve">AC Cassette Duct Kap. 30.700 Btu/h 
dan aksesoris </v>
          </cell>
          <cell r="G2421" t="str">
            <v>unit</v>
          </cell>
          <cell r="H2421">
            <v>1</v>
          </cell>
        </row>
        <row r="2422">
          <cell r="F2422" t="str">
            <v xml:space="preserve">AC Cassette Duct Kap. 38.200 Btu/h 
dan aksesoris </v>
          </cell>
          <cell r="G2422" t="str">
            <v>unit</v>
          </cell>
          <cell r="H2422">
            <v>1</v>
          </cell>
        </row>
        <row r="2423">
          <cell r="F2423" t="str">
            <v>AC Split Duct Kap. 12.300 Btu/h dan 
aksesoris</v>
          </cell>
          <cell r="G2423" t="str">
            <v>unit</v>
          </cell>
          <cell r="H2423">
            <v>1</v>
          </cell>
        </row>
        <row r="2424">
          <cell r="F2424" t="str">
            <v>AC Split Duct Kap. 15.400 Btu/h dan 
aksesoris</v>
          </cell>
          <cell r="G2424" t="str">
            <v>unit</v>
          </cell>
          <cell r="H2424">
            <v>1</v>
          </cell>
        </row>
        <row r="2425">
          <cell r="F2425" t="str">
            <v xml:space="preserve">AC Split Duct Kap. 24.200 Btu/h dan 
aksesoris </v>
          </cell>
          <cell r="G2425" t="str">
            <v>unit</v>
          </cell>
          <cell r="H2425">
            <v>1</v>
          </cell>
        </row>
        <row r="2426">
          <cell r="F2426" t="str">
            <v xml:space="preserve">AC Split Duct Kap. 30.700 Btu/h dan 
aksesoris </v>
          </cell>
          <cell r="G2426" t="str">
            <v>unit</v>
          </cell>
          <cell r="H2426">
            <v>1</v>
          </cell>
        </row>
        <row r="2427">
          <cell r="F2427" t="str">
            <v>AC Split Duct Kap. 38.200 Btu/h dan 
aksesoris</v>
          </cell>
          <cell r="G2427" t="str">
            <v>unit</v>
          </cell>
          <cell r="H2427">
            <v>1</v>
          </cell>
        </row>
        <row r="2428">
          <cell r="F2428" t="str">
            <v xml:space="preserve">AC Split Duct Kap. 54.600 Btu/h dan 
aksesoris </v>
          </cell>
          <cell r="G2428" t="str">
            <v>unit</v>
          </cell>
          <cell r="H2428">
            <v>1</v>
          </cell>
        </row>
        <row r="2429">
          <cell r="F2429" t="str">
            <v xml:space="preserve">AC High Static Duct Kap. 76.400 Btu/h 
dan aksesoris </v>
          </cell>
          <cell r="G2429" t="str">
            <v>unit</v>
          </cell>
          <cell r="H2429">
            <v>1</v>
          </cell>
        </row>
        <row r="2430">
          <cell r="F2430" t="str">
            <v>AC High Static Duct Kap. 95.500 Btu/h 
dan aksesoris</v>
          </cell>
          <cell r="G2430" t="str">
            <v>unit</v>
          </cell>
          <cell r="H2430">
            <v>1</v>
          </cell>
        </row>
        <row r="2431">
          <cell r="F2431" t="str">
            <v>Outdoor Air Processing Kap. 
30.700 Btu/h dan aksesoris</v>
          </cell>
          <cell r="G2431" t="str">
            <v>unit</v>
          </cell>
          <cell r="H2431">
            <v>1</v>
          </cell>
        </row>
        <row r="2432">
          <cell r="F2432" t="str">
            <v>Outdoor Air Processing Kap. 
38.200 Btu/h dan aksesoris</v>
          </cell>
          <cell r="G2432" t="str">
            <v>unit</v>
          </cell>
          <cell r="H2432">
            <v>1</v>
          </cell>
        </row>
        <row r="2433">
          <cell r="F2433" t="str">
            <v>Outdoor Air Processing Kap. 
76.400 Btu/h dan aksesoris</v>
          </cell>
          <cell r="G2433" t="str">
            <v>unit</v>
          </cell>
          <cell r="H2433">
            <v>1</v>
          </cell>
        </row>
        <row r="2434">
          <cell r="F2434" t="str">
            <v xml:space="preserve">Outdoor Air Processing Kap. 
95.500Btu/h dan aksesoris </v>
          </cell>
          <cell r="G2434" t="str">
            <v>unit</v>
          </cell>
          <cell r="H2434">
            <v>1</v>
          </cell>
        </row>
        <row r="2435">
          <cell r="F2435" t="str">
            <v xml:space="preserve">T Dus </v>
          </cell>
          <cell r="G2435" t="str">
            <v xml:space="preserve">buah </v>
          </cell>
          <cell r="H2435">
            <v>1</v>
          </cell>
        </row>
        <row r="2436">
          <cell r="F2436" t="str">
            <v>Socket Conduit 20 mm</v>
          </cell>
          <cell r="G2436" t="str">
            <v xml:space="preserve">buah </v>
          </cell>
          <cell r="H2436">
            <v>1</v>
          </cell>
        </row>
        <row r="2437">
          <cell r="F2437" t="str">
            <v xml:space="preserve">Klem 20 mm </v>
          </cell>
          <cell r="G2437" t="str">
            <v xml:space="preserve">buah </v>
          </cell>
          <cell r="H2437">
            <v>1</v>
          </cell>
        </row>
        <row r="2438">
          <cell r="F2438" t="str">
            <v xml:space="preserve">Isolasi </v>
          </cell>
          <cell r="G2438" t="str">
            <v>m</v>
          </cell>
          <cell r="H2438">
            <v>1</v>
          </cell>
        </row>
        <row r="2439">
          <cell r="F2439" t="str">
            <v xml:space="preserve">lasdop </v>
          </cell>
          <cell r="G2439" t="str">
            <v xml:space="preserve">buah </v>
          </cell>
          <cell r="H2439">
            <v>1</v>
          </cell>
        </row>
        <row r="2440">
          <cell r="F2440" t="str">
            <v xml:space="preserve">Elbow </v>
          </cell>
          <cell r="G2440" t="str">
            <v xml:space="preserve">buah </v>
          </cell>
          <cell r="H2440">
            <v>1</v>
          </cell>
        </row>
        <row r="2441">
          <cell r="F2441" t="str">
            <v xml:space="preserve">Fischer S6 + Sekrup </v>
          </cell>
          <cell r="G2441" t="str">
            <v xml:space="preserve">buah </v>
          </cell>
          <cell r="H2441">
            <v>1</v>
          </cell>
        </row>
        <row r="2442">
          <cell r="F2442" t="str">
            <v xml:space="preserve">kWh meter Token 1 Phase </v>
          </cell>
          <cell r="G2442" t="str">
            <v xml:space="preserve">unit </v>
          </cell>
          <cell r="H2442">
            <v>1</v>
          </cell>
        </row>
        <row r="2443">
          <cell r="F2443" t="str">
            <v xml:space="preserve">kWh meter Token 3 Phase </v>
          </cell>
          <cell r="G2443" t="str">
            <v xml:space="preserve">unit </v>
          </cell>
          <cell r="H2443">
            <v>1</v>
          </cell>
        </row>
        <row r="2444">
          <cell r="F2444" t="str">
            <v xml:space="preserve">Software sistem kwh meter swakelola prabayar </v>
          </cell>
          <cell r="G2444" t="str">
            <v xml:space="preserve">buah </v>
          </cell>
          <cell r="H2444">
            <v>1</v>
          </cell>
        </row>
        <row r="2445">
          <cell r="F2445" t="str">
            <v xml:space="preserve">PC Server </v>
          </cell>
          <cell r="G2445" t="str">
            <v xml:space="preserve">buah </v>
          </cell>
          <cell r="H2445">
            <v>1</v>
          </cell>
        </row>
        <row r="2446">
          <cell r="F2446" t="str">
            <v>PUTM termasuk material bantu / aksesoris</v>
          </cell>
          <cell r="G2446" t="str">
            <v xml:space="preserve">unit </v>
          </cell>
          <cell r="H2446">
            <v>1</v>
          </cell>
        </row>
        <row r="2447">
          <cell r="F2447" t="str">
            <v xml:space="preserve">PUTM termasuk material bantu / aksesoris </v>
          </cell>
          <cell r="G2447" t="str">
            <v xml:space="preserve">unit </v>
          </cell>
          <cell r="H2447">
            <v>1</v>
          </cell>
        </row>
        <row r="2448">
          <cell r="F2448" t="str">
            <v xml:space="preserve">MDP Floor Standing termasuk material bantu / aksesoris </v>
          </cell>
          <cell r="G2448" t="str">
            <v xml:space="preserve">unit </v>
          </cell>
          <cell r="H2448">
            <v>1</v>
          </cell>
        </row>
        <row r="2449">
          <cell r="F2449" t="str">
            <v xml:space="preserve">MDP Wall Mounted termasuk material bantu / aksesoris </v>
          </cell>
          <cell r="G2449" t="str">
            <v xml:space="preserve">unit </v>
          </cell>
          <cell r="H2449">
            <v>1</v>
          </cell>
        </row>
        <row r="2450">
          <cell r="F2450" t="str">
            <v xml:space="preserve">SDP Floor Standing termasuk material bantu / aksesoris. </v>
          </cell>
          <cell r="G2450" t="str">
            <v>unit</v>
          </cell>
          <cell r="H2450">
            <v>1</v>
          </cell>
        </row>
        <row r="2451">
          <cell r="F2451" t="str">
            <v xml:space="preserve">SDP Wall Mounted termasuk material bantu / aksesoris </v>
          </cell>
          <cell r="G2451" t="str">
            <v>unit</v>
          </cell>
          <cell r="H2451">
            <v>1</v>
          </cell>
        </row>
        <row r="2452">
          <cell r="F2452" t="str">
            <v>Panel Utama Tegangan Menengah</v>
          </cell>
          <cell r="G2452" t="str">
            <v xml:space="preserve">unit </v>
          </cell>
          <cell r="H2452">
            <v>1</v>
          </cell>
        </row>
        <row r="2453">
          <cell r="F2453" t="str">
            <v>Panel Utama Tegangan Rendah</v>
          </cell>
          <cell r="G2453" t="str">
            <v xml:space="preserve">unit </v>
          </cell>
          <cell r="H2453">
            <v>1</v>
          </cell>
        </row>
        <row r="2454">
          <cell r="F2454" t="str">
            <v>MDP Floor Standing</v>
          </cell>
          <cell r="G2454" t="str">
            <v xml:space="preserve">unit </v>
          </cell>
          <cell r="H2454">
            <v>1</v>
          </cell>
        </row>
        <row r="2455">
          <cell r="F2455" t="str">
            <v xml:space="preserve">MDP Wall Mounted </v>
          </cell>
          <cell r="G2455" t="str">
            <v xml:space="preserve">Unit </v>
          </cell>
          <cell r="H2455">
            <v>1</v>
          </cell>
        </row>
        <row r="2456">
          <cell r="F2456" t="str">
            <v xml:space="preserve">SDP Floor Standing </v>
          </cell>
          <cell r="G2456" t="str">
            <v>unit</v>
          </cell>
          <cell r="H2456">
            <v>1</v>
          </cell>
        </row>
        <row r="2457">
          <cell r="F2457" t="str">
            <v xml:space="preserve">SDP Wall  Mounted </v>
          </cell>
          <cell r="G2457" t="str">
            <v>unit</v>
          </cell>
          <cell r="H2457">
            <v>1</v>
          </cell>
        </row>
        <row r="2458">
          <cell r="F2458" t="str">
            <v xml:space="preserve">Panel Lantai Wall Mounted (800 x 600 x 
200 mm) termasuk material bantu / aksesoris </v>
          </cell>
          <cell r="G2458" t="str">
            <v xml:space="preserve">Unit </v>
          </cell>
          <cell r="H2458">
            <v>1</v>
          </cell>
        </row>
        <row r="2459">
          <cell r="F2459" t="str">
            <v xml:space="preserve">Panel Lantai Wall Mounted (600 x 400 x 
200 mm) termasuk material bantu / aksesoris </v>
          </cell>
          <cell r="G2459" t="str">
            <v>unit</v>
          </cell>
          <cell r="H2459">
            <v>1</v>
          </cell>
        </row>
        <row r="2460">
          <cell r="F2460" t="str">
            <v xml:space="preserve">Panel kWh Meter </v>
          </cell>
          <cell r="G2460" t="str">
            <v>unit</v>
          </cell>
          <cell r="H2460">
            <v>1</v>
          </cell>
        </row>
        <row r="2461">
          <cell r="F2461" t="str">
            <v xml:space="preserve">Panel Penerang Luar Outdoor termasuk material batu </v>
          </cell>
          <cell r="G2461" t="str">
            <v>Unit</v>
          </cell>
          <cell r="H2461">
            <v>1</v>
          </cell>
        </row>
        <row r="2462">
          <cell r="F2462" t="str">
            <v>Panel Kontrol Pompa</v>
          </cell>
          <cell r="G2462" t="str">
            <v>unit</v>
          </cell>
          <cell r="H2462">
            <v>1</v>
          </cell>
        </row>
        <row r="2463">
          <cell r="F2463" t="str">
            <v xml:space="preserve">Panel Kontrol Pompa Kolam Renang 
termasuk material bantu / aksesoris </v>
          </cell>
          <cell r="G2463" t="str">
            <v>unit</v>
          </cell>
          <cell r="H2463">
            <v>1</v>
          </cell>
        </row>
        <row r="2464">
          <cell r="F2464" t="str">
            <v xml:space="preserve">Panel Kontrol WTP termasuk material 
bantu / aksesoris </v>
          </cell>
          <cell r="G2464" t="str">
            <v>unit</v>
          </cell>
          <cell r="H2464">
            <v>1</v>
          </cell>
        </row>
        <row r="2465">
          <cell r="F2465" t="str">
            <v xml:space="preserve">Panel Kontrol IPAL termasuk material 
bantu / aksesoris </v>
          </cell>
          <cell r="G2465" t="str">
            <v>unit</v>
          </cell>
          <cell r="H2465">
            <v>1</v>
          </cell>
        </row>
        <row r="2466">
          <cell r="F2466" t="str">
            <v xml:space="preserve">Panel Power Lift termasuk material 
bantu / aksesoris </v>
          </cell>
          <cell r="G2466" t="str">
            <v>unit</v>
          </cell>
          <cell r="H2466">
            <v>1</v>
          </cell>
        </row>
        <row r="2467">
          <cell r="F2467" t="str">
            <v xml:space="preserve">Panel Power Gondola termasuk material 
bantu / aksesoris </v>
          </cell>
          <cell r="G2467" t="str">
            <v>unit</v>
          </cell>
          <cell r="H2467">
            <v>1</v>
          </cell>
        </row>
        <row r="2468">
          <cell r="F2468" t="str">
            <v>Genset Kap : 35 kVA Silent Type dan 
aksesoris</v>
          </cell>
          <cell r="G2468" t="str">
            <v xml:space="preserve">Buah </v>
          </cell>
          <cell r="H2468">
            <v>1</v>
          </cell>
        </row>
        <row r="2469">
          <cell r="F2469" t="str">
            <v xml:space="preserve">Genset Kap : 700 kVA Silent Type dan 
aksesoris </v>
          </cell>
          <cell r="G2469" t="str">
            <v xml:space="preserve">Buah </v>
          </cell>
          <cell r="H2469">
            <v>1</v>
          </cell>
        </row>
        <row r="2470">
          <cell r="F2470" t="str">
            <v xml:space="preserve">Genset Kap : 1.000 kVA Silent Type dan 
aksesoris </v>
          </cell>
          <cell r="G2470" t="str">
            <v xml:space="preserve">Buah </v>
          </cell>
          <cell r="H2470">
            <v>1</v>
          </cell>
        </row>
        <row r="2471">
          <cell r="F2471" t="str">
            <v>Panel Power Gondola termasuk material bantu</v>
          </cell>
          <cell r="G2471" t="str">
            <v xml:space="preserve">unit </v>
          </cell>
          <cell r="H2471">
            <v>1</v>
          </cell>
        </row>
        <row r="2472">
          <cell r="F2472" t="str">
            <v>Panel Power Elektronik termasuk material bantu</v>
          </cell>
          <cell r="G2472" t="str">
            <v>unit</v>
          </cell>
          <cell r="H2472">
            <v>1</v>
          </cell>
        </row>
        <row r="2473">
          <cell r="F2473" t="str">
            <v xml:space="preserve">Panel Power AHU termasuk material bantu </v>
          </cell>
          <cell r="G2473" t="str">
            <v xml:space="preserve">unit </v>
          </cell>
          <cell r="H2473">
            <v>1</v>
          </cell>
        </row>
        <row r="2474">
          <cell r="F2474" t="str">
            <v xml:space="preserve">Panel Power AC termasuk material bantu </v>
          </cell>
          <cell r="G2474" t="str">
            <v xml:space="preserve">unit </v>
          </cell>
          <cell r="H2474">
            <v>1</v>
          </cell>
        </row>
        <row r="2475">
          <cell r="F2475" t="str">
            <v xml:space="preserve">Panel Power Chiller termasuk material bantu </v>
          </cell>
          <cell r="G2475" t="str">
            <v xml:space="preserve">unit </v>
          </cell>
          <cell r="H2475">
            <v>1</v>
          </cell>
        </row>
        <row r="2476">
          <cell r="F2476" t="str">
            <v>Panel Kontrol Power Chiller termasuk material bantu</v>
          </cell>
          <cell r="G2476" t="str">
            <v xml:space="preserve">unit </v>
          </cell>
          <cell r="H2476">
            <v>1</v>
          </cell>
        </row>
        <row r="2477">
          <cell r="F2477" t="str">
            <v xml:space="preserve">Panel Kontrol Power Cooling Tower termasuk material bantu </v>
          </cell>
          <cell r="G2477" t="str">
            <v xml:space="preserve">unit </v>
          </cell>
          <cell r="H2477">
            <v>1</v>
          </cell>
        </row>
        <row r="2478">
          <cell r="F2478" t="str">
            <v>Panel Kontrol Fan Presurisasi termasuk material bantu</v>
          </cell>
          <cell r="G2478" t="str">
            <v xml:space="preserve">unit </v>
          </cell>
          <cell r="H2478">
            <v>1</v>
          </cell>
        </row>
        <row r="2479">
          <cell r="F2479" t="str">
            <v xml:space="preserve">MCB Box </v>
          </cell>
          <cell r="G2479" t="str">
            <v xml:space="preserve">unit </v>
          </cell>
          <cell r="H2479">
            <v>1</v>
          </cell>
        </row>
        <row r="2480">
          <cell r="F2480" t="str">
            <v xml:space="preserve">Genset Kap : 75kVA Silent Type dan aksesoris </v>
          </cell>
          <cell r="G2480" t="str">
            <v>unit</v>
          </cell>
          <cell r="H2480">
            <v>1</v>
          </cell>
        </row>
        <row r="2481">
          <cell r="F2481" t="str">
            <v xml:space="preserve">Genset Kap : 100 kVA Silent Type dan aksesoris </v>
          </cell>
          <cell r="G2481" t="str">
            <v xml:space="preserve">unit </v>
          </cell>
          <cell r="H2481">
            <v>1</v>
          </cell>
        </row>
        <row r="2482">
          <cell r="F2482" t="str">
            <v xml:space="preserve">Genset Kap : 400 kVA Silent Type dan aksesoris </v>
          </cell>
          <cell r="G2482" t="str">
            <v xml:space="preserve">unit </v>
          </cell>
          <cell r="H2482">
            <v>1</v>
          </cell>
        </row>
        <row r="2483">
          <cell r="F2483" t="str">
            <v xml:space="preserve">UPS 5 KVA </v>
          </cell>
          <cell r="G2483" t="str">
            <v xml:space="preserve">unit </v>
          </cell>
          <cell r="H2483">
            <v>1</v>
          </cell>
        </row>
        <row r="2484">
          <cell r="F2484" t="str">
            <v xml:space="preserve">Tangki Solar Harian 500 liter </v>
          </cell>
          <cell r="G2484" t="str">
            <v>buah</v>
          </cell>
          <cell r="H2484">
            <v>1</v>
          </cell>
        </row>
        <row r="2485">
          <cell r="F2485" t="str">
            <v>Hand Pump Solar
dan aksesoris</v>
          </cell>
          <cell r="G2485" t="str">
            <v xml:space="preserve">Buah </v>
          </cell>
          <cell r="H2485">
            <v>1</v>
          </cell>
        </row>
        <row r="2486">
          <cell r="F2486" t="str">
            <v>Trafo Kap : 630 Kva : Synthetic Oil Ester</v>
          </cell>
          <cell r="G2486" t="str">
            <v>unit</v>
          </cell>
          <cell r="H2486">
            <v>1</v>
          </cell>
        </row>
        <row r="2487">
          <cell r="F2487" t="str">
            <v xml:space="preserve">Trafo Kap : 1.250 KVA ; Synthetic Oil Ester 
(termasuk terminasi instalasi trafo) dan 
aksesoris </v>
          </cell>
          <cell r="G2487" t="str">
            <v>unit</v>
          </cell>
          <cell r="H2487">
            <v>1</v>
          </cell>
        </row>
        <row r="2488">
          <cell r="F2488" t="str">
            <v>Downlight 5 Inch 14, 5 Watt LED + Aksesoris</v>
          </cell>
          <cell r="G2488" t="str">
            <v xml:space="preserve">buah </v>
          </cell>
          <cell r="H2488">
            <v>1</v>
          </cell>
        </row>
        <row r="2489">
          <cell r="F2489" t="str">
            <v xml:space="preserve">Lampu LED E27 10 watt + Aksesoris </v>
          </cell>
          <cell r="G2489" t="str">
            <v xml:space="preserve">buah </v>
          </cell>
          <cell r="H2489">
            <v>1</v>
          </cell>
        </row>
        <row r="2490">
          <cell r="F2490" t="str">
            <v xml:space="preserve">Fitting E27 + Aksesoris </v>
          </cell>
          <cell r="G2490" t="str">
            <v xml:space="preserve">buah </v>
          </cell>
          <cell r="H2490">
            <v>1</v>
          </cell>
        </row>
        <row r="2491">
          <cell r="F2491" t="str">
            <v xml:space="preserve">Nicad Battery </v>
          </cell>
          <cell r="G2491" t="str">
            <v>Unit</v>
          </cell>
          <cell r="H2491">
            <v>1</v>
          </cell>
        </row>
        <row r="2492">
          <cell r="F2492" t="str">
            <v>Lampu LED E27 19 watt</v>
          </cell>
          <cell r="G2492" t="str">
            <v xml:space="preserve">buah </v>
          </cell>
          <cell r="H2492">
            <v>1</v>
          </cell>
        </row>
        <row r="2493">
          <cell r="F2493" t="str">
            <v>RM TKI 2 x 16 Watt LED</v>
          </cell>
          <cell r="G2493" t="str">
            <v>unit</v>
          </cell>
          <cell r="H2493">
            <v>1</v>
          </cell>
        </row>
        <row r="2494">
          <cell r="F2494" t="str">
            <v>Lampu Sorot LED 100 Watt</v>
          </cell>
          <cell r="G2494" t="str">
            <v xml:space="preserve">unit </v>
          </cell>
          <cell r="H2494">
            <v>1</v>
          </cell>
        </row>
        <row r="2495">
          <cell r="F2495" t="str">
            <v xml:space="preserve">Lampu Sorot RGB 30 Watt untuk Outdoor </v>
          </cell>
          <cell r="G2495" t="str">
            <v xml:space="preserve">unit </v>
          </cell>
          <cell r="H2495">
            <v>1</v>
          </cell>
        </row>
        <row r="2496">
          <cell r="F2496" t="str">
            <v xml:space="preserve">Pelindung Lampu </v>
          </cell>
          <cell r="G2496" t="str">
            <v xml:space="preserve">unit </v>
          </cell>
          <cell r="H2496">
            <v>1</v>
          </cell>
        </row>
        <row r="2497">
          <cell r="F2497" t="str">
            <v xml:space="preserve">Lampu High Bay 100 Watt </v>
          </cell>
          <cell r="G2497" t="str">
            <v xml:space="preserve">unit </v>
          </cell>
          <cell r="H2497">
            <v>1</v>
          </cell>
        </row>
        <row r="2498">
          <cell r="F2498" t="str">
            <v>Lampu Eksit LED 3 Watt c/w Battery+Aksesoris</v>
          </cell>
          <cell r="G2498" t="str">
            <v>Unit</v>
          </cell>
          <cell r="H2498">
            <v>1</v>
          </cell>
        </row>
        <row r="2499">
          <cell r="F2499" t="str">
            <v>Lampu TLED 1  x 14 Watt 2.100 Lumen + Aksesoris</v>
          </cell>
          <cell r="G2499" t="str">
            <v>Unit</v>
          </cell>
          <cell r="H2499">
            <v>1</v>
          </cell>
        </row>
        <row r="2500">
          <cell r="F2500" t="str">
            <v xml:space="preserve">Lampu TLED 1 x 24 Watt 2.100 Lumen (Balk) dan aksesoris </v>
          </cell>
          <cell r="G2500" t="str">
            <v>Unit</v>
          </cell>
          <cell r="H2500">
            <v>1</v>
          </cell>
        </row>
        <row r="2501">
          <cell r="F2501" t="str">
            <v>Lampu TLED 1 x 24 Watt 2.100 Lumen+Aksesoris</v>
          </cell>
          <cell r="G2501" t="str">
            <v>Unit</v>
          </cell>
          <cell r="H2501">
            <v>1</v>
          </cell>
        </row>
        <row r="2502">
          <cell r="F2502" t="str">
            <v>Lampu TLED 2 x 24 Watt 2.100 Lumen</v>
          </cell>
          <cell r="G2502" t="str">
            <v xml:space="preserve">Unit </v>
          </cell>
          <cell r="H2502">
            <v>1</v>
          </cell>
        </row>
        <row r="2503">
          <cell r="F2503" t="str">
            <v xml:space="preserve">Lampu PJU LED 50 Watt </v>
          </cell>
          <cell r="G2503" t="str">
            <v xml:space="preserve">buah </v>
          </cell>
          <cell r="H2503">
            <v>1</v>
          </cell>
        </row>
        <row r="2504">
          <cell r="F2504" t="str">
            <v>Tiang PJU Kawasan 6-7 m</v>
          </cell>
          <cell r="G2504" t="str">
            <v>Unit</v>
          </cell>
          <cell r="H2504">
            <v>1</v>
          </cell>
        </row>
        <row r="2505">
          <cell r="F2505" t="str">
            <v>Lampu PJU LED 50 Watt + Solar Cell</v>
          </cell>
          <cell r="G2505" t="str">
            <v>Unit</v>
          </cell>
          <cell r="H2505">
            <v>1</v>
          </cell>
        </row>
        <row r="2506">
          <cell r="F2506" t="str">
            <v>Lampu Taman 25 Watt +Tiang 1 m</v>
          </cell>
          <cell r="G2506" t="str">
            <v xml:space="preserve">Unit </v>
          </cell>
          <cell r="H2506">
            <v>1</v>
          </cell>
        </row>
        <row r="2507">
          <cell r="F2507" t="str">
            <v>Fitting</v>
          </cell>
          <cell r="G2507" t="str">
            <v>Unit</v>
          </cell>
          <cell r="H2507">
            <v>1</v>
          </cell>
        </row>
        <row r="2508">
          <cell r="F2508" t="str">
            <v xml:space="preserve">Lampu Baret 20 Watt termasuk fitting dan 
aksesoris </v>
          </cell>
          <cell r="G2508" t="str">
            <v>Unit</v>
          </cell>
          <cell r="H2508">
            <v>1</v>
          </cell>
        </row>
        <row r="2509">
          <cell r="F2509" t="str">
            <v xml:space="preserve">Lampu Baret 32 Watt termasuk fitting dan 
aksesoris </v>
          </cell>
          <cell r="G2509" t="str">
            <v>Unit</v>
          </cell>
          <cell r="H2509">
            <v>1</v>
          </cell>
        </row>
        <row r="2510">
          <cell r="F2510" t="str">
            <v xml:space="preserve">Downlight LED-E27 9W 3000K (Recessed) 
dan aksesoris </v>
          </cell>
          <cell r="G2510" t="str">
            <v xml:space="preserve">Unit </v>
          </cell>
          <cell r="H2510">
            <v>1</v>
          </cell>
        </row>
        <row r="2511">
          <cell r="F2511" t="str">
            <v>Downlight LED-E27 9W 4000K (Recessed) 
dan aksesoris</v>
          </cell>
          <cell r="G2511" t="str">
            <v xml:space="preserve">Unit </v>
          </cell>
          <cell r="H2511">
            <v>1</v>
          </cell>
        </row>
        <row r="2512">
          <cell r="F2512" t="str">
            <v>Downlight LED-E27 9W 4000K (Recessed) 
+ Battery dan aksesoris</v>
          </cell>
          <cell r="G2512" t="str">
            <v xml:space="preserve">Unit </v>
          </cell>
          <cell r="H2512">
            <v>1</v>
          </cell>
        </row>
        <row r="2513">
          <cell r="F2513" t="str">
            <v>Downlight LED 9 Watt dan aksesoris</v>
          </cell>
          <cell r="G2513" t="str">
            <v xml:space="preserve">Unit </v>
          </cell>
          <cell r="H2513">
            <v>1</v>
          </cell>
        </row>
        <row r="2514">
          <cell r="F2514" t="str">
            <v>Downlight LED 17 Watt dan aksesoris</v>
          </cell>
          <cell r="G2514" t="str">
            <v xml:space="preserve">Unit </v>
          </cell>
          <cell r="H2514">
            <v>1</v>
          </cell>
        </row>
        <row r="2515">
          <cell r="F2515" t="str">
            <v xml:space="preserve">Downlight LED 24 Watt dan aksesoris </v>
          </cell>
          <cell r="G2515" t="str">
            <v xml:space="preserve">buah </v>
          </cell>
          <cell r="H2515">
            <v>1</v>
          </cell>
        </row>
        <row r="2516">
          <cell r="F2516" t="str">
            <v xml:space="preserve">Downlight 5 Inch 12 Watt LED dan 
aksesoris </v>
          </cell>
          <cell r="G2516" t="str">
            <v xml:space="preserve">Unit </v>
          </cell>
          <cell r="H2516">
            <v>1</v>
          </cell>
        </row>
        <row r="2517">
          <cell r="F2517" t="str">
            <v xml:space="preserve">Downlight 13 Watt dan aksesoris </v>
          </cell>
          <cell r="G2517" t="str">
            <v xml:space="preserve">Unit </v>
          </cell>
          <cell r="H2517">
            <v>1</v>
          </cell>
        </row>
        <row r="2518">
          <cell r="F2518" t="str">
            <v xml:space="preserve">Lampu Sorot LED 50 Watt dan aksesoris </v>
          </cell>
          <cell r="G2518" t="str">
            <v xml:space="preserve">buah </v>
          </cell>
          <cell r="H2518">
            <v>1</v>
          </cell>
        </row>
        <row r="2519">
          <cell r="F2519" t="str">
            <v xml:space="preserve">Lampu Sorot LED 9 Watt dan aksesoris </v>
          </cell>
          <cell r="G2519" t="str">
            <v xml:space="preserve">Unit </v>
          </cell>
          <cell r="H2519">
            <v>1</v>
          </cell>
        </row>
        <row r="2520">
          <cell r="F2520" t="str">
            <v>Lampu TLED 1 x 18 Watt 4000K dan 
aksesoris</v>
          </cell>
          <cell r="G2520" t="str">
            <v xml:space="preserve">Unit </v>
          </cell>
          <cell r="H2520">
            <v>1</v>
          </cell>
        </row>
        <row r="2521">
          <cell r="F2521" t="str">
            <v xml:space="preserve">Lampu TL 2x18 Watt dan aksesoris </v>
          </cell>
          <cell r="G2521" t="str">
            <v xml:space="preserve">Unit </v>
          </cell>
          <cell r="H2521">
            <v>1</v>
          </cell>
        </row>
        <row r="2522">
          <cell r="F2522" t="str">
            <v xml:space="preserve">Lampu Taman LED 50W + Tiang 3,8 m 
(single pool) </v>
          </cell>
          <cell r="G2522" t="str">
            <v xml:space="preserve">Unit </v>
          </cell>
          <cell r="H2522">
            <v>1</v>
          </cell>
        </row>
        <row r="2523">
          <cell r="F2523" t="str">
            <v>Lampu Taman LED 18W + Tiang 3 m 
(single pool)</v>
          </cell>
          <cell r="G2523" t="str">
            <v xml:space="preserve">buah </v>
          </cell>
          <cell r="H2523">
            <v>1</v>
          </cell>
        </row>
        <row r="2524">
          <cell r="F2524" t="str">
            <v xml:space="preserve">Lampu Baret 20 Watt termasuk fitting dan 
aksesoris </v>
          </cell>
          <cell r="G2524" t="str">
            <v>Unit</v>
          </cell>
          <cell r="H2524">
            <v>1</v>
          </cell>
        </row>
        <row r="2525">
          <cell r="F2525" t="str">
            <v xml:space="preserve">Lampu Baret 32 Watt termasuk fitting dan 
aksesoris </v>
          </cell>
          <cell r="G2525" t="str">
            <v xml:space="preserve">Unit </v>
          </cell>
          <cell r="H2525">
            <v>1</v>
          </cell>
        </row>
        <row r="2526">
          <cell r="F2526" t="str">
            <v xml:space="preserve">Lampu PJU dan aksesoris </v>
          </cell>
          <cell r="G2526" t="str">
            <v xml:space="preserve">Unit </v>
          </cell>
          <cell r="H2526">
            <v>1</v>
          </cell>
        </row>
        <row r="2527">
          <cell r="F2527" t="str">
            <v>Tiang PJU Octagonal Single Ornament + 
pondasi dan aksesoris</v>
          </cell>
          <cell r="G2527" t="str">
            <v xml:space="preserve">Unit </v>
          </cell>
          <cell r="H2527">
            <v>1</v>
          </cell>
        </row>
        <row r="2528">
          <cell r="F2528" t="str">
            <v xml:space="preserve">Tiang PJU Octagonal Double Ornament + 
pondasi dan aksesoris </v>
          </cell>
          <cell r="G2528" t="str">
            <v xml:space="preserve">buah </v>
          </cell>
          <cell r="H2528">
            <v>1</v>
          </cell>
        </row>
        <row r="2529">
          <cell r="F2529" t="str">
            <v>Downlight Outbow LED 9W 4000K dan 
aksesoris</v>
          </cell>
          <cell r="G2529" t="str">
            <v xml:space="preserve">buah </v>
          </cell>
          <cell r="H2529">
            <v>1</v>
          </cell>
        </row>
        <row r="2530">
          <cell r="F2530" t="str">
            <v xml:space="preserve">Downlight Outbow LED 9W 4000K + 
Battery dan aksesoris </v>
          </cell>
          <cell r="G2530" t="str">
            <v xml:space="preserve">Unit </v>
          </cell>
          <cell r="H2530">
            <v>1</v>
          </cell>
        </row>
        <row r="2531">
          <cell r="F2531" t="str">
            <v xml:space="preserve">Washlight LED 3 Watt dan aksesoris </v>
          </cell>
          <cell r="G2531" t="str">
            <v xml:space="preserve">buah </v>
          </cell>
          <cell r="H2531">
            <v>1</v>
          </cell>
        </row>
        <row r="2532">
          <cell r="F2532" t="str">
            <v xml:space="preserve">Spotlight LED-E27 20W 4000K dan 
aksesoris </v>
          </cell>
          <cell r="G2532" t="str">
            <v xml:space="preserve">buah </v>
          </cell>
          <cell r="H2532">
            <v>1</v>
          </cell>
        </row>
        <row r="2533">
          <cell r="F2533" t="str">
            <v xml:space="preserve">Lampu Bollard LED 20 Watt + Tiang 1M </v>
          </cell>
          <cell r="G2533" t="str">
            <v xml:space="preserve">Unit </v>
          </cell>
          <cell r="H2533">
            <v>1</v>
          </cell>
        </row>
        <row r="2534">
          <cell r="F2534" t="str">
            <v xml:space="preserve">Lampu Outdoor Bollard H400xW110 
10W 4000K, IP65 + Tiang 1M </v>
          </cell>
          <cell r="G2534" t="str">
            <v xml:space="preserve">buah </v>
          </cell>
          <cell r="H2534">
            <v>1</v>
          </cell>
        </row>
        <row r="2535">
          <cell r="F2535" t="str">
            <v>Lampu TLED Panel 31 Watt dan 
aksesoris</v>
          </cell>
          <cell r="G2535" t="str">
            <v xml:space="preserve">Unit </v>
          </cell>
          <cell r="H2535">
            <v>1</v>
          </cell>
        </row>
        <row r="2536">
          <cell r="F2536" t="str">
            <v xml:space="preserve">Lampu TLED Panel 31 Watt + Battery dan 
aksesoris </v>
          </cell>
          <cell r="G2536" t="str">
            <v xml:space="preserve">Unit </v>
          </cell>
          <cell r="H2536">
            <v>1</v>
          </cell>
        </row>
        <row r="2537">
          <cell r="F2537" t="str">
            <v>Lampu LED Panel 36 Watt Uk 30x120 cm 
dan aksesoris</v>
          </cell>
          <cell r="G2537" t="str">
            <v xml:space="preserve">buah </v>
          </cell>
          <cell r="H2537">
            <v>1</v>
          </cell>
        </row>
        <row r="2538">
          <cell r="F2538" t="str">
            <v xml:space="preserve">Downlight LED panel dia. 150 mm 15 Watt 
dan aksesoris </v>
          </cell>
          <cell r="G2538" t="str">
            <v xml:space="preserve">buah </v>
          </cell>
          <cell r="H2538">
            <v>1</v>
          </cell>
        </row>
        <row r="2539">
          <cell r="F2539" t="str">
            <v xml:space="preserve">Downlight LED Slim panel dia. 127 mm 10 
Watt dan aksesoris </v>
          </cell>
          <cell r="G2539" t="str">
            <v xml:space="preserve">Unit </v>
          </cell>
          <cell r="H2539">
            <v>1</v>
          </cell>
        </row>
        <row r="2540">
          <cell r="F2540" t="str">
            <v xml:space="preserve">LED Monitor 43" dan aksesoris </v>
          </cell>
          <cell r="G2540" t="str">
            <v>unit</v>
          </cell>
          <cell r="H2540">
            <v>1</v>
          </cell>
        </row>
        <row r="2541">
          <cell r="F2541" t="str">
            <v xml:space="preserve">Bracket Monitor 43” </v>
          </cell>
          <cell r="G2541" t="str">
            <v xml:space="preserve">buah </v>
          </cell>
          <cell r="H2541">
            <v>1</v>
          </cell>
        </row>
        <row r="2542">
          <cell r="F2542" t="str">
            <v xml:space="preserve">Rak 19" 15 U lengkap dengan power outlet 
dan aksesoris </v>
          </cell>
          <cell r="G2542" t="str">
            <v>unit</v>
          </cell>
          <cell r="H2542">
            <v>1</v>
          </cell>
        </row>
        <row r="2543">
          <cell r="F2543" t="str">
            <v>Rack Mount 10 U dan aksesoris</v>
          </cell>
          <cell r="G2543" t="str">
            <v>unit</v>
          </cell>
          <cell r="H2543">
            <v>1</v>
          </cell>
        </row>
        <row r="2544">
          <cell r="F2544" t="str">
            <v>Outdoor Smart Wifi CCTV 360 termasuk 
breket PTZ dan aksesoris</v>
          </cell>
          <cell r="G2544" t="str">
            <v>unit</v>
          </cell>
          <cell r="H2544">
            <v>1</v>
          </cell>
        </row>
        <row r="2545">
          <cell r="F2545" t="str">
            <v xml:space="preserve">UPS 1 KVA (Inverter, Rectifier, Battery 
Backup 15 menit) dan aksesoris </v>
          </cell>
          <cell r="G2545" t="str">
            <v>unit</v>
          </cell>
          <cell r="H2545">
            <v>1</v>
          </cell>
        </row>
        <row r="2546">
          <cell r="F2546" t="str">
            <v xml:space="preserve">UPS 1 KVA (Inverter, Rectifier, Battery 
Backup 30 menit) dan aksesoris </v>
          </cell>
          <cell r="G2546" t="str">
            <v>unit</v>
          </cell>
          <cell r="H2546">
            <v>1</v>
          </cell>
        </row>
        <row r="2547">
          <cell r="F2547" t="str">
            <v>UPS 1 KVA (Inverter, Rectifier, Battery 
Backup 1 jam) dan aksesoris</v>
          </cell>
          <cell r="G2547" t="str">
            <v>unit</v>
          </cell>
          <cell r="H2547">
            <v>1</v>
          </cell>
        </row>
        <row r="2548">
          <cell r="F2548" t="str">
            <v>UPS 1 KVA (Inverter, Rectifier, Battery 
Backup 2 jam) dan aksesoris</v>
          </cell>
          <cell r="G2548" t="str">
            <v>unit</v>
          </cell>
          <cell r="H2548">
            <v>1</v>
          </cell>
        </row>
        <row r="2549">
          <cell r="F2549" t="str">
            <v xml:space="preserve">Power Amplifier 480 Watt dan aksesoris </v>
          </cell>
          <cell r="G2549" t="str">
            <v>unit</v>
          </cell>
          <cell r="H2549">
            <v>1</v>
          </cell>
        </row>
        <row r="2550">
          <cell r="F2550" t="str">
            <v>Firedome Speaker c/w Wall Metal Box 
dan aksesoris</v>
          </cell>
          <cell r="G2550" t="str">
            <v>unit</v>
          </cell>
          <cell r="H2550">
            <v>1</v>
          </cell>
        </row>
        <row r="2551">
          <cell r="F2551" t="str">
            <v>Equalizer dan aksesoris</v>
          </cell>
          <cell r="G2551" t="str">
            <v>unit</v>
          </cell>
          <cell r="H2551">
            <v>1</v>
          </cell>
        </row>
        <row r="2552">
          <cell r="F2552" t="str">
            <v xml:space="preserve">Volume Control dan aksesoris </v>
          </cell>
          <cell r="G2552" t="str">
            <v>unit</v>
          </cell>
          <cell r="H2552">
            <v>1</v>
          </cell>
        </row>
        <row r="2553">
          <cell r="F2553" t="str">
            <v xml:space="preserve">Lampu LED 7 Watt </v>
          </cell>
          <cell r="G2553" t="str">
            <v xml:space="preserve">buah </v>
          </cell>
          <cell r="H2553">
            <v>1</v>
          </cell>
        </row>
        <row r="2554">
          <cell r="F2554" t="str">
            <v xml:space="preserve">Lampu LED 9 Watt </v>
          </cell>
          <cell r="G2554" t="str">
            <v xml:space="preserve">Unit </v>
          </cell>
          <cell r="H2554">
            <v>1</v>
          </cell>
        </row>
        <row r="2555">
          <cell r="F2555" t="str">
            <v>Lampu Baret 20 Watt</v>
          </cell>
          <cell r="G2555" t="str">
            <v xml:space="preserve">buah </v>
          </cell>
          <cell r="H2555">
            <v>1</v>
          </cell>
        </row>
        <row r="2556">
          <cell r="F2556" t="str">
            <v>Lampu Baret 32 Watt</v>
          </cell>
          <cell r="G2556"/>
          <cell r="H2556">
            <v>1</v>
          </cell>
        </row>
        <row r="2557">
          <cell r="F2557" t="str">
            <v xml:space="preserve">Lampu Pijar 40 Watt </v>
          </cell>
          <cell r="G2557" t="str">
            <v xml:space="preserve">Unit </v>
          </cell>
          <cell r="H2557">
            <v>1</v>
          </cell>
        </row>
        <row r="2558">
          <cell r="F2558" t="str">
            <v xml:space="preserve">Lampu TL 18 Watt </v>
          </cell>
          <cell r="G2558" t="str">
            <v xml:space="preserve">Unit </v>
          </cell>
          <cell r="H2558">
            <v>1</v>
          </cell>
        </row>
        <row r="2559">
          <cell r="F2559" t="str">
            <v xml:space="preserve">Lampu TLED 18 Watt </v>
          </cell>
          <cell r="G2559" t="str">
            <v xml:space="preserve">Unit </v>
          </cell>
          <cell r="H2559">
            <v>1</v>
          </cell>
        </row>
        <row r="2560">
          <cell r="F2560" t="str">
            <v>Lampu TL  36 Watt</v>
          </cell>
          <cell r="G2560" t="str">
            <v xml:space="preserve">Unit </v>
          </cell>
          <cell r="H2560">
            <v>1</v>
          </cell>
        </row>
        <row r="2561">
          <cell r="F2561" t="str">
            <v>Lampu TLED  36 Watt</v>
          </cell>
          <cell r="G2561" t="str">
            <v xml:space="preserve">Unit </v>
          </cell>
          <cell r="H2561">
            <v>1</v>
          </cell>
        </row>
        <row r="2562">
          <cell r="F2562" t="str">
            <v xml:space="preserve">Lampu Sport Floodlight Led </v>
          </cell>
          <cell r="G2562" t="str">
            <v xml:space="preserve">Unit </v>
          </cell>
          <cell r="H2562">
            <v>1</v>
          </cell>
        </row>
        <row r="2563">
          <cell r="F2563" t="str">
            <v xml:space="preserve">Brackket </v>
          </cell>
          <cell r="G2563" t="str">
            <v xml:space="preserve">buah </v>
          </cell>
          <cell r="H2563">
            <v>1</v>
          </cell>
        </row>
        <row r="2564">
          <cell r="F2564" t="str">
            <v xml:space="preserve">Junction Box IP Rated </v>
          </cell>
          <cell r="G2564" t="str">
            <v xml:space="preserve">buah </v>
          </cell>
          <cell r="H2564">
            <v>1</v>
          </cell>
        </row>
        <row r="2565">
          <cell r="F2565" t="str">
            <v xml:space="preserve">Kabel Fiber Optic Dual Core Single Mode </v>
          </cell>
          <cell r="G2565" t="str">
            <v>m'</v>
          </cell>
          <cell r="H2565">
            <v>1</v>
          </cell>
        </row>
        <row r="2566">
          <cell r="F2566" t="str">
            <v>Pipa HDPE Conduit 20 mm</v>
          </cell>
          <cell r="G2566" t="str">
            <v>m'</v>
          </cell>
          <cell r="H2566">
            <v>1</v>
          </cell>
        </row>
        <row r="2567">
          <cell r="F2567" t="str">
            <v>DMX LED Controller 1 Universe</v>
          </cell>
          <cell r="G2567" t="str">
            <v xml:space="preserve">buah </v>
          </cell>
          <cell r="H2567">
            <v>1</v>
          </cell>
        </row>
        <row r="2568">
          <cell r="F2568" t="str">
            <v xml:space="preserve">Sensor Cahaya </v>
          </cell>
          <cell r="G2568" t="str">
            <v xml:space="preserve">Unit </v>
          </cell>
          <cell r="H2568">
            <v>1</v>
          </cell>
        </row>
        <row r="2569">
          <cell r="F2569" t="str">
            <v xml:space="preserve">Sensor Gerak </v>
          </cell>
          <cell r="G2569" t="str">
            <v xml:space="preserve">Unit </v>
          </cell>
          <cell r="H2569">
            <v>1</v>
          </cell>
        </row>
        <row r="2570">
          <cell r="F2570" t="str">
            <v>MCP-FA (Semi Addressable 1 Loop)</v>
          </cell>
          <cell r="G2570" t="str">
            <v>unit</v>
          </cell>
          <cell r="H2570">
            <v>1</v>
          </cell>
        </row>
        <row r="2571">
          <cell r="F2571" t="str">
            <v>Programming, Testing &amp; commisioning</v>
          </cell>
          <cell r="G2571" t="str">
            <v xml:space="preserve">lot </v>
          </cell>
          <cell r="H2571">
            <v>1</v>
          </cell>
        </row>
        <row r="2572">
          <cell r="F2572" t="str">
            <v xml:space="preserve">PC Komputer </v>
          </cell>
          <cell r="G2572" t="str">
            <v xml:space="preserve">Unit </v>
          </cell>
          <cell r="H2572">
            <v>1</v>
          </cell>
        </row>
        <row r="2573">
          <cell r="F2573" t="str">
            <v xml:space="preserve">Alarm Printer </v>
          </cell>
          <cell r="G2573" t="str">
            <v>unit</v>
          </cell>
          <cell r="H2573">
            <v>1</v>
          </cell>
        </row>
        <row r="2574">
          <cell r="F2574" t="str">
            <v>Report Printer</v>
          </cell>
          <cell r="G2574" t="str">
            <v>unit</v>
          </cell>
          <cell r="H2574">
            <v>1</v>
          </cell>
        </row>
        <row r="2575">
          <cell r="F2575" t="str">
            <v>Announciator</v>
          </cell>
          <cell r="G2575" t="str">
            <v>unit</v>
          </cell>
          <cell r="H2575">
            <v>1</v>
          </cell>
        </row>
        <row r="2576">
          <cell r="F2576" t="str">
            <v xml:space="preserve">Terminal Box Fire Alarm </v>
          </cell>
          <cell r="G2576" t="str">
            <v xml:space="preserve">unit </v>
          </cell>
          <cell r="H2576">
            <v>1</v>
          </cell>
        </row>
        <row r="2577">
          <cell r="F2577" t="str">
            <v xml:space="preserve">Smoke Detector Addressable </v>
          </cell>
          <cell r="G2577" t="str">
            <v>Unit</v>
          </cell>
          <cell r="H2577">
            <v>1</v>
          </cell>
        </row>
        <row r="2578">
          <cell r="F2578" t="str">
            <v xml:space="preserve">Rate of Rise Detector Addressable </v>
          </cell>
          <cell r="G2578" t="str">
            <v xml:space="preserve">unit </v>
          </cell>
          <cell r="H2578">
            <v>1</v>
          </cell>
        </row>
        <row r="2579">
          <cell r="F2579" t="str">
            <v xml:space="preserve">Fix Heat Detector Addressable </v>
          </cell>
          <cell r="G2579" t="str">
            <v xml:space="preserve">unit </v>
          </cell>
          <cell r="H2579">
            <v>1</v>
          </cell>
        </row>
        <row r="2580">
          <cell r="F2580" t="str">
            <v xml:space="preserve">Smoke Detector Konvensional </v>
          </cell>
          <cell r="G2580" t="str">
            <v xml:space="preserve">unit </v>
          </cell>
          <cell r="H2580">
            <v>1</v>
          </cell>
        </row>
        <row r="2581">
          <cell r="F2581" t="str">
            <v>Rate of Rise Detector Konvensional</v>
          </cell>
          <cell r="G2581" t="str">
            <v xml:space="preserve">unit </v>
          </cell>
          <cell r="H2581">
            <v>1</v>
          </cell>
        </row>
        <row r="2582">
          <cell r="F2582" t="str">
            <v>Fix Heat Detector Konvensioanl</v>
          </cell>
          <cell r="G2582" t="str">
            <v xml:space="preserve">unit </v>
          </cell>
          <cell r="H2582">
            <v>1</v>
          </cell>
        </row>
        <row r="2583">
          <cell r="F2583" t="str">
            <v xml:space="preserve">Lamp Indicator </v>
          </cell>
          <cell r="G2583" t="str">
            <v xml:space="preserve">unit </v>
          </cell>
          <cell r="H2583">
            <v>1</v>
          </cell>
        </row>
        <row r="2584">
          <cell r="F2584" t="str">
            <v>Manual Break Glass</v>
          </cell>
          <cell r="G2584" t="str">
            <v xml:space="preserve">unit </v>
          </cell>
          <cell r="H2584">
            <v>1</v>
          </cell>
        </row>
        <row r="2585">
          <cell r="F2585" t="str">
            <v>Horn Strobe</v>
          </cell>
          <cell r="G2585" t="str">
            <v xml:space="preserve">unit </v>
          </cell>
          <cell r="H2585">
            <v>1</v>
          </cell>
        </row>
        <row r="2586">
          <cell r="F2586" t="str">
            <v xml:space="preserve">Fire Fighting Telepon </v>
          </cell>
          <cell r="G2586" t="str">
            <v xml:space="preserve">unit </v>
          </cell>
          <cell r="H2586">
            <v>1</v>
          </cell>
        </row>
        <row r="2587">
          <cell r="F2587" t="str">
            <v>Alarm Bell</v>
          </cell>
          <cell r="G2587" t="str">
            <v xml:space="preserve">unit </v>
          </cell>
          <cell r="H2587">
            <v>1</v>
          </cell>
        </row>
        <row r="2588">
          <cell r="F2588" t="str">
            <v xml:space="preserve">Sirine Module </v>
          </cell>
          <cell r="G2588" t="str">
            <v>buah</v>
          </cell>
          <cell r="H2588">
            <v>1</v>
          </cell>
        </row>
        <row r="2589">
          <cell r="F2589" t="str">
            <v>Control Module</v>
          </cell>
          <cell r="G2589" t="str">
            <v>Buah</v>
          </cell>
          <cell r="H2589">
            <v>1</v>
          </cell>
        </row>
        <row r="2590">
          <cell r="F2590" t="str">
            <v>Relay Module</v>
          </cell>
          <cell r="G2590" t="str">
            <v xml:space="preserve">buah </v>
          </cell>
          <cell r="H2590">
            <v>1</v>
          </cell>
        </row>
        <row r="2591">
          <cell r="F2591" t="str">
            <v xml:space="preserve">Isolator Module </v>
          </cell>
          <cell r="G2591" t="str">
            <v xml:space="preserve">buah </v>
          </cell>
          <cell r="H2591">
            <v>1</v>
          </cell>
        </row>
        <row r="2592">
          <cell r="F2592" t="str">
            <v>Monitor Module</v>
          </cell>
          <cell r="G2592" t="str">
            <v>buah</v>
          </cell>
          <cell r="H2592">
            <v>1</v>
          </cell>
        </row>
        <row r="2593">
          <cell r="F2593" t="str">
            <v>Rectifier</v>
          </cell>
          <cell r="G2593" t="str">
            <v>unit</v>
          </cell>
          <cell r="H2593">
            <v>1</v>
          </cell>
        </row>
        <row r="2594">
          <cell r="F2594" t="str">
            <v>Power Surge Arrester</v>
          </cell>
          <cell r="G2594" t="str">
            <v>unit</v>
          </cell>
          <cell r="H2594">
            <v>1</v>
          </cell>
        </row>
        <row r="2595">
          <cell r="F2595" t="str">
            <v xml:space="preserve">UPS 2 KVA 15 Menit </v>
          </cell>
          <cell r="G2595" t="str">
            <v>unit</v>
          </cell>
          <cell r="H2595">
            <v>1</v>
          </cell>
        </row>
        <row r="2596">
          <cell r="F2596" t="str">
            <v>UPS 2 KVA 30 Menit</v>
          </cell>
          <cell r="G2596" t="str">
            <v>unit</v>
          </cell>
          <cell r="H2596">
            <v>1</v>
          </cell>
        </row>
        <row r="2597">
          <cell r="F2597" t="str">
            <v>UPS 2 KVA 1 Jam</v>
          </cell>
          <cell r="G2597" t="str">
            <v>unit</v>
          </cell>
          <cell r="H2597">
            <v>1</v>
          </cell>
        </row>
        <row r="2598">
          <cell r="F2598" t="str">
            <v>UPS 2 KVA 2 Jam</v>
          </cell>
          <cell r="G2598" t="str">
            <v>unit</v>
          </cell>
          <cell r="H2598">
            <v>1</v>
          </cell>
        </row>
        <row r="2599">
          <cell r="F2599" t="str">
            <v>UPS 2 KVA 4 Jam</v>
          </cell>
          <cell r="G2599" t="str">
            <v>unit</v>
          </cell>
          <cell r="H2599">
            <v>1</v>
          </cell>
        </row>
        <row r="2600">
          <cell r="F2600" t="str">
            <v xml:space="preserve">End of Line Resistor </v>
          </cell>
          <cell r="G2600" t="str">
            <v>unit</v>
          </cell>
          <cell r="H2600">
            <v>1</v>
          </cell>
        </row>
        <row r="2601">
          <cell r="F2601" t="str">
            <v>Patch Panel UTP Cat 6 4 Port</v>
          </cell>
          <cell r="G2601" t="str">
            <v>unit</v>
          </cell>
          <cell r="H2601">
            <v>1</v>
          </cell>
        </row>
        <row r="2602">
          <cell r="F2602" t="str">
            <v>Wiring Management</v>
          </cell>
          <cell r="G2602"/>
          <cell r="H2602">
            <v>1</v>
          </cell>
        </row>
        <row r="2603">
          <cell r="F2603" t="str">
            <v>PoE Switch HUB</v>
          </cell>
          <cell r="G2603"/>
          <cell r="H2603">
            <v>1</v>
          </cell>
        </row>
        <row r="2604">
          <cell r="F2604" t="str">
            <v>Network  Video Recorder (NVR) Kapasitas 32 Chanel</v>
          </cell>
          <cell r="G2604"/>
          <cell r="H2604">
            <v>1</v>
          </cell>
        </row>
        <row r="2605">
          <cell r="F2605" t="str">
            <v xml:space="preserve">8 TB Hardisk </v>
          </cell>
          <cell r="G2605"/>
          <cell r="H2605">
            <v>1</v>
          </cell>
        </row>
        <row r="2606">
          <cell r="F2606" t="str">
            <v xml:space="preserve">Rak 19" 12 U Lengkap dengan Power Outlet </v>
          </cell>
          <cell r="G2606"/>
          <cell r="H2606">
            <v>1</v>
          </cell>
        </row>
        <row r="2607">
          <cell r="F2607" t="str">
            <v>LCD Monitor 32"</v>
          </cell>
          <cell r="G2607"/>
          <cell r="H2607">
            <v>1</v>
          </cell>
        </row>
        <row r="2608">
          <cell r="F2608" t="str">
            <v>Bracket Monitor 32"</v>
          </cell>
          <cell r="G2608"/>
          <cell r="H2608">
            <v>1</v>
          </cell>
        </row>
        <row r="2609">
          <cell r="F2609" t="str">
            <v>LCD Monitor 50"</v>
          </cell>
          <cell r="G2609"/>
          <cell r="H2609">
            <v>1</v>
          </cell>
        </row>
        <row r="2610">
          <cell r="F2610" t="str">
            <v>Bracket Monitor 50"</v>
          </cell>
          <cell r="G2610"/>
          <cell r="H2610">
            <v>1</v>
          </cell>
        </row>
        <row r="2611">
          <cell r="F2611" t="str">
            <v xml:space="preserve">Keyboard + Mouse </v>
          </cell>
          <cell r="G2611"/>
          <cell r="H2611">
            <v>1</v>
          </cell>
        </row>
        <row r="2612">
          <cell r="F2612" t="str">
            <v xml:space="preserve">Indoor Fix Dome IP Camera </v>
          </cell>
          <cell r="G2612"/>
          <cell r="H2612">
            <v>1</v>
          </cell>
        </row>
        <row r="2613">
          <cell r="F2613" t="str">
            <v xml:space="preserve">Outdoor Fix Dome IP Camera </v>
          </cell>
          <cell r="G2613"/>
          <cell r="H2613">
            <v>1</v>
          </cell>
        </row>
        <row r="2614">
          <cell r="F2614" t="str">
            <v>MDF-SS</v>
          </cell>
          <cell r="G2614"/>
          <cell r="H2614">
            <v>1</v>
          </cell>
        </row>
        <row r="2615">
          <cell r="F2615" t="str">
            <v>Selector Switch c/w Control Panel</v>
          </cell>
          <cell r="G2615"/>
          <cell r="H2615">
            <v>1</v>
          </cell>
        </row>
        <row r="2616">
          <cell r="F2616" t="str">
            <v>Power Amplifier 360 Watt</v>
          </cell>
          <cell r="G2616"/>
          <cell r="H2616">
            <v>1</v>
          </cell>
        </row>
        <row r="2617">
          <cell r="F2617" t="str">
            <v>Power Amplifier 240 Watt</v>
          </cell>
          <cell r="G2617"/>
          <cell r="H2617">
            <v>1</v>
          </cell>
        </row>
        <row r="2618">
          <cell r="F2618" t="str">
            <v>Power Amplifier 120 Watt</v>
          </cell>
          <cell r="G2618"/>
          <cell r="H2618">
            <v>1</v>
          </cell>
        </row>
        <row r="2619">
          <cell r="F2619" t="str">
            <v>System Controller (Mixer Pre Amp + Equalizer)</v>
          </cell>
          <cell r="G2619"/>
          <cell r="H2619">
            <v>1</v>
          </cell>
        </row>
        <row r="2620">
          <cell r="F2620" t="str">
            <v>VCD/DVD/MP3/Mp4</v>
          </cell>
          <cell r="G2620"/>
          <cell r="H2620">
            <v>1</v>
          </cell>
        </row>
        <row r="2621">
          <cell r="F2621" t="str">
            <v>Automatic Alarm System</v>
          </cell>
          <cell r="G2621" t="str">
            <v xml:space="preserve">unit </v>
          </cell>
          <cell r="H2621">
            <v>1</v>
          </cell>
        </row>
        <row r="2622">
          <cell r="F2622" t="str">
            <v>Paging Mic Keypad</v>
          </cell>
          <cell r="G2622"/>
          <cell r="H2622">
            <v>1</v>
          </cell>
        </row>
        <row r="2623">
          <cell r="F2623" t="str">
            <v xml:space="preserve">UPS 1 KVA 4 Jam </v>
          </cell>
          <cell r="G2623"/>
          <cell r="H2623">
            <v>1</v>
          </cell>
        </row>
        <row r="2624">
          <cell r="F2624" t="str">
            <v>Rack Cabinet</v>
          </cell>
          <cell r="G2624"/>
          <cell r="H2624">
            <v>1</v>
          </cell>
        </row>
        <row r="2625">
          <cell r="F2625" t="str">
            <v>Terminal Box Tata Suara (TBTS)</v>
          </cell>
          <cell r="G2625"/>
          <cell r="H2625">
            <v>1</v>
          </cell>
        </row>
        <row r="2626">
          <cell r="F2626" t="str">
            <v>Ceiling Speaker</v>
          </cell>
          <cell r="G2626"/>
          <cell r="H2626">
            <v>1</v>
          </cell>
        </row>
        <row r="2627">
          <cell r="F2627" t="str">
            <v>Wall Speaker</v>
          </cell>
          <cell r="G2627"/>
          <cell r="H2627">
            <v>1</v>
          </cell>
        </row>
        <row r="2628">
          <cell r="F2628" t="str">
            <v>Horn Speaker</v>
          </cell>
          <cell r="G2628"/>
          <cell r="H2628">
            <v>1</v>
          </cell>
        </row>
        <row r="2629">
          <cell r="F2629" t="str">
            <v xml:space="preserve">Tiang </v>
          </cell>
          <cell r="G2629" t="str">
            <v>m'</v>
          </cell>
          <cell r="H2629">
            <v>1</v>
          </cell>
        </row>
        <row r="2630">
          <cell r="F2630" t="str">
            <v>MDF 2 x 8 Pair</v>
          </cell>
          <cell r="G2630" t="str">
            <v>Unit</v>
          </cell>
          <cell r="H2630">
            <v>1</v>
          </cell>
        </row>
        <row r="2631">
          <cell r="F2631" t="str">
            <v>MDF 2 x 10 Pair</v>
          </cell>
          <cell r="G2631" t="str">
            <v>Unit</v>
          </cell>
          <cell r="H2631">
            <v>1</v>
          </cell>
        </row>
        <row r="2632">
          <cell r="F2632" t="str">
            <v xml:space="preserve">Pemasangan 1 Unit PABX Kap: 1 Line 10 Extension </v>
          </cell>
          <cell r="G2632" t="str">
            <v xml:space="preserve">Unit </v>
          </cell>
          <cell r="H2632">
            <v>1</v>
          </cell>
        </row>
        <row r="2633">
          <cell r="F2633" t="str">
            <v xml:space="preserve">Pemasangan 1 Unit PABX Kap: 1 Line 8 Extension </v>
          </cell>
          <cell r="G2633" t="str">
            <v xml:space="preserve">Unit </v>
          </cell>
          <cell r="H2633">
            <v>1</v>
          </cell>
        </row>
        <row r="2634">
          <cell r="F2634" t="str">
            <v>Terminal Box Telepon</v>
          </cell>
          <cell r="G2634"/>
          <cell r="H2634">
            <v>1</v>
          </cell>
        </row>
        <row r="2635">
          <cell r="F2635" t="str">
            <v>Outlet Telepon</v>
          </cell>
          <cell r="G2635" t="str">
            <v xml:space="preserve">unit </v>
          </cell>
          <cell r="H2635">
            <v>1</v>
          </cell>
        </row>
        <row r="2636">
          <cell r="F2636" t="str">
            <v>Server / Gateway c/w PC, Monitor, Keyboard, Mouse</v>
          </cell>
          <cell r="G2636" t="str">
            <v xml:space="preserve">Unit </v>
          </cell>
          <cell r="H2636">
            <v>1</v>
          </cell>
        </row>
        <row r="2637">
          <cell r="F2637" t="str">
            <v>Main Switch HUB 24 Port</v>
          </cell>
          <cell r="G2637" t="str">
            <v>unit</v>
          </cell>
          <cell r="H2637">
            <v>1</v>
          </cell>
        </row>
        <row r="2638">
          <cell r="F2638" t="str">
            <v>Main Switch HUB 12 Port</v>
          </cell>
          <cell r="G2638" t="str">
            <v>unit</v>
          </cell>
          <cell r="H2638">
            <v>1</v>
          </cell>
        </row>
        <row r="2639">
          <cell r="F2639" t="str">
            <v>Router Broadband</v>
          </cell>
          <cell r="G2639"/>
          <cell r="H2639">
            <v>1</v>
          </cell>
        </row>
        <row r="2640">
          <cell r="F2640" t="str">
            <v>Fire Wall + Anti Virus</v>
          </cell>
          <cell r="G2640"/>
          <cell r="H2640">
            <v>1</v>
          </cell>
        </row>
        <row r="2641">
          <cell r="F2641" t="str">
            <v>Outlet Data</v>
          </cell>
          <cell r="G2641"/>
          <cell r="H2641">
            <v>1</v>
          </cell>
        </row>
        <row r="2642">
          <cell r="F2642" t="str">
            <v>Patch Cord</v>
          </cell>
          <cell r="G2642"/>
          <cell r="H2642">
            <v>1</v>
          </cell>
        </row>
        <row r="2643">
          <cell r="F2643" t="str">
            <v>Patch Panel 24 Port</v>
          </cell>
          <cell r="G2643"/>
          <cell r="H2643">
            <v>1</v>
          </cell>
        </row>
        <row r="2644">
          <cell r="F2644" t="str">
            <v>Wifi Access Point (Wifi 6 Radius 50 M)</v>
          </cell>
          <cell r="G2644"/>
          <cell r="H2644">
            <v>1</v>
          </cell>
        </row>
        <row r="2645">
          <cell r="F2645" t="str">
            <v>Switch Hub 8 Port</v>
          </cell>
          <cell r="G2645"/>
          <cell r="H2645">
            <v>1</v>
          </cell>
        </row>
        <row r="2646">
          <cell r="F2646" t="str">
            <v xml:space="preserve">Media Converter </v>
          </cell>
          <cell r="G2646"/>
          <cell r="H2646">
            <v>1</v>
          </cell>
        </row>
        <row r="2647">
          <cell r="F2647" t="str">
            <v xml:space="preserve">OTB </v>
          </cell>
          <cell r="G2647"/>
          <cell r="H2647">
            <v>1</v>
          </cell>
        </row>
        <row r="2648">
          <cell r="F2648" t="str">
            <v>Touch Screen Panel 7"</v>
          </cell>
          <cell r="G2648"/>
          <cell r="H2648">
            <v>1</v>
          </cell>
        </row>
        <row r="2649">
          <cell r="F2649" t="str">
            <v>Touch Screen Panel 10"</v>
          </cell>
          <cell r="G2649"/>
          <cell r="H2649">
            <v>1</v>
          </cell>
        </row>
        <row r="2650">
          <cell r="F2650" t="str">
            <v>Touch Screen Panel 12"</v>
          </cell>
          <cell r="G2650"/>
          <cell r="H2650">
            <v>1</v>
          </cell>
        </row>
        <row r="2651">
          <cell r="F2651" t="str">
            <v>Touch Screen Panel 14"</v>
          </cell>
          <cell r="G2651"/>
          <cell r="H2651">
            <v>1</v>
          </cell>
        </row>
        <row r="2652">
          <cell r="F2652" t="str">
            <v>Wall Mounted Rack 15U</v>
          </cell>
          <cell r="G2652"/>
          <cell r="H2652">
            <v>1</v>
          </cell>
        </row>
        <row r="2653">
          <cell r="F2653" t="str">
            <v>Workstation, Meja+Kursi</v>
          </cell>
          <cell r="G2653"/>
          <cell r="H2653">
            <v>1</v>
          </cell>
        </row>
        <row r="2654">
          <cell r="F2654" t="str">
            <v xml:space="preserve">Connector </v>
          </cell>
          <cell r="G2654"/>
          <cell r="H2654">
            <v>1</v>
          </cell>
        </row>
        <row r="2655">
          <cell r="F2655" t="str">
            <v>Splitter TV 6 Port</v>
          </cell>
          <cell r="G2655"/>
          <cell r="H2655">
            <v>1</v>
          </cell>
        </row>
        <row r="2656">
          <cell r="F2656" t="str">
            <v>Splitter TV 7 Port</v>
          </cell>
          <cell r="G2656"/>
          <cell r="H2656">
            <v>1</v>
          </cell>
        </row>
        <row r="2657">
          <cell r="F2657" t="str">
            <v>Terminal Bocx TV</v>
          </cell>
          <cell r="G2657"/>
          <cell r="H2657">
            <v>1</v>
          </cell>
        </row>
        <row r="2658">
          <cell r="F2658" t="str">
            <v>Antena UHF</v>
          </cell>
          <cell r="G2658"/>
          <cell r="H2658">
            <v>1</v>
          </cell>
        </row>
        <row r="2659">
          <cell r="F2659" t="str">
            <v>Antena VHF</v>
          </cell>
          <cell r="G2659"/>
          <cell r="H2659">
            <v>1</v>
          </cell>
        </row>
        <row r="2660">
          <cell r="F2660" t="str">
            <v>AC Wall Mounted Kap : 5.000 BTUH</v>
          </cell>
          <cell r="G2660"/>
          <cell r="H2660">
            <v>1</v>
          </cell>
        </row>
        <row r="2661">
          <cell r="F2661" t="str">
            <v>AC Wall Mounted Kap : 6.500 BTUH</v>
          </cell>
          <cell r="G2661"/>
          <cell r="H2661">
            <v>1</v>
          </cell>
        </row>
        <row r="2662">
          <cell r="F2662" t="str">
            <v>AC Wall Mounted Kap : 7.000 BTUH</v>
          </cell>
          <cell r="G2662"/>
          <cell r="H2662">
            <v>1</v>
          </cell>
        </row>
        <row r="2663">
          <cell r="F2663" t="str">
            <v>AC Wall Mounted Kap : 9.000 BTUH</v>
          </cell>
          <cell r="G2663"/>
          <cell r="H2663">
            <v>1</v>
          </cell>
        </row>
        <row r="2664">
          <cell r="F2664" t="str">
            <v>AC Wall Mounted Kap : 12.000 BTUH</v>
          </cell>
          <cell r="G2664"/>
          <cell r="H2664">
            <v>1</v>
          </cell>
        </row>
        <row r="2665">
          <cell r="F2665" t="str">
            <v>AC Wall Mounted Kap : 24.000 BTUH</v>
          </cell>
          <cell r="G2665"/>
          <cell r="H2665">
            <v>1</v>
          </cell>
        </row>
        <row r="2666">
          <cell r="F2666" t="str">
            <v>AC Wall Mounted Kap : 35.000 BTUH</v>
          </cell>
          <cell r="G2666"/>
          <cell r="H2666">
            <v>1</v>
          </cell>
        </row>
        <row r="2667">
          <cell r="F2667" t="str">
            <v>Ceiling Fan, 50 CFM</v>
          </cell>
          <cell r="G2667"/>
          <cell r="H2667">
            <v>1</v>
          </cell>
        </row>
        <row r="2668">
          <cell r="F2668" t="str">
            <v>Ceiling Fan, 75 CFM</v>
          </cell>
          <cell r="G2668"/>
          <cell r="H2668">
            <v>1</v>
          </cell>
        </row>
        <row r="2669">
          <cell r="F2669" t="str">
            <v>Ceiling Fan, 100 CFM</v>
          </cell>
          <cell r="G2669"/>
          <cell r="H2669">
            <v>1</v>
          </cell>
        </row>
        <row r="2670">
          <cell r="F2670" t="str">
            <v>Ceiling Fan, 200 CFM</v>
          </cell>
          <cell r="G2670"/>
          <cell r="H2670">
            <v>1</v>
          </cell>
        </row>
        <row r="2671">
          <cell r="F2671" t="str">
            <v>Inline  Fan, 500 CFM</v>
          </cell>
          <cell r="G2671"/>
          <cell r="H2671">
            <v>1</v>
          </cell>
        </row>
        <row r="2672">
          <cell r="F2672" t="str">
            <v>Inline  Fan, 700 CFM</v>
          </cell>
          <cell r="G2672"/>
          <cell r="H2672">
            <v>1</v>
          </cell>
        </row>
        <row r="2673">
          <cell r="F2673" t="str">
            <v>Axial Fan ; 2.600 CFM</v>
          </cell>
          <cell r="G2673"/>
          <cell r="H2673">
            <v>1</v>
          </cell>
        </row>
        <row r="2674">
          <cell r="F2674" t="str">
            <v>Axial Fan ; 2.800 CFM</v>
          </cell>
          <cell r="G2674"/>
          <cell r="H2674">
            <v>1</v>
          </cell>
        </row>
        <row r="2675">
          <cell r="F2675" t="str">
            <v>Axial Fan ; 3.200 CFM</v>
          </cell>
          <cell r="G2675"/>
          <cell r="H2675">
            <v>1</v>
          </cell>
        </row>
        <row r="2676">
          <cell r="F2676" t="str">
            <v>Axial Fan ; 3.500 CFM</v>
          </cell>
          <cell r="G2676"/>
          <cell r="H2676">
            <v>1</v>
          </cell>
        </row>
        <row r="2677">
          <cell r="F2677" t="str">
            <v>Axial Fan ; 4.000 CFM</v>
          </cell>
          <cell r="G2677"/>
          <cell r="H2677">
            <v>1</v>
          </cell>
        </row>
        <row r="2678">
          <cell r="F2678" t="str">
            <v>Axial Fan ; 5.500 CFM</v>
          </cell>
          <cell r="G2678"/>
          <cell r="H2678">
            <v>1</v>
          </cell>
        </row>
        <row r="2679">
          <cell r="F2679" t="str">
            <v>Rotary Fan</v>
          </cell>
          <cell r="G2679"/>
          <cell r="H2679">
            <v>1</v>
          </cell>
        </row>
        <row r="2680">
          <cell r="F2680" t="str">
            <v>Ceiling Fan Rotary</v>
          </cell>
          <cell r="G2680"/>
          <cell r="H2680">
            <v>1</v>
          </cell>
        </row>
        <row r="2681">
          <cell r="F2681" t="str">
            <v>Bifurcated Fan; 1.500 CFM</v>
          </cell>
          <cell r="G2681"/>
          <cell r="H2681">
            <v>1</v>
          </cell>
        </row>
        <row r="2682">
          <cell r="F2682" t="str">
            <v>Propeller Fan, 75 CFM</v>
          </cell>
          <cell r="G2682"/>
          <cell r="H2682">
            <v>1</v>
          </cell>
        </row>
        <row r="2683">
          <cell r="F2683" t="str">
            <v>Propeller Fan, 100 CFM</v>
          </cell>
          <cell r="G2683"/>
          <cell r="H2683">
            <v>1</v>
          </cell>
        </row>
        <row r="2684">
          <cell r="F2684" t="str">
            <v>Propeller Fan, 150 CFM</v>
          </cell>
          <cell r="G2684"/>
          <cell r="H2684">
            <v>1</v>
          </cell>
        </row>
        <row r="2685">
          <cell r="F2685" t="str">
            <v>Propeller Fan, 370 CFM</v>
          </cell>
          <cell r="G2685"/>
          <cell r="H2685">
            <v>1</v>
          </cell>
        </row>
        <row r="2686">
          <cell r="F2686" t="str">
            <v>Propeller Fan, 375 CFM</v>
          </cell>
          <cell r="G2686"/>
          <cell r="H2686">
            <v>1</v>
          </cell>
        </row>
        <row r="2687">
          <cell r="F2687" t="str">
            <v>Propeller Fan, 500 CFM</v>
          </cell>
          <cell r="G2687"/>
          <cell r="H2687">
            <v>1</v>
          </cell>
        </row>
        <row r="2688">
          <cell r="F2688" t="str">
            <v>Propeller Fan, 600 CFM</v>
          </cell>
          <cell r="G2688"/>
          <cell r="H2688">
            <v>1</v>
          </cell>
        </row>
        <row r="2689">
          <cell r="F2689" t="str">
            <v>Propeller Fan, 1200 CFM</v>
          </cell>
          <cell r="G2689"/>
          <cell r="H2689">
            <v>1</v>
          </cell>
        </row>
        <row r="2690">
          <cell r="F2690" t="str">
            <v>Intake Grille 600 x 300 mm</v>
          </cell>
          <cell r="G2690"/>
          <cell r="H2690">
            <v>1</v>
          </cell>
        </row>
        <row r="2691">
          <cell r="F2691" t="str">
            <v>Intake Grille 650 x 350 mm</v>
          </cell>
          <cell r="G2691"/>
          <cell r="H2691">
            <v>1</v>
          </cell>
        </row>
        <row r="2692">
          <cell r="F2692" t="str">
            <v>Intake Grille 800 x 350 mm</v>
          </cell>
          <cell r="G2692"/>
          <cell r="H2692">
            <v>1</v>
          </cell>
        </row>
        <row r="2693">
          <cell r="F2693" t="str">
            <v>Intake Grille 800 x 400 mm</v>
          </cell>
          <cell r="G2693"/>
          <cell r="H2693">
            <v>1</v>
          </cell>
        </row>
        <row r="2694">
          <cell r="F2694" t="str">
            <v xml:space="preserve"> Intake Louvre 700 x 400 mm</v>
          </cell>
          <cell r="G2694"/>
          <cell r="H2694">
            <v>1</v>
          </cell>
        </row>
        <row r="2695">
          <cell r="F2695" t="str">
            <v xml:space="preserve"> Fan Louvre 750 x 400 mm</v>
          </cell>
          <cell r="G2695"/>
          <cell r="H2695">
            <v>1</v>
          </cell>
        </row>
        <row r="2696">
          <cell r="F2696" t="str">
            <v xml:space="preserve"> Fan Louvre 900 x 500 mm</v>
          </cell>
          <cell r="G2696"/>
          <cell r="H2696">
            <v>1</v>
          </cell>
        </row>
        <row r="2697">
          <cell r="F2697" t="str">
            <v xml:space="preserve"> Fan Louvre 1.000 x 400 mm</v>
          </cell>
          <cell r="G2697"/>
          <cell r="H2697">
            <v>1</v>
          </cell>
        </row>
        <row r="2698">
          <cell r="F2698" t="str">
            <v xml:space="preserve"> Fan Louvre 1.000 x 450 mm</v>
          </cell>
          <cell r="G2698"/>
          <cell r="H2698">
            <v>1</v>
          </cell>
        </row>
        <row r="2699">
          <cell r="F2699" t="str">
            <v>Exhaust Grille 150 x 150 mm</v>
          </cell>
          <cell r="G2699"/>
          <cell r="H2699">
            <v>1</v>
          </cell>
        </row>
        <row r="2700">
          <cell r="F2700" t="str">
            <v>Exhaust Louvre, 450 x 250 mm dan aksesoris</v>
          </cell>
          <cell r="G2700" t="str">
            <v>unit</v>
          </cell>
          <cell r="H2700">
            <v>1</v>
          </cell>
        </row>
        <row r="2701">
          <cell r="F2701" t="str">
            <v xml:space="preserve">Exhaust Louvre, 400 x 300 mm dan aksesoris </v>
          </cell>
          <cell r="G2701" t="str">
            <v>unit</v>
          </cell>
          <cell r="H2701">
            <v>1</v>
          </cell>
        </row>
        <row r="2702">
          <cell r="F2702" t="str">
            <v xml:space="preserve">Exhaust Louvre, 750 x 350 mm dan aksesoris </v>
          </cell>
          <cell r="G2702" t="str">
            <v>unit</v>
          </cell>
          <cell r="H2702">
            <v>1</v>
          </cell>
        </row>
        <row r="2703">
          <cell r="F2703" t="str">
            <v>Exhaust Louvre, 900 x 500 mm dan aksesoris</v>
          </cell>
          <cell r="G2703" t="str">
            <v>unit</v>
          </cell>
          <cell r="H2703">
            <v>1</v>
          </cell>
        </row>
        <row r="2704">
          <cell r="F2704" t="str">
            <v>Exhaust Louvre, 1.000 x 400 mm dan aksesoris</v>
          </cell>
          <cell r="G2704" t="str">
            <v>unit</v>
          </cell>
          <cell r="H2704">
            <v>1</v>
          </cell>
        </row>
        <row r="2705">
          <cell r="F2705" t="str">
            <v xml:space="preserve">Kabel Power Exhaust Fan NYY 3 x 2,5 mm² dan aksesoris </v>
          </cell>
          <cell r="G2705" t="str">
            <v>m'</v>
          </cell>
          <cell r="H2705">
            <v>1</v>
          </cell>
        </row>
        <row r="2706">
          <cell r="F2706" t="str">
            <v xml:space="preserve">Exhaust Grille dia. 4" dan aksesoris </v>
          </cell>
          <cell r="G2706" t="str">
            <v>unit</v>
          </cell>
          <cell r="H2706">
            <v>1</v>
          </cell>
        </row>
        <row r="2707">
          <cell r="F2707" t="str">
            <v xml:space="preserve">Ceiling Fan Sirroco dan aksesoris </v>
          </cell>
          <cell r="G2707" t="str">
            <v>unit</v>
          </cell>
          <cell r="H2707">
            <v>1</v>
          </cell>
        </row>
        <row r="2708">
          <cell r="F2708" t="str">
            <v>Centrifugal Fan Kap. 15.800 cfm dan aksesoris</v>
          </cell>
          <cell r="G2708" t="str">
            <v>unit</v>
          </cell>
          <cell r="H2708">
            <v>1</v>
          </cell>
        </row>
        <row r="2709">
          <cell r="F2709" t="str">
            <v xml:space="preserve">Centrifugal Fan Kap. 15.800 cfm c/w Panel 
Control VSD dan aksesoris </v>
          </cell>
          <cell r="G2709" t="str">
            <v>unit</v>
          </cell>
          <cell r="H2709">
            <v>1</v>
          </cell>
        </row>
        <row r="2710">
          <cell r="F2710" t="str">
            <v xml:space="preserve">Centrifugal Fan Kap. 9.600 cfm dan aksesoris </v>
          </cell>
          <cell r="G2710" t="str">
            <v>unit</v>
          </cell>
          <cell r="H2710">
            <v>1</v>
          </cell>
        </row>
        <row r="2711">
          <cell r="F2711" t="str">
            <v xml:space="preserve">Centrifugal Fan Kap. 9.600 cfm c/w Panel 
Control VSD dan aksesoris </v>
          </cell>
          <cell r="G2711" t="str">
            <v>unit</v>
          </cell>
          <cell r="H2711">
            <v>1</v>
          </cell>
        </row>
        <row r="2712">
          <cell r="F2712" t="str">
            <v xml:space="preserve">Centrifugal Fan Kap. 4.800 cfm dan aksesoris </v>
          </cell>
          <cell r="G2712" t="str">
            <v>unit</v>
          </cell>
          <cell r="H2712">
            <v>1</v>
          </cell>
        </row>
        <row r="2713">
          <cell r="F2713" t="str">
            <v>Box Louvre 450 x 300 mm dan aksesoris</v>
          </cell>
          <cell r="G2713" t="str">
            <v>unit</v>
          </cell>
          <cell r="H2713">
            <v>1</v>
          </cell>
        </row>
        <row r="2714">
          <cell r="F2714" t="str">
            <v xml:space="preserve">Centrifugal Fan Kap. 4.800 cfm c/w Panel 
Control VSD dan aksesoris </v>
          </cell>
          <cell r="G2714" t="str">
            <v>unit</v>
          </cell>
          <cell r="H2714">
            <v>1</v>
          </cell>
        </row>
        <row r="2715">
          <cell r="F2715" t="str">
            <v xml:space="preserve">Box Louvre 450 x 300 mm dan aksesoris </v>
          </cell>
          <cell r="G2715" t="str">
            <v>unit</v>
          </cell>
          <cell r="H2715">
            <v>1</v>
          </cell>
        </row>
        <row r="2716">
          <cell r="F2716" t="str">
            <v>Exhaust Grille 200 x 200 mm</v>
          </cell>
          <cell r="G2716"/>
          <cell r="H2716">
            <v>1</v>
          </cell>
        </row>
        <row r="2717">
          <cell r="F2717" t="str">
            <v>Exhaust Grille 600 x 300 mm</v>
          </cell>
          <cell r="G2717"/>
          <cell r="H2717">
            <v>1</v>
          </cell>
        </row>
        <row r="2718">
          <cell r="F2718" t="str">
            <v>Exhaust Grille 650 x 350 mm</v>
          </cell>
          <cell r="G2718"/>
          <cell r="H2718">
            <v>1</v>
          </cell>
        </row>
        <row r="2719">
          <cell r="F2719" t="str">
            <v>Exhaust Grille 900 x 400 mm</v>
          </cell>
          <cell r="G2719"/>
          <cell r="H2719">
            <v>1</v>
          </cell>
        </row>
        <row r="2720">
          <cell r="F2720" t="str">
            <v>Exhaust Louvre</v>
          </cell>
          <cell r="G2720"/>
          <cell r="H2720">
            <v>1</v>
          </cell>
        </row>
        <row r="2721">
          <cell r="F2721" t="str">
            <v xml:space="preserve">ZINK BJLS </v>
          </cell>
          <cell r="G2721"/>
          <cell r="H2721">
            <v>1</v>
          </cell>
        </row>
        <row r="2722">
          <cell r="F2722" t="str">
            <v xml:space="preserve">ZINK BJLS 60 (Tanpa Isolasi) </v>
          </cell>
          <cell r="G2722" t="str">
            <v>m2</v>
          </cell>
          <cell r="H2722">
            <v>1</v>
          </cell>
        </row>
        <row r="2723">
          <cell r="F2723" t="str">
            <v xml:space="preserve">ZINK BJLS 70 (Tanpa Isolasi) </v>
          </cell>
          <cell r="G2723" t="str">
            <v>m2</v>
          </cell>
          <cell r="H2723">
            <v>1</v>
          </cell>
        </row>
        <row r="2724">
          <cell r="F2724" t="str">
            <v xml:space="preserve">ZINK BJLS 80 (Tanpa Isolasi) </v>
          </cell>
          <cell r="G2724" t="str">
            <v>m2</v>
          </cell>
          <cell r="H2724">
            <v>1</v>
          </cell>
        </row>
        <row r="2725">
          <cell r="F2725" t="str">
            <v xml:space="preserve">ZINK BJLS 100 (Tanpa Isolasi) </v>
          </cell>
          <cell r="G2725" t="str">
            <v>m2</v>
          </cell>
          <cell r="H2725">
            <v>1</v>
          </cell>
        </row>
        <row r="2726">
          <cell r="F2726" t="str">
            <v xml:space="preserve">ZINK BJLS 60 (Isolasi Luar) </v>
          </cell>
          <cell r="G2726" t="str">
            <v>m2</v>
          </cell>
          <cell r="H2726">
            <v>1</v>
          </cell>
        </row>
        <row r="2727">
          <cell r="F2727" t="str">
            <v xml:space="preserve">ZINK BJLS 70 (Isolasi Luar) </v>
          </cell>
          <cell r="G2727" t="str">
            <v>m2</v>
          </cell>
          <cell r="H2727">
            <v>1</v>
          </cell>
        </row>
        <row r="2728">
          <cell r="F2728" t="str">
            <v xml:space="preserve">ZINK BJLS 80 (Isolasi Luar) </v>
          </cell>
          <cell r="G2728" t="str">
            <v>m2</v>
          </cell>
          <cell r="H2728">
            <v>1</v>
          </cell>
        </row>
        <row r="2729">
          <cell r="F2729" t="str">
            <v>ZINK BJLS 100 (Isolasi Luar)</v>
          </cell>
          <cell r="G2729" t="str">
            <v>m2</v>
          </cell>
          <cell r="H2729">
            <v>1</v>
          </cell>
        </row>
        <row r="2730">
          <cell r="F2730" t="str">
            <v xml:space="preserve">ZINK BJLS 50 (Isolasi Luar Dalam) </v>
          </cell>
          <cell r="G2730" t="str">
            <v>m2</v>
          </cell>
          <cell r="H2730">
            <v>1</v>
          </cell>
        </row>
        <row r="2731">
          <cell r="F2731" t="str">
            <v xml:space="preserve">ZINK BJLS 60 (Isolasi Luar Dalam) </v>
          </cell>
          <cell r="G2731" t="str">
            <v>m2</v>
          </cell>
          <cell r="H2731">
            <v>1</v>
          </cell>
        </row>
        <row r="2732">
          <cell r="F2732" t="str">
            <v xml:space="preserve">ZINK BJLS 70 (Isolasi Luar Dalam) </v>
          </cell>
          <cell r="G2732" t="str">
            <v>m2</v>
          </cell>
          <cell r="H2732">
            <v>1</v>
          </cell>
        </row>
        <row r="2733">
          <cell r="F2733" t="str">
            <v xml:space="preserve">ZINK BJLS 80 (Isolasi Luar Dalam) </v>
          </cell>
          <cell r="G2733" t="str">
            <v>m2</v>
          </cell>
          <cell r="H2733">
            <v>1</v>
          </cell>
        </row>
        <row r="2734">
          <cell r="F2734" t="str">
            <v>ZINK BJLS 100 (Isolasi Luar Dalam)</v>
          </cell>
          <cell r="G2734" t="str">
            <v>m2</v>
          </cell>
          <cell r="H2734">
            <v>1</v>
          </cell>
        </row>
        <row r="2735">
          <cell r="F2735" t="str">
            <v xml:space="preserve">Ducting PU </v>
          </cell>
          <cell r="G2735" t="str">
            <v>m2</v>
          </cell>
          <cell r="H2735">
            <v>1</v>
          </cell>
        </row>
        <row r="2736">
          <cell r="F2736" t="str">
            <v xml:space="preserve">Flexible Duct 200 mm dan aksesoris </v>
          </cell>
          <cell r="G2736" t="str">
            <v>m'</v>
          </cell>
          <cell r="H2736">
            <v>1</v>
          </cell>
        </row>
        <row r="2737">
          <cell r="F2737" t="str">
            <v>Flexible Duct 250 mm dan aksesoris</v>
          </cell>
          <cell r="G2737" t="str">
            <v>m'</v>
          </cell>
          <cell r="H2737">
            <v>1</v>
          </cell>
        </row>
        <row r="2738">
          <cell r="F2738" t="str">
            <v xml:space="preserve">Hanger + Support </v>
          </cell>
          <cell r="G2738" t="str">
            <v xml:space="preserve">lot </v>
          </cell>
          <cell r="H2738">
            <v>1</v>
          </cell>
        </row>
        <row r="2739">
          <cell r="F2739" t="str">
            <v xml:space="preserve">Flinkote </v>
          </cell>
          <cell r="G2739" t="str">
            <v xml:space="preserve">lot </v>
          </cell>
          <cell r="H2739">
            <v>1</v>
          </cell>
        </row>
        <row r="2740">
          <cell r="F2740" t="str">
            <v xml:space="preserve">finish Cat </v>
          </cell>
          <cell r="G2740" t="str">
            <v xml:space="preserve">lot </v>
          </cell>
          <cell r="H2740">
            <v>1</v>
          </cell>
        </row>
        <row r="2741">
          <cell r="F2741" t="str">
            <v>Hanger + Support</v>
          </cell>
          <cell r="G2741" t="str">
            <v xml:space="preserve">lolt </v>
          </cell>
          <cell r="H2741">
            <v>1</v>
          </cell>
        </row>
        <row r="2742">
          <cell r="F2742" t="str">
            <v xml:space="preserve">Local Panel Switch </v>
          </cell>
          <cell r="G2742" t="str">
            <v>Unit</v>
          </cell>
          <cell r="H2742">
            <v>1</v>
          </cell>
        </row>
        <row r="2743">
          <cell r="F2743" t="str">
            <v>Motor Control Center</v>
          </cell>
          <cell r="G2743" t="str">
            <v>Unit</v>
          </cell>
          <cell r="H2743">
            <v>1</v>
          </cell>
        </row>
        <row r="2744">
          <cell r="F2744" t="str">
            <v xml:space="preserve">Genset Kap : 80 kVA dan aksesoris </v>
          </cell>
          <cell r="G2744" t="str">
            <v>Unit</v>
          </cell>
          <cell r="H2744">
            <v>1</v>
          </cell>
        </row>
        <row r="2745">
          <cell r="F2745" t="str">
            <v xml:space="preserve">Genset Kap : 120 kVA dan aksesoris </v>
          </cell>
          <cell r="G2745" t="str">
            <v>Unit</v>
          </cell>
          <cell r="H2745">
            <v>1</v>
          </cell>
        </row>
        <row r="2746">
          <cell r="F2746" t="str">
            <v xml:space="preserve">Roots Blower dan aksesoris </v>
          </cell>
          <cell r="G2746" t="str">
            <v>Unit</v>
          </cell>
          <cell r="H2746">
            <v>1</v>
          </cell>
        </row>
        <row r="2747">
          <cell r="F2747" t="str">
            <v>Software Monitoring dan Panel Control Unit</v>
          </cell>
          <cell r="G2747" t="str">
            <v xml:space="preserve">Unit </v>
          </cell>
          <cell r="H2747">
            <v>1</v>
          </cell>
        </row>
        <row r="2748">
          <cell r="F2748" t="str">
            <v>Sensor pH Meter</v>
          </cell>
          <cell r="G2748" t="str">
            <v xml:space="preserve">Unit </v>
          </cell>
          <cell r="H2748">
            <v>1</v>
          </cell>
        </row>
        <row r="2749">
          <cell r="F2749" t="str">
            <v xml:space="preserve">Sensor Turbidy Meter Air Baku </v>
          </cell>
          <cell r="G2749" t="str">
            <v xml:space="preserve">Unit </v>
          </cell>
          <cell r="H2749">
            <v>1</v>
          </cell>
        </row>
        <row r="2750">
          <cell r="F2750" t="str">
            <v xml:space="preserve">Sensor Residual Chlorine Meter </v>
          </cell>
          <cell r="G2750" t="str">
            <v xml:space="preserve">Unit </v>
          </cell>
          <cell r="H2750">
            <v>1</v>
          </cell>
        </row>
        <row r="2751">
          <cell r="F2751" t="str">
            <v xml:space="preserve">MATERIAL SISTEM PEMBUMIAN </v>
          </cell>
          <cell r="G2751"/>
          <cell r="H2751"/>
        </row>
        <row r="2752">
          <cell r="F2752" t="str">
            <v>Bak Kontrol Pemeriksaan dari Batu Bata 45 x 45 x 45 cm + Tutup Beton 45 x 45 x 10 cm</v>
          </cell>
          <cell r="G2752" t="str">
            <v xml:space="preserve">buah </v>
          </cell>
          <cell r="H2752">
            <v>1</v>
          </cell>
        </row>
        <row r="2753">
          <cell r="F2753" t="str">
            <v>Terminal Busbar 300 x 50 x 5 mm</v>
          </cell>
          <cell r="G2753" t="str">
            <v>buah</v>
          </cell>
          <cell r="H2753">
            <v>1</v>
          </cell>
        </row>
        <row r="2754">
          <cell r="F2754" t="str">
            <v>Batang Tembaga Pembumian Dia.5/8” (kedalaman min. 12 m)</v>
          </cell>
          <cell r="G2754" t="str">
            <v>batang</v>
          </cell>
          <cell r="H2754">
            <v>1</v>
          </cell>
        </row>
        <row r="2755">
          <cell r="F2755" t="str">
            <v>Pantek (kedalaman min. 12 m)</v>
          </cell>
          <cell r="G2755" t="str">
            <v>lot</v>
          </cell>
          <cell r="H2755">
            <v>1</v>
          </cell>
        </row>
        <row r="2756">
          <cell r="F2756" t="str">
            <v>Kabel BC 95 mm2</v>
          </cell>
          <cell r="G2756" t="str">
            <v>m</v>
          </cell>
          <cell r="H2756">
            <v>1</v>
          </cell>
        </row>
        <row r="2757">
          <cell r="F2757" t="str">
            <v>Kabel Skun 95 mm2</v>
          </cell>
          <cell r="G2757" t="str">
            <v>m</v>
          </cell>
          <cell r="H2757">
            <v>1</v>
          </cell>
        </row>
        <row r="2758">
          <cell r="F2758" t="str">
            <v>Rod Coupling</v>
          </cell>
          <cell r="G2758" t="str">
            <v>buah</v>
          </cell>
          <cell r="H2758">
            <v>1</v>
          </cell>
        </row>
        <row r="2759">
          <cell r="F2759" t="str">
            <v>Material Bantu</v>
          </cell>
          <cell r="G2759" t="str">
            <v>lot</v>
          </cell>
          <cell r="H2759">
            <v>1</v>
          </cell>
        </row>
        <row r="2760">
          <cell r="F2760" t="str">
            <v>Batang Tembaga Pembumian Dia.3/4” (kedalaman min. 12 m)</v>
          </cell>
          <cell r="G2760" t="str">
            <v>batang</v>
          </cell>
          <cell r="H2760">
            <v>1</v>
          </cell>
        </row>
        <row r="2761">
          <cell r="F2761" t="str">
            <v xml:space="preserve">Air Terminal </v>
          </cell>
          <cell r="G2761" t="str">
            <v>unit</v>
          </cell>
          <cell r="H2761">
            <v>1</v>
          </cell>
        </row>
        <row r="2762">
          <cell r="F2762" t="str">
            <v xml:space="preserve">Base Air Terminal </v>
          </cell>
          <cell r="G2762" t="str">
            <v xml:space="preserve">unit </v>
          </cell>
          <cell r="H2762">
            <v>1</v>
          </cell>
        </row>
        <row r="2763">
          <cell r="F2763" t="str">
            <v xml:space="preserve">DC Clip Non Metalic Clamp </v>
          </cell>
          <cell r="G2763" t="str">
            <v>unit</v>
          </cell>
          <cell r="H2763">
            <v>1</v>
          </cell>
        </row>
        <row r="2764">
          <cell r="F2764" t="str">
            <v>Square Tape Clamp</v>
          </cell>
          <cell r="G2764" t="str">
            <v>unit</v>
          </cell>
          <cell r="H2764">
            <v>1</v>
          </cell>
        </row>
        <row r="2765">
          <cell r="F2765" t="str">
            <v xml:space="preserve">Bimetallic Connector </v>
          </cell>
          <cell r="G2765" t="str">
            <v xml:space="preserve">unit </v>
          </cell>
          <cell r="H2765">
            <v>1</v>
          </cell>
        </row>
        <row r="2766">
          <cell r="F2766" t="str">
            <v>Grounding Test Box</v>
          </cell>
          <cell r="G2766" t="str">
            <v>unit</v>
          </cell>
          <cell r="H2766">
            <v>1</v>
          </cell>
        </row>
        <row r="2767">
          <cell r="F2767" t="str">
            <v xml:space="preserve">5/8" Rod Coupling </v>
          </cell>
          <cell r="G2767" t="str">
            <v xml:space="preserve">unit </v>
          </cell>
          <cell r="H2767">
            <v>1</v>
          </cell>
        </row>
        <row r="2768">
          <cell r="F2768" t="str">
            <v xml:space="preserve">5/8" Driving Stud </v>
          </cell>
          <cell r="G2768" t="str">
            <v>unit</v>
          </cell>
          <cell r="H2768">
            <v>1</v>
          </cell>
        </row>
        <row r="2769">
          <cell r="F2769" t="str">
            <v>Rod to Cable Clamp (Type GUV)</v>
          </cell>
          <cell r="G2769" t="str">
            <v xml:space="preserve">unit </v>
          </cell>
          <cell r="H2769">
            <v>1</v>
          </cell>
        </row>
        <row r="2770">
          <cell r="F2770" t="str">
            <v>Polymer Inspection Pit</v>
          </cell>
          <cell r="G2770" t="str">
            <v>unit</v>
          </cell>
          <cell r="H2770">
            <v>1</v>
          </cell>
        </row>
        <row r="2771">
          <cell r="F2771" t="str">
            <v>Coupling Bonding Grounded Rod 70 mm2</v>
          </cell>
          <cell r="G2771" t="str">
            <v xml:space="preserve">unit </v>
          </cell>
          <cell r="H2771">
            <v>1</v>
          </cell>
        </row>
        <row r="2772">
          <cell r="F2772" t="str">
            <v>Clamp BC L ukuran BC 70 mm2</v>
          </cell>
          <cell r="G2772" t="str">
            <v xml:space="preserve">unit </v>
          </cell>
          <cell r="H2772">
            <v>1</v>
          </cell>
        </row>
        <row r="2773">
          <cell r="F2773" t="str">
            <v>Clamp PVC 1"</v>
          </cell>
          <cell r="G2773" t="str">
            <v xml:space="preserve">unit </v>
          </cell>
          <cell r="H2773">
            <v>1</v>
          </cell>
        </row>
        <row r="2774">
          <cell r="F2774" t="str">
            <v xml:space="preserve">Copper Air Terminal Base 15 mm </v>
          </cell>
          <cell r="G2774"/>
          <cell r="H2774">
            <v>1</v>
          </cell>
        </row>
        <row r="2775">
          <cell r="F2775" t="str">
            <v xml:space="preserve">15x500 mm Aluminium Air Rod </v>
          </cell>
          <cell r="G2775"/>
          <cell r="H2775">
            <v>1</v>
          </cell>
        </row>
        <row r="2776">
          <cell r="F2776" t="str">
            <v xml:space="preserve">15x500 mm Copper Air Rod </v>
          </cell>
          <cell r="G2776"/>
          <cell r="H2776">
            <v>1</v>
          </cell>
        </row>
        <row r="2777">
          <cell r="F2777" t="str">
            <v>25x3 mm Bare Aluminium Tape</v>
          </cell>
          <cell r="G2777" t="str">
            <v>m'</v>
          </cell>
          <cell r="H2777">
            <v>1</v>
          </cell>
        </row>
        <row r="2778">
          <cell r="F2778" t="str">
            <v xml:space="preserve">5/8" x 1800 mm Extensible Copperbond Rod </v>
          </cell>
          <cell r="G2778" t="str">
            <v xml:space="preserve">buah </v>
          </cell>
          <cell r="H2778">
            <v>1</v>
          </cell>
        </row>
        <row r="2779">
          <cell r="F2779" t="str">
            <v xml:space="preserve">5/8" Copperbond Rod </v>
          </cell>
          <cell r="G2779" t="str">
            <v xml:space="preserve">buah </v>
          </cell>
          <cell r="H2779">
            <v>1</v>
          </cell>
        </row>
        <row r="2780">
          <cell r="F2780" t="str">
            <v xml:space="preserve">Grounding Rod Gip 1" Panjang 1 m </v>
          </cell>
          <cell r="G2780" t="str">
            <v>buah</v>
          </cell>
          <cell r="H2780">
            <v>1</v>
          </cell>
        </row>
        <row r="2781">
          <cell r="F2781" t="str">
            <v xml:space="preserve">Grounding Rod Gip 1" Panjang 2 m </v>
          </cell>
          <cell r="G2781" t="str">
            <v>buah</v>
          </cell>
          <cell r="H2781">
            <v>1</v>
          </cell>
        </row>
        <row r="2782">
          <cell r="F2782" t="str">
            <v>Exothermic Welding</v>
          </cell>
          <cell r="G2782" t="str">
            <v xml:space="preserve">buah </v>
          </cell>
          <cell r="H2782">
            <v>1</v>
          </cell>
        </row>
        <row r="2783">
          <cell r="F2783" t="str">
            <v>Surge Arrester 1 Phase (15 KA)</v>
          </cell>
          <cell r="G2783" t="str">
            <v xml:space="preserve">unit </v>
          </cell>
          <cell r="H2783">
            <v>1</v>
          </cell>
        </row>
        <row r="2784">
          <cell r="F2784" t="str">
            <v>Surge Arrester 3 Phase (15 KA)</v>
          </cell>
          <cell r="G2784" t="str">
            <v xml:space="preserve">unit </v>
          </cell>
          <cell r="H2784">
            <v>1</v>
          </cell>
        </row>
        <row r="2785">
          <cell r="F2785" t="str">
            <v>MATERIAL LAIN-LAIN</v>
          </cell>
          <cell r="G2785"/>
          <cell r="H2785"/>
        </row>
        <row r="2786">
          <cell r="F2786" t="str">
            <v>Air</v>
          </cell>
          <cell r="G2786" t="str">
            <v>liter</v>
          </cell>
          <cell r="H2786">
            <v>1</v>
          </cell>
        </row>
        <row r="2787">
          <cell r="F2787" t="str">
            <v>Banner plastik 0.6x0.8 m2</v>
          </cell>
          <cell r="G2787" t="str">
            <v>m2</v>
          </cell>
          <cell r="H2787">
            <v>1</v>
          </cell>
        </row>
        <row r="2788">
          <cell r="F2788" t="str">
            <v>Air (m3)</v>
          </cell>
          <cell r="G2788" t="str">
            <v>m3</v>
          </cell>
          <cell r="H2788">
            <v>1</v>
          </cell>
        </row>
        <row r="2789">
          <cell r="F2789" t="str">
            <v>Akrilik 4 mm</v>
          </cell>
          <cell r="G2789" t="str">
            <v>m2</v>
          </cell>
          <cell r="H2789">
            <v>1</v>
          </cell>
        </row>
        <row r="2790">
          <cell r="F2790" t="str">
            <v>Alang-alang</v>
          </cell>
          <cell r="G2790" t="str">
            <v>ikat</v>
          </cell>
          <cell r="H2790">
            <v>1</v>
          </cell>
        </row>
        <row r="2791">
          <cell r="F2791" t="str">
            <v>Alat  tulis</v>
          </cell>
          <cell r="G2791" t="str">
            <v>buah</v>
          </cell>
          <cell r="H2791">
            <v>1</v>
          </cell>
        </row>
        <row r="2792">
          <cell r="F2792" t="str">
            <v>Aluminium foil</v>
          </cell>
          <cell r="G2792" t="str">
            <v>m2</v>
          </cell>
          <cell r="H2792">
            <v>1</v>
          </cell>
        </row>
        <row r="2793">
          <cell r="F2793" t="str">
            <v>Aluminium foil double side</v>
          </cell>
          <cell r="G2793" t="str">
            <v>m2</v>
          </cell>
          <cell r="H2793">
            <v>1</v>
          </cell>
        </row>
        <row r="2794">
          <cell r="F2794" t="str">
            <v>Amplas</v>
          </cell>
          <cell r="G2794" t="str">
            <v>lembar</v>
          </cell>
          <cell r="H2794">
            <v>1</v>
          </cell>
        </row>
        <row r="2795">
          <cell r="F2795" t="str">
            <v>Baja Ringan C75, t=1 mm (Batang Utama)</v>
          </cell>
          <cell r="G2795" t="str">
            <v>batang</v>
          </cell>
          <cell r="H2795">
            <v>1</v>
          </cell>
        </row>
        <row r="2796">
          <cell r="F2796" t="str">
            <v xml:space="preserve">Baja Ringan C75, t=0,75 mm (Batang Pengaku) </v>
          </cell>
          <cell r="G2796" t="str">
            <v>batang</v>
          </cell>
          <cell r="H2796">
            <v>1</v>
          </cell>
        </row>
        <row r="2797">
          <cell r="F2797" t="str">
            <v xml:space="preserve">Baja Ringan C.75, t=1,00 mm (L Bracket) </v>
          </cell>
          <cell r="G2797" t="str">
            <v>batang</v>
          </cell>
          <cell r="H2797">
            <v>1</v>
          </cell>
        </row>
        <row r="2798">
          <cell r="F2798" t="str">
            <v xml:space="preserve">Self Drilling Screw dia-6 x 20 mm (Main Truss Screw) </v>
          </cell>
          <cell r="G2798" t="str">
            <v>buah</v>
          </cell>
          <cell r="H2798">
            <v>1</v>
          </cell>
        </row>
        <row r="2799">
          <cell r="F2799" t="str">
            <v>Reng/ Roof Bottom RT-35 t=0,45 mm</v>
          </cell>
          <cell r="G2799" t="str">
            <v>batang</v>
          </cell>
          <cell r="H2799">
            <v>1</v>
          </cell>
        </row>
        <row r="2800">
          <cell r="F2800" t="str">
            <v xml:space="preserve">Self Drilling Screw dia-4 x 16 mm (Roof 
Bottom Screw) </v>
          </cell>
          <cell r="G2800" t="str">
            <v>buah</v>
          </cell>
          <cell r="H2800">
            <v>1</v>
          </cell>
        </row>
        <row r="2801">
          <cell r="F2801" t="str">
            <v>Baja ringan C75 x 0,75 mm</v>
          </cell>
          <cell r="G2801" t="str">
            <v>batang</v>
          </cell>
          <cell r="H2801">
            <v>1</v>
          </cell>
        </row>
        <row r="2802">
          <cell r="F2802" t="str">
            <v>Baja ringan C75 x 0,75 mm (permeter)</v>
          </cell>
          <cell r="G2802" t="str">
            <v>m</v>
          </cell>
          <cell r="H2802">
            <v>1</v>
          </cell>
        </row>
        <row r="2803">
          <cell r="F2803" t="str">
            <v xml:space="preserve">Baja Profil </v>
          </cell>
          <cell r="G2803" t="str">
            <v>kg</v>
          </cell>
          <cell r="H2803">
            <v>1</v>
          </cell>
        </row>
        <row r="2804">
          <cell r="F2804" t="str">
            <v>Baja ringan C75 x 0,8 mm</v>
          </cell>
          <cell r="G2804" t="str">
            <v>batang</v>
          </cell>
          <cell r="H2804">
            <v>1</v>
          </cell>
        </row>
        <row r="2805">
          <cell r="F2805" t="str">
            <v>Baja ringan C75 x 1,00 mm</v>
          </cell>
          <cell r="G2805" t="str">
            <v>batang</v>
          </cell>
          <cell r="H2805">
            <v>1</v>
          </cell>
        </row>
        <row r="2806">
          <cell r="F2806" t="str">
            <v>Baja ringan C75 x 1,00 mm (m)</v>
          </cell>
          <cell r="G2806" t="str">
            <v>m'</v>
          </cell>
          <cell r="H2806">
            <v>1</v>
          </cell>
        </row>
        <row r="2807">
          <cell r="F2807" t="str">
            <v>Bata Ringan (ukuran 60x20x10 cm)</v>
          </cell>
          <cell r="G2807" t="str">
            <v>m3</v>
          </cell>
          <cell r="H2807">
            <v>1</v>
          </cell>
        </row>
        <row r="2808">
          <cell r="F2808" t="str">
            <v>Batu Andesit  Bakar 10x10, t=3cm</v>
          </cell>
          <cell r="G2808" t="str">
            <v>Unit</v>
          </cell>
          <cell r="H2808">
            <v>1</v>
          </cell>
        </row>
        <row r="2809">
          <cell r="F2809" t="str">
            <v>Batu Andesit  Bakar 30x30, t=3cm</v>
          </cell>
          <cell r="G2809" t="str">
            <v>Unit</v>
          </cell>
          <cell r="H2809">
            <v>1</v>
          </cell>
        </row>
        <row r="2810">
          <cell r="F2810" t="str">
            <v>Batu apung</v>
          </cell>
          <cell r="G2810" t="str">
            <v>kg</v>
          </cell>
          <cell r="H2810">
            <v>1</v>
          </cell>
        </row>
        <row r="2811">
          <cell r="F2811" t="str">
            <v>Bollard Besi Tempa (BL1)</v>
          </cell>
          <cell r="G2811" t="str">
            <v>unit</v>
          </cell>
          <cell r="H2811">
            <v>1</v>
          </cell>
        </row>
        <row r="2812">
          <cell r="F2812" t="str">
            <v>Bollard Besi Tempa (BL2)</v>
          </cell>
          <cell r="G2812" t="str">
            <v>unit</v>
          </cell>
          <cell r="H2812">
            <v>1</v>
          </cell>
        </row>
        <row r="2813">
          <cell r="F2813" t="str">
            <v>Bollard cast  iron (tinggi 1,2m ; Ø bawah 5"  ; Ø atas  4")</v>
          </cell>
          <cell r="G2813" t="str">
            <v>buah</v>
          </cell>
          <cell r="H2813">
            <v>1</v>
          </cell>
        </row>
        <row r="2814">
          <cell r="F2814" t="str">
            <v>Bollard stainless  steel (tinggi 1m ; Ø 4")</v>
          </cell>
          <cell r="G2814" t="str">
            <v>buah</v>
          </cell>
          <cell r="H2814">
            <v>1</v>
          </cell>
        </row>
        <row r="2815">
          <cell r="F2815" t="str">
            <v>Bubuk poles</v>
          </cell>
          <cell r="G2815" t="str">
            <v>kg</v>
          </cell>
          <cell r="H2815">
            <v>1</v>
          </cell>
        </row>
        <row r="2816">
          <cell r="F2816" t="str">
            <v>Aspal</v>
          </cell>
          <cell r="G2816" t="str">
            <v>kg</v>
          </cell>
          <cell r="H2816">
            <v>1</v>
          </cell>
        </row>
        <row r="2817">
          <cell r="F2817" t="str">
            <v>Coldmix  (Aspal Tambal Dingin) 25 kg</v>
          </cell>
          <cell r="G2817" t="str">
            <v>Zak</v>
          </cell>
          <cell r="H2817">
            <v>1</v>
          </cell>
        </row>
        <row r="2818">
          <cell r="F2818" t="str">
            <v>Cutting sticker</v>
          </cell>
          <cell r="G2818" t="str">
            <v>m2</v>
          </cell>
          <cell r="H2818">
            <v>1</v>
          </cell>
        </row>
        <row r="2819">
          <cell r="F2819" t="str">
            <v>Epoxy resin grout</v>
          </cell>
          <cell r="G2819" t="str">
            <v>kg</v>
          </cell>
          <cell r="H2819">
            <v>1</v>
          </cell>
        </row>
        <row r="2820">
          <cell r="F2820" t="str">
            <v>Formica</v>
          </cell>
          <cell r="G2820" t="str">
            <v>lembar</v>
          </cell>
          <cell r="H2820">
            <v>1</v>
          </cell>
        </row>
        <row r="2821">
          <cell r="F2821" t="str">
            <v>Formika</v>
          </cell>
          <cell r="G2821" t="str">
            <v>lembar</v>
          </cell>
          <cell r="H2821">
            <v>1</v>
          </cell>
        </row>
        <row r="2822">
          <cell r="F2822" t="str">
            <v>Gebalan Rumput  Jenis  Lamuran</v>
          </cell>
          <cell r="G2822" t="str">
            <v>m²</v>
          </cell>
          <cell r="H2822">
            <v>1</v>
          </cell>
        </row>
        <row r="2823">
          <cell r="F2823" t="str">
            <v>Glasswool tebal 8 cm</v>
          </cell>
          <cell r="G2823" t="str">
            <v>m2</v>
          </cell>
          <cell r="H2823">
            <v>1</v>
          </cell>
        </row>
        <row r="2824">
          <cell r="F2824" t="str">
            <v>Guardrail</v>
          </cell>
          <cell r="G2824" t="str">
            <v>m'</v>
          </cell>
          <cell r="H2824">
            <v>1</v>
          </cell>
        </row>
        <row r="2825">
          <cell r="F2825" t="str">
            <v>Hebel Block (ukuran 60x20x15 cm)</v>
          </cell>
          <cell r="G2825" t="str">
            <v>buah</v>
          </cell>
          <cell r="H2825">
            <v>1</v>
          </cell>
        </row>
        <row r="2826">
          <cell r="F2826" t="str">
            <v>Huruf/letter timbul stainless  steel</v>
          </cell>
          <cell r="G2826" t="str">
            <v>buah</v>
          </cell>
          <cell r="H2826">
            <v>1</v>
          </cell>
        </row>
        <row r="2827">
          <cell r="F2827" t="str">
            <v>Ijuk</v>
          </cell>
          <cell r="G2827" t="str">
            <v>m3</v>
          </cell>
          <cell r="H2827">
            <v>1</v>
          </cell>
        </row>
        <row r="2828">
          <cell r="F2828" t="str">
            <v>Insulasi foam</v>
          </cell>
          <cell r="G2828" t="str">
            <v>m2</v>
          </cell>
          <cell r="H2828">
            <v>1</v>
          </cell>
        </row>
        <row r="2829">
          <cell r="F2829" t="str">
            <v>Jaringan udara (LVTC  2x15 mm)</v>
          </cell>
          <cell r="G2829" t="str">
            <v>unit</v>
          </cell>
          <cell r="H2829">
            <v>1</v>
          </cell>
        </row>
        <row r="2830">
          <cell r="F2830" t="str">
            <v>Jendela type J1</v>
          </cell>
          <cell r="G2830" t="str">
            <v>unit</v>
          </cell>
          <cell r="H2830">
            <v>1</v>
          </cell>
        </row>
        <row r="2831">
          <cell r="F2831" t="str">
            <v>Jendela type J2</v>
          </cell>
          <cell r="G2831" t="str">
            <v>unit</v>
          </cell>
          <cell r="H2831">
            <v>1</v>
          </cell>
        </row>
        <row r="2832">
          <cell r="F2832" t="str">
            <v>Joint  Sealent</v>
          </cell>
          <cell r="G2832" t="str">
            <v>kg</v>
          </cell>
          <cell r="H2832">
            <v>1</v>
          </cell>
        </row>
        <row r="2833">
          <cell r="F2833" t="str">
            <v>Kapur</v>
          </cell>
          <cell r="G2833" t="str">
            <v>m3</v>
          </cell>
          <cell r="H2833">
            <v>1</v>
          </cell>
        </row>
        <row r="2834">
          <cell r="F2834" t="str">
            <v>Kapur padam</v>
          </cell>
          <cell r="G2834" t="str">
            <v>kg</v>
          </cell>
          <cell r="H2834">
            <v>1</v>
          </cell>
        </row>
        <row r="2835">
          <cell r="F2835" t="str">
            <v>Karung goni</v>
          </cell>
          <cell r="G2835" t="str">
            <v>m2</v>
          </cell>
          <cell r="H2835">
            <v>1</v>
          </cell>
        </row>
        <row r="2836">
          <cell r="F2836" t="str">
            <v>Karung plastik</v>
          </cell>
          <cell r="G2836" t="str">
            <v>buah</v>
          </cell>
          <cell r="H2836">
            <v>1</v>
          </cell>
        </row>
        <row r="2837">
          <cell r="F2837" t="str">
            <v>Kisdam (sewa sheet  pile selama 2 bulan)</v>
          </cell>
          <cell r="G2837" t="str">
            <v>batang</v>
          </cell>
          <cell r="H2837">
            <v>1</v>
          </cell>
        </row>
        <row r="2838">
          <cell r="F2838" t="str">
            <v>Lem Aibon</v>
          </cell>
          <cell r="G2838" t="str">
            <v>kg</v>
          </cell>
          <cell r="H2838">
            <v>1</v>
          </cell>
        </row>
        <row r="2839">
          <cell r="F2839" t="str">
            <v>Lem epoxy</v>
          </cell>
          <cell r="G2839" t="str">
            <v>kg</v>
          </cell>
          <cell r="H2839">
            <v>1</v>
          </cell>
        </row>
        <row r="2840">
          <cell r="F2840" t="str">
            <v>Lem kayu</v>
          </cell>
          <cell r="G2840" t="str">
            <v>kg</v>
          </cell>
          <cell r="H2840">
            <v>1</v>
          </cell>
        </row>
        <row r="2841">
          <cell r="F2841" t="str">
            <v>Lem vinyl</v>
          </cell>
          <cell r="G2841" t="str">
            <v>kg</v>
          </cell>
          <cell r="H2841">
            <v>1</v>
          </cell>
        </row>
        <row r="2842">
          <cell r="F2842" t="str">
            <v xml:space="preserve">Lem Karpet </v>
          </cell>
          <cell r="G2842" t="str">
            <v>kg</v>
          </cell>
          <cell r="H2842">
            <v>1</v>
          </cell>
        </row>
        <row r="2843">
          <cell r="F2843" t="str">
            <v>Lethering akrilik tinggi 100 tebal 20 cm</v>
          </cell>
          <cell r="G2843" t="str">
            <v>buah</v>
          </cell>
          <cell r="H2843">
            <v>1</v>
          </cell>
        </row>
        <row r="2844">
          <cell r="F2844" t="str">
            <v>Lethering akrilik tinggi 25 tebal 5 cm</v>
          </cell>
          <cell r="G2844" t="str">
            <v>buah</v>
          </cell>
          <cell r="H2844">
            <v>1</v>
          </cell>
        </row>
        <row r="2845">
          <cell r="F2845" t="str">
            <v>Lethering akrilik tinggi 45 tebal 20 cm</v>
          </cell>
          <cell r="G2845" t="str">
            <v>buah</v>
          </cell>
          <cell r="H2845">
            <v>1</v>
          </cell>
        </row>
        <row r="2846">
          <cell r="F2846" t="str">
            <v>Lethering akrilik tinggi 70 tebal 20 cm</v>
          </cell>
          <cell r="G2846" t="str">
            <v>buah</v>
          </cell>
          <cell r="H2846">
            <v>1</v>
          </cell>
        </row>
        <row r="2847">
          <cell r="F2847" t="str">
            <v>Lis  profil beton (50 cm)</v>
          </cell>
          <cell r="G2847" t="str">
            <v>buah</v>
          </cell>
          <cell r="H2847">
            <v>1</v>
          </cell>
        </row>
        <row r="2848">
          <cell r="F2848" t="str">
            <v>Mortar Acian Bata Ringan</v>
          </cell>
          <cell r="G2848" t="str">
            <v>zak</v>
          </cell>
          <cell r="H2848">
            <v>1</v>
          </cell>
        </row>
        <row r="2849">
          <cell r="F2849" t="str">
            <v>Mortar Perekat  Bata Ringan</v>
          </cell>
          <cell r="G2849" t="str">
            <v>zak</v>
          </cell>
          <cell r="H2849">
            <v>1</v>
          </cell>
        </row>
        <row r="2850">
          <cell r="F2850" t="str">
            <v>Mortar Plesteran Bata Ringan</v>
          </cell>
          <cell r="G2850" t="str">
            <v>zak</v>
          </cell>
          <cell r="H2850">
            <v>1</v>
          </cell>
        </row>
        <row r="2851">
          <cell r="F2851" t="str">
            <v>Mortar siap pakai</v>
          </cell>
          <cell r="G2851" t="str">
            <v>kg</v>
          </cell>
          <cell r="H2851">
            <v>1</v>
          </cell>
        </row>
        <row r="2852">
          <cell r="F2852" t="str">
            <v>Mortar Skimcoat</v>
          </cell>
          <cell r="G2852" t="str">
            <v>kg</v>
          </cell>
          <cell r="H2852">
            <v>1</v>
          </cell>
        </row>
        <row r="2853">
          <cell r="F2853" t="str">
            <v>Nako  per daun</v>
          </cell>
          <cell r="G2853" t="str">
            <v>buah</v>
          </cell>
          <cell r="H2853">
            <v>1</v>
          </cell>
        </row>
        <row r="2854">
          <cell r="F2854" t="str">
            <v>Pasir Ottawa</v>
          </cell>
          <cell r="G2854" t="str">
            <v>Zak</v>
          </cell>
          <cell r="H2854">
            <v>1</v>
          </cell>
        </row>
        <row r="2855">
          <cell r="F2855" t="str">
            <v>Pemasangan lantai tempered laminated glass  Jemabatan Kaca</v>
          </cell>
          <cell r="G2855" t="str">
            <v>Unit</v>
          </cell>
          <cell r="H2855">
            <v>1</v>
          </cell>
        </row>
        <row r="2856">
          <cell r="F2856" t="str">
            <v>Pen akrilik</v>
          </cell>
          <cell r="G2856" t="str">
            <v>buah</v>
          </cell>
          <cell r="H2856">
            <v>1</v>
          </cell>
        </row>
        <row r="2857">
          <cell r="F2857" t="str">
            <v>Perekat untuk  wallpaper</v>
          </cell>
          <cell r="G2857" t="str">
            <v>kg</v>
          </cell>
          <cell r="H2857">
            <v>1</v>
          </cell>
        </row>
        <row r="2858">
          <cell r="F2858" t="str">
            <v>Pintu lipat  (folding door) bahan plastik/PVC</v>
          </cell>
          <cell r="G2858" t="str">
            <v>m2</v>
          </cell>
          <cell r="H2858">
            <v>1</v>
          </cell>
        </row>
        <row r="2859">
          <cell r="F2859" t="str">
            <v>Pintu type P1</v>
          </cell>
          <cell r="G2859" t="str">
            <v>unit</v>
          </cell>
          <cell r="H2859">
            <v>1</v>
          </cell>
        </row>
        <row r="2860">
          <cell r="F2860" t="str">
            <v>Pipa screen pvc  Ø 4"</v>
          </cell>
          <cell r="G2860" t="str">
            <v>m¹</v>
          </cell>
          <cell r="H2860">
            <v>1</v>
          </cell>
        </row>
        <row r="2861">
          <cell r="F2861" t="str">
            <v>Pipa stainless  steel diameter 0,5 "  panjang 6 m</v>
          </cell>
          <cell r="G2861" t="str">
            <v>batang</v>
          </cell>
          <cell r="H2861">
            <v>1</v>
          </cell>
        </row>
        <row r="2862">
          <cell r="F2862" t="str">
            <v>Pipa stainless  steel diameter 0,75 "  panjang 6 m</v>
          </cell>
          <cell r="G2862" t="str">
            <v>batang</v>
          </cell>
          <cell r="H2862">
            <v>1</v>
          </cell>
        </row>
        <row r="2863">
          <cell r="F2863" t="str">
            <v>Pipa stainless  steel diameter 1 "  panjang 6 m</v>
          </cell>
          <cell r="G2863" t="str">
            <v>batang</v>
          </cell>
          <cell r="H2863">
            <v>1</v>
          </cell>
        </row>
        <row r="2864">
          <cell r="F2864" t="str">
            <v>Pipa stainless  steel diameter 1,5 "  panjang 6 m</v>
          </cell>
          <cell r="G2864" t="str">
            <v>batang</v>
          </cell>
          <cell r="H2864">
            <v>1</v>
          </cell>
        </row>
        <row r="2865">
          <cell r="F2865" t="str">
            <v>Pipa stainless  steel diameter 2 "  panjang 6 m</v>
          </cell>
          <cell r="G2865" t="str">
            <v>batang</v>
          </cell>
          <cell r="H2865">
            <v>1</v>
          </cell>
        </row>
        <row r="2866">
          <cell r="F2866" t="str">
            <v>Pipa stainless  steel diameter 2,5 "  panjang 6 m</v>
          </cell>
          <cell r="G2866" t="str">
            <v>batang</v>
          </cell>
          <cell r="H2866">
            <v>1</v>
          </cell>
        </row>
        <row r="2867">
          <cell r="F2867" t="str">
            <v>Pipa stainless  steel diameter 3 "  panjang 6 m</v>
          </cell>
          <cell r="G2867" t="str">
            <v>batang</v>
          </cell>
          <cell r="H2867">
            <v>1</v>
          </cell>
        </row>
        <row r="2868">
          <cell r="F2868" t="str">
            <v>Plastik aerator</v>
          </cell>
          <cell r="G2868" t="str">
            <v>buah</v>
          </cell>
          <cell r="H2868">
            <v>1</v>
          </cell>
        </row>
        <row r="2869">
          <cell r="F2869" t="str">
            <v>Prasasti marmer 20x20</v>
          </cell>
          <cell r="G2869" t="str">
            <v>Unit</v>
          </cell>
          <cell r="H2869">
            <v>1</v>
          </cell>
        </row>
        <row r="2870">
          <cell r="F2870" t="str">
            <v>Ramset</v>
          </cell>
          <cell r="G2870" t="str">
            <v>buah</v>
          </cell>
          <cell r="H2870">
            <v>1</v>
          </cell>
        </row>
        <row r="2871">
          <cell r="F2871" t="str">
            <v>Recorder paper</v>
          </cell>
          <cell r="G2871" t="str">
            <v>set</v>
          </cell>
          <cell r="H2871">
            <v>1</v>
          </cell>
        </row>
        <row r="2872">
          <cell r="F2872" t="str">
            <v>Rel pintu dorong</v>
          </cell>
          <cell r="G2872" t="str">
            <v>buah</v>
          </cell>
          <cell r="H2872">
            <v>1</v>
          </cell>
        </row>
        <row r="2873">
          <cell r="F2873" t="str">
            <v>Reng baja ringan</v>
          </cell>
          <cell r="G2873" t="str">
            <v>batang</v>
          </cell>
          <cell r="H2873">
            <v>1</v>
          </cell>
        </row>
        <row r="2874">
          <cell r="F2874" t="str">
            <v>Reng baja ringan</v>
          </cell>
          <cell r="G2874" t="str">
            <v>m</v>
          </cell>
          <cell r="H2874">
            <v>1</v>
          </cell>
        </row>
        <row r="2875">
          <cell r="F2875" t="str">
            <v>Roster 10 x  20 cm</v>
          </cell>
          <cell r="G2875" t="str">
            <v>buah</v>
          </cell>
          <cell r="H2875">
            <v>1</v>
          </cell>
        </row>
        <row r="2876">
          <cell r="F2876" t="str">
            <v>Roster 15 x  25 cm</v>
          </cell>
          <cell r="G2876" t="str">
            <v>buah</v>
          </cell>
          <cell r="H2876">
            <v>1</v>
          </cell>
        </row>
        <row r="2877">
          <cell r="F2877" t="str">
            <v>Roster 15 x  30 cm</v>
          </cell>
          <cell r="G2877" t="str">
            <v>buah</v>
          </cell>
          <cell r="H2877">
            <v>1</v>
          </cell>
        </row>
        <row r="2878">
          <cell r="F2878" t="str">
            <v>Roster 20 x 20 cm</v>
          </cell>
          <cell r="G2878" t="str">
            <v>buah</v>
          </cell>
          <cell r="H2878">
            <v>1</v>
          </cell>
        </row>
        <row r="2879">
          <cell r="F2879" t="str">
            <v>Roster 25 x  25 cm</v>
          </cell>
          <cell r="G2879" t="str">
            <v>buah</v>
          </cell>
          <cell r="H2879">
            <v>1</v>
          </cell>
        </row>
        <row r="2880">
          <cell r="F2880" t="str">
            <v>Roster 30 x  30 cm</v>
          </cell>
          <cell r="G2880" t="str">
            <v>buah</v>
          </cell>
          <cell r="H2880">
            <v>1</v>
          </cell>
        </row>
        <row r="2881">
          <cell r="F2881" t="str">
            <v>Roster/terawang</v>
          </cell>
          <cell r="G2881" t="str">
            <v>buah</v>
          </cell>
          <cell r="H2881">
            <v>1</v>
          </cell>
        </row>
        <row r="2882">
          <cell r="F2882" t="str">
            <v>Rumput  sintetis  uk. 1mx1m tebal 2 cm</v>
          </cell>
          <cell r="G2882" t="str">
            <v>buah</v>
          </cell>
          <cell r="H2882">
            <v>1</v>
          </cell>
        </row>
        <row r="2883">
          <cell r="F2883" t="str">
            <v>Sabun</v>
          </cell>
          <cell r="G2883" t="str">
            <v>Kg</v>
          </cell>
          <cell r="H2883">
            <v>1</v>
          </cell>
        </row>
        <row r="2884">
          <cell r="F2884" t="str">
            <v>Screen low  carbon</v>
          </cell>
          <cell r="G2884" t="str">
            <v>m¹</v>
          </cell>
          <cell r="H2884">
            <v>1</v>
          </cell>
        </row>
        <row r="2885">
          <cell r="F2885" t="str">
            <v>Screen stainless  steel ø  4"</v>
          </cell>
          <cell r="G2885" t="str">
            <v>m¹</v>
          </cell>
          <cell r="H2885">
            <v>1</v>
          </cell>
        </row>
        <row r="2886">
          <cell r="F2886" t="str">
            <v>Sealant</v>
          </cell>
          <cell r="G2886" t="str">
            <v>tube</v>
          </cell>
          <cell r="H2886">
            <v>1</v>
          </cell>
        </row>
        <row r="2887">
          <cell r="F2887" t="str">
            <v>Sealant</v>
          </cell>
          <cell r="G2887" t="str">
            <v>tube</v>
          </cell>
          <cell r="H2887">
            <v>1</v>
          </cell>
        </row>
        <row r="2888">
          <cell r="F2888" t="str">
            <v>Sealant  kaca</v>
          </cell>
          <cell r="G2888" t="str">
            <v>kg</v>
          </cell>
          <cell r="H2888">
            <v>1</v>
          </cell>
        </row>
        <row r="2889">
          <cell r="F2889" t="str">
            <v>Sealtape</v>
          </cell>
          <cell r="G2889" t="str">
            <v>buah</v>
          </cell>
          <cell r="H2889">
            <v>1</v>
          </cell>
        </row>
        <row r="2890">
          <cell r="F2890" t="str">
            <v>Semen Sika</v>
          </cell>
          <cell r="G2890" t="str">
            <v>Zak</v>
          </cell>
          <cell r="H2890">
            <v>1</v>
          </cell>
        </row>
        <row r="2891">
          <cell r="F2891" t="str">
            <v>Septic  tank pabrikasi 1000 liter</v>
          </cell>
          <cell r="G2891" t="str">
            <v>buah</v>
          </cell>
          <cell r="H2891">
            <v>1</v>
          </cell>
        </row>
        <row r="2892">
          <cell r="F2892" t="str">
            <v>Septic  tank pabrikasi 1200 liter</v>
          </cell>
          <cell r="G2892" t="str">
            <v>buah</v>
          </cell>
          <cell r="H2892">
            <v>1</v>
          </cell>
        </row>
        <row r="2893">
          <cell r="F2893" t="str">
            <v>Septic  tank pabrikasi 2000 liter</v>
          </cell>
          <cell r="G2893" t="str">
            <v>buah</v>
          </cell>
          <cell r="H2893">
            <v>1</v>
          </cell>
        </row>
        <row r="2894">
          <cell r="F2894" t="str">
            <v>Septic  tank pabrikasi 800 liter</v>
          </cell>
          <cell r="G2894" t="str">
            <v>buah</v>
          </cell>
          <cell r="H2894">
            <v>1</v>
          </cell>
        </row>
        <row r="2895">
          <cell r="F2895" t="str">
            <v>Sesek bambu</v>
          </cell>
          <cell r="G2895" t="str">
            <v>lembar</v>
          </cell>
          <cell r="H2895">
            <v>1</v>
          </cell>
        </row>
        <row r="2896">
          <cell r="F2896" t="str">
            <v>Signage RMJ</v>
          </cell>
          <cell r="G2896" t="str">
            <v>unit</v>
          </cell>
          <cell r="H2896">
            <v>1</v>
          </cell>
        </row>
        <row r="2897">
          <cell r="F2897" t="str">
            <v>Signage Plat Baja lengkap dengan accessories</v>
          </cell>
          <cell r="G2897" t="str">
            <v xml:space="preserve">buah </v>
          </cell>
          <cell r="H2897">
            <v>1</v>
          </cell>
        </row>
        <row r="2898">
          <cell r="F2898" t="str">
            <v>Sitting Group (cast  iron, kayu)</v>
          </cell>
          <cell r="G2898" t="str">
            <v>unit</v>
          </cell>
          <cell r="H2898">
            <v>1</v>
          </cell>
        </row>
        <row r="2899">
          <cell r="F2899" t="str">
            <v>Skrup fixer</v>
          </cell>
          <cell r="G2899" t="str">
            <v>buah</v>
          </cell>
          <cell r="H2899">
            <v>1</v>
          </cell>
        </row>
        <row r="2900">
          <cell r="F2900" t="str">
            <v>Soda api</v>
          </cell>
          <cell r="G2900" t="str">
            <v>kg</v>
          </cell>
          <cell r="H2900">
            <v>1</v>
          </cell>
        </row>
        <row r="2901">
          <cell r="F2901" t="str">
            <v>Strorox-100</v>
          </cell>
          <cell r="G2901" t="str">
            <v>kg</v>
          </cell>
          <cell r="H2901">
            <v>1</v>
          </cell>
        </row>
        <row r="2902">
          <cell r="F2902" t="str">
            <v>Tali ijuk</v>
          </cell>
          <cell r="G2902" t="str">
            <v>kg</v>
          </cell>
          <cell r="H2902">
            <v>1</v>
          </cell>
        </row>
        <row r="2903">
          <cell r="F2903" t="str">
            <v xml:space="preserve">Tali Ijuk </v>
          </cell>
          <cell r="G2903" t="str">
            <v>m'</v>
          </cell>
          <cell r="H2903">
            <v>1</v>
          </cell>
        </row>
        <row r="2904">
          <cell r="F2904" t="str">
            <v>Terpal</v>
          </cell>
          <cell r="G2904" t="str">
            <v>m2</v>
          </cell>
          <cell r="H2904">
            <v>1</v>
          </cell>
        </row>
        <row r="2905">
          <cell r="F2905" t="str">
            <v>Tiang Bolard (Bollard cast  iron) tinggi 1,2 m; ø bawah 5"; ø atas  4"</v>
          </cell>
          <cell r="G2905" t="str">
            <v>buah</v>
          </cell>
          <cell r="H2905">
            <v>1</v>
          </cell>
        </row>
        <row r="2906">
          <cell r="F2906" t="str">
            <v>Venetions  blinds  dan vertical blinds  (tirai)</v>
          </cell>
          <cell r="G2906" t="str">
            <v>m2</v>
          </cell>
          <cell r="H2906">
            <v>1</v>
          </cell>
        </row>
        <row r="2907">
          <cell r="F2907" t="str">
            <v>Wallpaper</v>
          </cell>
          <cell r="G2907" t="str">
            <v>m'</v>
          </cell>
          <cell r="H2907">
            <v>1</v>
          </cell>
        </row>
        <row r="2908">
          <cell r="F2908" t="str">
            <v>Waterstop lebar 150 mm</v>
          </cell>
          <cell r="G2908" t="str">
            <v>m'</v>
          </cell>
          <cell r="H2908">
            <v>1</v>
          </cell>
        </row>
        <row r="2909">
          <cell r="F2909" t="str">
            <v>Waterstop lebar 200 mm</v>
          </cell>
          <cell r="G2909" t="str">
            <v>m'</v>
          </cell>
          <cell r="H2909">
            <v>1</v>
          </cell>
        </row>
        <row r="2910">
          <cell r="F2910" t="str">
            <v>Waterstop lebar 250 mm</v>
          </cell>
          <cell r="G2910" t="str">
            <v>m'</v>
          </cell>
          <cell r="H2910">
            <v>1</v>
          </cell>
        </row>
        <row r="2911">
          <cell r="F2911" t="str">
            <v>Wax</v>
          </cell>
          <cell r="G2911" t="str">
            <v>kg</v>
          </cell>
          <cell r="H2911">
            <v>1</v>
          </cell>
        </row>
        <row r="2912">
          <cell r="F2912" t="str">
            <v>Paving Block Tebal 6 cm fc 20 Mpa</v>
          </cell>
          <cell r="G2912" t="str">
            <v>m2</v>
          </cell>
          <cell r="H2912">
            <v>1</v>
          </cell>
        </row>
        <row r="2913">
          <cell r="F2913" t="str">
            <v xml:space="preserve">Pasir Filler </v>
          </cell>
          <cell r="G2913" t="str">
            <v>m3</v>
          </cell>
          <cell r="H2913">
            <v>1</v>
          </cell>
        </row>
        <row r="2914">
          <cell r="F2914" t="str">
            <v>Paving Block Tebal 6 cm fc 25 Mpa</v>
          </cell>
          <cell r="G2914" t="str">
            <v>m2</v>
          </cell>
          <cell r="H2914">
            <v>1</v>
          </cell>
        </row>
        <row r="2915">
          <cell r="F2915" t="str">
            <v>Paving Block Tebal 8 cm fc 20 Mpa</v>
          </cell>
          <cell r="G2915" t="str">
            <v>m2</v>
          </cell>
          <cell r="H2915">
            <v>1</v>
          </cell>
        </row>
        <row r="2916">
          <cell r="F2916" t="str">
            <v>Paving Block Tebal 8 cm fc 25 Mpa</v>
          </cell>
          <cell r="G2916" t="str">
            <v>m2</v>
          </cell>
          <cell r="H2916">
            <v>1</v>
          </cell>
        </row>
        <row r="2917">
          <cell r="F2917" t="str">
            <v>Stepping Band Lebar 15 mm</v>
          </cell>
          <cell r="G2917" t="str">
            <v>m</v>
          </cell>
          <cell r="H2917">
            <v>1</v>
          </cell>
        </row>
        <row r="2918">
          <cell r="F2918" t="str">
            <v xml:space="preserve">Palet Kayu uk. 120x120x10 cm </v>
          </cell>
          <cell r="G2918" t="str">
            <v xml:space="preserve">buah </v>
          </cell>
          <cell r="H2918">
            <v>1</v>
          </cell>
        </row>
        <row r="2919">
          <cell r="F2919" t="str">
            <v>Geotextile &gt;100 gr/m2</v>
          </cell>
          <cell r="G2919" t="str">
            <v>m2</v>
          </cell>
          <cell r="H2919">
            <v>1</v>
          </cell>
        </row>
        <row r="2920">
          <cell r="F2920" t="str">
            <v>Geotextile &gt;400 gr/m2</v>
          </cell>
          <cell r="G2920" t="str">
            <v>m2</v>
          </cell>
          <cell r="H2920">
            <v>1</v>
          </cell>
        </row>
        <row r="2921">
          <cell r="F2921" t="str">
            <v>Geotextile &gt;800 gr/m2</v>
          </cell>
          <cell r="G2921" t="str">
            <v>m2</v>
          </cell>
          <cell r="H2921">
            <v>1</v>
          </cell>
        </row>
        <row r="2922">
          <cell r="F2922" t="str">
            <v>Geotekstil woven 400 gr/m2</v>
          </cell>
          <cell r="G2922" t="str">
            <v>m2</v>
          </cell>
          <cell r="H2922">
            <v>1</v>
          </cell>
        </row>
        <row r="2923">
          <cell r="F2923" t="str">
            <v xml:space="preserve">Geomembran </v>
          </cell>
          <cell r="G2923" t="str">
            <v>m2</v>
          </cell>
          <cell r="H2923">
            <v>1</v>
          </cell>
        </row>
        <row r="2924">
          <cell r="F2924" t="str">
            <v>Geosynthetic Clay Liner</v>
          </cell>
          <cell r="G2924" t="str">
            <v>m2</v>
          </cell>
          <cell r="H2924">
            <v>1</v>
          </cell>
        </row>
        <row r="2925">
          <cell r="F2925" t="str">
            <v xml:space="preserve">Bentonite </v>
          </cell>
          <cell r="G2925" t="str">
            <v xml:space="preserve">kg </v>
          </cell>
          <cell r="H2925">
            <v>1</v>
          </cell>
        </row>
        <row r="2926">
          <cell r="F2926" t="str">
            <v xml:space="preserve">MATERIAL LANSEKAP </v>
          </cell>
          <cell r="G2926"/>
          <cell r="H2926">
            <v>1</v>
          </cell>
        </row>
        <row r="2927">
          <cell r="F2927" t="str">
            <v xml:space="preserve">Pupuk Organik </v>
          </cell>
          <cell r="G2927" t="str">
            <v>m3</v>
          </cell>
          <cell r="H2927">
            <v>1</v>
          </cell>
        </row>
        <row r="2928">
          <cell r="F2928" t="str">
            <v xml:space="preserve">Kompos </v>
          </cell>
          <cell r="G2928" t="str">
            <v>m3</v>
          </cell>
          <cell r="H2928">
            <v>1</v>
          </cell>
        </row>
        <row r="2929">
          <cell r="F2929" t="str">
            <v xml:space="preserve">Pohon Bunga Mentega di Polybag 20 Liter </v>
          </cell>
          <cell r="G2929" t="str">
            <v xml:space="preserve">buah </v>
          </cell>
          <cell r="H2929">
            <v>1</v>
          </cell>
        </row>
        <row r="2930">
          <cell r="F2930" t="str">
            <v>Pohon Bunga Mentega di
Polybag 25 Liter</v>
          </cell>
          <cell r="G2930" t="str">
            <v xml:space="preserve">Buah </v>
          </cell>
          <cell r="H2930">
            <v>1</v>
          </cell>
        </row>
        <row r="2931">
          <cell r="F2931" t="str">
            <v>Pohon Bunga Terompet Kuning di Polybag 20 Liter</v>
          </cell>
          <cell r="G2931" t="str">
            <v xml:space="preserve">buah </v>
          </cell>
          <cell r="H2931">
            <v>1</v>
          </cell>
        </row>
        <row r="2932">
          <cell r="F2932" t="str">
            <v>Pohon Bunga Terompet
Kuning di Polybag 25 Liter</v>
          </cell>
          <cell r="G2932" t="str">
            <v xml:space="preserve">Buah </v>
          </cell>
          <cell r="H2932">
            <v>1</v>
          </cell>
        </row>
        <row r="2933">
          <cell r="F2933" t="str">
            <v>Pohon Bunga Terompet Kuning di Polybag 50 Liter</v>
          </cell>
          <cell r="G2933" t="str">
            <v xml:space="preserve">Buah </v>
          </cell>
          <cell r="H2933">
            <v>1</v>
          </cell>
        </row>
        <row r="2934">
          <cell r="F2934" t="str">
            <v xml:space="preserve">Pohon Bungur Sakura di Polybag 20 Liter </v>
          </cell>
          <cell r="G2934" t="str">
            <v xml:space="preserve">buah </v>
          </cell>
          <cell r="H2934">
            <v>1</v>
          </cell>
        </row>
        <row r="2935">
          <cell r="F2935" t="str">
            <v>Pohon Bungur
Sakura/Bungur Jepang di
Polybag 25 Liter</v>
          </cell>
          <cell r="G2935" t="str">
            <v xml:space="preserve">Buah </v>
          </cell>
          <cell r="H2935">
            <v>1</v>
          </cell>
        </row>
        <row r="2936">
          <cell r="F2936" t="str">
            <v>Pohon Bungur di Polybag 75 Liter</v>
          </cell>
          <cell r="G2936" t="str">
            <v xml:space="preserve">Buah </v>
          </cell>
          <cell r="H2936">
            <v>1</v>
          </cell>
        </row>
        <row r="2937">
          <cell r="F2937" t="str">
            <v>Pohon Bungur di Polybag 100 Liter</v>
          </cell>
          <cell r="G2937" t="str">
            <v xml:space="preserve">buah </v>
          </cell>
          <cell r="H2937">
            <v>1</v>
          </cell>
        </row>
        <row r="2938">
          <cell r="F2938" t="str">
            <v xml:space="preserve">Pohon Cassia Glauca di Polybag 20 Liter </v>
          </cell>
          <cell r="G2938" t="str">
            <v xml:space="preserve">buah </v>
          </cell>
          <cell r="H2938">
            <v>1</v>
          </cell>
        </row>
        <row r="2939">
          <cell r="F2939" t="str">
            <v>Pohon Cassia glauca di
Polybag 25 Liter</v>
          </cell>
          <cell r="G2939" t="str">
            <v xml:space="preserve">buah </v>
          </cell>
          <cell r="H2939">
            <v>1</v>
          </cell>
        </row>
        <row r="2940">
          <cell r="F2940" t="str">
            <v>Pohon Dracaena'song of india' di polybag 20 liter</v>
          </cell>
          <cell r="G2940" t="str">
            <v xml:space="preserve">Buah </v>
          </cell>
          <cell r="H2940">
            <v>1</v>
          </cell>
        </row>
        <row r="2941">
          <cell r="F2941" t="str">
            <v>Pohon Dracaena ‘Song of
India’ di Polybag 25 Liter</v>
          </cell>
          <cell r="G2941" t="str">
            <v xml:space="preserve">Buah </v>
          </cell>
          <cell r="H2941">
            <v>1</v>
          </cell>
        </row>
        <row r="2942">
          <cell r="F2942" t="str">
            <v>Pohon Dracaena 'Song of
Jamaica' di Polybag 20
Liter</v>
          </cell>
          <cell r="G2942" t="str">
            <v xml:space="preserve">Buah </v>
          </cell>
          <cell r="H2942">
            <v>1</v>
          </cell>
        </row>
        <row r="2943">
          <cell r="F2943" t="str">
            <v>Pohon Dracaena 'Song of
Jamaica' di Polybag 25
Liter</v>
          </cell>
          <cell r="G2943" t="str">
            <v>Buah</v>
          </cell>
          <cell r="H2943">
            <v>1</v>
          </cell>
        </row>
        <row r="2944">
          <cell r="F2944" t="str">
            <v>Pohon Jarak Batavia di
Polybag 20 Liter</v>
          </cell>
          <cell r="G2944" t="str">
            <v xml:space="preserve">Buah </v>
          </cell>
          <cell r="H2944">
            <v>1</v>
          </cell>
        </row>
        <row r="2945">
          <cell r="F2945" t="str">
            <v>Pohon Jarak Batavia di Polybag 25 Liter</v>
          </cell>
          <cell r="G2945" t="str">
            <v>Buah</v>
          </cell>
          <cell r="H2945">
            <v>1</v>
          </cell>
        </row>
        <row r="2946">
          <cell r="F2946" t="str">
            <v>Pohon Kayu Putih
Kuning di Polybag 20
Liter</v>
          </cell>
          <cell r="G2946" t="str">
            <v xml:space="preserve">Buah </v>
          </cell>
          <cell r="H2946">
            <v>1</v>
          </cell>
        </row>
        <row r="2947">
          <cell r="F2947" t="str">
            <v>Pohon Kayu Putih Kuning di Polybag 25 Liter</v>
          </cell>
          <cell r="G2947" t="str">
            <v xml:space="preserve">Buah </v>
          </cell>
          <cell r="H2947">
            <v>1</v>
          </cell>
        </row>
        <row r="2948">
          <cell r="F2948" t="str">
            <v>Pohon Bugenvil/bunga
kertas di Polybag 20 Liter</v>
          </cell>
          <cell r="G2948" t="str">
            <v xml:space="preserve">Buah </v>
          </cell>
          <cell r="H2948">
            <v>1</v>
          </cell>
        </row>
        <row r="2949">
          <cell r="F2949" t="str">
            <v>Pohon Penda Merah di
Polybag 20 Liter</v>
          </cell>
          <cell r="G2949" t="str">
            <v xml:space="preserve">Buah </v>
          </cell>
          <cell r="H2949">
            <v>1</v>
          </cell>
        </row>
        <row r="2950">
          <cell r="F2950" t="str">
            <v>Pohon Pucuk merah di Polybag 25 Liter</v>
          </cell>
          <cell r="G2950" t="str">
            <v xml:space="preserve">Buah </v>
          </cell>
          <cell r="H2950">
            <v>1</v>
          </cell>
        </row>
        <row r="2951">
          <cell r="F2951" t="str">
            <v>Pohon Sikat Botol di
Polybag 20 Liter</v>
          </cell>
          <cell r="G2951" t="str">
            <v xml:space="preserve">buah </v>
          </cell>
          <cell r="H2951">
            <v>1</v>
          </cell>
        </row>
        <row r="2952">
          <cell r="F2952" t="str">
            <v>Pohon Sikat Botol di
Polybag 25 Liter</v>
          </cell>
          <cell r="G2952" t="str">
            <v xml:space="preserve">Buah </v>
          </cell>
          <cell r="H2952">
            <v>1</v>
          </cell>
        </row>
        <row r="2953">
          <cell r="F2953" t="str">
            <v xml:space="preserve">Pohon kecil Anggur terompet </v>
          </cell>
          <cell r="G2953" t="str">
            <v xml:space="preserve">buah </v>
          </cell>
          <cell r="H2953">
            <v>1</v>
          </cell>
        </row>
        <row r="2954">
          <cell r="F2954" t="str">
            <v xml:space="preserve">Anti Rayap tanah </v>
          </cell>
          <cell r="G2954" t="str">
            <v>kg</v>
          </cell>
          <cell r="H2954">
            <v>1</v>
          </cell>
        </row>
        <row r="2955">
          <cell r="F2955" t="str">
            <v xml:space="preserve">Pohon kecil Pucuk merah </v>
          </cell>
          <cell r="G2955" t="str">
            <v>buah</v>
          </cell>
          <cell r="H2955">
            <v>1</v>
          </cell>
        </row>
        <row r="2956">
          <cell r="F2956" t="str">
            <v xml:space="preserve">Pohon Pucuk Merah di Polybag 20 Liter </v>
          </cell>
          <cell r="G2956" t="str">
            <v xml:space="preserve">Pohon </v>
          </cell>
          <cell r="H2956">
            <v>1</v>
          </cell>
        </row>
        <row r="2957">
          <cell r="F2957" t="str">
            <v xml:space="preserve">Pohon Pucuk Merah di Polybag 25 Liter </v>
          </cell>
          <cell r="G2957" t="str">
            <v xml:space="preserve">Pohon </v>
          </cell>
          <cell r="H2957">
            <v>1</v>
          </cell>
        </row>
        <row r="2958">
          <cell r="F2958" t="str">
            <v xml:space="preserve">Pohon Bunga Kupu-kupu di Polybag 50 Liter </v>
          </cell>
          <cell r="G2958" t="str">
            <v xml:space="preserve">Pohon </v>
          </cell>
          <cell r="H2958">
            <v>1</v>
          </cell>
        </row>
        <row r="2959">
          <cell r="F2959" t="str">
            <v xml:space="preserve">Pohon Bunga Kupu-kupu di Polybag 75 Liter </v>
          </cell>
          <cell r="G2959" t="str">
            <v xml:space="preserve">Pohon </v>
          </cell>
          <cell r="H2959">
            <v>1</v>
          </cell>
        </row>
        <row r="2960">
          <cell r="F2960" t="str">
            <v>Pohon Pulai di Polybag 75
Liter</v>
          </cell>
          <cell r="G2960" t="str">
            <v xml:space="preserve">Buah </v>
          </cell>
          <cell r="H2960">
            <v>1</v>
          </cell>
        </row>
        <row r="2961">
          <cell r="F2961" t="str">
            <v>Pohon Pulai di Polybag 100 Liter</v>
          </cell>
          <cell r="G2961" t="str">
            <v xml:space="preserve">Buah </v>
          </cell>
          <cell r="H2961">
            <v>1</v>
          </cell>
        </row>
        <row r="2962">
          <cell r="F2962" t="str">
            <v>Pohon Pulai di Polybag 150 Liter</v>
          </cell>
          <cell r="G2962" t="str">
            <v xml:space="preserve">buah </v>
          </cell>
          <cell r="H2962">
            <v>1</v>
          </cell>
        </row>
        <row r="2963">
          <cell r="F2963" t="str">
            <v>Pohon Pulai di Polybag 200 Liter</v>
          </cell>
          <cell r="G2963" t="str">
            <v xml:space="preserve">Buah </v>
          </cell>
          <cell r="H2963">
            <v>1</v>
          </cell>
        </row>
        <row r="2964">
          <cell r="F2964" t="str">
            <v>Pohon Pulai di Polybag 250
Liter</v>
          </cell>
          <cell r="G2964" t="str">
            <v xml:space="preserve">Buah </v>
          </cell>
          <cell r="H2964">
            <v>1</v>
          </cell>
        </row>
        <row r="2965">
          <cell r="F2965" t="str">
            <v xml:space="preserve">Pohon sedang Ketapang Kencana </v>
          </cell>
          <cell r="G2965" t="str">
            <v>buah</v>
          </cell>
          <cell r="H2965">
            <v>1</v>
          </cell>
        </row>
        <row r="2966">
          <cell r="F2966" t="str">
            <v>Pohon Mahoni di Polybag
75 Liter</v>
          </cell>
          <cell r="G2966" t="str">
            <v>Buah</v>
          </cell>
          <cell r="H2966">
            <v>1</v>
          </cell>
        </row>
        <row r="2967">
          <cell r="F2967" t="str">
            <v>Pohon Mahoni di Polybag 100 Liter</v>
          </cell>
          <cell r="G2967" t="str">
            <v xml:space="preserve">Pohon </v>
          </cell>
          <cell r="H2967">
            <v>1</v>
          </cell>
        </row>
        <row r="2968">
          <cell r="F2968" t="str">
            <v>Pohon Mahoni di Polybag 150 Liter</v>
          </cell>
          <cell r="G2968" t="str">
            <v xml:space="preserve">Pohon </v>
          </cell>
          <cell r="H2968">
            <v>1</v>
          </cell>
        </row>
        <row r="2969">
          <cell r="F2969" t="str">
            <v>Pohon Beringin di Polybag 200 Liter</v>
          </cell>
          <cell r="G2969" t="str">
            <v xml:space="preserve">Pohon </v>
          </cell>
          <cell r="H2969">
            <v>1</v>
          </cell>
        </row>
        <row r="2970">
          <cell r="F2970" t="str">
            <v>Pohon Beringin di Polybag 250 Liter</v>
          </cell>
          <cell r="G2970" t="str">
            <v xml:space="preserve">Pohon </v>
          </cell>
          <cell r="H2970">
            <v>1</v>
          </cell>
        </row>
        <row r="2971">
          <cell r="F2971" t="str">
            <v>Pohon Beringin di Polybag 100 Liter</v>
          </cell>
          <cell r="G2971" t="str">
            <v xml:space="preserve">buah </v>
          </cell>
          <cell r="H2971">
            <v>1</v>
          </cell>
        </row>
        <row r="2972">
          <cell r="F2972" t="str">
            <v>Pohon Beringin di Polybag 150 Liter</v>
          </cell>
          <cell r="G2972" t="str">
            <v xml:space="preserve">Buah </v>
          </cell>
          <cell r="H2972">
            <v>1</v>
          </cell>
        </row>
        <row r="2973">
          <cell r="F2973" t="str">
            <v>Pohon Beringin di Polybag
250 Liter</v>
          </cell>
          <cell r="G2973" t="str">
            <v xml:space="preserve">Buah </v>
          </cell>
          <cell r="H2973">
            <v>1</v>
          </cell>
        </row>
        <row r="2974">
          <cell r="F2974" t="str">
            <v>Pohon sedang Tabebuya</v>
          </cell>
          <cell r="G2974" t="str">
            <v>buah</v>
          </cell>
          <cell r="H2974">
            <v>1</v>
          </cell>
        </row>
        <row r="2975">
          <cell r="F2975" t="str">
            <v>Pohon Bintaro di Polybag
50 Liter</v>
          </cell>
          <cell r="G2975" t="str">
            <v xml:space="preserve">Buah </v>
          </cell>
          <cell r="H2975">
            <v>1</v>
          </cell>
        </row>
        <row r="2976">
          <cell r="F2976" t="str">
            <v>Pohon Bintaro di Polybag 75 Liter</v>
          </cell>
          <cell r="G2976" t="str">
            <v xml:space="preserve">Buah </v>
          </cell>
          <cell r="H2976">
            <v>1</v>
          </cell>
        </row>
        <row r="2977">
          <cell r="F2977" t="str">
            <v>Pohon Besar Kamboja</v>
          </cell>
          <cell r="G2977" t="str">
            <v>buah</v>
          </cell>
          <cell r="H2977">
            <v>1</v>
          </cell>
        </row>
        <row r="2978">
          <cell r="F2978" t="str">
            <v>Pohon Besar Beringin</v>
          </cell>
          <cell r="G2978" t="str">
            <v>buah</v>
          </cell>
          <cell r="H2978">
            <v>1</v>
          </cell>
        </row>
        <row r="2979">
          <cell r="F2979" t="str">
            <v>Pohon Besar Pulai</v>
          </cell>
          <cell r="G2979" t="str">
            <v>buah</v>
          </cell>
          <cell r="H2979">
            <v>1</v>
          </cell>
        </row>
        <row r="2980">
          <cell r="F2980" t="str">
            <v>Pohon Besar Trembesi</v>
          </cell>
          <cell r="G2980" t="str">
            <v>buah</v>
          </cell>
          <cell r="H2980">
            <v>1</v>
          </cell>
        </row>
        <row r="2981">
          <cell r="F2981" t="str">
            <v>Pohon Trembesi di Polybag 75 Liter</v>
          </cell>
          <cell r="G2981" t="str">
            <v xml:space="preserve">buah </v>
          </cell>
          <cell r="H2981">
            <v>1</v>
          </cell>
        </row>
        <row r="2982">
          <cell r="F2982" t="str">
            <v>Pohon Trembesi di Polybag 100 Liter</v>
          </cell>
          <cell r="G2982" t="str">
            <v xml:space="preserve">buah </v>
          </cell>
          <cell r="H2982">
            <v>1</v>
          </cell>
        </row>
        <row r="2983">
          <cell r="F2983" t="str">
            <v>Pohon Trembesi di Polybag 150
Liter</v>
          </cell>
          <cell r="G2983" t="str">
            <v xml:space="preserve">Buah </v>
          </cell>
          <cell r="H2983">
            <v>1</v>
          </cell>
        </row>
        <row r="2984">
          <cell r="F2984" t="str">
            <v>Pohon Trembesi di Polybag 200
Liter</v>
          </cell>
          <cell r="G2984" t="str">
            <v>Buah</v>
          </cell>
          <cell r="H2984">
            <v>1</v>
          </cell>
        </row>
        <row r="2985">
          <cell r="F2985" t="str">
            <v>Pohon Trembesi di Polybag
250 Liter</v>
          </cell>
          <cell r="G2985" t="str">
            <v>Buah</v>
          </cell>
          <cell r="H2985">
            <v>1</v>
          </cell>
        </row>
        <row r="2986">
          <cell r="F2986" t="str">
            <v>Pohon Thevetia di
Polybag 20 Liter</v>
          </cell>
          <cell r="G2986" t="str">
            <v xml:space="preserve">buah </v>
          </cell>
          <cell r="H2986">
            <v>1</v>
          </cell>
        </row>
        <row r="2987">
          <cell r="F2987" t="str">
            <v>Pohon Thevetia di Polybag 25 Liter</v>
          </cell>
          <cell r="G2987" t="str">
            <v xml:space="preserve">Buah </v>
          </cell>
          <cell r="H2987">
            <v>1</v>
          </cell>
        </row>
        <row r="2988">
          <cell r="F2988" t="str">
            <v>Pohon Turi di Polybag 20
Liter</v>
          </cell>
          <cell r="G2988" t="str">
            <v xml:space="preserve">buah </v>
          </cell>
          <cell r="H2988">
            <v>1</v>
          </cell>
        </row>
        <row r="2989">
          <cell r="F2989" t="str">
            <v>Pohon Turi di Polybag 25 Liter</v>
          </cell>
          <cell r="G2989" t="str">
            <v xml:space="preserve">buah </v>
          </cell>
          <cell r="H2989">
            <v>1</v>
          </cell>
        </row>
        <row r="2990">
          <cell r="F2990" t="str">
            <v>Pohon Kembang Merak di
Polybag 20 Liter</v>
          </cell>
          <cell r="G2990" t="str">
            <v xml:space="preserve">buah </v>
          </cell>
          <cell r="H2990">
            <v>1</v>
          </cell>
        </row>
        <row r="2991">
          <cell r="F2991" t="str">
            <v>Pohon Pandan Bali di
Polybag 20 Liter</v>
          </cell>
          <cell r="G2991" t="str">
            <v xml:space="preserve">buah </v>
          </cell>
          <cell r="H2991">
            <v>1</v>
          </cell>
        </row>
        <row r="2992">
          <cell r="F2992" t="str">
            <v>Pohon Yucca di Polybag
20 Liter</v>
          </cell>
          <cell r="G2992" t="str">
            <v xml:space="preserve">buah </v>
          </cell>
          <cell r="H2992">
            <v>1</v>
          </cell>
        </row>
        <row r="2993">
          <cell r="F2993" t="str">
            <v>Pohon Flamboyan di Polybag 50 Liter</v>
          </cell>
          <cell r="G2993" t="str">
            <v xml:space="preserve">Buah </v>
          </cell>
          <cell r="H2993">
            <v>1</v>
          </cell>
        </row>
        <row r="2994">
          <cell r="F2994" t="str">
            <v>Pohon Flamboyan Kuning di Polybag 50 Liter</v>
          </cell>
          <cell r="G2994" t="str">
            <v xml:space="preserve">Buah </v>
          </cell>
          <cell r="H2994">
            <v>1</v>
          </cell>
        </row>
        <row r="2995">
          <cell r="F2995" t="str">
            <v>Pohon Flamboyan di Polybag 75 Liter</v>
          </cell>
          <cell r="G2995" t="str">
            <v xml:space="preserve">Buah </v>
          </cell>
          <cell r="H2995">
            <v>1</v>
          </cell>
        </row>
        <row r="2996">
          <cell r="F2996" t="str">
            <v>Pohon Flamboyan di Polybag 100 Liter</v>
          </cell>
          <cell r="G2996" t="str">
            <v xml:space="preserve">Buah </v>
          </cell>
          <cell r="H2996">
            <v>1</v>
          </cell>
        </row>
        <row r="2997">
          <cell r="F2997" t="str">
            <v>Pohon Flamboyan di Polybag 150 Liter</v>
          </cell>
          <cell r="G2997" t="str">
            <v xml:space="preserve">Buah </v>
          </cell>
          <cell r="H2997">
            <v>1</v>
          </cell>
        </row>
        <row r="2998">
          <cell r="F2998" t="str">
            <v>Pohon Flamboyan di Polybag 200 Liter</v>
          </cell>
          <cell r="G2998" t="str">
            <v xml:space="preserve">Buah </v>
          </cell>
          <cell r="H2998">
            <v>1</v>
          </cell>
        </row>
        <row r="2999">
          <cell r="F2999" t="str">
            <v>Pohon Flamboyan Kuning di Polybag 75 Liter</v>
          </cell>
          <cell r="G2999" t="str">
            <v xml:space="preserve">Buah </v>
          </cell>
          <cell r="H2999">
            <v>1</v>
          </cell>
        </row>
        <row r="3000">
          <cell r="F3000" t="str">
            <v>Pohon Janda Merana di Polybag 50 Liter</v>
          </cell>
          <cell r="G3000" t="str">
            <v xml:space="preserve">Buah </v>
          </cell>
          <cell r="H3000">
            <v>1</v>
          </cell>
        </row>
        <row r="3001">
          <cell r="F3001" t="str">
            <v>Pohon Janda Merana di Polybag 75 Liter</v>
          </cell>
          <cell r="G3001" t="str">
            <v xml:space="preserve">Buah </v>
          </cell>
          <cell r="H3001">
            <v>1</v>
          </cell>
        </row>
        <row r="3002">
          <cell r="F3002" t="str">
            <v>Pohon Ketapang kencana di Polybag 50 Liter</v>
          </cell>
          <cell r="G3002" t="str">
            <v xml:space="preserve">Buah </v>
          </cell>
          <cell r="H3002">
            <v>1</v>
          </cell>
        </row>
        <row r="3003">
          <cell r="F3003" t="str">
            <v>Pohon Ketapang kencana di Polybag 75 Liter</v>
          </cell>
          <cell r="G3003" t="str">
            <v xml:space="preserve">Buah </v>
          </cell>
          <cell r="H3003">
            <v>1</v>
          </cell>
        </row>
        <row r="3004">
          <cell r="F3004" t="str">
            <v>Pohon Ketapang kencana di Polybag 100 Liter</v>
          </cell>
          <cell r="G3004" t="str">
            <v xml:space="preserve">Buah </v>
          </cell>
          <cell r="H3004">
            <v>1</v>
          </cell>
        </row>
        <row r="3005">
          <cell r="F3005" t="str">
            <v>Pohon Trembesi di Polybag 150 Liter</v>
          </cell>
          <cell r="G3005" t="str">
            <v>Buah</v>
          </cell>
          <cell r="H3005">
            <v>1</v>
          </cell>
        </row>
        <row r="3006">
          <cell r="F3006" t="str">
            <v>Pohon Sosis di Polybag 50 Liter</v>
          </cell>
          <cell r="G3006" t="str">
            <v xml:space="preserve">Buah </v>
          </cell>
          <cell r="H3006">
            <v>1</v>
          </cell>
        </row>
        <row r="3007">
          <cell r="F3007" t="str">
            <v>Pohon Sosis di Polybag 75 Liter</v>
          </cell>
          <cell r="G3007" t="str">
            <v xml:space="preserve">Buah </v>
          </cell>
          <cell r="H3007">
            <v>1</v>
          </cell>
        </row>
        <row r="3008">
          <cell r="F3008" t="str">
            <v>Pohon Sosis di Polybag 100 Liter</v>
          </cell>
          <cell r="G3008" t="str">
            <v xml:space="preserve">Buah </v>
          </cell>
          <cell r="H3008">
            <v>1</v>
          </cell>
        </row>
        <row r="3009">
          <cell r="F3009" t="str">
            <v>Pohon Sosis di Polybag 150 Liter</v>
          </cell>
          <cell r="G3009" t="str">
            <v xml:space="preserve">Buah </v>
          </cell>
          <cell r="H3009">
            <v>1</v>
          </cell>
        </row>
        <row r="3010">
          <cell r="F3010" t="str">
            <v>Pohon Sosis di Polybag 200 Liter</v>
          </cell>
          <cell r="G3010" t="str">
            <v xml:space="preserve">Buah </v>
          </cell>
          <cell r="H3010">
            <v>1</v>
          </cell>
        </row>
        <row r="3011">
          <cell r="F3011" t="str">
            <v>Pohon Sosis di Polybag 250
Liter</v>
          </cell>
          <cell r="G3011" t="str">
            <v>Buah</v>
          </cell>
          <cell r="H3011">
            <v>1</v>
          </cell>
        </row>
        <row r="3012">
          <cell r="F3012" t="str">
            <v>Pohon Tabebuya di Polybag 50 Liter</v>
          </cell>
          <cell r="G3012" t="str">
            <v xml:space="preserve">Buah </v>
          </cell>
          <cell r="H3012">
            <v>1</v>
          </cell>
        </row>
        <row r="3013">
          <cell r="F3013" t="str">
            <v>Pohon Tabebuya di Polybag 75 Liter</v>
          </cell>
          <cell r="G3013" t="str">
            <v xml:space="preserve">Buah </v>
          </cell>
          <cell r="H3013">
            <v>1</v>
          </cell>
        </row>
        <row r="3014">
          <cell r="F3014" t="str">
            <v>Pohon Waru di Polybag 50 Liter</v>
          </cell>
          <cell r="G3014" t="str">
            <v xml:space="preserve">Buah </v>
          </cell>
          <cell r="H3014">
            <v>1</v>
          </cell>
        </row>
        <row r="3015">
          <cell r="F3015" t="str">
            <v>Pohon Pakis Brazil di Polybag 50 Liter</v>
          </cell>
          <cell r="G3015" t="str">
            <v xml:space="preserve">Buah </v>
          </cell>
          <cell r="H3015">
            <v>1</v>
          </cell>
        </row>
        <row r="3016">
          <cell r="F3016" t="str">
            <v xml:space="preserve">Pohon Leda di Polybag 50 Liter </v>
          </cell>
          <cell r="G3016" t="str">
            <v xml:space="preserve">Buah </v>
          </cell>
          <cell r="H3016">
            <v>1</v>
          </cell>
        </row>
        <row r="3017">
          <cell r="F3017" t="str">
            <v xml:space="preserve">Pohon Saga di Polybag 50 Liter </v>
          </cell>
          <cell r="G3017" t="str">
            <v xml:space="preserve">Buah </v>
          </cell>
          <cell r="H3017">
            <v>1</v>
          </cell>
        </row>
        <row r="3018">
          <cell r="F3018" t="str">
            <v xml:space="preserve">Pohon Kiara Payung di Polybag 50 Liter </v>
          </cell>
          <cell r="G3018" t="str">
            <v xml:space="preserve">Buah </v>
          </cell>
          <cell r="H3018">
            <v>1</v>
          </cell>
        </row>
        <row r="3019">
          <cell r="F3019" t="str">
            <v xml:space="preserve">Pohon Pakis Brazil di Polybag 75 Liter </v>
          </cell>
          <cell r="G3019" t="str">
            <v xml:space="preserve">Buah </v>
          </cell>
          <cell r="H3019">
            <v>1</v>
          </cell>
        </row>
        <row r="3020">
          <cell r="F3020" t="str">
            <v xml:space="preserve">Pohon Leda di Polybag 75 Liter </v>
          </cell>
          <cell r="G3020" t="str">
            <v xml:space="preserve">Buah </v>
          </cell>
          <cell r="H3020">
            <v>1</v>
          </cell>
        </row>
        <row r="3021">
          <cell r="F3021" t="str">
            <v xml:space="preserve">Pohon Saga di Polybag 75 Liter </v>
          </cell>
          <cell r="G3021" t="str">
            <v xml:space="preserve">Buah </v>
          </cell>
          <cell r="H3021">
            <v>1</v>
          </cell>
        </row>
        <row r="3022">
          <cell r="F3022" t="str">
            <v>Pohon Kiara Payung di Polybag 75 Liter</v>
          </cell>
          <cell r="G3022" t="str">
            <v xml:space="preserve">Buah </v>
          </cell>
          <cell r="H3022">
            <v>1</v>
          </cell>
        </row>
        <row r="3023">
          <cell r="F3023" t="str">
            <v>Pohon Waru di Polybag 75 Liter</v>
          </cell>
          <cell r="G3023" t="str">
            <v xml:space="preserve">Buah </v>
          </cell>
          <cell r="H3023">
            <v>1</v>
          </cell>
        </row>
        <row r="3024">
          <cell r="F3024" t="str">
            <v>Pohon Biola Cantik di Polybag 75 Liter</v>
          </cell>
          <cell r="G3024" t="str">
            <v xml:space="preserve">Buah </v>
          </cell>
          <cell r="H3024">
            <v>1</v>
          </cell>
        </row>
        <row r="3025">
          <cell r="F3025" t="str">
            <v>Pohon Biola Cantik di Polybag 100 Liter</v>
          </cell>
          <cell r="G3025" t="str">
            <v xml:space="preserve">Buah </v>
          </cell>
          <cell r="H3025">
            <v>1</v>
          </cell>
        </row>
        <row r="3026">
          <cell r="F3026" t="str">
            <v>Pohon Kamboja di Polybag 75 Liter</v>
          </cell>
          <cell r="G3026" t="str">
            <v xml:space="preserve">Buah </v>
          </cell>
          <cell r="H3026">
            <v>1</v>
          </cell>
        </row>
        <row r="3027">
          <cell r="F3027" t="str">
            <v>Pohon Kamboja di Polybag 100 Liter</v>
          </cell>
          <cell r="G3027" t="str">
            <v xml:space="preserve">buah </v>
          </cell>
          <cell r="H3027">
            <v>1</v>
          </cell>
        </row>
        <row r="3028">
          <cell r="F3028" t="str">
            <v>Pohon Kamboja di Polybag 150 Liter</v>
          </cell>
          <cell r="G3028" t="str">
            <v xml:space="preserve">Buah </v>
          </cell>
          <cell r="H3028">
            <v>1</v>
          </cell>
        </row>
        <row r="3029">
          <cell r="F3029" t="str">
            <v>Pohon Kamboja Fosil di Polybag 200 Liter</v>
          </cell>
          <cell r="G3029" t="str">
            <v xml:space="preserve">Buah </v>
          </cell>
          <cell r="H3029">
            <v>1</v>
          </cell>
        </row>
        <row r="3030">
          <cell r="F3030" t="str">
            <v>Pohon Keben di Polybag 75 Liter</v>
          </cell>
          <cell r="G3030" t="str">
            <v xml:space="preserve">Buah </v>
          </cell>
          <cell r="H3030">
            <v>1</v>
          </cell>
        </row>
        <row r="3031">
          <cell r="F3031" t="str">
            <v>Pohon Keben di Polybag 100 Liter</v>
          </cell>
          <cell r="G3031" t="str">
            <v xml:space="preserve">Buah </v>
          </cell>
          <cell r="H3031">
            <v>1</v>
          </cell>
        </row>
        <row r="3032">
          <cell r="F3032" t="str">
            <v>Pohon Kecrutan di Polybag
75 Liter</v>
          </cell>
          <cell r="G3032" t="str">
            <v xml:space="preserve">Buah </v>
          </cell>
          <cell r="H3032">
            <v>1</v>
          </cell>
        </row>
        <row r="3033">
          <cell r="F3033" t="str">
            <v>Pohon Kecrutan di Polybag 100 Liter</v>
          </cell>
          <cell r="G3033" t="str">
            <v xml:space="preserve">Buah </v>
          </cell>
          <cell r="H3033">
            <v>1</v>
          </cell>
        </row>
        <row r="3034">
          <cell r="F3034" t="str">
            <v>Pohon Putat di Polybag 75
Liter</v>
          </cell>
          <cell r="G3034" t="str">
            <v xml:space="preserve">Buah </v>
          </cell>
          <cell r="H3034">
            <v>1</v>
          </cell>
        </row>
        <row r="3035">
          <cell r="F3035" t="str">
            <v>Pohon Putat di Polybag 100 Liter</v>
          </cell>
          <cell r="G3035" t="str">
            <v xml:space="preserve">Buah </v>
          </cell>
          <cell r="H3035">
            <v>1</v>
          </cell>
        </row>
        <row r="3036">
          <cell r="F3036" t="str">
            <v>Pohon Bodhi di Polybag 100 Liter</v>
          </cell>
          <cell r="G3036" t="str">
            <v xml:space="preserve">buah </v>
          </cell>
          <cell r="H3036">
            <v>1</v>
          </cell>
        </row>
        <row r="3037">
          <cell r="F3037" t="str">
            <v>Pohon Bodhi di Polybag 150 Liter</v>
          </cell>
          <cell r="G3037" t="str">
            <v xml:space="preserve">Buah </v>
          </cell>
          <cell r="H3037">
            <v>1</v>
          </cell>
        </row>
        <row r="3038">
          <cell r="F3038" t="str">
            <v>Pohon Bodhi di Polybag 200 Liter</v>
          </cell>
          <cell r="G3038" t="str">
            <v xml:space="preserve">Buah </v>
          </cell>
          <cell r="H3038">
            <v>1</v>
          </cell>
        </row>
        <row r="3039">
          <cell r="F3039" t="str">
            <v>Pohon Bodhi di Polybag 250
Liter</v>
          </cell>
          <cell r="G3039" t="str">
            <v>Buah</v>
          </cell>
          <cell r="H3039">
            <v>1</v>
          </cell>
        </row>
        <row r="3040">
          <cell r="F3040" t="str">
            <v>Pohon Baobab di Polybag 250
Liter</v>
          </cell>
          <cell r="G3040" t="str">
            <v>Buah</v>
          </cell>
          <cell r="H3040">
            <v>1</v>
          </cell>
        </row>
        <row r="3041">
          <cell r="F3041" t="str">
            <v>Palem ekor tupai di Polybag 100
Liter</v>
          </cell>
          <cell r="G3041" t="str">
            <v xml:space="preserve">Buah </v>
          </cell>
          <cell r="H3041">
            <v>1</v>
          </cell>
        </row>
        <row r="3042">
          <cell r="F3042" t="str">
            <v>Sylvertris di Polybag 100 Liter</v>
          </cell>
          <cell r="G3042" t="str">
            <v xml:space="preserve">Buah </v>
          </cell>
          <cell r="H3042">
            <v>1</v>
          </cell>
        </row>
        <row r="3043">
          <cell r="F3043" t="str">
            <v>Sylvertris di Polybag 150 Liter</v>
          </cell>
          <cell r="G3043" t="str">
            <v xml:space="preserve">Buah </v>
          </cell>
          <cell r="H3043">
            <v>1</v>
          </cell>
        </row>
        <row r="3044">
          <cell r="F3044" t="str">
            <v>Sylvertris di Polybag 200 Liter</v>
          </cell>
          <cell r="G3044" t="str">
            <v xml:space="preserve">Buah </v>
          </cell>
          <cell r="H3044">
            <v>1</v>
          </cell>
        </row>
        <row r="3045">
          <cell r="F3045" t="str">
            <v>Sylvertris di Polybag 250 Liter</v>
          </cell>
          <cell r="G3045" t="str">
            <v xml:space="preserve">Buah </v>
          </cell>
          <cell r="H3045">
            <v>1</v>
          </cell>
        </row>
        <row r="3046">
          <cell r="F3046" t="str">
            <v>Palem Putri di Polybag 100 Liter</v>
          </cell>
          <cell r="G3046" t="str">
            <v xml:space="preserve">Buah </v>
          </cell>
          <cell r="H3046">
            <v>1</v>
          </cell>
        </row>
        <row r="3047">
          <cell r="F3047" t="str">
            <v>Palem Putri di Polybag 150 Liter</v>
          </cell>
          <cell r="G3047" t="str">
            <v xml:space="preserve">Buah </v>
          </cell>
          <cell r="H3047">
            <v>1</v>
          </cell>
        </row>
        <row r="3048">
          <cell r="F3048" t="str">
            <v>Palem Putri di Polybag 200 Liter</v>
          </cell>
          <cell r="G3048" t="str">
            <v xml:space="preserve">Buah </v>
          </cell>
          <cell r="H3048">
            <v>1</v>
          </cell>
        </row>
        <row r="3049">
          <cell r="F3049" t="str">
            <v>Palem Putri di Polybag 250 Liter</v>
          </cell>
          <cell r="G3049" t="str">
            <v xml:space="preserve">Buah </v>
          </cell>
          <cell r="H3049">
            <v>1</v>
          </cell>
        </row>
        <row r="3050">
          <cell r="F3050" t="str">
            <v>Palem raja di Polybag 100 Liter</v>
          </cell>
          <cell r="G3050" t="str">
            <v xml:space="preserve">Buah </v>
          </cell>
          <cell r="H3050">
            <v>1</v>
          </cell>
        </row>
        <row r="3051">
          <cell r="F3051" t="str">
            <v>Palem raja di Polybag 150 Liter</v>
          </cell>
          <cell r="G3051" t="str">
            <v xml:space="preserve">Buah </v>
          </cell>
          <cell r="H3051">
            <v>1</v>
          </cell>
        </row>
        <row r="3052">
          <cell r="F3052" t="str">
            <v>Palem raja di Polybag 200 Liter</v>
          </cell>
          <cell r="G3052" t="str">
            <v xml:space="preserve">Buah </v>
          </cell>
          <cell r="H3052">
            <v>1</v>
          </cell>
        </row>
        <row r="3053">
          <cell r="F3053" t="str">
            <v>Palem raja di Polybag 250 Liter</v>
          </cell>
          <cell r="G3053" t="str">
            <v>Buah</v>
          </cell>
          <cell r="H3053">
            <v>1</v>
          </cell>
        </row>
        <row r="3054">
          <cell r="F3054" t="str">
            <v>Palem sadeng di Polybag 100
Liter</v>
          </cell>
          <cell r="G3054" t="str">
            <v xml:space="preserve">Buah </v>
          </cell>
          <cell r="H3054">
            <v>1</v>
          </cell>
        </row>
        <row r="3055">
          <cell r="F3055" t="str">
            <v>Palem sadeng di Polybag 150 Liter</v>
          </cell>
          <cell r="G3055" t="str">
            <v xml:space="preserve">Buah </v>
          </cell>
          <cell r="H3055">
            <v>1</v>
          </cell>
        </row>
        <row r="3056">
          <cell r="F3056" t="str">
            <v>Palem sadeng di Polybag 200
Liter</v>
          </cell>
          <cell r="G3056" t="str">
            <v xml:space="preserve">Buah </v>
          </cell>
          <cell r="H3056">
            <v>1</v>
          </cell>
        </row>
        <row r="3057">
          <cell r="F3057" t="str">
            <v>Palem Sadeng di Polybag 250
Liter</v>
          </cell>
          <cell r="G3057" t="str">
            <v xml:space="preserve">Buah </v>
          </cell>
          <cell r="H3057">
            <v>1</v>
          </cell>
        </row>
        <row r="3058">
          <cell r="F3058" t="str">
            <v>Palem Kecil Palem Wregu</v>
          </cell>
          <cell r="G3058" t="str">
            <v>buah</v>
          </cell>
          <cell r="H3058">
            <v>1</v>
          </cell>
        </row>
        <row r="3059">
          <cell r="F3059" t="str">
            <v>Palem Kecil Palem Kuning</v>
          </cell>
          <cell r="G3059" t="str">
            <v>buah</v>
          </cell>
          <cell r="H3059">
            <v>1</v>
          </cell>
        </row>
        <row r="3060">
          <cell r="F3060" t="str">
            <v xml:space="preserve">Palem Besar Palem Ekor Tupai </v>
          </cell>
          <cell r="G3060" t="str">
            <v>buah</v>
          </cell>
          <cell r="H3060">
            <v>1</v>
          </cell>
        </row>
        <row r="3061">
          <cell r="F3061" t="str">
            <v>Palem ekor tupai di Polybag 150
Liter</v>
          </cell>
          <cell r="G3061" t="str">
            <v xml:space="preserve">Buah </v>
          </cell>
          <cell r="H3061">
            <v>1</v>
          </cell>
        </row>
        <row r="3062">
          <cell r="F3062" t="str">
            <v>Palem ekor tupai di Polybag 200
Liter</v>
          </cell>
          <cell r="G3062" t="str">
            <v xml:space="preserve">Buah </v>
          </cell>
          <cell r="H3062">
            <v>1</v>
          </cell>
        </row>
        <row r="3063">
          <cell r="F3063" t="str">
            <v>Palem ekor tupai di Polybag 250
Liter</v>
          </cell>
          <cell r="G3063" t="str">
            <v xml:space="preserve">Buah </v>
          </cell>
          <cell r="H3063">
            <v>1</v>
          </cell>
        </row>
        <row r="3064">
          <cell r="F3064" t="str">
            <v xml:space="preserve">Palem Besar Kelapa </v>
          </cell>
          <cell r="G3064" t="str">
            <v>buah</v>
          </cell>
          <cell r="H3064">
            <v>1</v>
          </cell>
        </row>
        <row r="3065">
          <cell r="F3065" t="str">
            <v xml:space="preserve">Palem Besar Palem Botol </v>
          </cell>
          <cell r="G3065"/>
          <cell r="H3065">
            <v>1</v>
          </cell>
        </row>
        <row r="3066">
          <cell r="F3066" t="str">
            <v>Palem jepang di Polybag 50 Liter</v>
          </cell>
          <cell r="G3066" t="str">
            <v xml:space="preserve">Buah </v>
          </cell>
          <cell r="H3066">
            <v>1</v>
          </cell>
        </row>
        <row r="3067">
          <cell r="F3067" t="str">
            <v>Palem jepang di Polybag 75
Liter</v>
          </cell>
          <cell r="G3067" t="str">
            <v>Buah</v>
          </cell>
          <cell r="H3067">
            <v>1</v>
          </cell>
        </row>
        <row r="3068">
          <cell r="F3068" t="str">
            <v>Palem komodoria/
komodor/chamadorea di
Polybag 50 Liter</v>
          </cell>
          <cell r="G3068" t="str">
            <v xml:space="preserve">Buah </v>
          </cell>
          <cell r="H3068">
            <v>1</v>
          </cell>
        </row>
        <row r="3069">
          <cell r="F3069" t="str">
            <v>Palem komodoria/
komodor/chamadorea di
Polybag 75 Liter</v>
          </cell>
          <cell r="G3069" t="str">
            <v>Buah</v>
          </cell>
          <cell r="H3069">
            <v>1</v>
          </cell>
        </row>
        <row r="3070">
          <cell r="F3070" t="str">
            <v>Palem kuning di Polybag 50
Liter</v>
          </cell>
          <cell r="G3070" t="str">
            <v xml:space="preserve">Buah </v>
          </cell>
          <cell r="H3070">
            <v>1</v>
          </cell>
        </row>
        <row r="3071">
          <cell r="F3071" t="str">
            <v>Palem kuning di Polybag 75
Liter</v>
          </cell>
          <cell r="G3071" t="str">
            <v>Buah</v>
          </cell>
          <cell r="H3071">
            <v>1</v>
          </cell>
        </row>
        <row r="3072">
          <cell r="F3072" t="str">
            <v>Palem Merah/ Pinang Merah di
Polybag 50 Liter</v>
          </cell>
          <cell r="G3072" t="str">
            <v xml:space="preserve">Buah </v>
          </cell>
          <cell r="H3072">
            <v>1</v>
          </cell>
        </row>
        <row r="3073">
          <cell r="F3073" t="str">
            <v>Palem waregu di Polybag 50
Liter</v>
          </cell>
          <cell r="G3073" t="str">
            <v xml:space="preserve">Buah </v>
          </cell>
          <cell r="H3073">
            <v>1</v>
          </cell>
        </row>
        <row r="3074">
          <cell r="F3074" t="str">
            <v>Palem waregu di Polybag 75
Liter</v>
          </cell>
          <cell r="G3074" t="str">
            <v xml:space="preserve">Buah </v>
          </cell>
          <cell r="H3074">
            <v>1</v>
          </cell>
        </row>
        <row r="3075">
          <cell r="F3075" t="str">
            <v>Sikas Halus/Mawar Jambe di
Polybag 50 Liter</v>
          </cell>
          <cell r="G3075" t="str">
            <v>Buah</v>
          </cell>
          <cell r="H3075">
            <v>1</v>
          </cell>
        </row>
        <row r="3076">
          <cell r="F3076" t="str">
            <v>Sikas Halus/Mawar Jambe di
Polybag 75 Liter</v>
          </cell>
          <cell r="G3076" t="str">
            <v xml:space="preserve">Buah </v>
          </cell>
          <cell r="H3076">
            <v>1</v>
          </cell>
        </row>
        <row r="3077">
          <cell r="F3077" t="str">
            <v>Palem Phoenix di Polybag 50
Liter</v>
          </cell>
          <cell r="G3077" t="str">
            <v>Buah</v>
          </cell>
          <cell r="H3077">
            <v>1</v>
          </cell>
        </row>
        <row r="3078">
          <cell r="F3078" t="str">
            <v>Palem Phoenix di Polybag 75
Liter</v>
          </cell>
          <cell r="G3078" t="str">
            <v>Buah</v>
          </cell>
          <cell r="H3078">
            <v>1</v>
          </cell>
        </row>
        <row r="3079">
          <cell r="F3079" t="str">
            <v>Palem Merah/ Pinang Merah di
Polybag 75 Liter</v>
          </cell>
          <cell r="G3079" t="str">
            <v xml:space="preserve">Buah </v>
          </cell>
          <cell r="H3079">
            <v>1</v>
          </cell>
        </row>
        <row r="3080">
          <cell r="F3080" t="str">
            <v>Palem Besar Palem Sadeng</v>
          </cell>
          <cell r="G3080" t="str">
            <v xml:space="preserve">Buah </v>
          </cell>
          <cell r="H3080">
            <v>1</v>
          </cell>
        </row>
        <row r="3081">
          <cell r="F3081" t="str">
            <v>Semak Alamanda di Polybag 5 Liter</v>
          </cell>
          <cell r="G3081" t="str">
            <v xml:space="preserve">Polybag </v>
          </cell>
          <cell r="H3081">
            <v>1</v>
          </cell>
        </row>
        <row r="3082">
          <cell r="F3082" t="str">
            <v>Semak Alamanda di Polybag 11 Liter</v>
          </cell>
          <cell r="G3082" t="str">
            <v xml:space="preserve">Polybag </v>
          </cell>
          <cell r="H3082">
            <v>1</v>
          </cell>
        </row>
        <row r="3083">
          <cell r="F3083" t="str">
            <v>Semak Alamanda di Polybag 20 Liter</v>
          </cell>
          <cell r="G3083" t="str">
            <v xml:space="preserve">Polybag </v>
          </cell>
          <cell r="H3083">
            <v>1</v>
          </cell>
        </row>
        <row r="3084">
          <cell r="F3084" t="str">
            <v>Semak Alamanda/Bunga
terompet emas di Polybag 5
Liter</v>
          </cell>
          <cell r="G3084" t="str">
            <v>Buah</v>
          </cell>
          <cell r="H3084">
            <v>1</v>
          </cell>
        </row>
        <row r="3085">
          <cell r="F3085" t="str">
            <v>Semak Alamanda/Bunga
terompet emas di Polybag 11
Liter</v>
          </cell>
          <cell r="G3085" t="str">
            <v xml:space="preserve">Buah </v>
          </cell>
          <cell r="H3085">
            <v>1</v>
          </cell>
        </row>
        <row r="3086">
          <cell r="F3086" t="str">
            <v>Semak Alamanda/Bunga
terompet emas di Polybag 20 Liter</v>
          </cell>
          <cell r="G3086" t="str">
            <v xml:space="preserve">Buah </v>
          </cell>
          <cell r="H3086">
            <v>1</v>
          </cell>
        </row>
        <row r="3087">
          <cell r="F3087" t="str">
            <v>Semak Agave/lidah naga di
Polybag 11 Liter</v>
          </cell>
          <cell r="G3087" t="str">
            <v xml:space="preserve">Buah </v>
          </cell>
          <cell r="H3087">
            <v>1</v>
          </cell>
        </row>
        <row r="3088">
          <cell r="F3088" t="str">
            <v>Semak Agave/lidah naga di
Polybag 20 Liter</v>
          </cell>
          <cell r="G3088" t="str">
            <v xml:space="preserve">Buah </v>
          </cell>
          <cell r="H3088">
            <v>1</v>
          </cell>
        </row>
        <row r="3089">
          <cell r="F3089" t="str">
            <v>Semak Bakung Lele di Polybag
5 Liter</v>
          </cell>
          <cell r="G3089" t="str">
            <v xml:space="preserve">Buah </v>
          </cell>
          <cell r="H3089">
            <v>1</v>
          </cell>
        </row>
        <row r="3090">
          <cell r="F3090" t="str">
            <v>Semak Bakung Lele di
Polybag 11 Liter</v>
          </cell>
          <cell r="G3090" t="str">
            <v xml:space="preserve">Buah </v>
          </cell>
          <cell r="H3090">
            <v>1</v>
          </cell>
        </row>
        <row r="3091">
          <cell r="F3091" t="str">
            <v>Semak Bakung Jawa di
Polybag 11 Liter</v>
          </cell>
          <cell r="G3091" t="str">
            <v xml:space="preserve">Buah </v>
          </cell>
          <cell r="H3091">
            <v>1</v>
          </cell>
        </row>
        <row r="3092">
          <cell r="F3092" t="str">
            <v>Semak Bakung Jawa di Polybag
20 Liter</v>
          </cell>
          <cell r="G3092" t="str">
            <v xml:space="preserve">Buah </v>
          </cell>
          <cell r="H3092">
            <v>1</v>
          </cell>
        </row>
        <row r="3093">
          <cell r="F3093" t="str">
            <v>Semak Bromelia di Polybag
11 Liter</v>
          </cell>
          <cell r="G3093" t="str">
            <v xml:space="preserve">Buah </v>
          </cell>
          <cell r="H3093">
            <v>1</v>
          </cell>
        </row>
        <row r="3094">
          <cell r="F3094" t="str">
            <v>Semak Bromelia di Polybag 20
Liter</v>
          </cell>
          <cell r="G3094" t="str">
            <v xml:space="preserve">Buah </v>
          </cell>
          <cell r="H3094">
            <v>1</v>
          </cell>
        </row>
        <row r="3095">
          <cell r="F3095" t="str">
            <v>Semak Bugenvil/bunga kertas di
Polybag 20 Liter</v>
          </cell>
          <cell r="G3095" t="str">
            <v xml:space="preserve">Buah </v>
          </cell>
          <cell r="H3095">
            <v>1</v>
          </cell>
        </row>
        <row r="3096">
          <cell r="F3096" t="str">
            <v>Semak Bunga Iris di Polybag 5
Liter</v>
          </cell>
          <cell r="G3096" t="str">
            <v xml:space="preserve">Buah </v>
          </cell>
          <cell r="H3096">
            <v>1</v>
          </cell>
        </row>
        <row r="3097">
          <cell r="F3097" t="str">
            <v>Semak Bunga Terompet
Kuning di Polybag 11 Liter</v>
          </cell>
          <cell r="G3097" t="str">
            <v>Buah</v>
          </cell>
          <cell r="H3097">
            <v>1</v>
          </cell>
        </row>
        <row r="3098">
          <cell r="F3098" t="str">
            <v>Semak Bunga Terompet Kuning di
Polybag 20 Liter</v>
          </cell>
          <cell r="G3098" t="str">
            <v xml:space="preserve">Buah </v>
          </cell>
          <cell r="H3098">
            <v>1</v>
          </cell>
        </row>
        <row r="3099">
          <cell r="F3099" t="str">
            <v>Semak Calathea di Polybag 5
Liter</v>
          </cell>
          <cell r="G3099" t="str">
            <v xml:space="preserve">Buah </v>
          </cell>
          <cell r="H3099">
            <v>1</v>
          </cell>
        </row>
        <row r="3100">
          <cell r="F3100" t="str">
            <v>Semak Canna di Polybag 20 Liter</v>
          </cell>
          <cell r="G3100" t="str">
            <v xml:space="preserve">Buah </v>
          </cell>
          <cell r="H3100">
            <v>1</v>
          </cell>
        </row>
        <row r="3101">
          <cell r="F3101" t="str">
            <v>Semak Capit Udang</v>
          </cell>
          <cell r="G3101" t="str">
            <v xml:space="preserve">Buah </v>
          </cell>
          <cell r="H3101">
            <v>1</v>
          </cell>
        </row>
        <row r="3102">
          <cell r="F3102" t="str">
            <v>Semak Cendrawasih di Polybag
5 Liter</v>
          </cell>
          <cell r="G3102" t="str">
            <v xml:space="preserve">Buah </v>
          </cell>
          <cell r="H3102">
            <v>1</v>
          </cell>
        </row>
        <row r="3103">
          <cell r="F3103" t="str">
            <v>Semak Costus di Polybag 11
Liter</v>
          </cell>
          <cell r="G3103" t="str">
            <v>Buah</v>
          </cell>
          <cell r="H3103">
            <v>1</v>
          </cell>
        </row>
        <row r="3104">
          <cell r="F3104" t="str">
            <v>Semak Costus di Polybag 11
Liter</v>
          </cell>
          <cell r="G3104" t="str">
            <v>Buah</v>
          </cell>
          <cell r="H3104">
            <v>1</v>
          </cell>
        </row>
        <row r="3105">
          <cell r="F3105" t="str">
            <v>Semak Dracaena ‘Song of
India’ di Polybag 11 Liter</v>
          </cell>
          <cell r="G3105" t="str">
            <v xml:space="preserve">Buah </v>
          </cell>
          <cell r="H3105">
            <v>1</v>
          </cell>
        </row>
        <row r="3106">
          <cell r="F3106" t="str">
            <v>Semak Dracaena 'Song of
Jamaica' di Polybag 11 Liter</v>
          </cell>
          <cell r="G3106" t="str">
            <v xml:space="preserve">Buah </v>
          </cell>
          <cell r="H3106">
            <v>1</v>
          </cell>
        </row>
        <row r="3107">
          <cell r="F3107" t="str">
            <v>Semak Dracaena ‘Song of India’ di
Polybag 20 Liter</v>
          </cell>
          <cell r="G3107" t="str">
            <v xml:space="preserve">Buah </v>
          </cell>
          <cell r="H3107">
            <v>1</v>
          </cell>
        </row>
        <row r="3108">
          <cell r="F3108" t="str">
            <v>Semak Dracaena 'Song of
Jamaica' di Polybag 20 Liter</v>
          </cell>
          <cell r="G3108" t="str">
            <v xml:space="preserve">Buah </v>
          </cell>
          <cell r="H3108">
            <v>1</v>
          </cell>
        </row>
        <row r="3109">
          <cell r="F3109" t="str">
            <v>Semak Helliconia di Polybag
11 Liter</v>
          </cell>
          <cell r="G3109" t="str">
            <v xml:space="preserve">Buah </v>
          </cell>
          <cell r="H3109">
            <v>1</v>
          </cell>
        </row>
        <row r="3110">
          <cell r="F3110" t="str">
            <v>Semak Helliconia di Polybag 20
Liter</v>
          </cell>
          <cell r="G3110" t="str">
            <v xml:space="preserve">Buah </v>
          </cell>
          <cell r="H3110">
            <v>1</v>
          </cell>
        </row>
        <row r="3111">
          <cell r="F3111" t="str">
            <v>Semak Honje/Kecombrang di
Polybag 11 Liter</v>
          </cell>
          <cell r="G3111" t="str">
            <v xml:space="preserve">Buah </v>
          </cell>
          <cell r="H3111">
            <v>1</v>
          </cell>
        </row>
        <row r="3112">
          <cell r="F3112" t="str">
            <v>Semak Honje/Kecombrang di
Polybag 20 Liter</v>
          </cell>
          <cell r="G3112" t="str">
            <v xml:space="preserve">Buah </v>
          </cell>
          <cell r="H3112">
            <v>1</v>
          </cell>
        </row>
        <row r="3113">
          <cell r="F3113" t="str">
            <v>Semak Hujan Mas di Polybag 5
Liter</v>
          </cell>
          <cell r="G3113" t="str">
            <v xml:space="preserve">Buah </v>
          </cell>
          <cell r="H3113">
            <v>1</v>
          </cell>
        </row>
        <row r="3114">
          <cell r="F3114" t="str">
            <v>Semak Hujan Mas di Polybag
11 Liter</v>
          </cell>
          <cell r="G3114" t="str">
            <v xml:space="preserve">Buah </v>
          </cell>
          <cell r="H3114">
            <v>1</v>
          </cell>
        </row>
        <row r="3115">
          <cell r="F3115" t="str">
            <v>Semak Hujan Mas di Polybag 20
Liter</v>
          </cell>
          <cell r="G3115" t="str">
            <v xml:space="preserve">Buah </v>
          </cell>
          <cell r="H3115">
            <v>1</v>
          </cell>
        </row>
        <row r="3116">
          <cell r="F3116" t="str">
            <v>Semak Kacapiring
wangi/Gardenia di Polybag 5
Liter</v>
          </cell>
          <cell r="G3116" t="str">
            <v xml:space="preserve">Buah </v>
          </cell>
          <cell r="H3116">
            <v>1</v>
          </cell>
        </row>
        <row r="3117">
          <cell r="F3117" t="str">
            <v>Semak Kaca piring di Polybag
11 Liter</v>
          </cell>
          <cell r="G3117" t="str">
            <v>Buah</v>
          </cell>
          <cell r="H3117">
            <v>1</v>
          </cell>
        </row>
        <row r="3118">
          <cell r="F3118" t="str">
            <v>Semak Kacapiring
wangi/Gardenia di Polybag
11 Liter</v>
          </cell>
          <cell r="G3118" t="str">
            <v xml:space="preserve">Buah </v>
          </cell>
          <cell r="H3118">
            <v>1</v>
          </cell>
        </row>
        <row r="3119">
          <cell r="F3119" t="str">
            <v>Semak Kacapiring
wangi/Gardenia di Polybag 20
Liter</v>
          </cell>
          <cell r="G3119" t="str">
            <v xml:space="preserve">Buah </v>
          </cell>
          <cell r="H3119">
            <v>1</v>
          </cell>
        </row>
        <row r="3120">
          <cell r="F3120" t="str">
            <v>Semak Kembang sepatu di
Polybag 20 Liter</v>
          </cell>
          <cell r="G3120" t="str">
            <v xml:space="preserve">Buah </v>
          </cell>
          <cell r="H3120">
            <v>1</v>
          </cell>
        </row>
        <row r="3121">
          <cell r="F3121" t="str">
            <v>Semak Kemuning di Polybag 5
Liter</v>
          </cell>
          <cell r="G3121" t="str">
            <v>Buah</v>
          </cell>
          <cell r="H3121">
            <v>1</v>
          </cell>
        </row>
        <row r="3122">
          <cell r="F3122" t="str">
            <v>Semak Kana di Polybag 11
Liter</v>
          </cell>
          <cell r="G3122" t="str">
            <v xml:space="preserve">Buah </v>
          </cell>
          <cell r="H3122">
            <v>1</v>
          </cell>
        </row>
        <row r="3123">
          <cell r="F3123" t="str">
            <v>Semak Lili Brazil di Polybag
11 Liter</v>
          </cell>
          <cell r="G3123" t="str">
            <v xml:space="preserve">Buah </v>
          </cell>
          <cell r="H3123">
            <v>1</v>
          </cell>
        </row>
        <row r="3124">
          <cell r="F3124" t="str">
            <v>Semak Melati Putih di Polybag
5 Liter</v>
          </cell>
          <cell r="G3124" t="str">
            <v>Buah</v>
          </cell>
          <cell r="H3124">
            <v>1</v>
          </cell>
        </row>
        <row r="3125">
          <cell r="F3125" t="str">
            <v>Semak Melati Putih di
Polybag 11 Liter</v>
          </cell>
          <cell r="G3125" t="str">
            <v xml:space="preserve">Buah </v>
          </cell>
          <cell r="H3125">
            <v>1</v>
          </cell>
        </row>
        <row r="3126">
          <cell r="F3126" t="str">
            <v>Semak Nusa Indah di
Polybag 11 Liter</v>
          </cell>
          <cell r="G3126" t="str">
            <v>Buah</v>
          </cell>
          <cell r="H3126">
            <v>1</v>
          </cell>
        </row>
        <row r="3127">
          <cell r="F3127" t="str">
            <v>Semak Oleander/Bunga
Mentega di Polybag 11 Liter</v>
          </cell>
          <cell r="G3127" t="str">
            <v xml:space="preserve">Buah </v>
          </cell>
          <cell r="H3127">
            <v>1</v>
          </cell>
        </row>
        <row r="3128">
          <cell r="F3128" t="str">
            <v>Semak Oleander/Bunga Mentega
di Polybag 20 Liter</v>
          </cell>
          <cell r="G3128" t="str">
            <v xml:space="preserve">Buah </v>
          </cell>
          <cell r="H3128">
            <v>1</v>
          </cell>
        </row>
        <row r="3129">
          <cell r="F3129" t="str">
            <v>Semak Pandan Kuning di
Polybag 5 Liter</v>
          </cell>
          <cell r="G3129" t="str">
            <v>Buah</v>
          </cell>
          <cell r="H3129">
            <v>1</v>
          </cell>
        </row>
        <row r="3130">
          <cell r="F3130" t="str">
            <v>Semak Penda Emas di Polybag 20
Liter</v>
          </cell>
          <cell r="G3130" t="str">
            <v xml:space="preserve">Buah </v>
          </cell>
          <cell r="H3130">
            <v>1</v>
          </cell>
        </row>
        <row r="3131">
          <cell r="F3131" t="str">
            <v>Semak Pretty Pink di Polybag 5
Liter</v>
          </cell>
          <cell r="G3131" t="str">
            <v>Buah</v>
          </cell>
          <cell r="H3131">
            <v>1</v>
          </cell>
        </row>
        <row r="3132">
          <cell r="F3132" t="str">
            <v>Semak Pretty Pink di Polybag
11 Liter</v>
          </cell>
          <cell r="G3132" t="str">
            <v xml:space="preserve">Buah </v>
          </cell>
          <cell r="H3132">
            <v>1</v>
          </cell>
        </row>
        <row r="3133">
          <cell r="F3133" t="str">
            <v>Semak Puring di Polybag 11
Liter</v>
          </cell>
          <cell r="G3133" t="str">
            <v xml:space="preserve">Buah </v>
          </cell>
          <cell r="H3133">
            <v>1</v>
          </cell>
        </row>
        <row r="3134">
          <cell r="F3134" t="str">
            <v>Semak Puring di Polybag 20 Liter</v>
          </cell>
          <cell r="G3134" t="str">
            <v xml:space="preserve">Buah </v>
          </cell>
          <cell r="H3134">
            <v>1</v>
          </cell>
        </row>
        <row r="3135">
          <cell r="F3135" t="str">
            <v>Semak Ruelia / Kencana
Ungu di Polybag 11 Liter</v>
          </cell>
          <cell r="G3135" t="str">
            <v xml:space="preserve">Buah </v>
          </cell>
          <cell r="H3135">
            <v>1</v>
          </cell>
        </row>
        <row r="3136">
          <cell r="F3136" t="str">
            <v>Semak Sansevieria/Lidah
Mertua di Polybag 5 Liter</v>
          </cell>
          <cell r="G3136" t="str">
            <v xml:space="preserve">Buah </v>
          </cell>
          <cell r="H3136">
            <v>1</v>
          </cell>
        </row>
        <row r="3137">
          <cell r="F3137" t="str">
            <v>Semak Sansevieria/Lidah
Mertua di Polybag 11 Liter</v>
          </cell>
          <cell r="G3137" t="str">
            <v xml:space="preserve">Buah </v>
          </cell>
          <cell r="H3137">
            <v>1</v>
          </cell>
        </row>
        <row r="3138">
          <cell r="F3138" t="str">
            <v>Semak Soka di Polybag 11
Liter</v>
          </cell>
          <cell r="G3138" t="str">
            <v xml:space="preserve">Buah </v>
          </cell>
          <cell r="H3138">
            <v>1</v>
          </cell>
        </row>
        <row r="3139">
          <cell r="F3139" t="str">
            <v>Semak Tabernae/Mondokaki di
Polybag 5 Liter</v>
          </cell>
          <cell r="G3139" t="str">
            <v xml:space="preserve">Buah </v>
          </cell>
          <cell r="H3139">
            <v>1</v>
          </cell>
        </row>
        <row r="3140">
          <cell r="F3140" t="str">
            <v>Semak Tabernae di Polybag
11 Liter</v>
          </cell>
          <cell r="G3140" t="str">
            <v xml:space="preserve">Buah </v>
          </cell>
          <cell r="H3140">
            <v>1</v>
          </cell>
        </row>
        <row r="3141">
          <cell r="F3141" t="str">
            <v>Semak Tabernac di Polybag 20
Liter</v>
          </cell>
          <cell r="G3141" t="str">
            <v xml:space="preserve">Buah </v>
          </cell>
          <cell r="H3141">
            <v>1</v>
          </cell>
        </row>
        <row r="3142">
          <cell r="F3142" t="str">
            <v>Semak Walisongo/Umbrella
tree di Polybag 5 Liter</v>
          </cell>
          <cell r="G3142" t="str">
            <v xml:space="preserve">Buah </v>
          </cell>
          <cell r="H3142">
            <v>1</v>
          </cell>
        </row>
        <row r="3143">
          <cell r="F3143" t="str">
            <v>Semak Walisongo/Umbrella
Tree di Polybag 11 Liter</v>
          </cell>
          <cell r="G3143" t="str">
            <v xml:space="preserve">Buah </v>
          </cell>
          <cell r="H3143">
            <v>1</v>
          </cell>
        </row>
        <row r="3144">
          <cell r="F3144" t="str">
            <v>Semak Walisongo/Umbrella Tree
di Polybag 20 Liter</v>
          </cell>
          <cell r="G3144" t="str">
            <v xml:space="preserve">Buah </v>
          </cell>
          <cell r="H3144">
            <v>1</v>
          </cell>
        </row>
        <row r="3145">
          <cell r="F3145" t="str">
            <v xml:space="preserve">Penutup Tanah Kacang Hias </v>
          </cell>
          <cell r="G3145"/>
          <cell r="H3145">
            <v>1</v>
          </cell>
        </row>
        <row r="3146">
          <cell r="F3146" t="str">
            <v>Penutup Tanah Kacang hias di
Polybag 0.5 Liter</v>
          </cell>
          <cell r="G3146" t="str">
            <v>m2</v>
          </cell>
          <cell r="H3146">
            <v>1</v>
          </cell>
        </row>
        <row r="3147">
          <cell r="F3147" t="str">
            <v>Penutup Tanah Kucai Mini di
Polybag 0.5 Liter</v>
          </cell>
          <cell r="G3147" t="str">
            <v>m2</v>
          </cell>
          <cell r="H3147">
            <v>1</v>
          </cell>
        </row>
        <row r="3148">
          <cell r="F3148" t="str">
            <v xml:space="preserve">Penutup Tanah Widelia di Polybag 0.5 Liter </v>
          </cell>
          <cell r="G3148" t="str">
            <v>m2</v>
          </cell>
          <cell r="H3148">
            <v>1</v>
          </cell>
        </row>
        <row r="3149">
          <cell r="F3149" t="str">
            <v xml:space="preserve">Penutup Tanah Sutra bombay di Polybag 0.5 Liter </v>
          </cell>
          <cell r="G3149" t="str">
            <v>m2</v>
          </cell>
          <cell r="H3149">
            <v>1</v>
          </cell>
        </row>
        <row r="3150">
          <cell r="F3150" t="str">
            <v>Penutup Tanah Lantana di Polybag 0.5 Liter</v>
          </cell>
          <cell r="G3150" t="str">
            <v>m2</v>
          </cell>
          <cell r="H3150">
            <v>1</v>
          </cell>
        </row>
        <row r="3151">
          <cell r="F3151" t="str">
            <v xml:space="preserve">Penutup Tanah Kucai Mini di Polybag 0.5 Liter </v>
          </cell>
          <cell r="G3151" t="str">
            <v>m2</v>
          </cell>
          <cell r="H3151">
            <v>1</v>
          </cell>
        </row>
        <row r="3152">
          <cell r="F3152" t="str">
            <v>Penutup Tanah Lantana di
Polybag 0.5 Liter</v>
          </cell>
          <cell r="G3152" t="str">
            <v>m2</v>
          </cell>
          <cell r="H3152">
            <v>1</v>
          </cell>
        </row>
        <row r="3153">
          <cell r="F3153" t="str">
            <v>Penutup Tanah Sutra bombay
di Polybag 0.5 Liter</v>
          </cell>
          <cell r="G3153" t="str">
            <v>m2</v>
          </cell>
          <cell r="H3153">
            <v>1</v>
          </cell>
        </row>
        <row r="3154">
          <cell r="F3154" t="str">
            <v>Penutup Tanah Widelia di
Polybag 0.5 Liter</v>
          </cell>
          <cell r="G3154" t="str">
            <v>m2</v>
          </cell>
          <cell r="H3154">
            <v>1</v>
          </cell>
        </row>
        <row r="3155">
          <cell r="F3155" t="str">
            <v xml:space="preserve">Palem Rumpun (Palem Waregu) 
di Polybag 11 Liter </v>
          </cell>
          <cell r="G3155" t="str">
            <v>Polybag</v>
          </cell>
          <cell r="H3155">
            <v>1</v>
          </cell>
        </row>
        <row r="3156">
          <cell r="F3156" t="str">
            <v xml:space="preserve">Palem Rumpun (Palem Kuning) 
di Polybag 20 Liter </v>
          </cell>
          <cell r="G3156" t="str">
            <v>Polybag</v>
          </cell>
          <cell r="H3156">
            <v>1</v>
          </cell>
        </row>
        <row r="3157">
          <cell r="F3157" t="str">
            <v xml:space="preserve">Palem Rumpun (Palem Jepang) 
di Polybag 50 Liter </v>
          </cell>
          <cell r="G3157" t="str">
            <v>pohon</v>
          </cell>
          <cell r="H3157">
            <v>1</v>
          </cell>
        </row>
        <row r="3158">
          <cell r="F3158" t="str">
            <v xml:space="preserve">Palem Tunggal (Palem Kol) di 
Polybag 11 Liter </v>
          </cell>
          <cell r="G3158" t="str">
            <v>Polybag</v>
          </cell>
          <cell r="H3158">
            <v>1</v>
          </cell>
        </row>
        <row r="3159">
          <cell r="F3159" t="str">
            <v>Palem Tunggal (Palem Kol) di 
Polybag 20 Liter</v>
          </cell>
          <cell r="G3159" t="str">
            <v>Polybag</v>
          </cell>
          <cell r="H3159">
            <v>1</v>
          </cell>
        </row>
        <row r="3160">
          <cell r="F3160" t="str">
            <v xml:space="preserve">Palem Tunggal (Sikas Halus) di 
Polybag 25 Liter </v>
          </cell>
          <cell r="G3160" t="str">
            <v xml:space="preserve">Pohon </v>
          </cell>
          <cell r="H3160">
            <v>1</v>
          </cell>
        </row>
        <row r="3161">
          <cell r="F3161" t="str">
            <v xml:space="preserve">Palem Tunggal (Palem Phoenix) 
di Polybag 50 Liter </v>
          </cell>
          <cell r="G3161" t="str">
            <v xml:space="preserve">Pohon </v>
          </cell>
          <cell r="H3161">
            <v>1</v>
          </cell>
        </row>
        <row r="3162">
          <cell r="F3162" t="str">
            <v xml:space="preserve">Palem Tunggal (Palem sadeng) di 
Polybag 100 Liter </v>
          </cell>
          <cell r="G3162" t="str">
            <v xml:space="preserve">Pohon </v>
          </cell>
          <cell r="H3162">
            <v>1</v>
          </cell>
        </row>
        <row r="3163">
          <cell r="F3163" t="str">
            <v xml:space="preserve">Palem Tunggal (Palem sadeng) di 
Polybag 150 Liter </v>
          </cell>
          <cell r="G3163" t="str">
            <v xml:space="preserve">Pohon </v>
          </cell>
          <cell r="H3163">
            <v>1</v>
          </cell>
        </row>
        <row r="3164">
          <cell r="F3164" t="str">
            <v xml:space="preserve">Semak Alamanda/Bunga 
Terompet Emas di Polybag 5 
Liter </v>
          </cell>
          <cell r="G3164" t="str">
            <v xml:space="preserve">Polybag </v>
          </cell>
          <cell r="H3164">
            <v>1</v>
          </cell>
        </row>
        <row r="3165">
          <cell r="F3165" t="str">
            <v>Semak Alamanda/Bunga 
Terompet Emas di Polybag 11 
Liter</v>
          </cell>
          <cell r="G3165" t="str">
            <v xml:space="preserve">Polybag </v>
          </cell>
          <cell r="H3165">
            <v>1</v>
          </cell>
        </row>
        <row r="3166">
          <cell r="F3166" t="str">
            <v xml:space="preserve">Semak Alamanda/Bunga 
Terompet Emas di Polybag 20 Liter </v>
          </cell>
          <cell r="G3166" t="str">
            <v xml:space="preserve">Polybag </v>
          </cell>
          <cell r="H3166">
            <v>1</v>
          </cell>
        </row>
        <row r="3167">
          <cell r="F3167" t="str">
            <v>Penutup tanah Kacang Hias</v>
          </cell>
          <cell r="G3167" t="str">
            <v>m2</v>
          </cell>
          <cell r="H3167">
            <v>1</v>
          </cell>
        </row>
        <row r="3168">
          <cell r="F3168" t="str">
            <v xml:space="preserve">Palem Waregu di Polybag 11 Liter </v>
          </cell>
          <cell r="G3168" t="str">
            <v>buah</v>
          </cell>
          <cell r="H3168">
            <v>1</v>
          </cell>
        </row>
        <row r="3169">
          <cell r="F3169" t="str">
            <v xml:space="preserve">Palem Kuning di Polybag 11 Liter </v>
          </cell>
          <cell r="G3169" t="str">
            <v>buah</v>
          </cell>
          <cell r="H3169">
            <v>1</v>
          </cell>
        </row>
        <row r="3170">
          <cell r="F3170" t="str">
            <v xml:space="preserve">Palem Komodoria/ Komodor/Chamadorea di 
Polybag 11 Liter </v>
          </cell>
          <cell r="G3170" t="str">
            <v>buah</v>
          </cell>
          <cell r="H3170">
            <v>1</v>
          </cell>
        </row>
        <row r="3171">
          <cell r="F3171" t="str">
            <v>Palem Waregu di Polybag 20 Liter</v>
          </cell>
          <cell r="G3171" t="str">
            <v>buah</v>
          </cell>
          <cell r="H3171">
            <v>1</v>
          </cell>
        </row>
        <row r="3172">
          <cell r="F3172" t="str">
            <v xml:space="preserve">Palem Kuning di Polybag 20 Liter </v>
          </cell>
          <cell r="G3172" t="str">
            <v>buah</v>
          </cell>
          <cell r="H3172">
            <v>1</v>
          </cell>
        </row>
        <row r="3173">
          <cell r="F3173" t="str">
            <v xml:space="preserve">Palem Komodoria/ Komodor/Chamadorea di 
Polybag 20 Liter </v>
          </cell>
          <cell r="G3173" t="str">
            <v>buah</v>
          </cell>
          <cell r="H3173">
            <v>1</v>
          </cell>
        </row>
        <row r="3174">
          <cell r="F3174" t="str">
            <v xml:space="preserve">Palem Jepang di Polybag 50 Liter </v>
          </cell>
          <cell r="G3174" t="str">
            <v>buah</v>
          </cell>
          <cell r="H3174">
            <v>1</v>
          </cell>
        </row>
        <row r="3175">
          <cell r="F3175" t="str">
            <v xml:space="preserve">Palem Merah/ Pinang Merah di Polybag 50 Liter </v>
          </cell>
          <cell r="G3175" t="str">
            <v>buah</v>
          </cell>
          <cell r="H3175">
            <v>1</v>
          </cell>
        </row>
        <row r="3176">
          <cell r="F3176" t="str">
            <v>Palem ekor ikan rumpun di Polybag 50 Liter</v>
          </cell>
          <cell r="G3176" t="str">
            <v>buah</v>
          </cell>
          <cell r="H3176">
            <v>1</v>
          </cell>
        </row>
        <row r="3177">
          <cell r="F3177" t="str">
            <v xml:space="preserve">Palem Kol di Polybag 11 Liter </v>
          </cell>
          <cell r="G3177" t="str">
            <v>buah</v>
          </cell>
          <cell r="H3177">
            <v>1</v>
          </cell>
        </row>
        <row r="3178">
          <cell r="F3178" t="str">
            <v xml:space="preserve">Palem Kol di Polybag 20 Liter </v>
          </cell>
          <cell r="G3178" t="str">
            <v>buah</v>
          </cell>
          <cell r="H3178">
            <v>1</v>
          </cell>
        </row>
        <row r="3179">
          <cell r="F3179" t="str">
            <v xml:space="preserve">Sikas Halus/Mawar Jambe di Polybag 25 Liter </v>
          </cell>
          <cell r="G3179" t="str">
            <v>buah</v>
          </cell>
          <cell r="H3179">
            <v>1</v>
          </cell>
        </row>
        <row r="3180">
          <cell r="F3180" t="str">
            <v xml:space="preserve">Palem Phoenix di Polybag 50 Liter </v>
          </cell>
          <cell r="G3180" t="str">
            <v>buah</v>
          </cell>
          <cell r="H3180">
            <v>1</v>
          </cell>
        </row>
        <row r="3181">
          <cell r="F3181" t="str">
            <v xml:space="preserve">Palem Putri di Polybag 50 Liter </v>
          </cell>
          <cell r="G3181" t="str">
            <v>buah</v>
          </cell>
          <cell r="H3181">
            <v>1</v>
          </cell>
        </row>
        <row r="3182">
          <cell r="F3182" t="str">
            <v xml:space="preserve">Sikas Halus/Mawar Jambe di Polybag 50 Liter </v>
          </cell>
          <cell r="G3182" t="str">
            <v>buah</v>
          </cell>
          <cell r="H3182">
            <v>1</v>
          </cell>
        </row>
        <row r="3183">
          <cell r="F3183" t="str">
            <v xml:space="preserve">Palem ekor tupai di Polybag 100 Liter </v>
          </cell>
          <cell r="G3183" t="str">
            <v>buah</v>
          </cell>
          <cell r="H3183">
            <v>1</v>
          </cell>
        </row>
        <row r="3184">
          <cell r="F3184" t="str">
            <v xml:space="preserve">Palem raja di Polybag 100 Liter </v>
          </cell>
          <cell r="G3184" t="str">
            <v>buah</v>
          </cell>
          <cell r="H3184">
            <v>1</v>
          </cell>
        </row>
        <row r="3185">
          <cell r="F3185" t="str">
            <v xml:space="preserve">Palem sadeng  di Polybag 100 Liter </v>
          </cell>
          <cell r="G3185" t="str">
            <v>buah</v>
          </cell>
          <cell r="H3185">
            <v>1</v>
          </cell>
        </row>
        <row r="3186">
          <cell r="F3186" t="str">
            <v xml:space="preserve">Palem washingtonia di Polybag 100 Liter </v>
          </cell>
          <cell r="G3186" t="str">
            <v>buah</v>
          </cell>
          <cell r="H3186">
            <v>1</v>
          </cell>
        </row>
        <row r="3187">
          <cell r="F3187" t="str">
            <v xml:space="preserve">Palem ekor ikan tunggal/ Palem seledri di Polybag 100 Liter </v>
          </cell>
          <cell r="G3187" t="str">
            <v>buah</v>
          </cell>
          <cell r="H3187">
            <v>1</v>
          </cell>
        </row>
        <row r="3188">
          <cell r="F3188" t="str">
            <v>Palem Sinensis di Polybag 100 Liter</v>
          </cell>
          <cell r="G3188" t="str">
            <v>buah</v>
          </cell>
          <cell r="H3188">
            <v>1</v>
          </cell>
        </row>
        <row r="3189">
          <cell r="F3189" t="str">
            <v xml:space="preserve">Palem Bismarkia Silver di Polybag 100 Liter </v>
          </cell>
          <cell r="G3189" t="str">
            <v>buah</v>
          </cell>
          <cell r="H3189">
            <v>1</v>
          </cell>
        </row>
        <row r="3190">
          <cell r="F3190" t="str">
            <v xml:space="preserve">Pinang Jambe di Polybag 100 Liter </v>
          </cell>
          <cell r="G3190" t="str">
            <v>buah</v>
          </cell>
          <cell r="H3190">
            <v>1</v>
          </cell>
        </row>
        <row r="3191">
          <cell r="F3191" t="str">
            <v xml:space="preserve">Palem ekor tupai di Polybag 150 Liter </v>
          </cell>
          <cell r="G3191" t="str">
            <v>buah</v>
          </cell>
          <cell r="H3191">
            <v>1</v>
          </cell>
        </row>
        <row r="3192">
          <cell r="F3192" t="str">
            <v>Palem raja di Polybag 150 Liter</v>
          </cell>
          <cell r="G3192" t="str">
            <v>buah</v>
          </cell>
          <cell r="H3192">
            <v>1</v>
          </cell>
        </row>
        <row r="3193">
          <cell r="F3193" t="str">
            <v xml:space="preserve">Palem sadeng  di Polybag 150 Liter </v>
          </cell>
          <cell r="G3193" t="str">
            <v>buah</v>
          </cell>
          <cell r="H3193">
            <v>1</v>
          </cell>
        </row>
        <row r="3194">
          <cell r="F3194" t="str">
            <v xml:space="preserve">Palem washingtonia di Polybag 150 Liter </v>
          </cell>
          <cell r="G3194" t="str">
            <v>buah</v>
          </cell>
          <cell r="H3194">
            <v>1</v>
          </cell>
        </row>
        <row r="3195">
          <cell r="F3195" t="str">
            <v xml:space="preserve">Palem ekor ikan tunggal/ Palem seledri di Polybag 150 Liter </v>
          </cell>
          <cell r="G3195" t="str">
            <v>buah</v>
          </cell>
          <cell r="H3195">
            <v>1</v>
          </cell>
        </row>
        <row r="3196">
          <cell r="F3196" t="str">
            <v xml:space="preserve">Palem Sinensis di Polybag 150 Liter </v>
          </cell>
          <cell r="G3196" t="str">
            <v>buah</v>
          </cell>
          <cell r="H3196">
            <v>1</v>
          </cell>
        </row>
        <row r="3197">
          <cell r="F3197" t="str">
            <v xml:space="preserve">Pinang jambe di Polybag 150 Liter </v>
          </cell>
          <cell r="G3197" t="str">
            <v>buah</v>
          </cell>
          <cell r="H3197">
            <v>1</v>
          </cell>
        </row>
        <row r="3198">
          <cell r="F3198" t="str">
            <v>Palem Bismarkia Silver di Polybag 150 Liter</v>
          </cell>
          <cell r="G3198" t="str">
            <v>buah</v>
          </cell>
          <cell r="H3198">
            <v>1</v>
          </cell>
        </row>
        <row r="3199">
          <cell r="F3199" t="str">
            <v xml:space="preserve">Semak Ruelia / Kencana Ungu di Polybag 5 Liter </v>
          </cell>
          <cell r="G3199" t="str">
            <v>buah</v>
          </cell>
          <cell r="H3199">
            <v>1</v>
          </cell>
        </row>
        <row r="3200">
          <cell r="F3200" t="str">
            <v>Semak Ararea di Polybag 5 Liter</v>
          </cell>
          <cell r="G3200" t="str">
            <v>buah</v>
          </cell>
          <cell r="H3200">
            <v>1</v>
          </cell>
        </row>
        <row r="3201">
          <cell r="F3201" t="str">
            <v>Semak Paku Pedang di Polybag 5 Liter</v>
          </cell>
          <cell r="G3201" t="str">
            <v>buah</v>
          </cell>
          <cell r="H3201">
            <v>1</v>
          </cell>
        </row>
        <row r="3202">
          <cell r="F3202" t="str">
            <v xml:space="preserve">Semak Rumput Ekor Kuda di Polybag 5 Liter </v>
          </cell>
          <cell r="G3202" t="str">
            <v>buah</v>
          </cell>
          <cell r="H3202">
            <v>1</v>
          </cell>
        </row>
        <row r="3203">
          <cell r="F3203" t="str">
            <v xml:space="preserve">Semak Alang-alang Merah di Polybag 5 Liter </v>
          </cell>
          <cell r="G3203" t="str">
            <v>buah</v>
          </cell>
          <cell r="H3203">
            <v>1</v>
          </cell>
        </row>
        <row r="3204">
          <cell r="F3204" t="str">
            <v xml:space="preserve">Semak Akar wangi di Polybag 5 Liter </v>
          </cell>
          <cell r="G3204" t="str">
            <v>buah</v>
          </cell>
          <cell r="H3204">
            <v>1</v>
          </cell>
        </row>
        <row r="3205">
          <cell r="F3205" t="str">
            <v xml:space="preserve">Semak Blanceng di Polybag 5 Liter </v>
          </cell>
          <cell r="G3205" t="str">
            <v>buah</v>
          </cell>
          <cell r="H3205">
            <v>1</v>
          </cell>
        </row>
        <row r="3206">
          <cell r="F3206" t="str">
            <v xml:space="preserve">Semak Taiwan Beauty di Polybag 11 Liter </v>
          </cell>
          <cell r="G3206" t="str">
            <v>buah</v>
          </cell>
          <cell r="H3206">
            <v>1</v>
          </cell>
        </row>
        <row r="3207">
          <cell r="F3207" t="str">
            <v xml:space="preserve">Semak Andong di Polybag 11 Liter </v>
          </cell>
          <cell r="G3207" t="str">
            <v>buah</v>
          </cell>
          <cell r="H3207">
            <v>1</v>
          </cell>
        </row>
        <row r="3208">
          <cell r="F3208" t="str">
            <v xml:space="preserve">Semak Peace Lily di Polybag 11 Liter </v>
          </cell>
          <cell r="G3208" t="str">
            <v>buah</v>
          </cell>
          <cell r="H3208">
            <v>1</v>
          </cell>
        </row>
        <row r="3209">
          <cell r="F3209" t="str">
            <v xml:space="preserve">Semak Philo Jari di Polybag 11 Liter </v>
          </cell>
          <cell r="G3209" t="str">
            <v>buah</v>
          </cell>
          <cell r="H3209">
            <v>1</v>
          </cell>
        </row>
        <row r="3210">
          <cell r="F3210" t="str">
            <v xml:space="preserve">Semak Rombusa di Polybag 11 Liter </v>
          </cell>
          <cell r="G3210" t="str">
            <v>buah</v>
          </cell>
          <cell r="H3210">
            <v>1</v>
          </cell>
        </row>
        <row r="3211">
          <cell r="F3211" t="str">
            <v xml:space="preserve">Semak Keladi Sente di Polybag 20 Liter </v>
          </cell>
          <cell r="G3211" t="str">
            <v>buah</v>
          </cell>
          <cell r="H3211">
            <v>1</v>
          </cell>
        </row>
        <row r="3212">
          <cell r="F3212" t="str">
            <v>Rumput embun</v>
          </cell>
          <cell r="G3212" t="str">
            <v>m2</v>
          </cell>
          <cell r="H3212">
            <v>1</v>
          </cell>
        </row>
        <row r="3213">
          <cell r="F3213" t="str">
            <v>Rumput gajah</v>
          </cell>
          <cell r="G3213" t="str">
            <v>m2</v>
          </cell>
          <cell r="H3213">
            <v>1</v>
          </cell>
        </row>
        <row r="3214">
          <cell r="F3214" t="str">
            <v>Rumput Gajah Mini</v>
          </cell>
          <cell r="G3214" t="str">
            <v>m2</v>
          </cell>
          <cell r="H3214">
            <v>1</v>
          </cell>
        </row>
        <row r="3215">
          <cell r="F3215" t="str">
            <v>Rumput peking</v>
          </cell>
          <cell r="G3215" t="str">
            <v>m2</v>
          </cell>
          <cell r="H3215">
            <v>1</v>
          </cell>
        </row>
        <row r="3216">
          <cell r="F3216" t="str">
            <v xml:space="preserve">Matras Tipe I, Termasuk angkur / penguat matras </v>
          </cell>
          <cell r="G3216" t="str">
            <v>m2</v>
          </cell>
          <cell r="H3216">
            <v>1</v>
          </cell>
        </row>
        <row r="3217">
          <cell r="F3217" t="str">
            <v xml:space="preserve">Perekat Campuran Hydroseeding </v>
          </cell>
          <cell r="G3217" t="str">
            <v>kg</v>
          </cell>
          <cell r="H3217">
            <v>1</v>
          </cell>
        </row>
        <row r="3218">
          <cell r="F3218" t="str">
            <v>Bibit Vegetasi (Biji Rumput)</v>
          </cell>
          <cell r="G3218" t="str">
            <v>kg</v>
          </cell>
          <cell r="H3218">
            <v>1</v>
          </cell>
        </row>
        <row r="3219">
          <cell r="F3219" t="str">
            <v xml:space="preserve">Mulsa </v>
          </cell>
          <cell r="G3219" t="str">
            <v>kg</v>
          </cell>
          <cell r="H3219">
            <v>1</v>
          </cell>
        </row>
        <row r="3220">
          <cell r="F3220" t="str">
            <v>Pupuk anorganik *)</v>
          </cell>
          <cell r="G3220" t="str">
            <v>kg</v>
          </cell>
          <cell r="H3220">
            <v>1</v>
          </cell>
        </row>
        <row r="3221">
          <cell r="F3221" t="str">
            <v>Pupuk anorganik (ex: NPK)</v>
          </cell>
          <cell r="G3221" t="str">
            <v>m3</v>
          </cell>
          <cell r="H3221">
            <v>1</v>
          </cell>
        </row>
        <row r="3222">
          <cell r="F3222" t="str">
            <v>Pupuk anorganik cair (ex: NPK)</v>
          </cell>
          <cell r="G3222" t="str">
            <v>M3</v>
          </cell>
          <cell r="H3222">
            <v>1</v>
          </cell>
        </row>
        <row r="3223">
          <cell r="F3223" t="str">
            <v xml:space="preserve">Pupuk anorganik padat </v>
          </cell>
          <cell r="G3223" t="str">
            <v>m3</v>
          </cell>
          <cell r="H3223">
            <v>1</v>
          </cell>
        </row>
        <row r="3224">
          <cell r="F3224" t="str">
            <v>Perekat Matras
Perkuatan (Lem)</v>
          </cell>
          <cell r="G3224" t="str">
            <v>kg</v>
          </cell>
          <cell r="H3224">
            <v>1</v>
          </cell>
        </row>
        <row r="3225">
          <cell r="F3225" t="str">
            <v xml:space="preserve">Matras Tipe II, Termasuk angkur / penguat matras </v>
          </cell>
          <cell r="G3225" t="str">
            <v>m2</v>
          </cell>
          <cell r="H3225">
            <v>1</v>
          </cell>
        </row>
        <row r="3226">
          <cell r="F3226" t="str">
            <v xml:space="preserve">Matras Tipe III, Termasuk angkur / penguat matras </v>
          </cell>
          <cell r="G3226"/>
          <cell r="H3226">
            <v>1</v>
          </cell>
        </row>
        <row r="3227">
          <cell r="F3227" t="str">
            <v>Bibit Vegetasi (Biji Legume Crop Cover/LCC)</v>
          </cell>
          <cell r="G3227" t="str">
            <v>kg</v>
          </cell>
          <cell r="H3227">
            <v>1</v>
          </cell>
        </row>
        <row r="3228">
          <cell r="F3228" t="str">
            <v xml:space="preserve">Material Organik </v>
          </cell>
          <cell r="G3228" t="str">
            <v>m3</v>
          </cell>
          <cell r="H3228">
            <v>1</v>
          </cell>
        </row>
        <row r="3229">
          <cell r="F3229" t="str">
            <v xml:space="preserve">Kapur </v>
          </cell>
          <cell r="G3229" t="str">
            <v xml:space="preserve">kg </v>
          </cell>
          <cell r="H3229">
            <v>1</v>
          </cell>
        </row>
        <row r="3230">
          <cell r="F3230" t="str">
            <v xml:space="preserve">Pasir </v>
          </cell>
          <cell r="G3230" t="str">
            <v>m3</v>
          </cell>
          <cell r="H3230">
            <v>1</v>
          </cell>
        </row>
        <row r="3231">
          <cell r="F3231" t="str">
            <v xml:space="preserve">sulfur </v>
          </cell>
          <cell r="G3231" t="str">
            <v>kg</v>
          </cell>
          <cell r="H3231">
            <v>1</v>
          </cell>
        </row>
        <row r="3232">
          <cell r="F3232" t="str">
            <v>Air Bersih</v>
          </cell>
          <cell r="G3232" t="str">
            <v xml:space="preserve">liter </v>
          </cell>
          <cell r="H3232">
            <v>1</v>
          </cell>
        </row>
        <row r="3233">
          <cell r="F3233" t="str">
            <v>Fungisida/Insektisida</v>
          </cell>
          <cell r="G3233" t="str">
            <v xml:space="preserve">kg </v>
          </cell>
          <cell r="H3233">
            <v>1</v>
          </cell>
        </row>
        <row r="3234">
          <cell r="F3234" t="str">
            <v>Cat Minyak</v>
          </cell>
          <cell r="G3234" t="str">
            <v xml:space="preserve">liter </v>
          </cell>
          <cell r="H3234">
            <v>1</v>
          </cell>
        </row>
        <row r="3235">
          <cell r="F3235" t="str">
            <v>Tong Sampah 2 tabung</v>
          </cell>
          <cell r="G3235" t="str">
            <v>buah</v>
          </cell>
          <cell r="H3235">
            <v>1</v>
          </cell>
        </row>
        <row r="3236">
          <cell r="F3236" t="str">
            <v>Besi Hollow 30x60</v>
          </cell>
          <cell r="G3236" t="str">
            <v>m3</v>
          </cell>
          <cell r="H3236">
            <v>1</v>
          </cell>
        </row>
        <row r="3237">
          <cell r="F3237" t="str">
            <v xml:space="preserve">Bambu* dia. 3-5 cm </v>
          </cell>
          <cell r="G3237" t="str">
            <v>m'</v>
          </cell>
          <cell r="H3237">
            <v>1</v>
          </cell>
        </row>
        <row r="3238">
          <cell r="F3238" t="str">
            <v xml:space="preserve">Bambu* dia. 5-8 cm </v>
          </cell>
          <cell r="G3238" t="str">
            <v>m</v>
          </cell>
          <cell r="H3238">
            <v>1</v>
          </cell>
        </row>
        <row r="3239">
          <cell r="F3239" t="str">
            <v xml:space="preserve">bambu* dia. 8-10 cm </v>
          </cell>
          <cell r="G3239" t="str">
            <v>M</v>
          </cell>
          <cell r="H3239">
            <v>1</v>
          </cell>
        </row>
        <row r="3240">
          <cell r="F3240" t="str">
            <v xml:space="preserve">bambu* dia. 10-12 cm </v>
          </cell>
          <cell r="G3240" t="str">
            <v>m</v>
          </cell>
          <cell r="H3240">
            <v>1</v>
          </cell>
        </row>
        <row r="3241">
          <cell r="F3241" t="str">
            <v xml:space="preserve">Tali/pengikat sejenisnya </v>
          </cell>
          <cell r="G3241" t="str">
            <v>m</v>
          </cell>
          <cell r="H3241">
            <v>1</v>
          </cell>
        </row>
        <row r="3242">
          <cell r="F3242" t="str">
            <v>Sewa Lahan</v>
          </cell>
          <cell r="G3242" t="str">
            <v>m2</v>
          </cell>
          <cell r="H3242">
            <v>1</v>
          </cell>
        </row>
        <row r="3243">
          <cell r="F3243" t="str">
            <v>SEWA PERALATAN</v>
          </cell>
          <cell r="G3243"/>
          <cell r="H3243"/>
        </row>
        <row r="3244">
          <cell r="F3244" t="str">
            <v>Alat  bantu</v>
          </cell>
          <cell r="G3244" t="str">
            <v>set</v>
          </cell>
          <cell r="H3244">
            <v>1</v>
          </cell>
        </row>
        <row r="3245">
          <cell r="F3245" t="str">
            <v>Asphalt Distributor</v>
          </cell>
          <cell r="G3245" t="str">
            <v>jam</v>
          </cell>
          <cell r="H3245">
            <v>1</v>
          </cell>
        </row>
        <row r="3246">
          <cell r="F3246" t="str">
            <v>Asphalt  finisher</v>
          </cell>
          <cell r="G3246" t="str">
            <v>jam</v>
          </cell>
          <cell r="H3246">
            <v>1</v>
          </cell>
        </row>
        <row r="3247">
          <cell r="F3247" t="str">
            <v>Asphalt  liquid mixer 1000 ℓ</v>
          </cell>
          <cell r="G3247" t="str">
            <v>jam</v>
          </cell>
          <cell r="H3247">
            <v>1</v>
          </cell>
        </row>
        <row r="3248">
          <cell r="F3248" t="str">
            <v>Asphalt  mixing plant</v>
          </cell>
          <cell r="G3248" t="str">
            <v>jam</v>
          </cell>
          <cell r="H3248">
            <v>1</v>
          </cell>
        </row>
        <row r="3249">
          <cell r="F3249" t="str">
            <v>Asphalt  sprayer 850 ℓ</v>
          </cell>
          <cell r="G3249" t="str">
            <v>jam</v>
          </cell>
          <cell r="H3249">
            <v>1</v>
          </cell>
        </row>
        <row r="3250">
          <cell r="F3250" t="str">
            <v>Bender baja beton</v>
          </cell>
          <cell r="G3250" t="str">
            <v>hari</v>
          </cell>
          <cell r="H3250">
            <v>1</v>
          </cell>
        </row>
        <row r="3251">
          <cell r="F3251" t="str">
            <v>Blending equipment</v>
          </cell>
          <cell r="G3251" t="str">
            <v>jam</v>
          </cell>
          <cell r="H3251">
            <v>1</v>
          </cell>
        </row>
        <row r="3252">
          <cell r="F3252" t="str">
            <v>Bore pile machine</v>
          </cell>
          <cell r="G3252" t="str">
            <v>jam</v>
          </cell>
          <cell r="H3252">
            <v>1</v>
          </cell>
        </row>
        <row r="3253">
          <cell r="F3253" t="str">
            <v>Bulldozer 100-150 HP</v>
          </cell>
          <cell r="G3253" t="str">
            <v>jam</v>
          </cell>
          <cell r="H3253">
            <v>1</v>
          </cell>
        </row>
        <row r="3254">
          <cell r="F3254" t="str">
            <v>Chain saw</v>
          </cell>
          <cell r="G3254" t="str">
            <v>jam</v>
          </cell>
          <cell r="H3254">
            <v>1</v>
          </cell>
        </row>
        <row r="3255">
          <cell r="F3255" t="str">
            <v>Chainsaw 20”; 5,5HP</v>
          </cell>
          <cell r="G3255" t="str">
            <v>hari</v>
          </cell>
          <cell r="H3255">
            <v>1</v>
          </cell>
        </row>
        <row r="3256">
          <cell r="F3256" t="str">
            <v>Chainsaw 30”; 7,5HP</v>
          </cell>
          <cell r="G3256" t="str">
            <v>hari</v>
          </cell>
          <cell r="H3256">
            <v>1</v>
          </cell>
        </row>
        <row r="3257">
          <cell r="F3257" t="str">
            <v>Cold milling machine</v>
          </cell>
          <cell r="G3257" t="str">
            <v>jam</v>
          </cell>
          <cell r="H3257">
            <v>1</v>
          </cell>
        </row>
        <row r="3258">
          <cell r="F3258" t="str">
            <v>Colt T-120 (D); R-Blk. 4; 12 m3</v>
          </cell>
          <cell r="G3258" t="str">
            <v>jam</v>
          </cell>
          <cell r="H3258">
            <v>1</v>
          </cell>
        </row>
        <row r="3259">
          <cell r="F3259" t="str">
            <v>Compressor 4000-6500 ℓ\m</v>
          </cell>
          <cell r="G3259" t="str">
            <v>jam</v>
          </cell>
          <cell r="H3259">
            <v>1</v>
          </cell>
        </row>
        <row r="3260">
          <cell r="F3260" t="str">
            <v>Compressor bor</v>
          </cell>
          <cell r="G3260" t="str">
            <v>unit</v>
          </cell>
          <cell r="H3260">
            <v>1</v>
          </cell>
        </row>
        <row r="3261">
          <cell r="F3261" t="str">
            <v>Concrete mixer 350 ℓ</v>
          </cell>
          <cell r="G3261" t="str">
            <v>jam</v>
          </cell>
          <cell r="H3261">
            <v>1</v>
          </cell>
        </row>
        <row r="3262">
          <cell r="F3262" t="str">
            <v>Concrete mixer 500 ℓ</v>
          </cell>
          <cell r="G3262" t="str">
            <v>jam</v>
          </cell>
          <cell r="H3262">
            <v>1</v>
          </cell>
        </row>
        <row r="3263">
          <cell r="F3263" t="str">
            <v>Concrete mixer truck 5 m³</v>
          </cell>
          <cell r="G3263" t="str">
            <v>jam</v>
          </cell>
          <cell r="H3263">
            <v>1</v>
          </cell>
        </row>
        <row r="3264">
          <cell r="F3264" t="str">
            <v>Concrete pan mixer</v>
          </cell>
          <cell r="G3264" t="str">
            <v>jam</v>
          </cell>
          <cell r="H3264">
            <v>1</v>
          </cell>
        </row>
        <row r="3265">
          <cell r="F3265" t="str">
            <v>Concrete pump</v>
          </cell>
          <cell r="G3265" t="str">
            <v>jam</v>
          </cell>
          <cell r="H3265">
            <v>1</v>
          </cell>
        </row>
        <row r="3266">
          <cell r="F3266" t="str">
            <v>Concrete slip form paver</v>
          </cell>
          <cell r="G3266" t="str">
            <v>jam</v>
          </cell>
          <cell r="H3266">
            <v>1</v>
          </cell>
        </row>
        <row r="3267">
          <cell r="F3267" t="str">
            <v>Concrete vibrator</v>
          </cell>
          <cell r="G3267" t="str">
            <v>hari</v>
          </cell>
          <cell r="H3267">
            <v>1</v>
          </cell>
        </row>
        <row r="3268">
          <cell r="F3268" t="str">
            <v>Crane on track 35 ton</v>
          </cell>
          <cell r="G3268" t="str">
            <v>jam</v>
          </cell>
          <cell r="H3268">
            <v>1</v>
          </cell>
        </row>
        <row r="3269">
          <cell r="F3269" t="str">
            <v>Crane Truck 3 ton; Winch 5 Ton</v>
          </cell>
          <cell r="G3269" t="str">
            <v>jam</v>
          </cell>
          <cell r="H3269">
            <v>1</v>
          </cell>
        </row>
        <row r="3270">
          <cell r="F3270" t="str">
            <v>Crane on wheel 10-15 ton</v>
          </cell>
          <cell r="G3270" t="str">
            <v>jam</v>
          </cell>
          <cell r="H3270">
            <v>1</v>
          </cell>
        </row>
        <row r="3271">
          <cell r="F3271" t="str">
            <v>Cutter baja beton</v>
          </cell>
          <cell r="G3271" t="str">
            <v>hari</v>
          </cell>
          <cell r="H3271">
            <v>1</v>
          </cell>
        </row>
        <row r="3272">
          <cell r="F3272" t="str">
            <v>Cutting machine</v>
          </cell>
          <cell r="G3272" t="str">
            <v>jam</v>
          </cell>
          <cell r="H3272">
            <v>1</v>
          </cell>
        </row>
        <row r="3273">
          <cell r="F3273" t="str">
            <v>Depresiasi alat  compressor</v>
          </cell>
          <cell r="G3273" t="str">
            <v>hari</v>
          </cell>
          <cell r="H3273">
            <v>1</v>
          </cell>
        </row>
        <row r="3274">
          <cell r="F3274" t="str">
            <v>Depresiasi mesin pompa uji</v>
          </cell>
          <cell r="G3274" t="str">
            <v>hari</v>
          </cell>
          <cell r="H3274">
            <v>1</v>
          </cell>
        </row>
        <row r="3275">
          <cell r="F3275" t="str">
            <v>Depresiasi peralatan pemboran</v>
          </cell>
          <cell r="G3275" t="str">
            <v>hari</v>
          </cell>
          <cell r="H3275">
            <v>1</v>
          </cell>
        </row>
        <row r="3276">
          <cell r="F3276" t="str">
            <v>Dump truck 1</v>
          </cell>
          <cell r="G3276" t="str">
            <v>jam</v>
          </cell>
          <cell r="H3276">
            <v>1</v>
          </cell>
        </row>
        <row r="3277">
          <cell r="F3277" t="str">
            <v>Dump truck 2</v>
          </cell>
          <cell r="G3277" t="str">
            <v>jam</v>
          </cell>
          <cell r="H3277">
            <v>1</v>
          </cell>
        </row>
        <row r="3278">
          <cell r="F3278" t="str">
            <v>Dump truck 3</v>
          </cell>
          <cell r="G3278" t="str">
            <v>jam</v>
          </cell>
          <cell r="H3278">
            <v>1</v>
          </cell>
        </row>
        <row r="3279">
          <cell r="F3279" t="str">
            <v>Dump truck 20 ton</v>
          </cell>
          <cell r="G3279" t="str">
            <v>jam</v>
          </cell>
          <cell r="H3279">
            <v>1</v>
          </cell>
        </row>
        <row r="3280">
          <cell r="F3280" t="str">
            <v>Dump truck 3,5 ton</v>
          </cell>
          <cell r="G3280" t="str">
            <v>jam</v>
          </cell>
          <cell r="H3280">
            <v>1</v>
          </cell>
        </row>
        <row r="3281">
          <cell r="F3281" t="str">
            <v>Dump truck 40 ton</v>
          </cell>
          <cell r="G3281" t="str">
            <v>jam</v>
          </cell>
          <cell r="H3281">
            <v>1</v>
          </cell>
        </row>
        <row r="3282">
          <cell r="F3282" t="str">
            <v>Dump truck 7,5 ton</v>
          </cell>
          <cell r="G3282" t="str">
            <v>jam</v>
          </cell>
          <cell r="H3282">
            <v>1</v>
          </cell>
        </row>
        <row r="3283">
          <cell r="F3283" t="str">
            <v>Pick up L300</v>
          </cell>
          <cell r="G3283" t="str">
            <v>jam</v>
          </cell>
          <cell r="H3283">
            <v>1</v>
          </cell>
        </row>
        <row r="3284">
          <cell r="F3284" t="str">
            <v>Fuso (D); R-Blk. 8; 35 m3</v>
          </cell>
          <cell r="G3284" t="str">
            <v>jam</v>
          </cell>
          <cell r="H3284">
            <v>1</v>
          </cell>
        </row>
        <row r="3285">
          <cell r="F3285" t="str">
            <v>Flat deck truck 7 ton</v>
          </cell>
          <cell r="G3285" t="str">
            <v xml:space="preserve">hari </v>
          </cell>
          <cell r="H3285">
            <v>1</v>
          </cell>
        </row>
        <row r="3286">
          <cell r="F3286" t="str">
            <v xml:space="preserve">Hoist 1 ton </v>
          </cell>
          <cell r="G3286" t="str">
            <v xml:space="preserve">hari </v>
          </cell>
          <cell r="H3286">
            <v>1</v>
          </cell>
        </row>
        <row r="3287">
          <cell r="F3287" t="str">
            <v>Excavator 95 HP</v>
          </cell>
          <cell r="G3287" t="str">
            <v>jam</v>
          </cell>
          <cell r="H3287">
            <v>1</v>
          </cell>
        </row>
        <row r="3288">
          <cell r="F3288" t="str">
            <v xml:space="preserve">Excavator </v>
          </cell>
          <cell r="G3288" t="str">
            <v xml:space="preserve">Hari </v>
          </cell>
          <cell r="H3288">
            <v>1</v>
          </cell>
        </row>
        <row r="3289">
          <cell r="F3289" t="str">
            <v>Excavator 80-140 HP</v>
          </cell>
          <cell r="G3289" t="str">
            <v>jam</v>
          </cell>
          <cell r="H3289">
            <v>1</v>
          </cell>
        </row>
        <row r="3290">
          <cell r="F3290" t="str">
            <v>Flat  bed truck 3-4 m³</v>
          </cell>
          <cell r="G3290" t="str">
            <v>jam</v>
          </cell>
          <cell r="H3290">
            <v>1</v>
          </cell>
        </row>
        <row r="3291">
          <cell r="F3291" t="str">
            <v>Generator set  135 KVA</v>
          </cell>
          <cell r="G3291" t="str">
            <v>jam</v>
          </cell>
          <cell r="H3291">
            <v>1</v>
          </cell>
        </row>
        <row r="3292">
          <cell r="F3292" t="str">
            <v>Jack hammer</v>
          </cell>
          <cell r="G3292" t="str">
            <v>hari</v>
          </cell>
          <cell r="H3292">
            <v>1</v>
          </cell>
        </row>
        <row r="3293">
          <cell r="F3293" t="str">
            <v>Jack hammer + genset</v>
          </cell>
          <cell r="G3293" t="str">
            <v>hari</v>
          </cell>
          <cell r="H3293">
            <v>1</v>
          </cell>
        </row>
        <row r="3294">
          <cell r="F3294" t="str">
            <v xml:space="preserve">Sewa Genset </v>
          </cell>
          <cell r="G3294" t="str">
            <v xml:space="preserve">hari </v>
          </cell>
          <cell r="H3294">
            <v>1</v>
          </cell>
        </row>
        <row r="3295">
          <cell r="F3295" t="str">
            <v>Logging</v>
          </cell>
          <cell r="G3295" t="str">
            <v>unit</v>
          </cell>
          <cell r="H3295">
            <v>1</v>
          </cell>
        </row>
        <row r="3296">
          <cell r="F3296" t="str">
            <v>Mata bor auger 20 cm</v>
          </cell>
          <cell r="G3296" t="str">
            <v>hari</v>
          </cell>
          <cell r="H3296">
            <v>1</v>
          </cell>
        </row>
        <row r="3297">
          <cell r="F3297" t="str">
            <v>Mata bor auger 30 cm</v>
          </cell>
          <cell r="G3297" t="str">
            <v>hari</v>
          </cell>
          <cell r="H3297">
            <v>1</v>
          </cell>
        </row>
        <row r="3298">
          <cell r="F3298" t="str">
            <v>Mata bor auger 40 cm</v>
          </cell>
          <cell r="G3298" t="str">
            <v>hari</v>
          </cell>
          <cell r="H3298">
            <v>1</v>
          </cell>
        </row>
        <row r="3299">
          <cell r="F3299" t="str">
            <v>Mata bor auger 50 cm</v>
          </cell>
          <cell r="G3299" t="str">
            <v>hari</v>
          </cell>
          <cell r="H3299">
            <v>1</v>
          </cell>
        </row>
        <row r="3300">
          <cell r="F3300" t="str">
            <v>Mesin bor</v>
          </cell>
          <cell r="G3300" t="str">
            <v>unit</v>
          </cell>
          <cell r="H3300">
            <v>1</v>
          </cell>
        </row>
        <row r="3301">
          <cell r="F3301" t="str">
            <v>Mesin gilas  2 roda 6 - 10 ton</v>
          </cell>
          <cell r="G3301" t="str">
            <v>jam</v>
          </cell>
          <cell r="H3301">
            <v>1</v>
          </cell>
        </row>
        <row r="3302">
          <cell r="F3302" t="str">
            <v>Mesin gilas  3 roda 6 - 10 ton</v>
          </cell>
          <cell r="G3302" t="str">
            <v>jam</v>
          </cell>
          <cell r="H3302">
            <v>1</v>
          </cell>
        </row>
        <row r="3303">
          <cell r="F3303" t="str">
            <v>Mesin gilas  roda karet  8 - 10 ton</v>
          </cell>
          <cell r="G3303" t="str">
            <v>jam</v>
          </cell>
          <cell r="H3303">
            <v>1</v>
          </cell>
        </row>
        <row r="3304">
          <cell r="F3304" t="str">
            <v>Mesin kerek</v>
          </cell>
          <cell r="G3304" t="str">
            <v>unit</v>
          </cell>
          <cell r="H3304">
            <v>1</v>
          </cell>
        </row>
        <row r="3305">
          <cell r="F3305" t="str">
            <v>Mesin poles</v>
          </cell>
          <cell r="G3305" t="str">
            <v>hari</v>
          </cell>
          <cell r="H3305">
            <v>1</v>
          </cell>
        </row>
        <row r="3306">
          <cell r="F3306" t="str">
            <v>Mesin trowel</v>
          </cell>
          <cell r="G3306" t="str">
            <v>jam</v>
          </cell>
          <cell r="H3306">
            <v>1</v>
          </cell>
        </row>
        <row r="3307">
          <cell r="F3307" t="str">
            <v>Mesin Gendong</v>
          </cell>
          <cell r="G3307" t="str">
            <v xml:space="preserve">Jam </v>
          </cell>
          <cell r="H3307">
            <v>1</v>
          </cell>
        </row>
        <row r="3308">
          <cell r="F3308" t="str">
            <v>Motor grader &gt;100 HP</v>
          </cell>
          <cell r="G3308" t="str">
            <v>jam</v>
          </cell>
          <cell r="H3308">
            <v>1</v>
          </cell>
        </row>
        <row r="3309">
          <cell r="F3309" t="str">
            <v>Pedestrian Roller</v>
          </cell>
          <cell r="G3309" t="str">
            <v>jam</v>
          </cell>
          <cell r="H3309">
            <v>1</v>
          </cell>
        </row>
        <row r="3310">
          <cell r="F3310" t="str">
            <v>Pile driver +  hammer 2,5 ton</v>
          </cell>
          <cell r="G3310" t="str">
            <v>jam</v>
          </cell>
          <cell r="H3310">
            <v>1</v>
          </cell>
        </row>
        <row r="3311">
          <cell r="F3311" t="str">
            <v>Pneumatic  tire roller 8-10 ton</v>
          </cell>
          <cell r="G3311" t="str">
            <v>jam</v>
          </cell>
          <cell r="H3311">
            <v>1</v>
          </cell>
        </row>
        <row r="3312">
          <cell r="F3312" t="str">
            <v>Pompa beton ∅ 2,5", 75KW; 120 bar, T= 50 m'/H=80 m’</v>
          </cell>
          <cell r="G3312" t="str">
            <v>hari</v>
          </cell>
          <cell r="H3312">
            <v>1</v>
          </cell>
        </row>
        <row r="3313">
          <cell r="F3313" t="str">
            <v>Pompa beton ∅ 2,5",20 KW; 20 bar, T = 18 m'</v>
          </cell>
          <cell r="G3313" t="str">
            <v>hari</v>
          </cell>
          <cell r="H3313">
            <v>1</v>
          </cell>
        </row>
        <row r="3314">
          <cell r="F3314" t="str">
            <v>Pompa beton ∅ 3",140KW; 180 bar, T = 75 m' / H=150 m'</v>
          </cell>
          <cell r="G3314" t="str">
            <v>hari</v>
          </cell>
          <cell r="H3314">
            <v>1</v>
          </cell>
        </row>
        <row r="3315">
          <cell r="F3315" t="str">
            <v>Pompa beton φ 1,5";5 KW; 8 bar; T = 5 m'</v>
          </cell>
          <cell r="G3315" t="str">
            <v>hari</v>
          </cell>
          <cell r="H3315">
            <v>1</v>
          </cell>
        </row>
        <row r="3316">
          <cell r="F3316" t="str">
            <v>Pompa injeksi</v>
          </cell>
          <cell r="G3316" t="str">
            <v>unit</v>
          </cell>
          <cell r="H3316">
            <v>1</v>
          </cell>
        </row>
        <row r="3317">
          <cell r="F3317" t="str">
            <v>Pompa tangan</v>
          </cell>
          <cell r="G3317" t="str">
            <v>unit</v>
          </cell>
          <cell r="H3317">
            <v>1</v>
          </cell>
        </row>
        <row r="3318">
          <cell r="F3318" t="str">
            <v>Road Marking Machine</v>
          </cell>
          <cell r="G3318" t="str">
            <v>jam</v>
          </cell>
          <cell r="H3318">
            <v>1</v>
          </cell>
        </row>
        <row r="3319">
          <cell r="F3319" t="str">
            <v>Sewa alat cutting machine</v>
          </cell>
          <cell r="G3319" t="str">
            <v>hari</v>
          </cell>
          <cell r="H3319">
            <v>1</v>
          </cell>
        </row>
        <row r="3320">
          <cell r="F3320" t="str">
            <v>Sewa alat las</v>
          </cell>
          <cell r="G3320" t="str">
            <v>hari</v>
          </cell>
          <cell r="H3320">
            <v>1</v>
          </cell>
        </row>
        <row r="3321">
          <cell r="F3321" t="str">
            <v xml:space="preserve">Alat las listrik </v>
          </cell>
          <cell r="G3321" t="str">
            <v xml:space="preserve">jam </v>
          </cell>
          <cell r="H3321">
            <v>1</v>
          </cell>
        </row>
        <row r="3322">
          <cell r="F3322" t="str">
            <v>Alat las listrik 150 A</v>
          </cell>
          <cell r="G3322" t="str">
            <v xml:space="preserve">jam </v>
          </cell>
          <cell r="H3322">
            <v>1</v>
          </cell>
        </row>
        <row r="3323">
          <cell r="F3323" t="str">
            <v>Alat las listrik 250 A</v>
          </cell>
          <cell r="G3323" t="str">
            <v xml:space="preserve">jam </v>
          </cell>
          <cell r="H3323">
            <v>1</v>
          </cell>
        </row>
        <row r="3324">
          <cell r="F3324" t="str">
            <v>Alat las listrik 350 A</v>
          </cell>
          <cell r="G3324" t="str">
            <v xml:space="preserve">jam </v>
          </cell>
          <cell r="H3324">
            <v>1</v>
          </cell>
        </row>
        <row r="3325">
          <cell r="F3325" t="str">
            <v>Alat las listrik 500 A</v>
          </cell>
          <cell r="G3325" t="str">
            <v xml:space="preserve">jam </v>
          </cell>
          <cell r="H3325">
            <v>1</v>
          </cell>
        </row>
        <row r="3326">
          <cell r="F3326" t="str">
            <v>Mesin Las Gotextile</v>
          </cell>
          <cell r="G3326" t="str">
            <v xml:space="preserve">hari </v>
          </cell>
          <cell r="H3326">
            <v>1</v>
          </cell>
        </row>
        <row r="3327">
          <cell r="F3327" t="str">
            <v xml:space="preserve">Kunci Momen </v>
          </cell>
          <cell r="G3327" t="str">
            <v>hari</v>
          </cell>
          <cell r="H3327">
            <v>1</v>
          </cell>
        </row>
        <row r="3328">
          <cell r="F3328" t="str">
            <v>Sewa bor horisontal</v>
          </cell>
          <cell r="G3328" t="str">
            <v>hari</v>
          </cell>
          <cell r="H3328">
            <v>1</v>
          </cell>
        </row>
        <row r="3329">
          <cell r="F3329" t="str">
            <v>Sewa Scaffolding :</v>
          </cell>
          <cell r="G3329"/>
          <cell r="H3329">
            <v>1</v>
          </cell>
        </row>
        <row r="3330">
          <cell r="F3330" t="str">
            <v>- ScaffoldingPipe brancing 3 m</v>
          </cell>
          <cell r="G3330" t="str">
            <v>bulan</v>
          </cell>
          <cell r="H3330">
            <v>1</v>
          </cell>
        </row>
        <row r="3331">
          <cell r="F3331" t="str">
            <v>- Scaffolding Pipe brancing 6 m</v>
          </cell>
          <cell r="G3331" t="str">
            <v>bulan</v>
          </cell>
          <cell r="H3331">
            <v>1</v>
          </cell>
        </row>
        <row r="3332">
          <cell r="F3332" t="str">
            <v>Sewa Scaffolding</v>
          </cell>
          <cell r="G3332" t="str">
            <v>hari</v>
          </cell>
          <cell r="H3332">
            <v>1</v>
          </cell>
        </row>
        <row r="3333">
          <cell r="F3333" t="str">
            <v xml:space="preserve">Sewa Gondola </v>
          </cell>
          <cell r="G3333" t="str">
            <v>hari</v>
          </cell>
          <cell r="H3333">
            <v>1</v>
          </cell>
        </row>
        <row r="3334">
          <cell r="F3334" t="str">
            <v>Sewa Pipe Support</v>
          </cell>
          <cell r="G3334" t="str">
            <v xml:space="preserve">hari </v>
          </cell>
          <cell r="H3334">
            <v>1</v>
          </cell>
        </row>
        <row r="3335">
          <cell r="F3335" t="str">
            <v>Stamper</v>
          </cell>
          <cell r="G3335" t="str">
            <v>jam</v>
          </cell>
          <cell r="H3335">
            <v>1</v>
          </cell>
        </row>
        <row r="3336">
          <cell r="F3336" t="str">
            <v xml:space="preserve">Sprayer Gendong </v>
          </cell>
          <cell r="G3336" t="str">
            <v xml:space="preserve">Hari </v>
          </cell>
          <cell r="H3336">
            <v>1</v>
          </cell>
        </row>
        <row r="3337">
          <cell r="F3337" t="str">
            <v xml:space="preserve">Stamper Kodok 150 kg </v>
          </cell>
          <cell r="G3337" t="str">
            <v xml:space="preserve">Hari </v>
          </cell>
          <cell r="H3337">
            <v>1</v>
          </cell>
        </row>
        <row r="3338">
          <cell r="F3338" t="str">
            <v xml:space="preserve">Stamper Kuda </v>
          </cell>
          <cell r="G3338" t="str">
            <v xml:space="preserve">hari </v>
          </cell>
          <cell r="H3338">
            <v>1</v>
          </cell>
        </row>
        <row r="3339">
          <cell r="F3339" t="str">
            <v xml:space="preserve">Stamper D-Drum </v>
          </cell>
          <cell r="G3339" t="str">
            <v xml:space="preserve">hari </v>
          </cell>
          <cell r="H3339">
            <v>1</v>
          </cell>
        </row>
        <row r="3340">
          <cell r="F3340" t="str">
            <v>Stamper Smooth_Drum</v>
          </cell>
          <cell r="G3340" t="str">
            <v xml:space="preserve">hari </v>
          </cell>
          <cell r="H3340">
            <v>1</v>
          </cell>
        </row>
        <row r="3341">
          <cell r="F3341" t="str">
            <v>Stang bor, batang bor dia. 1-1/4"</v>
          </cell>
          <cell r="G3341" t="str">
            <v>hari</v>
          </cell>
          <cell r="H3341">
            <v>1</v>
          </cell>
        </row>
        <row r="3342">
          <cell r="F3342" t="str">
            <v>Stone crusher</v>
          </cell>
          <cell r="G3342" t="str">
            <v>jam</v>
          </cell>
          <cell r="H3342">
            <v>1</v>
          </cell>
        </row>
        <row r="3343">
          <cell r="F3343" t="str">
            <v>Tandem roller 6-8 ton</v>
          </cell>
          <cell r="G3343" t="str">
            <v>jam</v>
          </cell>
          <cell r="H3343">
            <v>1</v>
          </cell>
        </row>
        <row r="3344">
          <cell r="F3344" t="str">
            <v>Theodolit</v>
          </cell>
          <cell r="G3344" t="str">
            <v>hari</v>
          </cell>
          <cell r="H3344">
            <v>1</v>
          </cell>
        </row>
        <row r="3345">
          <cell r="F3345" t="str">
            <v>Three wheel roller</v>
          </cell>
          <cell r="G3345" t="str">
            <v>jam</v>
          </cell>
          <cell r="H3345">
            <v>1</v>
          </cell>
        </row>
        <row r="3346">
          <cell r="F3346" t="str">
            <v xml:space="preserve">P. Tyre Roller </v>
          </cell>
          <cell r="G3346" t="str">
            <v xml:space="preserve">jam </v>
          </cell>
          <cell r="H3346">
            <v>1</v>
          </cell>
        </row>
        <row r="3347">
          <cell r="F3347" t="str">
            <v>Tower crane arm 30 m</v>
          </cell>
          <cell r="G3347" t="str">
            <v>hari</v>
          </cell>
          <cell r="H3347">
            <v>1</v>
          </cell>
        </row>
        <row r="3348">
          <cell r="F3348" t="str">
            <v>Crane</v>
          </cell>
          <cell r="G3348" t="str">
            <v xml:space="preserve">hari </v>
          </cell>
          <cell r="H3348">
            <v>1</v>
          </cell>
        </row>
        <row r="3349">
          <cell r="F3349" t="str">
            <v xml:space="preserve">Crane </v>
          </cell>
          <cell r="G3349" t="str">
            <v xml:space="preserve">jam </v>
          </cell>
          <cell r="H3349">
            <v>1</v>
          </cell>
        </row>
        <row r="3350">
          <cell r="F3350" t="str">
            <v xml:space="preserve">Sewa Crane kapasitas 1 ton </v>
          </cell>
          <cell r="G3350" t="str">
            <v xml:space="preserve">jam </v>
          </cell>
          <cell r="H3350">
            <v>1</v>
          </cell>
        </row>
        <row r="3351">
          <cell r="F3351" t="str">
            <v>Transportasi peralatan drailler</v>
          </cell>
          <cell r="G3351" t="str">
            <v>unit</v>
          </cell>
          <cell r="H3351">
            <v>1</v>
          </cell>
        </row>
        <row r="3352">
          <cell r="F3352" t="str">
            <v>Vibratory plate tamper</v>
          </cell>
          <cell r="G3352" t="str">
            <v>jam</v>
          </cell>
          <cell r="H3352">
            <v>1</v>
          </cell>
        </row>
        <row r="3353">
          <cell r="F3353" t="str">
            <v>Vibratory roller 1 ton</v>
          </cell>
          <cell r="G3353" t="str">
            <v>jam</v>
          </cell>
          <cell r="H3353">
            <v>1</v>
          </cell>
        </row>
        <row r="3354">
          <cell r="F3354" t="str">
            <v>Vibratory roller 5-8 ton</v>
          </cell>
          <cell r="G3354" t="str">
            <v>jam</v>
          </cell>
          <cell r="H3354">
            <v>1</v>
          </cell>
        </row>
        <row r="3355">
          <cell r="F3355" t="str">
            <v>Water pump 70-100 mm</v>
          </cell>
          <cell r="G3355" t="str">
            <v>jam</v>
          </cell>
          <cell r="H3355">
            <v>1</v>
          </cell>
        </row>
        <row r="3356">
          <cell r="F3356" t="str">
            <v>Water tanker truck 3000-4000 ℓ</v>
          </cell>
          <cell r="G3356" t="str">
            <v>jam</v>
          </cell>
          <cell r="H3356">
            <v>1</v>
          </cell>
        </row>
        <row r="3357">
          <cell r="F3357" t="str">
            <v xml:space="preserve">Water Truck </v>
          </cell>
          <cell r="G3357" t="str">
            <v xml:space="preserve">hari </v>
          </cell>
          <cell r="H3357">
            <v>1</v>
          </cell>
        </row>
        <row r="3358">
          <cell r="F3358" t="str">
            <v>Waterpass</v>
          </cell>
          <cell r="G3358" t="str">
            <v>hari</v>
          </cell>
          <cell r="H3358">
            <v>1</v>
          </cell>
        </row>
        <row r="3359">
          <cell r="F3359" t="str">
            <v>Wheel loader</v>
          </cell>
          <cell r="G3359" t="str">
            <v>jam</v>
          </cell>
          <cell r="H3359">
            <v>1</v>
          </cell>
        </row>
        <row r="3360">
          <cell r="F3360" t="str">
            <v xml:space="preserve">AMP </v>
          </cell>
          <cell r="G3360" t="str">
            <v xml:space="preserve">Jam </v>
          </cell>
          <cell r="H3360">
            <v>1</v>
          </cell>
        </row>
        <row r="3361">
          <cell r="F3361" t="str">
            <v xml:space="preserve">Asphalt Finisher </v>
          </cell>
          <cell r="G3361" t="str">
            <v xml:space="preserve">Jam </v>
          </cell>
          <cell r="H3361">
            <v>1</v>
          </cell>
        </row>
        <row r="3362">
          <cell r="F3362" t="str">
            <v>Wheel loader 1,0-1,6 m³</v>
          </cell>
          <cell r="G3362" t="str">
            <v>jam</v>
          </cell>
          <cell r="H3362">
            <v>1</v>
          </cell>
        </row>
        <row r="3363">
          <cell r="F3363" t="str">
            <v>Alat  pancang Hammer 0.5 ton</v>
          </cell>
          <cell r="G3363" t="str">
            <v>hari</v>
          </cell>
          <cell r="H3363">
            <v>1</v>
          </cell>
        </row>
        <row r="3364">
          <cell r="F3364" t="str">
            <v>Alat Pancang Mini Pile</v>
          </cell>
          <cell r="G3364" t="str">
            <v xml:space="preserve">hari </v>
          </cell>
          <cell r="H3364">
            <v>1</v>
          </cell>
        </row>
        <row r="3365">
          <cell r="F3365" t="str">
            <v>Alat Pancang Mini Pile Hari</v>
          </cell>
          <cell r="G3365" t="str">
            <v>Hari</v>
          </cell>
          <cell r="H3365">
            <v>1</v>
          </cell>
        </row>
        <row r="3366">
          <cell r="F3366" t="str">
            <v>Alat pancang Hidraulik Pile Driver</v>
          </cell>
          <cell r="G3366" t="str">
            <v xml:space="preserve">hari </v>
          </cell>
          <cell r="H3366">
            <v>1</v>
          </cell>
        </row>
        <row r="3367">
          <cell r="F3367" t="str">
            <v>Alat  penyambung tiang pancang dolken</v>
          </cell>
          <cell r="G3367" t="str">
            <v>hari</v>
          </cell>
          <cell r="H3367">
            <v>1</v>
          </cell>
        </row>
        <row r="3368">
          <cell r="F3368" t="str">
            <v>Alat Penyambung Balok</v>
          </cell>
          <cell r="G3368" t="str">
            <v xml:space="preserve">buah </v>
          </cell>
          <cell r="H3368">
            <v>1</v>
          </cell>
        </row>
        <row r="3369">
          <cell r="F3369" t="str">
            <v xml:space="preserve">Alat Penyambung Beton </v>
          </cell>
          <cell r="G3369" t="str">
            <v xml:space="preserve">buah </v>
          </cell>
          <cell r="H3369">
            <v>1</v>
          </cell>
        </row>
        <row r="3370">
          <cell r="F3370" t="str">
            <v>Alat Penyambung Beton dia. 30 cm</v>
          </cell>
          <cell r="G3370" t="str">
            <v xml:space="preserve">buah </v>
          </cell>
          <cell r="H3370">
            <v>1</v>
          </cell>
        </row>
        <row r="3371">
          <cell r="F3371" t="str">
            <v>Alat Penyambung Beton dia. 35 cm</v>
          </cell>
          <cell r="G3371" t="str">
            <v xml:space="preserve">buah </v>
          </cell>
          <cell r="H3371">
            <v>1</v>
          </cell>
        </row>
        <row r="3372">
          <cell r="F3372" t="str">
            <v>Alat sambung kayu terbuat dari baja</v>
          </cell>
          <cell r="G3372" t="str">
            <v xml:space="preserve">buah </v>
          </cell>
          <cell r="H3372">
            <v>1</v>
          </cell>
        </row>
        <row r="3373">
          <cell r="F3373" t="str">
            <v>Sepatu pancang</v>
          </cell>
          <cell r="G3373" t="str">
            <v xml:space="preserve">buah </v>
          </cell>
          <cell r="H3373">
            <v>1</v>
          </cell>
        </row>
        <row r="3374">
          <cell r="F3374" t="str">
            <v>Sepatu pancang beton</v>
          </cell>
          <cell r="G3374" t="str">
            <v xml:space="preserve">buah </v>
          </cell>
          <cell r="H3374">
            <v>1</v>
          </cell>
        </row>
        <row r="3375">
          <cell r="F3375" t="str">
            <v>Sepatu Pancang dia. 30 cm</v>
          </cell>
          <cell r="G3375" t="str">
            <v xml:space="preserve">buah </v>
          </cell>
          <cell r="H3375">
            <v>1</v>
          </cell>
        </row>
        <row r="3376">
          <cell r="F3376" t="str">
            <v>Sepatu Pancang dia. 35 cm</v>
          </cell>
          <cell r="G3376" t="str">
            <v xml:space="preserve">buah </v>
          </cell>
          <cell r="H3376">
            <v>1</v>
          </cell>
        </row>
        <row r="3377">
          <cell r="F3377" t="str">
            <v>Crawler Crane 10 Ton + Ladder 14 ton</v>
          </cell>
          <cell r="G3377" t="str">
            <v xml:space="preserve">jam </v>
          </cell>
          <cell r="H3377">
            <v>1</v>
          </cell>
        </row>
        <row r="3378">
          <cell r="F3378" t="str">
            <v>Crane Truk 3 ton; Winch 5 Ton</v>
          </cell>
          <cell r="G3378" t="str">
            <v xml:space="preserve">jam </v>
          </cell>
          <cell r="H3378">
            <v>1</v>
          </cell>
        </row>
        <row r="3379">
          <cell r="F3379" t="str">
            <v>Crawler Crane 20 Ton + Ladder 14 ton</v>
          </cell>
          <cell r="G3379" t="str">
            <v xml:space="preserve">jam </v>
          </cell>
          <cell r="H3379">
            <v>1</v>
          </cell>
        </row>
        <row r="3380">
          <cell r="F3380" t="str">
            <v>Driver Hammer</v>
          </cell>
          <cell r="G3380" t="str">
            <v xml:space="preserve">jam </v>
          </cell>
          <cell r="H3380">
            <v>1</v>
          </cell>
        </row>
        <row r="3381">
          <cell r="F3381" t="str">
            <v>Driver Hammer 2 ton</v>
          </cell>
          <cell r="G3381" t="str">
            <v xml:space="preserve">jam </v>
          </cell>
          <cell r="H3381">
            <v>1</v>
          </cell>
        </row>
        <row r="3382">
          <cell r="F3382" t="str">
            <v xml:space="preserve">Sewa Mesin Hydroseeding 2000L </v>
          </cell>
          <cell r="G3382" t="str">
            <v xml:space="preserve">liter </v>
          </cell>
          <cell r="H3382">
            <v>1</v>
          </cell>
        </row>
        <row r="3383">
          <cell r="F3383" t="str">
            <v>Angkur/mur/baut</v>
          </cell>
          <cell r="G3383" t="str">
            <v>set</v>
          </cell>
          <cell r="H3383">
            <v>1</v>
          </cell>
        </row>
        <row r="3384">
          <cell r="F3384" t="str">
            <v xml:space="preserve">Angkur M16 </v>
          </cell>
          <cell r="G3384" t="str">
            <v xml:space="preserve">buah </v>
          </cell>
          <cell r="H3384">
            <v>1</v>
          </cell>
        </row>
        <row r="3385">
          <cell r="F3385" t="str">
            <v>Beton Neser</v>
          </cell>
          <cell r="G3385" t="str">
            <v>batang</v>
          </cell>
          <cell r="H3385">
            <v>1</v>
          </cell>
        </row>
        <row r="3386">
          <cell r="F3386" t="str">
            <v>BP (Biaya Penyambungan)</v>
          </cell>
          <cell r="G3386" t="str">
            <v>VA</v>
          </cell>
          <cell r="H3386">
            <v>1</v>
          </cell>
        </row>
        <row r="3387">
          <cell r="F3387" t="str">
            <v>Cutting stiker +  pasang</v>
          </cell>
          <cell r="G3387" t="str">
            <v>buah</v>
          </cell>
          <cell r="H3387">
            <v>1</v>
          </cell>
        </row>
        <row r="3388">
          <cell r="F3388" t="str">
            <v>Gergaji besi</v>
          </cell>
          <cell r="G3388" t="str">
            <v>buah</v>
          </cell>
          <cell r="H3388">
            <v>1</v>
          </cell>
        </row>
        <row r="3389">
          <cell r="F3389" t="str">
            <v>GIL  (Gambar Instalasi Langganan), administrasi pemasangan</v>
          </cell>
          <cell r="G3389" t="str">
            <v>VA</v>
          </cell>
          <cell r="H3389">
            <v>1</v>
          </cell>
        </row>
        <row r="3390">
          <cell r="F3390" t="str">
            <v>Linggis (baja keras)</v>
          </cell>
          <cell r="G3390" t="str">
            <v>buah</v>
          </cell>
          <cell r="H3390">
            <v>1</v>
          </cell>
        </row>
        <row r="3391">
          <cell r="F3391" t="str">
            <v>Mesin bor (jam)</v>
          </cell>
          <cell r="G3391" t="str">
            <v>jam</v>
          </cell>
          <cell r="H3391">
            <v>1</v>
          </cell>
        </row>
        <row r="3392">
          <cell r="F3392" t="str">
            <v>Molen beton mixer 350 liter</v>
          </cell>
          <cell r="G3392" t="str">
            <v>hari</v>
          </cell>
          <cell r="H3392">
            <v>1</v>
          </cell>
        </row>
        <row r="3393">
          <cell r="F3393" t="str">
            <v>Mesin Molen 1m3</v>
          </cell>
          <cell r="G3393" t="str">
            <v xml:space="preserve">hari </v>
          </cell>
          <cell r="H3393">
            <v>1</v>
          </cell>
        </row>
        <row r="3394">
          <cell r="F3394" t="str">
            <v>Pahat beton (baja keras)</v>
          </cell>
          <cell r="G3394" t="str">
            <v>buah</v>
          </cell>
          <cell r="H3394">
            <v>1</v>
          </cell>
        </row>
        <row r="3395">
          <cell r="F3395" t="str">
            <v>Palu/godam (baja keras)</v>
          </cell>
          <cell r="G3395" t="str">
            <v>buah</v>
          </cell>
          <cell r="H3395">
            <v>1</v>
          </cell>
        </row>
        <row r="3396">
          <cell r="F3396" t="str">
            <v>Perapian lokasi kerja</v>
          </cell>
          <cell r="G3396" t="str">
            <v>ls</v>
          </cell>
          <cell r="H3396">
            <v>1</v>
          </cell>
        </row>
        <row r="3397">
          <cell r="F3397" t="str">
            <v>Pisau Gerinda</v>
          </cell>
          <cell r="G3397" t="str">
            <v>buah</v>
          </cell>
          <cell r="H3397">
            <v>1</v>
          </cell>
        </row>
        <row r="3398">
          <cell r="F3398" t="str">
            <v>Pompa Air,   diesel 10 KW</v>
          </cell>
          <cell r="G3398" t="str">
            <v>hari</v>
          </cell>
          <cell r="H3398">
            <v>1</v>
          </cell>
        </row>
        <row r="3399">
          <cell r="F3399" t="str">
            <v>Pompa Air,   diesel 20 KW</v>
          </cell>
          <cell r="G3399" t="str">
            <v>hari</v>
          </cell>
          <cell r="H3399">
            <v>1</v>
          </cell>
        </row>
        <row r="3400">
          <cell r="F3400" t="str">
            <v>Pompa Air,   diesel 5 KW</v>
          </cell>
          <cell r="G3400" t="str">
            <v>hari</v>
          </cell>
          <cell r="H3400">
            <v>1</v>
          </cell>
        </row>
        <row r="3401">
          <cell r="F3401" t="str">
            <v>Pompa Sedot</v>
          </cell>
          <cell r="G3401" t="str">
            <v>hari</v>
          </cell>
          <cell r="H3401">
            <v>1</v>
          </cell>
        </row>
        <row r="3402">
          <cell r="F3402" t="str">
            <v xml:space="preserve">Pompa Sedot Pasir </v>
          </cell>
          <cell r="G3402" t="str">
            <v xml:space="preserve">hari </v>
          </cell>
          <cell r="H3402">
            <v>1</v>
          </cell>
        </row>
        <row r="3403">
          <cell r="F3403" t="str">
            <v xml:space="preserve">Pompa Lumpur </v>
          </cell>
          <cell r="G3403" t="str">
            <v xml:space="preserve">hari </v>
          </cell>
          <cell r="H3403">
            <v>1</v>
          </cell>
        </row>
        <row r="3404">
          <cell r="F3404" t="str">
            <v xml:space="preserve">Mobil Sedot Lumpur </v>
          </cell>
          <cell r="G3404" t="str">
            <v>Jam</v>
          </cell>
          <cell r="H3404">
            <v>1</v>
          </cell>
        </row>
        <row r="3405">
          <cell r="F3405" t="str">
            <v xml:space="preserve">Boom Lift </v>
          </cell>
          <cell r="G3405" t="str">
            <v>hari</v>
          </cell>
          <cell r="H3405">
            <v>1</v>
          </cell>
        </row>
        <row r="3406">
          <cell r="F3406" t="str">
            <v>Pompa submesible</v>
          </cell>
          <cell r="G3406" t="str">
            <v>unit</v>
          </cell>
          <cell r="H3406">
            <v>1</v>
          </cell>
        </row>
        <row r="3407">
          <cell r="F3407" t="str">
            <v>Pressure grout machine 30 KW; 60 -75 bar (D)</v>
          </cell>
          <cell r="G3407" t="str">
            <v>jam</v>
          </cell>
          <cell r="H3407">
            <v>1</v>
          </cell>
        </row>
        <row r="3408">
          <cell r="F3408" t="str">
            <v>Sewa alat  cutting machine</v>
          </cell>
          <cell r="G3408" t="str">
            <v>hari</v>
          </cell>
          <cell r="H3408">
            <v>1</v>
          </cell>
        </row>
        <row r="3409">
          <cell r="F3409" t="str">
            <v>Sewa bekisting</v>
          </cell>
          <cell r="G3409" t="str">
            <v>hari</v>
          </cell>
          <cell r="H3409">
            <v>1</v>
          </cell>
        </row>
        <row r="3410">
          <cell r="F3410" t="str">
            <v>Sewa bekisting rigid</v>
          </cell>
          <cell r="G3410" t="str">
            <v>hari</v>
          </cell>
          <cell r="H3410">
            <v>1</v>
          </cell>
        </row>
        <row r="3411">
          <cell r="F3411" t="str">
            <v>Sewa bor horisontal</v>
          </cell>
          <cell r="G3411" t="str">
            <v>hari</v>
          </cell>
          <cell r="H3411">
            <v>1</v>
          </cell>
        </row>
        <row r="3412">
          <cell r="F3412" t="str">
            <v>Sewa mobil crane</v>
          </cell>
          <cell r="G3412" t="str">
            <v>hari</v>
          </cell>
          <cell r="H3412">
            <v>1</v>
          </cell>
        </row>
        <row r="3413">
          <cell r="F3413" t="str">
            <v>Sewa mobil crane Hari</v>
          </cell>
          <cell r="G3413" t="str">
            <v>Hari</v>
          </cell>
          <cell r="H3413">
            <v>1</v>
          </cell>
        </row>
        <row r="3414">
          <cell r="F3414" t="str">
            <v>Sewa mobil crane kapasitas  15 Ton</v>
          </cell>
          <cell r="G3414" t="str">
            <v>hari</v>
          </cell>
          <cell r="H3414">
            <v>1</v>
          </cell>
        </row>
        <row r="3415">
          <cell r="F3415" t="str">
            <v>Sewa mobil crane kapasitas  25 Ton</v>
          </cell>
          <cell r="G3415" t="str">
            <v>hari</v>
          </cell>
          <cell r="H3415">
            <v>1</v>
          </cell>
        </row>
        <row r="3416">
          <cell r="F3416" t="str">
            <v>Sewa mobil crane kapasitas  5 Ton</v>
          </cell>
          <cell r="G3416" t="str">
            <v>hari</v>
          </cell>
          <cell r="H3416">
            <v>1</v>
          </cell>
        </row>
        <row r="3417">
          <cell r="F3417" t="str">
            <v>Sewa tangga 7 meter</v>
          </cell>
          <cell r="G3417" t="str">
            <v>buah</v>
          </cell>
          <cell r="H3417">
            <v>1</v>
          </cell>
        </row>
        <row r="3418">
          <cell r="F3418" t="str">
            <v>Sewa tangga 7 meter</v>
          </cell>
          <cell r="G3418" t="str">
            <v>hari</v>
          </cell>
          <cell r="H3418">
            <v>1</v>
          </cell>
        </row>
        <row r="3419">
          <cell r="F3419" t="str">
            <v xml:space="preserve">Tandon Air kap. 2 m3 </v>
          </cell>
          <cell r="G3419" t="str">
            <v xml:space="preserve">hari </v>
          </cell>
          <cell r="H3419">
            <v>1</v>
          </cell>
        </row>
        <row r="3420">
          <cell r="F3420" t="str">
            <v xml:space="preserve">Tangga Service </v>
          </cell>
          <cell r="G3420" t="str">
            <v xml:space="preserve">buah </v>
          </cell>
          <cell r="H3420">
            <v>1</v>
          </cell>
        </row>
        <row r="3421">
          <cell r="F3421" t="str">
            <v>SLO (Sertifikat  Laik Operasi)</v>
          </cell>
          <cell r="G3421" t="str">
            <v>VA</v>
          </cell>
          <cell r="H3421">
            <v>1</v>
          </cell>
        </row>
        <row r="3422">
          <cell r="F3422" t="str">
            <v>Tripod tinggi 5 m</v>
          </cell>
          <cell r="G3422" t="str">
            <v>hari</v>
          </cell>
          <cell r="H3422">
            <v>1</v>
          </cell>
        </row>
        <row r="3423">
          <cell r="F3423" t="str">
            <v xml:space="preserve">Colt T-120 (D);   R-Blk. 4; 12 m3 </v>
          </cell>
          <cell r="G3423" t="str">
            <v>jam</v>
          </cell>
          <cell r="H3423">
            <v>1</v>
          </cell>
        </row>
        <row r="3424">
          <cell r="F3424" t="str">
            <v xml:space="preserve">Sewa tripod/tackel </v>
          </cell>
          <cell r="G3424" t="str">
            <v>Hari</v>
          </cell>
          <cell r="H3424">
            <v>1</v>
          </cell>
        </row>
        <row r="3425">
          <cell r="F3425" t="str">
            <v>Truck Crane 5 ton</v>
          </cell>
          <cell r="G3425" t="str">
            <v>jam</v>
          </cell>
          <cell r="H3425">
            <v>1</v>
          </cell>
        </row>
        <row r="3426">
          <cell r="F3426" t="str">
            <v>UJL  (Uang Jaminan Langganan)</v>
          </cell>
          <cell r="G3426" t="str">
            <v>VA</v>
          </cell>
          <cell r="H3426">
            <v>1</v>
          </cell>
        </row>
        <row r="3427">
          <cell r="F3427" t="str">
            <v>Sewa casing PVC dia. 20 cm</v>
          </cell>
          <cell r="G3427" t="str">
            <v>m</v>
          </cell>
          <cell r="H3427">
            <v>1</v>
          </cell>
        </row>
        <row r="3428">
          <cell r="F3428" t="str">
            <v>Sewa casing pipa baja dia. 30 cm</v>
          </cell>
          <cell r="G3428" t="str">
            <v>m</v>
          </cell>
          <cell r="H3428">
            <v>1</v>
          </cell>
        </row>
        <row r="3429">
          <cell r="F3429" t="str">
            <v>Sewa casing pipa baja dia. 40 cm</v>
          </cell>
          <cell r="G3429" t="str">
            <v>m</v>
          </cell>
          <cell r="H3429">
            <v>1</v>
          </cell>
        </row>
        <row r="3430">
          <cell r="F3430" t="str">
            <v>Sewa casing pipa baja dia. 50 cm</v>
          </cell>
          <cell r="G3430" t="str">
            <v>m</v>
          </cell>
          <cell r="H3430">
            <v>1</v>
          </cell>
        </row>
        <row r="3431">
          <cell r="F3431" t="str">
            <v>Pengelasan</v>
          </cell>
          <cell r="G3431" t="str">
            <v>cm</v>
          </cell>
          <cell r="H3431">
            <v>1</v>
          </cell>
        </row>
        <row r="3432">
          <cell r="F3432" t="str">
            <v>Sewa Scaffolding ( 1 set)</v>
          </cell>
          <cell r="G3432" t="str">
            <v>hari</v>
          </cell>
          <cell r="H3432">
            <v>1</v>
          </cell>
        </row>
        <row r="3433">
          <cell r="F3433" t="str">
            <v xml:space="preserve">Baja Strip </v>
          </cell>
          <cell r="G3433" t="str">
            <v xml:space="preserve">kg </v>
          </cell>
          <cell r="H3433">
            <v>1</v>
          </cell>
        </row>
        <row r="3434">
          <cell r="F3434" t="str">
            <v xml:space="preserve">Mesin Bor Listrik </v>
          </cell>
          <cell r="G3434" t="str">
            <v xml:space="preserve">Hari </v>
          </cell>
          <cell r="H3434">
            <v>1</v>
          </cell>
        </row>
        <row r="3435">
          <cell r="F3435" t="str">
            <v>Butt Fushion dan Genset</v>
          </cell>
          <cell r="G3435" t="str">
            <v xml:space="preserve">Hari </v>
          </cell>
          <cell r="H3435">
            <v>1</v>
          </cell>
        </row>
        <row r="3436">
          <cell r="F3436" t="str">
            <v xml:space="preserve">Horizontal Drill Machine 240 HP, Kapasitas 30-40 ton 
termasuk kelengkapannya </v>
          </cell>
          <cell r="G3436" t="str">
            <v>jam</v>
          </cell>
          <cell r="H3436">
            <v>1</v>
          </cell>
        </row>
        <row r="3437">
          <cell r="F3437"/>
          <cell r="H3437"/>
        </row>
        <row r="3438">
          <cell r="F3438"/>
          <cell r="H3438"/>
        </row>
        <row r="3439">
          <cell r="F3439"/>
          <cell r="H3439"/>
        </row>
        <row r="3440">
          <cell r="F3440" t="str">
            <v>Bor listrik</v>
          </cell>
          <cell r="G3440" t="str">
            <v>jam</v>
          </cell>
          <cell r="H3440">
            <v>1</v>
          </cell>
        </row>
        <row r="3441">
          <cell r="F3441" t="str">
            <v xml:space="preserve">HARGA SATUAN </v>
          </cell>
          <cell r="G3441"/>
          <cell r="H3441"/>
        </row>
        <row r="3442">
          <cell r="F3442" t="str">
            <v>Pembersihan &amp; Pengupasan (Buang Top Soil dan Segala Tanaman)</v>
          </cell>
          <cell r="G3442" t="str">
            <v>m2</v>
          </cell>
          <cell r="H3442">
            <v>1</v>
          </cell>
        </row>
        <row r="3443">
          <cell r="F3443" t="str">
            <v>Penyiapan Badan Jalan (Pemadatan Fondasi Timbunan)</v>
          </cell>
          <cell r="G3443" t="str">
            <v>m2</v>
          </cell>
          <cell r="H3443">
            <v>1</v>
          </cell>
        </row>
        <row r="3444">
          <cell r="F3444" t="str">
            <v>Timbunan Pilihan (CBR&gt;10%)</v>
          </cell>
          <cell r="G3444" t="str">
            <v>m3</v>
          </cell>
          <cell r="H3444">
            <v>1</v>
          </cell>
        </row>
        <row r="3445">
          <cell r="F3445" t="str">
            <v>Lapis Resap Pengikat</v>
          </cell>
          <cell r="G3445" t="str">
            <v xml:space="preserve">liter </v>
          </cell>
          <cell r="H3445">
            <v>1</v>
          </cell>
        </row>
        <row r="3446">
          <cell r="F3446" t="str">
            <v xml:space="preserve">Beton f'c 10 MPa </v>
          </cell>
          <cell r="G3446" t="str">
            <v>m3</v>
          </cell>
          <cell r="H3446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8">
          <cell r="J48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A77B-B1C5-4509-98BF-CB76FE9EEB0B}">
  <sheetPr codeName="Sheet5">
    <tabColor rgb="FF1F4E78"/>
    <pageSetUpPr fitToPage="1"/>
  </sheetPr>
  <dimension ref="A1:PKA58"/>
  <sheetViews>
    <sheetView showGridLines="0" view="pageBreakPreview" zoomScale="98" zoomScaleNormal="75" zoomScaleSheetLayoutView="98" workbookViewId="0">
      <pane ySplit="4" topLeftCell="A5" activePane="bottomLeft" state="frozen"/>
      <selection activeCell="A5" sqref="A5"/>
      <selection pane="bottomLeft" activeCell="P23" sqref="P23"/>
    </sheetView>
  </sheetViews>
  <sheetFormatPr baseColWidth="10" defaultColWidth="9.1640625" defaultRowHeight="15" customHeight="1"/>
  <cols>
    <col min="1" max="1" width="6.83203125" style="34" customWidth="1"/>
    <col min="2" max="2" width="1.83203125" style="34" customWidth="1"/>
    <col min="3" max="8" width="9.1640625" style="34"/>
    <col min="9" max="10" width="18.83203125" style="34" customWidth="1"/>
    <col min="11" max="11" width="15.1640625" style="34" customWidth="1"/>
    <col min="12" max="12" width="2" style="14" customWidth="1"/>
    <col min="13" max="13" width="12.5" style="14" bestFit="1" customWidth="1"/>
    <col min="14" max="16384" width="9.1640625" style="14"/>
  </cols>
  <sheetData>
    <row r="1" spans="1:11103" s="1" customFormat="1" ht="15" customHeight="1">
      <c r="A1" s="1392" t="s">
        <v>0</v>
      </c>
      <c r="B1" s="1392"/>
      <c r="C1" s="1392"/>
      <c r="D1" s="1392"/>
      <c r="E1" s="1392"/>
      <c r="F1" s="1392"/>
      <c r="G1" s="1392"/>
      <c r="H1" s="1392"/>
      <c r="I1" s="1392"/>
      <c r="J1" s="1392"/>
      <c r="K1" s="1392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/>
      <c r="IK1" s="34"/>
      <c r="IL1" s="34"/>
      <c r="IM1" s="34"/>
      <c r="IN1" s="34"/>
      <c r="IO1" s="34"/>
      <c r="IP1" s="34"/>
      <c r="IQ1" s="34"/>
      <c r="IR1" s="34"/>
      <c r="IS1" s="34"/>
      <c r="IT1" s="34"/>
      <c r="IU1" s="34"/>
      <c r="IV1" s="34"/>
      <c r="IW1" s="34"/>
      <c r="IX1" s="34"/>
      <c r="IY1" s="34"/>
      <c r="IZ1" s="34"/>
      <c r="JA1" s="34"/>
      <c r="JB1" s="34"/>
      <c r="JC1" s="34"/>
      <c r="JD1" s="34"/>
      <c r="JE1" s="34"/>
      <c r="JF1" s="34"/>
      <c r="JG1" s="34"/>
      <c r="JH1" s="34"/>
      <c r="JI1" s="34"/>
      <c r="JJ1" s="34"/>
      <c r="JK1" s="34"/>
      <c r="JL1" s="34"/>
      <c r="JM1" s="34"/>
      <c r="JN1" s="34"/>
      <c r="JO1" s="34"/>
      <c r="JP1" s="34"/>
      <c r="JQ1" s="34"/>
      <c r="JR1" s="34"/>
      <c r="JS1" s="34"/>
      <c r="JT1" s="34"/>
      <c r="JU1" s="34"/>
      <c r="JV1" s="34"/>
      <c r="JW1" s="34"/>
      <c r="JX1" s="34"/>
      <c r="JY1" s="34"/>
      <c r="JZ1" s="34"/>
      <c r="KA1" s="34"/>
      <c r="KB1" s="34"/>
      <c r="KC1" s="34"/>
      <c r="KD1" s="34"/>
      <c r="KE1" s="34"/>
      <c r="KF1" s="34"/>
      <c r="KG1" s="34"/>
      <c r="KH1" s="34"/>
      <c r="KI1" s="34"/>
      <c r="KJ1" s="34"/>
      <c r="KK1" s="34"/>
      <c r="KL1" s="34"/>
      <c r="KM1" s="34"/>
      <c r="KN1" s="34"/>
      <c r="KO1" s="34"/>
      <c r="KP1" s="34"/>
      <c r="KQ1" s="34"/>
      <c r="KR1" s="34"/>
      <c r="KS1" s="34"/>
      <c r="KT1" s="34"/>
      <c r="KU1" s="34"/>
      <c r="KV1" s="34"/>
      <c r="KW1" s="34"/>
      <c r="KX1" s="34"/>
      <c r="KY1" s="34"/>
      <c r="KZ1" s="34"/>
      <c r="LA1" s="34"/>
      <c r="LB1" s="34"/>
      <c r="LC1" s="34"/>
      <c r="LD1" s="34"/>
      <c r="LE1" s="34"/>
      <c r="LF1" s="34"/>
      <c r="LG1" s="34"/>
      <c r="LH1" s="34"/>
      <c r="LI1" s="34"/>
      <c r="LJ1" s="34"/>
      <c r="LK1" s="34"/>
      <c r="LL1" s="34"/>
      <c r="LM1" s="34"/>
      <c r="LN1" s="34"/>
      <c r="LO1" s="34"/>
      <c r="LP1" s="34"/>
      <c r="LQ1" s="34"/>
      <c r="LR1" s="34"/>
      <c r="LS1" s="34"/>
      <c r="LT1" s="34"/>
      <c r="LU1" s="34"/>
      <c r="LV1" s="34"/>
      <c r="LW1" s="34"/>
      <c r="LX1" s="34"/>
      <c r="LY1" s="34"/>
      <c r="LZ1" s="34"/>
      <c r="MA1" s="34"/>
      <c r="MB1" s="34"/>
      <c r="MC1" s="34"/>
      <c r="MD1" s="34"/>
      <c r="ME1" s="34"/>
      <c r="MF1" s="34"/>
      <c r="MG1" s="34"/>
      <c r="MH1" s="34"/>
      <c r="MI1" s="34"/>
      <c r="MJ1" s="34"/>
      <c r="MK1" s="34"/>
      <c r="ML1" s="34"/>
      <c r="MM1" s="34"/>
      <c r="MN1" s="34"/>
      <c r="MO1" s="34"/>
      <c r="MP1" s="34"/>
      <c r="MQ1" s="34"/>
      <c r="MR1" s="34"/>
      <c r="MS1" s="34"/>
      <c r="MT1" s="34"/>
      <c r="MU1" s="34"/>
      <c r="MV1" s="34"/>
      <c r="MW1" s="34"/>
      <c r="MX1" s="34"/>
      <c r="MY1" s="34"/>
      <c r="MZ1" s="34"/>
      <c r="NA1" s="34"/>
      <c r="NB1" s="34"/>
      <c r="NC1" s="34"/>
      <c r="ND1" s="34"/>
      <c r="NE1" s="34"/>
      <c r="NF1" s="34"/>
      <c r="NG1" s="34"/>
      <c r="NH1" s="34"/>
      <c r="NI1" s="34"/>
      <c r="NJ1" s="34"/>
      <c r="NK1" s="34"/>
      <c r="NL1" s="34"/>
      <c r="NM1" s="34"/>
      <c r="NN1" s="34"/>
      <c r="NO1" s="34"/>
      <c r="NP1" s="34"/>
      <c r="NQ1" s="34"/>
      <c r="NR1" s="34"/>
      <c r="NS1" s="34"/>
      <c r="NT1" s="34"/>
      <c r="NU1" s="34"/>
      <c r="NV1" s="34"/>
      <c r="NW1" s="34"/>
      <c r="NX1" s="34"/>
      <c r="NY1" s="34"/>
      <c r="NZ1" s="34"/>
      <c r="OA1" s="34"/>
      <c r="OB1" s="34"/>
      <c r="OC1" s="34"/>
      <c r="OD1" s="34"/>
      <c r="OE1" s="34"/>
      <c r="OF1" s="34"/>
      <c r="OG1" s="34"/>
      <c r="OH1" s="34"/>
      <c r="OI1" s="34"/>
      <c r="OJ1" s="34"/>
      <c r="OK1" s="34"/>
      <c r="OL1" s="34"/>
      <c r="OM1" s="34"/>
      <c r="ON1" s="34"/>
      <c r="OO1" s="34"/>
      <c r="OP1" s="34"/>
      <c r="OQ1" s="34"/>
      <c r="OR1" s="34"/>
      <c r="OS1" s="34"/>
      <c r="OT1" s="34"/>
      <c r="OU1" s="34"/>
      <c r="OV1" s="34"/>
      <c r="OW1" s="34"/>
      <c r="OX1" s="34"/>
      <c r="OY1" s="34"/>
      <c r="OZ1" s="34"/>
      <c r="PA1" s="34"/>
      <c r="PB1" s="34"/>
      <c r="PC1" s="34"/>
      <c r="PD1" s="34"/>
      <c r="PE1" s="34"/>
      <c r="PF1" s="34"/>
      <c r="PG1" s="34"/>
      <c r="PH1" s="34"/>
      <c r="PI1" s="34"/>
      <c r="PJ1" s="34"/>
      <c r="PK1" s="34"/>
      <c r="PL1" s="34"/>
      <c r="PM1" s="34"/>
      <c r="PN1" s="34"/>
      <c r="PO1" s="34"/>
      <c r="PP1" s="34"/>
      <c r="PQ1" s="34"/>
      <c r="PR1" s="34"/>
      <c r="PS1" s="34"/>
      <c r="PT1" s="34"/>
      <c r="PU1" s="34"/>
      <c r="PV1" s="34"/>
      <c r="PW1" s="34"/>
      <c r="PX1" s="34"/>
      <c r="PY1" s="34"/>
      <c r="PZ1" s="34"/>
      <c r="QA1" s="34"/>
      <c r="QB1" s="34"/>
      <c r="QC1" s="34"/>
      <c r="QD1" s="34"/>
      <c r="QE1" s="34"/>
      <c r="QF1" s="34"/>
      <c r="QG1" s="34"/>
      <c r="QH1" s="34"/>
      <c r="QI1" s="34"/>
      <c r="QJ1" s="34"/>
      <c r="QK1" s="34"/>
      <c r="QL1" s="34"/>
      <c r="QM1" s="34"/>
      <c r="QN1" s="34"/>
      <c r="QO1" s="34"/>
      <c r="QP1" s="34"/>
      <c r="QQ1" s="34"/>
      <c r="QR1" s="34"/>
      <c r="QS1" s="34"/>
      <c r="QT1" s="34"/>
      <c r="QU1" s="34"/>
      <c r="QV1" s="34"/>
      <c r="QW1" s="34"/>
      <c r="QX1" s="34"/>
      <c r="QY1" s="34"/>
      <c r="QZ1" s="34"/>
      <c r="RA1" s="34"/>
      <c r="RB1" s="34"/>
      <c r="RC1" s="34"/>
      <c r="RD1" s="34"/>
      <c r="RE1" s="34"/>
      <c r="RF1" s="34"/>
      <c r="RG1" s="34"/>
      <c r="RH1" s="34"/>
      <c r="RI1" s="34"/>
      <c r="RJ1" s="34"/>
      <c r="RK1" s="34"/>
      <c r="RL1" s="34"/>
      <c r="RM1" s="34"/>
      <c r="RN1" s="34"/>
      <c r="RO1" s="34"/>
      <c r="RP1" s="34"/>
      <c r="RQ1" s="34"/>
      <c r="RR1" s="34"/>
      <c r="RS1" s="34"/>
      <c r="RT1" s="34"/>
      <c r="RU1" s="34"/>
      <c r="RV1" s="34"/>
      <c r="RW1" s="34"/>
      <c r="RX1" s="34"/>
      <c r="RY1" s="34"/>
      <c r="RZ1" s="34"/>
      <c r="SA1" s="34"/>
      <c r="SB1" s="34"/>
      <c r="SC1" s="34"/>
      <c r="SD1" s="34"/>
      <c r="SE1" s="34"/>
      <c r="SF1" s="34"/>
      <c r="SG1" s="34"/>
      <c r="SH1" s="34"/>
      <c r="SI1" s="34"/>
      <c r="SJ1" s="34"/>
      <c r="SK1" s="34"/>
      <c r="SL1" s="34"/>
      <c r="SM1" s="34"/>
      <c r="SN1" s="34"/>
      <c r="SO1" s="34"/>
      <c r="SP1" s="34"/>
      <c r="SQ1" s="34"/>
      <c r="SR1" s="34"/>
      <c r="SS1" s="34"/>
      <c r="ST1" s="34"/>
      <c r="SU1" s="34"/>
      <c r="SV1" s="34"/>
      <c r="SW1" s="34"/>
      <c r="SX1" s="34"/>
      <c r="SY1" s="34"/>
      <c r="SZ1" s="34"/>
      <c r="TA1" s="34"/>
      <c r="TB1" s="34"/>
      <c r="TC1" s="34"/>
      <c r="TD1" s="34"/>
      <c r="TE1" s="34"/>
      <c r="TF1" s="34"/>
      <c r="TG1" s="34"/>
      <c r="TH1" s="34"/>
      <c r="TI1" s="34"/>
      <c r="TJ1" s="34"/>
      <c r="TK1" s="34"/>
      <c r="TL1" s="34"/>
      <c r="TM1" s="34"/>
      <c r="TN1" s="34"/>
      <c r="TO1" s="34"/>
      <c r="TP1" s="34"/>
      <c r="TQ1" s="34"/>
      <c r="TR1" s="34"/>
      <c r="TS1" s="34"/>
      <c r="TT1" s="34"/>
      <c r="TU1" s="34"/>
      <c r="TV1" s="34"/>
      <c r="TW1" s="34"/>
      <c r="TX1" s="34"/>
      <c r="TY1" s="34"/>
      <c r="TZ1" s="34"/>
      <c r="UA1" s="34"/>
      <c r="UB1" s="34"/>
      <c r="UC1" s="34"/>
      <c r="UD1" s="34"/>
      <c r="UE1" s="34"/>
      <c r="UF1" s="34"/>
      <c r="UG1" s="34"/>
      <c r="UH1" s="34"/>
      <c r="UI1" s="34"/>
      <c r="UJ1" s="34"/>
      <c r="UK1" s="34"/>
      <c r="UL1" s="34"/>
      <c r="UM1" s="34"/>
      <c r="UN1" s="34"/>
      <c r="UO1" s="34"/>
      <c r="UP1" s="34"/>
      <c r="UQ1" s="34"/>
      <c r="UR1" s="34"/>
      <c r="US1" s="34"/>
      <c r="UT1" s="34"/>
      <c r="UU1" s="34"/>
      <c r="UV1" s="34"/>
      <c r="UW1" s="34"/>
      <c r="UX1" s="34"/>
      <c r="UY1" s="34"/>
      <c r="UZ1" s="34"/>
      <c r="VA1" s="34"/>
      <c r="VB1" s="34"/>
      <c r="VC1" s="34"/>
      <c r="VD1" s="34"/>
      <c r="VE1" s="34"/>
      <c r="VF1" s="34"/>
      <c r="VG1" s="34"/>
      <c r="VH1" s="34"/>
      <c r="VI1" s="34"/>
      <c r="VJ1" s="34"/>
      <c r="VK1" s="34"/>
      <c r="VL1" s="34"/>
      <c r="VM1" s="34"/>
      <c r="VN1" s="34"/>
      <c r="VO1" s="34"/>
      <c r="VP1" s="34"/>
      <c r="VQ1" s="34"/>
      <c r="VR1" s="34"/>
      <c r="VS1" s="34"/>
      <c r="VT1" s="34"/>
      <c r="VU1" s="34"/>
      <c r="VV1" s="34"/>
      <c r="VW1" s="34"/>
      <c r="VX1" s="34"/>
      <c r="VY1" s="34"/>
      <c r="VZ1" s="34"/>
      <c r="WA1" s="34"/>
      <c r="WB1" s="34"/>
      <c r="WC1" s="34"/>
      <c r="WD1" s="34"/>
      <c r="WE1" s="34"/>
      <c r="WF1" s="34"/>
      <c r="WG1" s="34"/>
      <c r="WH1" s="34"/>
      <c r="WI1" s="34"/>
      <c r="WJ1" s="34"/>
      <c r="WK1" s="34"/>
      <c r="WL1" s="34"/>
      <c r="WM1" s="34"/>
      <c r="WN1" s="34"/>
      <c r="WO1" s="34"/>
      <c r="WP1" s="34"/>
      <c r="WQ1" s="34"/>
      <c r="WR1" s="34"/>
      <c r="WS1" s="34"/>
      <c r="WT1" s="34"/>
      <c r="WU1" s="34"/>
      <c r="WV1" s="34"/>
      <c r="WW1" s="34"/>
      <c r="WX1" s="34"/>
      <c r="WY1" s="34"/>
      <c r="WZ1" s="34"/>
      <c r="XA1" s="34"/>
      <c r="XB1" s="34"/>
      <c r="XC1" s="34"/>
      <c r="XD1" s="34"/>
      <c r="XE1" s="34"/>
      <c r="XF1" s="34"/>
      <c r="XG1" s="34"/>
      <c r="XH1" s="34"/>
      <c r="XI1" s="34"/>
      <c r="XJ1" s="34"/>
      <c r="XK1" s="34"/>
      <c r="XL1" s="34"/>
      <c r="XM1" s="34"/>
      <c r="XN1" s="34"/>
      <c r="XO1" s="34"/>
      <c r="XP1" s="34"/>
      <c r="XQ1" s="34"/>
      <c r="XR1" s="34"/>
      <c r="XS1" s="34"/>
      <c r="XT1" s="34"/>
      <c r="XU1" s="34"/>
      <c r="XV1" s="34"/>
      <c r="XW1" s="34"/>
      <c r="XX1" s="34"/>
      <c r="XY1" s="34"/>
      <c r="XZ1" s="34"/>
      <c r="YA1" s="34"/>
      <c r="YB1" s="34"/>
      <c r="YC1" s="34"/>
      <c r="YD1" s="34"/>
      <c r="YE1" s="34"/>
      <c r="YF1" s="34"/>
      <c r="YG1" s="34"/>
      <c r="YH1" s="34"/>
      <c r="YI1" s="34"/>
      <c r="YJ1" s="34"/>
      <c r="YK1" s="34"/>
      <c r="YL1" s="34"/>
      <c r="YM1" s="34"/>
      <c r="YN1" s="34"/>
      <c r="YO1" s="34"/>
      <c r="YP1" s="34"/>
      <c r="YQ1" s="34"/>
      <c r="YR1" s="34"/>
      <c r="YS1" s="34"/>
      <c r="YT1" s="34"/>
      <c r="YU1" s="34"/>
      <c r="YV1" s="34"/>
      <c r="YW1" s="34"/>
      <c r="YX1" s="34"/>
      <c r="YY1" s="34"/>
      <c r="YZ1" s="34"/>
      <c r="ZA1" s="34"/>
      <c r="ZB1" s="34"/>
      <c r="ZC1" s="34"/>
      <c r="ZD1" s="34"/>
      <c r="ZE1" s="34"/>
      <c r="ZF1" s="34"/>
      <c r="ZG1" s="34"/>
      <c r="ZH1" s="34"/>
      <c r="ZI1" s="34"/>
      <c r="ZJ1" s="34"/>
      <c r="ZK1" s="34"/>
      <c r="ZL1" s="34"/>
      <c r="ZM1" s="34"/>
      <c r="ZN1" s="34"/>
      <c r="ZO1" s="34"/>
      <c r="ZP1" s="34"/>
      <c r="ZQ1" s="34"/>
      <c r="ZR1" s="34"/>
      <c r="ZS1" s="34"/>
      <c r="ZT1" s="34"/>
      <c r="ZU1" s="34"/>
      <c r="ZV1" s="34"/>
      <c r="ZW1" s="34"/>
      <c r="ZX1" s="34"/>
      <c r="ZY1" s="34"/>
      <c r="ZZ1" s="34"/>
      <c r="AAA1" s="34"/>
      <c r="AAB1" s="34"/>
      <c r="AAC1" s="34"/>
      <c r="AAD1" s="34"/>
      <c r="AAE1" s="34"/>
      <c r="AAF1" s="34"/>
      <c r="AAG1" s="34"/>
      <c r="AAH1" s="34"/>
      <c r="AAI1" s="34"/>
      <c r="AAJ1" s="34"/>
      <c r="AAK1" s="34"/>
      <c r="AAL1" s="34"/>
      <c r="AAM1" s="34"/>
      <c r="AAN1" s="34"/>
      <c r="AAO1" s="34"/>
      <c r="AAP1" s="34"/>
      <c r="AAQ1" s="34"/>
      <c r="AAR1" s="34"/>
      <c r="AAS1" s="34"/>
      <c r="AAT1" s="34"/>
      <c r="AAU1" s="34"/>
      <c r="AAV1" s="34"/>
      <c r="AAW1" s="34"/>
      <c r="AAX1" s="34"/>
      <c r="AAY1" s="34"/>
      <c r="AAZ1" s="34"/>
      <c r="ABA1" s="34"/>
      <c r="ABB1" s="34"/>
      <c r="ABC1" s="34"/>
      <c r="ABD1" s="34"/>
      <c r="ABE1" s="34"/>
      <c r="ABF1" s="34"/>
      <c r="ABG1" s="34"/>
      <c r="ABH1" s="34"/>
      <c r="ABI1" s="34"/>
      <c r="ABJ1" s="34"/>
      <c r="ABK1" s="34"/>
      <c r="ABL1" s="34"/>
      <c r="ABM1" s="34"/>
      <c r="ABN1" s="34"/>
      <c r="ABO1" s="34"/>
      <c r="ABP1" s="34"/>
      <c r="ABQ1" s="34"/>
      <c r="ABR1" s="34"/>
      <c r="ABS1" s="34"/>
      <c r="ABT1" s="34"/>
      <c r="ABU1" s="34"/>
      <c r="ABV1" s="34"/>
      <c r="ABW1" s="34"/>
      <c r="ABX1" s="34"/>
      <c r="ABY1" s="34"/>
      <c r="ABZ1" s="34"/>
      <c r="ACA1" s="34"/>
      <c r="ACB1" s="34"/>
      <c r="ACC1" s="34"/>
      <c r="ACD1" s="34"/>
      <c r="ACE1" s="34"/>
      <c r="ACF1" s="34"/>
      <c r="ACG1" s="34"/>
      <c r="ACH1" s="34"/>
      <c r="ACI1" s="34"/>
      <c r="ACJ1" s="34"/>
      <c r="ACK1" s="34"/>
      <c r="ACL1" s="34"/>
      <c r="ACM1" s="34"/>
      <c r="ACN1" s="34"/>
      <c r="ACO1" s="34"/>
      <c r="ACP1" s="34"/>
      <c r="ACQ1" s="34"/>
      <c r="ACR1" s="34"/>
      <c r="ACS1" s="34"/>
      <c r="ACT1" s="34"/>
      <c r="ACU1" s="34"/>
      <c r="ACV1" s="34"/>
      <c r="ACW1" s="34"/>
      <c r="ACX1" s="34"/>
      <c r="ACY1" s="34"/>
      <c r="ACZ1" s="34"/>
      <c r="ADA1" s="34"/>
      <c r="ADB1" s="34"/>
      <c r="ADC1" s="34"/>
      <c r="ADD1" s="34"/>
      <c r="ADE1" s="34"/>
      <c r="ADF1" s="34"/>
      <c r="ADG1" s="34"/>
      <c r="ADH1" s="34"/>
      <c r="ADI1" s="34"/>
      <c r="ADJ1" s="34"/>
      <c r="ADK1" s="34"/>
      <c r="ADL1" s="34"/>
      <c r="ADM1" s="34"/>
      <c r="ADN1" s="34"/>
      <c r="ADO1" s="34"/>
      <c r="ADP1" s="34"/>
      <c r="ADQ1" s="34"/>
      <c r="ADR1" s="34"/>
      <c r="ADS1" s="34"/>
      <c r="ADT1" s="34"/>
      <c r="ADU1" s="34"/>
      <c r="ADV1" s="34"/>
      <c r="ADW1" s="34"/>
      <c r="ADX1" s="34"/>
      <c r="ADY1" s="34"/>
      <c r="ADZ1" s="34"/>
      <c r="AEA1" s="34"/>
      <c r="AEB1" s="34"/>
      <c r="AEC1" s="34"/>
      <c r="AED1" s="34"/>
      <c r="AEE1" s="34"/>
      <c r="AEF1" s="34"/>
      <c r="AEG1" s="34"/>
      <c r="AEH1" s="34"/>
      <c r="AEI1" s="34"/>
      <c r="AEJ1" s="34"/>
      <c r="AEK1" s="34"/>
      <c r="AEL1" s="34"/>
      <c r="AEM1" s="34"/>
      <c r="AEN1" s="34"/>
      <c r="AEO1" s="34"/>
      <c r="AEP1" s="34"/>
      <c r="AEQ1" s="34"/>
      <c r="AER1" s="34"/>
      <c r="AES1" s="34"/>
      <c r="AET1" s="34"/>
      <c r="AEU1" s="34"/>
      <c r="AEV1" s="34"/>
      <c r="AEW1" s="34"/>
      <c r="AEX1" s="34"/>
      <c r="AEY1" s="34"/>
      <c r="AEZ1" s="34"/>
      <c r="AFA1" s="34"/>
      <c r="AFB1" s="34"/>
      <c r="AFC1" s="34"/>
      <c r="AFD1" s="34"/>
      <c r="AFE1" s="34"/>
      <c r="AFF1" s="34"/>
      <c r="AFG1" s="34"/>
      <c r="AFH1" s="34"/>
      <c r="AFI1" s="34"/>
      <c r="AFJ1" s="34"/>
      <c r="AFK1" s="34"/>
      <c r="AFL1" s="34"/>
      <c r="AFM1" s="34"/>
      <c r="AFN1" s="34"/>
      <c r="AFO1" s="34"/>
      <c r="AFP1" s="34"/>
      <c r="AFQ1" s="34"/>
      <c r="AFR1" s="34"/>
      <c r="AFS1" s="34"/>
      <c r="AFT1" s="34"/>
      <c r="AFU1" s="34"/>
      <c r="AFV1" s="34"/>
      <c r="AFW1" s="34"/>
      <c r="AFX1" s="34"/>
      <c r="AFY1" s="34"/>
      <c r="AFZ1" s="34"/>
      <c r="AGA1" s="34"/>
      <c r="AGB1" s="34"/>
      <c r="AGC1" s="34"/>
      <c r="AGD1" s="34"/>
      <c r="AGE1" s="34"/>
      <c r="AGF1" s="34"/>
      <c r="AGG1" s="34"/>
      <c r="AGH1" s="34"/>
      <c r="AGI1" s="34"/>
      <c r="AGJ1" s="34"/>
      <c r="AGK1" s="34"/>
      <c r="AGL1" s="34"/>
      <c r="AGM1" s="34"/>
      <c r="AGN1" s="34"/>
      <c r="AGO1" s="34"/>
      <c r="AGP1" s="34"/>
      <c r="AGQ1" s="34"/>
      <c r="AGR1" s="34"/>
      <c r="AGS1" s="34"/>
      <c r="AGT1" s="34"/>
      <c r="AGU1" s="34"/>
      <c r="AGV1" s="34"/>
      <c r="AGW1" s="34"/>
      <c r="AGX1" s="34"/>
      <c r="AGY1" s="34"/>
      <c r="AGZ1" s="34"/>
      <c r="AHA1" s="34"/>
      <c r="AHB1" s="34"/>
      <c r="AHC1" s="34"/>
      <c r="AHD1" s="34"/>
      <c r="AHE1" s="34"/>
      <c r="AHF1" s="34"/>
      <c r="AHG1" s="34"/>
      <c r="AHH1" s="34"/>
      <c r="AHI1" s="34"/>
      <c r="AHJ1" s="34"/>
      <c r="AHK1" s="34"/>
      <c r="AHL1" s="34"/>
      <c r="AHM1" s="34"/>
      <c r="AHN1" s="34"/>
      <c r="AHO1" s="34"/>
      <c r="AHP1" s="34"/>
      <c r="AHQ1" s="34"/>
      <c r="AHR1" s="34"/>
      <c r="AHS1" s="34"/>
      <c r="AHT1" s="34"/>
      <c r="AHU1" s="34"/>
      <c r="AHV1" s="34"/>
      <c r="AHW1" s="34"/>
      <c r="AHX1" s="34"/>
      <c r="AHY1" s="34"/>
      <c r="AHZ1" s="34"/>
      <c r="AIA1" s="34"/>
      <c r="AIB1" s="34"/>
      <c r="AIC1" s="34"/>
      <c r="AID1" s="34"/>
      <c r="AIE1" s="34"/>
      <c r="AIF1" s="34"/>
      <c r="AIG1" s="34"/>
      <c r="AIH1" s="34"/>
      <c r="AII1" s="34"/>
      <c r="AIJ1" s="34"/>
      <c r="AIK1" s="34"/>
      <c r="AIL1" s="34"/>
      <c r="AIM1" s="34"/>
      <c r="AIN1" s="34"/>
      <c r="AIO1" s="34"/>
      <c r="AIP1" s="34"/>
      <c r="AIQ1" s="34"/>
      <c r="AIR1" s="34"/>
      <c r="AIS1" s="34"/>
      <c r="AIT1" s="34"/>
      <c r="AIU1" s="34"/>
      <c r="AIV1" s="34"/>
      <c r="AIW1" s="34"/>
      <c r="AIX1" s="34"/>
      <c r="AIY1" s="34"/>
      <c r="AIZ1" s="34"/>
      <c r="AJA1" s="34"/>
      <c r="AJB1" s="34"/>
      <c r="AJC1" s="34"/>
      <c r="AJD1" s="34"/>
      <c r="AJE1" s="34"/>
      <c r="AJF1" s="34"/>
      <c r="AJG1" s="34"/>
      <c r="AJH1" s="34"/>
      <c r="AJI1" s="34"/>
      <c r="AJJ1" s="34"/>
      <c r="AJK1" s="34"/>
      <c r="AJL1" s="34"/>
      <c r="AJM1" s="34"/>
      <c r="AJN1" s="34"/>
      <c r="AJO1" s="34"/>
      <c r="AJP1" s="34"/>
      <c r="AJQ1" s="34"/>
      <c r="AJR1" s="34"/>
      <c r="AJS1" s="34"/>
      <c r="AJT1" s="34"/>
      <c r="AJU1" s="34"/>
      <c r="AJV1" s="34"/>
      <c r="AJW1" s="34"/>
      <c r="AJX1" s="34"/>
      <c r="AJY1" s="34"/>
      <c r="AJZ1" s="34"/>
      <c r="AKA1" s="34"/>
      <c r="AKB1" s="34"/>
      <c r="AKC1" s="34"/>
      <c r="AKD1" s="34"/>
      <c r="AKE1" s="34"/>
      <c r="AKF1" s="34"/>
      <c r="AKG1" s="34"/>
      <c r="AKH1" s="34"/>
      <c r="AKI1" s="34"/>
      <c r="AKJ1" s="34"/>
      <c r="AKK1" s="34"/>
      <c r="AKL1" s="34"/>
      <c r="AKM1" s="34"/>
      <c r="AKN1" s="34"/>
      <c r="AKO1" s="34"/>
      <c r="AKP1" s="34"/>
      <c r="AKQ1" s="34"/>
      <c r="AKR1" s="34"/>
      <c r="AKS1" s="34"/>
      <c r="AKT1" s="34"/>
      <c r="AKU1" s="34"/>
      <c r="AKV1" s="34"/>
      <c r="AKW1" s="34"/>
      <c r="AKX1" s="34"/>
      <c r="AKY1" s="34"/>
      <c r="AKZ1" s="34"/>
      <c r="ALA1" s="34"/>
      <c r="ALB1" s="34"/>
      <c r="ALC1" s="34"/>
      <c r="ALD1" s="34"/>
      <c r="ALE1" s="34"/>
      <c r="ALF1" s="34"/>
      <c r="ALG1" s="34"/>
      <c r="ALH1" s="34"/>
      <c r="ALI1" s="34"/>
      <c r="ALJ1" s="34"/>
      <c r="ALK1" s="34"/>
      <c r="ALL1" s="34"/>
      <c r="ALM1" s="34"/>
      <c r="ALN1" s="34"/>
      <c r="ALO1" s="34"/>
      <c r="ALP1" s="34"/>
      <c r="ALQ1" s="34"/>
      <c r="ALR1" s="34"/>
      <c r="ALS1" s="34"/>
      <c r="ALT1" s="34"/>
      <c r="ALU1" s="34"/>
      <c r="ALV1" s="34"/>
      <c r="ALW1" s="34"/>
      <c r="ALX1" s="34"/>
      <c r="ALY1" s="34"/>
      <c r="ALZ1" s="34"/>
      <c r="AMA1" s="34"/>
      <c r="AMB1" s="34"/>
      <c r="AMC1" s="34"/>
      <c r="AMD1" s="34"/>
      <c r="AME1" s="34"/>
      <c r="AMF1" s="34"/>
      <c r="AMG1" s="34"/>
      <c r="AMH1" s="34"/>
      <c r="AMI1" s="34"/>
      <c r="AMJ1" s="34"/>
      <c r="AMK1" s="34"/>
      <c r="AML1" s="34"/>
      <c r="AMM1" s="34"/>
      <c r="AMN1" s="34"/>
      <c r="AMO1" s="34"/>
      <c r="AMP1" s="34"/>
      <c r="AMQ1" s="34"/>
      <c r="AMR1" s="34"/>
      <c r="AMS1" s="34"/>
      <c r="AMT1" s="34"/>
      <c r="AMU1" s="34"/>
      <c r="AMV1" s="34"/>
      <c r="AMW1" s="34"/>
      <c r="AMX1" s="34"/>
      <c r="AMY1" s="34"/>
      <c r="AMZ1" s="34"/>
      <c r="ANA1" s="34"/>
      <c r="ANB1" s="34"/>
      <c r="ANC1" s="34"/>
      <c r="AND1" s="34"/>
      <c r="ANE1" s="34"/>
      <c r="ANF1" s="34"/>
      <c r="ANG1" s="34"/>
      <c r="ANH1" s="34"/>
      <c r="ANI1" s="34"/>
      <c r="ANJ1" s="34"/>
      <c r="ANK1" s="34"/>
      <c r="ANL1" s="34"/>
      <c r="ANM1" s="34"/>
      <c r="ANN1" s="34"/>
      <c r="ANO1" s="34"/>
      <c r="ANP1" s="34"/>
      <c r="ANQ1" s="34"/>
      <c r="ANR1" s="34"/>
      <c r="ANS1" s="34"/>
      <c r="ANT1" s="34"/>
      <c r="ANU1" s="34"/>
      <c r="ANV1" s="34"/>
      <c r="ANW1" s="34"/>
      <c r="ANX1" s="34"/>
      <c r="ANY1" s="34"/>
      <c r="ANZ1" s="34"/>
      <c r="AOA1" s="34"/>
      <c r="AOB1" s="34"/>
      <c r="AOC1" s="34"/>
      <c r="AOD1" s="34"/>
      <c r="AOE1" s="34"/>
      <c r="AOF1" s="34"/>
      <c r="AOG1" s="34"/>
      <c r="AOH1" s="34"/>
      <c r="AOI1" s="34"/>
      <c r="AOJ1" s="34"/>
      <c r="AOK1" s="34"/>
      <c r="AOL1" s="34"/>
      <c r="AOM1" s="34"/>
      <c r="AON1" s="34"/>
      <c r="AOO1" s="34"/>
      <c r="AOP1" s="34"/>
      <c r="AOQ1" s="34"/>
      <c r="AOR1" s="34"/>
      <c r="AOS1" s="34"/>
      <c r="AOT1" s="34"/>
      <c r="AOU1" s="34"/>
      <c r="AOV1" s="34"/>
      <c r="AOW1" s="34"/>
      <c r="AOX1" s="34"/>
      <c r="AOY1" s="34"/>
      <c r="AOZ1" s="34"/>
      <c r="APA1" s="34"/>
      <c r="APB1" s="34"/>
      <c r="APC1" s="34"/>
      <c r="APD1" s="34"/>
      <c r="APE1" s="34"/>
      <c r="APF1" s="34"/>
      <c r="APG1" s="34"/>
      <c r="APH1" s="34"/>
      <c r="API1" s="34"/>
      <c r="APJ1" s="34"/>
      <c r="APK1" s="34"/>
      <c r="APL1" s="34"/>
      <c r="APM1" s="34"/>
      <c r="APN1" s="34"/>
      <c r="APO1" s="34"/>
      <c r="APP1" s="34"/>
      <c r="APQ1" s="34"/>
      <c r="APR1" s="34"/>
      <c r="APS1" s="34"/>
      <c r="APT1" s="34"/>
      <c r="APU1" s="34"/>
      <c r="APV1" s="34"/>
      <c r="APW1" s="34"/>
      <c r="APX1" s="34"/>
      <c r="APY1" s="34"/>
      <c r="APZ1" s="34"/>
      <c r="AQA1" s="34"/>
      <c r="AQB1" s="34"/>
      <c r="AQC1" s="34"/>
      <c r="AQD1" s="34"/>
      <c r="AQE1" s="34"/>
      <c r="AQF1" s="34"/>
      <c r="AQG1" s="34"/>
      <c r="AQH1" s="34"/>
      <c r="AQI1" s="34"/>
      <c r="AQJ1" s="34"/>
      <c r="AQK1" s="34"/>
      <c r="AQL1" s="34"/>
      <c r="AQM1" s="34"/>
      <c r="AQN1" s="34"/>
      <c r="AQO1" s="34"/>
      <c r="AQP1" s="34"/>
      <c r="AQQ1" s="34"/>
      <c r="AQR1" s="34"/>
      <c r="AQS1" s="34"/>
      <c r="AQT1" s="34"/>
      <c r="AQU1" s="34"/>
      <c r="AQV1" s="34"/>
      <c r="AQW1" s="34"/>
      <c r="AQX1" s="34"/>
      <c r="AQY1" s="34"/>
      <c r="AQZ1" s="34"/>
      <c r="ARA1" s="34"/>
      <c r="ARB1" s="34"/>
      <c r="ARC1" s="34"/>
      <c r="ARD1" s="34"/>
      <c r="ARE1" s="34"/>
      <c r="ARF1" s="34"/>
      <c r="ARG1" s="34"/>
      <c r="ARH1" s="34"/>
      <c r="ARI1" s="34"/>
      <c r="ARJ1" s="34"/>
      <c r="ARK1" s="34"/>
      <c r="ARL1" s="34"/>
      <c r="ARM1" s="34"/>
      <c r="ARN1" s="34"/>
      <c r="ARO1" s="34"/>
      <c r="ARP1" s="34"/>
      <c r="ARQ1" s="34"/>
      <c r="ARR1" s="34"/>
      <c r="ARS1" s="34"/>
      <c r="ART1" s="34"/>
      <c r="ARU1" s="34"/>
      <c r="ARV1" s="34"/>
      <c r="ARW1" s="34"/>
      <c r="ARX1" s="34"/>
      <c r="ARY1" s="34"/>
      <c r="ARZ1" s="34"/>
      <c r="ASA1" s="34"/>
      <c r="ASB1" s="34"/>
      <c r="ASC1" s="34"/>
      <c r="ASD1" s="34"/>
      <c r="ASE1" s="34"/>
      <c r="ASF1" s="34"/>
      <c r="ASG1" s="34"/>
      <c r="ASH1" s="34"/>
      <c r="ASI1" s="34"/>
      <c r="ASJ1" s="34"/>
      <c r="ASK1" s="34"/>
      <c r="ASL1" s="34"/>
      <c r="ASM1" s="34"/>
      <c r="ASN1" s="34"/>
      <c r="ASO1" s="34"/>
      <c r="ASP1" s="34"/>
      <c r="ASQ1" s="34"/>
      <c r="ASR1" s="34"/>
      <c r="ASS1" s="34"/>
      <c r="AST1" s="34"/>
      <c r="ASU1" s="34"/>
      <c r="ASV1" s="34"/>
      <c r="ASW1" s="34"/>
      <c r="ASX1" s="34"/>
      <c r="ASY1" s="34"/>
      <c r="ASZ1" s="34"/>
      <c r="ATA1" s="34"/>
      <c r="ATB1" s="34"/>
      <c r="ATC1" s="34"/>
      <c r="ATD1" s="34"/>
      <c r="ATE1" s="34"/>
      <c r="ATF1" s="34"/>
      <c r="ATG1" s="34"/>
      <c r="ATH1" s="34"/>
      <c r="ATI1" s="34"/>
      <c r="ATJ1" s="34"/>
      <c r="ATK1" s="34"/>
      <c r="ATL1" s="34"/>
      <c r="ATM1" s="34"/>
      <c r="ATN1" s="34"/>
      <c r="ATO1" s="34"/>
      <c r="ATP1" s="34"/>
      <c r="ATQ1" s="34"/>
      <c r="ATR1" s="34"/>
      <c r="ATS1" s="34"/>
      <c r="ATT1" s="34"/>
      <c r="ATU1" s="34"/>
      <c r="ATV1" s="34"/>
      <c r="ATW1" s="34"/>
      <c r="ATX1" s="34"/>
      <c r="ATY1" s="34"/>
      <c r="ATZ1" s="34"/>
      <c r="AUA1" s="34"/>
      <c r="AUB1" s="34"/>
      <c r="AUC1" s="34"/>
      <c r="AUD1" s="34"/>
      <c r="AUE1" s="34"/>
      <c r="AUF1" s="34"/>
      <c r="AUG1" s="34"/>
      <c r="AUH1" s="34"/>
      <c r="AUI1" s="34"/>
      <c r="AUJ1" s="34"/>
      <c r="AUK1" s="34"/>
      <c r="AUL1" s="34"/>
      <c r="AUM1" s="34"/>
      <c r="AUN1" s="34"/>
      <c r="AUO1" s="34"/>
      <c r="AUP1" s="34"/>
      <c r="AUQ1" s="34"/>
      <c r="AUR1" s="34"/>
      <c r="AUS1" s="34"/>
      <c r="AUT1" s="34"/>
      <c r="AUU1" s="34"/>
      <c r="AUV1" s="34"/>
      <c r="AUW1" s="34"/>
      <c r="AUX1" s="34"/>
      <c r="AUY1" s="34"/>
      <c r="AUZ1" s="34"/>
      <c r="AVA1" s="34"/>
      <c r="AVB1" s="34"/>
      <c r="AVC1" s="34"/>
      <c r="AVD1" s="34"/>
      <c r="AVE1" s="34"/>
      <c r="AVF1" s="34"/>
      <c r="AVG1" s="34"/>
      <c r="AVH1" s="34"/>
      <c r="AVI1" s="34"/>
      <c r="AVJ1" s="34"/>
      <c r="AVK1" s="34"/>
      <c r="AVL1" s="34"/>
      <c r="AVM1" s="34"/>
      <c r="AVN1" s="34"/>
      <c r="AVO1" s="34"/>
      <c r="AVP1" s="34"/>
      <c r="AVQ1" s="34"/>
      <c r="AVR1" s="34"/>
      <c r="AVS1" s="34"/>
      <c r="AVT1" s="34"/>
      <c r="AVU1" s="34"/>
      <c r="AVV1" s="34"/>
      <c r="AVW1" s="34"/>
      <c r="AVX1" s="34"/>
      <c r="AVY1" s="34"/>
      <c r="AVZ1" s="34"/>
      <c r="AWA1" s="34"/>
      <c r="AWB1" s="34"/>
      <c r="AWC1" s="34"/>
      <c r="AWD1" s="34"/>
      <c r="AWE1" s="34"/>
      <c r="AWF1" s="34"/>
      <c r="AWG1" s="34"/>
      <c r="AWH1" s="34"/>
      <c r="AWI1" s="34"/>
      <c r="AWJ1" s="34"/>
      <c r="AWK1" s="34"/>
      <c r="AWL1" s="34"/>
      <c r="AWM1" s="34"/>
      <c r="AWN1" s="34"/>
      <c r="AWO1" s="34"/>
      <c r="AWP1" s="34"/>
      <c r="AWQ1" s="34"/>
      <c r="AWR1" s="34"/>
      <c r="AWS1" s="34"/>
      <c r="AWT1" s="34"/>
      <c r="AWU1" s="34"/>
      <c r="AWV1" s="34"/>
      <c r="AWW1" s="34"/>
      <c r="AWX1" s="34"/>
      <c r="AWY1" s="34"/>
      <c r="AWZ1" s="34"/>
      <c r="AXA1" s="34"/>
      <c r="AXB1" s="34"/>
      <c r="AXC1" s="34"/>
      <c r="AXD1" s="34"/>
      <c r="AXE1" s="34"/>
      <c r="AXF1" s="34"/>
      <c r="AXG1" s="34"/>
      <c r="AXH1" s="34"/>
      <c r="AXI1" s="34"/>
      <c r="AXJ1" s="34"/>
      <c r="AXK1" s="34"/>
      <c r="AXL1" s="34"/>
      <c r="AXM1" s="34"/>
      <c r="AXN1" s="34"/>
      <c r="AXO1" s="34"/>
      <c r="AXP1" s="34"/>
      <c r="AXQ1" s="34"/>
      <c r="AXR1" s="34"/>
      <c r="AXS1" s="34"/>
      <c r="AXT1" s="34"/>
      <c r="AXU1" s="34"/>
      <c r="AXV1" s="34"/>
      <c r="AXW1" s="34"/>
      <c r="AXX1" s="34"/>
      <c r="AXY1" s="34"/>
      <c r="AXZ1" s="34"/>
      <c r="AYA1" s="34"/>
      <c r="AYB1" s="34"/>
      <c r="AYC1" s="34"/>
      <c r="AYD1" s="34"/>
      <c r="AYE1" s="34"/>
      <c r="AYF1" s="34"/>
      <c r="AYG1" s="34"/>
      <c r="AYH1" s="34"/>
      <c r="AYI1" s="34"/>
      <c r="AYJ1" s="34"/>
      <c r="AYK1" s="34"/>
      <c r="AYL1" s="34"/>
      <c r="AYM1" s="34"/>
      <c r="AYN1" s="34"/>
      <c r="AYO1" s="34"/>
      <c r="AYP1" s="34"/>
      <c r="AYQ1" s="34"/>
      <c r="AYR1" s="34"/>
      <c r="AYS1" s="34"/>
      <c r="AYT1" s="34"/>
      <c r="AYU1" s="34"/>
      <c r="AYV1" s="34"/>
      <c r="AYW1" s="34"/>
      <c r="AYX1" s="34"/>
      <c r="AYY1" s="34"/>
      <c r="AYZ1" s="34"/>
      <c r="AZA1" s="34"/>
      <c r="AZB1" s="34"/>
      <c r="AZC1" s="34"/>
      <c r="AZD1" s="34"/>
      <c r="AZE1" s="34"/>
      <c r="AZF1" s="34"/>
      <c r="AZG1" s="34"/>
      <c r="AZH1" s="34"/>
      <c r="AZI1" s="34"/>
      <c r="AZJ1" s="34"/>
      <c r="AZK1" s="34"/>
      <c r="AZL1" s="34"/>
      <c r="AZM1" s="34"/>
      <c r="AZN1" s="34"/>
      <c r="AZO1" s="34"/>
      <c r="AZP1" s="34"/>
      <c r="AZQ1" s="34"/>
      <c r="AZR1" s="34"/>
      <c r="AZS1" s="34"/>
      <c r="AZT1" s="34"/>
      <c r="AZU1" s="34"/>
      <c r="AZV1" s="34"/>
      <c r="AZW1" s="34"/>
      <c r="AZX1" s="34"/>
      <c r="AZY1" s="34"/>
      <c r="AZZ1" s="34"/>
      <c r="BAA1" s="34"/>
      <c r="BAB1" s="34"/>
      <c r="BAC1" s="34"/>
      <c r="BAD1" s="34"/>
      <c r="BAE1" s="34"/>
      <c r="BAF1" s="34"/>
      <c r="BAG1" s="34"/>
      <c r="BAH1" s="34"/>
      <c r="BAI1" s="34"/>
      <c r="BAJ1" s="34"/>
      <c r="BAK1" s="34"/>
      <c r="BAL1" s="34"/>
      <c r="BAM1" s="34"/>
      <c r="BAN1" s="34"/>
      <c r="BAO1" s="34"/>
      <c r="BAP1" s="34"/>
      <c r="BAQ1" s="34"/>
      <c r="BAR1" s="34"/>
      <c r="BAS1" s="34"/>
      <c r="BAT1" s="34"/>
      <c r="BAU1" s="34"/>
      <c r="BAV1" s="34"/>
      <c r="BAW1" s="34"/>
      <c r="BAX1" s="34"/>
      <c r="BAY1" s="34"/>
      <c r="BAZ1" s="34"/>
      <c r="BBA1" s="34"/>
      <c r="BBB1" s="34"/>
      <c r="BBC1" s="34"/>
      <c r="BBD1" s="34"/>
      <c r="BBE1" s="34"/>
      <c r="BBF1" s="34"/>
      <c r="BBG1" s="34"/>
      <c r="BBH1" s="34"/>
      <c r="BBI1" s="34"/>
      <c r="BBJ1" s="34"/>
      <c r="BBK1" s="34"/>
      <c r="BBL1" s="34"/>
      <c r="BBM1" s="34"/>
      <c r="BBN1" s="34"/>
      <c r="BBO1" s="34"/>
      <c r="BBP1" s="34"/>
      <c r="BBQ1" s="34"/>
      <c r="BBR1" s="34"/>
      <c r="BBS1" s="34"/>
      <c r="BBT1" s="34"/>
      <c r="BBU1" s="34"/>
      <c r="BBV1" s="34"/>
      <c r="BBW1" s="34"/>
      <c r="BBX1" s="34"/>
      <c r="BBY1" s="34"/>
      <c r="BBZ1" s="34"/>
      <c r="BCA1" s="34"/>
      <c r="BCB1" s="34"/>
      <c r="BCC1" s="34"/>
      <c r="BCD1" s="34"/>
      <c r="BCE1" s="34"/>
      <c r="BCF1" s="34"/>
      <c r="BCG1" s="34"/>
      <c r="BCH1" s="34"/>
      <c r="BCI1" s="34"/>
      <c r="BCJ1" s="34"/>
      <c r="BCK1" s="34"/>
      <c r="BCL1" s="34"/>
      <c r="BCM1" s="34"/>
      <c r="BCN1" s="34"/>
      <c r="BCO1" s="34"/>
      <c r="BCP1" s="34"/>
      <c r="BCQ1" s="34"/>
      <c r="BCR1" s="34"/>
      <c r="BCS1" s="34"/>
      <c r="BCT1" s="34"/>
      <c r="BCU1" s="34"/>
      <c r="BCV1" s="34"/>
      <c r="BCW1" s="34"/>
      <c r="BCX1" s="34"/>
      <c r="BCY1" s="34"/>
      <c r="BCZ1" s="34"/>
      <c r="BDA1" s="34"/>
      <c r="BDB1" s="34"/>
      <c r="BDC1" s="34"/>
      <c r="BDD1" s="34"/>
      <c r="BDE1" s="34"/>
      <c r="BDF1" s="34"/>
      <c r="BDG1" s="34"/>
      <c r="BDH1" s="34"/>
      <c r="BDI1" s="34"/>
      <c r="BDJ1" s="34"/>
      <c r="BDK1" s="34"/>
      <c r="BDL1" s="34"/>
      <c r="BDM1" s="34"/>
      <c r="BDN1" s="34"/>
      <c r="BDO1" s="34"/>
      <c r="BDP1" s="34"/>
      <c r="BDQ1" s="34"/>
      <c r="BDR1" s="34"/>
      <c r="BDS1" s="34"/>
      <c r="BDT1" s="34"/>
      <c r="BDU1" s="34"/>
      <c r="BDV1" s="34"/>
      <c r="BDW1" s="34"/>
      <c r="BDX1" s="34"/>
      <c r="BDY1" s="34"/>
      <c r="BDZ1" s="34"/>
      <c r="BEA1" s="34"/>
      <c r="BEB1" s="34"/>
      <c r="BEC1" s="34"/>
      <c r="BED1" s="34"/>
      <c r="BEE1" s="34"/>
      <c r="BEF1" s="34"/>
      <c r="BEG1" s="34"/>
      <c r="BEH1" s="34"/>
      <c r="BEI1" s="34"/>
      <c r="BEJ1" s="34"/>
      <c r="BEK1" s="34"/>
      <c r="BEL1" s="34"/>
      <c r="BEM1" s="34"/>
      <c r="BEN1" s="34"/>
      <c r="BEO1" s="34"/>
      <c r="BEP1" s="34"/>
      <c r="BEQ1" s="34"/>
      <c r="BER1" s="34"/>
      <c r="BES1" s="34"/>
      <c r="BET1" s="34"/>
      <c r="BEU1" s="34"/>
      <c r="BEV1" s="34"/>
      <c r="BEW1" s="34"/>
      <c r="BEX1" s="34"/>
      <c r="BEY1" s="34"/>
      <c r="BEZ1" s="34"/>
      <c r="BFA1" s="34"/>
      <c r="BFB1" s="34"/>
      <c r="BFC1" s="34"/>
      <c r="BFD1" s="34"/>
      <c r="BFE1" s="34"/>
      <c r="BFF1" s="34"/>
      <c r="BFG1" s="34"/>
      <c r="BFH1" s="34"/>
      <c r="BFI1" s="34"/>
      <c r="BFJ1" s="34"/>
      <c r="BFK1" s="34"/>
      <c r="BFL1" s="34"/>
      <c r="BFM1" s="34"/>
      <c r="BFN1" s="34"/>
      <c r="BFO1" s="34"/>
      <c r="BFP1" s="34"/>
      <c r="BFQ1" s="34"/>
      <c r="BFR1" s="34"/>
      <c r="BFS1" s="34"/>
      <c r="BFT1" s="34"/>
      <c r="BFU1" s="34"/>
      <c r="BFV1" s="34"/>
      <c r="BFW1" s="34"/>
      <c r="BFX1" s="34"/>
      <c r="BFY1" s="34"/>
      <c r="BFZ1" s="34"/>
      <c r="BGA1" s="34"/>
      <c r="BGB1" s="34"/>
      <c r="BGC1" s="34"/>
      <c r="BGD1" s="34"/>
      <c r="BGE1" s="34"/>
      <c r="BGF1" s="34"/>
      <c r="BGG1" s="34"/>
      <c r="BGH1" s="34"/>
      <c r="BGI1" s="34"/>
      <c r="BGJ1" s="34"/>
      <c r="BGK1" s="34"/>
      <c r="BGL1" s="34"/>
      <c r="BGM1" s="34"/>
      <c r="BGN1" s="34"/>
      <c r="BGO1" s="34"/>
      <c r="BGP1" s="34"/>
      <c r="BGQ1" s="34"/>
      <c r="BGR1" s="34"/>
      <c r="BGS1" s="34"/>
      <c r="BGT1" s="34"/>
      <c r="BGU1" s="34"/>
      <c r="BGV1" s="34"/>
      <c r="BGW1" s="34"/>
      <c r="BGX1" s="34"/>
      <c r="BGY1" s="34"/>
      <c r="BGZ1" s="34"/>
      <c r="BHA1" s="34"/>
      <c r="BHB1" s="34"/>
      <c r="BHC1" s="34"/>
      <c r="BHD1" s="34"/>
      <c r="BHE1" s="34"/>
      <c r="BHF1" s="34"/>
      <c r="BHG1" s="34"/>
      <c r="BHH1" s="34"/>
      <c r="BHI1" s="34"/>
      <c r="BHJ1" s="34"/>
      <c r="BHK1" s="34"/>
      <c r="BHL1" s="34"/>
      <c r="BHM1" s="34"/>
      <c r="BHN1" s="34"/>
      <c r="BHO1" s="34"/>
      <c r="BHP1" s="34"/>
      <c r="BHQ1" s="34"/>
      <c r="BHR1" s="34"/>
      <c r="BHS1" s="34"/>
      <c r="BHT1" s="34"/>
      <c r="BHU1" s="34"/>
      <c r="BHV1" s="34"/>
      <c r="BHW1" s="34"/>
      <c r="BHX1" s="34"/>
      <c r="BHY1" s="34"/>
      <c r="BHZ1" s="34"/>
      <c r="BIA1" s="34"/>
      <c r="BIB1" s="34"/>
      <c r="BIC1" s="34"/>
      <c r="BID1" s="34"/>
      <c r="BIE1" s="34"/>
      <c r="BIF1" s="34"/>
      <c r="BIG1" s="34"/>
      <c r="BIH1" s="34"/>
      <c r="BII1" s="34"/>
      <c r="BIJ1" s="34"/>
      <c r="BIK1" s="34"/>
      <c r="BIL1" s="34"/>
      <c r="BIM1" s="34"/>
      <c r="BIN1" s="34"/>
      <c r="BIO1" s="34"/>
      <c r="BIP1" s="34"/>
      <c r="BIQ1" s="34"/>
      <c r="BIR1" s="34"/>
      <c r="BIS1" s="34"/>
      <c r="BIT1" s="34"/>
      <c r="BIU1" s="34"/>
      <c r="BIV1" s="34"/>
      <c r="BIW1" s="34"/>
      <c r="BIX1" s="34"/>
      <c r="BIY1" s="34"/>
      <c r="BIZ1" s="34"/>
      <c r="BJA1" s="34"/>
      <c r="BJB1" s="34"/>
      <c r="BJC1" s="34"/>
      <c r="BJD1" s="34"/>
      <c r="BJE1" s="34"/>
      <c r="BJF1" s="34"/>
      <c r="BJG1" s="34"/>
      <c r="BJH1" s="34"/>
      <c r="BJI1" s="34"/>
      <c r="BJJ1" s="34"/>
      <c r="BJK1" s="34"/>
      <c r="BJL1" s="34"/>
      <c r="BJM1" s="34"/>
      <c r="BJN1" s="34"/>
      <c r="BJO1" s="34"/>
      <c r="BJP1" s="34"/>
      <c r="BJQ1" s="34"/>
      <c r="BJR1" s="34"/>
      <c r="BJS1" s="34"/>
      <c r="BJT1" s="34"/>
      <c r="BJU1" s="34"/>
      <c r="BJV1" s="34"/>
      <c r="BJW1" s="34"/>
      <c r="BJX1" s="34"/>
      <c r="BJY1" s="34"/>
      <c r="BJZ1" s="34"/>
      <c r="BKA1" s="34"/>
      <c r="BKB1" s="34"/>
      <c r="BKC1" s="34"/>
      <c r="BKD1" s="34"/>
      <c r="BKE1" s="34"/>
      <c r="BKF1" s="34"/>
      <c r="BKG1" s="34"/>
      <c r="BKH1" s="34"/>
      <c r="BKI1" s="34"/>
      <c r="BKJ1" s="34"/>
      <c r="BKK1" s="34"/>
      <c r="BKL1" s="34"/>
      <c r="BKM1" s="34"/>
      <c r="BKN1" s="34"/>
      <c r="BKO1" s="34"/>
      <c r="BKP1" s="34"/>
      <c r="BKQ1" s="34"/>
      <c r="BKR1" s="34"/>
      <c r="BKS1" s="34"/>
      <c r="BKT1" s="34"/>
      <c r="BKU1" s="34"/>
      <c r="BKV1" s="34"/>
      <c r="BKW1" s="34"/>
      <c r="BKX1" s="34"/>
      <c r="BKY1" s="34"/>
      <c r="BKZ1" s="34"/>
      <c r="BLA1" s="34"/>
      <c r="BLB1" s="34"/>
      <c r="BLC1" s="34"/>
      <c r="BLD1" s="34"/>
      <c r="BLE1" s="34"/>
      <c r="BLF1" s="34"/>
      <c r="BLG1" s="34"/>
      <c r="BLH1" s="34"/>
      <c r="BLI1" s="34"/>
      <c r="BLJ1" s="34"/>
      <c r="BLK1" s="34"/>
      <c r="BLL1" s="34"/>
      <c r="BLM1" s="34"/>
      <c r="BLN1" s="34"/>
      <c r="BLO1" s="34"/>
      <c r="BLP1" s="34"/>
      <c r="BLQ1" s="34"/>
      <c r="BLR1" s="34"/>
      <c r="BLS1" s="34"/>
      <c r="BLT1" s="34"/>
      <c r="BLU1" s="34"/>
      <c r="BLV1" s="34"/>
      <c r="BLW1" s="34"/>
      <c r="BLX1" s="34"/>
      <c r="BLY1" s="34"/>
      <c r="BLZ1" s="34"/>
      <c r="BMA1" s="34"/>
      <c r="BMB1" s="34"/>
      <c r="BMC1" s="34"/>
      <c r="BMD1" s="34"/>
      <c r="BME1" s="34"/>
      <c r="BMF1" s="34"/>
      <c r="BMG1" s="34"/>
      <c r="BMH1" s="34"/>
      <c r="BMI1" s="34"/>
      <c r="BMJ1" s="34"/>
      <c r="BMK1" s="34"/>
      <c r="BML1" s="34"/>
      <c r="BMM1" s="34"/>
      <c r="BMN1" s="34"/>
      <c r="BMO1" s="34"/>
      <c r="BMP1" s="34"/>
      <c r="BMQ1" s="34"/>
      <c r="BMR1" s="34"/>
      <c r="BMS1" s="34"/>
      <c r="BMT1" s="34"/>
      <c r="BMU1" s="34"/>
      <c r="BMV1" s="34"/>
      <c r="BMW1" s="34"/>
      <c r="BMX1" s="34"/>
      <c r="BMY1" s="34"/>
      <c r="BMZ1" s="34"/>
      <c r="BNA1" s="34"/>
      <c r="BNB1" s="34"/>
      <c r="BNC1" s="34"/>
      <c r="BND1" s="34"/>
      <c r="BNE1" s="34"/>
      <c r="BNF1" s="34"/>
      <c r="BNG1" s="34"/>
      <c r="BNH1" s="34"/>
      <c r="BNI1" s="34"/>
      <c r="BNJ1" s="34"/>
      <c r="BNK1" s="34"/>
      <c r="BNL1" s="34"/>
      <c r="BNM1" s="34"/>
      <c r="BNN1" s="34"/>
      <c r="BNO1" s="34"/>
      <c r="BNP1" s="34"/>
      <c r="BNQ1" s="34"/>
      <c r="BNR1" s="34"/>
      <c r="BNS1" s="34"/>
      <c r="BNT1" s="34"/>
      <c r="BNU1" s="34"/>
      <c r="BNV1" s="34"/>
      <c r="BNW1" s="34"/>
      <c r="BNX1" s="34"/>
      <c r="BNY1" s="34"/>
      <c r="BNZ1" s="34"/>
      <c r="BOA1" s="34"/>
      <c r="BOB1" s="34"/>
      <c r="BOC1" s="34"/>
      <c r="BOD1" s="34"/>
      <c r="BOE1" s="34"/>
      <c r="BOF1" s="34"/>
      <c r="BOG1" s="34"/>
      <c r="BOH1" s="34"/>
      <c r="BOI1" s="34"/>
      <c r="BOJ1" s="34"/>
      <c r="BOK1" s="34"/>
      <c r="BOL1" s="34"/>
      <c r="BOM1" s="34"/>
      <c r="BON1" s="34"/>
      <c r="BOO1" s="34"/>
      <c r="BOP1" s="34"/>
      <c r="BOQ1" s="34"/>
      <c r="BOR1" s="34"/>
      <c r="BOS1" s="34"/>
      <c r="BOT1" s="34"/>
      <c r="BOU1" s="34"/>
      <c r="BOV1" s="34"/>
      <c r="BOW1" s="34"/>
      <c r="BOX1" s="34"/>
      <c r="BOY1" s="34"/>
      <c r="BOZ1" s="34"/>
      <c r="BPA1" s="34"/>
      <c r="BPB1" s="34"/>
      <c r="BPC1" s="34"/>
      <c r="BPD1" s="34"/>
      <c r="BPE1" s="34"/>
      <c r="BPF1" s="34"/>
      <c r="BPG1" s="34"/>
      <c r="BPH1" s="34"/>
      <c r="BPI1" s="34"/>
      <c r="BPJ1" s="34"/>
      <c r="BPK1" s="34"/>
      <c r="BPL1" s="34"/>
      <c r="BPM1" s="34"/>
      <c r="BPN1" s="34"/>
      <c r="BPO1" s="34"/>
      <c r="BPP1" s="34"/>
      <c r="BPQ1" s="34"/>
      <c r="BPR1" s="34"/>
      <c r="BPS1" s="34"/>
      <c r="BPT1" s="34"/>
      <c r="BPU1" s="34"/>
      <c r="BPV1" s="34"/>
      <c r="BPW1" s="34"/>
      <c r="BPX1" s="34"/>
      <c r="BPY1" s="34"/>
      <c r="BPZ1" s="34"/>
      <c r="BQA1" s="34"/>
      <c r="BQB1" s="34"/>
      <c r="BQC1" s="34"/>
      <c r="BQD1" s="34"/>
      <c r="BQE1" s="34"/>
      <c r="BQF1" s="34"/>
      <c r="BQG1" s="34"/>
      <c r="BQH1" s="34"/>
      <c r="BQI1" s="34"/>
      <c r="BQJ1" s="34"/>
      <c r="BQK1" s="34"/>
      <c r="BQL1" s="34"/>
      <c r="BQM1" s="34"/>
      <c r="BQN1" s="34"/>
      <c r="BQO1" s="34"/>
      <c r="BQP1" s="34"/>
      <c r="BQQ1" s="34"/>
      <c r="BQR1" s="34"/>
      <c r="BQS1" s="34"/>
      <c r="BQT1" s="34"/>
      <c r="BQU1" s="34"/>
      <c r="BQV1" s="34"/>
      <c r="BQW1" s="34"/>
      <c r="BQX1" s="34"/>
      <c r="BQY1" s="34"/>
      <c r="BQZ1" s="34"/>
      <c r="BRA1" s="34"/>
      <c r="BRB1" s="34"/>
      <c r="BRC1" s="34"/>
      <c r="BRD1" s="34"/>
      <c r="BRE1" s="34"/>
      <c r="BRF1" s="34"/>
      <c r="BRG1" s="34"/>
      <c r="BRH1" s="34"/>
      <c r="BRI1" s="34"/>
      <c r="BRJ1" s="34"/>
      <c r="BRK1" s="34"/>
      <c r="BRL1" s="34"/>
      <c r="BRM1" s="34"/>
      <c r="BRN1" s="34"/>
      <c r="BRO1" s="34"/>
      <c r="BRP1" s="34"/>
      <c r="BRQ1" s="34"/>
      <c r="BRR1" s="34"/>
      <c r="BRS1" s="34"/>
      <c r="BRT1" s="34"/>
      <c r="BRU1" s="34"/>
      <c r="BRV1" s="34"/>
      <c r="BRW1" s="34"/>
      <c r="BRX1" s="34"/>
      <c r="BRY1" s="34"/>
      <c r="BRZ1" s="34"/>
      <c r="BSA1" s="34"/>
      <c r="BSB1" s="34"/>
      <c r="BSC1" s="34"/>
      <c r="BSD1" s="34"/>
      <c r="BSE1" s="34"/>
      <c r="BSF1" s="34"/>
      <c r="BSG1" s="34"/>
      <c r="BSH1" s="34"/>
      <c r="BSI1" s="34"/>
      <c r="BSJ1" s="34"/>
      <c r="BSK1" s="34"/>
      <c r="BSL1" s="34"/>
      <c r="BSM1" s="34"/>
      <c r="BSN1" s="34"/>
      <c r="BSO1" s="34"/>
      <c r="BSP1" s="34"/>
      <c r="BSQ1" s="34"/>
      <c r="BSR1" s="34"/>
      <c r="BSS1" s="34"/>
      <c r="BST1" s="34"/>
      <c r="BSU1" s="34"/>
      <c r="BSV1" s="34"/>
      <c r="BSW1" s="34"/>
      <c r="BSX1" s="34"/>
      <c r="BSY1" s="34"/>
      <c r="BSZ1" s="34"/>
      <c r="BTA1" s="34"/>
      <c r="BTB1" s="34"/>
      <c r="BTC1" s="34"/>
      <c r="BTD1" s="34"/>
      <c r="BTE1" s="34"/>
      <c r="BTF1" s="34"/>
      <c r="BTG1" s="34"/>
      <c r="BTH1" s="34"/>
      <c r="BTI1" s="34"/>
      <c r="BTJ1" s="34"/>
      <c r="BTK1" s="34"/>
      <c r="BTL1" s="34"/>
      <c r="BTM1" s="34"/>
      <c r="BTN1" s="34"/>
      <c r="BTO1" s="34"/>
      <c r="BTP1" s="34"/>
      <c r="BTQ1" s="34"/>
      <c r="BTR1" s="34"/>
      <c r="BTS1" s="34"/>
      <c r="BTT1" s="34"/>
      <c r="BTU1" s="34"/>
      <c r="BTV1" s="34"/>
      <c r="BTW1" s="34"/>
      <c r="BTX1" s="34"/>
      <c r="BTY1" s="34"/>
      <c r="BTZ1" s="34"/>
      <c r="BUA1" s="34"/>
      <c r="BUB1" s="34"/>
      <c r="BUC1" s="34"/>
      <c r="BUD1" s="34"/>
      <c r="BUE1" s="34"/>
      <c r="BUF1" s="34"/>
      <c r="BUG1" s="34"/>
      <c r="BUH1" s="34"/>
      <c r="BUI1" s="34"/>
      <c r="BUJ1" s="34"/>
      <c r="BUK1" s="34"/>
      <c r="BUL1" s="34"/>
      <c r="BUM1" s="34"/>
      <c r="BUN1" s="34"/>
      <c r="BUO1" s="34"/>
      <c r="BUP1" s="34"/>
      <c r="BUQ1" s="34"/>
      <c r="BUR1" s="34"/>
      <c r="BUS1" s="34"/>
      <c r="BUT1" s="34"/>
      <c r="BUU1" s="34"/>
      <c r="BUV1" s="34"/>
      <c r="BUW1" s="34"/>
      <c r="BUX1" s="34"/>
      <c r="BUY1" s="34"/>
      <c r="BUZ1" s="34"/>
      <c r="BVA1" s="34"/>
      <c r="BVB1" s="34"/>
      <c r="BVC1" s="34"/>
      <c r="BVD1" s="34"/>
      <c r="BVE1" s="34"/>
      <c r="BVF1" s="34"/>
      <c r="BVG1" s="34"/>
      <c r="BVH1" s="34"/>
      <c r="BVI1" s="34"/>
      <c r="BVJ1" s="34"/>
      <c r="BVK1" s="34"/>
      <c r="BVL1" s="34"/>
      <c r="BVM1" s="34"/>
      <c r="BVN1" s="34"/>
      <c r="BVO1" s="34"/>
      <c r="BVP1" s="34"/>
      <c r="BVQ1" s="34"/>
      <c r="BVR1" s="34"/>
      <c r="BVS1" s="34"/>
      <c r="BVT1" s="34"/>
      <c r="BVU1" s="34"/>
      <c r="BVV1" s="34"/>
      <c r="BVW1" s="34"/>
      <c r="BVX1" s="34"/>
      <c r="BVY1" s="34"/>
      <c r="BVZ1" s="34"/>
      <c r="BWA1" s="34"/>
      <c r="BWB1" s="34"/>
      <c r="BWC1" s="34"/>
      <c r="BWD1" s="34"/>
      <c r="BWE1" s="34"/>
      <c r="BWF1" s="34"/>
      <c r="BWG1" s="34"/>
      <c r="BWH1" s="34"/>
      <c r="BWI1" s="34"/>
      <c r="BWJ1" s="34"/>
      <c r="BWK1" s="34"/>
      <c r="BWL1" s="34"/>
      <c r="BWM1" s="34"/>
      <c r="BWN1" s="34"/>
      <c r="BWO1" s="34"/>
      <c r="BWP1" s="34"/>
      <c r="BWQ1" s="34"/>
      <c r="BWR1" s="34"/>
      <c r="BWS1" s="34"/>
      <c r="BWT1" s="34"/>
      <c r="BWU1" s="34"/>
      <c r="BWV1" s="34"/>
      <c r="BWW1" s="34"/>
      <c r="BWX1" s="34"/>
      <c r="BWY1" s="34"/>
      <c r="BWZ1" s="34"/>
      <c r="BXA1" s="34"/>
      <c r="BXB1" s="34"/>
      <c r="BXC1" s="34"/>
      <c r="BXD1" s="34"/>
      <c r="BXE1" s="34"/>
      <c r="BXF1" s="34"/>
      <c r="BXG1" s="34"/>
      <c r="BXH1" s="34"/>
      <c r="BXI1" s="34"/>
      <c r="BXJ1" s="34"/>
      <c r="BXK1" s="34"/>
      <c r="BXL1" s="34"/>
      <c r="BXM1" s="34"/>
      <c r="BXN1" s="34"/>
      <c r="BXO1" s="34"/>
      <c r="BXP1" s="34"/>
      <c r="BXQ1" s="34"/>
      <c r="BXR1" s="34"/>
      <c r="BXS1" s="34"/>
      <c r="BXT1" s="34"/>
      <c r="BXU1" s="34"/>
      <c r="BXV1" s="34"/>
      <c r="BXW1" s="34"/>
      <c r="BXX1" s="34"/>
      <c r="BXY1" s="34"/>
      <c r="BXZ1" s="34"/>
      <c r="BYA1" s="34"/>
      <c r="BYB1" s="34"/>
      <c r="BYC1" s="34"/>
      <c r="BYD1" s="34"/>
      <c r="BYE1" s="34"/>
      <c r="BYF1" s="34"/>
      <c r="BYG1" s="34"/>
      <c r="BYH1" s="34"/>
      <c r="BYI1" s="34"/>
      <c r="BYJ1" s="34"/>
      <c r="BYK1" s="34"/>
      <c r="BYL1" s="34"/>
      <c r="BYM1" s="34"/>
      <c r="BYN1" s="34"/>
      <c r="BYO1" s="34"/>
      <c r="BYP1" s="34"/>
      <c r="BYQ1" s="34"/>
      <c r="BYR1" s="34"/>
      <c r="BYS1" s="34"/>
      <c r="BYT1" s="34"/>
      <c r="BYU1" s="34"/>
      <c r="BYV1" s="34"/>
      <c r="BYW1" s="34"/>
      <c r="BYX1" s="34"/>
      <c r="BYY1" s="34"/>
      <c r="BYZ1" s="34"/>
      <c r="BZA1" s="34"/>
      <c r="BZB1" s="34"/>
      <c r="BZC1" s="34"/>
      <c r="BZD1" s="34"/>
      <c r="BZE1" s="34"/>
      <c r="BZF1" s="34"/>
      <c r="BZG1" s="34"/>
      <c r="BZH1" s="34"/>
      <c r="BZI1" s="34"/>
      <c r="BZJ1" s="34"/>
      <c r="BZK1" s="34"/>
      <c r="BZL1" s="34"/>
      <c r="BZM1" s="34"/>
      <c r="BZN1" s="34"/>
      <c r="BZO1" s="34"/>
      <c r="BZP1" s="34"/>
      <c r="BZQ1" s="34"/>
      <c r="BZR1" s="34"/>
      <c r="BZS1" s="34"/>
      <c r="BZT1" s="34"/>
      <c r="BZU1" s="34"/>
      <c r="BZV1" s="34"/>
      <c r="BZW1" s="34"/>
      <c r="BZX1" s="34"/>
      <c r="BZY1" s="34"/>
      <c r="BZZ1" s="34"/>
      <c r="CAA1" s="34"/>
      <c r="CAB1" s="34"/>
      <c r="CAC1" s="34"/>
      <c r="CAD1" s="34"/>
      <c r="CAE1" s="34"/>
      <c r="CAF1" s="34"/>
      <c r="CAG1" s="34"/>
      <c r="CAH1" s="34"/>
      <c r="CAI1" s="34"/>
      <c r="CAJ1" s="34"/>
      <c r="CAK1" s="34"/>
      <c r="CAL1" s="34"/>
      <c r="CAM1" s="34"/>
      <c r="CAN1" s="34"/>
      <c r="CAO1" s="34"/>
      <c r="CAP1" s="34"/>
      <c r="CAQ1" s="34"/>
      <c r="CAR1" s="34"/>
      <c r="CAS1" s="34"/>
      <c r="CAT1" s="34"/>
      <c r="CAU1" s="34"/>
      <c r="CAV1" s="34"/>
      <c r="CAW1" s="34"/>
      <c r="CAX1" s="34"/>
      <c r="CAY1" s="34"/>
      <c r="CAZ1" s="34"/>
      <c r="CBA1" s="34"/>
      <c r="CBB1" s="34"/>
      <c r="CBC1" s="34"/>
      <c r="CBD1" s="34"/>
      <c r="CBE1" s="34"/>
      <c r="CBF1" s="34"/>
      <c r="CBG1" s="34"/>
      <c r="CBH1" s="34"/>
      <c r="CBI1" s="34"/>
      <c r="CBJ1" s="34"/>
      <c r="CBK1" s="34"/>
      <c r="CBL1" s="34"/>
      <c r="CBM1" s="34"/>
      <c r="CBN1" s="34"/>
      <c r="CBO1" s="34"/>
      <c r="CBP1" s="34"/>
      <c r="CBQ1" s="34"/>
      <c r="CBR1" s="34"/>
      <c r="CBS1" s="34"/>
      <c r="CBT1" s="34"/>
      <c r="CBU1" s="34"/>
      <c r="CBV1" s="34"/>
      <c r="CBW1" s="34"/>
      <c r="CBX1" s="34"/>
      <c r="CBY1" s="34"/>
      <c r="CBZ1" s="34"/>
      <c r="CCA1" s="34"/>
      <c r="CCB1" s="34"/>
      <c r="CCC1" s="34"/>
      <c r="CCD1" s="34"/>
      <c r="CCE1" s="34"/>
      <c r="CCF1" s="34"/>
      <c r="CCG1" s="34"/>
      <c r="CCH1" s="34"/>
      <c r="CCI1" s="34"/>
      <c r="CCJ1" s="34"/>
      <c r="CCK1" s="34"/>
      <c r="CCL1" s="34"/>
      <c r="CCM1" s="34"/>
      <c r="CCN1" s="34"/>
      <c r="CCO1" s="34"/>
      <c r="CCP1" s="34"/>
      <c r="CCQ1" s="34"/>
      <c r="CCR1" s="34"/>
      <c r="CCS1" s="34"/>
      <c r="CCT1" s="34"/>
      <c r="CCU1" s="34"/>
      <c r="CCV1" s="34"/>
      <c r="CCW1" s="34"/>
      <c r="CCX1" s="34"/>
      <c r="CCY1" s="34"/>
      <c r="CCZ1" s="34"/>
      <c r="CDA1" s="34"/>
      <c r="CDB1" s="34"/>
      <c r="CDC1" s="34"/>
      <c r="CDD1" s="34"/>
      <c r="CDE1" s="34"/>
      <c r="CDF1" s="34"/>
      <c r="CDG1" s="34"/>
      <c r="CDH1" s="34"/>
      <c r="CDI1" s="34"/>
      <c r="CDJ1" s="34"/>
      <c r="CDK1" s="34"/>
      <c r="CDL1" s="34"/>
      <c r="CDM1" s="34"/>
      <c r="CDN1" s="34"/>
      <c r="CDO1" s="34"/>
      <c r="CDP1" s="34"/>
      <c r="CDQ1" s="34"/>
      <c r="CDR1" s="34"/>
      <c r="CDS1" s="34"/>
      <c r="CDT1" s="34"/>
      <c r="CDU1" s="34"/>
      <c r="CDV1" s="34"/>
      <c r="CDW1" s="34"/>
      <c r="CDX1" s="34"/>
      <c r="CDY1" s="34"/>
      <c r="CDZ1" s="34"/>
      <c r="CEA1" s="34"/>
      <c r="CEB1" s="34"/>
      <c r="CEC1" s="34"/>
      <c r="CED1" s="34"/>
      <c r="CEE1" s="34"/>
      <c r="CEF1" s="34"/>
      <c r="CEG1" s="34"/>
      <c r="CEH1" s="34"/>
      <c r="CEI1" s="34"/>
      <c r="CEJ1" s="34"/>
      <c r="CEK1" s="34"/>
      <c r="CEL1" s="34"/>
      <c r="CEM1" s="34"/>
      <c r="CEN1" s="34"/>
      <c r="CEO1" s="34"/>
      <c r="CEP1" s="34"/>
      <c r="CEQ1" s="34"/>
      <c r="CER1" s="34"/>
      <c r="CES1" s="34"/>
      <c r="CET1" s="34"/>
      <c r="CEU1" s="34"/>
      <c r="CEV1" s="34"/>
      <c r="CEW1" s="34"/>
      <c r="CEX1" s="34"/>
      <c r="CEY1" s="34"/>
      <c r="CEZ1" s="34"/>
      <c r="CFA1" s="34"/>
      <c r="CFB1" s="34"/>
      <c r="CFC1" s="34"/>
      <c r="CFD1" s="34"/>
      <c r="CFE1" s="34"/>
      <c r="CFF1" s="34"/>
      <c r="CFG1" s="34"/>
      <c r="CFH1" s="34"/>
      <c r="CFI1" s="34"/>
      <c r="CFJ1" s="34"/>
      <c r="CFK1" s="34"/>
      <c r="CFL1" s="34"/>
      <c r="CFM1" s="34"/>
      <c r="CFN1" s="34"/>
      <c r="CFO1" s="34"/>
      <c r="CFP1" s="34"/>
      <c r="CFQ1" s="34"/>
      <c r="CFR1" s="34"/>
      <c r="CFS1" s="34"/>
      <c r="CFT1" s="34"/>
      <c r="CFU1" s="34"/>
      <c r="CFV1" s="34"/>
      <c r="CFW1" s="34"/>
      <c r="CFX1" s="34"/>
      <c r="CFY1" s="34"/>
      <c r="CFZ1" s="34"/>
      <c r="CGA1" s="34"/>
      <c r="CGB1" s="34"/>
      <c r="CGC1" s="34"/>
      <c r="CGD1" s="34"/>
      <c r="CGE1" s="34"/>
      <c r="CGF1" s="34"/>
      <c r="CGG1" s="34"/>
      <c r="CGH1" s="34"/>
      <c r="CGI1" s="34"/>
      <c r="CGJ1" s="34"/>
      <c r="CGK1" s="34"/>
      <c r="CGL1" s="34"/>
      <c r="CGM1" s="34"/>
      <c r="CGN1" s="34"/>
      <c r="CGO1" s="34"/>
      <c r="CGP1" s="34"/>
      <c r="CGQ1" s="34"/>
      <c r="CGR1" s="34"/>
      <c r="CGS1" s="34"/>
      <c r="CGT1" s="34"/>
      <c r="CGU1" s="34"/>
      <c r="CGV1" s="34"/>
      <c r="CGW1" s="34"/>
      <c r="CGX1" s="34"/>
      <c r="CGY1" s="34"/>
      <c r="CGZ1" s="34"/>
      <c r="CHA1" s="34"/>
      <c r="CHB1" s="34"/>
      <c r="CHC1" s="34"/>
      <c r="CHD1" s="34"/>
      <c r="CHE1" s="34"/>
      <c r="CHF1" s="34"/>
      <c r="CHG1" s="34"/>
      <c r="CHH1" s="34"/>
      <c r="CHI1" s="34"/>
      <c r="CHJ1" s="34"/>
      <c r="CHK1" s="34"/>
      <c r="CHL1" s="34"/>
      <c r="CHM1" s="34"/>
      <c r="CHN1" s="34"/>
      <c r="CHO1" s="34"/>
      <c r="CHP1" s="34"/>
      <c r="CHQ1" s="34"/>
      <c r="CHR1" s="34"/>
      <c r="CHS1" s="34"/>
      <c r="CHT1" s="34"/>
      <c r="CHU1" s="34"/>
      <c r="CHV1" s="34"/>
      <c r="CHW1" s="34"/>
      <c r="CHX1" s="34"/>
      <c r="CHY1" s="34"/>
      <c r="CHZ1" s="34"/>
      <c r="CIA1" s="34"/>
      <c r="CIB1" s="34"/>
      <c r="CIC1" s="34"/>
      <c r="CID1" s="34"/>
      <c r="CIE1" s="34"/>
      <c r="CIF1" s="34"/>
      <c r="CIG1" s="34"/>
      <c r="CIH1" s="34"/>
      <c r="CII1" s="34"/>
      <c r="CIJ1" s="34"/>
      <c r="CIK1" s="34"/>
      <c r="CIL1" s="34"/>
      <c r="CIM1" s="34"/>
      <c r="CIN1" s="34"/>
      <c r="CIO1" s="34"/>
      <c r="CIP1" s="34"/>
      <c r="CIQ1" s="34"/>
      <c r="CIR1" s="34"/>
      <c r="CIS1" s="34"/>
      <c r="CIT1" s="34"/>
      <c r="CIU1" s="34"/>
      <c r="CIV1" s="34"/>
      <c r="CIW1" s="34"/>
      <c r="CIX1" s="34"/>
      <c r="CIY1" s="34"/>
      <c r="CIZ1" s="34"/>
      <c r="CJA1" s="34"/>
      <c r="CJB1" s="34"/>
      <c r="CJC1" s="34"/>
      <c r="CJD1" s="34"/>
      <c r="CJE1" s="34"/>
      <c r="CJF1" s="34"/>
      <c r="CJG1" s="34"/>
      <c r="CJH1" s="34"/>
      <c r="CJI1" s="34"/>
      <c r="CJJ1" s="34"/>
      <c r="CJK1" s="34"/>
      <c r="CJL1" s="34"/>
      <c r="CJM1" s="34"/>
      <c r="CJN1" s="34"/>
      <c r="CJO1" s="34"/>
      <c r="CJP1" s="34"/>
      <c r="CJQ1" s="34"/>
      <c r="CJR1" s="34"/>
      <c r="CJS1" s="34"/>
      <c r="CJT1" s="34"/>
      <c r="CJU1" s="34"/>
      <c r="CJV1" s="34"/>
      <c r="CJW1" s="34"/>
      <c r="CJX1" s="34"/>
      <c r="CJY1" s="34"/>
      <c r="CJZ1" s="34"/>
      <c r="CKA1" s="34"/>
      <c r="CKB1" s="34"/>
      <c r="CKC1" s="34"/>
      <c r="CKD1" s="34"/>
      <c r="CKE1" s="34"/>
      <c r="CKF1" s="34"/>
      <c r="CKG1" s="34"/>
      <c r="CKH1" s="34"/>
      <c r="CKI1" s="34"/>
      <c r="CKJ1" s="34"/>
      <c r="CKK1" s="34"/>
      <c r="CKL1" s="34"/>
      <c r="CKM1" s="34"/>
      <c r="CKN1" s="34"/>
      <c r="CKO1" s="34"/>
      <c r="CKP1" s="34"/>
      <c r="CKQ1" s="34"/>
      <c r="CKR1" s="34"/>
      <c r="CKS1" s="34"/>
      <c r="CKT1" s="34"/>
      <c r="CKU1" s="34"/>
      <c r="CKV1" s="34"/>
      <c r="CKW1" s="34"/>
      <c r="CKX1" s="34"/>
      <c r="CKY1" s="34"/>
      <c r="CKZ1" s="34"/>
      <c r="CLA1" s="34"/>
      <c r="CLB1" s="34"/>
      <c r="CLC1" s="34"/>
      <c r="CLD1" s="34"/>
      <c r="CLE1" s="34"/>
      <c r="CLF1" s="34"/>
      <c r="CLG1" s="34"/>
      <c r="CLH1" s="34"/>
      <c r="CLI1" s="34"/>
      <c r="CLJ1" s="34"/>
      <c r="CLK1" s="34"/>
      <c r="CLL1" s="34"/>
      <c r="CLM1" s="34"/>
      <c r="CLN1" s="34"/>
      <c r="CLO1" s="34"/>
      <c r="CLP1" s="34"/>
      <c r="CLQ1" s="34"/>
      <c r="CLR1" s="34"/>
      <c r="CLS1" s="34"/>
      <c r="CLT1" s="34"/>
      <c r="CLU1" s="34"/>
      <c r="CLV1" s="34"/>
      <c r="CLW1" s="34"/>
      <c r="CLX1" s="34"/>
      <c r="CLY1" s="34"/>
      <c r="CLZ1" s="34"/>
      <c r="CMA1" s="34"/>
      <c r="CMB1" s="34"/>
      <c r="CMC1" s="34"/>
      <c r="CMD1" s="34"/>
      <c r="CME1" s="34"/>
      <c r="CMF1" s="34"/>
      <c r="CMG1" s="34"/>
      <c r="CMH1" s="34"/>
      <c r="CMI1" s="34"/>
      <c r="CMJ1" s="34"/>
      <c r="CMK1" s="34"/>
      <c r="CML1" s="34"/>
      <c r="CMM1" s="34"/>
      <c r="CMN1" s="34"/>
      <c r="CMO1" s="34"/>
      <c r="CMP1" s="34"/>
      <c r="CMQ1" s="34"/>
      <c r="CMR1" s="34"/>
      <c r="CMS1" s="34"/>
      <c r="CMT1" s="34"/>
      <c r="CMU1" s="34"/>
      <c r="CMV1" s="34"/>
      <c r="CMW1" s="34"/>
      <c r="CMX1" s="34"/>
      <c r="CMY1" s="34"/>
      <c r="CMZ1" s="34"/>
      <c r="CNA1" s="34"/>
      <c r="CNB1" s="34"/>
      <c r="CNC1" s="34"/>
      <c r="CND1" s="34"/>
      <c r="CNE1" s="34"/>
      <c r="CNF1" s="34"/>
      <c r="CNG1" s="34"/>
      <c r="CNH1" s="34"/>
      <c r="CNI1" s="34"/>
      <c r="CNJ1" s="34"/>
      <c r="CNK1" s="34"/>
      <c r="CNL1" s="34"/>
      <c r="CNM1" s="34"/>
      <c r="CNN1" s="34"/>
      <c r="CNO1" s="34"/>
      <c r="CNP1" s="34"/>
      <c r="CNQ1" s="34"/>
      <c r="CNR1" s="34"/>
      <c r="CNS1" s="34"/>
      <c r="CNT1" s="34"/>
      <c r="CNU1" s="34"/>
      <c r="CNV1" s="34"/>
      <c r="CNW1" s="34"/>
      <c r="CNX1" s="34"/>
      <c r="CNY1" s="34"/>
      <c r="CNZ1" s="34"/>
      <c r="COA1" s="34"/>
      <c r="COB1" s="34"/>
      <c r="COC1" s="34"/>
      <c r="COD1" s="34"/>
      <c r="COE1" s="34"/>
      <c r="COF1" s="34"/>
      <c r="COG1" s="34"/>
      <c r="COH1" s="34"/>
      <c r="COI1" s="34"/>
      <c r="COJ1" s="34"/>
      <c r="COK1" s="34"/>
      <c r="COL1" s="34"/>
      <c r="COM1" s="34"/>
      <c r="CON1" s="34"/>
      <c r="COO1" s="34"/>
      <c r="COP1" s="34"/>
      <c r="COQ1" s="34"/>
      <c r="COR1" s="34"/>
      <c r="COS1" s="34"/>
      <c r="COT1" s="34"/>
      <c r="COU1" s="34"/>
      <c r="COV1" s="34"/>
      <c r="COW1" s="34"/>
      <c r="COX1" s="34"/>
      <c r="COY1" s="34"/>
      <c r="COZ1" s="34"/>
      <c r="CPA1" s="34"/>
      <c r="CPB1" s="34"/>
      <c r="CPC1" s="34"/>
      <c r="CPD1" s="34"/>
      <c r="CPE1" s="34"/>
      <c r="CPF1" s="34"/>
      <c r="CPG1" s="34"/>
      <c r="CPH1" s="34"/>
      <c r="CPI1" s="34"/>
      <c r="CPJ1" s="34"/>
      <c r="CPK1" s="34"/>
      <c r="CPL1" s="34"/>
      <c r="CPM1" s="34"/>
      <c r="CPN1" s="34"/>
      <c r="CPO1" s="34"/>
      <c r="CPP1" s="34"/>
      <c r="CPQ1" s="34"/>
      <c r="CPR1" s="34"/>
      <c r="CPS1" s="34"/>
      <c r="CPT1" s="34"/>
      <c r="CPU1" s="34"/>
      <c r="CPV1" s="34"/>
      <c r="CPW1" s="34"/>
      <c r="CPX1" s="34"/>
      <c r="CPY1" s="34"/>
      <c r="CPZ1" s="34"/>
      <c r="CQA1" s="34"/>
      <c r="CQB1" s="34"/>
      <c r="CQC1" s="34"/>
      <c r="CQD1" s="34"/>
      <c r="CQE1" s="34"/>
      <c r="CQF1" s="34"/>
      <c r="CQG1" s="34"/>
      <c r="CQH1" s="34"/>
      <c r="CQI1" s="34"/>
      <c r="CQJ1" s="34"/>
      <c r="CQK1" s="34"/>
      <c r="CQL1" s="34"/>
      <c r="CQM1" s="34"/>
      <c r="CQN1" s="34"/>
      <c r="CQO1" s="34"/>
      <c r="CQP1" s="34"/>
      <c r="CQQ1" s="34"/>
      <c r="CQR1" s="34"/>
      <c r="CQS1" s="34"/>
      <c r="CQT1" s="34"/>
      <c r="CQU1" s="34"/>
      <c r="CQV1" s="34"/>
      <c r="CQW1" s="34"/>
      <c r="CQX1" s="34"/>
      <c r="CQY1" s="34"/>
      <c r="CQZ1" s="34"/>
      <c r="CRA1" s="34"/>
      <c r="CRB1" s="34"/>
      <c r="CRC1" s="34"/>
      <c r="CRD1" s="34"/>
      <c r="CRE1" s="34"/>
      <c r="CRF1" s="34"/>
      <c r="CRG1" s="34"/>
      <c r="CRH1" s="34"/>
      <c r="CRI1" s="34"/>
      <c r="CRJ1" s="34"/>
      <c r="CRK1" s="34"/>
      <c r="CRL1" s="34"/>
      <c r="CRM1" s="34"/>
      <c r="CRN1" s="34"/>
      <c r="CRO1" s="34"/>
      <c r="CRP1" s="34"/>
      <c r="CRQ1" s="34"/>
      <c r="CRR1" s="34"/>
      <c r="CRS1" s="34"/>
      <c r="CRT1" s="34"/>
      <c r="CRU1" s="34"/>
      <c r="CRV1" s="34"/>
      <c r="CRW1" s="34"/>
      <c r="CRX1" s="34"/>
      <c r="CRY1" s="34"/>
      <c r="CRZ1" s="34"/>
      <c r="CSA1" s="34"/>
      <c r="CSB1" s="34"/>
      <c r="CSC1" s="34"/>
      <c r="CSD1" s="34"/>
      <c r="CSE1" s="34"/>
      <c r="CSF1" s="34"/>
      <c r="CSG1" s="34"/>
      <c r="CSH1" s="34"/>
      <c r="CSI1" s="34"/>
      <c r="CSJ1" s="34"/>
      <c r="CSK1" s="34"/>
      <c r="CSL1" s="34"/>
      <c r="CSM1" s="34"/>
      <c r="CSN1" s="34"/>
      <c r="CSO1" s="34"/>
      <c r="CSP1" s="34"/>
      <c r="CSQ1" s="34"/>
      <c r="CSR1" s="34"/>
      <c r="CSS1" s="34"/>
      <c r="CST1" s="34"/>
      <c r="CSU1" s="34"/>
      <c r="CSV1" s="34"/>
      <c r="CSW1" s="34"/>
      <c r="CSX1" s="34"/>
      <c r="CSY1" s="34"/>
      <c r="CSZ1" s="34"/>
      <c r="CTA1" s="34"/>
      <c r="CTB1" s="34"/>
      <c r="CTC1" s="34"/>
      <c r="CTD1" s="34"/>
      <c r="CTE1" s="34"/>
      <c r="CTF1" s="34"/>
      <c r="CTG1" s="34"/>
      <c r="CTH1" s="34"/>
      <c r="CTI1" s="34"/>
      <c r="CTJ1" s="34"/>
      <c r="CTK1" s="34"/>
      <c r="CTL1" s="34"/>
      <c r="CTM1" s="34"/>
      <c r="CTN1" s="34"/>
      <c r="CTO1" s="34"/>
      <c r="CTP1" s="34"/>
      <c r="CTQ1" s="34"/>
      <c r="CTR1" s="34"/>
      <c r="CTS1" s="34"/>
      <c r="CTT1" s="34"/>
      <c r="CTU1" s="34"/>
      <c r="CTV1" s="34"/>
      <c r="CTW1" s="34"/>
      <c r="CTX1" s="34"/>
      <c r="CTY1" s="34"/>
      <c r="CTZ1" s="34"/>
      <c r="CUA1" s="34"/>
      <c r="CUB1" s="34"/>
      <c r="CUC1" s="34"/>
      <c r="CUD1" s="34"/>
      <c r="CUE1" s="34"/>
      <c r="CUF1" s="34"/>
      <c r="CUG1" s="34"/>
      <c r="CUH1" s="34"/>
      <c r="CUI1" s="34"/>
      <c r="CUJ1" s="34"/>
      <c r="CUK1" s="34"/>
      <c r="CUL1" s="34"/>
      <c r="CUM1" s="34"/>
      <c r="CUN1" s="34"/>
      <c r="CUO1" s="34"/>
      <c r="CUP1" s="34"/>
      <c r="CUQ1" s="34"/>
      <c r="CUR1" s="34"/>
      <c r="CUS1" s="34"/>
      <c r="CUT1" s="34"/>
      <c r="CUU1" s="34"/>
      <c r="CUV1" s="34"/>
      <c r="CUW1" s="34"/>
      <c r="CUX1" s="34"/>
      <c r="CUY1" s="34"/>
      <c r="CUZ1" s="34"/>
      <c r="CVA1" s="34"/>
      <c r="CVB1" s="34"/>
      <c r="CVC1" s="34"/>
      <c r="CVD1" s="34"/>
      <c r="CVE1" s="34"/>
      <c r="CVF1" s="34"/>
      <c r="CVG1" s="34"/>
      <c r="CVH1" s="34"/>
      <c r="CVI1" s="34"/>
      <c r="CVJ1" s="34"/>
      <c r="CVK1" s="34"/>
      <c r="CVL1" s="34"/>
      <c r="CVM1" s="34"/>
      <c r="CVN1" s="34"/>
      <c r="CVO1" s="34"/>
      <c r="CVP1" s="34"/>
      <c r="CVQ1" s="34"/>
      <c r="CVR1" s="34"/>
      <c r="CVS1" s="34"/>
      <c r="CVT1" s="34"/>
      <c r="CVU1" s="34"/>
      <c r="CVV1" s="34"/>
      <c r="CVW1" s="34"/>
      <c r="CVX1" s="34"/>
      <c r="CVY1" s="34"/>
      <c r="CVZ1" s="34"/>
      <c r="CWA1" s="34"/>
      <c r="CWB1" s="34"/>
      <c r="CWC1" s="34"/>
      <c r="CWD1" s="34"/>
      <c r="CWE1" s="34"/>
      <c r="CWF1" s="34"/>
      <c r="CWG1" s="34"/>
      <c r="CWH1" s="34"/>
      <c r="CWI1" s="34"/>
      <c r="CWJ1" s="34"/>
      <c r="CWK1" s="34"/>
      <c r="CWL1" s="34"/>
      <c r="CWM1" s="34"/>
      <c r="CWN1" s="34"/>
      <c r="CWO1" s="34"/>
      <c r="CWP1" s="34"/>
      <c r="CWQ1" s="34"/>
      <c r="CWR1" s="34"/>
      <c r="CWS1" s="34"/>
      <c r="CWT1" s="34"/>
      <c r="CWU1" s="34"/>
      <c r="CWV1" s="34"/>
      <c r="CWW1" s="34"/>
      <c r="CWX1" s="34"/>
      <c r="CWY1" s="34"/>
      <c r="CWZ1" s="34"/>
      <c r="CXA1" s="34"/>
      <c r="CXB1" s="34"/>
      <c r="CXC1" s="34"/>
      <c r="CXD1" s="34"/>
      <c r="CXE1" s="34"/>
      <c r="CXF1" s="34"/>
      <c r="CXG1" s="34"/>
      <c r="CXH1" s="34"/>
      <c r="CXI1" s="34"/>
      <c r="CXJ1" s="34"/>
      <c r="CXK1" s="34"/>
      <c r="CXL1" s="34"/>
      <c r="CXM1" s="34"/>
      <c r="CXN1" s="34"/>
      <c r="CXO1" s="34"/>
      <c r="CXP1" s="34"/>
      <c r="CXQ1" s="34"/>
      <c r="CXR1" s="34"/>
      <c r="CXS1" s="34"/>
      <c r="CXT1" s="34"/>
      <c r="CXU1" s="34"/>
      <c r="CXV1" s="34"/>
      <c r="CXW1" s="34"/>
      <c r="CXX1" s="34"/>
      <c r="CXY1" s="34"/>
      <c r="CXZ1" s="34"/>
      <c r="CYA1" s="34"/>
      <c r="CYB1" s="34"/>
      <c r="CYC1" s="34"/>
      <c r="CYD1" s="34"/>
      <c r="CYE1" s="34"/>
      <c r="CYF1" s="34"/>
      <c r="CYG1" s="34"/>
      <c r="CYH1" s="34"/>
      <c r="CYI1" s="34"/>
      <c r="CYJ1" s="34"/>
      <c r="CYK1" s="34"/>
      <c r="CYL1" s="34"/>
      <c r="CYM1" s="34"/>
      <c r="CYN1" s="34"/>
      <c r="CYO1" s="34"/>
      <c r="CYP1" s="34"/>
      <c r="CYQ1" s="34"/>
      <c r="CYR1" s="34"/>
      <c r="CYS1" s="34"/>
      <c r="CYT1" s="34"/>
      <c r="CYU1" s="34"/>
      <c r="CYV1" s="34"/>
      <c r="CYW1" s="34"/>
      <c r="CYX1" s="34"/>
      <c r="CYY1" s="34"/>
      <c r="CYZ1" s="34"/>
      <c r="CZA1" s="34"/>
      <c r="CZB1" s="34"/>
      <c r="CZC1" s="34"/>
      <c r="CZD1" s="34"/>
      <c r="CZE1" s="34"/>
      <c r="CZF1" s="34"/>
      <c r="CZG1" s="34"/>
      <c r="CZH1" s="34"/>
      <c r="CZI1" s="34"/>
      <c r="CZJ1" s="34"/>
      <c r="CZK1" s="34"/>
      <c r="CZL1" s="34"/>
      <c r="CZM1" s="34"/>
      <c r="CZN1" s="34"/>
      <c r="CZO1" s="34"/>
      <c r="CZP1" s="34"/>
      <c r="CZQ1" s="34"/>
      <c r="CZR1" s="34"/>
      <c r="CZS1" s="34"/>
      <c r="CZT1" s="34"/>
      <c r="CZU1" s="34"/>
      <c r="CZV1" s="34"/>
      <c r="CZW1" s="34"/>
      <c r="CZX1" s="34"/>
      <c r="CZY1" s="34"/>
      <c r="CZZ1" s="34"/>
      <c r="DAA1" s="34"/>
      <c r="DAB1" s="34"/>
      <c r="DAC1" s="34"/>
      <c r="DAD1" s="34"/>
      <c r="DAE1" s="34"/>
      <c r="DAF1" s="34"/>
      <c r="DAG1" s="34"/>
      <c r="DAH1" s="34"/>
      <c r="DAI1" s="34"/>
      <c r="DAJ1" s="34"/>
      <c r="DAK1" s="34"/>
      <c r="DAL1" s="34"/>
      <c r="DAM1" s="34"/>
      <c r="DAN1" s="34"/>
      <c r="DAO1" s="34"/>
      <c r="DAP1" s="34"/>
      <c r="DAQ1" s="34"/>
      <c r="DAR1" s="34"/>
      <c r="DAS1" s="34"/>
      <c r="DAT1" s="34"/>
      <c r="DAU1" s="34"/>
      <c r="DAV1" s="34"/>
      <c r="DAW1" s="34"/>
      <c r="DAX1" s="34"/>
      <c r="DAY1" s="34"/>
      <c r="DAZ1" s="34"/>
      <c r="DBA1" s="34"/>
      <c r="DBB1" s="34"/>
      <c r="DBC1" s="34"/>
      <c r="DBD1" s="34"/>
      <c r="DBE1" s="34"/>
      <c r="DBF1" s="34"/>
      <c r="DBG1" s="34"/>
      <c r="DBH1" s="34"/>
      <c r="DBI1" s="34"/>
      <c r="DBJ1" s="34"/>
      <c r="DBK1" s="34"/>
      <c r="DBL1" s="34"/>
      <c r="DBM1" s="34"/>
      <c r="DBN1" s="34"/>
      <c r="DBO1" s="34"/>
      <c r="DBP1" s="34"/>
      <c r="DBQ1" s="34"/>
      <c r="DBR1" s="34"/>
      <c r="DBS1" s="34"/>
      <c r="DBT1" s="34"/>
      <c r="DBU1" s="34"/>
      <c r="DBV1" s="34"/>
      <c r="DBW1" s="34"/>
      <c r="DBX1" s="34"/>
      <c r="DBY1" s="34"/>
      <c r="DBZ1" s="34"/>
      <c r="DCA1" s="34"/>
      <c r="DCB1" s="34"/>
      <c r="DCC1" s="34"/>
      <c r="DCD1" s="34"/>
      <c r="DCE1" s="34"/>
      <c r="DCF1" s="34"/>
      <c r="DCG1" s="34"/>
      <c r="DCH1" s="34"/>
      <c r="DCI1" s="34"/>
      <c r="DCJ1" s="34"/>
      <c r="DCK1" s="34"/>
      <c r="DCL1" s="34"/>
      <c r="DCM1" s="34"/>
      <c r="DCN1" s="34"/>
      <c r="DCO1" s="34"/>
      <c r="DCP1" s="34"/>
      <c r="DCQ1" s="34"/>
      <c r="DCR1" s="34"/>
      <c r="DCS1" s="34"/>
      <c r="DCT1" s="34"/>
      <c r="DCU1" s="34"/>
      <c r="DCV1" s="34"/>
      <c r="DCW1" s="34"/>
      <c r="DCX1" s="34"/>
      <c r="DCY1" s="34"/>
      <c r="DCZ1" s="34"/>
      <c r="DDA1" s="34"/>
      <c r="DDB1" s="34"/>
      <c r="DDC1" s="34"/>
      <c r="DDD1" s="34"/>
      <c r="DDE1" s="34"/>
      <c r="DDF1" s="34"/>
      <c r="DDG1" s="34"/>
      <c r="DDH1" s="34"/>
      <c r="DDI1" s="34"/>
      <c r="DDJ1" s="34"/>
      <c r="DDK1" s="34"/>
      <c r="DDL1" s="34"/>
      <c r="DDM1" s="34"/>
      <c r="DDN1" s="34"/>
      <c r="DDO1" s="34"/>
      <c r="DDP1" s="34"/>
      <c r="DDQ1" s="34"/>
      <c r="DDR1" s="34"/>
      <c r="DDS1" s="34"/>
      <c r="DDT1" s="34"/>
      <c r="DDU1" s="34"/>
      <c r="DDV1" s="34"/>
      <c r="DDW1" s="34"/>
      <c r="DDX1" s="34"/>
      <c r="DDY1" s="34"/>
      <c r="DDZ1" s="34"/>
      <c r="DEA1" s="34"/>
      <c r="DEB1" s="34"/>
      <c r="DEC1" s="34"/>
      <c r="DED1" s="34"/>
      <c r="DEE1" s="34"/>
      <c r="DEF1" s="34"/>
      <c r="DEG1" s="34"/>
      <c r="DEH1" s="34"/>
      <c r="DEI1" s="34"/>
      <c r="DEJ1" s="34"/>
      <c r="DEK1" s="34"/>
      <c r="DEL1" s="34"/>
      <c r="DEM1" s="34"/>
      <c r="DEN1" s="34"/>
      <c r="DEO1" s="34"/>
      <c r="DEP1" s="34"/>
      <c r="DEQ1" s="34"/>
      <c r="DER1" s="34"/>
      <c r="DES1" s="34"/>
      <c r="DET1" s="34"/>
      <c r="DEU1" s="34"/>
      <c r="DEV1" s="34"/>
      <c r="DEW1" s="34"/>
      <c r="DEX1" s="34"/>
      <c r="DEY1" s="34"/>
      <c r="DEZ1" s="34"/>
      <c r="DFA1" s="34"/>
      <c r="DFB1" s="34"/>
      <c r="DFC1" s="34"/>
      <c r="DFD1" s="34"/>
      <c r="DFE1" s="34"/>
      <c r="DFF1" s="34"/>
      <c r="DFG1" s="34"/>
      <c r="DFH1" s="34"/>
      <c r="DFI1" s="34"/>
      <c r="DFJ1" s="34"/>
      <c r="DFK1" s="34"/>
      <c r="DFL1" s="34"/>
      <c r="DFM1" s="34"/>
      <c r="DFN1" s="34"/>
      <c r="DFO1" s="34"/>
      <c r="DFP1" s="34"/>
      <c r="DFQ1" s="34"/>
      <c r="DFR1" s="34"/>
      <c r="DFS1" s="34"/>
      <c r="DFT1" s="34"/>
      <c r="DFU1" s="34"/>
      <c r="DFV1" s="34"/>
      <c r="DFW1" s="34"/>
      <c r="DFX1" s="34"/>
      <c r="DFY1" s="34"/>
      <c r="DFZ1" s="34"/>
      <c r="DGA1" s="34"/>
      <c r="DGB1" s="34"/>
      <c r="DGC1" s="34"/>
      <c r="DGD1" s="34"/>
      <c r="DGE1" s="34"/>
      <c r="DGF1" s="34"/>
      <c r="DGG1" s="34"/>
      <c r="DGH1" s="34"/>
      <c r="DGI1" s="34"/>
      <c r="DGJ1" s="34"/>
      <c r="DGK1" s="34"/>
      <c r="DGL1" s="34"/>
      <c r="DGM1" s="34"/>
      <c r="DGN1" s="34"/>
      <c r="DGO1" s="34"/>
      <c r="DGP1" s="34"/>
      <c r="DGQ1" s="34"/>
      <c r="DGR1" s="34"/>
      <c r="DGS1" s="34"/>
      <c r="DGT1" s="34"/>
      <c r="DGU1" s="34"/>
      <c r="DGV1" s="34"/>
      <c r="DGW1" s="34"/>
      <c r="DGX1" s="34"/>
      <c r="DGY1" s="34"/>
      <c r="DGZ1" s="34"/>
      <c r="DHA1" s="34"/>
      <c r="DHB1" s="34"/>
      <c r="DHC1" s="34"/>
      <c r="DHD1" s="34"/>
      <c r="DHE1" s="34"/>
      <c r="DHF1" s="34"/>
      <c r="DHG1" s="34"/>
      <c r="DHH1" s="34"/>
      <c r="DHI1" s="34"/>
      <c r="DHJ1" s="34"/>
      <c r="DHK1" s="34"/>
      <c r="DHL1" s="34"/>
      <c r="DHM1" s="34"/>
      <c r="DHN1" s="34"/>
      <c r="DHO1" s="34"/>
      <c r="DHP1" s="34"/>
      <c r="DHQ1" s="34"/>
      <c r="DHR1" s="34"/>
      <c r="DHS1" s="34"/>
      <c r="DHT1" s="34"/>
      <c r="DHU1" s="34"/>
      <c r="DHV1" s="34"/>
      <c r="DHW1" s="34"/>
      <c r="DHX1" s="34"/>
      <c r="DHY1" s="34"/>
      <c r="DHZ1" s="34"/>
      <c r="DIA1" s="34"/>
      <c r="DIB1" s="34"/>
      <c r="DIC1" s="34"/>
      <c r="DID1" s="34"/>
      <c r="DIE1" s="34"/>
      <c r="DIF1" s="34"/>
      <c r="DIG1" s="34"/>
      <c r="DIH1" s="34"/>
      <c r="DII1" s="34"/>
      <c r="DIJ1" s="34"/>
      <c r="DIK1" s="34"/>
      <c r="DIL1" s="34"/>
      <c r="DIM1" s="34"/>
      <c r="DIN1" s="34"/>
      <c r="DIO1" s="34"/>
      <c r="DIP1" s="34"/>
      <c r="DIQ1" s="34"/>
      <c r="DIR1" s="34"/>
      <c r="DIS1" s="34"/>
      <c r="DIT1" s="34"/>
      <c r="DIU1" s="34"/>
      <c r="DIV1" s="34"/>
      <c r="DIW1" s="34"/>
      <c r="DIX1" s="34"/>
      <c r="DIY1" s="34"/>
      <c r="DIZ1" s="34"/>
      <c r="DJA1" s="34"/>
      <c r="DJB1" s="34"/>
      <c r="DJC1" s="34"/>
      <c r="DJD1" s="34"/>
      <c r="DJE1" s="34"/>
      <c r="DJF1" s="34"/>
      <c r="DJG1" s="34"/>
      <c r="DJH1" s="34"/>
      <c r="DJI1" s="34"/>
      <c r="DJJ1" s="34"/>
      <c r="DJK1" s="34"/>
      <c r="DJL1" s="34"/>
      <c r="DJM1" s="34"/>
      <c r="DJN1" s="34"/>
      <c r="DJO1" s="34"/>
      <c r="DJP1" s="34"/>
      <c r="DJQ1" s="34"/>
      <c r="DJR1" s="34"/>
      <c r="DJS1" s="34"/>
      <c r="DJT1" s="34"/>
      <c r="DJU1" s="34"/>
      <c r="DJV1" s="34"/>
      <c r="DJW1" s="34"/>
      <c r="DJX1" s="34"/>
      <c r="DJY1" s="34"/>
      <c r="DJZ1" s="34"/>
      <c r="DKA1" s="34"/>
      <c r="DKB1" s="34"/>
      <c r="DKC1" s="34"/>
      <c r="DKD1" s="34"/>
      <c r="DKE1" s="34"/>
      <c r="DKF1" s="34"/>
      <c r="DKG1" s="34"/>
      <c r="DKH1" s="34"/>
      <c r="DKI1" s="34"/>
      <c r="DKJ1" s="34"/>
      <c r="DKK1" s="34"/>
      <c r="DKL1" s="34"/>
      <c r="DKM1" s="34"/>
      <c r="DKN1" s="34"/>
      <c r="DKO1" s="34"/>
      <c r="DKP1" s="34"/>
      <c r="DKQ1" s="34"/>
      <c r="DKR1" s="34"/>
      <c r="DKS1" s="34"/>
      <c r="DKT1" s="34"/>
      <c r="DKU1" s="34"/>
      <c r="DKV1" s="34"/>
      <c r="DKW1" s="34"/>
      <c r="DKX1" s="34"/>
      <c r="DKY1" s="34"/>
      <c r="DKZ1" s="34"/>
      <c r="DLA1" s="34"/>
      <c r="DLB1" s="34"/>
      <c r="DLC1" s="34"/>
      <c r="DLD1" s="34"/>
      <c r="DLE1" s="34"/>
      <c r="DLF1" s="34"/>
      <c r="DLG1" s="34"/>
      <c r="DLH1" s="34"/>
      <c r="DLI1" s="34"/>
      <c r="DLJ1" s="34"/>
      <c r="DLK1" s="34"/>
      <c r="DLL1" s="34"/>
      <c r="DLM1" s="34"/>
      <c r="DLN1" s="34"/>
      <c r="DLO1" s="34"/>
      <c r="DLP1" s="34"/>
      <c r="DLQ1" s="34"/>
      <c r="DLR1" s="34"/>
      <c r="DLS1" s="34"/>
      <c r="DLT1" s="34"/>
      <c r="DLU1" s="34"/>
      <c r="DLV1" s="34"/>
      <c r="DLW1" s="34"/>
      <c r="DLX1" s="34"/>
      <c r="DLY1" s="34"/>
      <c r="DLZ1" s="34"/>
      <c r="DMA1" s="34"/>
      <c r="DMB1" s="34"/>
      <c r="DMC1" s="34"/>
      <c r="DMD1" s="34"/>
      <c r="DME1" s="34"/>
      <c r="DMF1" s="34"/>
      <c r="DMG1" s="34"/>
      <c r="DMH1" s="34"/>
      <c r="DMI1" s="34"/>
      <c r="DMJ1" s="34"/>
      <c r="DMK1" s="34"/>
      <c r="DML1" s="34"/>
      <c r="DMM1" s="34"/>
      <c r="DMN1" s="34"/>
      <c r="DMO1" s="34"/>
      <c r="DMP1" s="34"/>
      <c r="DMQ1" s="34"/>
      <c r="DMR1" s="34"/>
      <c r="DMS1" s="34"/>
      <c r="DMT1" s="34"/>
      <c r="DMU1" s="34"/>
      <c r="DMV1" s="34"/>
      <c r="DMW1" s="34"/>
      <c r="DMX1" s="34"/>
      <c r="DMY1" s="34"/>
      <c r="DMZ1" s="34"/>
      <c r="DNA1" s="34"/>
      <c r="DNB1" s="34"/>
      <c r="DNC1" s="34"/>
      <c r="DND1" s="34"/>
      <c r="DNE1" s="34"/>
      <c r="DNF1" s="34"/>
      <c r="DNG1" s="34"/>
      <c r="DNH1" s="34"/>
      <c r="DNI1" s="34"/>
      <c r="DNJ1" s="34"/>
      <c r="DNK1" s="34"/>
      <c r="DNL1" s="34"/>
      <c r="DNM1" s="34"/>
      <c r="DNN1" s="34"/>
      <c r="DNO1" s="34"/>
      <c r="DNP1" s="34"/>
      <c r="DNQ1" s="34"/>
      <c r="DNR1" s="34"/>
      <c r="DNS1" s="34"/>
      <c r="DNT1" s="34"/>
      <c r="DNU1" s="34"/>
      <c r="DNV1" s="34"/>
      <c r="DNW1" s="34"/>
      <c r="DNX1" s="34"/>
      <c r="DNY1" s="34"/>
      <c r="DNZ1" s="34"/>
      <c r="DOA1" s="34"/>
      <c r="DOB1" s="34"/>
      <c r="DOC1" s="34"/>
      <c r="DOD1" s="34"/>
      <c r="DOE1" s="34"/>
      <c r="DOF1" s="34"/>
      <c r="DOG1" s="34"/>
      <c r="DOH1" s="34"/>
      <c r="DOI1" s="34"/>
      <c r="DOJ1" s="34"/>
      <c r="DOK1" s="34"/>
      <c r="DOL1" s="34"/>
      <c r="DOM1" s="34"/>
      <c r="DON1" s="34"/>
      <c r="DOO1" s="34"/>
      <c r="DOP1" s="34"/>
      <c r="DOQ1" s="34"/>
      <c r="DOR1" s="34"/>
      <c r="DOS1" s="34"/>
      <c r="DOT1" s="34"/>
      <c r="DOU1" s="34"/>
      <c r="DOV1" s="34"/>
      <c r="DOW1" s="34"/>
      <c r="DOX1" s="34"/>
      <c r="DOY1" s="34"/>
      <c r="DOZ1" s="34"/>
      <c r="DPA1" s="34"/>
      <c r="DPB1" s="34"/>
      <c r="DPC1" s="34"/>
      <c r="DPD1" s="34"/>
      <c r="DPE1" s="34"/>
      <c r="DPF1" s="34"/>
      <c r="DPG1" s="34"/>
      <c r="DPH1" s="34"/>
      <c r="DPI1" s="34"/>
      <c r="DPJ1" s="34"/>
      <c r="DPK1" s="34"/>
      <c r="DPL1" s="34"/>
      <c r="DPM1" s="34"/>
      <c r="DPN1" s="34"/>
      <c r="DPO1" s="34"/>
      <c r="DPP1" s="34"/>
      <c r="DPQ1" s="34"/>
      <c r="DPR1" s="34"/>
      <c r="DPS1" s="34"/>
      <c r="DPT1" s="34"/>
      <c r="DPU1" s="34"/>
      <c r="DPV1" s="34"/>
      <c r="DPW1" s="34"/>
      <c r="DPX1" s="34"/>
      <c r="DPY1" s="34"/>
      <c r="DPZ1" s="34"/>
      <c r="DQA1" s="34"/>
      <c r="DQB1" s="34"/>
      <c r="DQC1" s="34"/>
      <c r="DQD1" s="34"/>
      <c r="DQE1" s="34"/>
      <c r="DQF1" s="34"/>
      <c r="DQG1" s="34"/>
      <c r="DQH1" s="34"/>
      <c r="DQI1" s="34"/>
      <c r="DQJ1" s="34"/>
      <c r="DQK1" s="34"/>
      <c r="DQL1" s="34"/>
      <c r="DQM1" s="34"/>
      <c r="DQN1" s="34"/>
      <c r="DQO1" s="34"/>
      <c r="DQP1" s="34"/>
      <c r="DQQ1" s="34"/>
      <c r="DQR1" s="34"/>
      <c r="DQS1" s="34"/>
      <c r="DQT1" s="34"/>
      <c r="DQU1" s="34"/>
      <c r="DQV1" s="34"/>
      <c r="DQW1" s="34"/>
      <c r="DQX1" s="34"/>
      <c r="DQY1" s="34"/>
      <c r="DQZ1" s="34"/>
      <c r="DRA1" s="34"/>
      <c r="DRB1" s="34"/>
      <c r="DRC1" s="34"/>
      <c r="DRD1" s="34"/>
      <c r="DRE1" s="34"/>
      <c r="DRF1" s="34"/>
      <c r="DRG1" s="34"/>
      <c r="DRH1" s="34"/>
      <c r="DRI1" s="34"/>
      <c r="DRJ1" s="34"/>
      <c r="DRK1" s="34"/>
      <c r="DRL1" s="34"/>
      <c r="DRM1" s="34"/>
      <c r="DRN1" s="34"/>
      <c r="DRO1" s="34"/>
      <c r="DRP1" s="34"/>
      <c r="DRQ1" s="34"/>
      <c r="DRR1" s="34"/>
      <c r="DRS1" s="34"/>
      <c r="DRT1" s="34"/>
      <c r="DRU1" s="34"/>
      <c r="DRV1" s="34"/>
      <c r="DRW1" s="34"/>
      <c r="DRX1" s="34"/>
      <c r="DRY1" s="34"/>
      <c r="DRZ1" s="34"/>
      <c r="DSA1" s="34"/>
      <c r="DSB1" s="34"/>
      <c r="DSC1" s="34"/>
      <c r="DSD1" s="34"/>
      <c r="DSE1" s="34"/>
      <c r="DSF1" s="34"/>
      <c r="DSG1" s="34"/>
      <c r="DSH1" s="34"/>
      <c r="DSI1" s="34"/>
      <c r="DSJ1" s="34"/>
      <c r="DSK1" s="34"/>
      <c r="DSL1" s="34"/>
      <c r="DSM1" s="34"/>
      <c r="DSN1" s="34"/>
      <c r="DSO1" s="34"/>
      <c r="DSP1" s="34"/>
      <c r="DSQ1" s="34"/>
      <c r="DSR1" s="34"/>
      <c r="DSS1" s="34"/>
      <c r="DST1" s="34"/>
      <c r="DSU1" s="34"/>
      <c r="DSV1" s="34"/>
      <c r="DSW1" s="34"/>
      <c r="DSX1" s="34"/>
      <c r="DSY1" s="34"/>
      <c r="DSZ1" s="34"/>
      <c r="DTA1" s="34"/>
      <c r="DTB1" s="34"/>
      <c r="DTC1" s="34"/>
      <c r="DTD1" s="34"/>
      <c r="DTE1" s="34"/>
      <c r="DTF1" s="34"/>
      <c r="DTG1" s="34"/>
      <c r="DTH1" s="34"/>
      <c r="DTI1" s="34"/>
      <c r="DTJ1" s="34"/>
      <c r="DTK1" s="34"/>
      <c r="DTL1" s="34"/>
      <c r="DTM1" s="34"/>
      <c r="DTN1" s="34"/>
      <c r="DTO1" s="34"/>
      <c r="DTP1" s="34"/>
      <c r="DTQ1" s="34"/>
      <c r="DTR1" s="34"/>
      <c r="DTS1" s="34"/>
      <c r="DTT1" s="34"/>
      <c r="DTU1" s="34"/>
      <c r="DTV1" s="34"/>
      <c r="DTW1" s="34"/>
      <c r="DTX1" s="34"/>
      <c r="DTY1" s="34"/>
      <c r="DTZ1" s="34"/>
      <c r="DUA1" s="34"/>
      <c r="DUB1" s="34"/>
      <c r="DUC1" s="34"/>
      <c r="DUD1" s="34"/>
      <c r="DUE1" s="34"/>
      <c r="DUF1" s="34"/>
      <c r="DUG1" s="34"/>
      <c r="DUH1" s="34"/>
      <c r="DUI1" s="34"/>
      <c r="DUJ1" s="34"/>
      <c r="DUK1" s="34"/>
      <c r="DUL1" s="34"/>
      <c r="DUM1" s="34"/>
      <c r="DUN1" s="34"/>
      <c r="DUO1" s="34"/>
      <c r="DUP1" s="34"/>
      <c r="DUQ1" s="34"/>
      <c r="DUR1" s="34"/>
      <c r="DUS1" s="34"/>
      <c r="DUT1" s="34"/>
      <c r="DUU1" s="34"/>
      <c r="DUV1" s="34"/>
      <c r="DUW1" s="34"/>
      <c r="DUX1" s="34"/>
      <c r="DUY1" s="34"/>
      <c r="DUZ1" s="34"/>
      <c r="DVA1" s="34"/>
      <c r="DVB1" s="34"/>
      <c r="DVC1" s="34"/>
      <c r="DVD1" s="34"/>
      <c r="DVE1" s="34"/>
      <c r="DVF1" s="34"/>
      <c r="DVG1" s="34"/>
      <c r="DVH1" s="34"/>
      <c r="DVI1" s="34"/>
      <c r="DVJ1" s="34"/>
      <c r="DVK1" s="34"/>
      <c r="DVL1" s="34"/>
      <c r="DVM1" s="34"/>
      <c r="DVN1" s="34"/>
      <c r="DVO1" s="34"/>
      <c r="DVP1" s="34"/>
      <c r="DVQ1" s="34"/>
      <c r="DVR1" s="34"/>
      <c r="DVS1" s="34"/>
      <c r="DVT1" s="34"/>
      <c r="DVU1" s="34"/>
      <c r="DVV1" s="34"/>
      <c r="DVW1" s="34"/>
      <c r="DVX1" s="34"/>
      <c r="DVY1" s="34"/>
      <c r="DVZ1" s="34"/>
      <c r="DWA1" s="34"/>
      <c r="DWB1" s="34"/>
      <c r="DWC1" s="34"/>
      <c r="DWD1" s="34"/>
      <c r="DWE1" s="34"/>
      <c r="DWF1" s="34"/>
      <c r="DWG1" s="34"/>
      <c r="DWH1" s="34"/>
      <c r="DWI1" s="34"/>
      <c r="DWJ1" s="34"/>
      <c r="DWK1" s="34"/>
      <c r="DWL1" s="34"/>
      <c r="DWM1" s="34"/>
      <c r="DWN1" s="34"/>
      <c r="DWO1" s="34"/>
      <c r="DWP1" s="34"/>
      <c r="DWQ1" s="34"/>
      <c r="DWR1" s="34"/>
      <c r="DWS1" s="34"/>
      <c r="DWT1" s="34"/>
      <c r="DWU1" s="34"/>
      <c r="DWV1" s="34"/>
      <c r="DWW1" s="34"/>
      <c r="DWX1" s="34"/>
      <c r="DWY1" s="34"/>
      <c r="DWZ1" s="34"/>
      <c r="DXA1" s="34"/>
      <c r="DXB1" s="34"/>
      <c r="DXC1" s="34"/>
      <c r="DXD1" s="34"/>
      <c r="DXE1" s="34"/>
      <c r="DXF1" s="34"/>
      <c r="DXG1" s="34"/>
      <c r="DXH1" s="34"/>
      <c r="DXI1" s="34"/>
      <c r="DXJ1" s="34"/>
      <c r="DXK1" s="34"/>
      <c r="DXL1" s="34"/>
      <c r="DXM1" s="34"/>
      <c r="DXN1" s="34"/>
      <c r="DXO1" s="34"/>
      <c r="DXP1" s="34"/>
      <c r="DXQ1" s="34"/>
      <c r="DXR1" s="34"/>
      <c r="DXS1" s="34"/>
      <c r="DXT1" s="34"/>
      <c r="DXU1" s="34"/>
      <c r="DXV1" s="34"/>
      <c r="DXW1" s="34"/>
      <c r="DXX1" s="34"/>
      <c r="DXY1" s="34"/>
      <c r="DXZ1" s="34"/>
      <c r="DYA1" s="34"/>
      <c r="DYB1" s="34"/>
      <c r="DYC1" s="34"/>
      <c r="DYD1" s="34"/>
      <c r="DYE1" s="34"/>
      <c r="DYF1" s="34"/>
      <c r="DYG1" s="34"/>
      <c r="DYH1" s="34"/>
      <c r="DYI1" s="34"/>
      <c r="DYJ1" s="34"/>
      <c r="DYK1" s="34"/>
      <c r="DYL1" s="34"/>
      <c r="DYM1" s="34"/>
      <c r="DYN1" s="34"/>
      <c r="DYO1" s="34"/>
      <c r="DYP1" s="34"/>
      <c r="DYQ1" s="34"/>
      <c r="DYR1" s="34"/>
      <c r="DYS1" s="34"/>
      <c r="DYT1" s="34"/>
      <c r="DYU1" s="34"/>
      <c r="DYV1" s="34"/>
      <c r="DYW1" s="34"/>
      <c r="DYX1" s="34"/>
      <c r="DYY1" s="34"/>
      <c r="DYZ1" s="34"/>
      <c r="DZA1" s="34"/>
      <c r="DZB1" s="34"/>
      <c r="DZC1" s="34"/>
      <c r="DZD1" s="34"/>
      <c r="DZE1" s="34"/>
      <c r="DZF1" s="34"/>
      <c r="DZG1" s="34"/>
      <c r="DZH1" s="34"/>
      <c r="DZI1" s="34"/>
      <c r="DZJ1" s="34"/>
      <c r="DZK1" s="34"/>
      <c r="DZL1" s="34"/>
      <c r="DZM1" s="34"/>
      <c r="DZN1" s="34"/>
      <c r="DZO1" s="34"/>
      <c r="DZP1" s="34"/>
      <c r="DZQ1" s="34"/>
      <c r="DZR1" s="34"/>
      <c r="DZS1" s="34"/>
      <c r="DZT1" s="34"/>
      <c r="DZU1" s="34"/>
      <c r="DZV1" s="34"/>
      <c r="DZW1" s="34"/>
      <c r="DZX1" s="34"/>
      <c r="DZY1" s="34"/>
      <c r="DZZ1" s="34"/>
      <c r="EAA1" s="34"/>
      <c r="EAB1" s="34"/>
      <c r="EAC1" s="34"/>
      <c r="EAD1" s="34"/>
      <c r="EAE1" s="34"/>
      <c r="EAF1" s="34"/>
      <c r="EAG1" s="34"/>
      <c r="EAH1" s="34"/>
      <c r="EAI1" s="34"/>
      <c r="EAJ1" s="34"/>
      <c r="EAK1" s="34"/>
      <c r="EAL1" s="34"/>
      <c r="EAM1" s="34"/>
      <c r="EAN1" s="34"/>
      <c r="EAO1" s="34"/>
      <c r="EAP1" s="34"/>
      <c r="EAQ1" s="34"/>
      <c r="EAR1" s="34"/>
      <c r="EAS1" s="34"/>
      <c r="EAT1" s="34"/>
      <c r="EAU1" s="34"/>
      <c r="EAV1" s="34"/>
      <c r="EAW1" s="34"/>
      <c r="EAX1" s="34"/>
      <c r="EAY1" s="34"/>
      <c r="EAZ1" s="34"/>
      <c r="EBA1" s="34"/>
      <c r="EBB1" s="34"/>
      <c r="EBC1" s="34"/>
      <c r="EBD1" s="34"/>
      <c r="EBE1" s="34"/>
      <c r="EBF1" s="34"/>
      <c r="EBG1" s="34"/>
      <c r="EBH1" s="34"/>
      <c r="EBI1" s="34"/>
      <c r="EBJ1" s="34"/>
      <c r="EBK1" s="34"/>
      <c r="EBL1" s="34"/>
      <c r="EBM1" s="34"/>
      <c r="EBN1" s="34"/>
      <c r="EBO1" s="34"/>
      <c r="EBP1" s="34"/>
      <c r="EBQ1" s="34"/>
      <c r="EBR1" s="34"/>
      <c r="EBS1" s="34"/>
      <c r="EBT1" s="34"/>
      <c r="EBU1" s="34"/>
      <c r="EBV1" s="34"/>
      <c r="EBW1" s="34"/>
      <c r="EBX1" s="34"/>
      <c r="EBY1" s="34"/>
      <c r="EBZ1" s="34"/>
      <c r="ECA1" s="34"/>
      <c r="ECB1" s="34"/>
      <c r="ECC1" s="34"/>
      <c r="ECD1" s="34"/>
      <c r="ECE1" s="34"/>
      <c r="ECF1" s="34"/>
      <c r="ECG1" s="34"/>
      <c r="ECH1" s="34"/>
      <c r="ECI1" s="34"/>
      <c r="ECJ1" s="34"/>
      <c r="ECK1" s="34"/>
      <c r="ECL1" s="34"/>
      <c r="ECM1" s="34"/>
      <c r="ECN1" s="34"/>
      <c r="ECO1" s="34"/>
      <c r="ECP1" s="34"/>
      <c r="ECQ1" s="34"/>
      <c r="ECR1" s="34"/>
      <c r="ECS1" s="34"/>
      <c r="ECT1" s="34"/>
      <c r="ECU1" s="34"/>
      <c r="ECV1" s="34"/>
      <c r="ECW1" s="34"/>
      <c r="ECX1" s="34"/>
      <c r="ECY1" s="34"/>
      <c r="ECZ1" s="34"/>
      <c r="EDA1" s="34"/>
      <c r="EDB1" s="34"/>
      <c r="EDC1" s="34"/>
      <c r="EDD1" s="34"/>
      <c r="EDE1" s="34"/>
      <c r="EDF1" s="34"/>
      <c r="EDG1" s="34"/>
      <c r="EDH1" s="34"/>
      <c r="EDI1" s="34"/>
      <c r="EDJ1" s="34"/>
      <c r="EDK1" s="34"/>
      <c r="EDL1" s="34"/>
      <c r="EDM1" s="34"/>
      <c r="EDN1" s="34"/>
      <c r="EDO1" s="34"/>
      <c r="EDP1" s="34"/>
      <c r="EDQ1" s="34"/>
      <c r="EDR1" s="34"/>
      <c r="EDS1" s="34"/>
      <c r="EDT1" s="34"/>
      <c r="EDU1" s="34"/>
      <c r="EDV1" s="34"/>
      <c r="EDW1" s="34"/>
      <c r="EDX1" s="34"/>
      <c r="EDY1" s="34"/>
      <c r="EDZ1" s="34"/>
      <c r="EEA1" s="34"/>
      <c r="EEB1" s="34"/>
      <c r="EEC1" s="34"/>
      <c r="EED1" s="34"/>
      <c r="EEE1" s="34"/>
      <c r="EEF1" s="34"/>
      <c r="EEG1" s="34"/>
      <c r="EEH1" s="34"/>
      <c r="EEI1" s="34"/>
      <c r="EEJ1" s="34"/>
      <c r="EEK1" s="34"/>
      <c r="EEL1" s="34"/>
      <c r="EEM1" s="34"/>
      <c r="EEN1" s="34"/>
      <c r="EEO1" s="34"/>
      <c r="EEP1" s="34"/>
      <c r="EEQ1" s="34"/>
      <c r="EER1" s="34"/>
      <c r="EES1" s="34"/>
      <c r="EET1" s="34"/>
      <c r="EEU1" s="34"/>
      <c r="EEV1" s="34"/>
      <c r="EEW1" s="34"/>
      <c r="EEX1" s="34"/>
      <c r="EEY1" s="34"/>
      <c r="EEZ1" s="34"/>
      <c r="EFA1" s="34"/>
      <c r="EFB1" s="34"/>
      <c r="EFC1" s="34"/>
      <c r="EFD1" s="34"/>
      <c r="EFE1" s="34"/>
      <c r="EFF1" s="34"/>
      <c r="EFG1" s="34"/>
      <c r="EFH1" s="34"/>
      <c r="EFI1" s="34"/>
      <c r="EFJ1" s="34"/>
      <c r="EFK1" s="34"/>
      <c r="EFL1" s="34"/>
      <c r="EFM1" s="34"/>
      <c r="EFN1" s="34"/>
      <c r="EFO1" s="34"/>
      <c r="EFP1" s="34"/>
      <c r="EFQ1" s="34"/>
      <c r="EFR1" s="34"/>
      <c r="EFS1" s="34"/>
      <c r="EFT1" s="34"/>
      <c r="EFU1" s="34"/>
      <c r="EFV1" s="34"/>
      <c r="EFW1" s="34"/>
      <c r="EFX1" s="34"/>
      <c r="EFY1" s="34"/>
      <c r="EFZ1" s="34"/>
      <c r="EGA1" s="34"/>
      <c r="EGB1" s="34"/>
      <c r="EGC1" s="34"/>
      <c r="EGD1" s="34"/>
      <c r="EGE1" s="34"/>
      <c r="EGF1" s="34"/>
      <c r="EGG1" s="34"/>
      <c r="EGH1" s="34"/>
      <c r="EGI1" s="34"/>
      <c r="EGJ1" s="34"/>
      <c r="EGK1" s="34"/>
      <c r="EGL1" s="34"/>
      <c r="EGM1" s="34"/>
      <c r="EGN1" s="34"/>
      <c r="EGO1" s="34"/>
      <c r="EGP1" s="34"/>
      <c r="EGQ1" s="34"/>
      <c r="EGR1" s="34"/>
      <c r="EGS1" s="34"/>
      <c r="EGT1" s="34"/>
      <c r="EGU1" s="34"/>
      <c r="EGV1" s="34"/>
      <c r="EGW1" s="34"/>
      <c r="EGX1" s="34"/>
      <c r="EGY1" s="34"/>
      <c r="EGZ1" s="34"/>
      <c r="EHA1" s="34"/>
      <c r="EHB1" s="34"/>
      <c r="EHC1" s="34"/>
      <c r="EHD1" s="34"/>
      <c r="EHE1" s="34"/>
      <c r="EHF1" s="34"/>
      <c r="EHG1" s="34"/>
      <c r="EHH1" s="34"/>
      <c r="EHI1" s="34"/>
      <c r="EHJ1" s="34"/>
      <c r="EHK1" s="34"/>
      <c r="EHL1" s="34"/>
      <c r="EHM1" s="34"/>
      <c r="EHN1" s="34"/>
      <c r="EHO1" s="34"/>
      <c r="EHP1" s="34"/>
      <c r="EHQ1" s="34"/>
      <c r="EHR1" s="34"/>
      <c r="EHS1" s="34"/>
      <c r="EHT1" s="34"/>
      <c r="EHU1" s="34"/>
      <c r="EHV1" s="34"/>
      <c r="EHW1" s="34"/>
      <c r="EHX1" s="34"/>
      <c r="EHY1" s="34"/>
      <c r="EHZ1" s="34"/>
      <c r="EIA1" s="34"/>
      <c r="EIB1" s="34"/>
      <c r="EIC1" s="34"/>
      <c r="EID1" s="34"/>
      <c r="EIE1" s="34"/>
      <c r="EIF1" s="34"/>
      <c r="EIG1" s="34"/>
      <c r="EIH1" s="34"/>
      <c r="EII1" s="34"/>
      <c r="EIJ1" s="34"/>
      <c r="EIK1" s="34"/>
      <c r="EIL1" s="34"/>
      <c r="EIM1" s="34"/>
      <c r="EIN1" s="34"/>
      <c r="EIO1" s="34"/>
      <c r="EIP1" s="34"/>
      <c r="EIQ1" s="34"/>
      <c r="EIR1" s="34"/>
      <c r="EIS1" s="34"/>
      <c r="EIT1" s="34"/>
      <c r="EIU1" s="34"/>
      <c r="EIV1" s="34"/>
      <c r="EIW1" s="34"/>
      <c r="EIX1" s="34"/>
      <c r="EIY1" s="34"/>
      <c r="EIZ1" s="34"/>
      <c r="EJA1" s="34"/>
      <c r="EJB1" s="34"/>
      <c r="EJC1" s="34"/>
      <c r="EJD1" s="34"/>
      <c r="EJE1" s="34"/>
      <c r="EJF1" s="34"/>
      <c r="EJG1" s="34"/>
      <c r="EJH1" s="34"/>
      <c r="EJI1" s="34"/>
      <c r="EJJ1" s="34"/>
      <c r="EJK1" s="34"/>
      <c r="EJL1" s="34"/>
      <c r="EJM1" s="34"/>
      <c r="EJN1" s="34"/>
      <c r="EJO1" s="34"/>
      <c r="EJP1" s="34"/>
      <c r="EJQ1" s="34"/>
      <c r="EJR1" s="34"/>
      <c r="EJS1" s="34"/>
      <c r="EJT1" s="34"/>
      <c r="EJU1" s="34"/>
      <c r="EJV1" s="34"/>
      <c r="EJW1" s="34"/>
      <c r="EJX1" s="34"/>
      <c r="EJY1" s="34"/>
      <c r="EJZ1" s="34"/>
      <c r="EKA1" s="34"/>
      <c r="EKB1" s="34"/>
      <c r="EKC1" s="34"/>
      <c r="EKD1" s="34"/>
      <c r="EKE1" s="34"/>
      <c r="EKF1" s="34"/>
      <c r="EKG1" s="34"/>
      <c r="EKH1" s="34"/>
      <c r="EKI1" s="34"/>
      <c r="EKJ1" s="34"/>
      <c r="EKK1" s="34"/>
      <c r="EKL1" s="34"/>
      <c r="EKM1" s="34"/>
      <c r="EKN1" s="34"/>
      <c r="EKO1" s="34"/>
      <c r="EKP1" s="34"/>
      <c r="EKQ1" s="34"/>
      <c r="EKR1" s="34"/>
      <c r="EKS1" s="34"/>
      <c r="EKT1" s="34"/>
      <c r="EKU1" s="34"/>
      <c r="EKV1" s="34"/>
      <c r="EKW1" s="34"/>
      <c r="EKX1" s="34"/>
      <c r="EKY1" s="34"/>
      <c r="EKZ1" s="34"/>
      <c r="ELA1" s="34"/>
      <c r="ELB1" s="34"/>
      <c r="ELC1" s="34"/>
      <c r="ELD1" s="34"/>
      <c r="ELE1" s="34"/>
      <c r="ELF1" s="34"/>
      <c r="ELG1" s="34"/>
      <c r="ELH1" s="34"/>
      <c r="ELI1" s="34"/>
      <c r="ELJ1" s="34"/>
      <c r="ELK1" s="34"/>
      <c r="ELL1" s="34"/>
      <c r="ELM1" s="34"/>
      <c r="ELN1" s="34"/>
      <c r="ELO1" s="34"/>
      <c r="ELP1" s="34"/>
      <c r="ELQ1" s="34"/>
      <c r="ELR1" s="34"/>
      <c r="ELS1" s="34"/>
      <c r="ELT1" s="34"/>
      <c r="ELU1" s="34"/>
      <c r="ELV1" s="34"/>
      <c r="ELW1" s="34"/>
      <c r="ELX1" s="34"/>
      <c r="ELY1" s="34"/>
      <c r="ELZ1" s="34"/>
      <c r="EMA1" s="34"/>
      <c r="EMB1" s="34"/>
      <c r="EMC1" s="34"/>
      <c r="EMD1" s="34"/>
      <c r="EME1" s="34"/>
      <c r="EMF1" s="34"/>
      <c r="EMG1" s="34"/>
      <c r="EMH1" s="34"/>
      <c r="EMI1" s="34"/>
      <c r="EMJ1" s="34"/>
      <c r="EMK1" s="34"/>
      <c r="EML1" s="34"/>
      <c r="EMM1" s="34"/>
      <c r="EMN1" s="34"/>
      <c r="EMO1" s="34"/>
      <c r="EMP1" s="34"/>
      <c r="EMQ1" s="34"/>
      <c r="EMR1" s="34"/>
      <c r="EMS1" s="34"/>
      <c r="EMT1" s="34"/>
      <c r="EMU1" s="34"/>
      <c r="EMV1" s="34"/>
      <c r="EMW1" s="34"/>
      <c r="EMX1" s="34"/>
      <c r="EMY1" s="34"/>
      <c r="EMZ1" s="34"/>
      <c r="ENA1" s="34"/>
      <c r="ENB1" s="34"/>
      <c r="ENC1" s="34"/>
      <c r="END1" s="34"/>
      <c r="ENE1" s="34"/>
      <c r="ENF1" s="34"/>
      <c r="ENG1" s="34"/>
      <c r="ENH1" s="34"/>
      <c r="ENI1" s="34"/>
      <c r="ENJ1" s="34"/>
      <c r="ENK1" s="34"/>
      <c r="ENL1" s="34"/>
      <c r="ENM1" s="34"/>
      <c r="ENN1" s="34"/>
      <c r="ENO1" s="34"/>
      <c r="ENP1" s="34"/>
      <c r="ENQ1" s="34"/>
      <c r="ENR1" s="34"/>
      <c r="ENS1" s="34"/>
      <c r="ENT1" s="34"/>
      <c r="ENU1" s="34"/>
      <c r="ENV1" s="34"/>
      <c r="ENW1" s="34"/>
      <c r="ENX1" s="34"/>
      <c r="ENY1" s="34"/>
      <c r="ENZ1" s="34"/>
      <c r="EOA1" s="34"/>
      <c r="EOB1" s="34"/>
      <c r="EOC1" s="34"/>
      <c r="EOD1" s="34"/>
      <c r="EOE1" s="34"/>
      <c r="EOF1" s="34"/>
      <c r="EOG1" s="34"/>
      <c r="EOH1" s="34"/>
      <c r="EOI1" s="34"/>
      <c r="EOJ1" s="34"/>
      <c r="EOK1" s="34"/>
      <c r="EOL1" s="34"/>
      <c r="EOM1" s="34"/>
      <c r="EON1" s="34"/>
      <c r="EOO1" s="34"/>
      <c r="EOP1" s="34"/>
      <c r="EOQ1" s="34"/>
      <c r="EOR1" s="34"/>
      <c r="EOS1" s="34"/>
      <c r="EOT1" s="34"/>
      <c r="EOU1" s="34"/>
      <c r="EOV1" s="34"/>
      <c r="EOW1" s="34"/>
      <c r="EOX1" s="34"/>
      <c r="EOY1" s="34"/>
      <c r="EOZ1" s="34"/>
      <c r="EPA1" s="34"/>
      <c r="EPB1" s="34"/>
      <c r="EPC1" s="34"/>
      <c r="EPD1" s="34"/>
      <c r="EPE1" s="34"/>
      <c r="EPF1" s="34"/>
      <c r="EPG1" s="34"/>
      <c r="EPH1" s="34"/>
      <c r="EPI1" s="34"/>
      <c r="EPJ1" s="34"/>
      <c r="EPK1" s="34"/>
      <c r="EPL1" s="34"/>
      <c r="EPM1" s="34"/>
      <c r="EPN1" s="34"/>
      <c r="EPO1" s="34"/>
      <c r="EPP1" s="34"/>
      <c r="EPQ1" s="34"/>
      <c r="EPR1" s="34"/>
      <c r="EPS1" s="34"/>
      <c r="EPT1" s="34"/>
      <c r="EPU1" s="34"/>
      <c r="EPV1" s="34"/>
      <c r="EPW1" s="34"/>
      <c r="EPX1" s="34"/>
      <c r="EPY1" s="34"/>
      <c r="EPZ1" s="34"/>
      <c r="EQA1" s="34"/>
      <c r="EQB1" s="34"/>
      <c r="EQC1" s="34"/>
      <c r="EQD1" s="34"/>
      <c r="EQE1" s="34"/>
      <c r="EQF1" s="34"/>
      <c r="EQG1" s="34"/>
      <c r="EQH1" s="34"/>
      <c r="EQI1" s="34"/>
      <c r="EQJ1" s="34"/>
      <c r="EQK1" s="34"/>
      <c r="EQL1" s="34"/>
      <c r="EQM1" s="34"/>
      <c r="EQN1" s="34"/>
      <c r="EQO1" s="34"/>
      <c r="EQP1" s="34"/>
      <c r="EQQ1" s="34"/>
      <c r="EQR1" s="34"/>
      <c r="EQS1" s="34"/>
      <c r="EQT1" s="34"/>
      <c r="EQU1" s="34"/>
      <c r="EQV1" s="34"/>
      <c r="EQW1" s="34"/>
      <c r="EQX1" s="34"/>
      <c r="EQY1" s="34"/>
      <c r="EQZ1" s="34"/>
      <c r="ERA1" s="34"/>
      <c r="ERB1" s="34"/>
      <c r="ERC1" s="34"/>
      <c r="ERD1" s="34"/>
      <c r="ERE1" s="34"/>
      <c r="ERF1" s="34"/>
      <c r="ERG1" s="34"/>
      <c r="ERH1" s="34"/>
      <c r="ERI1" s="34"/>
      <c r="ERJ1" s="34"/>
      <c r="ERK1" s="34"/>
      <c r="ERL1" s="34"/>
      <c r="ERM1" s="34"/>
      <c r="ERN1" s="34"/>
      <c r="ERO1" s="34"/>
      <c r="ERP1" s="34"/>
      <c r="ERQ1" s="34"/>
      <c r="ERR1" s="34"/>
      <c r="ERS1" s="34"/>
      <c r="ERT1" s="34"/>
      <c r="ERU1" s="34"/>
      <c r="ERV1" s="34"/>
      <c r="ERW1" s="34"/>
      <c r="ERX1" s="34"/>
      <c r="ERY1" s="34"/>
      <c r="ERZ1" s="34"/>
      <c r="ESA1" s="34"/>
      <c r="ESB1" s="34"/>
      <c r="ESC1" s="34"/>
      <c r="ESD1" s="34"/>
      <c r="ESE1" s="34"/>
      <c r="ESF1" s="34"/>
      <c r="ESG1" s="34"/>
      <c r="ESH1" s="34"/>
      <c r="ESI1" s="34"/>
      <c r="ESJ1" s="34"/>
      <c r="ESK1" s="34"/>
      <c r="ESL1" s="34"/>
      <c r="ESM1" s="34"/>
      <c r="ESN1" s="34"/>
      <c r="ESO1" s="34"/>
      <c r="ESP1" s="34"/>
      <c r="ESQ1" s="34"/>
      <c r="ESR1" s="34"/>
      <c r="ESS1" s="34"/>
      <c r="EST1" s="34"/>
      <c r="ESU1" s="34"/>
      <c r="ESV1" s="34"/>
      <c r="ESW1" s="34"/>
      <c r="ESX1" s="34"/>
      <c r="ESY1" s="34"/>
      <c r="ESZ1" s="34"/>
      <c r="ETA1" s="34"/>
      <c r="ETB1" s="34"/>
      <c r="ETC1" s="34"/>
      <c r="ETD1" s="34"/>
      <c r="ETE1" s="34"/>
      <c r="ETF1" s="34"/>
      <c r="ETG1" s="34"/>
      <c r="ETH1" s="34"/>
      <c r="ETI1" s="34"/>
      <c r="ETJ1" s="34"/>
      <c r="ETK1" s="34"/>
      <c r="ETL1" s="34"/>
      <c r="ETM1" s="34"/>
      <c r="ETN1" s="34"/>
      <c r="ETO1" s="34"/>
      <c r="ETP1" s="34"/>
      <c r="ETQ1" s="34"/>
      <c r="ETR1" s="34"/>
      <c r="ETS1" s="34"/>
      <c r="ETT1" s="34"/>
      <c r="ETU1" s="34"/>
      <c r="ETV1" s="34"/>
      <c r="ETW1" s="34"/>
      <c r="ETX1" s="34"/>
      <c r="ETY1" s="34"/>
      <c r="ETZ1" s="34"/>
      <c r="EUA1" s="34"/>
      <c r="EUB1" s="34"/>
      <c r="EUC1" s="34"/>
      <c r="EUD1" s="34"/>
      <c r="EUE1" s="34"/>
      <c r="EUF1" s="34"/>
      <c r="EUG1" s="34"/>
      <c r="EUH1" s="34"/>
      <c r="EUI1" s="34"/>
      <c r="EUJ1" s="34"/>
      <c r="EUK1" s="34"/>
      <c r="EUL1" s="34"/>
      <c r="EUM1" s="34"/>
      <c r="EUN1" s="34"/>
      <c r="EUO1" s="34"/>
      <c r="EUP1" s="34"/>
      <c r="EUQ1" s="34"/>
      <c r="EUR1" s="34"/>
      <c r="EUS1" s="34"/>
      <c r="EUT1" s="34"/>
      <c r="EUU1" s="34"/>
      <c r="EUV1" s="34"/>
      <c r="EUW1" s="34"/>
      <c r="EUX1" s="34"/>
      <c r="EUY1" s="34"/>
      <c r="EUZ1" s="34"/>
      <c r="EVA1" s="34"/>
      <c r="EVB1" s="34"/>
      <c r="EVC1" s="34"/>
      <c r="EVD1" s="34"/>
      <c r="EVE1" s="34"/>
      <c r="EVF1" s="34"/>
      <c r="EVG1" s="34"/>
      <c r="EVH1" s="34"/>
      <c r="EVI1" s="34"/>
      <c r="EVJ1" s="34"/>
      <c r="EVK1" s="34"/>
      <c r="EVL1" s="34"/>
      <c r="EVM1" s="34"/>
      <c r="EVN1" s="34"/>
      <c r="EVO1" s="34"/>
      <c r="EVP1" s="34"/>
      <c r="EVQ1" s="34"/>
      <c r="EVR1" s="34"/>
      <c r="EVS1" s="34"/>
      <c r="EVT1" s="34"/>
      <c r="EVU1" s="34"/>
      <c r="EVV1" s="34"/>
      <c r="EVW1" s="34"/>
      <c r="EVX1" s="34"/>
      <c r="EVY1" s="34"/>
      <c r="EVZ1" s="34"/>
      <c r="EWA1" s="34"/>
      <c r="EWB1" s="34"/>
      <c r="EWC1" s="34"/>
      <c r="EWD1" s="34"/>
      <c r="EWE1" s="34"/>
      <c r="EWF1" s="34"/>
      <c r="EWG1" s="34"/>
      <c r="EWH1" s="34"/>
      <c r="EWI1" s="34"/>
      <c r="EWJ1" s="34"/>
      <c r="EWK1" s="34"/>
      <c r="EWL1" s="34"/>
      <c r="EWM1" s="34"/>
      <c r="EWN1" s="34"/>
      <c r="EWO1" s="34"/>
      <c r="EWP1" s="34"/>
      <c r="EWQ1" s="34"/>
      <c r="EWR1" s="34"/>
      <c r="EWS1" s="34"/>
      <c r="EWT1" s="34"/>
      <c r="EWU1" s="34"/>
      <c r="EWV1" s="34"/>
      <c r="EWW1" s="34"/>
      <c r="EWX1" s="34"/>
      <c r="EWY1" s="34"/>
      <c r="EWZ1" s="34"/>
      <c r="EXA1" s="34"/>
      <c r="EXB1" s="34"/>
      <c r="EXC1" s="34"/>
      <c r="EXD1" s="34"/>
      <c r="EXE1" s="34"/>
      <c r="EXF1" s="34"/>
      <c r="EXG1" s="34"/>
      <c r="EXH1" s="34"/>
      <c r="EXI1" s="34"/>
      <c r="EXJ1" s="34"/>
      <c r="EXK1" s="34"/>
      <c r="EXL1" s="34"/>
      <c r="EXM1" s="34"/>
      <c r="EXN1" s="34"/>
      <c r="EXO1" s="34"/>
      <c r="EXP1" s="34"/>
      <c r="EXQ1" s="34"/>
      <c r="EXR1" s="34"/>
      <c r="EXS1" s="34"/>
      <c r="EXT1" s="34"/>
      <c r="EXU1" s="34"/>
      <c r="EXV1" s="34"/>
      <c r="EXW1" s="34"/>
      <c r="EXX1" s="34"/>
      <c r="EXY1" s="34"/>
      <c r="EXZ1" s="34"/>
      <c r="EYA1" s="34"/>
      <c r="EYB1" s="34"/>
      <c r="EYC1" s="34"/>
      <c r="EYD1" s="34"/>
      <c r="EYE1" s="34"/>
      <c r="EYF1" s="34"/>
      <c r="EYG1" s="34"/>
      <c r="EYH1" s="34"/>
      <c r="EYI1" s="34"/>
      <c r="EYJ1" s="34"/>
      <c r="EYK1" s="34"/>
      <c r="EYL1" s="34"/>
      <c r="EYM1" s="34"/>
      <c r="EYN1" s="34"/>
      <c r="EYO1" s="34"/>
      <c r="EYP1" s="34"/>
      <c r="EYQ1" s="34"/>
      <c r="EYR1" s="34"/>
      <c r="EYS1" s="34"/>
      <c r="EYT1" s="34"/>
      <c r="EYU1" s="34"/>
      <c r="EYV1" s="34"/>
      <c r="EYW1" s="34"/>
      <c r="EYX1" s="34"/>
      <c r="EYY1" s="34"/>
      <c r="EYZ1" s="34"/>
      <c r="EZA1" s="34"/>
      <c r="EZB1" s="34"/>
      <c r="EZC1" s="34"/>
      <c r="EZD1" s="34"/>
      <c r="EZE1" s="34"/>
      <c r="EZF1" s="34"/>
      <c r="EZG1" s="34"/>
      <c r="EZH1" s="34"/>
      <c r="EZI1" s="34"/>
      <c r="EZJ1" s="34"/>
      <c r="EZK1" s="34"/>
      <c r="EZL1" s="34"/>
      <c r="EZM1" s="34"/>
      <c r="EZN1" s="34"/>
      <c r="EZO1" s="34"/>
      <c r="EZP1" s="34"/>
      <c r="EZQ1" s="34"/>
      <c r="EZR1" s="34"/>
      <c r="EZS1" s="34"/>
      <c r="EZT1" s="34"/>
      <c r="EZU1" s="34"/>
      <c r="EZV1" s="34"/>
      <c r="EZW1" s="34"/>
      <c r="EZX1" s="34"/>
      <c r="EZY1" s="34"/>
      <c r="EZZ1" s="34"/>
      <c r="FAA1" s="34"/>
      <c r="FAB1" s="34"/>
      <c r="FAC1" s="34"/>
      <c r="FAD1" s="34"/>
      <c r="FAE1" s="34"/>
      <c r="FAF1" s="34"/>
      <c r="FAG1" s="34"/>
      <c r="FAH1" s="34"/>
      <c r="FAI1" s="34"/>
      <c r="FAJ1" s="34"/>
      <c r="FAK1" s="34"/>
      <c r="FAL1" s="34"/>
      <c r="FAM1" s="34"/>
      <c r="FAN1" s="34"/>
      <c r="FAO1" s="34"/>
      <c r="FAP1" s="34"/>
      <c r="FAQ1" s="34"/>
      <c r="FAR1" s="34"/>
      <c r="FAS1" s="34"/>
      <c r="FAT1" s="34"/>
      <c r="FAU1" s="34"/>
      <c r="FAV1" s="34"/>
      <c r="FAW1" s="34"/>
      <c r="FAX1" s="34"/>
      <c r="FAY1" s="34"/>
      <c r="FAZ1" s="34"/>
      <c r="FBA1" s="34"/>
      <c r="FBB1" s="34"/>
      <c r="FBC1" s="34"/>
      <c r="FBD1" s="34"/>
      <c r="FBE1" s="34"/>
      <c r="FBF1" s="34"/>
      <c r="FBG1" s="34"/>
      <c r="FBH1" s="34"/>
      <c r="FBI1" s="34"/>
      <c r="FBJ1" s="34"/>
      <c r="FBK1" s="34"/>
      <c r="FBL1" s="34"/>
      <c r="FBM1" s="34"/>
      <c r="FBN1" s="34"/>
      <c r="FBO1" s="34"/>
      <c r="FBP1" s="34"/>
      <c r="FBQ1" s="34"/>
      <c r="FBR1" s="34"/>
      <c r="FBS1" s="34"/>
      <c r="FBT1" s="34"/>
      <c r="FBU1" s="34"/>
      <c r="FBV1" s="34"/>
      <c r="FBW1" s="34"/>
      <c r="FBX1" s="34"/>
      <c r="FBY1" s="34"/>
      <c r="FBZ1" s="34"/>
      <c r="FCA1" s="34"/>
      <c r="FCB1" s="34"/>
      <c r="FCC1" s="34"/>
      <c r="FCD1" s="34"/>
      <c r="FCE1" s="34"/>
      <c r="FCF1" s="34"/>
      <c r="FCG1" s="34"/>
      <c r="FCH1" s="34"/>
      <c r="FCI1" s="34"/>
      <c r="FCJ1" s="34"/>
      <c r="FCK1" s="34"/>
      <c r="FCL1" s="34"/>
      <c r="FCM1" s="34"/>
      <c r="FCN1" s="34"/>
      <c r="FCO1" s="34"/>
      <c r="FCP1" s="34"/>
      <c r="FCQ1" s="34"/>
      <c r="FCR1" s="34"/>
      <c r="FCS1" s="34"/>
      <c r="FCT1" s="34"/>
      <c r="FCU1" s="34"/>
      <c r="FCV1" s="34"/>
      <c r="FCW1" s="34"/>
      <c r="FCX1" s="34"/>
      <c r="FCY1" s="34"/>
      <c r="FCZ1" s="34"/>
      <c r="FDA1" s="34"/>
      <c r="FDB1" s="34"/>
      <c r="FDC1" s="34"/>
      <c r="FDD1" s="34"/>
      <c r="FDE1" s="34"/>
      <c r="FDF1" s="34"/>
      <c r="FDG1" s="34"/>
      <c r="FDH1" s="34"/>
      <c r="FDI1" s="34"/>
      <c r="FDJ1" s="34"/>
      <c r="FDK1" s="34"/>
      <c r="FDL1" s="34"/>
      <c r="FDM1" s="34"/>
      <c r="FDN1" s="34"/>
      <c r="FDO1" s="34"/>
      <c r="FDP1" s="34"/>
      <c r="FDQ1" s="34"/>
      <c r="FDR1" s="34"/>
      <c r="FDS1" s="34"/>
      <c r="FDT1" s="34"/>
      <c r="FDU1" s="34"/>
      <c r="FDV1" s="34"/>
      <c r="FDW1" s="34"/>
      <c r="FDX1" s="34"/>
      <c r="FDY1" s="34"/>
      <c r="FDZ1" s="34"/>
      <c r="FEA1" s="34"/>
      <c r="FEB1" s="34"/>
      <c r="FEC1" s="34"/>
      <c r="FED1" s="34"/>
      <c r="FEE1" s="34"/>
      <c r="FEF1" s="34"/>
      <c r="FEG1" s="34"/>
      <c r="FEH1" s="34"/>
      <c r="FEI1" s="34"/>
      <c r="FEJ1" s="34"/>
      <c r="FEK1" s="34"/>
      <c r="FEL1" s="34"/>
      <c r="FEM1" s="34"/>
      <c r="FEN1" s="34"/>
      <c r="FEO1" s="34"/>
      <c r="FEP1" s="34"/>
      <c r="FEQ1" s="34"/>
      <c r="FER1" s="34"/>
      <c r="FES1" s="34"/>
      <c r="FET1" s="34"/>
      <c r="FEU1" s="34"/>
      <c r="FEV1" s="34"/>
      <c r="FEW1" s="34"/>
      <c r="FEX1" s="34"/>
      <c r="FEY1" s="34"/>
      <c r="FEZ1" s="34"/>
      <c r="FFA1" s="34"/>
      <c r="FFB1" s="34"/>
      <c r="FFC1" s="34"/>
      <c r="FFD1" s="34"/>
      <c r="FFE1" s="34"/>
      <c r="FFF1" s="34"/>
      <c r="FFG1" s="34"/>
      <c r="FFH1" s="34"/>
      <c r="FFI1" s="34"/>
      <c r="FFJ1" s="34"/>
      <c r="FFK1" s="34"/>
      <c r="FFL1" s="34"/>
      <c r="FFM1" s="34"/>
      <c r="FFN1" s="34"/>
      <c r="FFO1" s="34"/>
      <c r="FFP1" s="34"/>
      <c r="FFQ1" s="34"/>
      <c r="FFR1" s="34"/>
      <c r="FFS1" s="34"/>
      <c r="FFT1" s="34"/>
      <c r="FFU1" s="34"/>
      <c r="FFV1" s="34"/>
      <c r="FFW1" s="34"/>
      <c r="FFX1" s="34"/>
      <c r="FFY1" s="34"/>
      <c r="FFZ1" s="34"/>
      <c r="FGA1" s="34"/>
      <c r="FGB1" s="34"/>
      <c r="FGC1" s="34"/>
      <c r="FGD1" s="34"/>
      <c r="FGE1" s="34"/>
      <c r="FGF1" s="34"/>
      <c r="FGG1" s="34"/>
      <c r="FGH1" s="34"/>
      <c r="FGI1" s="34"/>
      <c r="FGJ1" s="34"/>
      <c r="FGK1" s="34"/>
      <c r="FGL1" s="34"/>
      <c r="FGM1" s="34"/>
      <c r="FGN1" s="34"/>
      <c r="FGO1" s="34"/>
      <c r="FGP1" s="34"/>
      <c r="FGQ1" s="34"/>
      <c r="FGR1" s="34"/>
      <c r="FGS1" s="34"/>
      <c r="FGT1" s="34"/>
      <c r="FGU1" s="34"/>
      <c r="FGV1" s="34"/>
      <c r="FGW1" s="34"/>
      <c r="FGX1" s="34"/>
      <c r="FGY1" s="34"/>
      <c r="FGZ1" s="34"/>
      <c r="FHA1" s="34"/>
      <c r="FHB1" s="34"/>
      <c r="FHC1" s="34"/>
      <c r="FHD1" s="34"/>
      <c r="FHE1" s="34"/>
      <c r="FHF1" s="34"/>
      <c r="FHG1" s="34"/>
      <c r="FHH1" s="34"/>
      <c r="FHI1" s="34"/>
      <c r="FHJ1" s="34"/>
      <c r="FHK1" s="34"/>
      <c r="FHL1" s="34"/>
      <c r="FHM1" s="34"/>
      <c r="FHN1" s="34"/>
      <c r="FHO1" s="34"/>
      <c r="FHP1" s="34"/>
      <c r="FHQ1" s="34"/>
      <c r="FHR1" s="34"/>
      <c r="FHS1" s="34"/>
      <c r="FHT1" s="34"/>
      <c r="FHU1" s="34"/>
      <c r="FHV1" s="34"/>
      <c r="FHW1" s="34"/>
      <c r="FHX1" s="34"/>
      <c r="FHY1" s="34"/>
      <c r="FHZ1" s="34"/>
      <c r="FIA1" s="34"/>
      <c r="FIB1" s="34"/>
      <c r="FIC1" s="34"/>
      <c r="FID1" s="34"/>
      <c r="FIE1" s="34"/>
      <c r="FIF1" s="34"/>
      <c r="FIG1" s="34"/>
      <c r="FIH1" s="34"/>
      <c r="FII1" s="34"/>
      <c r="FIJ1" s="34"/>
      <c r="FIK1" s="34"/>
      <c r="FIL1" s="34"/>
      <c r="FIM1" s="34"/>
      <c r="FIN1" s="34"/>
      <c r="FIO1" s="34"/>
      <c r="FIP1" s="34"/>
      <c r="FIQ1" s="34"/>
      <c r="FIR1" s="34"/>
      <c r="FIS1" s="34"/>
      <c r="FIT1" s="34"/>
      <c r="FIU1" s="34"/>
      <c r="FIV1" s="34"/>
      <c r="FIW1" s="34"/>
      <c r="FIX1" s="34"/>
      <c r="FIY1" s="34"/>
      <c r="FIZ1" s="34"/>
      <c r="FJA1" s="34"/>
      <c r="FJB1" s="34"/>
      <c r="FJC1" s="34"/>
      <c r="FJD1" s="34"/>
      <c r="FJE1" s="34"/>
      <c r="FJF1" s="34"/>
      <c r="FJG1" s="34"/>
      <c r="FJH1" s="34"/>
      <c r="FJI1" s="34"/>
      <c r="FJJ1" s="34"/>
      <c r="FJK1" s="34"/>
      <c r="FJL1" s="34"/>
      <c r="FJM1" s="34"/>
      <c r="FJN1" s="34"/>
      <c r="FJO1" s="34"/>
      <c r="FJP1" s="34"/>
      <c r="FJQ1" s="34"/>
      <c r="FJR1" s="34"/>
      <c r="FJS1" s="34"/>
      <c r="FJT1" s="34"/>
      <c r="FJU1" s="34"/>
      <c r="FJV1" s="34"/>
      <c r="FJW1" s="34"/>
      <c r="FJX1" s="34"/>
      <c r="FJY1" s="34"/>
      <c r="FJZ1" s="34"/>
      <c r="FKA1" s="34"/>
      <c r="FKB1" s="34"/>
      <c r="FKC1" s="34"/>
      <c r="FKD1" s="34"/>
      <c r="FKE1" s="34"/>
      <c r="FKF1" s="34"/>
      <c r="FKG1" s="34"/>
      <c r="FKH1" s="34"/>
      <c r="FKI1" s="34"/>
      <c r="FKJ1" s="34"/>
      <c r="FKK1" s="34"/>
      <c r="FKL1" s="34"/>
      <c r="FKM1" s="34"/>
      <c r="FKN1" s="34"/>
      <c r="FKO1" s="34"/>
      <c r="FKP1" s="34"/>
      <c r="FKQ1" s="34"/>
      <c r="FKR1" s="34"/>
      <c r="FKS1" s="34"/>
      <c r="FKT1" s="34"/>
      <c r="FKU1" s="34"/>
      <c r="FKV1" s="34"/>
      <c r="FKW1" s="34"/>
      <c r="FKX1" s="34"/>
      <c r="FKY1" s="34"/>
      <c r="FKZ1" s="34"/>
      <c r="FLA1" s="34"/>
      <c r="FLB1" s="34"/>
      <c r="FLC1" s="34"/>
      <c r="FLD1" s="34"/>
      <c r="FLE1" s="34"/>
      <c r="FLF1" s="34"/>
      <c r="FLG1" s="34"/>
      <c r="FLH1" s="34"/>
      <c r="FLI1" s="34"/>
      <c r="FLJ1" s="34"/>
      <c r="FLK1" s="34"/>
      <c r="FLL1" s="34"/>
      <c r="FLM1" s="34"/>
      <c r="FLN1" s="34"/>
      <c r="FLO1" s="34"/>
      <c r="FLP1" s="34"/>
      <c r="FLQ1" s="34"/>
      <c r="FLR1" s="34"/>
      <c r="FLS1" s="34"/>
      <c r="FLT1" s="34"/>
      <c r="FLU1" s="34"/>
      <c r="FLV1" s="34"/>
      <c r="FLW1" s="34"/>
      <c r="FLX1" s="34"/>
      <c r="FLY1" s="34"/>
      <c r="FLZ1" s="34"/>
      <c r="FMA1" s="34"/>
      <c r="FMB1" s="34"/>
      <c r="FMC1" s="34"/>
      <c r="FMD1" s="34"/>
      <c r="FME1" s="34"/>
      <c r="FMF1" s="34"/>
      <c r="FMG1" s="34"/>
      <c r="FMH1" s="34"/>
      <c r="FMI1" s="34"/>
      <c r="FMJ1" s="34"/>
      <c r="FMK1" s="34"/>
      <c r="FML1" s="34"/>
      <c r="FMM1" s="34"/>
      <c r="FMN1" s="34"/>
      <c r="FMO1" s="34"/>
      <c r="FMP1" s="34"/>
      <c r="FMQ1" s="34"/>
      <c r="FMR1" s="34"/>
      <c r="FMS1" s="34"/>
      <c r="FMT1" s="34"/>
      <c r="FMU1" s="34"/>
      <c r="FMV1" s="34"/>
      <c r="FMW1" s="34"/>
      <c r="FMX1" s="34"/>
      <c r="FMY1" s="34"/>
      <c r="FMZ1" s="34"/>
      <c r="FNA1" s="34"/>
      <c r="FNB1" s="34"/>
      <c r="FNC1" s="34"/>
      <c r="FND1" s="34"/>
      <c r="FNE1" s="34"/>
      <c r="FNF1" s="34"/>
      <c r="FNG1" s="34"/>
      <c r="FNH1" s="34"/>
      <c r="FNI1" s="34"/>
      <c r="FNJ1" s="34"/>
      <c r="FNK1" s="34"/>
      <c r="FNL1" s="34"/>
      <c r="FNM1" s="34"/>
      <c r="FNN1" s="34"/>
      <c r="FNO1" s="34"/>
      <c r="FNP1" s="34"/>
      <c r="FNQ1" s="34"/>
      <c r="FNR1" s="34"/>
      <c r="FNS1" s="34"/>
      <c r="FNT1" s="34"/>
      <c r="FNU1" s="34"/>
      <c r="FNV1" s="34"/>
      <c r="FNW1" s="34"/>
      <c r="FNX1" s="34"/>
      <c r="FNY1" s="34"/>
      <c r="FNZ1" s="34"/>
      <c r="FOA1" s="34"/>
      <c r="FOB1" s="34"/>
      <c r="FOC1" s="34"/>
      <c r="FOD1" s="34"/>
      <c r="FOE1" s="34"/>
      <c r="FOF1" s="34"/>
      <c r="FOG1" s="34"/>
      <c r="FOH1" s="34"/>
      <c r="FOI1" s="34"/>
      <c r="FOJ1" s="34"/>
      <c r="FOK1" s="34"/>
      <c r="FOL1" s="34"/>
      <c r="FOM1" s="34"/>
      <c r="FON1" s="34"/>
      <c r="FOO1" s="34"/>
      <c r="FOP1" s="34"/>
      <c r="FOQ1" s="34"/>
      <c r="FOR1" s="34"/>
      <c r="FOS1" s="34"/>
      <c r="FOT1" s="34"/>
      <c r="FOU1" s="34"/>
      <c r="FOV1" s="34"/>
      <c r="FOW1" s="34"/>
      <c r="FOX1" s="34"/>
      <c r="FOY1" s="34"/>
      <c r="FOZ1" s="34"/>
      <c r="FPA1" s="34"/>
      <c r="FPB1" s="34"/>
      <c r="FPC1" s="34"/>
      <c r="FPD1" s="34"/>
      <c r="FPE1" s="34"/>
      <c r="FPF1" s="34"/>
      <c r="FPG1" s="34"/>
      <c r="FPH1" s="34"/>
      <c r="FPI1" s="34"/>
      <c r="FPJ1" s="34"/>
      <c r="FPK1" s="34"/>
      <c r="FPL1" s="34"/>
      <c r="FPM1" s="34"/>
      <c r="FPN1" s="34"/>
      <c r="FPO1" s="34"/>
      <c r="FPP1" s="34"/>
      <c r="FPQ1" s="34"/>
      <c r="FPR1" s="34"/>
      <c r="FPS1" s="34"/>
      <c r="FPT1" s="34"/>
      <c r="FPU1" s="34"/>
      <c r="FPV1" s="34"/>
      <c r="FPW1" s="34"/>
      <c r="FPX1" s="34"/>
      <c r="FPY1" s="34"/>
      <c r="FPZ1" s="34"/>
      <c r="FQA1" s="34"/>
      <c r="FQB1" s="34"/>
      <c r="FQC1" s="34"/>
      <c r="FQD1" s="34"/>
      <c r="FQE1" s="34"/>
      <c r="FQF1" s="34"/>
      <c r="FQG1" s="34"/>
      <c r="FQH1" s="34"/>
      <c r="FQI1" s="34"/>
      <c r="FQJ1" s="34"/>
      <c r="FQK1" s="34"/>
      <c r="FQL1" s="34"/>
      <c r="FQM1" s="34"/>
      <c r="FQN1" s="34"/>
      <c r="FQO1" s="34"/>
      <c r="FQP1" s="34"/>
      <c r="FQQ1" s="34"/>
      <c r="FQR1" s="34"/>
      <c r="FQS1" s="34"/>
      <c r="FQT1" s="34"/>
      <c r="FQU1" s="34"/>
      <c r="FQV1" s="34"/>
      <c r="FQW1" s="34"/>
      <c r="FQX1" s="34"/>
      <c r="FQY1" s="34"/>
      <c r="FQZ1" s="34"/>
      <c r="FRA1" s="34"/>
      <c r="FRB1" s="34"/>
      <c r="FRC1" s="34"/>
      <c r="FRD1" s="34"/>
      <c r="FRE1" s="34"/>
      <c r="FRF1" s="34"/>
      <c r="FRG1" s="34"/>
      <c r="FRH1" s="34"/>
      <c r="FRI1" s="34"/>
      <c r="FRJ1" s="34"/>
      <c r="FRK1" s="34"/>
      <c r="FRL1" s="34"/>
      <c r="FRM1" s="34"/>
      <c r="FRN1" s="34"/>
      <c r="FRO1" s="34"/>
      <c r="FRP1" s="34"/>
      <c r="FRQ1" s="34"/>
      <c r="FRR1" s="34"/>
      <c r="FRS1" s="34"/>
      <c r="FRT1" s="34"/>
      <c r="FRU1" s="34"/>
      <c r="FRV1" s="34"/>
      <c r="FRW1" s="34"/>
      <c r="FRX1" s="34"/>
      <c r="FRY1" s="34"/>
      <c r="FRZ1" s="34"/>
      <c r="FSA1" s="34"/>
      <c r="FSB1" s="34"/>
      <c r="FSC1" s="34"/>
      <c r="FSD1" s="34"/>
      <c r="FSE1" s="34"/>
      <c r="FSF1" s="34"/>
      <c r="FSG1" s="34"/>
      <c r="FSH1" s="34"/>
      <c r="FSI1" s="34"/>
      <c r="FSJ1" s="34"/>
      <c r="FSK1" s="34"/>
      <c r="FSL1" s="34"/>
      <c r="FSM1" s="34"/>
      <c r="FSN1" s="34"/>
      <c r="FSO1" s="34"/>
      <c r="FSP1" s="34"/>
      <c r="FSQ1" s="34"/>
      <c r="FSR1" s="34"/>
      <c r="FSS1" s="34"/>
      <c r="FST1" s="34"/>
      <c r="FSU1" s="34"/>
      <c r="FSV1" s="34"/>
      <c r="FSW1" s="34"/>
      <c r="FSX1" s="34"/>
      <c r="FSY1" s="34"/>
      <c r="FSZ1" s="34"/>
      <c r="FTA1" s="34"/>
      <c r="FTB1" s="34"/>
      <c r="FTC1" s="34"/>
      <c r="FTD1" s="34"/>
      <c r="FTE1" s="34"/>
      <c r="FTF1" s="34"/>
      <c r="FTG1" s="34"/>
      <c r="FTH1" s="34"/>
      <c r="FTI1" s="34"/>
      <c r="FTJ1" s="34"/>
      <c r="FTK1" s="34"/>
      <c r="FTL1" s="34"/>
      <c r="FTM1" s="34"/>
      <c r="FTN1" s="34"/>
      <c r="FTO1" s="34"/>
      <c r="FTP1" s="34"/>
      <c r="FTQ1" s="34"/>
      <c r="FTR1" s="34"/>
      <c r="FTS1" s="34"/>
      <c r="FTT1" s="34"/>
      <c r="FTU1" s="34"/>
      <c r="FTV1" s="34"/>
      <c r="FTW1" s="34"/>
      <c r="FTX1" s="34"/>
      <c r="FTY1" s="34"/>
      <c r="FTZ1" s="34"/>
      <c r="FUA1" s="34"/>
      <c r="FUB1" s="34"/>
      <c r="FUC1" s="34"/>
      <c r="FUD1" s="34"/>
      <c r="FUE1" s="34"/>
      <c r="FUF1" s="34"/>
      <c r="FUG1" s="34"/>
      <c r="FUH1" s="34"/>
      <c r="FUI1" s="34"/>
      <c r="FUJ1" s="34"/>
      <c r="FUK1" s="34"/>
      <c r="FUL1" s="34"/>
      <c r="FUM1" s="34"/>
      <c r="FUN1" s="34"/>
      <c r="FUO1" s="34"/>
      <c r="FUP1" s="34"/>
      <c r="FUQ1" s="34"/>
      <c r="FUR1" s="34"/>
      <c r="FUS1" s="34"/>
      <c r="FUT1" s="34"/>
      <c r="FUU1" s="34"/>
      <c r="FUV1" s="34"/>
      <c r="FUW1" s="34"/>
      <c r="FUX1" s="34"/>
      <c r="FUY1" s="34"/>
      <c r="FUZ1" s="34"/>
      <c r="FVA1" s="34"/>
      <c r="FVB1" s="34"/>
      <c r="FVC1" s="34"/>
      <c r="FVD1" s="34"/>
      <c r="FVE1" s="34"/>
      <c r="FVF1" s="34"/>
      <c r="FVG1" s="34"/>
      <c r="FVH1" s="34"/>
      <c r="FVI1" s="34"/>
      <c r="FVJ1" s="34"/>
      <c r="FVK1" s="34"/>
      <c r="FVL1" s="34"/>
      <c r="FVM1" s="34"/>
      <c r="FVN1" s="34"/>
      <c r="FVO1" s="34"/>
      <c r="FVP1" s="34"/>
      <c r="FVQ1" s="34"/>
      <c r="FVR1" s="34"/>
      <c r="FVS1" s="34"/>
      <c r="FVT1" s="34"/>
      <c r="FVU1" s="34"/>
      <c r="FVV1" s="34"/>
      <c r="FVW1" s="34"/>
      <c r="FVX1" s="34"/>
      <c r="FVY1" s="34"/>
      <c r="FVZ1" s="34"/>
      <c r="FWA1" s="34"/>
      <c r="FWB1" s="34"/>
      <c r="FWC1" s="34"/>
      <c r="FWD1" s="34"/>
      <c r="FWE1" s="34"/>
      <c r="FWF1" s="34"/>
      <c r="FWG1" s="34"/>
      <c r="FWH1" s="34"/>
      <c r="FWI1" s="34"/>
      <c r="FWJ1" s="34"/>
      <c r="FWK1" s="34"/>
      <c r="FWL1" s="34"/>
      <c r="FWM1" s="34"/>
      <c r="FWN1" s="34"/>
      <c r="FWO1" s="34"/>
      <c r="FWP1" s="34"/>
      <c r="FWQ1" s="34"/>
      <c r="FWR1" s="34"/>
      <c r="FWS1" s="34"/>
      <c r="FWT1" s="34"/>
      <c r="FWU1" s="34"/>
      <c r="FWV1" s="34"/>
      <c r="FWW1" s="34"/>
      <c r="FWX1" s="34"/>
      <c r="FWY1" s="34"/>
      <c r="FWZ1" s="34"/>
      <c r="FXA1" s="34"/>
      <c r="FXB1" s="34"/>
      <c r="FXC1" s="34"/>
      <c r="FXD1" s="34"/>
      <c r="FXE1" s="34"/>
      <c r="FXF1" s="34"/>
      <c r="FXG1" s="34"/>
      <c r="FXH1" s="34"/>
      <c r="FXI1" s="34"/>
      <c r="FXJ1" s="34"/>
      <c r="FXK1" s="34"/>
      <c r="FXL1" s="34"/>
      <c r="FXM1" s="34"/>
      <c r="FXN1" s="34"/>
      <c r="FXO1" s="34"/>
      <c r="FXP1" s="34"/>
      <c r="FXQ1" s="34"/>
      <c r="FXR1" s="34"/>
      <c r="FXS1" s="34"/>
      <c r="FXT1" s="34"/>
      <c r="FXU1" s="34"/>
      <c r="FXV1" s="34"/>
      <c r="FXW1" s="34"/>
      <c r="FXX1" s="34"/>
      <c r="FXY1" s="34"/>
      <c r="FXZ1" s="34"/>
      <c r="FYA1" s="34"/>
      <c r="FYB1" s="34"/>
      <c r="FYC1" s="34"/>
      <c r="FYD1" s="34"/>
      <c r="FYE1" s="34"/>
      <c r="FYF1" s="34"/>
      <c r="FYG1" s="34"/>
      <c r="FYH1" s="34"/>
      <c r="FYI1" s="34"/>
      <c r="FYJ1" s="34"/>
      <c r="FYK1" s="34"/>
      <c r="FYL1" s="34"/>
      <c r="FYM1" s="34"/>
      <c r="FYN1" s="34"/>
      <c r="FYO1" s="34"/>
      <c r="FYP1" s="34"/>
      <c r="FYQ1" s="34"/>
      <c r="FYR1" s="34"/>
      <c r="FYS1" s="34"/>
      <c r="FYT1" s="34"/>
      <c r="FYU1" s="34"/>
      <c r="FYV1" s="34"/>
      <c r="FYW1" s="34"/>
      <c r="FYX1" s="34"/>
      <c r="FYY1" s="34"/>
      <c r="FYZ1" s="34"/>
      <c r="FZA1" s="34"/>
      <c r="FZB1" s="34"/>
      <c r="FZC1" s="34"/>
      <c r="FZD1" s="34"/>
      <c r="FZE1" s="34"/>
      <c r="FZF1" s="34"/>
      <c r="FZG1" s="34"/>
      <c r="FZH1" s="34"/>
      <c r="FZI1" s="34"/>
      <c r="FZJ1" s="34"/>
      <c r="FZK1" s="34"/>
      <c r="FZL1" s="34"/>
      <c r="FZM1" s="34"/>
      <c r="FZN1" s="34"/>
      <c r="FZO1" s="34"/>
      <c r="FZP1" s="34"/>
      <c r="FZQ1" s="34"/>
      <c r="FZR1" s="34"/>
      <c r="FZS1" s="34"/>
      <c r="FZT1" s="34"/>
      <c r="FZU1" s="34"/>
      <c r="FZV1" s="34"/>
      <c r="FZW1" s="34"/>
      <c r="FZX1" s="34"/>
      <c r="FZY1" s="34"/>
      <c r="FZZ1" s="34"/>
      <c r="GAA1" s="34"/>
      <c r="GAB1" s="34"/>
      <c r="GAC1" s="34"/>
      <c r="GAD1" s="34"/>
      <c r="GAE1" s="34"/>
      <c r="GAF1" s="34"/>
      <c r="GAG1" s="34"/>
      <c r="GAH1" s="34"/>
      <c r="GAI1" s="34"/>
      <c r="GAJ1" s="34"/>
      <c r="GAK1" s="34"/>
      <c r="GAL1" s="34"/>
      <c r="GAM1" s="34"/>
      <c r="GAN1" s="34"/>
      <c r="GAO1" s="34"/>
      <c r="GAP1" s="34"/>
      <c r="GAQ1" s="34"/>
      <c r="GAR1" s="34"/>
      <c r="GAS1" s="34"/>
      <c r="GAT1" s="34"/>
      <c r="GAU1" s="34"/>
      <c r="GAV1" s="34"/>
      <c r="GAW1" s="34"/>
      <c r="GAX1" s="34"/>
      <c r="GAY1" s="34"/>
      <c r="GAZ1" s="34"/>
      <c r="GBA1" s="34"/>
      <c r="GBB1" s="34"/>
      <c r="GBC1" s="34"/>
      <c r="GBD1" s="34"/>
      <c r="GBE1" s="34"/>
      <c r="GBF1" s="34"/>
      <c r="GBG1" s="34"/>
      <c r="GBH1" s="34"/>
      <c r="GBI1" s="34"/>
      <c r="GBJ1" s="34"/>
      <c r="GBK1" s="34"/>
      <c r="GBL1" s="34"/>
      <c r="GBM1" s="34"/>
      <c r="GBN1" s="34"/>
      <c r="GBO1" s="34"/>
      <c r="GBP1" s="34"/>
      <c r="GBQ1" s="34"/>
      <c r="GBR1" s="34"/>
      <c r="GBS1" s="34"/>
      <c r="GBT1" s="34"/>
      <c r="GBU1" s="34"/>
      <c r="GBV1" s="34"/>
      <c r="GBW1" s="34"/>
      <c r="GBX1" s="34"/>
      <c r="GBY1" s="34"/>
      <c r="GBZ1" s="34"/>
      <c r="GCA1" s="34"/>
      <c r="GCB1" s="34"/>
      <c r="GCC1" s="34"/>
      <c r="GCD1" s="34"/>
      <c r="GCE1" s="34"/>
      <c r="GCF1" s="34"/>
      <c r="GCG1" s="34"/>
      <c r="GCH1" s="34"/>
      <c r="GCI1" s="34"/>
      <c r="GCJ1" s="34"/>
      <c r="GCK1" s="34"/>
      <c r="GCL1" s="34"/>
      <c r="GCM1" s="34"/>
      <c r="GCN1" s="34"/>
      <c r="GCO1" s="34"/>
      <c r="GCP1" s="34"/>
      <c r="GCQ1" s="34"/>
      <c r="GCR1" s="34"/>
      <c r="GCS1" s="34"/>
      <c r="GCT1" s="34"/>
      <c r="GCU1" s="34"/>
      <c r="GCV1" s="34"/>
      <c r="GCW1" s="34"/>
      <c r="GCX1" s="34"/>
      <c r="GCY1" s="34"/>
      <c r="GCZ1" s="34"/>
      <c r="GDA1" s="34"/>
      <c r="GDB1" s="34"/>
      <c r="GDC1" s="34"/>
      <c r="GDD1" s="34"/>
      <c r="GDE1" s="34"/>
      <c r="GDF1" s="34"/>
      <c r="GDG1" s="34"/>
      <c r="GDH1" s="34"/>
      <c r="GDI1" s="34"/>
      <c r="GDJ1" s="34"/>
      <c r="GDK1" s="34"/>
      <c r="GDL1" s="34"/>
      <c r="GDM1" s="34"/>
      <c r="GDN1" s="34"/>
      <c r="GDO1" s="34"/>
      <c r="GDP1" s="34"/>
      <c r="GDQ1" s="34"/>
      <c r="GDR1" s="34"/>
      <c r="GDS1" s="34"/>
      <c r="GDT1" s="34"/>
      <c r="GDU1" s="34"/>
      <c r="GDV1" s="34"/>
      <c r="GDW1" s="34"/>
      <c r="GDX1" s="34"/>
      <c r="GDY1" s="34"/>
      <c r="GDZ1" s="34"/>
      <c r="GEA1" s="34"/>
      <c r="GEB1" s="34"/>
      <c r="GEC1" s="34"/>
      <c r="GED1" s="34"/>
      <c r="GEE1" s="34"/>
      <c r="GEF1" s="34"/>
      <c r="GEG1" s="34"/>
      <c r="GEH1" s="34"/>
      <c r="GEI1" s="34"/>
      <c r="GEJ1" s="34"/>
      <c r="GEK1" s="34"/>
      <c r="GEL1" s="34"/>
      <c r="GEM1" s="34"/>
      <c r="GEN1" s="34"/>
      <c r="GEO1" s="34"/>
      <c r="GEP1" s="34"/>
      <c r="GEQ1" s="34"/>
      <c r="GER1" s="34"/>
      <c r="GES1" s="34"/>
      <c r="GET1" s="34"/>
      <c r="GEU1" s="34"/>
      <c r="GEV1" s="34"/>
      <c r="GEW1" s="34"/>
      <c r="GEX1" s="34"/>
      <c r="GEY1" s="34"/>
      <c r="GEZ1" s="34"/>
      <c r="GFA1" s="34"/>
      <c r="GFB1" s="34"/>
      <c r="GFC1" s="34"/>
      <c r="GFD1" s="34"/>
      <c r="GFE1" s="34"/>
      <c r="GFF1" s="34"/>
      <c r="GFG1" s="34"/>
      <c r="GFH1" s="34"/>
      <c r="GFI1" s="34"/>
      <c r="GFJ1" s="34"/>
      <c r="GFK1" s="34"/>
      <c r="GFL1" s="34"/>
      <c r="GFM1" s="34"/>
      <c r="GFN1" s="34"/>
      <c r="GFO1" s="34"/>
      <c r="GFP1" s="34"/>
      <c r="GFQ1" s="34"/>
      <c r="GFR1" s="34"/>
      <c r="GFS1" s="34"/>
      <c r="GFT1" s="34"/>
      <c r="GFU1" s="34"/>
      <c r="GFV1" s="34"/>
      <c r="GFW1" s="34"/>
      <c r="GFX1" s="34"/>
      <c r="GFY1" s="34"/>
      <c r="GFZ1" s="34"/>
      <c r="GGA1" s="34"/>
      <c r="GGB1" s="34"/>
      <c r="GGC1" s="34"/>
      <c r="GGD1" s="34"/>
      <c r="GGE1" s="34"/>
      <c r="GGF1" s="34"/>
      <c r="GGG1" s="34"/>
      <c r="GGH1" s="34"/>
      <c r="GGI1" s="34"/>
      <c r="GGJ1" s="34"/>
      <c r="GGK1" s="34"/>
      <c r="GGL1" s="34"/>
      <c r="GGM1" s="34"/>
      <c r="GGN1" s="34"/>
      <c r="GGO1" s="34"/>
      <c r="GGP1" s="34"/>
      <c r="GGQ1" s="34"/>
      <c r="GGR1" s="34"/>
      <c r="GGS1" s="34"/>
      <c r="GGT1" s="34"/>
      <c r="GGU1" s="34"/>
      <c r="GGV1" s="34"/>
      <c r="GGW1" s="34"/>
      <c r="GGX1" s="34"/>
      <c r="GGY1" s="34"/>
      <c r="GGZ1" s="34"/>
      <c r="GHA1" s="34"/>
      <c r="GHB1" s="34"/>
      <c r="GHC1" s="34"/>
      <c r="GHD1" s="34"/>
      <c r="GHE1" s="34"/>
      <c r="GHF1" s="34"/>
      <c r="GHG1" s="34"/>
      <c r="GHH1" s="34"/>
      <c r="GHI1" s="34"/>
      <c r="GHJ1" s="34"/>
      <c r="GHK1" s="34"/>
      <c r="GHL1" s="34"/>
      <c r="GHM1" s="34"/>
      <c r="GHN1" s="34"/>
      <c r="GHO1" s="34"/>
      <c r="GHP1" s="34"/>
      <c r="GHQ1" s="34"/>
      <c r="GHR1" s="34"/>
      <c r="GHS1" s="34"/>
      <c r="GHT1" s="34"/>
      <c r="GHU1" s="34"/>
      <c r="GHV1" s="34"/>
      <c r="GHW1" s="34"/>
      <c r="GHX1" s="34"/>
      <c r="GHY1" s="34"/>
      <c r="GHZ1" s="34"/>
      <c r="GIA1" s="34"/>
      <c r="GIB1" s="34"/>
      <c r="GIC1" s="34"/>
      <c r="GID1" s="34"/>
      <c r="GIE1" s="34"/>
      <c r="GIF1" s="34"/>
      <c r="GIG1" s="34"/>
      <c r="GIH1" s="34"/>
      <c r="GII1" s="34"/>
      <c r="GIJ1" s="34"/>
      <c r="GIK1" s="34"/>
      <c r="GIL1" s="34"/>
      <c r="GIM1" s="34"/>
      <c r="GIN1" s="34"/>
      <c r="GIO1" s="34"/>
      <c r="GIP1" s="34"/>
      <c r="GIQ1" s="34"/>
      <c r="GIR1" s="34"/>
      <c r="GIS1" s="34"/>
      <c r="GIT1" s="34"/>
      <c r="GIU1" s="34"/>
      <c r="GIV1" s="34"/>
      <c r="GIW1" s="34"/>
      <c r="GIX1" s="34"/>
      <c r="GIY1" s="34"/>
      <c r="GIZ1" s="34"/>
      <c r="GJA1" s="34"/>
      <c r="GJB1" s="34"/>
      <c r="GJC1" s="34"/>
      <c r="GJD1" s="34"/>
      <c r="GJE1" s="34"/>
      <c r="GJF1" s="34"/>
      <c r="GJG1" s="34"/>
      <c r="GJH1" s="34"/>
      <c r="GJI1" s="34"/>
      <c r="GJJ1" s="34"/>
      <c r="GJK1" s="34"/>
      <c r="GJL1" s="34"/>
      <c r="GJM1" s="34"/>
      <c r="GJN1" s="34"/>
      <c r="GJO1" s="34"/>
      <c r="GJP1" s="34"/>
      <c r="GJQ1" s="34"/>
      <c r="GJR1" s="34"/>
      <c r="GJS1" s="34"/>
      <c r="GJT1" s="34"/>
      <c r="GJU1" s="34"/>
      <c r="GJV1" s="34"/>
      <c r="GJW1" s="34"/>
      <c r="GJX1" s="34"/>
      <c r="GJY1" s="34"/>
      <c r="GJZ1" s="34"/>
      <c r="GKA1" s="34"/>
      <c r="GKB1" s="34"/>
      <c r="GKC1" s="34"/>
      <c r="GKD1" s="34"/>
      <c r="GKE1" s="34"/>
      <c r="GKF1" s="34"/>
      <c r="GKG1" s="34"/>
      <c r="GKH1" s="34"/>
      <c r="GKI1" s="34"/>
      <c r="GKJ1" s="34"/>
      <c r="GKK1" s="34"/>
      <c r="GKL1" s="34"/>
      <c r="GKM1" s="34"/>
      <c r="GKN1" s="34"/>
      <c r="GKO1" s="34"/>
      <c r="GKP1" s="34"/>
      <c r="GKQ1" s="34"/>
      <c r="GKR1" s="34"/>
      <c r="GKS1" s="34"/>
      <c r="GKT1" s="34"/>
      <c r="GKU1" s="34"/>
      <c r="GKV1" s="34"/>
      <c r="GKW1" s="34"/>
      <c r="GKX1" s="34"/>
      <c r="GKY1" s="34"/>
      <c r="GKZ1" s="34"/>
      <c r="GLA1" s="34"/>
      <c r="GLB1" s="34"/>
      <c r="GLC1" s="34"/>
      <c r="GLD1" s="34"/>
      <c r="GLE1" s="34"/>
      <c r="GLF1" s="34"/>
      <c r="GLG1" s="34"/>
      <c r="GLH1" s="34"/>
      <c r="GLI1" s="34"/>
      <c r="GLJ1" s="34"/>
      <c r="GLK1" s="34"/>
      <c r="GLL1" s="34"/>
      <c r="GLM1" s="34"/>
      <c r="GLN1" s="34"/>
      <c r="GLO1" s="34"/>
      <c r="GLP1" s="34"/>
      <c r="GLQ1" s="34"/>
      <c r="GLR1" s="34"/>
      <c r="GLS1" s="34"/>
      <c r="GLT1" s="34"/>
      <c r="GLU1" s="34"/>
      <c r="GLV1" s="34"/>
      <c r="GLW1" s="34"/>
      <c r="GLX1" s="34"/>
      <c r="GLY1" s="34"/>
      <c r="GLZ1" s="34"/>
      <c r="GMA1" s="34"/>
      <c r="GMB1" s="34"/>
      <c r="GMC1" s="34"/>
      <c r="GMD1" s="34"/>
      <c r="GME1" s="34"/>
      <c r="GMF1" s="34"/>
      <c r="GMG1" s="34"/>
      <c r="GMH1" s="34"/>
      <c r="GMI1" s="34"/>
      <c r="GMJ1" s="34"/>
      <c r="GMK1" s="34"/>
      <c r="GML1" s="34"/>
      <c r="GMM1" s="34"/>
      <c r="GMN1" s="34"/>
      <c r="GMO1" s="34"/>
      <c r="GMP1" s="34"/>
      <c r="GMQ1" s="34"/>
      <c r="GMR1" s="34"/>
      <c r="GMS1" s="34"/>
      <c r="GMT1" s="34"/>
      <c r="GMU1" s="34"/>
      <c r="GMV1" s="34"/>
      <c r="GMW1" s="34"/>
      <c r="GMX1" s="34"/>
      <c r="GMY1" s="34"/>
      <c r="GMZ1" s="34"/>
      <c r="GNA1" s="34"/>
      <c r="GNB1" s="34"/>
      <c r="GNC1" s="34"/>
      <c r="GND1" s="34"/>
      <c r="GNE1" s="34"/>
      <c r="GNF1" s="34"/>
      <c r="GNG1" s="34"/>
      <c r="GNH1" s="34"/>
      <c r="GNI1" s="34"/>
      <c r="GNJ1" s="34"/>
      <c r="GNK1" s="34"/>
      <c r="GNL1" s="34"/>
      <c r="GNM1" s="34"/>
      <c r="GNN1" s="34"/>
      <c r="GNO1" s="34"/>
      <c r="GNP1" s="34"/>
      <c r="GNQ1" s="34"/>
      <c r="GNR1" s="34"/>
      <c r="GNS1" s="34"/>
      <c r="GNT1" s="34"/>
      <c r="GNU1" s="34"/>
      <c r="GNV1" s="34"/>
      <c r="GNW1" s="34"/>
      <c r="GNX1" s="34"/>
      <c r="GNY1" s="34"/>
      <c r="GNZ1" s="34"/>
      <c r="GOA1" s="34"/>
      <c r="GOB1" s="34"/>
      <c r="GOC1" s="34"/>
      <c r="GOD1" s="34"/>
      <c r="GOE1" s="34"/>
      <c r="GOF1" s="34"/>
      <c r="GOG1" s="34"/>
      <c r="GOH1" s="34"/>
      <c r="GOI1" s="34"/>
      <c r="GOJ1" s="34"/>
      <c r="GOK1" s="34"/>
      <c r="GOL1" s="34"/>
      <c r="GOM1" s="34"/>
      <c r="GON1" s="34"/>
      <c r="GOO1" s="34"/>
      <c r="GOP1" s="34"/>
      <c r="GOQ1" s="34"/>
      <c r="GOR1" s="34"/>
      <c r="GOS1" s="34"/>
      <c r="GOT1" s="34"/>
      <c r="GOU1" s="34"/>
      <c r="GOV1" s="34"/>
      <c r="GOW1" s="34"/>
      <c r="GOX1" s="34"/>
      <c r="GOY1" s="34"/>
      <c r="GOZ1" s="34"/>
      <c r="GPA1" s="34"/>
      <c r="GPB1" s="34"/>
      <c r="GPC1" s="34"/>
      <c r="GPD1" s="34"/>
      <c r="GPE1" s="34"/>
      <c r="GPF1" s="34"/>
      <c r="GPG1" s="34"/>
      <c r="GPH1" s="34"/>
      <c r="GPI1" s="34"/>
      <c r="GPJ1" s="34"/>
      <c r="GPK1" s="34"/>
      <c r="GPL1" s="34"/>
      <c r="GPM1" s="34"/>
      <c r="GPN1" s="34"/>
      <c r="GPO1" s="34"/>
      <c r="GPP1" s="34"/>
      <c r="GPQ1" s="34"/>
      <c r="GPR1" s="34"/>
      <c r="GPS1" s="34"/>
      <c r="GPT1" s="34"/>
      <c r="GPU1" s="34"/>
      <c r="GPV1" s="34"/>
      <c r="GPW1" s="34"/>
      <c r="GPX1" s="34"/>
      <c r="GPY1" s="34"/>
      <c r="GPZ1" s="34"/>
      <c r="GQA1" s="34"/>
      <c r="GQB1" s="34"/>
      <c r="GQC1" s="34"/>
      <c r="GQD1" s="34"/>
      <c r="GQE1" s="34"/>
      <c r="GQF1" s="34"/>
      <c r="GQG1" s="34"/>
      <c r="GQH1" s="34"/>
      <c r="GQI1" s="34"/>
      <c r="GQJ1" s="34"/>
      <c r="GQK1" s="34"/>
      <c r="GQL1" s="34"/>
      <c r="GQM1" s="34"/>
      <c r="GQN1" s="34"/>
      <c r="GQO1" s="34"/>
      <c r="GQP1" s="34"/>
      <c r="GQQ1" s="34"/>
      <c r="GQR1" s="34"/>
      <c r="GQS1" s="34"/>
      <c r="GQT1" s="34"/>
      <c r="GQU1" s="34"/>
      <c r="GQV1" s="34"/>
      <c r="GQW1" s="34"/>
      <c r="GQX1" s="34"/>
      <c r="GQY1" s="34"/>
      <c r="GQZ1" s="34"/>
      <c r="GRA1" s="34"/>
      <c r="GRB1" s="34"/>
      <c r="GRC1" s="34"/>
      <c r="GRD1" s="34"/>
      <c r="GRE1" s="34"/>
      <c r="GRF1" s="34"/>
      <c r="GRG1" s="34"/>
      <c r="GRH1" s="34"/>
      <c r="GRI1" s="34"/>
      <c r="GRJ1" s="34"/>
      <c r="GRK1" s="34"/>
      <c r="GRL1" s="34"/>
      <c r="GRM1" s="34"/>
      <c r="GRN1" s="34"/>
      <c r="GRO1" s="34"/>
      <c r="GRP1" s="34"/>
      <c r="GRQ1" s="34"/>
      <c r="GRR1" s="34"/>
      <c r="GRS1" s="34"/>
      <c r="GRT1" s="34"/>
      <c r="GRU1" s="34"/>
      <c r="GRV1" s="34"/>
      <c r="GRW1" s="34"/>
      <c r="GRX1" s="34"/>
      <c r="GRY1" s="34"/>
      <c r="GRZ1" s="34"/>
      <c r="GSA1" s="34"/>
      <c r="GSB1" s="34"/>
      <c r="GSC1" s="34"/>
      <c r="GSD1" s="34"/>
      <c r="GSE1" s="34"/>
      <c r="GSF1" s="34"/>
      <c r="GSG1" s="34"/>
      <c r="GSH1" s="34"/>
      <c r="GSI1" s="34"/>
      <c r="GSJ1" s="34"/>
      <c r="GSK1" s="34"/>
      <c r="GSL1" s="34"/>
      <c r="GSM1" s="34"/>
      <c r="GSN1" s="34"/>
      <c r="GSO1" s="34"/>
      <c r="GSP1" s="34"/>
      <c r="GSQ1" s="34"/>
      <c r="GSR1" s="34"/>
      <c r="GSS1" s="34"/>
      <c r="GST1" s="34"/>
      <c r="GSU1" s="34"/>
      <c r="GSV1" s="34"/>
      <c r="GSW1" s="34"/>
      <c r="GSX1" s="34"/>
      <c r="GSY1" s="34"/>
      <c r="GSZ1" s="34"/>
      <c r="GTA1" s="34"/>
      <c r="GTB1" s="34"/>
      <c r="GTC1" s="34"/>
      <c r="GTD1" s="34"/>
      <c r="GTE1" s="34"/>
      <c r="GTF1" s="34"/>
      <c r="GTG1" s="34"/>
      <c r="GTH1" s="34"/>
      <c r="GTI1" s="34"/>
      <c r="GTJ1" s="34"/>
      <c r="GTK1" s="34"/>
      <c r="GTL1" s="34"/>
      <c r="GTM1" s="34"/>
      <c r="GTN1" s="34"/>
      <c r="GTO1" s="34"/>
      <c r="GTP1" s="34"/>
      <c r="GTQ1" s="34"/>
      <c r="GTR1" s="34"/>
      <c r="GTS1" s="34"/>
      <c r="GTT1" s="34"/>
      <c r="GTU1" s="34"/>
      <c r="GTV1" s="34"/>
      <c r="GTW1" s="34"/>
      <c r="GTX1" s="34"/>
      <c r="GTY1" s="34"/>
      <c r="GTZ1" s="34"/>
      <c r="GUA1" s="34"/>
      <c r="GUB1" s="34"/>
      <c r="GUC1" s="34"/>
      <c r="GUD1" s="34"/>
      <c r="GUE1" s="34"/>
      <c r="GUF1" s="34"/>
      <c r="GUG1" s="34"/>
      <c r="GUH1" s="34"/>
      <c r="GUI1" s="34"/>
      <c r="GUJ1" s="34"/>
      <c r="GUK1" s="34"/>
      <c r="GUL1" s="34"/>
      <c r="GUM1" s="34"/>
      <c r="GUN1" s="34"/>
      <c r="GUO1" s="34"/>
      <c r="GUP1" s="34"/>
      <c r="GUQ1" s="34"/>
      <c r="GUR1" s="34"/>
      <c r="GUS1" s="34"/>
      <c r="GUT1" s="34"/>
      <c r="GUU1" s="34"/>
      <c r="GUV1" s="34"/>
      <c r="GUW1" s="34"/>
      <c r="GUX1" s="34"/>
      <c r="GUY1" s="34"/>
      <c r="GUZ1" s="34"/>
      <c r="GVA1" s="34"/>
      <c r="GVB1" s="34"/>
      <c r="GVC1" s="34"/>
      <c r="GVD1" s="34"/>
      <c r="GVE1" s="34"/>
      <c r="GVF1" s="34"/>
      <c r="GVG1" s="34"/>
      <c r="GVH1" s="34"/>
      <c r="GVI1" s="34"/>
      <c r="GVJ1" s="34"/>
      <c r="GVK1" s="34"/>
      <c r="GVL1" s="34"/>
      <c r="GVM1" s="34"/>
      <c r="GVN1" s="34"/>
      <c r="GVO1" s="34"/>
      <c r="GVP1" s="34"/>
      <c r="GVQ1" s="34"/>
      <c r="GVR1" s="34"/>
      <c r="GVS1" s="34"/>
      <c r="GVT1" s="34"/>
      <c r="GVU1" s="34"/>
      <c r="GVV1" s="34"/>
      <c r="GVW1" s="34"/>
      <c r="GVX1" s="34"/>
      <c r="GVY1" s="34"/>
      <c r="GVZ1" s="34"/>
      <c r="GWA1" s="34"/>
      <c r="GWB1" s="34"/>
      <c r="GWC1" s="34"/>
      <c r="GWD1" s="34"/>
      <c r="GWE1" s="34"/>
      <c r="GWF1" s="34"/>
      <c r="GWG1" s="34"/>
      <c r="GWH1" s="34"/>
      <c r="GWI1" s="34"/>
      <c r="GWJ1" s="34"/>
      <c r="GWK1" s="34"/>
      <c r="GWL1" s="34"/>
      <c r="GWM1" s="34"/>
      <c r="GWN1" s="34"/>
      <c r="GWO1" s="34"/>
      <c r="GWP1" s="34"/>
      <c r="GWQ1" s="34"/>
      <c r="GWR1" s="34"/>
      <c r="GWS1" s="34"/>
      <c r="GWT1" s="34"/>
      <c r="GWU1" s="34"/>
      <c r="GWV1" s="34"/>
      <c r="GWW1" s="34"/>
      <c r="GWX1" s="34"/>
      <c r="GWY1" s="34"/>
      <c r="GWZ1" s="34"/>
      <c r="GXA1" s="34"/>
      <c r="GXB1" s="34"/>
      <c r="GXC1" s="34"/>
      <c r="GXD1" s="34"/>
      <c r="GXE1" s="34"/>
      <c r="GXF1" s="34"/>
      <c r="GXG1" s="34"/>
      <c r="GXH1" s="34"/>
      <c r="GXI1" s="34"/>
      <c r="GXJ1" s="34"/>
      <c r="GXK1" s="34"/>
      <c r="GXL1" s="34"/>
      <c r="GXM1" s="34"/>
      <c r="GXN1" s="34"/>
      <c r="GXO1" s="34"/>
      <c r="GXP1" s="34"/>
      <c r="GXQ1" s="34"/>
      <c r="GXR1" s="34"/>
      <c r="GXS1" s="34"/>
      <c r="GXT1" s="34"/>
      <c r="GXU1" s="34"/>
      <c r="GXV1" s="34"/>
      <c r="GXW1" s="34"/>
      <c r="GXX1" s="34"/>
      <c r="GXY1" s="34"/>
      <c r="GXZ1" s="34"/>
      <c r="GYA1" s="34"/>
      <c r="GYB1" s="34"/>
      <c r="GYC1" s="34"/>
      <c r="GYD1" s="34"/>
      <c r="GYE1" s="34"/>
      <c r="GYF1" s="34"/>
      <c r="GYG1" s="34"/>
      <c r="GYH1" s="34"/>
      <c r="GYI1" s="34"/>
      <c r="GYJ1" s="34"/>
      <c r="GYK1" s="34"/>
      <c r="GYL1" s="34"/>
      <c r="GYM1" s="34"/>
      <c r="GYN1" s="34"/>
      <c r="GYO1" s="34"/>
      <c r="GYP1" s="34"/>
      <c r="GYQ1" s="34"/>
      <c r="GYR1" s="34"/>
      <c r="GYS1" s="34"/>
      <c r="GYT1" s="34"/>
      <c r="GYU1" s="34"/>
      <c r="GYV1" s="34"/>
      <c r="GYW1" s="34"/>
      <c r="GYX1" s="34"/>
      <c r="GYY1" s="34"/>
      <c r="GYZ1" s="34"/>
      <c r="GZA1" s="34"/>
      <c r="GZB1" s="34"/>
      <c r="GZC1" s="34"/>
      <c r="GZD1" s="34"/>
      <c r="GZE1" s="34"/>
      <c r="GZF1" s="34"/>
      <c r="GZG1" s="34"/>
      <c r="GZH1" s="34"/>
      <c r="GZI1" s="34"/>
      <c r="GZJ1" s="34"/>
      <c r="GZK1" s="34"/>
      <c r="GZL1" s="34"/>
      <c r="GZM1" s="34"/>
      <c r="GZN1" s="34"/>
      <c r="GZO1" s="34"/>
      <c r="GZP1" s="34"/>
      <c r="GZQ1" s="34"/>
      <c r="GZR1" s="34"/>
      <c r="GZS1" s="34"/>
      <c r="GZT1" s="34"/>
      <c r="GZU1" s="34"/>
      <c r="GZV1" s="34"/>
      <c r="GZW1" s="34"/>
      <c r="GZX1" s="34"/>
      <c r="GZY1" s="34"/>
      <c r="GZZ1" s="34"/>
      <c r="HAA1" s="34"/>
      <c r="HAB1" s="34"/>
      <c r="HAC1" s="34"/>
      <c r="HAD1" s="34"/>
      <c r="HAE1" s="34"/>
      <c r="HAF1" s="34"/>
      <c r="HAG1" s="34"/>
      <c r="HAH1" s="34"/>
      <c r="HAI1" s="34"/>
      <c r="HAJ1" s="34"/>
      <c r="HAK1" s="34"/>
      <c r="HAL1" s="34"/>
      <c r="HAM1" s="34"/>
      <c r="HAN1" s="34"/>
      <c r="HAO1" s="34"/>
      <c r="HAP1" s="34"/>
      <c r="HAQ1" s="34"/>
      <c r="HAR1" s="34"/>
      <c r="HAS1" s="34"/>
      <c r="HAT1" s="34"/>
      <c r="HAU1" s="34"/>
      <c r="HAV1" s="34"/>
      <c r="HAW1" s="34"/>
      <c r="HAX1" s="34"/>
      <c r="HAY1" s="34"/>
      <c r="HAZ1" s="34"/>
      <c r="HBA1" s="34"/>
      <c r="HBB1" s="34"/>
      <c r="HBC1" s="34"/>
      <c r="HBD1" s="34"/>
      <c r="HBE1" s="34"/>
      <c r="HBF1" s="34"/>
      <c r="HBG1" s="34"/>
      <c r="HBH1" s="34"/>
      <c r="HBI1" s="34"/>
      <c r="HBJ1" s="34"/>
      <c r="HBK1" s="34"/>
      <c r="HBL1" s="34"/>
      <c r="HBM1" s="34"/>
      <c r="HBN1" s="34"/>
      <c r="HBO1" s="34"/>
      <c r="HBP1" s="34"/>
      <c r="HBQ1" s="34"/>
      <c r="HBR1" s="34"/>
      <c r="HBS1" s="34"/>
      <c r="HBT1" s="34"/>
      <c r="HBU1" s="34"/>
      <c r="HBV1" s="34"/>
      <c r="HBW1" s="34"/>
      <c r="HBX1" s="34"/>
      <c r="HBY1" s="34"/>
      <c r="HBZ1" s="34"/>
      <c r="HCA1" s="34"/>
      <c r="HCB1" s="34"/>
      <c r="HCC1" s="34"/>
      <c r="HCD1" s="34"/>
      <c r="HCE1" s="34"/>
      <c r="HCF1" s="34"/>
      <c r="HCG1" s="34"/>
      <c r="HCH1" s="34"/>
      <c r="HCI1" s="34"/>
      <c r="HCJ1" s="34"/>
      <c r="HCK1" s="34"/>
      <c r="HCL1" s="34"/>
      <c r="HCM1" s="34"/>
      <c r="HCN1" s="34"/>
      <c r="HCO1" s="34"/>
      <c r="HCP1" s="34"/>
      <c r="HCQ1" s="34"/>
      <c r="HCR1" s="34"/>
      <c r="HCS1" s="34"/>
      <c r="HCT1" s="34"/>
      <c r="HCU1" s="34"/>
      <c r="HCV1" s="34"/>
      <c r="HCW1" s="34"/>
      <c r="HCX1" s="34"/>
      <c r="HCY1" s="34"/>
      <c r="HCZ1" s="34"/>
      <c r="HDA1" s="34"/>
      <c r="HDB1" s="34"/>
      <c r="HDC1" s="34"/>
      <c r="HDD1" s="34"/>
      <c r="HDE1" s="34"/>
      <c r="HDF1" s="34"/>
      <c r="HDG1" s="34"/>
      <c r="HDH1" s="34"/>
      <c r="HDI1" s="34"/>
      <c r="HDJ1" s="34"/>
      <c r="HDK1" s="34"/>
      <c r="HDL1" s="34"/>
      <c r="HDM1" s="34"/>
      <c r="HDN1" s="34"/>
      <c r="HDO1" s="34"/>
      <c r="HDP1" s="34"/>
      <c r="HDQ1" s="34"/>
      <c r="HDR1" s="34"/>
      <c r="HDS1" s="34"/>
      <c r="HDT1" s="34"/>
      <c r="HDU1" s="34"/>
      <c r="HDV1" s="34"/>
      <c r="HDW1" s="34"/>
      <c r="HDX1" s="34"/>
      <c r="HDY1" s="34"/>
      <c r="HDZ1" s="34"/>
      <c r="HEA1" s="34"/>
      <c r="HEB1" s="34"/>
      <c r="HEC1" s="34"/>
      <c r="HED1" s="34"/>
      <c r="HEE1" s="34"/>
      <c r="HEF1" s="34"/>
      <c r="HEG1" s="34"/>
      <c r="HEH1" s="34"/>
      <c r="HEI1" s="34"/>
      <c r="HEJ1" s="34"/>
      <c r="HEK1" s="34"/>
      <c r="HEL1" s="34"/>
      <c r="HEM1" s="34"/>
      <c r="HEN1" s="34"/>
      <c r="HEO1" s="34"/>
      <c r="HEP1" s="34"/>
      <c r="HEQ1" s="34"/>
      <c r="HER1" s="34"/>
      <c r="HES1" s="34"/>
      <c r="HET1" s="34"/>
      <c r="HEU1" s="34"/>
      <c r="HEV1" s="34"/>
      <c r="HEW1" s="34"/>
      <c r="HEX1" s="34"/>
      <c r="HEY1" s="34"/>
      <c r="HEZ1" s="34"/>
      <c r="HFA1" s="34"/>
      <c r="HFB1" s="34"/>
      <c r="HFC1" s="34"/>
      <c r="HFD1" s="34"/>
      <c r="HFE1" s="34"/>
      <c r="HFF1" s="34"/>
      <c r="HFG1" s="34"/>
      <c r="HFH1" s="34"/>
      <c r="HFI1" s="34"/>
      <c r="HFJ1" s="34"/>
      <c r="HFK1" s="34"/>
      <c r="HFL1" s="34"/>
      <c r="HFM1" s="34"/>
      <c r="HFN1" s="34"/>
      <c r="HFO1" s="34"/>
      <c r="HFP1" s="34"/>
      <c r="HFQ1" s="34"/>
      <c r="HFR1" s="34"/>
      <c r="HFS1" s="34"/>
      <c r="HFT1" s="34"/>
      <c r="HFU1" s="34"/>
      <c r="HFV1" s="34"/>
      <c r="HFW1" s="34"/>
      <c r="HFX1" s="34"/>
      <c r="HFY1" s="34"/>
      <c r="HFZ1" s="34"/>
      <c r="HGA1" s="34"/>
      <c r="HGB1" s="34"/>
      <c r="HGC1" s="34"/>
      <c r="HGD1" s="34"/>
      <c r="HGE1" s="34"/>
      <c r="HGF1" s="34"/>
      <c r="HGG1" s="34"/>
      <c r="HGH1" s="34"/>
      <c r="HGI1" s="34"/>
      <c r="HGJ1" s="34"/>
      <c r="HGK1" s="34"/>
      <c r="HGL1" s="34"/>
      <c r="HGM1" s="34"/>
      <c r="HGN1" s="34"/>
      <c r="HGO1" s="34"/>
      <c r="HGP1" s="34"/>
      <c r="HGQ1" s="34"/>
      <c r="HGR1" s="34"/>
      <c r="HGS1" s="34"/>
      <c r="HGT1" s="34"/>
      <c r="HGU1" s="34"/>
      <c r="HGV1" s="34"/>
      <c r="HGW1" s="34"/>
      <c r="HGX1" s="34"/>
      <c r="HGY1" s="34"/>
      <c r="HGZ1" s="34"/>
      <c r="HHA1" s="34"/>
      <c r="HHB1" s="34"/>
      <c r="HHC1" s="34"/>
      <c r="HHD1" s="34"/>
      <c r="HHE1" s="34"/>
      <c r="HHF1" s="34"/>
      <c r="HHG1" s="34"/>
      <c r="HHH1" s="34"/>
      <c r="HHI1" s="34"/>
      <c r="HHJ1" s="34"/>
      <c r="HHK1" s="34"/>
      <c r="HHL1" s="34"/>
      <c r="HHM1" s="34"/>
      <c r="HHN1" s="34"/>
      <c r="HHO1" s="34"/>
      <c r="HHP1" s="34"/>
      <c r="HHQ1" s="34"/>
      <c r="HHR1" s="34"/>
      <c r="HHS1" s="34"/>
      <c r="HHT1" s="34"/>
      <c r="HHU1" s="34"/>
      <c r="HHV1" s="34"/>
      <c r="HHW1" s="34"/>
      <c r="HHX1" s="34"/>
      <c r="HHY1" s="34"/>
      <c r="HHZ1" s="34"/>
      <c r="HIA1" s="34"/>
      <c r="HIB1" s="34"/>
      <c r="HIC1" s="34"/>
      <c r="HID1" s="34"/>
      <c r="HIE1" s="34"/>
      <c r="HIF1" s="34"/>
      <c r="HIG1" s="34"/>
      <c r="HIH1" s="34"/>
      <c r="HII1" s="34"/>
      <c r="HIJ1" s="34"/>
      <c r="HIK1" s="34"/>
      <c r="HIL1" s="34"/>
      <c r="HIM1" s="34"/>
      <c r="HIN1" s="34"/>
      <c r="HIO1" s="34"/>
      <c r="HIP1" s="34"/>
      <c r="HIQ1" s="34"/>
      <c r="HIR1" s="34"/>
      <c r="HIS1" s="34"/>
      <c r="HIT1" s="34"/>
      <c r="HIU1" s="34"/>
      <c r="HIV1" s="34"/>
      <c r="HIW1" s="34"/>
      <c r="HIX1" s="34"/>
      <c r="HIY1" s="34"/>
      <c r="HIZ1" s="34"/>
      <c r="HJA1" s="34"/>
      <c r="HJB1" s="34"/>
      <c r="HJC1" s="34"/>
      <c r="HJD1" s="34"/>
      <c r="HJE1" s="34"/>
      <c r="HJF1" s="34"/>
      <c r="HJG1" s="34"/>
      <c r="HJH1" s="34"/>
      <c r="HJI1" s="34"/>
      <c r="HJJ1" s="34"/>
      <c r="HJK1" s="34"/>
      <c r="HJL1" s="34"/>
      <c r="HJM1" s="34"/>
      <c r="HJN1" s="34"/>
      <c r="HJO1" s="34"/>
      <c r="HJP1" s="34"/>
      <c r="HJQ1" s="34"/>
      <c r="HJR1" s="34"/>
      <c r="HJS1" s="34"/>
      <c r="HJT1" s="34"/>
      <c r="HJU1" s="34"/>
      <c r="HJV1" s="34"/>
      <c r="HJW1" s="34"/>
      <c r="HJX1" s="34"/>
      <c r="HJY1" s="34"/>
      <c r="HJZ1" s="34"/>
      <c r="HKA1" s="34"/>
      <c r="HKB1" s="34"/>
      <c r="HKC1" s="34"/>
      <c r="HKD1" s="34"/>
      <c r="HKE1" s="34"/>
      <c r="HKF1" s="34"/>
      <c r="HKG1" s="34"/>
      <c r="HKH1" s="34"/>
      <c r="HKI1" s="34"/>
      <c r="HKJ1" s="34"/>
      <c r="HKK1" s="34"/>
      <c r="HKL1" s="34"/>
      <c r="HKM1" s="34"/>
      <c r="HKN1" s="34"/>
      <c r="HKO1" s="34"/>
      <c r="HKP1" s="34"/>
      <c r="HKQ1" s="34"/>
      <c r="HKR1" s="34"/>
      <c r="HKS1" s="34"/>
      <c r="HKT1" s="34"/>
      <c r="HKU1" s="34"/>
      <c r="HKV1" s="34"/>
      <c r="HKW1" s="34"/>
      <c r="HKX1" s="34"/>
      <c r="HKY1" s="34"/>
      <c r="HKZ1" s="34"/>
      <c r="HLA1" s="34"/>
      <c r="HLB1" s="34"/>
      <c r="HLC1" s="34"/>
      <c r="HLD1" s="34"/>
      <c r="HLE1" s="34"/>
      <c r="HLF1" s="34"/>
      <c r="HLG1" s="34"/>
      <c r="HLH1" s="34"/>
      <c r="HLI1" s="34"/>
      <c r="HLJ1" s="34"/>
      <c r="HLK1" s="34"/>
      <c r="HLL1" s="34"/>
      <c r="HLM1" s="34"/>
      <c r="HLN1" s="34"/>
      <c r="HLO1" s="34"/>
      <c r="HLP1" s="34"/>
      <c r="HLQ1" s="34"/>
      <c r="HLR1" s="34"/>
      <c r="HLS1" s="34"/>
      <c r="HLT1" s="34"/>
      <c r="HLU1" s="34"/>
      <c r="HLV1" s="34"/>
      <c r="HLW1" s="34"/>
      <c r="HLX1" s="34"/>
      <c r="HLY1" s="34"/>
      <c r="HLZ1" s="34"/>
      <c r="HMA1" s="34"/>
      <c r="HMB1" s="34"/>
      <c r="HMC1" s="34"/>
      <c r="HMD1" s="34"/>
      <c r="HME1" s="34"/>
      <c r="HMF1" s="34"/>
      <c r="HMG1" s="34"/>
      <c r="HMH1" s="34"/>
      <c r="HMI1" s="34"/>
      <c r="HMJ1" s="34"/>
      <c r="HMK1" s="34"/>
      <c r="HML1" s="34"/>
      <c r="HMM1" s="34"/>
      <c r="HMN1" s="34"/>
      <c r="HMO1" s="34"/>
      <c r="HMP1" s="34"/>
      <c r="HMQ1" s="34"/>
      <c r="HMR1" s="34"/>
      <c r="HMS1" s="34"/>
      <c r="HMT1" s="34"/>
      <c r="HMU1" s="34"/>
      <c r="HMV1" s="34"/>
      <c r="HMW1" s="34"/>
      <c r="HMX1" s="34"/>
      <c r="HMY1" s="34"/>
      <c r="HMZ1" s="34"/>
      <c r="HNA1" s="34"/>
      <c r="HNB1" s="34"/>
      <c r="HNC1" s="34"/>
      <c r="HND1" s="34"/>
      <c r="HNE1" s="34"/>
      <c r="HNF1" s="34"/>
      <c r="HNG1" s="34"/>
      <c r="HNH1" s="34"/>
      <c r="HNI1" s="34"/>
      <c r="HNJ1" s="34"/>
      <c r="HNK1" s="34"/>
      <c r="HNL1" s="34"/>
      <c r="HNM1" s="34"/>
      <c r="HNN1" s="34"/>
      <c r="HNO1" s="34"/>
      <c r="HNP1" s="34"/>
      <c r="HNQ1" s="34"/>
      <c r="HNR1" s="34"/>
      <c r="HNS1" s="34"/>
      <c r="HNT1" s="34"/>
      <c r="HNU1" s="34"/>
      <c r="HNV1" s="34"/>
      <c r="HNW1" s="34"/>
      <c r="HNX1" s="34"/>
      <c r="HNY1" s="34"/>
      <c r="HNZ1" s="34"/>
      <c r="HOA1" s="34"/>
      <c r="HOB1" s="34"/>
      <c r="HOC1" s="34"/>
      <c r="HOD1" s="34"/>
      <c r="HOE1" s="34"/>
      <c r="HOF1" s="34"/>
      <c r="HOG1" s="34"/>
      <c r="HOH1" s="34"/>
      <c r="HOI1" s="34"/>
      <c r="HOJ1" s="34"/>
      <c r="HOK1" s="34"/>
      <c r="HOL1" s="34"/>
      <c r="HOM1" s="34"/>
      <c r="HON1" s="34"/>
      <c r="HOO1" s="34"/>
      <c r="HOP1" s="34"/>
      <c r="HOQ1" s="34"/>
      <c r="HOR1" s="34"/>
      <c r="HOS1" s="34"/>
      <c r="HOT1" s="34"/>
      <c r="HOU1" s="34"/>
      <c r="HOV1" s="34"/>
      <c r="HOW1" s="34"/>
      <c r="HOX1" s="34"/>
      <c r="HOY1" s="34"/>
      <c r="HOZ1" s="34"/>
      <c r="HPA1" s="34"/>
      <c r="HPB1" s="34"/>
      <c r="HPC1" s="34"/>
      <c r="HPD1" s="34"/>
      <c r="HPE1" s="34"/>
      <c r="HPF1" s="34"/>
      <c r="HPG1" s="34"/>
      <c r="HPH1" s="34"/>
      <c r="HPI1" s="34"/>
      <c r="HPJ1" s="34"/>
      <c r="HPK1" s="34"/>
      <c r="HPL1" s="34"/>
      <c r="HPM1" s="34"/>
      <c r="HPN1" s="34"/>
      <c r="HPO1" s="34"/>
      <c r="HPP1" s="34"/>
      <c r="HPQ1" s="34"/>
      <c r="HPR1" s="34"/>
      <c r="HPS1" s="34"/>
      <c r="HPT1" s="34"/>
      <c r="HPU1" s="34"/>
      <c r="HPV1" s="34"/>
      <c r="HPW1" s="34"/>
      <c r="HPX1" s="34"/>
      <c r="HPY1" s="34"/>
      <c r="HPZ1" s="34"/>
      <c r="HQA1" s="34"/>
      <c r="HQB1" s="34"/>
      <c r="HQC1" s="34"/>
      <c r="HQD1" s="34"/>
      <c r="HQE1" s="34"/>
      <c r="HQF1" s="34"/>
      <c r="HQG1" s="34"/>
      <c r="HQH1" s="34"/>
      <c r="HQI1" s="34"/>
      <c r="HQJ1" s="34"/>
      <c r="HQK1" s="34"/>
      <c r="HQL1" s="34"/>
      <c r="HQM1" s="34"/>
      <c r="HQN1" s="34"/>
      <c r="HQO1" s="34"/>
      <c r="HQP1" s="34"/>
      <c r="HQQ1" s="34"/>
      <c r="HQR1" s="34"/>
      <c r="HQS1" s="34"/>
      <c r="HQT1" s="34"/>
      <c r="HQU1" s="34"/>
      <c r="HQV1" s="34"/>
      <c r="HQW1" s="34"/>
      <c r="HQX1" s="34"/>
      <c r="HQY1" s="34"/>
      <c r="HQZ1" s="34"/>
      <c r="HRA1" s="34"/>
      <c r="HRB1" s="34"/>
      <c r="HRC1" s="34"/>
      <c r="HRD1" s="34"/>
      <c r="HRE1" s="34"/>
      <c r="HRF1" s="34"/>
      <c r="HRG1" s="34"/>
      <c r="HRH1" s="34"/>
      <c r="HRI1" s="34"/>
      <c r="HRJ1" s="34"/>
      <c r="HRK1" s="34"/>
      <c r="HRL1" s="34"/>
      <c r="HRM1" s="34"/>
      <c r="HRN1" s="34"/>
      <c r="HRO1" s="34"/>
      <c r="HRP1" s="34"/>
      <c r="HRQ1" s="34"/>
      <c r="HRR1" s="34"/>
      <c r="HRS1" s="34"/>
      <c r="HRT1" s="34"/>
      <c r="HRU1" s="34"/>
      <c r="HRV1" s="34"/>
      <c r="HRW1" s="34"/>
      <c r="HRX1" s="34"/>
      <c r="HRY1" s="34"/>
      <c r="HRZ1" s="34"/>
      <c r="HSA1" s="34"/>
      <c r="HSB1" s="34"/>
      <c r="HSC1" s="34"/>
      <c r="HSD1" s="34"/>
      <c r="HSE1" s="34"/>
      <c r="HSF1" s="34"/>
      <c r="HSG1" s="34"/>
      <c r="HSH1" s="34"/>
      <c r="HSI1" s="34"/>
      <c r="HSJ1" s="34"/>
      <c r="HSK1" s="34"/>
      <c r="HSL1" s="34"/>
      <c r="HSM1" s="34"/>
      <c r="HSN1" s="34"/>
      <c r="HSO1" s="34"/>
      <c r="HSP1" s="34"/>
      <c r="HSQ1" s="34"/>
      <c r="HSR1" s="34"/>
      <c r="HSS1" s="34"/>
      <c r="HST1" s="34"/>
      <c r="HSU1" s="34"/>
      <c r="HSV1" s="34"/>
      <c r="HSW1" s="34"/>
      <c r="HSX1" s="34"/>
      <c r="HSY1" s="34"/>
      <c r="HSZ1" s="34"/>
      <c r="HTA1" s="34"/>
      <c r="HTB1" s="34"/>
      <c r="HTC1" s="34"/>
      <c r="HTD1" s="34"/>
      <c r="HTE1" s="34"/>
      <c r="HTF1" s="34"/>
      <c r="HTG1" s="34"/>
      <c r="HTH1" s="34"/>
      <c r="HTI1" s="34"/>
      <c r="HTJ1" s="34"/>
      <c r="HTK1" s="34"/>
      <c r="HTL1" s="34"/>
      <c r="HTM1" s="34"/>
      <c r="HTN1" s="34"/>
      <c r="HTO1" s="34"/>
      <c r="HTP1" s="34"/>
      <c r="HTQ1" s="34"/>
      <c r="HTR1" s="34"/>
      <c r="HTS1" s="34"/>
      <c r="HTT1" s="34"/>
      <c r="HTU1" s="34"/>
      <c r="HTV1" s="34"/>
      <c r="HTW1" s="34"/>
      <c r="HTX1" s="34"/>
      <c r="HTY1" s="34"/>
      <c r="HTZ1" s="34"/>
      <c r="HUA1" s="34"/>
      <c r="HUB1" s="34"/>
      <c r="HUC1" s="34"/>
      <c r="HUD1" s="34"/>
      <c r="HUE1" s="34"/>
      <c r="HUF1" s="34"/>
      <c r="HUG1" s="34"/>
      <c r="HUH1" s="34"/>
      <c r="HUI1" s="34"/>
      <c r="HUJ1" s="34"/>
      <c r="HUK1" s="34"/>
      <c r="HUL1" s="34"/>
      <c r="HUM1" s="34"/>
      <c r="HUN1" s="34"/>
      <c r="HUO1" s="34"/>
      <c r="HUP1" s="34"/>
      <c r="HUQ1" s="34"/>
      <c r="HUR1" s="34"/>
      <c r="HUS1" s="34"/>
      <c r="HUT1" s="34"/>
      <c r="HUU1" s="34"/>
      <c r="HUV1" s="34"/>
      <c r="HUW1" s="34"/>
      <c r="HUX1" s="34"/>
      <c r="HUY1" s="34"/>
      <c r="HUZ1" s="34"/>
      <c r="HVA1" s="34"/>
      <c r="HVB1" s="34"/>
      <c r="HVC1" s="34"/>
      <c r="HVD1" s="34"/>
      <c r="HVE1" s="34"/>
      <c r="HVF1" s="34"/>
      <c r="HVG1" s="34"/>
      <c r="HVH1" s="34"/>
      <c r="HVI1" s="34"/>
      <c r="HVJ1" s="34"/>
      <c r="HVK1" s="34"/>
      <c r="HVL1" s="34"/>
      <c r="HVM1" s="34"/>
      <c r="HVN1" s="34"/>
      <c r="HVO1" s="34"/>
      <c r="HVP1" s="34"/>
      <c r="HVQ1" s="34"/>
      <c r="HVR1" s="34"/>
      <c r="HVS1" s="34"/>
      <c r="HVT1" s="34"/>
      <c r="HVU1" s="34"/>
      <c r="HVV1" s="34"/>
      <c r="HVW1" s="34"/>
      <c r="HVX1" s="34"/>
      <c r="HVY1" s="34"/>
      <c r="HVZ1" s="34"/>
      <c r="HWA1" s="34"/>
      <c r="HWB1" s="34"/>
      <c r="HWC1" s="34"/>
      <c r="HWD1" s="34"/>
      <c r="HWE1" s="34"/>
      <c r="HWF1" s="34"/>
      <c r="HWG1" s="34"/>
      <c r="HWH1" s="34"/>
      <c r="HWI1" s="34"/>
      <c r="HWJ1" s="34"/>
      <c r="HWK1" s="34"/>
      <c r="HWL1" s="34"/>
      <c r="HWM1" s="34"/>
      <c r="HWN1" s="34"/>
      <c r="HWO1" s="34"/>
      <c r="HWP1" s="34"/>
      <c r="HWQ1" s="34"/>
      <c r="HWR1" s="34"/>
      <c r="HWS1" s="34"/>
      <c r="HWT1" s="34"/>
      <c r="HWU1" s="34"/>
      <c r="HWV1" s="34"/>
      <c r="HWW1" s="34"/>
      <c r="HWX1" s="34"/>
      <c r="HWY1" s="34"/>
      <c r="HWZ1" s="34"/>
      <c r="HXA1" s="34"/>
      <c r="HXB1" s="34"/>
      <c r="HXC1" s="34"/>
      <c r="HXD1" s="34"/>
      <c r="HXE1" s="34"/>
      <c r="HXF1" s="34"/>
      <c r="HXG1" s="34"/>
      <c r="HXH1" s="34"/>
      <c r="HXI1" s="34"/>
      <c r="HXJ1" s="34"/>
      <c r="HXK1" s="34"/>
      <c r="HXL1" s="34"/>
      <c r="HXM1" s="34"/>
      <c r="HXN1" s="34"/>
      <c r="HXO1" s="34"/>
      <c r="HXP1" s="34"/>
      <c r="HXQ1" s="34"/>
      <c r="HXR1" s="34"/>
      <c r="HXS1" s="34"/>
      <c r="HXT1" s="34"/>
      <c r="HXU1" s="34"/>
      <c r="HXV1" s="34"/>
      <c r="HXW1" s="34"/>
      <c r="HXX1" s="34"/>
      <c r="HXY1" s="34"/>
      <c r="HXZ1" s="34"/>
      <c r="HYA1" s="34"/>
      <c r="HYB1" s="34"/>
      <c r="HYC1" s="34"/>
      <c r="HYD1" s="34"/>
      <c r="HYE1" s="34"/>
      <c r="HYF1" s="34"/>
      <c r="HYG1" s="34"/>
      <c r="HYH1" s="34"/>
      <c r="HYI1" s="34"/>
      <c r="HYJ1" s="34"/>
      <c r="HYK1" s="34"/>
      <c r="HYL1" s="34"/>
      <c r="HYM1" s="34"/>
      <c r="HYN1" s="34"/>
      <c r="HYO1" s="34"/>
      <c r="HYP1" s="34"/>
      <c r="HYQ1" s="34"/>
      <c r="HYR1" s="34"/>
      <c r="HYS1" s="34"/>
      <c r="HYT1" s="34"/>
      <c r="HYU1" s="34"/>
      <c r="HYV1" s="34"/>
      <c r="HYW1" s="34"/>
      <c r="HYX1" s="34"/>
      <c r="HYY1" s="34"/>
      <c r="HYZ1" s="34"/>
      <c r="HZA1" s="34"/>
      <c r="HZB1" s="34"/>
      <c r="HZC1" s="34"/>
      <c r="HZD1" s="34"/>
      <c r="HZE1" s="34"/>
      <c r="HZF1" s="34"/>
      <c r="HZG1" s="34"/>
      <c r="HZH1" s="34"/>
      <c r="HZI1" s="34"/>
      <c r="HZJ1" s="34"/>
      <c r="HZK1" s="34"/>
      <c r="HZL1" s="34"/>
      <c r="HZM1" s="34"/>
      <c r="HZN1" s="34"/>
      <c r="HZO1" s="34"/>
      <c r="HZP1" s="34"/>
      <c r="HZQ1" s="34"/>
      <c r="HZR1" s="34"/>
      <c r="HZS1" s="34"/>
      <c r="HZT1" s="34"/>
      <c r="HZU1" s="34"/>
      <c r="HZV1" s="34"/>
      <c r="HZW1" s="34"/>
      <c r="HZX1" s="34"/>
      <c r="HZY1" s="34"/>
      <c r="HZZ1" s="34"/>
      <c r="IAA1" s="34"/>
      <c r="IAB1" s="34"/>
      <c r="IAC1" s="34"/>
      <c r="IAD1" s="34"/>
      <c r="IAE1" s="34"/>
      <c r="IAF1" s="34"/>
      <c r="IAG1" s="34"/>
      <c r="IAH1" s="34"/>
      <c r="IAI1" s="34"/>
      <c r="IAJ1" s="34"/>
      <c r="IAK1" s="34"/>
      <c r="IAL1" s="34"/>
      <c r="IAM1" s="34"/>
      <c r="IAN1" s="34"/>
      <c r="IAO1" s="34"/>
      <c r="IAP1" s="34"/>
      <c r="IAQ1" s="34"/>
      <c r="IAR1" s="34"/>
      <c r="IAS1" s="34"/>
      <c r="IAT1" s="34"/>
      <c r="IAU1" s="34"/>
      <c r="IAV1" s="34"/>
      <c r="IAW1" s="34"/>
      <c r="IAX1" s="34"/>
      <c r="IAY1" s="34"/>
      <c r="IAZ1" s="34"/>
      <c r="IBA1" s="34"/>
      <c r="IBB1" s="34"/>
      <c r="IBC1" s="34"/>
      <c r="IBD1" s="34"/>
      <c r="IBE1" s="34"/>
      <c r="IBF1" s="34"/>
      <c r="IBG1" s="34"/>
      <c r="IBH1" s="34"/>
      <c r="IBI1" s="34"/>
      <c r="IBJ1" s="34"/>
      <c r="IBK1" s="34"/>
      <c r="IBL1" s="34"/>
      <c r="IBM1" s="34"/>
      <c r="IBN1" s="34"/>
      <c r="IBO1" s="34"/>
      <c r="IBP1" s="34"/>
      <c r="IBQ1" s="34"/>
      <c r="IBR1" s="34"/>
      <c r="IBS1" s="34"/>
      <c r="IBT1" s="34"/>
      <c r="IBU1" s="34"/>
      <c r="IBV1" s="34"/>
      <c r="IBW1" s="34"/>
      <c r="IBX1" s="34"/>
      <c r="IBY1" s="34"/>
      <c r="IBZ1" s="34"/>
      <c r="ICA1" s="34"/>
      <c r="ICB1" s="34"/>
      <c r="ICC1" s="34"/>
      <c r="ICD1" s="34"/>
      <c r="ICE1" s="34"/>
      <c r="ICF1" s="34"/>
      <c r="ICG1" s="34"/>
      <c r="ICH1" s="34"/>
      <c r="ICI1" s="34"/>
      <c r="ICJ1" s="34"/>
      <c r="ICK1" s="34"/>
      <c r="ICL1" s="34"/>
      <c r="ICM1" s="34"/>
      <c r="ICN1" s="34"/>
      <c r="ICO1" s="34"/>
      <c r="ICP1" s="34"/>
      <c r="ICQ1" s="34"/>
      <c r="ICR1" s="34"/>
      <c r="ICS1" s="34"/>
      <c r="ICT1" s="34"/>
      <c r="ICU1" s="34"/>
      <c r="ICV1" s="34"/>
      <c r="ICW1" s="34"/>
      <c r="ICX1" s="34"/>
      <c r="ICY1" s="34"/>
      <c r="ICZ1" s="34"/>
      <c r="IDA1" s="34"/>
      <c r="IDB1" s="34"/>
      <c r="IDC1" s="34"/>
      <c r="IDD1" s="34"/>
      <c r="IDE1" s="34"/>
      <c r="IDF1" s="34"/>
      <c r="IDG1" s="34"/>
      <c r="IDH1" s="34"/>
      <c r="IDI1" s="34"/>
      <c r="IDJ1" s="34"/>
      <c r="IDK1" s="34"/>
      <c r="IDL1" s="34"/>
      <c r="IDM1" s="34"/>
      <c r="IDN1" s="34"/>
      <c r="IDO1" s="34"/>
      <c r="IDP1" s="34"/>
      <c r="IDQ1" s="34"/>
      <c r="IDR1" s="34"/>
      <c r="IDS1" s="34"/>
      <c r="IDT1" s="34"/>
      <c r="IDU1" s="34"/>
      <c r="IDV1" s="34"/>
      <c r="IDW1" s="34"/>
      <c r="IDX1" s="34"/>
      <c r="IDY1" s="34"/>
      <c r="IDZ1" s="34"/>
      <c r="IEA1" s="34"/>
      <c r="IEB1" s="34"/>
      <c r="IEC1" s="34"/>
      <c r="IED1" s="34"/>
      <c r="IEE1" s="34"/>
      <c r="IEF1" s="34"/>
      <c r="IEG1" s="34"/>
      <c r="IEH1" s="34"/>
      <c r="IEI1" s="34"/>
      <c r="IEJ1" s="34"/>
      <c r="IEK1" s="34"/>
      <c r="IEL1" s="34"/>
      <c r="IEM1" s="34"/>
      <c r="IEN1" s="34"/>
      <c r="IEO1" s="34"/>
      <c r="IEP1" s="34"/>
      <c r="IEQ1" s="34"/>
      <c r="IER1" s="34"/>
      <c r="IES1" s="34"/>
      <c r="IET1" s="34"/>
      <c r="IEU1" s="34"/>
      <c r="IEV1" s="34"/>
      <c r="IEW1" s="34"/>
      <c r="IEX1" s="34"/>
      <c r="IEY1" s="34"/>
      <c r="IEZ1" s="34"/>
      <c r="IFA1" s="34"/>
      <c r="IFB1" s="34"/>
      <c r="IFC1" s="34"/>
      <c r="IFD1" s="34"/>
      <c r="IFE1" s="34"/>
      <c r="IFF1" s="34"/>
      <c r="IFG1" s="34"/>
      <c r="IFH1" s="34"/>
      <c r="IFI1" s="34"/>
      <c r="IFJ1" s="34"/>
      <c r="IFK1" s="34"/>
      <c r="IFL1" s="34"/>
      <c r="IFM1" s="34"/>
      <c r="IFN1" s="34"/>
      <c r="IFO1" s="34"/>
      <c r="IFP1" s="34"/>
      <c r="IFQ1" s="34"/>
      <c r="IFR1" s="34"/>
      <c r="IFS1" s="34"/>
      <c r="IFT1" s="34"/>
      <c r="IFU1" s="34"/>
      <c r="IFV1" s="34"/>
      <c r="IFW1" s="34"/>
      <c r="IFX1" s="34"/>
      <c r="IFY1" s="34"/>
      <c r="IFZ1" s="34"/>
      <c r="IGA1" s="34"/>
      <c r="IGB1" s="34"/>
      <c r="IGC1" s="34"/>
      <c r="IGD1" s="34"/>
      <c r="IGE1" s="34"/>
      <c r="IGF1" s="34"/>
      <c r="IGG1" s="34"/>
      <c r="IGH1" s="34"/>
      <c r="IGI1" s="34"/>
      <c r="IGJ1" s="34"/>
      <c r="IGK1" s="34"/>
      <c r="IGL1" s="34"/>
      <c r="IGM1" s="34"/>
      <c r="IGN1" s="34"/>
      <c r="IGO1" s="34"/>
      <c r="IGP1" s="34"/>
      <c r="IGQ1" s="34"/>
      <c r="IGR1" s="34"/>
      <c r="IGS1" s="34"/>
      <c r="IGT1" s="34"/>
      <c r="IGU1" s="34"/>
      <c r="IGV1" s="34"/>
      <c r="IGW1" s="34"/>
      <c r="IGX1" s="34"/>
      <c r="IGY1" s="34"/>
      <c r="IGZ1" s="34"/>
      <c r="IHA1" s="34"/>
      <c r="IHB1" s="34"/>
      <c r="IHC1" s="34"/>
      <c r="IHD1" s="34"/>
      <c r="IHE1" s="34"/>
      <c r="IHF1" s="34"/>
      <c r="IHG1" s="34"/>
      <c r="IHH1" s="34"/>
      <c r="IHI1" s="34"/>
      <c r="IHJ1" s="34"/>
      <c r="IHK1" s="34"/>
      <c r="IHL1" s="34"/>
      <c r="IHM1" s="34"/>
      <c r="IHN1" s="34"/>
      <c r="IHO1" s="34"/>
      <c r="IHP1" s="34"/>
      <c r="IHQ1" s="34"/>
      <c r="IHR1" s="34"/>
      <c r="IHS1" s="34"/>
      <c r="IHT1" s="34"/>
      <c r="IHU1" s="34"/>
      <c r="IHV1" s="34"/>
      <c r="IHW1" s="34"/>
      <c r="IHX1" s="34"/>
      <c r="IHY1" s="34"/>
      <c r="IHZ1" s="34"/>
      <c r="IIA1" s="34"/>
      <c r="IIB1" s="34"/>
      <c r="IIC1" s="34"/>
      <c r="IID1" s="34"/>
      <c r="IIE1" s="34"/>
      <c r="IIF1" s="34"/>
      <c r="IIG1" s="34"/>
      <c r="IIH1" s="34"/>
      <c r="III1" s="34"/>
      <c r="IIJ1" s="34"/>
      <c r="IIK1" s="34"/>
      <c r="IIL1" s="34"/>
      <c r="IIM1" s="34"/>
      <c r="IIN1" s="34"/>
      <c r="IIO1" s="34"/>
      <c r="IIP1" s="34"/>
      <c r="IIQ1" s="34"/>
      <c r="IIR1" s="34"/>
      <c r="IIS1" s="34"/>
      <c r="IIT1" s="34"/>
      <c r="IIU1" s="34"/>
      <c r="IIV1" s="34"/>
      <c r="IIW1" s="34"/>
      <c r="IIX1" s="34"/>
      <c r="IIY1" s="34"/>
      <c r="IIZ1" s="34"/>
      <c r="IJA1" s="34"/>
      <c r="IJB1" s="34"/>
      <c r="IJC1" s="34"/>
      <c r="IJD1" s="34"/>
      <c r="IJE1" s="34"/>
      <c r="IJF1" s="34"/>
      <c r="IJG1" s="34"/>
      <c r="IJH1" s="34"/>
      <c r="IJI1" s="34"/>
      <c r="IJJ1" s="34"/>
      <c r="IJK1" s="34"/>
      <c r="IJL1" s="34"/>
      <c r="IJM1" s="34"/>
      <c r="IJN1" s="34"/>
      <c r="IJO1" s="34"/>
      <c r="IJP1" s="34"/>
      <c r="IJQ1" s="34"/>
      <c r="IJR1" s="34"/>
      <c r="IJS1" s="34"/>
      <c r="IJT1" s="34"/>
      <c r="IJU1" s="34"/>
      <c r="IJV1" s="34"/>
      <c r="IJW1" s="34"/>
      <c r="IJX1" s="34"/>
      <c r="IJY1" s="34"/>
      <c r="IJZ1" s="34"/>
      <c r="IKA1" s="34"/>
      <c r="IKB1" s="34"/>
      <c r="IKC1" s="34"/>
      <c r="IKD1" s="34"/>
      <c r="IKE1" s="34"/>
      <c r="IKF1" s="34"/>
      <c r="IKG1" s="34"/>
      <c r="IKH1" s="34"/>
      <c r="IKI1" s="34"/>
      <c r="IKJ1" s="34"/>
      <c r="IKK1" s="34"/>
      <c r="IKL1" s="34"/>
      <c r="IKM1" s="34"/>
      <c r="IKN1" s="34"/>
      <c r="IKO1" s="34"/>
      <c r="IKP1" s="34"/>
      <c r="IKQ1" s="34"/>
      <c r="IKR1" s="34"/>
      <c r="IKS1" s="34"/>
      <c r="IKT1" s="34"/>
      <c r="IKU1" s="34"/>
      <c r="IKV1" s="34"/>
      <c r="IKW1" s="34"/>
      <c r="IKX1" s="34"/>
      <c r="IKY1" s="34"/>
      <c r="IKZ1" s="34"/>
      <c r="ILA1" s="34"/>
      <c r="ILB1" s="34"/>
      <c r="ILC1" s="34"/>
      <c r="ILD1" s="34"/>
      <c r="ILE1" s="34"/>
      <c r="ILF1" s="34"/>
      <c r="ILG1" s="34"/>
      <c r="ILH1" s="34"/>
      <c r="ILI1" s="34"/>
      <c r="ILJ1" s="34"/>
      <c r="ILK1" s="34"/>
      <c r="ILL1" s="34"/>
      <c r="ILM1" s="34"/>
      <c r="ILN1" s="34"/>
      <c r="ILO1" s="34"/>
      <c r="ILP1" s="34"/>
      <c r="ILQ1" s="34"/>
      <c r="ILR1" s="34"/>
      <c r="ILS1" s="34"/>
      <c r="ILT1" s="34"/>
      <c r="ILU1" s="34"/>
      <c r="ILV1" s="34"/>
      <c r="ILW1" s="34"/>
      <c r="ILX1" s="34"/>
      <c r="ILY1" s="34"/>
      <c r="ILZ1" s="34"/>
      <c r="IMA1" s="34"/>
      <c r="IMB1" s="34"/>
      <c r="IMC1" s="34"/>
      <c r="IMD1" s="34"/>
      <c r="IME1" s="34"/>
      <c r="IMF1" s="34"/>
      <c r="IMG1" s="34"/>
      <c r="IMH1" s="34"/>
      <c r="IMI1" s="34"/>
      <c r="IMJ1" s="34"/>
      <c r="IMK1" s="34"/>
      <c r="IML1" s="34"/>
      <c r="IMM1" s="34"/>
      <c r="IMN1" s="34"/>
      <c r="IMO1" s="34"/>
      <c r="IMP1" s="34"/>
      <c r="IMQ1" s="34"/>
      <c r="IMR1" s="34"/>
      <c r="IMS1" s="34"/>
      <c r="IMT1" s="34"/>
      <c r="IMU1" s="34"/>
      <c r="IMV1" s="34"/>
      <c r="IMW1" s="34"/>
      <c r="IMX1" s="34"/>
      <c r="IMY1" s="34"/>
      <c r="IMZ1" s="34"/>
      <c r="INA1" s="34"/>
      <c r="INB1" s="34"/>
      <c r="INC1" s="34"/>
      <c r="IND1" s="34"/>
      <c r="INE1" s="34"/>
      <c r="INF1" s="34"/>
      <c r="ING1" s="34"/>
      <c r="INH1" s="34"/>
      <c r="INI1" s="34"/>
      <c r="INJ1" s="34"/>
      <c r="INK1" s="34"/>
      <c r="INL1" s="34"/>
      <c r="INM1" s="34"/>
      <c r="INN1" s="34"/>
      <c r="INO1" s="34"/>
      <c r="INP1" s="34"/>
      <c r="INQ1" s="34"/>
      <c r="INR1" s="34"/>
      <c r="INS1" s="34"/>
      <c r="INT1" s="34"/>
      <c r="INU1" s="34"/>
      <c r="INV1" s="34"/>
      <c r="INW1" s="34"/>
      <c r="INX1" s="34"/>
      <c r="INY1" s="34"/>
      <c r="INZ1" s="34"/>
      <c r="IOA1" s="34"/>
      <c r="IOB1" s="34"/>
      <c r="IOC1" s="34"/>
      <c r="IOD1" s="34"/>
      <c r="IOE1" s="34"/>
      <c r="IOF1" s="34"/>
      <c r="IOG1" s="34"/>
      <c r="IOH1" s="34"/>
      <c r="IOI1" s="34"/>
      <c r="IOJ1" s="34"/>
      <c r="IOK1" s="34"/>
      <c r="IOL1" s="34"/>
      <c r="IOM1" s="34"/>
      <c r="ION1" s="34"/>
      <c r="IOO1" s="34"/>
      <c r="IOP1" s="34"/>
      <c r="IOQ1" s="34"/>
      <c r="IOR1" s="34"/>
      <c r="IOS1" s="34"/>
      <c r="IOT1" s="34"/>
      <c r="IOU1" s="34"/>
      <c r="IOV1" s="34"/>
      <c r="IOW1" s="34"/>
      <c r="IOX1" s="34"/>
      <c r="IOY1" s="34"/>
      <c r="IOZ1" s="34"/>
      <c r="IPA1" s="34"/>
      <c r="IPB1" s="34"/>
      <c r="IPC1" s="34"/>
      <c r="IPD1" s="34"/>
      <c r="IPE1" s="34"/>
      <c r="IPF1" s="34"/>
      <c r="IPG1" s="34"/>
      <c r="IPH1" s="34"/>
      <c r="IPI1" s="34"/>
      <c r="IPJ1" s="34"/>
      <c r="IPK1" s="34"/>
      <c r="IPL1" s="34"/>
      <c r="IPM1" s="34"/>
      <c r="IPN1" s="34"/>
      <c r="IPO1" s="34"/>
      <c r="IPP1" s="34"/>
      <c r="IPQ1" s="34"/>
      <c r="IPR1" s="34"/>
      <c r="IPS1" s="34"/>
      <c r="IPT1" s="34"/>
      <c r="IPU1" s="34"/>
      <c r="IPV1" s="34"/>
      <c r="IPW1" s="34"/>
      <c r="IPX1" s="34"/>
      <c r="IPY1" s="34"/>
      <c r="IPZ1" s="34"/>
      <c r="IQA1" s="34"/>
      <c r="IQB1" s="34"/>
      <c r="IQC1" s="34"/>
      <c r="IQD1" s="34"/>
      <c r="IQE1" s="34"/>
      <c r="IQF1" s="34"/>
      <c r="IQG1" s="34"/>
      <c r="IQH1" s="34"/>
      <c r="IQI1" s="34"/>
      <c r="IQJ1" s="34"/>
      <c r="IQK1" s="34"/>
      <c r="IQL1" s="34"/>
      <c r="IQM1" s="34"/>
      <c r="IQN1" s="34"/>
      <c r="IQO1" s="34"/>
      <c r="IQP1" s="34"/>
      <c r="IQQ1" s="34"/>
      <c r="IQR1" s="34"/>
      <c r="IQS1" s="34"/>
      <c r="IQT1" s="34"/>
      <c r="IQU1" s="34"/>
      <c r="IQV1" s="34"/>
      <c r="IQW1" s="34"/>
      <c r="IQX1" s="34"/>
      <c r="IQY1" s="34"/>
      <c r="IQZ1" s="34"/>
      <c r="IRA1" s="34"/>
      <c r="IRB1" s="34"/>
      <c r="IRC1" s="34"/>
      <c r="IRD1" s="34"/>
      <c r="IRE1" s="34"/>
      <c r="IRF1" s="34"/>
      <c r="IRG1" s="34"/>
      <c r="IRH1" s="34"/>
      <c r="IRI1" s="34"/>
      <c r="IRJ1" s="34"/>
      <c r="IRK1" s="34"/>
      <c r="IRL1" s="34"/>
      <c r="IRM1" s="34"/>
      <c r="IRN1" s="34"/>
      <c r="IRO1" s="34"/>
      <c r="IRP1" s="34"/>
      <c r="IRQ1" s="34"/>
      <c r="IRR1" s="34"/>
      <c r="IRS1" s="34"/>
      <c r="IRT1" s="34"/>
      <c r="IRU1" s="34"/>
      <c r="IRV1" s="34"/>
      <c r="IRW1" s="34"/>
      <c r="IRX1" s="34"/>
      <c r="IRY1" s="34"/>
      <c r="IRZ1" s="34"/>
      <c r="ISA1" s="34"/>
      <c r="ISB1" s="34"/>
      <c r="ISC1" s="34"/>
      <c r="ISD1" s="34"/>
      <c r="ISE1" s="34"/>
      <c r="ISF1" s="34"/>
      <c r="ISG1" s="34"/>
      <c r="ISH1" s="34"/>
      <c r="ISI1" s="34"/>
      <c r="ISJ1" s="34"/>
      <c r="ISK1" s="34"/>
      <c r="ISL1" s="34"/>
      <c r="ISM1" s="34"/>
      <c r="ISN1" s="34"/>
      <c r="ISO1" s="34"/>
      <c r="ISP1" s="34"/>
      <c r="ISQ1" s="34"/>
      <c r="ISR1" s="34"/>
      <c r="ISS1" s="34"/>
      <c r="IST1" s="34"/>
      <c r="ISU1" s="34"/>
      <c r="ISV1" s="34"/>
      <c r="ISW1" s="34"/>
      <c r="ISX1" s="34"/>
      <c r="ISY1" s="34"/>
      <c r="ISZ1" s="34"/>
      <c r="ITA1" s="34"/>
      <c r="ITB1" s="34"/>
      <c r="ITC1" s="34"/>
      <c r="ITD1" s="34"/>
      <c r="ITE1" s="34"/>
      <c r="ITF1" s="34"/>
      <c r="ITG1" s="34"/>
      <c r="ITH1" s="34"/>
      <c r="ITI1" s="34"/>
      <c r="ITJ1" s="34"/>
      <c r="ITK1" s="34"/>
      <c r="ITL1" s="34"/>
      <c r="ITM1" s="34"/>
      <c r="ITN1" s="34"/>
      <c r="ITO1" s="34"/>
      <c r="ITP1" s="34"/>
      <c r="ITQ1" s="34"/>
      <c r="ITR1" s="34"/>
      <c r="ITS1" s="34"/>
      <c r="ITT1" s="34"/>
      <c r="ITU1" s="34"/>
      <c r="ITV1" s="34"/>
      <c r="ITW1" s="34"/>
      <c r="ITX1" s="34"/>
      <c r="ITY1" s="34"/>
      <c r="ITZ1" s="34"/>
      <c r="IUA1" s="34"/>
      <c r="IUB1" s="34"/>
      <c r="IUC1" s="34"/>
      <c r="IUD1" s="34"/>
      <c r="IUE1" s="34"/>
      <c r="IUF1" s="34"/>
      <c r="IUG1" s="34"/>
      <c r="IUH1" s="34"/>
      <c r="IUI1" s="34"/>
      <c r="IUJ1" s="34"/>
      <c r="IUK1" s="34"/>
      <c r="IUL1" s="34"/>
      <c r="IUM1" s="34"/>
      <c r="IUN1" s="34"/>
      <c r="IUO1" s="34"/>
      <c r="IUP1" s="34"/>
      <c r="IUQ1" s="34"/>
      <c r="IUR1" s="34"/>
      <c r="IUS1" s="34"/>
      <c r="IUT1" s="34"/>
      <c r="IUU1" s="34"/>
      <c r="IUV1" s="34"/>
      <c r="IUW1" s="34"/>
      <c r="IUX1" s="34"/>
      <c r="IUY1" s="34"/>
      <c r="IUZ1" s="34"/>
      <c r="IVA1" s="34"/>
      <c r="IVB1" s="34"/>
      <c r="IVC1" s="34"/>
      <c r="IVD1" s="34"/>
      <c r="IVE1" s="34"/>
      <c r="IVF1" s="34"/>
      <c r="IVG1" s="34"/>
      <c r="IVH1" s="34"/>
      <c r="IVI1" s="34"/>
      <c r="IVJ1" s="34"/>
      <c r="IVK1" s="34"/>
      <c r="IVL1" s="34"/>
      <c r="IVM1" s="34"/>
      <c r="IVN1" s="34"/>
      <c r="IVO1" s="34"/>
      <c r="IVP1" s="34"/>
      <c r="IVQ1" s="34"/>
      <c r="IVR1" s="34"/>
      <c r="IVS1" s="34"/>
      <c r="IVT1" s="34"/>
      <c r="IVU1" s="34"/>
      <c r="IVV1" s="34"/>
      <c r="IVW1" s="34"/>
      <c r="IVX1" s="34"/>
      <c r="IVY1" s="34"/>
      <c r="IVZ1" s="34"/>
      <c r="IWA1" s="34"/>
      <c r="IWB1" s="34"/>
      <c r="IWC1" s="34"/>
      <c r="IWD1" s="34"/>
      <c r="IWE1" s="34"/>
      <c r="IWF1" s="34"/>
      <c r="IWG1" s="34"/>
      <c r="IWH1" s="34"/>
      <c r="IWI1" s="34"/>
      <c r="IWJ1" s="34"/>
      <c r="IWK1" s="34"/>
      <c r="IWL1" s="34"/>
      <c r="IWM1" s="34"/>
      <c r="IWN1" s="34"/>
      <c r="IWO1" s="34"/>
      <c r="IWP1" s="34"/>
      <c r="IWQ1" s="34"/>
      <c r="IWR1" s="34"/>
      <c r="IWS1" s="34"/>
      <c r="IWT1" s="34"/>
      <c r="IWU1" s="34"/>
      <c r="IWV1" s="34"/>
      <c r="IWW1" s="34"/>
      <c r="IWX1" s="34"/>
      <c r="IWY1" s="34"/>
      <c r="IWZ1" s="34"/>
      <c r="IXA1" s="34"/>
      <c r="IXB1" s="34"/>
      <c r="IXC1" s="34"/>
      <c r="IXD1" s="34"/>
      <c r="IXE1" s="34"/>
      <c r="IXF1" s="34"/>
      <c r="IXG1" s="34"/>
      <c r="IXH1" s="34"/>
      <c r="IXI1" s="34"/>
      <c r="IXJ1" s="34"/>
      <c r="IXK1" s="34"/>
      <c r="IXL1" s="34"/>
      <c r="IXM1" s="34"/>
      <c r="IXN1" s="34"/>
      <c r="IXO1" s="34"/>
      <c r="IXP1" s="34"/>
      <c r="IXQ1" s="34"/>
      <c r="IXR1" s="34"/>
      <c r="IXS1" s="34"/>
      <c r="IXT1" s="34"/>
      <c r="IXU1" s="34"/>
      <c r="IXV1" s="34"/>
      <c r="IXW1" s="34"/>
      <c r="IXX1" s="34"/>
      <c r="IXY1" s="34"/>
      <c r="IXZ1" s="34"/>
      <c r="IYA1" s="34"/>
      <c r="IYB1" s="34"/>
      <c r="IYC1" s="34"/>
      <c r="IYD1" s="34"/>
      <c r="IYE1" s="34"/>
      <c r="IYF1" s="34"/>
      <c r="IYG1" s="34"/>
      <c r="IYH1" s="34"/>
      <c r="IYI1" s="34"/>
      <c r="IYJ1" s="34"/>
      <c r="IYK1" s="34"/>
      <c r="IYL1" s="34"/>
      <c r="IYM1" s="34"/>
      <c r="IYN1" s="34"/>
      <c r="IYO1" s="34"/>
      <c r="IYP1" s="34"/>
      <c r="IYQ1" s="34"/>
      <c r="IYR1" s="34"/>
      <c r="IYS1" s="34"/>
      <c r="IYT1" s="34"/>
      <c r="IYU1" s="34"/>
      <c r="IYV1" s="34"/>
      <c r="IYW1" s="34"/>
      <c r="IYX1" s="34"/>
      <c r="IYY1" s="34"/>
      <c r="IYZ1" s="34"/>
      <c r="IZA1" s="34"/>
      <c r="IZB1" s="34"/>
      <c r="IZC1" s="34"/>
      <c r="IZD1" s="34"/>
      <c r="IZE1" s="34"/>
      <c r="IZF1" s="34"/>
      <c r="IZG1" s="34"/>
      <c r="IZH1" s="34"/>
      <c r="IZI1" s="34"/>
      <c r="IZJ1" s="34"/>
      <c r="IZK1" s="34"/>
      <c r="IZL1" s="34"/>
      <c r="IZM1" s="34"/>
      <c r="IZN1" s="34"/>
      <c r="IZO1" s="34"/>
      <c r="IZP1" s="34"/>
      <c r="IZQ1" s="34"/>
      <c r="IZR1" s="34"/>
      <c r="IZS1" s="34"/>
      <c r="IZT1" s="34"/>
      <c r="IZU1" s="34"/>
      <c r="IZV1" s="34"/>
      <c r="IZW1" s="34"/>
      <c r="IZX1" s="34"/>
      <c r="IZY1" s="34"/>
      <c r="IZZ1" s="34"/>
      <c r="JAA1" s="34"/>
      <c r="JAB1" s="34"/>
      <c r="JAC1" s="34"/>
      <c r="JAD1" s="34"/>
      <c r="JAE1" s="34"/>
      <c r="JAF1" s="34"/>
      <c r="JAG1" s="34"/>
      <c r="JAH1" s="34"/>
      <c r="JAI1" s="34"/>
      <c r="JAJ1" s="34"/>
      <c r="JAK1" s="34"/>
      <c r="JAL1" s="34"/>
      <c r="JAM1" s="34"/>
      <c r="JAN1" s="34"/>
      <c r="JAO1" s="34"/>
      <c r="JAP1" s="34"/>
      <c r="JAQ1" s="34"/>
      <c r="JAR1" s="34"/>
      <c r="JAS1" s="34"/>
      <c r="JAT1" s="34"/>
      <c r="JAU1" s="34"/>
      <c r="JAV1" s="34"/>
      <c r="JAW1" s="34"/>
      <c r="JAX1" s="34"/>
      <c r="JAY1" s="34"/>
      <c r="JAZ1" s="34"/>
      <c r="JBA1" s="34"/>
      <c r="JBB1" s="34"/>
      <c r="JBC1" s="34"/>
      <c r="JBD1" s="34"/>
      <c r="JBE1" s="34"/>
      <c r="JBF1" s="34"/>
      <c r="JBG1" s="34"/>
      <c r="JBH1" s="34"/>
      <c r="JBI1" s="34"/>
      <c r="JBJ1" s="34"/>
      <c r="JBK1" s="34"/>
      <c r="JBL1" s="34"/>
      <c r="JBM1" s="34"/>
      <c r="JBN1" s="34"/>
      <c r="JBO1" s="34"/>
      <c r="JBP1" s="34"/>
      <c r="JBQ1" s="34"/>
      <c r="JBR1" s="34"/>
      <c r="JBS1" s="34"/>
      <c r="JBT1" s="34"/>
      <c r="JBU1" s="34"/>
      <c r="JBV1" s="34"/>
      <c r="JBW1" s="34"/>
      <c r="JBX1" s="34"/>
      <c r="JBY1" s="34"/>
      <c r="JBZ1" s="34"/>
      <c r="JCA1" s="34"/>
      <c r="JCB1" s="34"/>
      <c r="JCC1" s="34"/>
      <c r="JCD1" s="34"/>
      <c r="JCE1" s="34"/>
      <c r="JCF1" s="34"/>
      <c r="JCG1" s="34"/>
      <c r="JCH1" s="34"/>
      <c r="JCI1" s="34"/>
      <c r="JCJ1" s="34"/>
      <c r="JCK1" s="34"/>
      <c r="JCL1" s="34"/>
      <c r="JCM1" s="34"/>
      <c r="JCN1" s="34"/>
      <c r="JCO1" s="34"/>
      <c r="JCP1" s="34"/>
      <c r="JCQ1" s="34"/>
      <c r="JCR1" s="34"/>
      <c r="JCS1" s="34"/>
      <c r="JCT1" s="34"/>
      <c r="JCU1" s="34"/>
      <c r="JCV1" s="34"/>
      <c r="JCW1" s="34"/>
      <c r="JCX1" s="34"/>
      <c r="JCY1" s="34"/>
      <c r="JCZ1" s="34"/>
      <c r="JDA1" s="34"/>
      <c r="JDB1" s="34"/>
      <c r="JDC1" s="34"/>
      <c r="JDD1" s="34"/>
      <c r="JDE1" s="34"/>
      <c r="JDF1" s="34"/>
      <c r="JDG1" s="34"/>
      <c r="JDH1" s="34"/>
      <c r="JDI1" s="34"/>
      <c r="JDJ1" s="34"/>
      <c r="JDK1" s="34"/>
      <c r="JDL1" s="34"/>
      <c r="JDM1" s="34"/>
      <c r="JDN1" s="34"/>
      <c r="JDO1" s="34"/>
      <c r="JDP1" s="34"/>
      <c r="JDQ1" s="34"/>
      <c r="JDR1" s="34"/>
      <c r="JDS1" s="34"/>
      <c r="JDT1" s="34"/>
      <c r="JDU1" s="34"/>
      <c r="JDV1" s="34"/>
      <c r="JDW1" s="34"/>
      <c r="JDX1" s="34"/>
      <c r="JDY1" s="34"/>
      <c r="JDZ1" s="34"/>
      <c r="JEA1" s="34"/>
      <c r="JEB1" s="34"/>
      <c r="JEC1" s="34"/>
      <c r="JED1" s="34"/>
      <c r="JEE1" s="34"/>
      <c r="JEF1" s="34"/>
      <c r="JEG1" s="34"/>
      <c r="JEH1" s="34"/>
      <c r="JEI1" s="34"/>
      <c r="JEJ1" s="34"/>
      <c r="JEK1" s="34"/>
      <c r="JEL1" s="34"/>
      <c r="JEM1" s="34"/>
      <c r="JEN1" s="34"/>
      <c r="JEO1" s="34"/>
      <c r="JEP1" s="34"/>
      <c r="JEQ1" s="34"/>
      <c r="JER1" s="34"/>
      <c r="JES1" s="34"/>
      <c r="JET1" s="34"/>
      <c r="JEU1" s="34"/>
      <c r="JEV1" s="34"/>
      <c r="JEW1" s="34"/>
      <c r="JEX1" s="34"/>
      <c r="JEY1" s="34"/>
      <c r="JEZ1" s="34"/>
      <c r="JFA1" s="34"/>
      <c r="JFB1" s="34"/>
      <c r="JFC1" s="34"/>
      <c r="JFD1" s="34"/>
      <c r="JFE1" s="34"/>
      <c r="JFF1" s="34"/>
      <c r="JFG1" s="34"/>
      <c r="JFH1" s="34"/>
      <c r="JFI1" s="34"/>
      <c r="JFJ1" s="34"/>
      <c r="JFK1" s="34"/>
      <c r="JFL1" s="34"/>
      <c r="JFM1" s="34"/>
      <c r="JFN1" s="34"/>
      <c r="JFO1" s="34"/>
      <c r="JFP1" s="34"/>
      <c r="JFQ1" s="34"/>
      <c r="JFR1" s="34"/>
      <c r="JFS1" s="34"/>
      <c r="JFT1" s="34"/>
      <c r="JFU1" s="34"/>
      <c r="JFV1" s="34"/>
      <c r="JFW1" s="34"/>
      <c r="JFX1" s="34"/>
      <c r="JFY1" s="34"/>
      <c r="JFZ1" s="34"/>
      <c r="JGA1" s="34"/>
      <c r="JGB1" s="34"/>
      <c r="JGC1" s="34"/>
      <c r="JGD1" s="34"/>
      <c r="JGE1" s="34"/>
      <c r="JGF1" s="34"/>
      <c r="JGG1" s="34"/>
      <c r="JGH1" s="34"/>
      <c r="JGI1" s="34"/>
      <c r="JGJ1" s="34"/>
      <c r="JGK1" s="34"/>
      <c r="JGL1" s="34"/>
      <c r="JGM1" s="34"/>
      <c r="JGN1" s="34"/>
      <c r="JGO1" s="34"/>
      <c r="JGP1" s="34"/>
      <c r="JGQ1" s="34"/>
      <c r="JGR1" s="34"/>
      <c r="JGS1" s="34"/>
      <c r="JGT1" s="34"/>
      <c r="JGU1" s="34"/>
      <c r="JGV1" s="34"/>
      <c r="JGW1" s="34"/>
      <c r="JGX1" s="34"/>
      <c r="JGY1" s="34"/>
      <c r="JGZ1" s="34"/>
      <c r="JHA1" s="34"/>
      <c r="JHB1" s="34"/>
      <c r="JHC1" s="34"/>
      <c r="JHD1" s="34"/>
      <c r="JHE1" s="34"/>
      <c r="JHF1" s="34"/>
      <c r="JHG1" s="34"/>
      <c r="JHH1" s="34"/>
      <c r="JHI1" s="34"/>
      <c r="JHJ1" s="34"/>
      <c r="JHK1" s="34"/>
      <c r="JHL1" s="34"/>
      <c r="JHM1" s="34"/>
      <c r="JHN1" s="34"/>
      <c r="JHO1" s="34"/>
      <c r="JHP1" s="34"/>
      <c r="JHQ1" s="34"/>
      <c r="JHR1" s="34"/>
      <c r="JHS1" s="34"/>
      <c r="JHT1" s="34"/>
      <c r="JHU1" s="34"/>
      <c r="JHV1" s="34"/>
      <c r="JHW1" s="34"/>
      <c r="JHX1" s="34"/>
      <c r="JHY1" s="34"/>
      <c r="JHZ1" s="34"/>
      <c r="JIA1" s="34"/>
      <c r="JIB1" s="34"/>
      <c r="JIC1" s="34"/>
      <c r="JID1" s="34"/>
      <c r="JIE1" s="34"/>
      <c r="JIF1" s="34"/>
      <c r="JIG1" s="34"/>
      <c r="JIH1" s="34"/>
      <c r="JII1" s="34"/>
      <c r="JIJ1" s="34"/>
      <c r="JIK1" s="34"/>
      <c r="JIL1" s="34"/>
      <c r="JIM1" s="34"/>
      <c r="JIN1" s="34"/>
      <c r="JIO1" s="34"/>
      <c r="JIP1" s="34"/>
      <c r="JIQ1" s="34"/>
      <c r="JIR1" s="34"/>
      <c r="JIS1" s="34"/>
      <c r="JIT1" s="34"/>
      <c r="JIU1" s="34"/>
      <c r="JIV1" s="34"/>
      <c r="JIW1" s="34"/>
      <c r="JIX1" s="34"/>
      <c r="JIY1" s="34"/>
      <c r="JIZ1" s="34"/>
      <c r="JJA1" s="34"/>
      <c r="JJB1" s="34"/>
      <c r="JJC1" s="34"/>
      <c r="JJD1" s="34"/>
      <c r="JJE1" s="34"/>
      <c r="JJF1" s="34"/>
      <c r="JJG1" s="34"/>
      <c r="JJH1" s="34"/>
      <c r="JJI1" s="34"/>
      <c r="JJJ1" s="34"/>
      <c r="JJK1" s="34"/>
      <c r="JJL1" s="34"/>
      <c r="JJM1" s="34"/>
      <c r="JJN1" s="34"/>
      <c r="JJO1" s="34"/>
      <c r="JJP1" s="34"/>
      <c r="JJQ1" s="34"/>
      <c r="JJR1" s="34"/>
      <c r="JJS1" s="34"/>
      <c r="JJT1" s="34"/>
      <c r="JJU1" s="34"/>
      <c r="JJV1" s="34"/>
      <c r="JJW1" s="34"/>
      <c r="JJX1" s="34"/>
      <c r="JJY1" s="34"/>
      <c r="JJZ1" s="34"/>
      <c r="JKA1" s="34"/>
      <c r="JKB1" s="34"/>
      <c r="JKC1" s="34"/>
      <c r="JKD1" s="34"/>
      <c r="JKE1" s="34"/>
      <c r="JKF1" s="34"/>
      <c r="JKG1" s="34"/>
      <c r="JKH1" s="34"/>
      <c r="JKI1" s="34"/>
      <c r="JKJ1" s="34"/>
      <c r="JKK1" s="34"/>
      <c r="JKL1" s="34"/>
      <c r="JKM1" s="34"/>
      <c r="JKN1" s="34"/>
      <c r="JKO1" s="34"/>
      <c r="JKP1" s="34"/>
      <c r="JKQ1" s="34"/>
      <c r="JKR1" s="34"/>
      <c r="JKS1" s="34"/>
      <c r="JKT1" s="34"/>
      <c r="JKU1" s="34"/>
      <c r="JKV1" s="34"/>
      <c r="JKW1" s="34"/>
      <c r="JKX1" s="34"/>
      <c r="JKY1" s="34"/>
      <c r="JKZ1" s="34"/>
      <c r="JLA1" s="34"/>
      <c r="JLB1" s="34"/>
      <c r="JLC1" s="34"/>
      <c r="JLD1" s="34"/>
      <c r="JLE1" s="34"/>
      <c r="JLF1" s="34"/>
      <c r="JLG1" s="34"/>
      <c r="JLH1" s="34"/>
      <c r="JLI1" s="34"/>
      <c r="JLJ1" s="34"/>
      <c r="JLK1" s="34"/>
      <c r="JLL1" s="34"/>
      <c r="JLM1" s="34"/>
      <c r="JLN1" s="34"/>
      <c r="JLO1" s="34"/>
      <c r="JLP1" s="34"/>
      <c r="JLQ1" s="34"/>
      <c r="JLR1" s="34"/>
      <c r="JLS1" s="34"/>
      <c r="JLT1" s="34"/>
      <c r="JLU1" s="34"/>
      <c r="JLV1" s="34"/>
      <c r="JLW1" s="34"/>
      <c r="JLX1" s="34"/>
      <c r="JLY1" s="34"/>
      <c r="JLZ1" s="34"/>
      <c r="JMA1" s="34"/>
      <c r="JMB1" s="34"/>
      <c r="JMC1" s="34"/>
      <c r="JMD1" s="34"/>
      <c r="JME1" s="34"/>
      <c r="JMF1" s="34"/>
      <c r="JMG1" s="34"/>
      <c r="JMH1" s="34"/>
      <c r="JMI1" s="34"/>
      <c r="JMJ1" s="34"/>
      <c r="JMK1" s="34"/>
      <c r="JML1" s="34"/>
      <c r="JMM1" s="34"/>
      <c r="JMN1" s="34"/>
      <c r="JMO1" s="34"/>
      <c r="JMP1" s="34"/>
      <c r="JMQ1" s="34"/>
      <c r="JMR1" s="34"/>
      <c r="JMS1" s="34"/>
      <c r="JMT1" s="34"/>
      <c r="JMU1" s="34"/>
      <c r="JMV1" s="34"/>
      <c r="JMW1" s="34"/>
      <c r="JMX1" s="34"/>
      <c r="JMY1" s="34"/>
      <c r="JMZ1" s="34"/>
      <c r="JNA1" s="34"/>
      <c r="JNB1" s="34"/>
      <c r="JNC1" s="34"/>
      <c r="JND1" s="34"/>
      <c r="JNE1" s="34"/>
      <c r="JNF1" s="34"/>
      <c r="JNG1" s="34"/>
      <c r="JNH1" s="34"/>
      <c r="JNI1" s="34"/>
      <c r="JNJ1" s="34"/>
      <c r="JNK1" s="34"/>
      <c r="JNL1" s="34"/>
      <c r="JNM1" s="34"/>
      <c r="JNN1" s="34"/>
      <c r="JNO1" s="34"/>
      <c r="JNP1" s="34"/>
      <c r="JNQ1" s="34"/>
      <c r="JNR1" s="34"/>
      <c r="JNS1" s="34"/>
      <c r="JNT1" s="34"/>
      <c r="JNU1" s="34"/>
      <c r="JNV1" s="34"/>
      <c r="JNW1" s="34"/>
      <c r="JNX1" s="34"/>
      <c r="JNY1" s="34"/>
      <c r="JNZ1" s="34"/>
      <c r="JOA1" s="34"/>
      <c r="JOB1" s="34"/>
      <c r="JOC1" s="34"/>
      <c r="JOD1" s="34"/>
      <c r="JOE1" s="34"/>
      <c r="JOF1" s="34"/>
      <c r="JOG1" s="34"/>
      <c r="JOH1" s="34"/>
      <c r="JOI1" s="34"/>
      <c r="JOJ1" s="34"/>
      <c r="JOK1" s="34"/>
      <c r="JOL1" s="34"/>
      <c r="JOM1" s="34"/>
      <c r="JON1" s="34"/>
      <c r="JOO1" s="34"/>
      <c r="JOP1" s="34"/>
      <c r="JOQ1" s="34"/>
      <c r="JOR1" s="34"/>
      <c r="JOS1" s="34"/>
      <c r="JOT1" s="34"/>
      <c r="JOU1" s="34"/>
      <c r="JOV1" s="34"/>
      <c r="JOW1" s="34"/>
      <c r="JOX1" s="34"/>
      <c r="JOY1" s="34"/>
      <c r="JOZ1" s="34"/>
      <c r="JPA1" s="34"/>
      <c r="JPB1" s="34"/>
      <c r="JPC1" s="34"/>
      <c r="JPD1" s="34"/>
      <c r="JPE1" s="34"/>
      <c r="JPF1" s="34"/>
      <c r="JPG1" s="34"/>
      <c r="JPH1" s="34"/>
      <c r="JPI1" s="34"/>
      <c r="JPJ1" s="34"/>
      <c r="JPK1" s="34"/>
      <c r="JPL1" s="34"/>
      <c r="JPM1" s="34"/>
      <c r="JPN1" s="34"/>
      <c r="JPO1" s="34"/>
      <c r="JPP1" s="34"/>
      <c r="JPQ1" s="34"/>
      <c r="JPR1" s="34"/>
      <c r="JPS1" s="34"/>
      <c r="JPT1" s="34"/>
      <c r="JPU1" s="34"/>
      <c r="JPV1" s="34"/>
      <c r="JPW1" s="34"/>
      <c r="JPX1" s="34"/>
      <c r="JPY1" s="34"/>
      <c r="JPZ1" s="34"/>
      <c r="JQA1" s="34"/>
      <c r="JQB1" s="34"/>
      <c r="JQC1" s="34"/>
      <c r="JQD1" s="34"/>
      <c r="JQE1" s="34"/>
      <c r="JQF1" s="34"/>
      <c r="JQG1" s="34"/>
      <c r="JQH1" s="34"/>
      <c r="JQI1" s="34"/>
      <c r="JQJ1" s="34"/>
      <c r="JQK1" s="34"/>
      <c r="JQL1" s="34"/>
      <c r="JQM1" s="34"/>
      <c r="JQN1" s="34"/>
      <c r="JQO1" s="34"/>
      <c r="JQP1" s="34"/>
      <c r="JQQ1" s="34"/>
      <c r="JQR1" s="34"/>
      <c r="JQS1" s="34"/>
      <c r="JQT1" s="34"/>
      <c r="JQU1" s="34"/>
      <c r="JQV1" s="34"/>
      <c r="JQW1" s="34"/>
      <c r="JQX1" s="34"/>
      <c r="JQY1" s="34"/>
      <c r="JQZ1" s="34"/>
      <c r="JRA1" s="34"/>
      <c r="JRB1" s="34"/>
      <c r="JRC1" s="34"/>
      <c r="JRD1" s="34"/>
      <c r="JRE1" s="34"/>
      <c r="JRF1" s="34"/>
      <c r="JRG1" s="34"/>
      <c r="JRH1" s="34"/>
      <c r="JRI1" s="34"/>
      <c r="JRJ1" s="34"/>
      <c r="JRK1" s="34"/>
      <c r="JRL1" s="34"/>
      <c r="JRM1" s="34"/>
      <c r="JRN1" s="34"/>
      <c r="JRO1" s="34"/>
      <c r="JRP1" s="34"/>
      <c r="JRQ1" s="34"/>
      <c r="JRR1" s="34"/>
      <c r="JRS1" s="34"/>
      <c r="JRT1" s="34"/>
      <c r="JRU1" s="34"/>
      <c r="JRV1" s="34"/>
      <c r="JRW1" s="34"/>
      <c r="JRX1" s="34"/>
      <c r="JRY1" s="34"/>
      <c r="JRZ1" s="34"/>
      <c r="JSA1" s="34"/>
      <c r="JSB1" s="34"/>
      <c r="JSC1" s="34"/>
      <c r="JSD1" s="34"/>
      <c r="JSE1" s="34"/>
      <c r="JSF1" s="34"/>
      <c r="JSG1" s="34"/>
      <c r="JSH1" s="34"/>
      <c r="JSI1" s="34"/>
      <c r="JSJ1" s="34"/>
      <c r="JSK1" s="34"/>
      <c r="JSL1" s="34"/>
      <c r="JSM1" s="34"/>
      <c r="JSN1" s="34"/>
      <c r="JSO1" s="34"/>
      <c r="JSP1" s="34"/>
      <c r="JSQ1" s="34"/>
      <c r="JSR1" s="34"/>
      <c r="JSS1" s="34"/>
      <c r="JST1" s="34"/>
      <c r="JSU1" s="34"/>
      <c r="JSV1" s="34"/>
      <c r="JSW1" s="34"/>
      <c r="JSX1" s="34"/>
      <c r="JSY1" s="34"/>
      <c r="JSZ1" s="34"/>
      <c r="JTA1" s="34"/>
      <c r="JTB1" s="34"/>
      <c r="JTC1" s="34"/>
      <c r="JTD1" s="34"/>
      <c r="JTE1" s="34"/>
      <c r="JTF1" s="34"/>
      <c r="JTG1" s="34"/>
      <c r="JTH1" s="34"/>
      <c r="JTI1" s="34"/>
      <c r="JTJ1" s="34"/>
      <c r="JTK1" s="34"/>
      <c r="JTL1" s="34"/>
      <c r="JTM1" s="34"/>
      <c r="JTN1" s="34"/>
      <c r="JTO1" s="34"/>
      <c r="JTP1" s="34"/>
      <c r="JTQ1" s="34"/>
      <c r="JTR1" s="34"/>
      <c r="JTS1" s="34"/>
      <c r="JTT1" s="34"/>
      <c r="JTU1" s="34"/>
      <c r="JTV1" s="34"/>
      <c r="JTW1" s="34"/>
      <c r="JTX1" s="34"/>
      <c r="JTY1" s="34"/>
      <c r="JTZ1" s="34"/>
      <c r="JUA1" s="34"/>
      <c r="JUB1" s="34"/>
      <c r="JUC1" s="34"/>
      <c r="JUD1" s="34"/>
      <c r="JUE1" s="34"/>
      <c r="JUF1" s="34"/>
      <c r="JUG1" s="34"/>
      <c r="JUH1" s="34"/>
      <c r="JUI1" s="34"/>
      <c r="JUJ1" s="34"/>
      <c r="JUK1" s="34"/>
      <c r="JUL1" s="34"/>
      <c r="JUM1" s="34"/>
      <c r="JUN1" s="34"/>
      <c r="JUO1" s="34"/>
      <c r="JUP1" s="34"/>
      <c r="JUQ1" s="34"/>
      <c r="JUR1" s="34"/>
      <c r="JUS1" s="34"/>
      <c r="JUT1" s="34"/>
      <c r="JUU1" s="34"/>
      <c r="JUV1" s="34"/>
      <c r="JUW1" s="34"/>
      <c r="JUX1" s="34"/>
      <c r="JUY1" s="34"/>
      <c r="JUZ1" s="34"/>
      <c r="JVA1" s="34"/>
      <c r="JVB1" s="34"/>
      <c r="JVC1" s="34"/>
      <c r="JVD1" s="34"/>
      <c r="JVE1" s="34"/>
      <c r="JVF1" s="34"/>
      <c r="JVG1" s="34"/>
      <c r="JVH1" s="34"/>
      <c r="JVI1" s="34"/>
      <c r="JVJ1" s="34"/>
      <c r="JVK1" s="34"/>
      <c r="JVL1" s="34"/>
      <c r="JVM1" s="34"/>
      <c r="JVN1" s="34"/>
      <c r="JVO1" s="34"/>
      <c r="JVP1" s="34"/>
      <c r="JVQ1" s="34"/>
      <c r="JVR1" s="34"/>
      <c r="JVS1" s="34"/>
      <c r="JVT1" s="34"/>
      <c r="JVU1" s="34"/>
      <c r="JVV1" s="34"/>
      <c r="JVW1" s="34"/>
      <c r="JVX1" s="34"/>
      <c r="JVY1" s="34"/>
      <c r="JVZ1" s="34"/>
      <c r="JWA1" s="34"/>
      <c r="JWB1" s="34"/>
      <c r="JWC1" s="34"/>
      <c r="JWD1" s="34"/>
      <c r="JWE1" s="34"/>
      <c r="JWF1" s="34"/>
      <c r="JWG1" s="34"/>
      <c r="JWH1" s="34"/>
      <c r="JWI1" s="34"/>
      <c r="JWJ1" s="34"/>
      <c r="JWK1" s="34"/>
      <c r="JWL1" s="34"/>
      <c r="JWM1" s="34"/>
      <c r="JWN1" s="34"/>
      <c r="JWO1" s="34"/>
      <c r="JWP1" s="34"/>
      <c r="JWQ1" s="34"/>
      <c r="JWR1" s="34"/>
      <c r="JWS1" s="34"/>
      <c r="JWT1" s="34"/>
      <c r="JWU1" s="34"/>
      <c r="JWV1" s="34"/>
      <c r="JWW1" s="34"/>
      <c r="JWX1" s="34"/>
      <c r="JWY1" s="34"/>
      <c r="JWZ1" s="34"/>
      <c r="JXA1" s="34"/>
      <c r="JXB1" s="34"/>
      <c r="JXC1" s="34"/>
      <c r="JXD1" s="34"/>
      <c r="JXE1" s="34"/>
      <c r="JXF1" s="34"/>
      <c r="JXG1" s="34"/>
      <c r="JXH1" s="34"/>
      <c r="JXI1" s="34"/>
      <c r="JXJ1" s="34"/>
      <c r="JXK1" s="34"/>
      <c r="JXL1" s="34"/>
      <c r="JXM1" s="34"/>
      <c r="JXN1" s="34"/>
      <c r="JXO1" s="34"/>
      <c r="JXP1" s="34"/>
      <c r="JXQ1" s="34"/>
      <c r="JXR1" s="34"/>
      <c r="JXS1" s="34"/>
      <c r="JXT1" s="34"/>
      <c r="JXU1" s="34"/>
      <c r="JXV1" s="34"/>
      <c r="JXW1" s="34"/>
      <c r="JXX1" s="34"/>
      <c r="JXY1" s="34"/>
      <c r="JXZ1" s="34"/>
      <c r="JYA1" s="34"/>
      <c r="JYB1" s="34"/>
      <c r="JYC1" s="34"/>
      <c r="JYD1" s="34"/>
      <c r="JYE1" s="34"/>
      <c r="JYF1" s="34"/>
      <c r="JYG1" s="34"/>
      <c r="JYH1" s="34"/>
      <c r="JYI1" s="34"/>
      <c r="JYJ1" s="34"/>
      <c r="JYK1" s="34"/>
      <c r="JYL1" s="34"/>
      <c r="JYM1" s="34"/>
      <c r="JYN1" s="34"/>
      <c r="JYO1" s="34"/>
      <c r="JYP1" s="34"/>
      <c r="JYQ1" s="34"/>
      <c r="JYR1" s="34"/>
      <c r="JYS1" s="34"/>
      <c r="JYT1" s="34"/>
      <c r="JYU1" s="34"/>
      <c r="JYV1" s="34"/>
      <c r="JYW1" s="34"/>
      <c r="JYX1" s="34"/>
      <c r="JYY1" s="34"/>
      <c r="JYZ1" s="34"/>
      <c r="JZA1" s="34"/>
      <c r="JZB1" s="34"/>
      <c r="JZC1" s="34"/>
      <c r="JZD1" s="34"/>
      <c r="JZE1" s="34"/>
      <c r="JZF1" s="34"/>
      <c r="JZG1" s="34"/>
      <c r="JZH1" s="34"/>
      <c r="JZI1" s="34"/>
      <c r="JZJ1" s="34"/>
      <c r="JZK1" s="34"/>
      <c r="JZL1" s="34"/>
      <c r="JZM1" s="34"/>
      <c r="JZN1" s="34"/>
      <c r="JZO1" s="34"/>
      <c r="JZP1" s="34"/>
      <c r="JZQ1" s="34"/>
      <c r="JZR1" s="34"/>
      <c r="JZS1" s="34"/>
      <c r="JZT1" s="34"/>
      <c r="JZU1" s="34"/>
      <c r="JZV1" s="34"/>
      <c r="JZW1" s="34"/>
      <c r="JZX1" s="34"/>
      <c r="JZY1" s="34"/>
      <c r="JZZ1" s="34"/>
      <c r="KAA1" s="34"/>
      <c r="KAB1" s="34"/>
      <c r="KAC1" s="34"/>
      <c r="KAD1" s="34"/>
      <c r="KAE1" s="34"/>
      <c r="KAF1" s="34"/>
      <c r="KAG1" s="34"/>
      <c r="KAH1" s="34"/>
      <c r="KAI1" s="34"/>
      <c r="KAJ1" s="34"/>
      <c r="KAK1" s="34"/>
      <c r="KAL1" s="34"/>
      <c r="KAM1" s="34"/>
      <c r="KAN1" s="34"/>
      <c r="KAO1" s="34"/>
      <c r="KAP1" s="34"/>
      <c r="KAQ1" s="34"/>
      <c r="KAR1" s="34"/>
      <c r="KAS1" s="34"/>
      <c r="KAT1" s="34"/>
      <c r="KAU1" s="34"/>
      <c r="KAV1" s="34"/>
      <c r="KAW1" s="34"/>
      <c r="KAX1" s="34"/>
      <c r="KAY1" s="34"/>
      <c r="KAZ1" s="34"/>
      <c r="KBA1" s="34"/>
      <c r="KBB1" s="34"/>
      <c r="KBC1" s="34"/>
      <c r="KBD1" s="34"/>
      <c r="KBE1" s="34"/>
      <c r="KBF1" s="34"/>
      <c r="KBG1" s="34"/>
      <c r="KBH1" s="34"/>
      <c r="KBI1" s="34"/>
      <c r="KBJ1" s="34"/>
      <c r="KBK1" s="34"/>
      <c r="KBL1" s="34"/>
      <c r="KBM1" s="34"/>
      <c r="KBN1" s="34"/>
      <c r="KBO1" s="34"/>
      <c r="KBP1" s="34"/>
      <c r="KBQ1" s="34"/>
      <c r="KBR1" s="34"/>
      <c r="KBS1" s="34"/>
      <c r="KBT1" s="34"/>
      <c r="KBU1" s="34"/>
      <c r="KBV1" s="34"/>
      <c r="KBW1" s="34"/>
      <c r="KBX1" s="34"/>
      <c r="KBY1" s="34"/>
      <c r="KBZ1" s="34"/>
      <c r="KCA1" s="34"/>
      <c r="KCB1" s="34"/>
      <c r="KCC1" s="34"/>
      <c r="KCD1" s="34"/>
      <c r="KCE1" s="34"/>
      <c r="KCF1" s="34"/>
      <c r="KCG1" s="34"/>
      <c r="KCH1" s="34"/>
      <c r="KCI1" s="34"/>
      <c r="KCJ1" s="34"/>
      <c r="KCK1" s="34"/>
      <c r="KCL1" s="34"/>
      <c r="KCM1" s="34"/>
      <c r="KCN1" s="34"/>
      <c r="KCO1" s="34"/>
      <c r="KCP1" s="34"/>
      <c r="KCQ1" s="34"/>
      <c r="KCR1" s="34"/>
      <c r="KCS1" s="34"/>
      <c r="KCT1" s="34"/>
      <c r="KCU1" s="34"/>
      <c r="KCV1" s="34"/>
      <c r="KCW1" s="34"/>
      <c r="KCX1" s="34"/>
      <c r="KCY1" s="34"/>
      <c r="KCZ1" s="34"/>
      <c r="KDA1" s="34"/>
      <c r="KDB1" s="34"/>
      <c r="KDC1" s="34"/>
      <c r="KDD1" s="34"/>
      <c r="KDE1" s="34"/>
      <c r="KDF1" s="34"/>
      <c r="KDG1" s="34"/>
      <c r="KDH1" s="34"/>
      <c r="KDI1" s="34"/>
      <c r="KDJ1" s="34"/>
      <c r="KDK1" s="34"/>
      <c r="KDL1" s="34"/>
      <c r="KDM1" s="34"/>
      <c r="KDN1" s="34"/>
      <c r="KDO1" s="34"/>
      <c r="KDP1" s="34"/>
      <c r="KDQ1" s="34"/>
      <c r="KDR1" s="34"/>
      <c r="KDS1" s="34"/>
      <c r="KDT1" s="34"/>
      <c r="KDU1" s="34"/>
      <c r="KDV1" s="34"/>
      <c r="KDW1" s="34"/>
      <c r="KDX1" s="34"/>
      <c r="KDY1" s="34"/>
      <c r="KDZ1" s="34"/>
      <c r="KEA1" s="34"/>
      <c r="KEB1" s="34"/>
      <c r="KEC1" s="34"/>
      <c r="KED1" s="34"/>
      <c r="KEE1" s="34"/>
      <c r="KEF1" s="34"/>
      <c r="KEG1" s="34"/>
      <c r="KEH1" s="34"/>
      <c r="KEI1" s="34"/>
      <c r="KEJ1" s="34"/>
      <c r="KEK1" s="34"/>
      <c r="KEL1" s="34"/>
      <c r="KEM1" s="34"/>
      <c r="KEN1" s="34"/>
      <c r="KEO1" s="34"/>
      <c r="KEP1" s="34"/>
      <c r="KEQ1" s="34"/>
      <c r="KER1" s="34"/>
      <c r="KES1" s="34"/>
      <c r="KET1" s="34"/>
      <c r="KEU1" s="34"/>
      <c r="KEV1" s="34"/>
      <c r="KEW1" s="34"/>
      <c r="KEX1" s="34"/>
      <c r="KEY1" s="34"/>
      <c r="KEZ1" s="34"/>
      <c r="KFA1" s="34"/>
      <c r="KFB1" s="34"/>
      <c r="KFC1" s="34"/>
      <c r="KFD1" s="34"/>
      <c r="KFE1" s="34"/>
      <c r="KFF1" s="34"/>
      <c r="KFG1" s="34"/>
      <c r="KFH1" s="34"/>
      <c r="KFI1" s="34"/>
      <c r="KFJ1" s="34"/>
      <c r="KFK1" s="34"/>
      <c r="KFL1" s="34"/>
      <c r="KFM1" s="34"/>
      <c r="KFN1" s="34"/>
      <c r="KFO1" s="34"/>
      <c r="KFP1" s="34"/>
      <c r="KFQ1" s="34"/>
      <c r="KFR1" s="34"/>
      <c r="KFS1" s="34"/>
      <c r="KFT1" s="34"/>
      <c r="KFU1" s="34"/>
      <c r="KFV1" s="34"/>
      <c r="KFW1" s="34"/>
      <c r="KFX1" s="34"/>
      <c r="KFY1" s="34"/>
      <c r="KFZ1" s="34"/>
      <c r="KGA1" s="34"/>
      <c r="KGB1" s="34"/>
      <c r="KGC1" s="34"/>
      <c r="KGD1" s="34"/>
      <c r="KGE1" s="34"/>
      <c r="KGF1" s="34"/>
      <c r="KGG1" s="34"/>
      <c r="KGH1" s="34"/>
      <c r="KGI1" s="34"/>
      <c r="KGJ1" s="34"/>
      <c r="KGK1" s="34"/>
      <c r="KGL1" s="34"/>
      <c r="KGM1" s="34"/>
      <c r="KGN1" s="34"/>
      <c r="KGO1" s="34"/>
      <c r="KGP1" s="34"/>
      <c r="KGQ1" s="34"/>
      <c r="KGR1" s="34"/>
      <c r="KGS1" s="34"/>
      <c r="KGT1" s="34"/>
      <c r="KGU1" s="34"/>
      <c r="KGV1" s="34"/>
      <c r="KGW1" s="34"/>
      <c r="KGX1" s="34"/>
      <c r="KGY1" s="34"/>
      <c r="KGZ1" s="34"/>
      <c r="KHA1" s="34"/>
      <c r="KHB1" s="34"/>
      <c r="KHC1" s="34"/>
      <c r="KHD1" s="34"/>
      <c r="KHE1" s="34"/>
      <c r="KHF1" s="34"/>
      <c r="KHG1" s="34"/>
      <c r="KHH1" s="34"/>
      <c r="KHI1" s="34"/>
      <c r="KHJ1" s="34"/>
      <c r="KHK1" s="34"/>
      <c r="KHL1" s="34"/>
      <c r="KHM1" s="34"/>
      <c r="KHN1" s="34"/>
      <c r="KHO1" s="34"/>
      <c r="KHP1" s="34"/>
      <c r="KHQ1" s="34"/>
      <c r="KHR1" s="34"/>
      <c r="KHS1" s="34"/>
      <c r="KHT1" s="34"/>
      <c r="KHU1" s="34"/>
      <c r="KHV1" s="34"/>
      <c r="KHW1" s="34"/>
      <c r="KHX1" s="34"/>
      <c r="KHY1" s="34"/>
      <c r="KHZ1" s="34"/>
      <c r="KIA1" s="34"/>
      <c r="KIB1" s="34"/>
      <c r="KIC1" s="34"/>
      <c r="KID1" s="34"/>
      <c r="KIE1" s="34"/>
      <c r="KIF1" s="34"/>
      <c r="KIG1" s="34"/>
      <c r="KIH1" s="34"/>
      <c r="KII1" s="34"/>
      <c r="KIJ1" s="34"/>
      <c r="KIK1" s="34"/>
      <c r="KIL1" s="34"/>
      <c r="KIM1" s="34"/>
      <c r="KIN1" s="34"/>
      <c r="KIO1" s="34"/>
      <c r="KIP1" s="34"/>
      <c r="KIQ1" s="34"/>
      <c r="KIR1" s="34"/>
      <c r="KIS1" s="34"/>
      <c r="KIT1" s="34"/>
      <c r="KIU1" s="34"/>
      <c r="KIV1" s="34"/>
      <c r="KIW1" s="34"/>
      <c r="KIX1" s="34"/>
      <c r="KIY1" s="34"/>
      <c r="KIZ1" s="34"/>
      <c r="KJA1" s="34"/>
      <c r="KJB1" s="34"/>
      <c r="KJC1" s="34"/>
      <c r="KJD1" s="34"/>
      <c r="KJE1" s="34"/>
      <c r="KJF1" s="34"/>
      <c r="KJG1" s="34"/>
      <c r="KJH1" s="34"/>
      <c r="KJI1" s="34"/>
      <c r="KJJ1" s="34"/>
      <c r="KJK1" s="34"/>
      <c r="KJL1" s="34"/>
      <c r="KJM1" s="34"/>
      <c r="KJN1" s="34"/>
      <c r="KJO1" s="34"/>
      <c r="KJP1" s="34"/>
      <c r="KJQ1" s="34"/>
      <c r="KJR1" s="34"/>
      <c r="KJS1" s="34"/>
      <c r="KJT1" s="34"/>
      <c r="KJU1" s="34"/>
      <c r="KJV1" s="34"/>
      <c r="KJW1" s="34"/>
      <c r="KJX1" s="34"/>
      <c r="KJY1" s="34"/>
      <c r="KJZ1" s="34"/>
      <c r="KKA1" s="34"/>
      <c r="KKB1" s="34"/>
      <c r="KKC1" s="34"/>
      <c r="KKD1" s="34"/>
      <c r="KKE1" s="34"/>
      <c r="KKF1" s="34"/>
      <c r="KKG1" s="34"/>
      <c r="KKH1" s="34"/>
      <c r="KKI1" s="34"/>
      <c r="KKJ1" s="34"/>
      <c r="KKK1" s="34"/>
      <c r="KKL1" s="34"/>
      <c r="KKM1" s="34"/>
      <c r="KKN1" s="34"/>
      <c r="KKO1" s="34"/>
      <c r="KKP1" s="34"/>
      <c r="KKQ1" s="34"/>
      <c r="KKR1" s="34"/>
      <c r="KKS1" s="34"/>
      <c r="KKT1" s="34"/>
      <c r="KKU1" s="34"/>
      <c r="KKV1" s="34"/>
      <c r="KKW1" s="34"/>
      <c r="KKX1" s="34"/>
      <c r="KKY1" s="34"/>
      <c r="KKZ1" s="34"/>
      <c r="KLA1" s="34"/>
      <c r="KLB1" s="34"/>
      <c r="KLC1" s="34"/>
      <c r="KLD1" s="34"/>
      <c r="KLE1" s="34"/>
      <c r="KLF1" s="34"/>
      <c r="KLG1" s="34"/>
      <c r="KLH1" s="34"/>
      <c r="KLI1" s="34"/>
      <c r="KLJ1" s="34"/>
      <c r="KLK1" s="34"/>
      <c r="KLL1" s="34"/>
      <c r="KLM1" s="34"/>
      <c r="KLN1" s="34"/>
      <c r="KLO1" s="34"/>
      <c r="KLP1" s="34"/>
      <c r="KLQ1" s="34"/>
      <c r="KLR1" s="34"/>
      <c r="KLS1" s="34"/>
      <c r="KLT1" s="34"/>
      <c r="KLU1" s="34"/>
      <c r="KLV1" s="34"/>
      <c r="KLW1" s="34"/>
      <c r="KLX1" s="34"/>
      <c r="KLY1" s="34"/>
      <c r="KLZ1" s="34"/>
      <c r="KMA1" s="34"/>
      <c r="KMB1" s="34"/>
      <c r="KMC1" s="34"/>
      <c r="KMD1" s="34"/>
      <c r="KME1" s="34"/>
      <c r="KMF1" s="34"/>
      <c r="KMG1" s="34"/>
      <c r="KMH1" s="34"/>
      <c r="KMI1" s="34"/>
      <c r="KMJ1" s="34"/>
      <c r="KMK1" s="34"/>
      <c r="KML1" s="34"/>
      <c r="KMM1" s="34"/>
      <c r="KMN1" s="34"/>
      <c r="KMO1" s="34"/>
      <c r="KMP1" s="34"/>
      <c r="KMQ1" s="34"/>
      <c r="KMR1" s="34"/>
      <c r="KMS1" s="34"/>
      <c r="KMT1" s="34"/>
      <c r="KMU1" s="34"/>
      <c r="KMV1" s="34"/>
      <c r="KMW1" s="34"/>
      <c r="KMX1" s="34"/>
      <c r="KMY1" s="34"/>
      <c r="KMZ1" s="34"/>
      <c r="KNA1" s="34"/>
      <c r="KNB1" s="34"/>
      <c r="KNC1" s="34"/>
      <c r="KND1" s="34"/>
      <c r="KNE1" s="34"/>
      <c r="KNF1" s="34"/>
      <c r="KNG1" s="34"/>
      <c r="KNH1" s="34"/>
      <c r="KNI1" s="34"/>
      <c r="KNJ1" s="34"/>
      <c r="KNK1" s="34"/>
      <c r="KNL1" s="34"/>
      <c r="KNM1" s="34"/>
      <c r="KNN1" s="34"/>
      <c r="KNO1" s="34"/>
      <c r="KNP1" s="34"/>
      <c r="KNQ1" s="34"/>
      <c r="KNR1" s="34"/>
      <c r="KNS1" s="34"/>
      <c r="KNT1" s="34"/>
      <c r="KNU1" s="34"/>
      <c r="KNV1" s="34"/>
      <c r="KNW1" s="34"/>
      <c r="KNX1" s="34"/>
      <c r="KNY1" s="34"/>
      <c r="KNZ1" s="34"/>
      <c r="KOA1" s="34"/>
      <c r="KOB1" s="34"/>
      <c r="KOC1" s="34"/>
      <c r="KOD1" s="34"/>
      <c r="KOE1" s="34"/>
      <c r="KOF1" s="34"/>
      <c r="KOG1" s="34"/>
      <c r="KOH1" s="34"/>
      <c r="KOI1" s="34"/>
      <c r="KOJ1" s="34"/>
      <c r="KOK1" s="34"/>
      <c r="KOL1" s="34"/>
      <c r="KOM1" s="34"/>
      <c r="KON1" s="34"/>
      <c r="KOO1" s="34"/>
      <c r="KOP1" s="34"/>
      <c r="KOQ1" s="34"/>
      <c r="KOR1" s="34"/>
      <c r="KOS1" s="34"/>
      <c r="KOT1" s="34"/>
      <c r="KOU1" s="34"/>
      <c r="KOV1" s="34"/>
      <c r="KOW1" s="34"/>
      <c r="KOX1" s="34"/>
      <c r="KOY1" s="34"/>
      <c r="KOZ1" s="34"/>
      <c r="KPA1" s="34"/>
      <c r="KPB1" s="34"/>
      <c r="KPC1" s="34"/>
      <c r="KPD1" s="34"/>
      <c r="KPE1" s="34"/>
      <c r="KPF1" s="34"/>
      <c r="KPG1" s="34"/>
      <c r="KPH1" s="34"/>
      <c r="KPI1" s="34"/>
      <c r="KPJ1" s="34"/>
      <c r="KPK1" s="34"/>
      <c r="KPL1" s="34"/>
      <c r="KPM1" s="34"/>
      <c r="KPN1" s="34"/>
      <c r="KPO1" s="34"/>
      <c r="KPP1" s="34"/>
      <c r="KPQ1" s="34"/>
      <c r="KPR1" s="34"/>
      <c r="KPS1" s="34"/>
      <c r="KPT1" s="34"/>
      <c r="KPU1" s="34"/>
      <c r="KPV1" s="34"/>
      <c r="KPW1" s="34"/>
      <c r="KPX1" s="34"/>
      <c r="KPY1" s="34"/>
      <c r="KPZ1" s="34"/>
      <c r="KQA1" s="34"/>
      <c r="KQB1" s="34"/>
      <c r="KQC1" s="34"/>
      <c r="KQD1" s="34"/>
      <c r="KQE1" s="34"/>
      <c r="KQF1" s="34"/>
      <c r="KQG1" s="34"/>
      <c r="KQH1" s="34"/>
      <c r="KQI1" s="34"/>
      <c r="KQJ1" s="34"/>
      <c r="KQK1" s="34"/>
      <c r="KQL1" s="34"/>
      <c r="KQM1" s="34"/>
      <c r="KQN1" s="34"/>
      <c r="KQO1" s="34"/>
      <c r="KQP1" s="34"/>
      <c r="KQQ1" s="34"/>
      <c r="KQR1" s="34"/>
      <c r="KQS1" s="34"/>
      <c r="KQT1" s="34"/>
      <c r="KQU1" s="34"/>
      <c r="KQV1" s="34"/>
      <c r="KQW1" s="34"/>
      <c r="KQX1" s="34"/>
      <c r="KQY1" s="34"/>
      <c r="KQZ1" s="34"/>
      <c r="KRA1" s="34"/>
      <c r="KRB1" s="34"/>
      <c r="KRC1" s="34"/>
      <c r="KRD1" s="34"/>
      <c r="KRE1" s="34"/>
      <c r="KRF1" s="34"/>
      <c r="KRG1" s="34"/>
      <c r="KRH1" s="34"/>
      <c r="KRI1" s="34"/>
      <c r="KRJ1" s="34"/>
      <c r="KRK1" s="34"/>
      <c r="KRL1" s="34"/>
      <c r="KRM1" s="34"/>
      <c r="KRN1" s="34"/>
      <c r="KRO1" s="34"/>
      <c r="KRP1" s="34"/>
      <c r="KRQ1" s="34"/>
      <c r="KRR1" s="34"/>
      <c r="KRS1" s="34"/>
      <c r="KRT1" s="34"/>
      <c r="KRU1" s="34"/>
      <c r="KRV1" s="34"/>
      <c r="KRW1" s="34"/>
      <c r="KRX1" s="34"/>
      <c r="KRY1" s="34"/>
      <c r="KRZ1" s="34"/>
      <c r="KSA1" s="34"/>
      <c r="KSB1" s="34"/>
      <c r="KSC1" s="34"/>
      <c r="KSD1" s="34"/>
      <c r="KSE1" s="34"/>
      <c r="KSF1" s="34"/>
      <c r="KSG1" s="34"/>
      <c r="KSH1" s="34"/>
      <c r="KSI1" s="34"/>
      <c r="KSJ1" s="34"/>
      <c r="KSK1" s="34"/>
      <c r="KSL1" s="34"/>
      <c r="KSM1" s="34"/>
      <c r="KSN1" s="34"/>
      <c r="KSO1" s="34"/>
      <c r="KSP1" s="34"/>
      <c r="KSQ1" s="34"/>
      <c r="KSR1" s="34"/>
      <c r="KSS1" s="34"/>
      <c r="KST1" s="34"/>
      <c r="KSU1" s="34"/>
      <c r="KSV1" s="34"/>
      <c r="KSW1" s="34"/>
      <c r="KSX1" s="34"/>
      <c r="KSY1" s="34"/>
      <c r="KSZ1" s="34"/>
      <c r="KTA1" s="34"/>
      <c r="KTB1" s="34"/>
      <c r="KTC1" s="34"/>
      <c r="KTD1" s="34"/>
      <c r="KTE1" s="34"/>
      <c r="KTF1" s="34"/>
      <c r="KTG1" s="34"/>
      <c r="KTH1" s="34"/>
      <c r="KTI1" s="34"/>
      <c r="KTJ1" s="34"/>
      <c r="KTK1" s="34"/>
      <c r="KTL1" s="34"/>
      <c r="KTM1" s="34"/>
      <c r="KTN1" s="34"/>
      <c r="KTO1" s="34"/>
      <c r="KTP1" s="34"/>
      <c r="KTQ1" s="34"/>
      <c r="KTR1" s="34"/>
      <c r="KTS1" s="34"/>
      <c r="KTT1" s="34"/>
      <c r="KTU1" s="34"/>
      <c r="KTV1" s="34"/>
      <c r="KTW1" s="34"/>
      <c r="KTX1" s="34"/>
      <c r="KTY1" s="34"/>
      <c r="KTZ1" s="34"/>
      <c r="KUA1" s="34"/>
      <c r="KUB1" s="34"/>
      <c r="KUC1" s="34"/>
      <c r="KUD1" s="34"/>
      <c r="KUE1" s="34"/>
      <c r="KUF1" s="34"/>
      <c r="KUG1" s="34"/>
      <c r="KUH1" s="34"/>
      <c r="KUI1" s="34"/>
      <c r="KUJ1" s="34"/>
      <c r="KUK1" s="34"/>
      <c r="KUL1" s="34"/>
      <c r="KUM1" s="34"/>
      <c r="KUN1" s="34"/>
      <c r="KUO1" s="34"/>
      <c r="KUP1" s="34"/>
      <c r="KUQ1" s="34"/>
      <c r="KUR1" s="34"/>
      <c r="KUS1" s="34"/>
      <c r="KUT1" s="34"/>
      <c r="KUU1" s="34"/>
      <c r="KUV1" s="34"/>
      <c r="KUW1" s="34"/>
      <c r="KUX1" s="34"/>
      <c r="KUY1" s="34"/>
      <c r="KUZ1" s="34"/>
      <c r="KVA1" s="34"/>
      <c r="KVB1" s="34"/>
      <c r="KVC1" s="34"/>
      <c r="KVD1" s="34"/>
      <c r="KVE1" s="34"/>
      <c r="KVF1" s="34"/>
      <c r="KVG1" s="34"/>
      <c r="KVH1" s="34"/>
      <c r="KVI1" s="34"/>
      <c r="KVJ1" s="34"/>
      <c r="KVK1" s="34"/>
      <c r="KVL1" s="34"/>
      <c r="KVM1" s="34"/>
      <c r="KVN1" s="34"/>
      <c r="KVO1" s="34"/>
      <c r="KVP1" s="34"/>
      <c r="KVQ1" s="34"/>
      <c r="KVR1" s="34"/>
      <c r="KVS1" s="34"/>
      <c r="KVT1" s="34"/>
      <c r="KVU1" s="34"/>
      <c r="KVV1" s="34"/>
      <c r="KVW1" s="34"/>
      <c r="KVX1" s="34"/>
      <c r="KVY1" s="34"/>
      <c r="KVZ1" s="34"/>
      <c r="KWA1" s="34"/>
      <c r="KWB1" s="34"/>
      <c r="KWC1" s="34"/>
      <c r="KWD1" s="34"/>
      <c r="KWE1" s="34"/>
      <c r="KWF1" s="34"/>
      <c r="KWG1" s="34"/>
      <c r="KWH1" s="34"/>
      <c r="KWI1" s="34"/>
      <c r="KWJ1" s="34"/>
      <c r="KWK1" s="34"/>
      <c r="KWL1" s="34"/>
      <c r="KWM1" s="34"/>
      <c r="KWN1" s="34"/>
      <c r="KWO1" s="34"/>
      <c r="KWP1" s="34"/>
      <c r="KWQ1" s="34"/>
      <c r="KWR1" s="34"/>
      <c r="KWS1" s="34"/>
      <c r="KWT1" s="34"/>
      <c r="KWU1" s="34"/>
      <c r="KWV1" s="34"/>
      <c r="KWW1" s="34"/>
      <c r="KWX1" s="34"/>
      <c r="KWY1" s="34"/>
      <c r="KWZ1" s="34"/>
      <c r="KXA1" s="34"/>
      <c r="KXB1" s="34"/>
      <c r="KXC1" s="34"/>
      <c r="KXD1" s="34"/>
      <c r="KXE1" s="34"/>
      <c r="KXF1" s="34"/>
      <c r="KXG1" s="34"/>
      <c r="KXH1" s="34"/>
      <c r="KXI1" s="34"/>
      <c r="KXJ1" s="34"/>
      <c r="KXK1" s="34"/>
      <c r="KXL1" s="34"/>
      <c r="KXM1" s="34"/>
      <c r="KXN1" s="34"/>
      <c r="KXO1" s="34"/>
      <c r="KXP1" s="34"/>
      <c r="KXQ1" s="34"/>
      <c r="KXR1" s="34"/>
      <c r="KXS1" s="34"/>
      <c r="KXT1" s="34"/>
      <c r="KXU1" s="34"/>
      <c r="KXV1" s="34"/>
      <c r="KXW1" s="34"/>
      <c r="KXX1" s="34"/>
      <c r="KXY1" s="34"/>
      <c r="KXZ1" s="34"/>
      <c r="KYA1" s="34"/>
      <c r="KYB1" s="34"/>
      <c r="KYC1" s="34"/>
      <c r="KYD1" s="34"/>
      <c r="KYE1" s="34"/>
      <c r="KYF1" s="34"/>
      <c r="KYG1" s="34"/>
      <c r="KYH1" s="34"/>
      <c r="KYI1" s="34"/>
      <c r="KYJ1" s="34"/>
      <c r="KYK1" s="34"/>
      <c r="KYL1" s="34"/>
      <c r="KYM1" s="34"/>
      <c r="KYN1" s="34"/>
      <c r="KYO1" s="34"/>
      <c r="KYP1" s="34"/>
      <c r="KYQ1" s="34"/>
      <c r="KYR1" s="34"/>
      <c r="KYS1" s="34"/>
      <c r="KYT1" s="34"/>
      <c r="KYU1" s="34"/>
      <c r="KYV1" s="34"/>
      <c r="KYW1" s="34"/>
      <c r="KYX1" s="34"/>
      <c r="KYY1" s="34"/>
      <c r="KYZ1" s="34"/>
      <c r="KZA1" s="34"/>
      <c r="KZB1" s="34"/>
      <c r="KZC1" s="34"/>
      <c r="KZD1" s="34"/>
      <c r="KZE1" s="34"/>
      <c r="KZF1" s="34"/>
      <c r="KZG1" s="34"/>
      <c r="KZH1" s="34"/>
      <c r="KZI1" s="34"/>
      <c r="KZJ1" s="34"/>
      <c r="KZK1" s="34"/>
      <c r="KZL1" s="34"/>
      <c r="KZM1" s="34"/>
      <c r="KZN1" s="34"/>
      <c r="KZO1" s="34"/>
      <c r="KZP1" s="34"/>
      <c r="KZQ1" s="34"/>
      <c r="KZR1" s="34"/>
      <c r="KZS1" s="34"/>
      <c r="KZT1" s="34"/>
      <c r="KZU1" s="34"/>
      <c r="KZV1" s="34"/>
      <c r="KZW1" s="34"/>
      <c r="KZX1" s="34"/>
      <c r="KZY1" s="34"/>
      <c r="KZZ1" s="34"/>
      <c r="LAA1" s="34"/>
      <c r="LAB1" s="34"/>
      <c r="LAC1" s="34"/>
      <c r="LAD1" s="34"/>
      <c r="LAE1" s="34"/>
      <c r="LAF1" s="34"/>
      <c r="LAG1" s="34"/>
      <c r="LAH1" s="34"/>
      <c r="LAI1" s="34"/>
      <c r="LAJ1" s="34"/>
      <c r="LAK1" s="34"/>
      <c r="LAL1" s="34"/>
      <c r="LAM1" s="34"/>
      <c r="LAN1" s="34"/>
      <c r="LAO1" s="34"/>
      <c r="LAP1" s="34"/>
      <c r="LAQ1" s="34"/>
      <c r="LAR1" s="34"/>
      <c r="LAS1" s="34"/>
      <c r="LAT1" s="34"/>
      <c r="LAU1" s="34"/>
      <c r="LAV1" s="34"/>
      <c r="LAW1" s="34"/>
      <c r="LAX1" s="34"/>
      <c r="LAY1" s="34"/>
      <c r="LAZ1" s="34"/>
      <c r="LBA1" s="34"/>
      <c r="LBB1" s="34"/>
      <c r="LBC1" s="34"/>
      <c r="LBD1" s="34"/>
      <c r="LBE1" s="34"/>
      <c r="LBF1" s="34"/>
      <c r="LBG1" s="34"/>
      <c r="LBH1" s="34"/>
      <c r="LBI1" s="34"/>
      <c r="LBJ1" s="34"/>
      <c r="LBK1" s="34"/>
      <c r="LBL1" s="34"/>
      <c r="LBM1" s="34"/>
      <c r="LBN1" s="34"/>
      <c r="LBO1" s="34"/>
      <c r="LBP1" s="34"/>
      <c r="LBQ1" s="34"/>
      <c r="LBR1" s="34"/>
      <c r="LBS1" s="34"/>
      <c r="LBT1" s="34"/>
      <c r="LBU1" s="34"/>
      <c r="LBV1" s="34"/>
      <c r="LBW1" s="34"/>
      <c r="LBX1" s="34"/>
      <c r="LBY1" s="34"/>
      <c r="LBZ1" s="34"/>
      <c r="LCA1" s="34"/>
      <c r="LCB1" s="34"/>
      <c r="LCC1" s="34"/>
      <c r="LCD1" s="34"/>
      <c r="LCE1" s="34"/>
      <c r="LCF1" s="34"/>
      <c r="LCG1" s="34"/>
      <c r="LCH1" s="34"/>
      <c r="LCI1" s="34"/>
      <c r="LCJ1" s="34"/>
      <c r="LCK1" s="34"/>
      <c r="LCL1" s="34"/>
      <c r="LCM1" s="34"/>
      <c r="LCN1" s="34"/>
      <c r="LCO1" s="34"/>
      <c r="LCP1" s="34"/>
      <c r="LCQ1" s="34"/>
      <c r="LCR1" s="34"/>
      <c r="LCS1" s="34"/>
      <c r="LCT1" s="34"/>
      <c r="LCU1" s="34"/>
      <c r="LCV1" s="34"/>
      <c r="LCW1" s="34"/>
      <c r="LCX1" s="34"/>
      <c r="LCY1" s="34"/>
      <c r="LCZ1" s="34"/>
      <c r="LDA1" s="34"/>
      <c r="LDB1" s="34"/>
      <c r="LDC1" s="34"/>
      <c r="LDD1" s="34"/>
      <c r="LDE1" s="34"/>
      <c r="LDF1" s="34"/>
      <c r="LDG1" s="34"/>
      <c r="LDH1" s="34"/>
      <c r="LDI1" s="34"/>
      <c r="LDJ1" s="34"/>
      <c r="LDK1" s="34"/>
      <c r="LDL1" s="34"/>
      <c r="LDM1" s="34"/>
      <c r="LDN1" s="34"/>
      <c r="LDO1" s="34"/>
      <c r="LDP1" s="34"/>
      <c r="LDQ1" s="34"/>
      <c r="LDR1" s="34"/>
      <c r="LDS1" s="34"/>
      <c r="LDT1" s="34"/>
      <c r="LDU1" s="34"/>
      <c r="LDV1" s="34"/>
      <c r="LDW1" s="34"/>
      <c r="LDX1" s="34"/>
      <c r="LDY1" s="34"/>
      <c r="LDZ1" s="34"/>
      <c r="LEA1" s="34"/>
      <c r="LEB1" s="34"/>
      <c r="LEC1" s="34"/>
      <c r="LED1" s="34"/>
      <c r="LEE1" s="34"/>
      <c r="LEF1" s="34"/>
      <c r="LEG1" s="34"/>
      <c r="LEH1" s="34"/>
      <c r="LEI1" s="34"/>
      <c r="LEJ1" s="34"/>
      <c r="LEK1" s="34"/>
      <c r="LEL1" s="34"/>
      <c r="LEM1" s="34"/>
      <c r="LEN1" s="34"/>
      <c r="LEO1" s="34"/>
      <c r="LEP1" s="34"/>
      <c r="LEQ1" s="34"/>
      <c r="LER1" s="34"/>
      <c r="LES1" s="34"/>
      <c r="LET1" s="34"/>
      <c r="LEU1" s="34"/>
      <c r="LEV1" s="34"/>
      <c r="LEW1" s="34"/>
      <c r="LEX1" s="34"/>
      <c r="LEY1" s="34"/>
      <c r="LEZ1" s="34"/>
      <c r="LFA1" s="34"/>
      <c r="LFB1" s="34"/>
      <c r="LFC1" s="34"/>
      <c r="LFD1" s="34"/>
      <c r="LFE1" s="34"/>
      <c r="LFF1" s="34"/>
      <c r="LFG1" s="34"/>
      <c r="LFH1" s="34"/>
      <c r="LFI1" s="34"/>
      <c r="LFJ1" s="34"/>
      <c r="LFK1" s="34"/>
      <c r="LFL1" s="34"/>
      <c r="LFM1" s="34"/>
      <c r="LFN1" s="34"/>
      <c r="LFO1" s="34"/>
      <c r="LFP1" s="34"/>
      <c r="LFQ1" s="34"/>
      <c r="LFR1" s="34"/>
      <c r="LFS1" s="34"/>
      <c r="LFT1" s="34"/>
      <c r="LFU1" s="34"/>
      <c r="LFV1" s="34"/>
      <c r="LFW1" s="34"/>
      <c r="LFX1" s="34"/>
      <c r="LFY1" s="34"/>
      <c r="LFZ1" s="34"/>
      <c r="LGA1" s="34"/>
      <c r="LGB1" s="34"/>
      <c r="LGC1" s="34"/>
      <c r="LGD1" s="34"/>
      <c r="LGE1" s="34"/>
      <c r="LGF1" s="34"/>
      <c r="LGG1" s="34"/>
      <c r="LGH1" s="34"/>
      <c r="LGI1" s="34"/>
      <c r="LGJ1" s="34"/>
      <c r="LGK1" s="34"/>
      <c r="LGL1" s="34"/>
      <c r="LGM1" s="34"/>
      <c r="LGN1" s="34"/>
      <c r="LGO1" s="34"/>
      <c r="LGP1" s="34"/>
      <c r="LGQ1" s="34"/>
      <c r="LGR1" s="34"/>
      <c r="LGS1" s="34"/>
      <c r="LGT1" s="34"/>
      <c r="LGU1" s="34"/>
      <c r="LGV1" s="34"/>
      <c r="LGW1" s="34"/>
      <c r="LGX1" s="34"/>
      <c r="LGY1" s="34"/>
      <c r="LGZ1" s="34"/>
      <c r="LHA1" s="34"/>
      <c r="LHB1" s="34"/>
      <c r="LHC1" s="34"/>
      <c r="LHD1" s="34"/>
      <c r="LHE1" s="34"/>
      <c r="LHF1" s="34"/>
      <c r="LHG1" s="34"/>
      <c r="LHH1" s="34"/>
      <c r="LHI1" s="34"/>
      <c r="LHJ1" s="34"/>
      <c r="LHK1" s="34"/>
      <c r="LHL1" s="34"/>
      <c r="LHM1" s="34"/>
      <c r="LHN1" s="34"/>
      <c r="LHO1" s="34"/>
      <c r="LHP1" s="34"/>
      <c r="LHQ1" s="34"/>
      <c r="LHR1" s="34"/>
      <c r="LHS1" s="34"/>
      <c r="LHT1" s="34"/>
      <c r="LHU1" s="34"/>
      <c r="LHV1" s="34"/>
      <c r="LHW1" s="34"/>
      <c r="LHX1" s="34"/>
      <c r="LHY1" s="34"/>
      <c r="LHZ1" s="34"/>
      <c r="LIA1" s="34"/>
      <c r="LIB1" s="34"/>
      <c r="LIC1" s="34"/>
      <c r="LID1" s="34"/>
      <c r="LIE1" s="34"/>
      <c r="LIF1" s="34"/>
      <c r="LIG1" s="34"/>
      <c r="LIH1" s="34"/>
      <c r="LII1" s="34"/>
      <c r="LIJ1" s="34"/>
      <c r="LIK1" s="34"/>
      <c r="LIL1" s="34"/>
      <c r="LIM1" s="34"/>
      <c r="LIN1" s="34"/>
      <c r="LIO1" s="34"/>
      <c r="LIP1" s="34"/>
      <c r="LIQ1" s="34"/>
      <c r="LIR1" s="34"/>
      <c r="LIS1" s="34"/>
      <c r="LIT1" s="34"/>
      <c r="LIU1" s="34"/>
      <c r="LIV1" s="34"/>
      <c r="LIW1" s="34"/>
      <c r="LIX1" s="34"/>
      <c r="LIY1" s="34"/>
      <c r="LIZ1" s="34"/>
      <c r="LJA1" s="34"/>
      <c r="LJB1" s="34"/>
      <c r="LJC1" s="34"/>
      <c r="LJD1" s="34"/>
      <c r="LJE1" s="34"/>
      <c r="LJF1" s="34"/>
      <c r="LJG1" s="34"/>
      <c r="LJH1" s="34"/>
      <c r="LJI1" s="34"/>
      <c r="LJJ1" s="34"/>
      <c r="LJK1" s="34"/>
      <c r="LJL1" s="34"/>
      <c r="LJM1" s="34"/>
      <c r="LJN1" s="34"/>
      <c r="LJO1" s="34"/>
      <c r="LJP1" s="34"/>
      <c r="LJQ1" s="34"/>
      <c r="LJR1" s="34"/>
      <c r="LJS1" s="34"/>
      <c r="LJT1" s="34"/>
      <c r="LJU1" s="34"/>
      <c r="LJV1" s="34"/>
      <c r="LJW1" s="34"/>
      <c r="LJX1" s="34"/>
      <c r="LJY1" s="34"/>
      <c r="LJZ1" s="34"/>
      <c r="LKA1" s="34"/>
      <c r="LKB1" s="34"/>
      <c r="LKC1" s="34"/>
      <c r="LKD1" s="34"/>
      <c r="LKE1" s="34"/>
      <c r="LKF1" s="34"/>
      <c r="LKG1" s="34"/>
      <c r="LKH1" s="34"/>
      <c r="LKI1" s="34"/>
      <c r="LKJ1" s="34"/>
      <c r="LKK1" s="34"/>
      <c r="LKL1" s="34"/>
      <c r="LKM1" s="34"/>
      <c r="LKN1" s="34"/>
      <c r="LKO1" s="34"/>
      <c r="LKP1" s="34"/>
      <c r="LKQ1" s="34"/>
      <c r="LKR1" s="34"/>
      <c r="LKS1" s="34"/>
      <c r="LKT1" s="34"/>
      <c r="LKU1" s="34"/>
      <c r="LKV1" s="34"/>
      <c r="LKW1" s="34"/>
      <c r="LKX1" s="34"/>
      <c r="LKY1" s="34"/>
      <c r="LKZ1" s="34"/>
      <c r="LLA1" s="34"/>
      <c r="LLB1" s="34"/>
      <c r="LLC1" s="34"/>
      <c r="LLD1" s="34"/>
      <c r="LLE1" s="34"/>
      <c r="LLF1" s="34"/>
      <c r="LLG1" s="34"/>
      <c r="LLH1" s="34"/>
      <c r="LLI1" s="34"/>
      <c r="LLJ1" s="34"/>
      <c r="LLK1" s="34"/>
      <c r="LLL1" s="34"/>
      <c r="LLM1" s="34"/>
      <c r="LLN1" s="34"/>
      <c r="LLO1" s="34"/>
      <c r="LLP1" s="34"/>
      <c r="LLQ1" s="34"/>
      <c r="LLR1" s="34"/>
      <c r="LLS1" s="34"/>
      <c r="LLT1" s="34"/>
      <c r="LLU1" s="34"/>
      <c r="LLV1" s="34"/>
      <c r="LLW1" s="34"/>
      <c r="LLX1" s="34"/>
      <c r="LLY1" s="34"/>
      <c r="LLZ1" s="34"/>
      <c r="LMA1" s="34"/>
      <c r="LMB1" s="34"/>
      <c r="LMC1" s="34"/>
      <c r="LMD1" s="34"/>
      <c r="LME1" s="34"/>
      <c r="LMF1" s="34"/>
      <c r="LMG1" s="34"/>
      <c r="LMH1" s="34"/>
      <c r="LMI1" s="34"/>
      <c r="LMJ1" s="34"/>
      <c r="LMK1" s="34"/>
      <c r="LML1" s="34"/>
      <c r="LMM1" s="34"/>
      <c r="LMN1" s="34"/>
      <c r="LMO1" s="34"/>
      <c r="LMP1" s="34"/>
      <c r="LMQ1" s="34"/>
      <c r="LMR1" s="34"/>
      <c r="LMS1" s="34"/>
      <c r="LMT1" s="34"/>
      <c r="LMU1" s="34"/>
      <c r="LMV1" s="34"/>
      <c r="LMW1" s="34"/>
      <c r="LMX1" s="34"/>
      <c r="LMY1" s="34"/>
      <c r="LMZ1" s="34"/>
      <c r="LNA1" s="34"/>
      <c r="LNB1" s="34"/>
      <c r="LNC1" s="34"/>
      <c r="LND1" s="34"/>
      <c r="LNE1" s="34"/>
      <c r="LNF1" s="34"/>
      <c r="LNG1" s="34"/>
      <c r="LNH1" s="34"/>
      <c r="LNI1" s="34"/>
      <c r="LNJ1" s="34"/>
      <c r="LNK1" s="34"/>
      <c r="LNL1" s="34"/>
      <c r="LNM1" s="34"/>
      <c r="LNN1" s="34"/>
      <c r="LNO1" s="34"/>
      <c r="LNP1" s="34"/>
      <c r="LNQ1" s="34"/>
      <c r="LNR1" s="34"/>
      <c r="LNS1" s="34"/>
      <c r="LNT1" s="34"/>
      <c r="LNU1" s="34"/>
      <c r="LNV1" s="34"/>
      <c r="LNW1" s="34"/>
      <c r="LNX1" s="34"/>
      <c r="LNY1" s="34"/>
      <c r="LNZ1" s="34"/>
      <c r="LOA1" s="34"/>
      <c r="LOB1" s="34"/>
      <c r="LOC1" s="34"/>
      <c r="LOD1" s="34"/>
      <c r="LOE1" s="34"/>
      <c r="LOF1" s="34"/>
      <c r="LOG1" s="34"/>
      <c r="LOH1" s="34"/>
      <c r="LOI1" s="34"/>
      <c r="LOJ1" s="34"/>
      <c r="LOK1" s="34"/>
      <c r="LOL1" s="34"/>
      <c r="LOM1" s="34"/>
      <c r="LON1" s="34"/>
      <c r="LOO1" s="34"/>
      <c r="LOP1" s="34"/>
      <c r="LOQ1" s="34"/>
      <c r="LOR1" s="34"/>
      <c r="LOS1" s="34"/>
      <c r="LOT1" s="34"/>
      <c r="LOU1" s="34"/>
      <c r="LOV1" s="34"/>
      <c r="LOW1" s="34"/>
      <c r="LOX1" s="34"/>
      <c r="LOY1" s="34"/>
      <c r="LOZ1" s="34"/>
      <c r="LPA1" s="34"/>
      <c r="LPB1" s="34"/>
      <c r="LPC1" s="34"/>
      <c r="LPD1" s="34"/>
      <c r="LPE1" s="34"/>
      <c r="LPF1" s="34"/>
      <c r="LPG1" s="34"/>
      <c r="LPH1" s="34"/>
      <c r="LPI1" s="34"/>
      <c r="LPJ1" s="34"/>
      <c r="LPK1" s="34"/>
      <c r="LPL1" s="34"/>
      <c r="LPM1" s="34"/>
      <c r="LPN1" s="34"/>
      <c r="LPO1" s="34"/>
      <c r="LPP1" s="34"/>
      <c r="LPQ1" s="34"/>
      <c r="LPR1" s="34"/>
      <c r="LPS1" s="34"/>
      <c r="LPT1" s="34"/>
      <c r="LPU1" s="34"/>
      <c r="LPV1" s="34"/>
      <c r="LPW1" s="34"/>
      <c r="LPX1" s="34"/>
      <c r="LPY1" s="34"/>
      <c r="LPZ1" s="34"/>
      <c r="LQA1" s="34"/>
      <c r="LQB1" s="34"/>
      <c r="LQC1" s="34"/>
      <c r="LQD1" s="34"/>
      <c r="LQE1" s="34"/>
      <c r="LQF1" s="34"/>
      <c r="LQG1" s="34"/>
      <c r="LQH1" s="34"/>
      <c r="LQI1" s="34"/>
      <c r="LQJ1" s="34"/>
      <c r="LQK1" s="34"/>
      <c r="LQL1" s="34"/>
      <c r="LQM1" s="34"/>
      <c r="LQN1" s="34"/>
      <c r="LQO1" s="34"/>
      <c r="LQP1" s="34"/>
      <c r="LQQ1" s="34"/>
      <c r="LQR1" s="34"/>
      <c r="LQS1" s="34"/>
      <c r="LQT1" s="34"/>
      <c r="LQU1" s="34"/>
      <c r="LQV1" s="34"/>
      <c r="LQW1" s="34"/>
      <c r="LQX1" s="34"/>
      <c r="LQY1" s="34"/>
      <c r="LQZ1" s="34"/>
      <c r="LRA1" s="34"/>
      <c r="LRB1" s="34"/>
      <c r="LRC1" s="34"/>
      <c r="LRD1" s="34"/>
      <c r="LRE1" s="34"/>
      <c r="LRF1" s="34"/>
      <c r="LRG1" s="34"/>
      <c r="LRH1" s="34"/>
      <c r="LRI1" s="34"/>
      <c r="LRJ1" s="34"/>
      <c r="LRK1" s="34"/>
      <c r="LRL1" s="34"/>
      <c r="LRM1" s="34"/>
      <c r="LRN1" s="34"/>
      <c r="LRO1" s="34"/>
      <c r="LRP1" s="34"/>
      <c r="LRQ1" s="34"/>
      <c r="LRR1" s="34"/>
      <c r="LRS1" s="34"/>
      <c r="LRT1" s="34"/>
      <c r="LRU1" s="34"/>
      <c r="LRV1" s="34"/>
      <c r="LRW1" s="34"/>
      <c r="LRX1" s="34"/>
      <c r="LRY1" s="34"/>
      <c r="LRZ1" s="34"/>
      <c r="LSA1" s="34"/>
      <c r="LSB1" s="34"/>
      <c r="LSC1" s="34"/>
      <c r="LSD1" s="34"/>
      <c r="LSE1" s="34"/>
      <c r="LSF1" s="34"/>
      <c r="LSG1" s="34"/>
      <c r="LSH1" s="34"/>
      <c r="LSI1" s="34"/>
      <c r="LSJ1" s="34"/>
      <c r="LSK1" s="34"/>
      <c r="LSL1" s="34"/>
      <c r="LSM1" s="34"/>
      <c r="LSN1" s="34"/>
      <c r="LSO1" s="34"/>
      <c r="LSP1" s="34"/>
      <c r="LSQ1" s="34"/>
      <c r="LSR1" s="34"/>
      <c r="LSS1" s="34"/>
      <c r="LST1" s="34"/>
      <c r="LSU1" s="34"/>
      <c r="LSV1" s="34"/>
      <c r="LSW1" s="34"/>
      <c r="LSX1" s="34"/>
      <c r="LSY1" s="34"/>
      <c r="LSZ1" s="34"/>
      <c r="LTA1" s="34"/>
      <c r="LTB1" s="34"/>
      <c r="LTC1" s="34"/>
      <c r="LTD1" s="34"/>
      <c r="LTE1" s="34"/>
      <c r="LTF1" s="34"/>
      <c r="LTG1" s="34"/>
      <c r="LTH1" s="34"/>
      <c r="LTI1" s="34"/>
      <c r="LTJ1" s="34"/>
      <c r="LTK1" s="34"/>
      <c r="LTL1" s="34"/>
      <c r="LTM1" s="34"/>
      <c r="LTN1" s="34"/>
      <c r="LTO1" s="34"/>
      <c r="LTP1" s="34"/>
      <c r="LTQ1" s="34"/>
      <c r="LTR1" s="34"/>
      <c r="LTS1" s="34"/>
      <c r="LTT1" s="34"/>
      <c r="LTU1" s="34"/>
      <c r="LTV1" s="34"/>
      <c r="LTW1" s="34"/>
      <c r="LTX1" s="34"/>
      <c r="LTY1" s="34"/>
      <c r="LTZ1" s="34"/>
      <c r="LUA1" s="34"/>
      <c r="LUB1" s="34"/>
      <c r="LUC1" s="34"/>
      <c r="LUD1" s="34"/>
      <c r="LUE1" s="34"/>
      <c r="LUF1" s="34"/>
      <c r="LUG1" s="34"/>
      <c r="LUH1" s="34"/>
      <c r="LUI1" s="34"/>
      <c r="LUJ1" s="34"/>
      <c r="LUK1" s="34"/>
      <c r="LUL1" s="34"/>
      <c r="LUM1" s="34"/>
      <c r="LUN1" s="34"/>
      <c r="LUO1" s="34"/>
      <c r="LUP1" s="34"/>
      <c r="LUQ1" s="34"/>
      <c r="LUR1" s="34"/>
      <c r="LUS1" s="34"/>
      <c r="LUT1" s="34"/>
      <c r="LUU1" s="34"/>
      <c r="LUV1" s="34"/>
      <c r="LUW1" s="34"/>
      <c r="LUX1" s="34"/>
      <c r="LUY1" s="34"/>
      <c r="LUZ1" s="34"/>
      <c r="LVA1" s="34"/>
      <c r="LVB1" s="34"/>
      <c r="LVC1" s="34"/>
      <c r="LVD1" s="34"/>
      <c r="LVE1" s="34"/>
      <c r="LVF1" s="34"/>
      <c r="LVG1" s="34"/>
      <c r="LVH1" s="34"/>
      <c r="LVI1" s="34"/>
      <c r="LVJ1" s="34"/>
      <c r="LVK1" s="34"/>
      <c r="LVL1" s="34"/>
      <c r="LVM1" s="34"/>
      <c r="LVN1" s="34"/>
      <c r="LVO1" s="34"/>
      <c r="LVP1" s="34"/>
      <c r="LVQ1" s="34"/>
      <c r="LVR1" s="34"/>
      <c r="LVS1" s="34"/>
      <c r="LVT1" s="34"/>
      <c r="LVU1" s="34"/>
      <c r="LVV1" s="34"/>
      <c r="LVW1" s="34"/>
      <c r="LVX1" s="34"/>
      <c r="LVY1" s="34"/>
      <c r="LVZ1" s="34"/>
      <c r="LWA1" s="34"/>
      <c r="LWB1" s="34"/>
      <c r="LWC1" s="34"/>
      <c r="LWD1" s="34"/>
      <c r="LWE1" s="34"/>
      <c r="LWF1" s="34"/>
      <c r="LWG1" s="34"/>
      <c r="LWH1" s="34"/>
      <c r="LWI1" s="34"/>
      <c r="LWJ1" s="34"/>
      <c r="LWK1" s="34"/>
      <c r="LWL1" s="34"/>
      <c r="LWM1" s="34"/>
      <c r="LWN1" s="34"/>
      <c r="LWO1" s="34"/>
      <c r="LWP1" s="34"/>
      <c r="LWQ1" s="34"/>
      <c r="LWR1" s="34"/>
      <c r="LWS1" s="34"/>
      <c r="LWT1" s="34"/>
      <c r="LWU1" s="34"/>
      <c r="LWV1" s="34"/>
      <c r="LWW1" s="34"/>
      <c r="LWX1" s="34"/>
      <c r="LWY1" s="34"/>
      <c r="LWZ1" s="34"/>
      <c r="LXA1" s="34"/>
      <c r="LXB1" s="34"/>
      <c r="LXC1" s="34"/>
      <c r="LXD1" s="34"/>
      <c r="LXE1" s="34"/>
      <c r="LXF1" s="34"/>
      <c r="LXG1" s="34"/>
      <c r="LXH1" s="34"/>
      <c r="LXI1" s="34"/>
      <c r="LXJ1" s="34"/>
      <c r="LXK1" s="34"/>
      <c r="LXL1" s="34"/>
      <c r="LXM1" s="34"/>
      <c r="LXN1" s="34"/>
      <c r="LXO1" s="34"/>
      <c r="LXP1" s="34"/>
      <c r="LXQ1" s="34"/>
      <c r="LXR1" s="34"/>
      <c r="LXS1" s="34"/>
      <c r="LXT1" s="34"/>
      <c r="LXU1" s="34"/>
      <c r="LXV1" s="34"/>
      <c r="LXW1" s="34"/>
      <c r="LXX1" s="34"/>
      <c r="LXY1" s="34"/>
      <c r="LXZ1" s="34"/>
      <c r="LYA1" s="34"/>
      <c r="LYB1" s="34"/>
      <c r="LYC1" s="34"/>
      <c r="LYD1" s="34"/>
      <c r="LYE1" s="34"/>
      <c r="LYF1" s="34"/>
      <c r="LYG1" s="34"/>
      <c r="LYH1" s="34"/>
      <c r="LYI1" s="34"/>
      <c r="LYJ1" s="34"/>
      <c r="LYK1" s="34"/>
      <c r="LYL1" s="34"/>
      <c r="LYM1" s="34"/>
      <c r="LYN1" s="34"/>
      <c r="LYO1" s="34"/>
      <c r="LYP1" s="34"/>
      <c r="LYQ1" s="34"/>
      <c r="LYR1" s="34"/>
      <c r="LYS1" s="34"/>
      <c r="LYT1" s="34"/>
      <c r="LYU1" s="34"/>
      <c r="LYV1" s="34"/>
      <c r="LYW1" s="34"/>
      <c r="LYX1" s="34"/>
      <c r="LYY1" s="34"/>
      <c r="LYZ1" s="34"/>
      <c r="LZA1" s="34"/>
      <c r="LZB1" s="34"/>
      <c r="LZC1" s="34"/>
      <c r="LZD1" s="34"/>
      <c r="LZE1" s="34"/>
      <c r="LZF1" s="34"/>
      <c r="LZG1" s="34"/>
      <c r="LZH1" s="34"/>
      <c r="LZI1" s="34"/>
      <c r="LZJ1" s="34"/>
      <c r="LZK1" s="34"/>
      <c r="LZL1" s="34"/>
      <c r="LZM1" s="34"/>
      <c r="LZN1" s="34"/>
      <c r="LZO1" s="34"/>
      <c r="LZP1" s="34"/>
      <c r="LZQ1" s="34"/>
      <c r="LZR1" s="34"/>
      <c r="LZS1" s="34"/>
      <c r="LZT1" s="34"/>
      <c r="LZU1" s="34"/>
      <c r="LZV1" s="34"/>
      <c r="LZW1" s="34"/>
      <c r="LZX1" s="34"/>
      <c r="LZY1" s="34"/>
      <c r="LZZ1" s="34"/>
      <c r="MAA1" s="34"/>
      <c r="MAB1" s="34"/>
      <c r="MAC1" s="34"/>
      <c r="MAD1" s="34"/>
      <c r="MAE1" s="34"/>
      <c r="MAF1" s="34"/>
      <c r="MAG1" s="34"/>
      <c r="MAH1" s="34"/>
      <c r="MAI1" s="34"/>
      <c r="MAJ1" s="34"/>
      <c r="MAK1" s="34"/>
      <c r="MAL1" s="34"/>
      <c r="MAM1" s="34"/>
      <c r="MAN1" s="34"/>
      <c r="MAO1" s="34"/>
      <c r="MAP1" s="34"/>
      <c r="MAQ1" s="34"/>
      <c r="MAR1" s="34"/>
      <c r="MAS1" s="34"/>
      <c r="MAT1" s="34"/>
      <c r="MAU1" s="34"/>
      <c r="MAV1" s="34"/>
      <c r="MAW1" s="34"/>
      <c r="MAX1" s="34"/>
      <c r="MAY1" s="34"/>
      <c r="MAZ1" s="34"/>
      <c r="MBA1" s="34"/>
      <c r="MBB1" s="34"/>
      <c r="MBC1" s="34"/>
      <c r="MBD1" s="34"/>
      <c r="MBE1" s="34"/>
      <c r="MBF1" s="34"/>
      <c r="MBG1" s="34"/>
      <c r="MBH1" s="34"/>
      <c r="MBI1" s="34"/>
      <c r="MBJ1" s="34"/>
      <c r="MBK1" s="34"/>
      <c r="MBL1" s="34"/>
      <c r="MBM1" s="34"/>
      <c r="MBN1" s="34"/>
      <c r="MBO1" s="34"/>
      <c r="MBP1" s="34"/>
      <c r="MBQ1" s="34"/>
      <c r="MBR1" s="34"/>
      <c r="MBS1" s="34"/>
      <c r="MBT1" s="34"/>
      <c r="MBU1" s="34"/>
      <c r="MBV1" s="34"/>
      <c r="MBW1" s="34"/>
      <c r="MBX1" s="34"/>
      <c r="MBY1" s="34"/>
      <c r="MBZ1" s="34"/>
      <c r="MCA1" s="34"/>
      <c r="MCB1" s="34"/>
      <c r="MCC1" s="34"/>
      <c r="MCD1" s="34"/>
      <c r="MCE1" s="34"/>
      <c r="MCF1" s="34"/>
      <c r="MCG1" s="34"/>
      <c r="MCH1" s="34"/>
      <c r="MCI1" s="34"/>
      <c r="MCJ1" s="34"/>
      <c r="MCK1" s="34"/>
      <c r="MCL1" s="34"/>
      <c r="MCM1" s="34"/>
      <c r="MCN1" s="34"/>
      <c r="MCO1" s="34"/>
      <c r="MCP1" s="34"/>
      <c r="MCQ1" s="34"/>
      <c r="MCR1" s="34"/>
      <c r="MCS1" s="34"/>
      <c r="MCT1" s="34"/>
      <c r="MCU1" s="34"/>
      <c r="MCV1" s="34"/>
      <c r="MCW1" s="34"/>
      <c r="MCX1" s="34"/>
      <c r="MCY1" s="34"/>
      <c r="MCZ1" s="34"/>
      <c r="MDA1" s="34"/>
      <c r="MDB1" s="34"/>
      <c r="MDC1" s="34"/>
      <c r="MDD1" s="34"/>
      <c r="MDE1" s="34"/>
      <c r="MDF1" s="34"/>
      <c r="MDG1" s="34"/>
      <c r="MDH1" s="34"/>
      <c r="MDI1" s="34"/>
      <c r="MDJ1" s="34"/>
      <c r="MDK1" s="34"/>
      <c r="MDL1" s="34"/>
      <c r="MDM1" s="34"/>
      <c r="MDN1" s="34"/>
      <c r="MDO1" s="34"/>
      <c r="MDP1" s="34"/>
      <c r="MDQ1" s="34"/>
      <c r="MDR1" s="34"/>
      <c r="MDS1" s="34"/>
      <c r="MDT1" s="34"/>
      <c r="MDU1" s="34"/>
      <c r="MDV1" s="34"/>
      <c r="MDW1" s="34"/>
      <c r="MDX1" s="34"/>
      <c r="MDY1" s="34"/>
      <c r="MDZ1" s="34"/>
      <c r="MEA1" s="34"/>
      <c r="MEB1" s="34"/>
      <c r="MEC1" s="34"/>
      <c r="MED1" s="34"/>
      <c r="MEE1" s="34"/>
      <c r="MEF1" s="34"/>
      <c r="MEG1" s="34"/>
      <c r="MEH1" s="34"/>
      <c r="MEI1" s="34"/>
      <c r="MEJ1" s="34"/>
      <c r="MEK1" s="34"/>
      <c r="MEL1" s="34"/>
      <c r="MEM1" s="34"/>
      <c r="MEN1" s="34"/>
      <c r="MEO1" s="34"/>
      <c r="MEP1" s="34"/>
      <c r="MEQ1" s="34"/>
      <c r="MER1" s="34"/>
      <c r="MES1" s="34"/>
      <c r="MET1" s="34"/>
      <c r="MEU1" s="34"/>
      <c r="MEV1" s="34"/>
      <c r="MEW1" s="34"/>
      <c r="MEX1" s="34"/>
      <c r="MEY1" s="34"/>
      <c r="MEZ1" s="34"/>
      <c r="MFA1" s="34"/>
      <c r="MFB1" s="34"/>
      <c r="MFC1" s="34"/>
      <c r="MFD1" s="34"/>
      <c r="MFE1" s="34"/>
      <c r="MFF1" s="34"/>
      <c r="MFG1" s="34"/>
      <c r="MFH1" s="34"/>
      <c r="MFI1" s="34"/>
      <c r="MFJ1" s="34"/>
      <c r="MFK1" s="34"/>
      <c r="MFL1" s="34"/>
      <c r="MFM1" s="34"/>
      <c r="MFN1" s="34"/>
      <c r="MFO1" s="34"/>
      <c r="MFP1" s="34"/>
      <c r="MFQ1" s="34"/>
      <c r="MFR1" s="34"/>
      <c r="MFS1" s="34"/>
      <c r="MFT1" s="34"/>
      <c r="MFU1" s="34"/>
      <c r="MFV1" s="34"/>
      <c r="MFW1" s="34"/>
      <c r="MFX1" s="34"/>
      <c r="MFY1" s="34"/>
      <c r="MFZ1" s="34"/>
      <c r="MGA1" s="34"/>
      <c r="MGB1" s="34"/>
      <c r="MGC1" s="34"/>
      <c r="MGD1" s="34"/>
      <c r="MGE1" s="34"/>
      <c r="MGF1" s="34"/>
      <c r="MGG1" s="34"/>
      <c r="MGH1" s="34"/>
      <c r="MGI1" s="34"/>
      <c r="MGJ1" s="34"/>
      <c r="MGK1" s="34"/>
      <c r="MGL1" s="34"/>
      <c r="MGM1" s="34"/>
      <c r="MGN1" s="34"/>
      <c r="MGO1" s="34"/>
      <c r="MGP1" s="34"/>
      <c r="MGQ1" s="34"/>
      <c r="MGR1" s="34"/>
      <c r="MGS1" s="34"/>
      <c r="MGT1" s="34"/>
      <c r="MGU1" s="34"/>
      <c r="MGV1" s="34"/>
      <c r="MGW1" s="34"/>
      <c r="MGX1" s="34"/>
      <c r="MGY1" s="34"/>
      <c r="MGZ1" s="34"/>
      <c r="MHA1" s="34"/>
      <c r="MHB1" s="34"/>
      <c r="MHC1" s="34"/>
      <c r="MHD1" s="34"/>
      <c r="MHE1" s="34"/>
      <c r="MHF1" s="34"/>
      <c r="MHG1" s="34"/>
      <c r="MHH1" s="34"/>
      <c r="MHI1" s="34"/>
      <c r="MHJ1" s="34"/>
      <c r="MHK1" s="34"/>
      <c r="MHL1" s="34"/>
      <c r="MHM1" s="34"/>
      <c r="MHN1" s="34"/>
      <c r="MHO1" s="34"/>
      <c r="MHP1" s="34"/>
      <c r="MHQ1" s="34"/>
      <c r="MHR1" s="34"/>
      <c r="MHS1" s="34"/>
      <c r="MHT1" s="34"/>
      <c r="MHU1" s="34"/>
      <c r="MHV1" s="34"/>
      <c r="MHW1" s="34"/>
      <c r="MHX1" s="34"/>
      <c r="MHY1" s="34"/>
      <c r="MHZ1" s="34"/>
      <c r="MIA1" s="34"/>
      <c r="MIB1" s="34"/>
      <c r="MIC1" s="34"/>
      <c r="MID1" s="34"/>
      <c r="MIE1" s="34"/>
      <c r="MIF1" s="34"/>
      <c r="MIG1" s="34"/>
      <c r="MIH1" s="34"/>
      <c r="MII1" s="34"/>
      <c r="MIJ1" s="34"/>
      <c r="MIK1" s="34"/>
      <c r="MIL1" s="34"/>
      <c r="MIM1" s="34"/>
      <c r="MIN1" s="34"/>
      <c r="MIO1" s="34"/>
      <c r="MIP1" s="34"/>
      <c r="MIQ1" s="34"/>
      <c r="MIR1" s="34"/>
      <c r="MIS1" s="34"/>
      <c r="MIT1" s="34"/>
      <c r="MIU1" s="34"/>
      <c r="MIV1" s="34"/>
      <c r="MIW1" s="34"/>
      <c r="MIX1" s="34"/>
      <c r="MIY1" s="34"/>
      <c r="MIZ1" s="34"/>
      <c r="MJA1" s="34"/>
      <c r="MJB1" s="34"/>
      <c r="MJC1" s="34"/>
      <c r="MJD1" s="34"/>
      <c r="MJE1" s="34"/>
      <c r="MJF1" s="34"/>
      <c r="MJG1" s="34"/>
      <c r="MJH1" s="34"/>
      <c r="MJI1" s="34"/>
      <c r="MJJ1" s="34"/>
      <c r="MJK1" s="34"/>
      <c r="MJL1" s="34"/>
      <c r="MJM1" s="34"/>
      <c r="MJN1" s="34"/>
      <c r="MJO1" s="34"/>
      <c r="MJP1" s="34"/>
      <c r="MJQ1" s="34"/>
      <c r="MJR1" s="34"/>
      <c r="MJS1" s="34"/>
      <c r="MJT1" s="34"/>
      <c r="MJU1" s="34"/>
      <c r="MJV1" s="34"/>
      <c r="MJW1" s="34"/>
      <c r="MJX1" s="34"/>
      <c r="MJY1" s="34"/>
      <c r="MJZ1" s="34"/>
      <c r="MKA1" s="34"/>
      <c r="MKB1" s="34"/>
      <c r="MKC1" s="34"/>
      <c r="MKD1" s="34"/>
      <c r="MKE1" s="34"/>
      <c r="MKF1" s="34"/>
      <c r="MKG1" s="34"/>
      <c r="MKH1" s="34"/>
      <c r="MKI1" s="34"/>
      <c r="MKJ1" s="34"/>
      <c r="MKK1" s="34"/>
      <c r="MKL1" s="34"/>
      <c r="MKM1" s="34"/>
      <c r="MKN1" s="34"/>
      <c r="MKO1" s="34"/>
      <c r="MKP1" s="34"/>
      <c r="MKQ1" s="34"/>
      <c r="MKR1" s="34"/>
      <c r="MKS1" s="34"/>
      <c r="MKT1" s="34"/>
      <c r="MKU1" s="34"/>
      <c r="MKV1" s="34"/>
      <c r="MKW1" s="34"/>
      <c r="MKX1" s="34"/>
      <c r="MKY1" s="34"/>
      <c r="MKZ1" s="34"/>
      <c r="MLA1" s="34"/>
      <c r="MLB1" s="34"/>
      <c r="MLC1" s="34"/>
      <c r="MLD1" s="34"/>
      <c r="MLE1" s="34"/>
      <c r="MLF1" s="34"/>
      <c r="MLG1" s="34"/>
      <c r="MLH1" s="34"/>
      <c r="MLI1" s="34"/>
      <c r="MLJ1" s="34"/>
      <c r="MLK1" s="34"/>
      <c r="MLL1" s="34"/>
      <c r="MLM1" s="34"/>
      <c r="MLN1" s="34"/>
      <c r="MLO1" s="34"/>
      <c r="MLP1" s="34"/>
      <c r="MLQ1" s="34"/>
      <c r="MLR1" s="34"/>
      <c r="MLS1" s="34"/>
      <c r="MLT1" s="34"/>
      <c r="MLU1" s="34"/>
      <c r="MLV1" s="34"/>
      <c r="MLW1" s="34"/>
      <c r="MLX1" s="34"/>
      <c r="MLY1" s="34"/>
      <c r="MLZ1" s="34"/>
      <c r="MMA1" s="34"/>
      <c r="MMB1" s="34"/>
      <c r="MMC1" s="34"/>
      <c r="MMD1" s="34"/>
      <c r="MME1" s="34"/>
      <c r="MMF1" s="34"/>
      <c r="MMG1" s="34"/>
      <c r="MMH1" s="34"/>
      <c r="MMI1" s="34"/>
      <c r="MMJ1" s="34"/>
      <c r="MMK1" s="34"/>
      <c r="MML1" s="34"/>
      <c r="MMM1" s="34"/>
      <c r="MMN1" s="34"/>
      <c r="MMO1" s="34"/>
      <c r="MMP1" s="34"/>
      <c r="MMQ1" s="34"/>
      <c r="MMR1" s="34"/>
      <c r="MMS1" s="34"/>
      <c r="MMT1" s="34"/>
      <c r="MMU1" s="34"/>
      <c r="MMV1" s="34"/>
      <c r="MMW1" s="34"/>
      <c r="MMX1" s="34"/>
      <c r="MMY1" s="34"/>
      <c r="MMZ1" s="34"/>
      <c r="MNA1" s="34"/>
      <c r="MNB1" s="34"/>
      <c r="MNC1" s="34"/>
      <c r="MND1" s="34"/>
      <c r="MNE1" s="34"/>
      <c r="MNF1" s="34"/>
      <c r="MNG1" s="34"/>
      <c r="MNH1" s="34"/>
      <c r="MNI1" s="34"/>
      <c r="MNJ1" s="34"/>
      <c r="MNK1" s="34"/>
      <c r="MNL1" s="34"/>
      <c r="MNM1" s="34"/>
      <c r="MNN1" s="34"/>
      <c r="MNO1" s="34"/>
      <c r="MNP1" s="34"/>
      <c r="MNQ1" s="34"/>
      <c r="MNR1" s="34"/>
      <c r="MNS1" s="34"/>
      <c r="MNT1" s="34"/>
      <c r="MNU1" s="34"/>
      <c r="MNV1" s="34"/>
      <c r="MNW1" s="34"/>
      <c r="MNX1" s="34"/>
      <c r="MNY1" s="34"/>
      <c r="MNZ1" s="34"/>
      <c r="MOA1" s="34"/>
      <c r="MOB1" s="34"/>
      <c r="MOC1" s="34"/>
      <c r="MOD1" s="34"/>
      <c r="MOE1" s="34"/>
      <c r="MOF1" s="34"/>
      <c r="MOG1" s="34"/>
      <c r="MOH1" s="34"/>
      <c r="MOI1" s="34"/>
      <c r="MOJ1" s="34"/>
      <c r="MOK1" s="34"/>
      <c r="MOL1" s="34"/>
      <c r="MOM1" s="34"/>
      <c r="MON1" s="34"/>
      <c r="MOO1" s="34"/>
      <c r="MOP1" s="34"/>
      <c r="MOQ1" s="34"/>
      <c r="MOR1" s="34"/>
      <c r="MOS1" s="34"/>
      <c r="MOT1" s="34"/>
      <c r="MOU1" s="34"/>
      <c r="MOV1" s="34"/>
      <c r="MOW1" s="34"/>
      <c r="MOX1" s="34"/>
      <c r="MOY1" s="34"/>
      <c r="MOZ1" s="34"/>
      <c r="MPA1" s="34"/>
      <c r="MPB1" s="34"/>
      <c r="MPC1" s="34"/>
      <c r="MPD1" s="34"/>
      <c r="MPE1" s="34"/>
      <c r="MPF1" s="34"/>
      <c r="MPG1" s="34"/>
      <c r="MPH1" s="34"/>
      <c r="MPI1" s="34"/>
      <c r="MPJ1" s="34"/>
      <c r="MPK1" s="34"/>
      <c r="MPL1" s="34"/>
      <c r="MPM1" s="34"/>
      <c r="MPN1" s="34"/>
      <c r="MPO1" s="34"/>
      <c r="MPP1" s="34"/>
      <c r="MPQ1" s="34"/>
      <c r="MPR1" s="34"/>
      <c r="MPS1" s="34"/>
      <c r="MPT1" s="34"/>
      <c r="MPU1" s="34"/>
      <c r="MPV1" s="34"/>
      <c r="MPW1" s="34"/>
      <c r="MPX1" s="34"/>
      <c r="MPY1" s="34"/>
      <c r="MPZ1" s="34"/>
      <c r="MQA1" s="34"/>
      <c r="MQB1" s="34"/>
      <c r="MQC1" s="34"/>
      <c r="MQD1" s="34"/>
      <c r="MQE1" s="34"/>
      <c r="MQF1" s="34"/>
      <c r="MQG1" s="34"/>
      <c r="MQH1" s="34"/>
      <c r="MQI1" s="34"/>
      <c r="MQJ1" s="34"/>
      <c r="MQK1" s="34"/>
      <c r="MQL1" s="34"/>
      <c r="MQM1" s="34"/>
      <c r="MQN1" s="34"/>
      <c r="MQO1" s="34"/>
      <c r="MQP1" s="34"/>
      <c r="MQQ1" s="34"/>
      <c r="MQR1" s="34"/>
      <c r="MQS1" s="34"/>
      <c r="MQT1" s="34"/>
      <c r="MQU1" s="34"/>
      <c r="MQV1" s="34"/>
      <c r="MQW1" s="34"/>
      <c r="MQX1" s="34"/>
      <c r="MQY1" s="34"/>
      <c r="MQZ1" s="34"/>
      <c r="MRA1" s="34"/>
      <c r="MRB1" s="34"/>
      <c r="MRC1" s="34"/>
      <c r="MRD1" s="34"/>
      <c r="MRE1" s="34"/>
      <c r="MRF1" s="34"/>
      <c r="MRG1" s="34"/>
      <c r="MRH1" s="34"/>
      <c r="MRI1" s="34"/>
      <c r="MRJ1" s="34"/>
      <c r="MRK1" s="34"/>
      <c r="MRL1" s="34"/>
      <c r="MRM1" s="34"/>
      <c r="MRN1" s="34"/>
      <c r="MRO1" s="34"/>
      <c r="MRP1" s="34"/>
      <c r="MRQ1" s="34"/>
      <c r="MRR1" s="34"/>
      <c r="MRS1" s="34"/>
      <c r="MRT1" s="34"/>
      <c r="MRU1" s="34"/>
      <c r="MRV1" s="34"/>
      <c r="MRW1" s="34"/>
      <c r="MRX1" s="34"/>
      <c r="MRY1" s="34"/>
      <c r="MRZ1" s="34"/>
      <c r="MSA1" s="34"/>
      <c r="MSB1" s="34"/>
      <c r="MSC1" s="34"/>
      <c r="MSD1" s="34"/>
      <c r="MSE1" s="34"/>
      <c r="MSF1" s="34"/>
      <c r="MSG1" s="34"/>
      <c r="MSH1" s="34"/>
      <c r="MSI1" s="34"/>
      <c r="MSJ1" s="34"/>
      <c r="MSK1" s="34"/>
      <c r="MSL1" s="34"/>
      <c r="MSM1" s="34"/>
      <c r="MSN1" s="34"/>
      <c r="MSO1" s="34"/>
      <c r="MSP1" s="34"/>
      <c r="MSQ1" s="34"/>
      <c r="MSR1" s="34"/>
      <c r="MSS1" s="34"/>
      <c r="MST1" s="34"/>
      <c r="MSU1" s="34"/>
      <c r="MSV1" s="34"/>
      <c r="MSW1" s="34"/>
      <c r="MSX1" s="34"/>
      <c r="MSY1" s="34"/>
      <c r="MSZ1" s="34"/>
      <c r="MTA1" s="34"/>
      <c r="MTB1" s="34"/>
      <c r="MTC1" s="34"/>
      <c r="MTD1" s="34"/>
      <c r="MTE1" s="34"/>
      <c r="MTF1" s="34"/>
      <c r="MTG1" s="34"/>
      <c r="MTH1" s="34"/>
      <c r="MTI1" s="34"/>
      <c r="MTJ1" s="34"/>
      <c r="MTK1" s="34"/>
      <c r="MTL1" s="34"/>
      <c r="MTM1" s="34"/>
      <c r="MTN1" s="34"/>
      <c r="MTO1" s="34"/>
      <c r="MTP1" s="34"/>
      <c r="MTQ1" s="34"/>
      <c r="MTR1" s="34"/>
      <c r="MTS1" s="34"/>
      <c r="MTT1" s="34"/>
      <c r="MTU1" s="34"/>
      <c r="MTV1" s="34"/>
      <c r="MTW1" s="34"/>
      <c r="MTX1" s="34"/>
      <c r="MTY1" s="34"/>
      <c r="MTZ1" s="34"/>
      <c r="MUA1" s="34"/>
      <c r="MUB1" s="34"/>
      <c r="MUC1" s="34"/>
      <c r="MUD1" s="34"/>
      <c r="MUE1" s="34"/>
      <c r="MUF1" s="34"/>
      <c r="MUG1" s="34"/>
      <c r="MUH1" s="34"/>
      <c r="MUI1" s="34"/>
      <c r="MUJ1" s="34"/>
      <c r="MUK1" s="34"/>
      <c r="MUL1" s="34"/>
      <c r="MUM1" s="34"/>
      <c r="MUN1" s="34"/>
      <c r="MUO1" s="34"/>
      <c r="MUP1" s="34"/>
      <c r="MUQ1" s="34"/>
      <c r="MUR1" s="34"/>
      <c r="MUS1" s="34"/>
      <c r="MUT1" s="34"/>
      <c r="MUU1" s="34"/>
      <c r="MUV1" s="34"/>
      <c r="MUW1" s="34"/>
      <c r="MUX1" s="34"/>
      <c r="MUY1" s="34"/>
      <c r="MUZ1" s="34"/>
      <c r="MVA1" s="34"/>
      <c r="MVB1" s="34"/>
      <c r="MVC1" s="34"/>
      <c r="MVD1" s="34"/>
      <c r="MVE1" s="34"/>
      <c r="MVF1" s="34"/>
      <c r="MVG1" s="34"/>
      <c r="MVH1" s="34"/>
      <c r="MVI1" s="34"/>
      <c r="MVJ1" s="34"/>
      <c r="MVK1" s="34"/>
      <c r="MVL1" s="34"/>
      <c r="MVM1" s="34"/>
      <c r="MVN1" s="34"/>
      <c r="MVO1" s="34"/>
      <c r="MVP1" s="34"/>
      <c r="MVQ1" s="34"/>
      <c r="MVR1" s="34"/>
      <c r="MVS1" s="34"/>
      <c r="MVT1" s="34"/>
      <c r="MVU1" s="34"/>
      <c r="MVV1" s="34"/>
      <c r="MVW1" s="34"/>
      <c r="MVX1" s="34"/>
      <c r="MVY1" s="34"/>
      <c r="MVZ1" s="34"/>
      <c r="MWA1" s="34"/>
      <c r="MWB1" s="34"/>
      <c r="MWC1" s="34"/>
      <c r="MWD1" s="34"/>
      <c r="MWE1" s="34"/>
      <c r="MWF1" s="34"/>
      <c r="MWG1" s="34"/>
      <c r="MWH1" s="34"/>
      <c r="MWI1" s="34"/>
      <c r="MWJ1" s="34"/>
      <c r="MWK1" s="34"/>
      <c r="MWL1" s="34"/>
      <c r="MWM1" s="34"/>
      <c r="MWN1" s="34"/>
      <c r="MWO1" s="34"/>
      <c r="MWP1" s="34"/>
      <c r="MWQ1" s="34"/>
      <c r="MWR1" s="34"/>
      <c r="MWS1" s="34"/>
      <c r="MWT1" s="34"/>
      <c r="MWU1" s="34"/>
      <c r="MWV1" s="34"/>
      <c r="MWW1" s="34"/>
      <c r="MWX1" s="34"/>
      <c r="MWY1" s="34"/>
      <c r="MWZ1" s="34"/>
      <c r="MXA1" s="34"/>
      <c r="MXB1" s="34"/>
      <c r="MXC1" s="34"/>
      <c r="MXD1" s="34"/>
      <c r="MXE1" s="34"/>
      <c r="MXF1" s="34"/>
      <c r="MXG1" s="34"/>
      <c r="MXH1" s="34"/>
      <c r="MXI1" s="34"/>
      <c r="MXJ1" s="34"/>
      <c r="MXK1" s="34"/>
      <c r="MXL1" s="34"/>
      <c r="MXM1" s="34"/>
      <c r="MXN1" s="34"/>
      <c r="MXO1" s="34"/>
      <c r="MXP1" s="34"/>
      <c r="MXQ1" s="34"/>
      <c r="MXR1" s="34"/>
      <c r="MXS1" s="34"/>
      <c r="MXT1" s="34"/>
      <c r="MXU1" s="34"/>
      <c r="MXV1" s="34"/>
      <c r="MXW1" s="34"/>
      <c r="MXX1" s="34"/>
      <c r="MXY1" s="34"/>
      <c r="MXZ1" s="34"/>
      <c r="MYA1" s="34"/>
      <c r="MYB1" s="34"/>
      <c r="MYC1" s="34"/>
      <c r="MYD1" s="34"/>
      <c r="MYE1" s="34"/>
      <c r="MYF1" s="34"/>
      <c r="MYG1" s="34"/>
      <c r="MYH1" s="34"/>
      <c r="MYI1" s="34"/>
      <c r="MYJ1" s="34"/>
      <c r="MYK1" s="34"/>
      <c r="MYL1" s="34"/>
      <c r="MYM1" s="34"/>
      <c r="MYN1" s="34"/>
      <c r="MYO1" s="34"/>
      <c r="MYP1" s="34"/>
      <c r="MYQ1" s="34"/>
      <c r="MYR1" s="34"/>
      <c r="MYS1" s="34"/>
      <c r="MYT1" s="34"/>
      <c r="MYU1" s="34"/>
      <c r="MYV1" s="34"/>
      <c r="MYW1" s="34"/>
      <c r="MYX1" s="34"/>
      <c r="MYY1" s="34"/>
      <c r="MYZ1" s="34"/>
      <c r="MZA1" s="34"/>
      <c r="MZB1" s="34"/>
      <c r="MZC1" s="34"/>
      <c r="MZD1" s="34"/>
      <c r="MZE1" s="34"/>
      <c r="MZF1" s="34"/>
      <c r="MZG1" s="34"/>
      <c r="MZH1" s="34"/>
      <c r="MZI1" s="34"/>
      <c r="MZJ1" s="34"/>
      <c r="MZK1" s="34"/>
      <c r="MZL1" s="34"/>
      <c r="MZM1" s="34"/>
      <c r="MZN1" s="34"/>
      <c r="MZO1" s="34"/>
      <c r="MZP1" s="34"/>
      <c r="MZQ1" s="34"/>
      <c r="MZR1" s="34"/>
      <c r="MZS1" s="34"/>
      <c r="MZT1" s="34"/>
      <c r="MZU1" s="34"/>
      <c r="MZV1" s="34"/>
      <c r="MZW1" s="34"/>
      <c r="MZX1" s="34"/>
      <c r="MZY1" s="34"/>
      <c r="MZZ1" s="34"/>
      <c r="NAA1" s="34"/>
      <c r="NAB1" s="34"/>
      <c r="NAC1" s="34"/>
      <c r="NAD1" s="34"/>
      <c r="NAE1" s="34"/>
      <c r="NAF1" s="34"/>
      <c r="NAG1" s="34"/>
      <c r="NAH1" s="34"/>
      <c r="NAI1" s="34"/>
      <c r="NAJ1" s="34"/>
      <c r="NAK1" s="34"/>
      <c r="NAL1" s="34"/>
      <c r="NAM1" s="34"/>
      <c r="NAN1" s="34"/>
      <c r="NAO1" s="34"/>
      <c r="NAP1" s="34"/>
      <c r="NAQ1" s="34"/>
      <c r="NAR1" s="34"/>
      <c r="NAS1" s="34"/>
      <c r="NAT1" s="34"/>
      <c r="NAU1" s="34"/>
      <c r="NAV1" s="34"/>
      <c r="NAW1" s="34"/>
      <c r="NAX1" s="34"/>
      <c r="NAY1" s="34"/>
      <c r="NAZ1" s="34"/>
      <c r="NBA1" s="34"/>
      <c r="NBB1" s="34"/>
      <c r="NBC1" s="34"/>
      <c r="NBD1" s="34"/>
      <c r="NBE1" s="34"/>
      <c r="NBF1" s="34"/>
      <c r="NBG1" s="34"/>
      <c r="NBH1" s="34"/>
      <c r="NBI1" s="34"/>
      <c r="NBJ1" s="34"/>
      <c r="NBK1" s="34"/>
      <c r="NBL1" s="34"/>
      <c r="NBM1" s="34"/>
      <c r="NBN1" s="34"/>
      <c r="NBO1" s="34"/>
      <c r="NBP1" s="34"/>
      <c r="NBQ1" s="34"/>
      <c r="NBR1" s="34"/>
      <c r="NBS1" s="34"/>
      <c r="NBT1" s="34"/>
      <c r="NBU1" s="34"/>
      <c r="NBV1" s="34"/>
      <c r="NBW1" s="34"/>
      <c r="NBX1" s="34"/>
      <c r="NBY1" s="34"/>
      <c r="NBZ1" s="34"/>
      <c r="NCA1" s="34"/>
      <c r="NCB1" s="34"/>
      <c r="NCC1" s="34"/>
      <c r="NCD1" s="34"/>
      <c r="NCE1" s="34"/>
      <c r="NCF1" s="34"/>
      <c r="NCG1" s="34"/>
      <c r="NCH1" s="34"/>
      <c r="NCI1" s="34"/>
      <c r="NCJ1" s="34"/>
      <c r="NCK1" s="34"/>
      <c r="NCL1" s="34"/>
      <c r="NCM1" s="34"/>
      <c r="NCN1" s="34"/>
      <c r="NCO1" s="34"/>
      <c r="NCP1" s="34"/>
      <c r="NCQ1" s="34"/>
      <c r="NCR1" s="34"/>
      <c r="NCS1" s="34"/>
      <c r="NCT1" s="34"/>
      <c r="NCU1" s="34"/>
      <c r="NCV1" s="34"/>
      <c r="NCW1" s="34"/>
      <c r="NCX1" s="34"/>
      <c r="NCY1" s="34"/>
      <c r="NCZ1" s="34"/>
      <c r="NDA1" s="34"/>
      <c r="NDB1" s="34"/>
      <c r="NDC1" s="34"/>
      <c r="NDD1" s="34"/>
      <c r="NDE1" s="34"/>
      <c r="NDF1" s="34"/>
      <c r="NDG1" s="34"/>
      <c r="NDH1" s="34"/>
      <c r="NDI1" s="34"/>
      <c r="NDJ1" s="34"/>
      <c r="NDK1" s="34"/>
      <c r="NDL1" s="34"/>
      <c r="NDM1" s="34"/>
      <c r="NDN1" s="34"/>
      <c r="NDO1" s="34"/>
      <c r="NDP1" s="34"/>
      <c r="NDQ1" s="34"/>
      <c r="NDR1" s="34"/>
      <c r="NDS1" s="34"/>
      <c r="NDT1" s="34"/>
      <c r="NDU1" s="34"/>
      <c r="NDV1" s="34"/>
      <c r="NDW1" s="34"/>
      <c r="NDX1" s="34"/>
      <c r="NDY1" s="34"/>
      <c r="NDZ1" s="34"/>
      <c r="NEA1" s="34"/>
      <c r="NEB1" s="34"/>
      <c r="NEC1" s="34"/>
      <c r="NED1" s="34"/>
      <c r="NEE1" s="34"/>
      <c r="NEF1" s="34"/>
      <c r="NEG1" s="34"/>
      <c r="NEH1" s="34"/>
      <c r="NEI1" s="34"/>
      <c r="NEJ1" s="34"/>
      <c r="NEK1" s="34"/>
      <c r="NEL1" s="34"/>
      <c r="NEM1" s="34"/>
      <c r="NEN1" s="34"/>
      <c r="NEO1" s="34"/>
      <c r="NEP1" s="34"/>
      <c r="NEQ1" s="34"/>
      <c r="NER1" s="34"/>
      <c r="NES1" s="34"/>
      <c r="NET1" s="34"/>
      <c r="NEU1" s="34"/>
      <c r="NEV1" s="34"/>
      <c r="NEW1" s="34"/>
      <c r="NEX1" s="34"/>
      <c r="NEY1" s="34"/>
      <c r="NEZ1" s="34"/>
      <c r="NFA1" s="34"/>
      <c r="NFB1" s="34"/>
      <c r="NFC1" s="34"/>
      <c r="NFD1" s="34"/>
      <c r="NFE1" s="34"/>
      <c r="NFF1" s="34"/>
      <c r="NFG1" s="34"/>
      <c r="NFH1" s="34"/>
      <c r="NFI1" s="34"/>
      <c r="NFJ1" s="34"/>
      <c r="NFK1" s="34"/>
      <c r="NFL1" s="34"/>
      <c r="NFM1" s="34"/>
      <c r="NFN1" s="34"/>
      <c r="NFO1" s="34"/>
      <c r="NFP1" s="34"/>
      <c r="NFQ1" s="34"/>
      <c r="NFR1" s="34"/>
      <c r="NFS1" s="34"/>
      <c r="NFT1" s="34"/>
      <c r="NFU1" s="34"/>
      <c r="NFV1" s="34"/>
      <c r="NFW1" s="34"/>
      <c r="NFX1" s="34"/>
      <c r="NFY1" s="34"/>
      <c r="NFZ1" s="34"/>
      <c r="NGA1" s="34"/>
      <c r="NGB1" s="34"/>
      <c r="NGC1" s="34"/>
      <c r="NGD1" s="34"/>
      <c r="NGE1" s="34"/>
      <c r="NGF1" s="34"/>
      <c r="NGG1" s="34"/>
      <c r="NGH1" s="34"/>
      <c r="NGI1" s="34"/>
      <c r="NGJ1" s="34"/>
      <c r="NGK1" s="34"/>
      <c r="NGL1" s="34"/>
      <c r="NGM1" s="34"/>
      <c r="NGN1" s="34"/>
      <c r="NGO1" s="34"/>
      <c r="NGP1" s="34"/>
      <c r="NGQ1" s="34"/>
      <c r="NGR1" s="34"/>
      <c r="NGS1" s="34"/>
      <c r="NGT1" s="34"/>
      <c r="NGU1" s="34"/>
      <c r="NGV1" s="34"/>
      <c r="NGW1" s="34"/>
      <c r="NGX1" s="34"/>
      <c r="NGY1" s="34"/>
      <c r="NGZ1" s="34"/>
      <c r="NHA1" s="34"/>
      <c r="NHB1" s="34"/>
      <c r="NHC1" s="34"/>
      <c r="NHD1" s="34"/>
      <c r="NHE1" s="34"/>
      <c r="NHF1" s="34"/>
      <c r="NHG1" s="34"/>
      <c r="NHH1" s="34"/>
      <c r="NHI1" s="34"/>
      <c r="NHJ1" s="34"/>
      <c r="NHK1" s="34"/>
      <c r="NHL1" s="34"/>
      <c r="NHM1" s="34"/>
      <c r="NHN1" s="34"/>
      <c r="NHO1" s="34"/>
      <c r="NHP1" s="34"/>
      <c r="NHQ1" s="34"/>
      <c r="NHR1" s="34"/>
      <c r="NHS1" s="34"/>
      <c r="NHT1" s="34"/>
      <c r="NHU1" s="34"/>
      <c r="NHV1" s="34"/>
      <c r="NHW1" s="34"/>
      <c r="NHX1" s="34"/>
      <c r="NHY1" s="34"/>
      <c r="NHZ1" s="34"/>
      <c r="NIA1" s="34"/>
      <c r="NIB1" s="34"/>
      <c r="NIC1" s="34"/>
      <c r="NID1" s="34"/>
      <c r="NIE1" s="34"/>
      <c r="NIF1" s="34"/>
      <c r="NIG1" s="34"/>
      <c r="NIH1" s="34"/>
      <c r="NII1" s="34"/>
      <c r="NIJ1" s="34"/>
      <c r="NIK1" s="34"/>
      <c r="NIL1" s="34"/>
      <c r="NIM1" s="34"/>
      <c r="NIN1" s="34"/>
      <c r="NIO1" s="34"/>
      <c r="NIP1" s="34"/>
      <c r="NIQ1" s="34"/>
      <c r="NIR1" s="34"/>
      <c r="NIS1" s="34"/>
      <c r="NIT1" s="34"/>
      <c r="NIU1" s="34"/>
      <c r="NIV1" s="34"/>
      <c r="NIW1" s="34"/>
      <c r="NIX1" s="34"/>
      <c r="NIY1" s="34"/>
      <c r="NIZ1" s="34"/>
      <c r="NJA1" s="34"/>
      <c r="NJB1" s="34"/>
      <c r="NJC1" s="34"/>
      <c r="NJD1" s="34"/>
      <c r="NJE1" s="34"/>
      <c r="NJF1" s="34"/>
      <c r="NJG1" s="34"/>
      <c r="NJH1" s="34"/>
      <c r="NJI1" s="34"/>
      <c r="NJJ1" s="34"/>
      <c r="NJK1" s="34"/>
      <c r="NJL1" s="34"/>
      <c r="NJM1" s="34"/>
      <c r="NJN1" s="34"/>
      <c r="NJO1" s="34"/>
      <c r="NJP1" s="34"/>
      <c r="NJQ1" s="34"/>
      <c r="NJR1" s="34"/>
      <c r="NJS1" s="34"/>
      <c r="NJT1" s="34"/>
      <c r="NJU1" s="34"/>
      <c r="NJV1" s="34"/>
      <c r="NJW1" s="34"/>
      <c r="NJX1" s="34"/>
      <c r="NJY1" s="34"/>
      <c r="NJZ1" s="34"/>
      <c r="NKA1" s="34"/>
      <c r="NKB1" s="34"/>
      <c r="NKC1" s="34"/>
      <c r="NKD1" s="34"/>
      <c r="NKE1" s="34"/>
      <c r="NKF1" s="34"/>
      <c r="NKG1" s="34"/>
      <c r="NKH1" s="34"/>
      <c r="NKI1" s="34"/>
      <c r="NKJ1" s="34"/>
      <c r="NKK1" s="34"/>
      <c r="NKL1" s="34"/>
      <c r="NKM1" s="34"/>
      <c r="NKN1" s="34"/>
      <c r="NKO1" s="34"/>
      <c r="NKP1" s="34"/>
      <c r="NKQ1" s="34"/>
      <c r="NKR1" s="34"/>
      <c r="NKS1" s="34"/>
      <c r="NKT1" s="34"/>
      <c r="NKU1" s="34"/>
      <c r="NKV1" s="34"/>
      <c r="NKW1" s="34"/>
      <c r="NKX1" s="34"/>
      <c r="NKY1" s="34"/>
      <c r="NKZ1" s="34"/>
      <c r="NLA1" s="34"/>
      <c r="NLB1" s="34"/>
      <c r="NLC1" s="34"/>
      <c r="NLD1" s="34"/>
      <c r="NLE1" s="34"/>
      <c r="NLF1" s="34"/>
      <c r="NLG1" s="34"/>
      <c r="NLH1" s="34"/>
      <c r="NLI1" s="34"/>
      <c r="NLJ1" s="34"/>
      <c r="NLK1" s="34"/>
      <c r="NLL1" s="34"/>
      <c r="NLM1" s="34"/>
      <c r="NLN1" s="34"/>
      <c r="NLO1" s="34"/>
      <c r="NLP1" s="34"/>
      <c r="NLQ1" s="34"/>
      <c r="NLR1" s="34"/>
      <c r="NLS1" s="34"/>
      <c r="NLT1" s="34"/>
      <c r="NLU1" s="34"/>
      <c r="NLV1" s="34"/>
      <c r="NLW1" s="34"/>
      <c r="NLX1" s="34"/>
      <c r="NLY1" s="34"/>
      <c r="NLZ1" s="34"/>
      <c r="NMA1" s="34"/>
      <c r="NMB1" s="34"/>
      <c r="NMC1" s="34"/>
      <c r="NMD1" s="34"/>
      <c r="NME1" s="34"/>
      <c r="NMF1" s="34"/>
      <c r="NMG1" s="34"/>
      <c r="NMH1" s="34"/>
      <c r="NMI1" s="34"/>
      <c r="NMJ1" s="34"/>
      <c r="NMK1" s="34"/>
      <c r="NML1" s="34"/>
      <c r="NMM1" s="34"/>
      <c r="NMN1" s="34"/>
      <c r="NMO1" s="34"/>
      <c r="NMP1" s="34"/>
      <c r="NMQ1" s="34"/>
      <c r="NMR1" s="34"/>
      <c r="NMS1" s="34"/>
      <c r="NMT1" s="34"/>
      <c r="NMU1" s="34"/>
      <c r="NMV1" s="34"/>
      <c r="NMW1" s="34"/>
      <c r="NMX1" s="34"/>
      <c r="NMY1" s="34"/>
      <c r="NMZ1" s="34"/>
      <c r="NNA1" s="34"/>
      <c r="NNB1" s="34"/>
      <c r="NNC1" s="34"/>
      <c r="NND1" s="34"/>
      <c r="NNE1" s="34"/>
      <c r="NNF1" s="34"/>
      <c r="NNG1" s="34"/>
      <c r="NNH1" s="34"/>
      <c r="NNI1" s="34"/>
      <c r="NNJ1" s="34"/>
      <c r="NNK1" s="34"/>
      <c r="NNL1" s="34"/>
      <c r="NNM1" s="34"/>
      <c r="NNN1" s="34"/>
      <c r="NNO1" s="34"/>
      <c r="NNP1" s="34"/>
      <c r="NNQ1" s="34"/>
      <c r="NNR1" s="34"/>
      <c r="NNS1" s="34"/>
      <c r="NNT1" s="34"/>
      <c r="NNU1" s="34"/>
      <c r="NNV1" s="34"/>
      <c r="NNW1" s="34"/>
      <c r="NNX1" s="34"/>
      <c r="NNY1" s="34"/>
      <c r="NNZ1" s="34"/>
      <c r="NOA1" s="34"/>
      <c r="NOB1" s="34"/>
      <c r="NOC1" s="34"/>
      <c r="NOD1" s="34"/>
      <c r="NOE1" s="34"/>
      <c r="NOF1" s="34"/>
      <c r="NOG1" s="34"/>
      <c r="NOH1" s="34"/>
      <c r="NOI1" s="34"/>
      <c r="NOJ1" s="34"/>
      <c r="NOK1" s="34"/>
      <c r="NOL1" s="34"/>
      <c r="NOM1" s="34"/>
      <c r="NON1" s="34"/>
      <c r="NOO1" s="34"/>
      <c r="NOP1" s="34"/>
      <c r="NOQ1" s="34"/>
      <c r="NOR1" s="34"/>
      <c r="NOS1" s="34"/>
      <c r="NOT1" s="34"/>
      <c r="NOU1" s="34"/>
      <c r="NOV1" s="34"/>
      <c r="NOW1" s="34"/>
      <c r="NOX1" s="34"/>
      <c r="NOY1" s="34"/>
      <c r="NOZ1" s="34"/>
      <c r="NPA1" s="34"/>
      <c r="NPB1" s="34"/>
      <c r="NPC1" s="34"/>
      <c r="NPD1" s="34"/>
      <c r="NPE1" s="34"/>
      <c r="NPF1" s="34"/>
      <c r="NPG1" s="34"/>
      <c r="NPH1" s="34"/>
      <c r="NPI1" s="34"/>
      <c r="NPJ1" s="34"/>
      <c r="NPK1" s="34"/>
      <c r="NPL1" s="34"/>
      <c r="NPM1" s="34"/>
      <c r="NPN1" s="34"/>
      <c r="NPO1" s="34"/>
      <c r="NPP1" s="34"/>
      <c r="NPQ1" s="34"/>
      <c r="NPR1" s="34"/>
      <c r="NPS1" s="34"/>
      <c r="NPT1" s="34"/>
      <c r="NPU1" s="34"/>
      <c r="NPV1" s="34"/>
      <c r="NPW1" s="34"/>
      <c r="NPX1" s="34"/>
      <c r="NPY1" s="34"/>
      <c r="NPZ1" s="34"/>
      <c r="NQA1" s="34"/>
      <c r="NQB1" s="34"/>
      <c r="NQC1" s="34"/>
      <c r="NQD1" s="34"/>
      <c r="NQE1" s="34"/>
      <c r="NQF1" s="34"/>
      <c r="NQG1" s="34"/>
      <c r="NQH1" s="34"/>
      <c r="NQI1" s="34"/>
      <c r="NQJ1" s="34"/>
      <c r="NQK1" s="34"/>
      <c r="NQL1" s="34"/>
      <c r="NQM1" s="34"/>
      <c r="NQN1" s="34"/>
      <c r="NQO1" s="34"/>
      <c r="NQP1" s="34"/>
      <c r="NQQ1" s="34"/>
      <c r="NQR1" s="34"/>
      <c r="NQS1" s="34"/>
      <c r="NQT1" s="34"/>
      <c r="NQU1" s="34"/>
      <c r="NQV1" s="34"/>
      <c r="NQW1" s="34"/>
      <c r="NQX1" s="34"/>
      <c r="NQY1" s="34"/>
      <c r="NQZ1" s="34"/>
      <c r="NRA1" s="34"/>
      <c r="NRB1" s="34"/>
      <c r="NRC1" s="34"/>
      <c r="NRD1" s="34"/>
      <c r="NRE1" s="34"/>
      <c r="NRF1" s="34"/>
      <c r="NRG1" s="34"/>
      <c r="NRH1" s="34"/>
      <c r="NRI1" s="34"/>
      <c r="NRJ1" s="34"/>
      <c r="NRK1" s="34"/>
      <c r="NRL1" s="34"/>
      <c r="NRM1" s="34"/>
      <c r="NRN1" s="34"/>
      <c r="NRO1" s="34"/>
      <c r="NRP1" s="34"/>
      <c r="NRQ1" s="34"/>
      <c r="NRR1" s="34"/>
      <c r="NRS1" s="34"/>
      <c r="NRT1" s="34"/>
      <c r="NRU1" s="34"/>
      <c r="NRV1" s="34"/>
      <c r="NRW1" s="34"/>
      <c r="NRX1" s="34"/>
      <c r="NRY1" s="34"/>
      <c r="NRZ1" s="34"/>
      <c r="NSA1" s="34"/>
      <c r="NSB1" s="34"/>
      <c r="NSC1" s="34"/>
      <c r="NSD1" s="34"/>
      <c r="NSE1" s="34"/>
      <c r="NSF1" s="34"/>
      <c r="NSG1" s="34"/>
      <c r="NSH1" s="34"/>
      <c r="NSI1" s="34"/>
      <c r="NSJ1" s="34"/>
      <c r="NSK1" s="34"/>
      <c r="NSL1" s="34"/>
      <c r="NSM1" s="34"/>
      <c r="NSN1" s="34"/>
      <c r="NSO1" s="34"/>
      <c r="NSP1" s="34"/>
      <c r="NSQ1" s="34"/>
      <c r="NSR1" s="34"/>
      <c r="NSS1" s="34"/>
      <c r="NST1" s="34"/>
      <c r="NSU1" s="34"/>
      <c r="NSV1" s="34"/>
      <c r="NSW1" s="34"/>
      <c r="NSX1" s="34"/>
      <c r="NSY1" s="34"/>
      <c r="NSZ1" s="34"/>
      <c r="NTA1" s="34"/>
      <c r="NTB1" s="34"/>
      <c r="NTC1" s="34"/>
      <c r="NTD1" s="34"/>
      <c r="NTE1" s="34"/>
      <c r="NTF1" s="34"/>
      <c r="NTG1" s="34"/>
      <c r="NTH1" s="34"/>
      <c r="NTI1" s="34"/>
      <c r="NTJ1" s="34"/>
      <c r="NTK1" s="34"/>
      <c r="NTL1" s="34"/>
      <c r="NTM1" s="34"/>
      <c r="NTN1" s="34"/>
      <c r="NTO1" s="34"/>
      <c r="NTP1" s="34"/>
      <c r="NTQ1" s="34"/>
      <c r="NTR1" s="34"/>
      <c r="NTS1" s="34"/>
      <c r="NTT1" s="34"/>
      <c r="NTU1" s="34"/>
      <c r="NTV1" s="34"/>
      <c r="NTW1" s="34"/>
      <c r="NTX1" s="34"/>
      <c r="NTY1" s="34"/>
      <c r="NTZ1" s="34"/>
      <c r="NUA1" s="34"/>
      <c r="NUB1" s="34"/>
      <c r="NUC1" s="34"/>
      <c r="NUD1" s="34"/>
      <c r="NUE1" s="34"/>
      <c r="NUF1" s="34"/>
      <c r="NUG1" s="34"/>
      <c r="NUH1" s="34"/>
      <c r="NUI1" s="34"/>
      <c r="NUJ1" s="34"/>
      <c r="NUK1" s="34"/>
      <c r="NUL1" s="34"/>
      <c r="NUM1" s="34"/>
      <c r="NUN1" s="34"/>
      <c r="NUO1" s="34"/>
      <c r="NUP1" s="34"/>
      <c r="NUQ1" s="34"/>
      <c r="NUR1" s="34"/>
      <c r="NUS1" s="34"/>
      <c r="NUT1" s="34"/>
      <c r="NUU1" s="34"/>
      <c r="NUV1" s="34"/>
      <c r="NUW1" s="34"/>
      <c r="NUX1" s="34"/>
      <c r="NUY1" s="34"/>
      <c r="NUZ1" s="34"/>
      <c r="NVA1" s="34"/>
      <c r="NVB1" s="34"/>
      <c r="NVC1" s="34"/>
      <c r="NVD1" s="34"/>
      <c r="NVE1" s="34"/>
      <c r="NVF1" s="34"/>
      <c r="NVG1" s="34"/>
      <c r="NVH1" s="34"/>
      <c r="NVI1" s="34"/>
      <c r="NVJ1" s="34"/>
      <c r="NVK1" s="34"/>
      <c r="NVL1" s="34"/>
      <c r="NVM1" s="34"/>
      <c r="NVN1" s="34"/>
      <c r="NVO1" s="34"/>
      <c r="NVP1" s="34"/>
      <c r="NVQ1" s="34"/>
      <c r="NVR1" s="34"/>
      <c r="NVS1" s="34"/>
      <c r="NVT1" s="34"/>
      <c r="NVU1" s="34"/>
      <c r="NVV1" s="34"/>
      <c r="NVW1" s="34"/>
      <c r="NVX1" s="34"/>
      <c r="NVY1" s="34"/>
      <c r="NVZ1" s="34"/>
      <c r="NWA1" s="34"/>
      <c r="NWB1" s="34"/>
      <c r="NWC1" s="34"/>
      <c r="NWD1" s="34"/>
      <c r="NWE1" s="34"/>
      <c r="NWF1" s="34"/>
      <c r="NWG1" s="34"/>
      <c r="NWH1" s="34"/>
      <c r="NWI1" s="34"/>
      <c r="NWJ1" s="34"/>
      <c r="NWK1" s="34"/>
      <c r="NWL1" s="34"/>
      <c r="NWM1" s="34"/>
      <c r="NWN1" s="34"/>
      <c r="NWO1" s="34"/>
      <c r="NWP1" s="34"/>
      <c r="NWQ1" s="34"/>
      <c r="NWR1" s="34"/>
      <c r="NWS1" s="34"/>
      <c r="NWT1" s="34"/>
      <c r="NWU1" s="34"/>
      <c r="NWV1" s="34"/>
      <c r="NWW1" s="34"/>
      <c r="NWX1" s="34"/>
      <c r="NWY1" s="34"/>
      <c r="NWZ1" s="34"/>
      <c r="NXA1" s="34"/>
      <c r="NXB1" s="34"/>
      <c r="NXC1" s="34"/>
      <c r="NXD1" s="34"/>
      <c r="NXE1" s="34"/>
      <c r="NXF1" s="34"/>
      <c r="NXG1" s="34"/>
      <c r="NXH1" s="34"/>
      <c r="NXI1" s="34"/>
      <c r="NXJ1" s="34"/>
      <c r="NXK1" s="34"/>
      <c r="NXL1" s="34"/>
      <c r="NXM1" s="34"/>
      <c r="NXN1" s="34"/>
      <c r="NXO1" s="34"/>
      <c r="NXP1" s="34"/>
      <c r="NXQ1" s="34"/>
      <c r="NXR1" s="34"/>
      <c r="NXS1" s="34"/>
      <c r="NXT1" s="34"/>
      <c r="NXU1" s="34"/>
      <c r="NXV1" s="34"/>
      <c r="NXW1" s="34"/>
      <c r="NXX1" s="34"/>
      <c r="NXY1" s="34"/>
      <c r="NXZ1" s="34"/>
      <c r="NYA1" s="34"/>
      <c r="NYB1" s="34"/>
      <c r="NYC1" s="34"/>
      <c r="NYD1" s="34"/>
      <c r="NYE1" s="34"/>
      <c r="NYF1" s="34"/>
      <c r="NYG1" s="34"/>
      <c r="NYH1" s="34"/>
      <c r="NYI1" s="34"/>
      <c r="NYJ1" s="34"/>
      <c r="NYK1" s="34"/>
      <c r="NYL1" s="34"/>
      <c r="NYM1" s="34"/>
      <c r="NYN1" s="34"/>
      <c r="NYO1" s="34"/>
      <c r="NYP1" s="34"/>
      <c r="NYQ1" s="34"/>
      <c r="NYR1" s="34"/>
      <c r="NYS1" s="34"/>
      <c r="NYT1" s="34"/>
      <c r="NYU1" s="34"/>
      <c r="NYV1" s="34"/>
      <c r="NYW1" s="34"/>
      <c r="NYX1" s="34"/>
      <c r="NYY1" s="34"/>
      <c r="NYZ1" s="34"/>
      <c r="NZA1" s="34"/>
      <c r="NZB1" s="34"/>
      <c r="NZC1" s="34"/>
      <c r="NZD1" s="34"/>
      <c r="NZE1" s="34"/>
      <c r="NZF1" s="34"/>
      <c r="NZG1" s="34"/>
      <c r="NZH1" s="34"/>
      <c r="NZI1" s="34"/>
      <c r="NZJ1" s="34"/>
      <c r="NZK1" s="34"/>
      <c r="NZL1" s="34"/>
      <c r="NZM1" s="34"/>
      <c r="NZN1" s="34"/>
      <c r="NZO1" s="34"/>
      <c r="NZP1" s="34"/>
      <c r="NZQ1" s="34"/>
      <c r="NZR1" s="34"/>
      <c r="NZS1" s="34"/>
      <c r="NZT1" s="34"/>
      <c r="NZU1" s="34"/>
      <c r="NZV1" s="34"/>
      <c r="NZW1" s="34"/>
      <c r="NZX1" s="34"/>
      <c r="NZY1" s="34"/>
      <c r="NZZ1" s="34"/>
      <c r="OAA1" s="34"/>
      <c r="OAB1" s="34"/>
      <c r="OAC1" s="34"/>
      <c r="OAD1" s="34"/>
      <c r="OAE1" s="34"/>
      <c r="OAF1" s="34"/>
      <c r="OAG1" s="34"/>
      <c r="OAH1" s="34"/>
      <c r="OAI1" s="34"/>
      <c r="OAJ1" s="34"/>
      <c r="OAK1" s="34"/>
      <c r="OAL1" s="34"/>
      <c r="OAM1" s="34"/>
      <c r="OAN1" s="34"/>
      <c r="OAO1" s="34"/>
      <c r="OAP1" s="34"/>
      <c r="OAQ1" s="34"/>
      <c r="OAR1" s="34"/>
      <c r="OAS1" s="34"/>
      <c r="OAT1" s="34"/>
      <c r="OAU1" s="34"/>
      <c r="OAV1" s="34"/>
      <c r="OAW1" s="34"/>
      <c r="OAX1" s="34"/>
      <c r="OAY1" s="34"/>
      <c r="OAZ1" s="34"/>
      <c r="OBA1" s="34"/>
      <c r="OBB1" s="34"/>
      <c r="OBC1" s="34"/>
      <c r="OBD1" s="34"/>
      <c r="OBE1" s="34"/>
      <c r="OBF1" s="34"/>
      <c r="OBG1" s="34"/>
      <c r="OBH1" s="34"/>
      <c r="OBI1" s="34"/>
      <c r="OBJ1" s="34"/>
      <c r="OBK1" s="34"/>
      <c r="OBL1" s="34"/>
      <c r="OBM1" s="34"/>
      <c r="OBN1" s="34"/>
      <c r="OBO1" s="34"/>
      <c r="OBP1" s="34"/>
      <c r="OBQ1" s="34"/>
      <c r="OBR1" s="34"/>
      <c r="OBS1" s="34"/>
      <c r="OBT1" s="34"/>
      <c r="OBU1" s="34"/>
      <c r="OBV1" s="34"/>
      <c r="OBW1" s="34"/>
      <c r="OBX1" s="34"/>
      <c r="OBY1" s="34"/>
      <c r="OBZ1" s="34"/>
      <c r="OCA1" s="34"/>
      <c r="OCB1" s="34"/>
      <c r="OCC1" s="34"/>
      <c r="OCD1" s="34"/>
      <c r="OCE1" s="34"/>
      <c r="OCF1" s="34"/>
      <c r="OCG1" s="34"/>
      <c r="OCH1" s="34"/>
      <c r="OCI1" s="34"/>
      <c r="OCJ1" s="34"/>
      <c r="OCK1" s="34"/>
      <c r="OCL1" s="34"/>
      <c r="OCM1" s="34"/>
      <c r="OCN1" s="34"/>
      <c r="OCO1" s="34"/>
      <c r="OCP1" s="34"/>
      <c r="OCQ1" s="34"/>
      <c r="OCR1" s="34"/>
      <c r="OCS1" s="34"/>
      <c r="OCT1" s="34"/>
      <c r="OCU1" s="34"/>
      <c r="OCV1" s="34"/>
      <c r="OCW1" s="34"/>
      <c r="OCX1" s="34"/>
      <c r="OCY1" s="34"/>
      <c r="OCZ1" s="34"/>
      <c r="ODA1" s="34"/>
      <c r="ODB1" s="34"/>
      <c r="ODC1" s="34"/>
      <c r="ODD1" s="34"/>
      <c r="ODE1" s="34"/>
      <c r="ODF1" s="34"/>
      <c r="ODG1" s="34"/>
      <c r="ODH1" s="34"/>
      <c r="ODI1" s="34"/>
      <c r="ODJ1" s="34"/>
      <c r="ODK1" s="34"/>
      <c r="ODL1" s="34"/>
      <c r="ODM1" s="34"/>
      <c r="ODN1" s="34"/>
      <c r="ODO1" s="34"/>
      <c r="ODP1" s="34"/>
      <c r="ODQ1" s="34"/>
      <c r="ODR1" s="34"/>
      <c r="ODS1" s="34"/>
      <c r="ODT1" s="34"/>
      <c r="ODU1" s="34"/>
      <c r="ODV1" s="34"/>
      <c r="ODW1" s="34"/>
      <c r="ODX1" s="34"/>
      <c r="ODY1" s="34"/>
      <c r="ODZ1" s="34"/>
      <c r="OEA1" s="34"/>
      <c r="OEB1" s="34"/>
      <c r="OEC1" s="34"/>
      <c r="OED1" s="34"/>
      <c r="OEE1" s="34"/>
      <c r="OEF1" s="34"/>
      <c r="OEG1" s="34"/>
      <c r="OEH1" s="34"/>
      <c r="OEI1" s="34"/>
      <c r="OEJ1" s="34"/>
      <c r="OEK1" s="34"/>
      <c r="OEL1" s="34"/>
      <c r="OEM1" s="34"/>
      <c r="OEN1" s="34"/>
      <c r="OEO1" s="34"/>
      <c r="OEP1" s="34"/>
      <c r="OEQ1" s="34"/>
      <c r="OER1" s="34"/>
      <c r="OES1" s="34"/>
      <c r="OET1" s="34"/>
      <c r="OEU1" s="34"/>
      <c r="OEV1" s="34"/>
      <c r="OEW1" s="34"/>
      <c r="OEX1" s="34"/>
      <c r="OEY1" s="34"/>
      <c r="OEZ1" s="34"/>
      <c r="OFA1" s="34"/>
      <c r="OFB1" s="34"/>
      <c r="OFC1" s="34"/>
      <c r="OFD1" s="34"/>
      <c r="OFE1" s="34"/>
      <c r="OFF1" s="34"/>
      <c r="OFG1" s="34"/>
      <c r="OFH1" s="34"/>
      <c r="OFI1" s="34"/>
      <c r="OFJ1" s="34"/>
      <c r="OFK1" s="34"/>
      <c r="OFL1" s="34"/>
      <c r="OFM1" s="34"/>
      <c r="OFN1" s="34"/>
      <c r="OFO1" s="34"/>
      <c r="OFP1" s="34"/>
      <c r="OFQ1" s="34"/>
      <c r="OFR1" s="34"/>
      <c r="OFS1" s="34"/>
      <c r="OFT1" s="34"/>
      <c r="OFU1" s="34"/>
      <c r="OFV1" s="34"/>
      <c r="OFW1" s="34"/>
      <c r="OFX1" s="34"/>
      <c r="OFY1" s="34"/>
      <c r="OFZ1" s="34"/>
      <c r="OGA1" s="34"/>
      <c r="OGB1" s="34"/>
      <c r="OGC1" s="34"/>
      <c r="OGD1" s="34"/>
      <c r="OGE1" s="34"/>
      <c r="OGF1" s="34"/>
      <c r="OGG1" s="34"/>
      <c r="OGH1" s="34"/>
      <c r="OGI1" s="34"/>
      <c r="OGJ1" s="34"/>
      <c r="OGK1" s="34"/>
      <c r="OGL1" s="34"/>
      <c r="OGM1" s="34"/>
      <c r="OGN1" s="34"/>
      <c r="OGO1" s="34"/>
      <c r="OGP1" s="34"/>
      <c r="OGQ1" s="34"/>
      <c r="OGR1" s="34"/>
      <c r="OGS1" s="34"/>
      <c r="OGT1" s="34"/>
      <c r="OGU1" s="34"/>
      <c r="OGV1" s="34"/>
      <c r="OGW1" s="34"/>
      <c r="OGX1" s="34"/>
      <c r="OGY1" s="34"/>
      <c r="OGZ1" s="34"/>
      <c r="OHA1" s="34"/>
      <c r="OHB1" s="34"/>
      <c r="OHC1" s="34"/>
      <c r="OHD1" s="34"/>
      <c r="OHE1" s="34"/>
      <c r="OHF1" s="34"/>
      <c r="OHG1" s="34"/>
      <c r="OHH1" s="34"/>
      <c r="OHI1" s="34"/>
      <c r="OHJ1" s="34"/>
      <c r="OHK1" s="34"/>
      <c r="OHL1" s="34"/>
      <c r="OHM1" s="34"/>
      <c r="OHN1" s="34"/>
      <c r="OHO1" s="34"/>
      <c r="OHP1" s="34"/>
      <c r="OHQ1" s="34"/>
      <c r="OHR1" s="34"/>
      <c r="OHS1" s="34"/>
      <c r="OHT1" s="34"/>
      <c r="OHU1" s="34"/>
      <c r="OHV1" s="34"/>
      <c r="OHW1" s="34"/>
      <c r="OHX1" s="34"/>
      <c r="OHY1" s="34"/>
      <c r="OHZ1" s="34"/>
      <c r="OIA1" s="34"/>
      <c r="OIB1" s="34"/>
      <c r="OIC1" s="34"/>
      <c r="OID1" s="34"/>
      <c r="OIE1" s="34"/>
      <c r="OIF1" s="34"/>
      <c r="OIG1" s="34"/>
      <c r="OIH1" s="34"/>
      <c r="OII1" s="34"/>
      <c r="OIJ1" s="34"/>
      <c r="OIK1" s="34"/>
      <c r="OIL1" s="34"/>
      <c r="OIM1" s="34"/>
      <c r="OIN1" s="34"/>
      <c r="OIO1" s="34"/>
      <c r="OIP1" s="34"/>
      <c r="OIQ1" s="34"/>
      <c r="OIR1" s="34"/>
      <c r="OIS1" s="34"/>
      <c r="OIT1" s="34"/>
      <c r="OIU1" s="34"/>
      <c r="OIV1" s="34"/>
      <c r="OIW1" s="34"/>
      <c r="OIX1" s="34"/>
      <c r="OIY1" s="34"/>
      <c r="OIZ1" s="34"/>
      <c r="OJA1" s="34"/>
      <c r="OJB1" s="34"/>
      <c r="OJC1" s="34"/>
      <c r="OJD1" s="34"/>
      <c r="OJE1" s="34"/>
      <c r="OJF1" s="34"/>
      <c r="OJG1" s="34"/>
      <c r="OJH1" s="34"/>
      <c r="OJI1" s="34"/>
      <c r="OJJ1" s="34"/>
      <c r="OJK1" s="34"/>
      <c r="OJL1" s="34"/>
      <c r="OJM1" s="34"/>
      <c r="OJN1" s="34"/>
      <c r="OJO1" s="34"/>
      <c r="OJP1" s="34"/>
      <c r="OJQ1" s="34"/>
      <c r="OJR1" s="34"/>
      <c r="OJS1" s="34"/>
      <c r="OJT1" s="34"/>
      <c r="OJU1" s="34"/>
      <c r="OJV1" s="34"/>
      <c r="OJW1" s="34"/>
      <c r="OJX1" s="34"/>
      <c r="OJY1" s="34"/>
      <c r="OJZ1" s="34"/>
      <c r="OKA1" s="34"/>
      <c r="OKB1" s="34"/>
      <c r="OKC1" s="34"/>
      <c r="OKD1" s="34"/>
      <c r="OKE1" s="34"/>
      <c r="OKF1" s="34"/>
      <c r="OKG1" s="34"/>
      <c r="OKH1" s="34"/>
      <c r="OKI1" s="34"/>
      <c r="OKJ1" s="34"/>
      <c r="OKK1" s="34"/>
      <c r="OKL1" s="34"/>
      <c r="OKM1" s="34"/>
      <c r="OKN1" s="34"/>
      <c r="OKO1" s="34"/>
      <c r="OKP1" s="34"/>
      <c r="OKQ1" s="34"/>
      <c r="OKR1" s="34"/>
      <c r="OKS1" s="34"/>
      <c r="OKT1" s="34"/>
      <c r="OKU1" s="34"/>
      <c r="OKV1" s="34"/>
      <c r="OKW1" s="34"/>
      <c r="OKX1" s="34"/>
      <c r="OKY1" s="34"/>
      <c r="OKZ1" s="34"/>
      <c r="OLA1" s="34"/>
      <c r="OLB1" s="34"/>
      <c r="OLC1" s="34"/>
      <c r="OLD1" s="34"/>
      <c r="OLE1" s="34"/>
      <c r="OLF1" s="34"/>
      <c r="OLG1" s="34"/>
      <c r="OLH1" s="34"/>
      <c r="OLI1" s="34"/>
      <c r="OLJ1" s="34"/>
      <c r="OLK1" s="34"/>
      <c r="OLL1" s="34"/>
      <c r="OLM1" s="34"/>
      <c r="OLN1" s="34"/>
      <c r="OLO1" s="34"/>
      <c r="OLP1" s="34"/>
      <c r="OLQ1" s="34"/>
      <c r="OLR1" s="34"/>
      <c r="OLS1" s="34"/>
      <c r="OLT1" s="34"/>
      <c r="OLU1" s="34"/>
      <c r="OLV1" s="34"/>
      <c r="OLW1" s="34"/>
      <c r="OLX1" s="34"/>
      <c r="OLY1" s="34"/>
      <c r="OLZ1" s="34"/>
      <c r="OMA1" s="34"/>
      <c r="OMB1" s="34"/>
      <c r="OMC1" s="34"/>
      <c r="OMD1" s="34"/>
      <c r="OME1" s="34"/>
      <c r="OMF1" s="34"/>
      <c r="OMG1" s="34"/>
      <c r="OMH1" s="34"/>
      <c r="OMI1" s="34"/>
      <c r="OMJ1" s="34"/>
      <c r="OMK1" s="34"/>
      <c r="OML1" s="34"/>
      <c r="OMM1" s="34"/>
      <c r="OMN1" s="34"/>
      <c r="OMO1" s="34"/>
      <c r="OMP1" s="34"/>
      <c r="OMQ1" s="34"/>
      <c r="OMR1" s="34"/>
      <c r="OMS1" s="34"/>
      <c r="OMT1" s="34"/>
      <c r="OMU1" s="34"/>
      <c r="OMV1" s="34"/>
      <c r="OMW1" s="34"/>
      <c r="OMX1" s="34"/>
      <c r="OMY1" s="34"/>
      <c r="OMZ1" s="34"/>
      <c r="ONA1" s="34"/>
      <c r="ONB1" s="34"/>
      <c r="ONC1" s="34"/>
      <c r="OND1" s="34"/>
      <c r="ONE1" s="34"/>
      <c r="ONF1" s="34"/>
      <c r="ONG1" s="34"/>
      <c r="ONH1" s="34"/>
      <c r="ONI1" s="34"/>
      <c r="ONJ1" s="34"/>
      <c r="ONK1" s="34"/>
      <c r="ONL1" s="34"/>
      <c r="ONM1" s="34"/>
      <c r="ONN1" s="34"/>
      <c r="ONO1" s="34"/>
      <c r="ONP1" s="34"/>
      <c r="ONQ1" s="34"/>
      <c r="ONR1" s="34"/>
      <c r="ONS1" s="34"/>
      <c r="ONT1" s="34"/>
      <c r="ONU1" s="34"/>
      <c r="ONV1" s="34"/>
      <c r="ONW1" s="34"/>
      <c r="ONX1" s="34"/>
      <c r="ONY1" s="34"/>
      <c r="ONZ1" s="34"/>
      <c r="OOA1" s="34"/>
      <c r="OOB1" s="34"/>
      <c r="OOC1" s="34"/>
      <c r="OOD1" s="34"/>
      <c r="OOE1" s="34"/>
      <c r="OOF1" s="34"/>
      <c r="OOG1" s="34"/>
      <c r="OOH1" s="34"/>
      <c r="OOI1" s="34"/>
      <c r="OOJ1" s="34"/>
      <c r="OOK1" s="34"/>
      <c r="OOL1" s="34"/>
      <c r="OOM1" s="34"/>
      <c r="OON1" s="34"/>
      <c r="OOO1" s="34"/>
      <c r="OOP1" s="34"/>
      <c r="OOQ1" s="34"/>
      <c r="OOR1" s="34"/>
      <c r="OOS1" s="34"/>
      <c r="OOT1" s="34"/>
      <c r="OOU1" s="34"/>
      <c r="OOV1" s="34"/>
      <c r="OOW1" s="34"/>
      <c r="OOX1" s="34"/>
      <c r="OOY1" s="34"/>
      <c r="OOZ1" s="34"/>
      <c r="OPA1" s="34"/>
      <c r="OPB1" s="34"/>
      <c r="OPC1" s="34"/>
      <c r="OPD1" s="34"/>
      <c r="OPE1" s="34"/>
      <c r="OPF1" s="34"/>
      <c r="OPG1" s="34"/>
      <c r="OPH1" s="34"/>
      <c r="OPI1" s="34"/>
      <c r="OPJ1" s="34"/>
      <c r="OPK1" s="34"/>
      <c r="OPL1" s="34"/>
      <c r="OPM1" s="34"/>
      <c r="OPN1" s="34"/>
      <c r="OPO1" s="34"/>
      <c r="OPP1" s="34"/>
      <c r="OPQ1" s="34"/>
      <c r="OPR1" s="34"/>
      <c r="OPS1" s="34"/>
      <c r="OPT1" s="34"/>
      <c r="OPU1" s="34"/>
      <c r="OPV1" s="34"/>
      <c r="OPW1" s="34"/>
      <c r="OPX1" s="34"/>
      <c r="OPY1" s="34"/>
      <c r="OPZ1" s="34"/>
      <c r="OQA1" s="34"/>
      <c r="OQB1" s="34"/>
      <c r="OQC1" s="34"/>
      <c r="OQD1" s="34"/>
      <c r="OQE1" s="34"/>
      <c r="OQF1" s="34"/>
      <c r="OQG1" s="34"/>
      <c r="OQH1" s="34"/>
      <c r="OQI1" s="34"/>
      <c r="OQJ1" s="34"/>
      <c r="OQK1" s="34"/>
      <c r="OQL1" s="34"/>
      <c r="OQM1" s="34"/>
      <c r="OQN1" s="34"/>
      <c r="OQO1" s="34"/>
      <c r="OQP1" s="34"/>
      <c r="OQQ1" s="34"/>
      <c r="OQR1" s="34"/>
      <c r="OQS1" s="34"/>
      <c r="OQT1" s="34"/>
      <c r="OQU1" s="34"/>
      <c r="OQV1" s="34"/>
      <c r="OQW1" s="34"/>
      <c r="OQX1" s="34"/>
      <c r="OQY1" s="34"/>
      <c r="OQZ1" s="34"/>
      <c r="ORA1" s="34"/>
      <c r="ORB1" s="34"/>
      <c r="ORC1" s="34"/>
      <c r="ORD1" s="34"/>
      <c r="ORE1" s="34"/>
      <c r="ORF1" s="34"/>
      <c r="ORG1" s="34"/>
      <c r="ORH1" s="34"/>
      <c r="ORI1" s="34"/>
      <c r="ORJ1" s="34"/>
      <c r="ORK1" s="34"/>
      <c r="ORL1" s="34"/>
      <c r="ORM1" s="34"/>
      <c r="ORN1" s="34"/>
      <c r="ORO1" s="34"/>
      <c r="ORP1" s="34"/>
      <c r="ORQ1" s="34"/>
      <c r="ORR1" s="34"/>
      <c r="ORS1" s="34"/>
      <c r="ORT1" s="34"/>
      <c r="ORU1" s="34"/>
      <c r="ORV1" s="34"/>
      <c r="ORW1" s="34"/>
      <c r="ORX1" s="34"/>
      <c r="ORY1" s="34"/>
      <c r="ORZ1" s="34"/>
      <c r="OSA1" s="34"/>
      <c r="OSB1" s="34"/>
      <c r="OSC1" s="34"/>
      <c r="OSD1" s="34"/>
      <c r="OSE1" s="34"/>
      <c r="OSF1" s="34"/>
      <c r="OSG1" s="34"/>
      <c r="OSH1" s="34"/>
      <c r="OSI1" s="34"/>
      <c r="OSJ1" s="34"/>
      <c r="OSK1" s="34"/>
      <c r="OSL1" s="34"/>
      <c r="OSM1" s="34"/>
      <c r="OSN1" s="34"/>
      <c r="OSO1" s="34"/>
      <c r="OSP1" s="34"/>
      <c r="OSQ1" s="34"/>
      <c r="OSR1" s="34"/>
      <c r="OSS1" s="34"/>
      <c r="OST1" s="34"/>
      <c r="OSU1" s="34"/>
      <c r="OSV1" s="34"/>
      <c r="OSW1" s="34"/>
      <c r="OSX1" s="34"/>
      <c r="OSY1" s="34"/>
      <c r="OSZ1" s="34"/>
      <c r="OTA1" s="34"/>
      <c r="OTB1" s="34"/>
      <c r="OTC1" s="34"/>
      <c r="OTD1" s="34"/>
      <c r="OTE1" s="34"/>
      <c r="OTF1" s="34"/>
      <c r="OTG1" s="34"/>
      <c r="OTH1" s="34"/>
      <c r="OTI1" s="34"/>
      <c r="OTJ1" s="34"/>
      <c r="OTK1" s="34"/>
      <c r="OTL1" s="34"/>
      <c r="OTM1" s="34"/>
      <c r="OTN1" s="34"/>
      <c r="OTO1" s="34"/>
      <c r="OTP1" s="34"/>
      <c r="OTQ1" s="34"/>
      <c r="OTR1" s="34"/>
      <c r="OTS1" s="34"/>
      <c r="OTT1" s="34"/>
      <c r="OTU1" s="34"/>
      <c r="OTV1" s="34"/>
      <c r="OTW1" s="34"/>
      <c r="OTX1" s="34"/>
      <c r="OTY1" s="34"/>
      <c r="OTZ1" s="34"/>
      <c r="OUA1" s="34"/>
      <c r="OUB1" s="34"/>
      <c r="OUC1" s="34"/>
      <c r="OUD1" s="34"/>
      <c r="OUE1" s="34"/>
      <c r="OUF1" s="34"/>
      <c r="OUG1" s="34"/>
      <c r="OUH1" s="34"/>
      <c r="OUI1" s="34"/>
      <c r="OUJ1" s="34"/>
      <c r="OUK1" s="34"/>
      <c r="OUL1" s="34"/>
      <c r="OUM1" s="34"/>
      <c r="OUN1" s="34"/>
      <c r="OUO1" s="34"/>
      <c r="OUP1" s="34"/>
      <c r="OUQ1" s="34"/>
      <c r="OUR1" s="34"/>
      <c r="OUS1" s="34"/>
      <c r="OUT1" s="34"/>
      <c r="OUU1" s="34"/>
      <c r="OUV1" s="34"/>
      <c r="OUW1" s="34"/>
      <c r="OUX1" s="34"/>
      <c r="OUY1" s="34"/>
      <c r="OUZ1" s="34"/>
      <c r="OVA1" s="34"/>
      <c r="OVB1" s="34"/>
      <c r="OVC1" s="34"/>
      <c r="OVD1" s="34"/>
      <c r="OVE1" s="34"/>
      <c r="OVF1" s="34"/>
      <c r="OVG1" s="34"/>
      <c r="OVH1" s="34"/>
      <c r="OVI1" s="34"/>
      <c r="OVJ1" s="34"/>
      <c r="OVK1" s="34"/>
      <c r="OVL1" s="34"/>
      <c r="OVM1" s="34"/>
      <c r="OVN1" s="34"/>
      <c r="OVO1" s="34"/>
      <c r="OVP1" s="34"/>
      <c r="OVQ1" s="34"/>
      <c r="OVR1" s="34"/>
      <c r="OVS1" s="34"/>
      <c r="OVT1" s="34"/>
      <c r="OVU1" s="34"/>
      <c r="OVV1" s="34"/>
      <c r="OVW1" s="34"/>
      <c r="OVX1" s="34"/>
      <c r="OVY1" s="34"/>
      <c r="OVZ1" s="34"/>
      <c r="OWA1" s="34"/>
      <c r="OWB1" s="34"/>
      <c r="OWC1" s="34"/>
      <c r="OWD1" s="34"/>
      <c r="OWE1" s="34"/>
      <c r="OWF1" s="34"/>
      <c r="OWG1" s="34"/>
      <c r="OWH1" s="34"/>
      <c r="OWI1" s="34"/>
      <c r="OWJ1" s="34"/>
      <c r="OWK1" s="34"/>
      <c r="OWL1" s="34"/>
      <c r="OWM1" s="34"/>
      <c r="OWN1" s="34"/>
      <c r="OWO1" s="34"/>
      <c r="OWP1" s="34"/>
      <c r="OWQ1" s="34"/>
      <c r="OWR1" s="34"/>
      <c r="OWS1" s="34"/>
      <c r="OWT1" s="34"/>
      <c r="OWU1" s="34"/>
      <c r="OWV1" s="34"/>
      <c r="OWW1" s="34"/>
      <c r="OWX1" s="34"/>
      <c r="OWY1" s="34"/>
      <c r="OWZ1" s="34"/>
      <c r="OXA1" s="34"/>
      <c r="OXB1" s="34"/>
      <c r="OXC1" s="34"/>
      <c r="OXD1" s="34"/>
      <c r="OXE1" s="34"/>
      <c r="OXF1" s="34"/>
      <c r="OXG1" s="34"/>
      <c r="OXH1" s="34"/>
      <c r="OXI1" s="34"/>
      <c r="OXJ1" s="34"/>
      <c r="OXK1" s="34"/>
      <c r="OXL1" s="34"/>
      <c r="OXM1" s="34"/>
      <c r="OXN1" s="34"/>
      <c r="OXO1" s="34"/>
      <c r="OXP1" s="34"/>
      <c r="OXQ1" s="34"/>
      <c r="OXR1" s="34"/>
      <c r="OXS1" s="34"/>
      <c r="OXT1" s="34"/>
      <c r="OXU1" s="34"/>
      <c r="OXV1" s="34"/>
      <c r="OXW1" s="34"/>
      <c r="OXX1" s="34"/>
      <c r="OXY1" s="34"/>
      <c r="OXZ1" s="34"/>
      <c r="OYA1" s="34"/>
      <c r="OYB1" s="34"/>
      <c r="OYC1" s="34"/>
      <c r="OYD1" s="34"/>
      <c r="OYE1" s="34"/>
      <c r="OYF1" s="34"/>
      <c r="OYG1" s="34"/>
      <c r="OYH1" s="34"/>
      <c r="OYI1" s="34"/>
      <c r="OYJ1" s="34"/>
      <c r="OYK1" s="34"/>
      <c r="OYL1" s="34"/>
      <c r="OYM1" s="34"/>
      <c r="OYN1" s="34"/>
      <c r="OYO1" s="34"/>
      <c r="OYP1" s="34"/>
      <c r="OYQ1" s="34"/>
      <c r="OYR1" s="34"/>
      <c r="OYS1" s="34"/>
      <c r="OYT1" s="34"/>
      <c r="OYU1" s="34"/>
      <c r="OYV1" s="34"/>
      <c r="OYW1" s="34"/>
      <c r="OYX1" s="34"/>
      <c r="OYY1" s="34"/>
      <c r="OYZ1" s="34"/>
      <c r="OZA1" s="34"/>
      <c r="OZB1" s="34"/>
      <c r="OZC1" s="34"/>
      <c r="OZD1" s="34"/>
      <c r="OZE1" s="34"/>
      <c r="OZF1" s="34"/>
      <c r="OZG1" s="34"/>
      <c r="OZH1" s="34"/>
      <c r="OZI1" s="34"/>
      <c r="OZJ1" s="34"/>
      <c r="OZK1" s="34"/>
      <c r="OZL1" s="34"/>
      <c r="OZM1" s="34"/>
      <c r="OZN1" s="34"/>
      <c r="OZO1" s="34"/>
      <c r="OZP1" s="34"/>
      <c r="OZQ1" s="34"/>
      <c r="OZR1" s="34"/>
      <c r="OZS1" s="34"/>
      <c r="OZT1" s="34"/>
      <c r="OZU1" s="34"/>
      <c r="OZV1" s="34"/>
      <c r="OZW1" s="34"/>
      <c r="OZX1" s="34"/>
      <c r="OZY1" s="34"/>
      <c r="OZZ1" s="34"/>
      <c r="PAA1" s="34"/>
      <c r="PAB1" s="34"/>
      <c r="PAC1" s="34"/>
      <c r="PAD1" s="34"/>
      <c r="PAE1" s="34"/>
      <c r="PAF1" s="34"/>
      <c r="PAG1" s="34"/>
      <c r="PAH1" s="34"/>
      <c r="PAI1" s="34"/>
      <c r="PAJ1" s="34"/>
      <c r="PAK1" s="34"/>
      <c r="PAL1" s="34"/>
      <c r="PAM1" s="34"/>
      <c r="PAN1" s="34"/>
      <c r="PAO1" s="34"/>
      <c r="PAP1" s="34"/>
      <c r="PAQ1" s="34"/>
      <c r="PAR1" s="34"/>
      <c r="PAS1" s="34"/>
      <c r="PAT1" s="34"/>
      <c r="PAU1" s="34"/>
      <c r="PAV1" s="34"/>
      <c r="PAW1" s="34"/>
      <c r="PAX1" s="34"/>
      <c r="PAY1" s="34"/>
      <c r="PAZ1" s="34"/>
      <c r="PBA1" s="34"/>
      <c r="PBB1" s="34"/>
      <c r="PBC1" s="34"/>
      <c r="PBD1" s="34"/>
      <c r="PBE1" s="34"/>
      <c r="PBF1" s="34"/>
      <c r="PBG1" s="34"/>
      <c r="PBH1" s="34"/>
      <c r="PBI1" s="34"/>
      <c r="PBJ1" s="34"/>
      <c r="PBK1" s="34"/>
      <c r="PBL1" s="34"/>
      <c r="PBM1" s="34"/>
      <c r="PBN1" s="34"/>
      <c r="PBO1" s="34"/>
      <c r="PBP1" s="34"/>
      <c r="PBQ1" s="34"/>
      <c r="PBR1" s="34"/>
      <c r="PBS1" s="34"/>
      <c r="PBT1" s="34"/>
      <c r="PBU1" s="34"/>
      <c r="PBV1" s="34"/>
      <c r="PBW1" s="34"/>
      <c r="PBX1" s="34"/>
      <c r="PBY1" s="34"/>
      <c r="PBZ1" s="34"/>
      <c r="PCA1" s="34"/>
      <c r="PCB1" s="34"/>
      <c r="PCC1" s="34"/>
      <c r="PCD1" s="34"/>
      <c r="PCE1" s="34"/>
      <c r="PCF1" s="34"/>
      <c r="PCG1" s="34"/>
      <c r="PCH1" s="34"/>
      <c r="PCI1" s="34"/>
      <c r="PCJ1" s="34"/>
      <c r="PCK1" s="34"/>
      <c r="PCL1" s="34"/>
      <c r="PCM1" s="34"/>
      <c r="PCN1" s="34"/>
      <c r="PCO1" s="34"/>
      <c r="PCP1" s="34"/>
      <c r="PCQ1" s="34"/>
      <c r="PCR1" s="34"/>
      <c r="PCS1" s="34"/>
      <c r="PCT1" s="34"/>
      <c r="PCU1" s="34"/>
      <c r="PCV1" s="34"/>
      <c r="PCW1" s="34"/>
      <c r="PCX1" s="34"/>
      <c r="PCY1" s="34"/>
      <c r="PCZ1" s="34"/>
      <c r="PDA1" s="34"/>
      <c r="PDB1" s="34"/>
      <c r="PDC1" s="34"/>
      <c r="PDD1" s="34"/>
      <c r="PDE1" s="34"/>
      <c r="PDF1" s="34"/>
      <c r="PDG1" s="34"/>
      <c r="PDH1" s="34"/>
      <c r="PDI1" s="34"/>
      <c r="PDJ1" s="34"/>
      <c r="PDK1" s="34"/>
      <c r="PDL1" s="34"/>
      <c r="PDM1" s="34"/>
      <c r="PDN1" s="34"/>
      <c r="PDO1" s="34"/>
      <c r="PDP1" s="34"/>
      <c r="PDQ1" s="34"/>
      <c r="PDR1" s="34"/>
      <c r="PDS1" s="34"/>
      <c r="PDT1" s="34"/>
      <c r="PDU1" s="34"/>
      <c r="PDV1" s="34"/>
      <c r="PDW1" s="34"/>
      <c r="PDX1" s="34"/>
      <c r="PDY1" s="34"/>
      <c r="PDZ1" s="34"/>
      <c r="PEA1" s="34"/>
      <c r="PEB1" s="34"/>
      <c r="PEC1" s="34"/>
      <c r="PED1" s="34"/>
      <c r="PEE1" s="34"/>
      <c r="PEF1" s="34"/>
      <c r="PEG1" s="34"/>
      <c r="PEH1" s="34"/>
      <c r="PEI1" s="34"/>
      <c r="PEJ1" s="34"/>
      <c r="PEK1" s="34"/>
      <c r="PEL1" s="34"/>
      <c r="PEM1" s="34"/>
      <c r="PEN1" s="34"/>
      <c r="PEO1" s="34"/>
      <c r="PEP1" s="34"/>
      <c r="PEQ1" s="34"/>
      <c r="PER1" s="34"/>
      <c r="PES1" s="34"/>
      <c r="PET1" s="34"/>
      <c r="PEU1" s="34"/>
      <c r="PEV1" s="34"/>
      <c r="PEW1" s="34"/>
      <c r="PEX1" s="34"/>
      <c r="PEY1" s="34"/>
      <c r="PEZ1" s="34"/>
      <c r="PFA1" s="34"/>
      <c r="PFB1" s="34"/>
      <c r="PFC1" s="34"/>
      <c r="PFD1" s="34"/>
      <c r="PFE1" s="34"/>
      <c r="PFF1" s="34"/>
      <c r="PFG1" s="34"/>
      <c r="PFH1" s="34"/>
      <c r="PFI1" s="34"/>
      <c r="PFJ1" s="34"/>
      <c r="PFK1" s="34"/>
      <c r="PFL1" s="34"/>
      <c r="PFM1" s="34"/>
      <c r="PFN1" s="34"/>
      <c r="PFO1" s="34"/>
      <c r="PFP1" s="34"/>
      <c r="PFQ1" s="34"/>
      <c r="PFR1" s="34"/>
      <c r="PFS1" s="34"/>
      <c r="PFT1" s="34"/>
      <c r="PFU1" s="34"/>
      <c r="PFV1" s="34"/>
      <c r="PFW1" s="34"/>
      <c r="PFX1" s="34"/>
      <c r="PFY1" s="34"/>
      <c r="PFZ1" s="34"/>
      <c r="PGA1" s="34"/>
      <c r="PGB1" s="34"/>
      <c r="PGC1" s="34"/>
      <c r="PGD1" s="34"/>
      <c r="PGE1" s="34"/>
      <c r="PGF1" s="34"/>
      <c r="PGG1" s="34"/>
      <c r="PGH1" s="34"/>
      <c r="PGI1" s="34"/>
      <c r="PGJ1" s="34"/>
      <c r="PGK1" s="34"/>
      <c r="PGL1" s="34"/>
      <c r="PGM1" s="34"/>
      <c r="PGN1" s="34"/>
      <c r="PGO1" s="34"/>
      <c r="PGP1" s="34"/>
      <c r="PGQ1" s="34"/>
      <c r="PGR1" s="34"/>
      <c r="PGS1" s="34"/>
      <c r="PGT1" s="34"/>
      <c r="PGU1" s="34"/>
      <c r="PGV1" s="34"/>
      <c r="PGW1" s="34"/>
      <c r="PGX1" s="34"/>
      <c r="PGY1" s="34"/>
      <c r="PGZ1" s="34"/>
      <c r="PHA1" s="34"/>
      <c r="PHB1" s="34"/>
      <c r="PHC1" s="34"/>
      <c r="PHD1" s="34"/>
      <c r="PHE1" s="34"/>
      <c r="PHF1" s="34"/>
      <c r="PHG1" s="34"/>
      <c r="PHH1" s="34"/>
      <c r="PHI1" s="34"/>
      <c r="PHJ1" s="34"/>
      <c r="PHK1" s="34"/>
      <c r="PHL1" s="34"/>
      <c r="PHM1" s="34"/>
      <c r="PHN1" s="34"/>
      <c r="PHO1" s="34"/>
      <c r="PHP1" s="34"/>
      <c r="PHQ1" s="34"/>
      <c r="PHR1" s="34"/>
      <c r="PHS1" s="34"/>
      <c r="PHT1" s="34"/>
      <c r="PHU1" s="34"/>
      <c r="PHV1" s="34"/>
      <c r="PHW1" s="34"/>
      <c r="PHX1" s="34"/>
      <c r="PHY1" s="34"/>
      <c r="PHZ1" s="34"/>
      <c r="PIA1" s="34"/>
      <c r="PIB1" s="34"/>
      <c r="PIC1" s="34"/>
      <c r="PID1" s="34"/>
      <c r="PIE1" s="34"/>
      <c r="PIF1" s="34"/>
      <c r="PIG1" s="34"/>
      <c r="PIH1" s="34"/>
      <c r="PII1" s="34"/>
      <c r="PIJ1" s="34"/>
      <c r="PIK1" s="34"/>
      <c r="PIL1" s="34"/>
      <c r="PIM1" s="34"/>
      <c r="PIN1" s="34"/>
      <c r="PIO1" s="34"/>
      <c r="PIP1" s="34"/>
      <c r="PIQ1" s="34"/>
      <c r="PIR1" s="34"/>
      <c r="PIS1" s="34"/>
      <c r="PIT1" s="34"/>
      <c r="PIU1" s="34"/>
      <c r="PIV1" s="34"/>
      <c r="PIW1" s="34"/>
      <c r="PIX1" s="34"/>
      <c r="PIY1" s="34"/>
      <c r="PIZ1" s="34"/>
      <c r="PJA1" s="34"/>
      <c r="PJB1" s="34"/>
      <c r="PJC1" s="34"/>
      <c r="PJD1" s="34"/>
      <c r="PJE1" s="34"/>
      <c r="PJF1" s="34"/>
      <c r="PJG1" s="34"/>
      <c r="PJH1" s="34"/>
      <c r="PJI1" s="34"/>
      <c r="PJJ1" s="34"/>
      <c r="PJK1" s="34"/>
      <c r="PJL1" s="34"/>
      <c r="PJM1" s="34"/>
      <c r="PJN1" s="34"/>
      <c r="PJO1" s="34"/>
      <c r="PJP1" s="34"/>
      <c r="PJQ1" s="34"/>
      <c r="PJR1" s="34"/>
      <c r="PJS1" s="34"/>
      <c r="PJT1" s="34"/>
      <c r="PJU1" s="34"/>
      <c r="PJV1" s="34"/>
      <c r="PJW1" s="34"/>
      <c r="PJX1" s="34"/>
      <c r="PJY1" s="34"/>
      <c r="PJZ1" s="34"/>
      <c r="PKA1" s="34"/>
    </row>
    <row r="2" spans="1:11103" s="1" customFormat="1" ht="15" customHeight="1">
      <c r="A2" s="1392"/>
      <c r="B2" s="1392"/>
      <c r="C2" s="1392"/>
      <c r="D2" s="1392"/>
      <c r="E2" s="1392"/>
      <c r="F2" s="1392"/>
      <c r="G2" s="1392"/>
      <c r="H2" s="1392"/>
      <c r="I2" s="1392"/>
      <c r="J2" s="1392"/>
      <c r="K2" s="1392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  <c r="HX2" s="34"/>
      <c r="HY2" s="34"/>
      <c r="HZ2" s="34"/>
      <c r="IA2" s="34"/>
      <c r="IB2" s="34"/>
      <c r="IC2" s="34"/>
      <c r="ID2" s="34"/>
      <c r="IE2" s="34"/>
      <c r="IF2" s="34"/>
      <c r="IG2" s="34"/>
      <c r="IH2" s="34"/>
      <c r="II2" s="34"/>
      <c r="IJ2" s="34"/>
      <c r="IK2" s="34"/>
      <c r="IL2" s="34"/>
      <c r="IM2" s="34"/>
      <c r="IN2" s="34"/>
      <c r="IO2" s="34"/>
      <c r="IP2" s="34"/>
      <c r="IQ2" s="34"/>
      <c r="IR2" s="34"/>
      <c r="IS2" s="34"/>
      <c r="IT2" s="34"/>
      <c r="IU2" s="34"/>
      <c r="IV2" s="34"/>
      <c r="IW2" s="34"/>
      <c r="IX2" s="34"/>
      <c r="IY2" s="34"/>
      <c r="IZ2" s="34"/>
      <c r="JA2" s="34"/>
      <c r="JB2" s="34"/>
      <c r="JC2" s="34"/>
      <c r="JD2" s="34"/>
      <c r="JE2" s="34"/>
      <c r="JF2" s="34"/>
      <c r="JG2" s="34"/>
      <c r="JH2" s="34"/>
      <c r="JI2" s="34"/>
      <c r="JJ2" s="34"/>
      <c r="JK2" s="34"/>
      <c r="JL2" s="34"/>
      <c r="JM2" s="34"/>
      <c r="JN2" s="34"/>
      <c r="JO2" s="34"/>
      <c r="JP2" s="34"/>
      <c r="JQ2" s="34"/>
      <c r="JR2" s="34"/>
      <c r="JS2" s="34"/>
      <c r="JT2" s="34"/>
      <c r="JU2" s="34"/>
      <c r="JV2" s="34"/>
      <c r="JW2" s="34"/>
      <c r="JX2" s="34"/>
      <c r="JY2" s="34"/>
      <c r="JZ2" s="34"/>
      <c r="KA2" s="34"/>
      <c r="KB2" s="34"/>
      <c r="KC2" s="34"/>
      <c r="KD2" s="34"/>
      <c r="KE2" s="34"/>
      <c r="KF2" s="34"/>
      <c r="KG2" s="34"/>
      <c r="KH2" s="34"/>
      <c r="KI2" s="34"/>
      <c r="KJ2" s="34"/>
      <c r="KK2" s="34"/>
      <c r="KL2" s="34"/>
      <c r="KM2" s="34"/>
      <c r="KN2" s="34"/>
      <c r="KO2" s="34"/>
      <c r="KP2" s="34"/>
      <c r="KQ2" s="34"/>
      <c r="KR2" s="34"/>
      <c r="KS2" s="34"/>
      <c r="KT2" s="34"/>
      <c r="KU2" s="34"/>
      <c r="KV2" s="34"/>
      <c r="KW2" s="34"/>
      <c r="KX2" s="34"/>
      <c r="KY2" s="34"/>
      <c r="KZ2" s="34"/>
      <c r="LA2" s="34"/>
      <c r="LB2" s="34"/>
      <c r="LC2" s="34"/>
      <c r="LD2" s="34"/>
      <c r="LE2" s="34"/>
      <c r="LF2" s="34"/>
      <c r="LG2" s="34"/>
      <c r="LH2" s="34"/>
      <c r="LI2" s="34"/>
      <c r="LJ2" s="34"/>
      <c r="LK2" s="34"/>
      <c r="LL2" s="34"/>
      <c r="LM2" s="34"/>
      <c r="LN2" s="34"/>
      <c r="LO2" s="34"/>
      <c r="LP2" s="34"/>
      <c r="LQ2" s="34"/>
      <c r="LR2" s="34"/>
      <c r="LS2" s="34"/>
      <c r="LT2" s="34"/>
      <c r="LU2" s="34"/>
      <c r="LV2" s="34"/>
      <c r="LW2" s="34"/>
      <c r="LX2" s="34"/>
      <c r="LY2" s="34"/>
      <c r="LZ2" s="34"/>
      <c r="MA2" s="34"/>
      <c r="MB2" s="34"/>
      <c r="MC2" s="34"/>
      <c r="MD2" s="34"/>
      <c r="ME2" s="34"/>
      <c r="MF2" s="34"/>
      <c r="MG2" s="34"/>
      <c r="MH2" s="34"/>
      <c r="MI2" s="34"/>
      <c r="MJ2" s="34"/>
      <c r="MK2" s="34"/>
      <c r="ML2" s="34"/>
      <c r="MM2" s="34"/>
      <c r="MN2" s="34"/>
      <c r="MO2" s="34"/>
      <c r="MP2" s="34"/>
      <c r="MQ2" s="34"/>
      <c r="MR2" s="34"/>
      <c r="MS2" s="34"/>
      <c r="MT2" s="34"/>
      <c r="MU2" s="34"/>
      <c r="MV2" s="34"/>
      <c r="MW2" s="34"/>
      <c r="MX2" s="34"/>
      <c r="MY2" s="34"/>
      <c r="MZ2" s="34"/>
      <c r="NA2" s="34"/>
      <c r="NB2" s="34"/>
      <c r="NC2" s="34"/>
      <c r="ND2" s="34"/>
      <c r="NE2" s="34"/>
      <c r="NF2" s="34"/>
      <c r="NG2" s="34"/>
      <c r="NH2" s="34"/>
      <c r="NI2" s="34"/>
      <c r="NJ2" s="34"/>
      <c r="NK2" s="34"/>
      <c r="NL2" s="34"/>
      <c r="NM2" s="34"/>
      <c r="NN2" s="34"/>
      <c r="NO2" s="34"/>
      <c r="NP2" s="34"/>
      <c r="NQ2" s="34"/>
      <c r="NR2" s="34"/>
      <c r="NS2" s="34"/>
      <c r="NT2" s="34"/>
      <c r="NU2" s="34"/>
      <c r="NV2" s="34"/>
      <c r="NW2" s="34"/>
      <c r="NX2" s="34"/>
      <c r="NY2" s="34"/>
      <c r="NZ2" s="34"/>
      <c r="OA2" s="34"/>
      <c r="OB2" s="34"/>
      <c r="OC2" s="34"/>
      <c r="OD2" s="34"/>
      <c r="OE2" s="34"/>
      <c r="OF2" s="34"/>
      <c r="OG2" s="34"/>
      <c r="OH2" s="34"/>
      <c r="OI2" s="34"/>
      <c r="OJ2" s="34"/>
      <c r="OK2" s="34"/>
      <c r="OL2" s="34"/>
      <c r="OM2" s="34"/>
      <c r="ON2" s="34"/>
      <c r="OO2" s="34"/>
      <c r="OP2" s="34"/>
      <c r="OQ2" s="34"/>
      <c r="OR2" s="34"/>
      <c r="OS2" s="34"/>
      <c r="OT2" s="34"/>
      <c r="OU2" s="34"/>
      <c r="OV2" s="34"/>
      <c r="OW2" s="34"/>
      <c r="OX2" s="34"/>
      <c r="OY2" s="34"/>
      <c r="OZ2" s="34"/>
      <c r="PA2" s="34"/>
      <c r="PB2" s="34"/>
      <c r="PC2" s="34"/>
      <c r="PD2" s="34"/>
      <c r="PE2" s="34"/>
      <c r="PF2" s="34"/>
      <c r="PG2" s="34"/>
      <c r="PH2" s="34"/>
      <c r="PI2" s="34"/>
      <c r="PJ2" s="34"/>
      <c r="PK2" s="34"/>
      <c r="PL2" s="34"/>
      <c r="PM2" s="34"/>
      <c r="PN2" s="34"/>
      <c r="PO2" s="34"/>
      <c r="PP2" s="34"/>
      <c r="PQ2" s="34"/>
      <c r="PR2" s="34"/>
      <c r="PS2" s="34"/>
      <c r="PT2" s="34"/>
      <c r="PU2" s="34"/>
      <c r="PV2" s="34"/>
      <c r="PW2" s="34"/>
      <c r="PX2" s="34"/>
      <c r="PY2" s="34"/>
      <c r="PZ2" s="34"/>
      <c r="QA2" s="34"/>
      <c r="QB2" s="34"/>
      <c r="QC2" s="34"/>
      <c r="QD2" s="34"/>
      <c r="QE2" s="34"/>
      <c r="QF2" s="34"/>
      <c r="QG2" s="34"/>
      <c r="QH2" s="34"/>
      <c r="QI2" s="34"/>
      <c r="QJ2" s="34"/>
      <c r="QK2" s="34"/>
      <c r="QL2" s="34"/>
      <c r="QM2" s="34"/>
      <c r="QN2" s="34"/>
      <c r="QO2" s="34"/>
      <c r="QP2" s="34"/>
      <c r="QQ2" s="34"/>
      <c r="QR2" s="34"/>
      <c r="QS2" s="34"/>
      <c r="QT2" s="34"/>
      <c r="QU2" s="34"/>
      <c r="QV2" s="34"/>
      <c r="QW2" s="34"/>
      <c r="QX2" s="34"/>
      <c r="QY2" s="34"/>
      <c r="QZ2" s="34"/>
      <c r="RA2" s="34"/>
      <c r="RB2" s="34"/>
      <c r="RC2" s="34"/>
      <c r="RD2" s="34"/>
      <c r="RE2" s="34"/>
      <c r="RF2" s="34"/>
      <c r="RG2" s="34"/>
      <c r="RH2" s="34"/>
      <c r="RI2" s="34"/>
      <c r="RJ2" s="34"/>
      <c r="RK2" s="34"/>
      <c r="RL2" s="34"/>
      <c r="RM2" s="34"/>
      <c r="RN2" s="34"/>
      <c r="RO2" s="34"/>
      <c r="RP2" s="34"/>
      <c r="RQ2" s="34"/>
      <c r="RR2" s="34"/>
      <c r="RS2" s="34"/>
      <c r="RT2" s="34"/>
      <c r="RU2" s="34"/>
      <c r="RV2" s="34"/>
      <c r="RW2" s="34"/>
      <c r="RX2" s="34"/>
      <c r="RY2" s="34"/>
      <c r="RZ2" s="34"/>
      <c r="SA2" s="34"/>
      <c r="SB2" s="34"/>
      <c r="SC2" s="34"/>
      <c r="SD2" s="34"/>
      <c r="SE2" s="34"/>
      <c r="SF2" s="34"/>
      <c r="SG2" s="34"/>
      <c r="SH2" s="34"/>
      <c r="SI2" s="34"/>
      <c r="SJ2" s="34"/>
      <c r="SK2" s="34"/>
      <c r="SL2" s="34"/>
      <c r="SM2" s="34"/>
      <c r="SN2" s="34"/>
      <c r="SO2" s="34"/>
      <c r="SP2" s="34"/>
      <c r="SQ2" s="34"/>
      <c r="SR2" s="34"/>
      <c r="SS2" s="34"/>
      <c r="ST2" s="34"/>
      <c r="SU2" s="34"/>
      <c r="SV2" s="34"/>
      <c r="SW2" s="34"/>
      <c r="SX2" s="34"/>
      <c r="SY2" s="34"/>
      <c r="SZ2" s="34"/>
      <c r="TA2" s="34"/>
      <c r="TB2" s="34"/>
      <c r="TC2" s="34"/>
      <c r="TD2" s="34"/>
      <c r="TE2" s="34"/>
      <c r="TF2" s="34"/>
      <c r="TG2" s="34"/>
      <c r="TH2" s="34"/>
      <c r="TI2" s="34"/>
      <c r="TJ2" s="34"/>
      <c r="TK2" s="34"/>
      <c r="TL2" s="34"/>
      <c r="TM2" s="34"/>
      <c r="TN2" s="34"/>
      <c r="TO2" s="34"/>
      <c r="TP2" s="34"/>
      <c r="TQ2" s="34"/>
      <c r="TR2" s="34"/>
      <c r="TS2" s="34"/>
      <c r="TT2" s="34"/>
      <c r="TU2" s="34"/>
      <c r="TV2" s="34"/>
      <c r="TW2" s="34"/>
      <c r="TX2" s="34"/>
      <c r="TY2" s="34"/>
      <c r="TZ2" s="34"/>
      <c r="UA2" s="34"/>
      <c r="UB2" s="34"/>
      <c r="UC2" s="34"/>
      <c r="UD2" s="34"/>
      <c r="UE2" s="34"/>
      <c r="UF2" s="34"/>
      <c r="UG2" s="34"/>
      <c r="UH2" s="34"/>
      <c r="UI2" s="34"/>
      <c r="UJ2" s="34"/>
      <c r="UK2" s="34"/>
      <c r="UL2" s="34"/>
      <c r="UM2" s="34"/>
      <c r="UN2" s="34"/>
      <c r="UO2" s="34"/>
      <c r="UP2" s="34"/>
      <c r="UQ2" s="34"/>
      <c r="UR2" s="34"/>
      <c r="US2" s="34"/>
      <c r="UT2" s="34"/>
      <c r="UU2" s="34"/>
      <c r="UV2" s="34"/>
      <c r="UW2" s="34"/>
      <c r="UX2" s="34"/>
      <c r="UY2" s="34"/>
      <c r="UZ2" s="34"/>
      <c r="VA2" s="34"/>
      <c r="VB2" s="34"/>
      <c r="VC2" s="34"/>
      <c r="VD2" s="34"/>
      <c r="VE2" s="34"/>
      <c r="VF2" s="34"/>
      <c r="VG2" s="34"/>
      <c r="VH2" s="34"/>
      <c r="VI2" s="34"/>
      <c r="VJ2" s="34"/>
      <c r="VK2" s="34"/>
      <c r="VL2" s="34"/>
      <c r="VM2" s="34"/>
      <c r="VN2" s="34"/>
      <c r="VO2" s="34"/>
      <c r="VP2" s="34"/>
      <c r="VQ2" s="34"/>
      <c r="VR2" s="34"/>
      <c r="VS2" s="34"/>
      <c r="VT2" s="34"/>
      <c r="VU2" s="34"/>
      <c r="VV2" s="34"/>
      <c r="VW2" s="34"/>
      <c r="VX2" s="34"/>
      <c r="VY2" s="34"/>
      <c r="VZ2" s="34"/>
      <c r="WA2" s="34"/>
      <c r="WB2" s="34"/>
      <c r="WC2" s="34"/>
      <c r="WD2" s="34"/>
      <c r="WE2" s="34"/>
      <c r="WF2" s="34"/>
      <c r="WG2" s="34"/>
      <c r="WH2" s="34"/>
      <c r="WI2" s="34"/>
      <c r="WJ2" s="34"/>
      <c r="WK2" s="34"/>
      <c r="WL2" s="34"/>
      <c r="WM2" s="34"/>
      <c r="WN2" s="34"/>
      <c r="WO2" s="34"/>
      <c r="WP2" s="34"/>
      <c r="WQ2" s="34"/>
      <c r="WR2" s="34"/>
      <c r="WS2" s="34"/>
      <c r="WT2" s="34"/>
      <c r="WU2" s="34"/>
      <c r="WV2" s="34"/>
      <c r="WW2" s="34"/>
      <c r="WX2" s="34"/>
      <c r="WY2" s="34"/>
      <c r="WZ2" s="34"/>
      <c r="XA2" s="34"/>
      <c r="XB2" s="34"/>
      <c r="XC2" s="34"/>
      <c r="XD2" s="34"/>
      <c r="XE2" s="34"/>
      <c r="XF2" s="34"/>
      <c r="XG2" s="34"/>
      <c r="XH2" s="34"/>
      <c r="XI2" s="34"/>
      <c r="XJ2" s="34"/>
      <c r="XK2" s="34"/>
      <c r="XL2" s="34"/>
      <c r="XM2" s="34"/>
      <c r="XN2" s="34"/>
      <c r="XO2" s="34"/>
      <c r="XP2" s="34"/>
      <c r="XQ2" s="34"/>
      <c r="XR2" s="34"/>
      <c r="XS2" s="34"/>
      <c r="XT2" s="34"/>
      <c r="XU2" s="34"/>
      <c r="XV2" s="34"/>
      <c r="XW2" s="34"/>
      <c r="XX2" s="34"/>
      <c r="XY2" s="34"/>
      <c r="XZ2" s="34"/>
      <c r="YA2" s="34"/>
      <c r="YB2" s="34"/>
      <c r="YC2" s="34"/>
      <c r="YD2" s="34"/>
      <c r="YE2" s="34"/>
      <c r="YF2" s="34"/>
      <c r="YG2" s="34"/>
      <c r="YH2" s="34"/>
      <c r="YI2" s="34"/>
      <c r="YJ2" s="34"/>
      <c r="YK2" s="34"/>
      <c r="YL2" s="34"/>
      <c r="YM2" s="34"/>
      <c r="YN2" s="34"/>
      <c r="YO2" s="34"/>
      <c r="YP2" s="34"/>
      <c r="YQ2" s="34"/>
      <c r="YR2" s="34"/>
      <c r="YS2" s="34"/>
      <c r="YT2" s="34"/>
      <c r="YU2" s="34"/>
      <c r="YV2" s="34"/>
      <c r="YW2" s="34"/>
      <c r="YX2" s="34"/>
      <c r="YY2" s="34"/>
      <c r="YZ2" s="34"/>
      <c r="ZA2" s="34"/>
      <c r="ZB2" s="34"/>
      <c r="ZC2" s="34"/>
      <c r="ZD2" s="34"/>
      <c r="ZE2" s="34"/>
      <c r="ZF2" s="34"/>
      <c r="ZG2" s="34"/>
      <c r="ZH2" s="34"/>
      <c r="ZI2" s="34"/>
      <c r="ZJ2" s="34"/>
      <c r="ZK2" s="34"/>
      <c r="ZL2" s="34"/>
      <c r="ZM2" s="34"/>
      <c r="ZN2" s="34"/>
      <c r="ZO2" s="34"/>
      <c r="ZP2" s="34"/>
      <c r="ZQ2" s="34"/>
      <c r="ZR2" s="34"/>
      <c r="ZS2" s="34"/>
      <c r="ZT2" s="34"/>
      <c r="ZU2" s="34"/>
      <c r="ZV2" s="34"/>
      <c r="ZW2" s="34"/>
      <c r="ZX2" s="34"/>
      <c r="ZY2" s="34"/>
      <c r="ZZ2" s="34"/>
      <c r="AAA2" s="34"/>
      <c r="AAB2" s="34"/>
      <c r="AAC2" s="34"/>
      <c r="AAD2" s="34"/>
      <c r="AAE2" s="34"/>
      <c r="AAF2" s="34"/>
      <c r="AAG2" s="34"/>
      <c r="AAH2" s="34"/>
      <c r="AAI2" s="34"/>
      <c r="AAJ2" s="34"/>
      <c r="AAK2" s="34"/>
      <c r="AAL2" s="34"/>
      <c r="AAM2" s="34"/>
      <c r="AAN2" s="34"/>
      <c r="AAO2" s="34"/>
      <c r="AAP2" s="34"/>
      <c r="AAQ2" s="34"/>
      <c r="AAR2" s="34"/>
      <c r="AAS2" s="34"/>
      <c r="AAT2" s="34"/>
      <c r="AAU2" s="34"/>
      <c r="AAV2" s="34"/>
      <c r="AAW2" s="34"/>
      <c r="AAX2" s="34"/>
      <c r="AAY2" s="34"/>
      <c r="AAZ2" s="34"/>
      <c r="ABA2" s="34"/>
      <c r="ABB2" s="34"/>
      <c r="ABC2" s="34"/>
      <c r="ABD2" s="34"/>
      <c r="ABE2" s="34"/>
      <c r="ABF2" s="34"/>
      <c r="ABG2" s="34"/>
      <c r="ABH2" s="34"/>
      <c r="ABI2" s="34"/>
      <c r="ABJ2" s="34"/>
      <c r="ABK2" s="34"/>
      <c r="ABL2" s="34"/>
      <c r="ABM2" s="34"/>
      <c r="ABN2" s="34"/>
      <c r="ABO2" s="34"/>
      <c r="ABP2" s="34"/>
      <c r="ABQ2" s="34"/>
      <c r="ABR2" s="34"/>
      <c r="ABS2" s="34"/>
      <c r="ABT2" s="34"/>
      <c r="ABU2" s="34"/>
      <c r="ABV2" s="34"/>
      <c r="ABW2" s="34"/>
      <c r="ABX2" s="34"/>
      <c r="ABY2" s="34"/>
      <c r="ABZ2" s="34"/>
      <c r="ACA2" s="34"/>
      <c r="ACB2" s="34"/>
      <c r="ACC2" s="34"/>
      <c r="ACD2" s="34"/>
      <c r="ACE2" s="34"/>
      <c r="ACF2" s="34"/>
      <c r="ACG2" s="34"/>
      <c r="ACH2" s="34"/>
      <c r="ACI2" s="34"/>
      <c r="ACJ2" s="34"/>
      <c r="ACK2" s="34"/>
      <c r="ACL2" s="34"/>
      <c r="ACM2" s="34"/>
      <c r="ACN2" s="34"/>
      <c r="ACO2" s="34"/>
      <c r="ACP2" s="34"/>
      <c r="ACQ2" s="34"/>
      <c r="ACR2" s="34"/>
      <c r="ACS2" s="34"/>
      <c r="ACT2" s="34"/>
      <c r="ACU2" s="34"/>
      <c r="ACV2" s="34"/>
      <c r="ACW2" s="34"/>
      <c r="ACX2" s="34"/>
      <c r="ACY2" s="34"/>
      <c r="ACZ2" s="34"/>
      <c r="ADA2" s="34"/>
      <c r="ADB2" s="34"/>
      <c r="ADC2" s="34"/>
      <c r="ADD2" s="34"/>
      <c r="ADE2" s="34"/>
      <c r="ADF2" s="34"/>
      <c r="ADG2" s="34"/>
      <c r="ADH2" s="34"/>
      <c r="ADI2" s="34"/>
      <c r="ADJ2" s="34"/>
      <c r="ADK2" s="34"/>
      <c r="ADL2" s="34"/>
      <c r="ADM2" s="34"/>
      <c r="ADN2" s="34"/>
      <c r="ADO2" s="34"/>
      <c r="ADP2" s="34"/>
      <c r="ADQ2" s="34"/>
      <c r="ADR2" s="34"/>
      <c r="ADS2" s="34"/>
      <c r="ADT2" s="34"/>
      <c r="ADU2" s="34"/>
      <c r="ADV2" s="34"/>
      <c r="ADW2" s="34"/>
      <c r="ADX2" s="34"/>
      <c r="ADY2" s="34"/>
      <c r="ADZ2" s="34"/>
      <c r="AEA2" s="34"/>
      <c r="AEB2" s="34"/>
      <c r="AEC2" s="34"/>
      <c r="AED2" s="34"/>
      <c r="AEE2" s="34"/>
      <c r="AEF2" s="34"/>
      <c r="AEG2" s="34"/>
      <c r="AEH2" s="34"/>
      <c r="AEI2" s="34"/>
      <c r="AEJ2" s="34"/>
      <c r="AEK2" s="34"/>
      <c r="AEL2" s="34"/>
      <c r="AEM2" s="34"/>
      <c r="AEN2" s="34"/>
      <c r="AEO2" s="34"/>
      <c r="AEP2" s="34"/>
      <c r="AEQ2" s="34"/>
      <c r="AER2" s="34"/>
      <c r="AES2" s="34"/>
      <c r="AET2" s="34"/>
      <c r="AEU2" s="34"/>
      <c r="AEV2" s="34"/>
      <c r="AEW2" s="34"/>
      <c r="AEX2" s="34"/>
      <c r="AEY2" s="34"/>
      <c r="AEZ2" s="34"/>
      <c r="AFA2" s="34"/>
      <c r="AFB2" s="34"/>
      <c r="AFC2" s="34"/>
      <c r="AFD2" s="34"/>
      <c r="AFE2" s="34"/>
      <c r="AFF2" s="34"/>
      <c r="AFG2" s="34"/>
      <c r="AFH2" s="34"/>
      <c r="AFI2" s="34"/>
      <c r="AFJ2" s="34"/>
      <c r="AFK2" s="34"/>
      <c r="AFL2" s="34"/>
      <c r="AFM2" s="34"/>
      <c r="AFN2" s="34"/>
      <c r="AFO2" s="34"/>
      <c r="AFP2" s="34"/>
      <c r="AFQ2" s="34"/>
      <c r="AFR2" s="34"/>
      <c r="AFS2" s="34"/>
      <c r="AFT2" s="34"/>
      <c r="AFU2" s="34"/>
      <c r="AFV2" s="34"/>
      <c r="AFW2" s="34"/>
      <c r="AFX2" s="34"/>
      <c r="AFY2" s="34"/>
      <c r="AFZ2" s="34"/>
      <c r="AGA2" s="34"/>
      <c r="AGB2" s="34"/>
      <c r="AGC2" s="34"/>
      <c r="AGD2" s="34"/>
      <c r="AGE2" s="34"/>
      <c r="AGF2" s="34"/>
      <c r="AGG2" s="34"/>
      <c r="AGH2" s="34"/>
      <c r="AGI2" s="34"/>
      <c r="AGJ2" s="34"/>
      <c r="AGK2" s="34"/>
      <c r="AGL2" s="34"/>
      <c r="AGM2" s="34"/>
      <c r="AGN2" s="34"/>
      <c r="AGO2" s="34"/>
      <c r="AGP2" s="34"/>
      <c r="AGQ2" s="34"/>
      <c r="AGR2" s="34"/>
      <c r="AGS2" s="34"/>
      <c r="AGT2" s="34"/>
      <c r="AGU2" s="34"/>
      <c r="AGV2" s="34"/>
      <c r="AGW2" s="34"/>
      <c r="AGX2" s="34"/>
      <c r="AGY2" s="34"/>
      <c r="AGZ2" s="34"/>
      <c r="AHA2" s="34"/>
      <c r="AHB2" s="34"/>
      <c r="AHC2" s="34"/>
      <c r="AHD2" s="34"/>
      <c r="AHE2" s="34"/>
      <c r="AHF2" s="34"/>
      <c r="AHG2" s="34"/>
      <c r="AHH2" s="34"/>
      <c r="AHI2" s="34"/>
      <c r="AHJ2" s="34"/>
      <c r="AHK2" s="34"/>
      <c r="AHL2" s="34"/>
      <c r="AHM2" s="34"/>
      <c r="AHN2" s="34"/>
      <c r="AHO2" s="34"/>
      <c r="AHP2" s="34"/>
      <c r="AHQ2" s="34"/>
      <c r="AHR2" s="34"/>
      <c r="AHS2" s="34"/>
      <c r="AHT2" s="34"/>
      <c r="AHU2" s="34"/>
      <c r="AHV2" s="34"/>
      <c r="AHW2" s="34"/>
      <c r="AHX2" s="34"/>
      <c r="AHY2" s="34"/>
      <c r="AHZ2" s="34"/>
      <c r="AIA2" s="34"/>
      <c r="AIB2" s="34"/>
      <c r="AIC2" s="34"/>
      <c r="AID2" s="34"/>
      <c r="AIE2" s="34"/>
      <c r="AIF2" s="34"/>
      <c r="AIG2" s="34"/>
      <c r="AIH2" s="34"/>
      <c r="AII2" s="34"/>
      <c r="AIJ2" s="34"/>
      <c r="AIK2" s="34"/>
      <c r="AIL2" s="34"/>
      <c r="AIM2" s="34"/>
      <c r="AIN2" s="34"/>
      <c r="AIO2" s="34"/>
      <c r="AIP2" s="34"/>
      <c r="AIQ2" s="34"/>
      <c r="AIR2" s="34"/>
      <c r="AIS2" s="34"/>
      <c r="AIT2" s="34"/>
      <c r="AIU2" s="34"/>
      <c r="AIV2" s="34"/>
      <c r="AIW2" s="34"/>
      <c r="AIX2" s="34"/>
      <c r="AIY2" s="34"/>
      <c r="AIZ2" s="34"/>
      <c r="AJA2" s="34"/>
      <c r="AJB2" s="34"/>
      <c r="AJC2" s="34"/>
      <c r="AJD2" s="34"/>
      <c r="AJE2" s="34"/>
      <c r="AJF2" s="34"/>
      <c r="AJG2" s="34"/>
      <c r="AJH2" s="34"/>
      <c r="AJI2" s="34"/>
      <c r="AJJ2" s="34"/>
      <c r="AJK2" s="34"/>
      <c r="AJL2" s="34"/>
      <c r="AJM2" s="34"/>
      <c r="AJN2" s="34"/>
      <c r="AJO2" s="34"/>
      <c r="AJP2" s="34"/>
      <c r="AJQ2" s="34"/>
      <c r="AJR2" s="34"/>
      <c r="AJS2" s="34"/>
      <c r="AJT2" s="34"/>
      <c r="AJU2" s="34"/>
      <c r="AJV2" s="34"/>
      <c r="AJW2" s="34"/>
      <c r="AJX2" s="34"/>
      <c r="AJY2" s="34"/>
      <c r="AJZ2" s="34"/>
      <c r="AKA2" s="34"/>
      <c r="AKB2" s="34"/>
      <c r="AKC2" s="34"/>
      <c r="AKD2" s="34"/>
      <c r="AKE2" s="34"/>
      <c r="AKF2" s="34"/>
      <c r="AKG2" s="34"/>
      <c r="AKH2" s="34"/>
      <c r="AKI2" s="34"/>
      <c r="AKJ2" s="34"/>
      <c r="AKK2" s="34"/>
      <c r="AKL2" s="34"/>
      <c r="AKM2" s="34"/>
      <c r="AKN2" s="34"/>
      <c r="AKO2" s="34"/>
      <c r="AKP2" s="34"/>
      <c r="AKQ2" s="34"/>
      <c r="AKR2" s="34"/>
      <c r="AKS2" s="34"/>
      <c r="AKT2" s="34"/>
      <c r="AKU2" s="34"/>
      <c r="AKV2" s="34"/>
      <c r="AKW2" s="34"/>
      <c r="AKX2" s="34"/>
      <c r="AKY2" s="34"/>
      <c r="AKZ2" s="34"/>
      <c r="ALA2" s="34"/>
      <c r="ALB2" s="34"/>
      <c r="ALC2" s="34"/>
      <c r="ALD2" s="34"/>
      <c r="ALE2" s="34"/>
      <c r="ALF2" s="34"/>
      <c r="ALG2" s="34"/>
      <c r="ALH2" s="34"/>
      <c r="ALI2" s="34"/>
      <c r="ALJ2" s="34"/>
      <c r="ALK2" s="34"/>
      <c r="ALL2" s="34"/>
      <c r="ALM2" s="34"/>
      <c r="ALN2" s="34"/>
      <c r="ALO2" s="34"/>
      <c r="ALP2" s="34"/>
      <c r="ALQ2" s="34"/>
      <c r="ALR2" s="34"/>
      <c r="ALS2" s="34"/>
      <c r="ALT2" s="34"/>
      <c r="ALU2" s="34"/>
      <c r="ALV2" s="34"/>
      <c r="ALW2" s="34"/>
      <c r="ALX2" s="34"/>
      <c r="ALY2" s="34"/>
      <c r="ALZ2" s="34"/>
      <c r="AMA2" s="34"/>
      <c r="AMB2" s="34"/>
      <c r="AMC2" s="34"/>
      <c r="AMD2" s="34"/>
      <c r="AME2" s="34"/>
      <c r="AMF2" s="34"/>
      <c r="AMG2" s="34"/>
      <c r="AMH2" s="34"/>
      <c r="AMI2" s="34"/>
      <c r="AMJ2" s="34"/>
      <c r="AMK2" s="34"/>
      <c r="AML2" s="34"/>
      <c r="AMM2" s="34"/>
      <c r="AMN2" s="34"/>
      <c r="AMO2" s="34"/>
      <c r="AMP2" s="34"/>
      <c r="AMQ2" s="34"/>
      <c r="AMR2" s="34"/>
      <c r="AMS2" s="34"/>
      <c r="AMT2" s="34"/>
      <c r="AMU2" s="34"/>
      <c r="AMV2" s="34"/>
      <c r="AMW2" s="34"/>
      <c r="AMX2" s="34"/>
      <c r="AMY2" s="34"/>
      <c r="AMZ2" s="34"/>
      <c r="ANA2" s="34"/>
      <c r="ANB2" s="34"/>
      <c r="ANC2" s="34"/>
      <c r="AND2" s="34"/>
      <c r="ANE2" s="34"/>
      <c r="ANF2" s="34"/>
      <c r="ANG2" s="34"/>
      <c r="ANH2" s="34"/>
      <c r="ANI2" s="34"/>
      <c r="ANJ2" s="34"/>
      <c r="ANK2" s="34"/>
      <c r="ANL2" s="34"/>
      <c r="ANM2" s="34"/>
      <c r="ANN2" s="34"/>
      <c r="ANO2" s="34"/>
      <c r="ANP2" s="34"/>
      <c r="ANQ2" s="34"/>
      <c r="ANR2" s="34"/>
      <c r="ANS2" s="34"/>
      <c r="ANT2" s="34"/>
      <c r="ANU2" s="34"/>
      <c r="ANV2" s="34"/>
      <c r="ANW2" s="34"/>
      <c r="ANX2" s="34"/>
      <c r="ANY2" s="34"/>
      <c r="ANZ2" s="34"/>
      <c r="AOA2" s="34"/>
      <c r="AOB2" s="34"/>
      <c r="AOC2" s="34"/>
      <c r="AOD2" s="34"/>
      <c r="AOE2" s="34"/>
      <c r="AOF2" s="34"/>
      <c r="AOG2" s="34"/>
      <c r="AOH2" s="34"/>
      <c r="AOI2" s="34"/>
      <c r="AOJ2" s="34"/>
      <c r="AOK2" s="34"/>
      <c r="AOL2" s="34"/>
      <c r="AOM2" s="34"/>
      <c r="AON2" s="34"/>
      <c r="AOO2" s="34"/>
      <c r="AOP2" s="34"/>
      <c r="AOQ2" s="34"/>
      <c r="AOR2" s="34"/>
      <c r="AOS2" s="34"/>
      <c r="AOT2" s="34"/>
      <c r="AOU2" s="34"/>
      <c r="AOV2" s="34"/>
      <c r="AOW2" s="34"/>
      <c r="AOX2" s="34"/>
      <c r="AOY2" s="34"/>
      <c r="AOZ2" s="34"/>
      <c r="APA2" s="34"/>
      <c r="APB2" s="34"/>
      <c r="APC2" s="34"/>
      <c r="APD2" s="34"/>
      <c r="APE2" s="34"/>
      <c r="APF2" s="34"/>
      <c r="APG2" s="34"/>
      <c r="APH2" s="34"/>
      <c r="API2" s="34"/>
      <c r="APJ2" s="34"/>
      <c r="APK2" s="34"/>
      <c r="APL2" s="34"/>
      <c r="APM2" s="34"/>
      <c r="APN2" s="34"/>
      <c r="APO2" s="34"/>
      <c r="APP2" s="34"/>
      <c r="APQ2" s="34"/>
      <c r="APR2" s="34"/>
      <c r="APS2" s="34"/>
      <c r="APT2" s="34"/>
      <c r="APU2" s="34"/>
      <c r="APV2" s="34"/>
      <c r="APW2" s="34"/>
      <c r="APX2" s="34"/>
      <c r="APY2" s="34"/>
      <c r="APZ2" s="34"/>
      <c r="AQA2" s="34"/>
      <c r="AQB2" s="34"/>
      <c r="AQC2" s="34"/>
      <c r="AQD2" s="34"/>
      <c r="AQE2" s="34"/>
      <c r="AQF2" s="34"/>
      <c r="AQG2" s="34"/>
      <c r="AQH2" s="34"/>
      <c r="AQI2" s="34"/>
      <c r="AQJ2" s="34"/>
      <c r="AQK2" s="34"/>
      <c r="AQL2" s="34"/>
      <c r="AQM2" s="34"/>
      <c r="AQN2" s="34"/>
      <c r="AQO2" s="34"/>
      <c r="AQP2" s="34"/>
      <c r="AQQ2" s="34"/>
      <c r="AQR2" s="34"/>
      <c r="AQS2" s="34"/>
      <c r="AQT2" s="34"/>
      <c r="AQU2" s="34"/>
      <c r="AQV2" s="34"/>
      <c r="AQW2" s="34"/>
      <c r="AQX2" s="34"/>
      <c r="AQY2" s="34"/>
      <c r="AQZ2" s="34"/>
      <c r="ARA2" s="34"/>
      <c r="ARB2" s="34"/>
      <c r="ARC2" s="34"/>
      <c r="ARD2" s="34"/>
      <c r="ARE2" s="34"/>
      <c r="ARF2" s="34"/>
      <c r="ARG2" s="34"/>
      <c r="ARH2" s="34"/>
      <c r="ARI2" s="34"/>
      <c r="ARJ2" s="34"/>
      <c r="ARK2" s="34"/>
      <c r="ARL2" s="34"/>
      <c r="ARM2" s="34"/>
      <c r="ARN2" s="34"/>
      <c r="ARO2" s="34"/>
      <c r="ARP2" s="34"/>
      <c r="ARQ2" s="34"/>
      <c r="ARR2" s="34"/>
      <c r="ARS2" s="34"/>
      <c r="ART2" s="34"/>
      <c r="ARU2" s="34"/>
      <c r="ARV2" s="34"/>
      <c r="ARW2" s="34"/>
      <c r="ARX2" s="34"/>
      <c r="ARY2" s="34"/>
      <c r="ARZ2" s="34"/>
      <c r="ASA2" s="34"/>
      <c r="ASB2" s="34"/>
      <c r="ASC2" s="34"/>
      <c r="ASD2" s="34"/>
      <c r="ASE2" s="34"/>
      <c r="ASF2" s="34"/>
      <c r="ASG2" s="34"/>
      <c r="ASH2" s="34"/>
      <c r="ASI2" s="34"/>
      <c r="ASJ2" s="34"/>
      <c r="ASK2" s="34"/>
      <c r="ASL2" s="34"/>
      <c r="ASM2" s="34"/>
      <c r="ASN2" s="34"/>
      <c r="ASO2" s="34"/>
      <c r="ASP2" s="34"/>
      <c r="ASQ2" s="34"/>
      <c r="ASR2" s="34"/>
      <c r="ASS2" s="34"/>
      <c r="AST2" s="34"/>
      <c r="ASU2" s="34"/>
      <c r="ASV2" s="34"/>
      <c r="ASW2" s="34"/>
      <c r="ASX2" s="34"/>
      <c r="ASY2" s="34"/>
      <c r="ASZ2" s="34"/>
      <c r="ATA2" s="34"/>
      <c r="ATB2" s="34"/>
      <c r="ATC2" s="34"/>
      <c r="ATD2" s="34"/>
      <c r="ATE2" s="34"/>
      <c r="ATF2" s="34"/>
      <c r="ATG2" s="34"/>
      <c r="ATH2" s="34"/>
      <c r="ATI2" s="34"/>
      <c r="ATJ2" s="34"/>
      <c r="ATK2" s="34"/>
      <c r="ATL2" s="34"/>
      <c r="ATM2" s="34"/>
      <c r="ATN2" s="34"/>
      <c r="ATO2" s="34"/>
      <c r="ATP2" s="34"/>
      <c r="ATQ2" s="34"/>
      <c r="ATR2" s="34"/>
      <c r="ATS2" s="34"/>
      <c r="ATT2" s="34"/>
      <c r="ATU2" s="34"/>
      <c r="ATV2" s="34"/>
      <c r="ATW2" s="34"/>
      <c r="ATX2" s="34"/>
      <c r="ATY2" s="34"/>
      <c r="ATZ2" s="34"/>
      <c r="AUA2" s="34"/>
      <c r="AUB2" s="34"/>
      <c r="AUC2" s="34"/>
      <c r="AUD2" s="34"/>
      <c r="AUE2" s="34"/>
      <c r="AUF2" s="34"/>
      <c r="AUG2" s="34"/>
      <c r="AUH2" s="34"/>
      <c r="AUI2" s="34"/>
      <c r="AUJ2" s="34"/>
      <c r="AUK2" s="34"/>
      <c r="AUL2" s="34"/>
      <c r="AUM2" s="34"/>
      <c r="AUN2" s="34"/>
      <c r="AUO2" s="34"/>
      <c r="AUP2" s="34"/>
      <c r="AUQ2" s="34"/>
      <c r="AUR2" s="34"/>
      <c r="AUS2" s="34"/>
      <c r="AUT2" s="34"/>
      <c r="AUU2" s="34"/>
      <c r="AUV2" s="34"/>
      <c r="AUW2" s="34"/>
      <c r="AUX2" s="34"/>
      <c r="AUY2" s="34"/>
      <c r="AUZ2" s="34"/>
      <c r="AVA2" s="34"/>
      <c r="AVB2" s="34"/>
      <c r="AVC2" s="34"/>
      <c r="AVD2" s="34"/>
      <c r="AVE2" s="34"/>
      <c r="AVF2" s="34"/>
      <c r="AVG2" s="34"/>
      <c r="AVH2" s="34"/>
      <c r="AVI2" s="34"/>
      <c r="AVJ2" s="34"/>
      <c r="AVK2" s="34"/>
      <c r="AVL2" s="34"/>
      <c r="AVM2" s="34"/>
      <c r="AVN2" s="34"/>
      <c r="AVO2" s="34"/>
      <c r="AVP2" s="34"/>
      <c r="AVQ2" s="34"/>
      <c r="AVR2" s="34"/>
      <c r="AVS2" s="34"/>
      <c r="AVT2" s="34"/>
      <c r="AVU2" s="34"/>
      <c r="AVV2" s="34"/>
      <c r="AVW2" s="34"/>
      <c r="AVX2" s="34"/>
      <c r="AVY2" s="34"/>
      <c r="AVZ2" s="34"/>
      <c r="AWA2" s="34"/>
      <c r="AWB2" s="34"/>
      <c r="AWC2" s="34"/>
      <c r="AWD2" s="34"/>
      <c r="AWE2" s="34"/>
      <c r="AWF2" s="34"/>
      <c r="AWG2" s="34"/>
      <c r="AWH2" s="34"/>
      <c r="AWI2" s="34"/>
      <c r="AWJ2" s="34"/>
      <c r="AWK2" s="34"/>
      <c r="AWL2" s="34"/>
      <c r="AWM2" s="34"/>
      <c r="AWN2" s="34"/>
      <c r="AWO2" s="34"/>
      <c r="AWP2" s="34"/>
      <c r="AWQ2" s="34"/>
      <c r="AWR2" s="34"/>
      <c r="AWS2" s="34"/>
      <c r="AWT2" s="34"/>
      <c r="AWU2" s="34"/>
      <c r="AWV2" s="34"/>
      <c r="AWW2" s="34"/>
      <c r="AWX2" s="34"/>
      <c r="AWY2" s="34"/>
      <c r="AWZ2" s="34"/>
      <c r="AXA2" s="34"/>
      <c r="AXB2" s="34"/>
      <c r="AXC2" s="34"/>
      <c r="AXD2" s="34"/>
      <c r="AXE2" s="34"/>
      <c r="AXF2" s="34"/>
      <c r="AXG2" s="34"/>
      <c r="AXH2" s="34"/>
      <c r="AXI2" s="34"/>
      <c r="AXJ2" s="34"/>
      <c r="AXK2" s="34"/>
      <c r="AXL2" s="34"/>
      <c r="AXM2" s="34"/>
      <c r="AXN2" s="34"/>
      <c r="AXO2" s="34"/>
      <c r="AXP2" s="34"/>
      <c r="AXQ2" s="34"/>
      <c r="AXR2" s="34"/>
      <c r="AXS2" s="34"/>
      <c r="AXT2" s="34"/>
      <c r="AXU2" s="34"/>
      <c r="AXV2" s="34"/>
      <c r="AXW2" s="34"/>
      <c r="AXX2" s="34"/>
      <c r="AXY2" s="34"/>
      <c r="AXZ2" s="34"/>
      <c r="AYA2" s="34"/>
      <c r="AYB2" s="34"/>
      <c r="AYC2" s="34"/>
      <c r="AYD2" s="34"/>
      <c r="AYE2" s="34"/>
      <c r="AYF2" s="34"/>
      <c r="AYG2" s="34"/>
      <c r="AYH2" s="34"/>
      <c r="AYI2" s="34"/>
      <c r="AYJ2" s="34"/>
      <c r="AYK2" s="34"/>
      <c r="AYL2" s="34"/>
      <c r="AYM2" s="34"/>
      <c r="AYN2" s="34"/>
      <c r="AYO2" s="34"/>
      <c r="AYP2" s="34"/>
      <c r="AYQ2" s="34"/>
      <c r="AYR2" s="34"/>
      <c r="AYS2" s="34"/>
      <c r="AYT2" s="34"/>
      <c r="AYU2" s="34"/>
      <c r="AYV2" s="34"/>
      <c r="AYW2" s="34"/>
      <c r="AYX2" s="34"/>
      <c r="AYY2" s="34"/>
      <c r="AYZ2" s="34"/>
      <c r="AZA2" s="34"/>
      <c r="AZB2" s="34"/>
      <c r="AZC2" s="34"/>
      <c r="AZD2" s="34"/>
      <c r="AZE2" s="34"/>
      <c r="AZF2" s="34"/>
      <c r="AZG2" s="34"/>
      <c r="AZH2" s="34"/>
      <c r="AZI2" s="34"/>
      <c r="AZJ2" s="34"/>
      <c r="AZK2" s="34"/>
      <c r="AZL2" s="34"/>
      <c r="AZM2" s="34"/>
      <c r="AZN2" s="34"/>
      <c r="AZO2" s="34"/>
      <c r="AZP2" s="34"/>
      <c r="AZQ2" s="34"/>
      <c r="AZR2" s="34"/>
      <c r="AZS2" s="34"/>
      <c r="AZT2" s="34"/>
      <c r="AZU2" s="34"/>
      <c r="AZV2" s="34"/>
      <c r="AZW2" s="34"/>
      <c r="AZX2" s="34"/>
      <c r="AZY2" s="34"/>
      <c r="AZZ2" s="34"/>
      <c r="BAA2" s="34"/>
      <c r="BAB2" s="34"/>
      <c r="BAC2" s="34"/>
      <c r="BAD2" s="34"/>
      <c r="BAE2" s="34"/>
      <c r="BAF2" s="34"/>
      <c r="BAG2" s="34"/>
      <c r="BAH2" s="34"/>
      <c r="BAI2" s="34"/>
      <c r="BAJ2" s="34"/>
      <c r="BAK2" s="34"/>
      <c r="BAL2" s="34"/>
      <c r="BAM2" s="34"/>
      <c r="BAN2" s="34"/>
      <c r="BAO2" s="34"/>
      <c r="BAP2" s="34"/>
      <c r="BAQ2" s="34"/>
      <c r="BAR2" s="34"/>
      <c r="BAS2" s="34"/>
      <c r="BAT2" s="34"/>
      <c r="BAU2" s="34"/>
      <c r="BAV2" s="34"/>
      <c r="BAW2" s="34"/>
      <c r="BAX2" s="34"/>
      <c r="BAY2" s="34"/>
      <c r="BAZ2" s="34"/>
      <c r="BBA2" s="34"/>
      <c r="BBB2" s="34"/>
      <c r="BBC2" s="34"/>
      <c r="BBD2" s="34"/>
      <c r="BBE2" s="34"/>
      <c r="BBF2" s="34"/>
      <c r="BBG2" s="34"/>
      <c r="BBH2" s="34"/>
      <c r="BBI2" s="34"/>
      <c r="BBJ2" s="34"/>
      <c r="BBK2" s="34"/>
      <c r="BBL2" s="34"/>
      <c r="BBM2" s="34"/>
      <c r="BBN2" s="34"/>
      <c r="BBO2" s="34"/>
      <c r="BBP2" s="34"/>
      <c r="BBQ2" s="34"/>
      <c r="BBR2" s="34"/>
      <c r="BBS2" s="34"/>
      <c r="BBT2" s="34"/>
      <c r="BBU2" s="34"/>
      <c r="BBV2" s="34"/>
      <c r="BBW2" s="34"/>
      <c r="BBX2" s="34"/>
      <c r="BBY2" s="34"/>
      <c r="BBZ2" s="34"/>
      <c r="BCA2" s="34"/>
      <c r="BCB2" s="34"/>
      <c r="BCC2" s="34"/>
      <c r="BCD2" s="34"/>
      <c r="BCE2" s="34"/>
      <c r="BCF2" s="34"/>
      <c r="BCG2" s="34"/>
      <c r="BCH2" s="34"/>
      <c r="BCI2" s="34"/>
      <c r="BCJ2" s="34"/>
      <c r="BCK2" s="34"/>
      <c r="BCL2" s="34"/>
      <c r="BCM2" s="34"/>
      <c r="BCN2" s="34"/>
      <c r="BCO2" s="34"/>
      <c r="BCP2" s="34"/>
      <c r="BCQ2" s="34"/>
      <c r="BCR2" s="34"/>
      <c r="BCS2" s="34"/>
      <c r="BCT2" s="34"/>
      <c r="BCU2" s="34"/>
      <c r="BCV2" s="34"/>
      <c r="BCW2" s="34"/>
      <c r="BCX2" s="34"/>
      <c r="BCY2" s="34"/>
      <c r="BCZ2" s="34"/>
      <c r="BDA2" s="34"/>
      <c r="BDB2" s="34"/>
      <c r="BDC2" s="34"/>
      <c r="BDD2" s="34"/>
      <c r="BDE2" s="34"/>
      <c r="BDF2" s="34"/>
      <c r="BDG2" s="34"/>
      <c r="BDH2" s="34"/>
      <c r="BDI2" s="34"/>
      <c r="BDJ2" s="34"/>
      <c r="BDK2" s="34"/>
      <c r="BDL2" s="34"/>
      <c r="BDM2" s="34"/>
      <c r="BDN2" s="34"/>
      <c r="BDO2" s="34"/>
      <c r="BDP2" s="34"/>
      <c r="BDQ2" s="34"/>
      <c r="BDR2" s="34"/>
      <c r="BDS2" s="34"/>
      <c r="BDT2" s="34"/>
      <c r="BDU2" s="34"/>
      <c r="BDV2" s="34"/>
      <c r="BDW2" s="34"/>
      <c r="BDX2" s="34"/>
      <c r="BDY2" s="34"/>
      <c r="BDZ2" s="34"/>
      <c r="BEA2" s="34"/>
      <c r="BEB2" s="34"/>
      <c r="BEC2" s="34"/>
      <c r="BED2" s="34"/>
      <c r="BEE2" s="34"/>
      <c r="BEF2" s="34"/>
      <c r="BEG2" s="34"/>
      <c r="BEH2" s="34"/>
      <c r="BEI2" s="34"/>
      <c r="BEJ2" s="34"/>
      <c r="BEK2" s="34"/>
      <c r="BEL2" s="34"/>
      <c r="BEM2" s="34"/>
      <c r="BEN2" s="34"/>
      <c r="BEO2" s="34"/>
      <c r="BEP2" s="34"/>
      <c r="BEQ2" s="34"/>
      <c r="BER2" s="34"/>
      <c r="BES2" s="34"/>
      <c r="BET2" s="34"/>
      <c r="BEU2" s="34"/>
      <c r="BEV2" s="34"/>
      <c r="BEW2" s="34"/>
      <c r="BEX2" s="34"/>
      <c r="BEY2" s="34"/>
      <c r="BEZ2" s="34"/>
      <c r="BFA2" s="34"/>
      <c r="BFB2" s="34"/>
      <c r="BFC2" s="34"/>
      <c r="BFD2" s="34"/>
      <c r="BFE2" s="34"/>
      <c r="BFF2" s="34"/>
      <c r="BFG2" s="34"/>
      <c r="BFH2" s="34"/>
      <c r="BFI2" s="34"/>
      <c r="BFJ2" s="34"/>
      <c r="BFK2" s="34"/>
      <c r="BFL2" s="34"/>
      <c r="BFM2" s="34"/>
      <c r="BFN2" s="34"/>
      <c r="BFO2" s="34"/>
      <c r="BFP2" s="34"/>
      <c r="BFQ2" s="34"/>
      <c r="BFR2" s="34"/>
      <c r="BFS2" s="34"/>
      <c r="BFT2" s="34"/>
      <c r="BFU2" s="34"/>
      <c r="BFV2" s="34"/>
      <c r="BFW2" s="34"/>
      <c r="BFX2" s="34"/>
      <c r="BFY2" s="34"/>
      <c r="BFZ2" s="34"/>
      <c r="BGA2" s="34"/>
      <c r="BGB2" s="34"/>
      <c r="BGC2" s="34"/>
      <c r="BGD2" s="34"/>
      <c r="BGE2" s="34"/>
      <c r="BGF2" s="34"/>
      <c r="BGG2" s="34"/>
      <c r="BGH2" s="34"/>
      <c r="BGI2" s="34"/>
      <c r="BGJ2" s="34"/>
      <c r="BGK2" s="34"/>
      <c r="BGL2" s="34"/>
      <c r="BGM2" s="34"/>
      <c r="BGN2" s="34"/>
      <c r="BGO2" s="34"/>
      <c r="BGP2" s="34"/>
      <c r="BGQ2" s="34"/>
      <c r="BGR2" s="34"/>
      <c r="BGS2" s="34"/>
      <c r="BGT2" s="34"/>
      <c r="BGU2" s="34"/>
      <c r="BGV2" s="34"/>
      <c r="BGW2" s="34"/>
      <c r="BGX2" s="34"/>
      <c r="BGY2" s="34"/>
      <c r="BGZ2" s="34"/>
      <c r="BHA2" s="34"/>
      <c r="BHB2" s="34"/>
      <c r="BHC2" s="34"/>
      <c r="BHD2" s="34"/>
      <c r="BHE2" s="34"/>
      <c r="BHF2" s="34"/>
      <c r="BHG2" s="34"/>
      <c r="BHH2" s="34"/>
      <c r="BHI2" s="34"/>
      <c r="BHJ2" s="34"/>
      <c r="BHK2" s="34"/>
      <c r="BHL2" s="34"/>
      <c r="BHM2" s="34"/>
      <c r="BHN2" s="34"/>
      <c r="BHO2" s="34"/>
      <c r="BHP2" s="34"/>
      <c r="BHQ2" s="34"/>
      <c r="BHR2" s="34"/>
      <c r="BHS2" s="34"/>
      <c r="BHT2" s="34"/>
      <c r="BHU2" s="34"/>
      <c r="BHV2" s="34"/>
      <c r="BHW2" s="34"/>
      <c r="BHX2" s="34"/>
      <c r="BHY2" s="34"/>
      <c r="BHZ2" s="34"/>
      <c r="BIA2" s="34"/>
      <c r="BIB2" s="34"/>
      <c r="BIC2" s="34"/>
      <c r="BID2" s="34"/>
      <c r="BIE2" s="34"/>
      <c r="BIF2" s="34"/>
      <c r="BIG2" s="34"/>
      <c r="BIH2" s="34"/>
      <c r="BII2" s="34"/>
      <c r="BIJ2" s="34"/>
      <c r="BIK2" s="34"/>
      <c r="BIL2" s="34"/>
      <c r="BIM2" s="34"/>
      <c r="BIN2" s="34"/>
      <c r="BIO2" s="34"/>
      <c r="BIP2" s="34"/>
      <c r="BIQ2" s="34"/>
      <c r="BIR2" s="34"/>
      <c r="BIS2" s="34"/>
      <c r="BIT2" s="34"/>
      <c r="BIU2" s="34"/>
      <c r="BIV2" s="34"/>
      <c r="BIW2" s="34"/>
      <c r="BIX2" s="34"/>
      <c r="BIY2" s="34"/>
      <c r="BIZ2" s="34"/>
      <c r="BJA2" s="34"/>
      <c r="BJB2" s="34"/>
      <c r="BJC2" s="34"/>
      <c r="BJD2" s="34"/>
      <c r="BJE2" s="34"/>
      <c r="BJF2" s="34"/>
      <c r="BJG2" s="34"/>
      <c r="BJH2" s="34"/>
      <c r="BJI2" s="34"/>
      <c r="BJJ2" s="34"/>
      <c r="BJK2" s="34"/>
      <c r="BJL2" s="34"/>
      <c r="BJM2" s="34"/>
      <c r="BJN2" s="34"/>
      <c r="BJO2" s="34"/>
      <c r="BJP2" s="34"/>
      <c r="BJQ2" s="34"/>
      <c r="BJR2" s="34"/>
      <c r="BJS2" s="34"/>
      <c r="BJT2" s="34"/>
      <c r="BJU2" s="34"/>
      <c r="BJV2" s="34"/>
      <c r="BJW2" s="34"/>
      <c r="BJX2" s="34"/>
      <c r="BJY2" s="34"/>
      <c r="BJZ2" s="34"/>
      <c r="BKA2" s="34"/>
      <c r="BKB2" s="34"/>
      <c r="BKC2" s="34"/>
      <c r="BKD2" s="34"/>
      <c r="BKE2" s="34"/>
      <c r="BKF2" s="34"/>
      <c r="BKG2" s="34"/>
      <c r="BKH2" s="34"/>
      <c r="BKI2" s="34"/>
      <c r="BKJ2" s="34"/>
      <c r="BKK2" s="34"/>
      <c r="BKL2" s="34"/>
      <c r="BKM2" s="34"/>
      <c r="BKN2" s="34"/>
      <c r="BKO2" s="34"/>
      <c r="BKP2" s="34"/>
      <c r="BKQ2" s="34"/>
      <c r="BKR2" s="34"/>
      <c r="BKS2" s="34"/>
      <c r="BKT2" s="34"/>
      <c r="BKU2" s="34"/>
      <c r="BKV2" s="34"/>
      <c r="BKW2" s="34"/>
      <c r="BKX2" s="34"/>
      <c r="BKY2" s="34"/>
      <c r="BKZ2" s="34"/>
      <c r="BLA2" s="34"/>
      <c r="BLB2" s="34"/>
      <c r="BLC2" s="34"/>
      <c r="BLD2" s="34"/>
      <c r="BLE2" s="34"/>
      <c r="BLF2" s="34"/>
      <c r="BLG2" s="34"/>
      <c r="BLH2" s="34"/>
      <c r="BLI2" s="34"/>
      <c r="BLJ2" s="34"/>
      <c r="BLK2" s="34"/>
      <c r="BLL2" s="34"/>
      <c r="BLM2" s="34"/>
      <c r="BLN2" s="34"/>
      <c r="BLO2" s="34"/>
      <c r="BLP2" s="34"/>
      <c r="BLQ2" s="34"/>
      <c r="BLR2" s="34"/>
      <c r="BLS2" s="34"/>
      <c r="BLT2" s="34"/>
      <c r="BLU2" s="34"/>
      <c r="BLV2" s="34"/>
      <c r="BLW2" s="34"/>
      <c r="BLX2" s="34"/>
      <c r="BLY2" s="34"/>
      <c r="BLZ2" s="34"/>
      <c r="BMA2" s="34"/>
      <c r="BMB2" s="34"/>
      <c r="BMC2" s="34"/>
      <c r="BMD2" s="34"/>
      <c r="BME2" s="34"/>
      <c r="BMF2" s="34"/>
      <c r="BMG2" s="34"/>
      <c r="BMH2" s="34"/>
      <c r="BMI2" s="34"/>
      <c r="BMJ2" s="34"/>
      <c r="BMK2" s="34"/>
      <c r="BML2" s="34"/>
      <c r="BMM2" s="34"/>
      <c r="BMN2" s="34"/>
      <c r="BMO2" s="34"/>
      <c r="BMP2" s="34"/>
      <c r="BMQ2" s="34"/>
      <c r="BMR2" s="34"/>
      <c r="BMS2" s="34"/>
      <c r="BMT2" s="34"/>
      <c r="BMU2" s="34"/>
      <c r="BMV2" s="34"/>
      <c r="BMW2" s="34"/>
      <c r="BMX2" s="34"/>
      <c r="BMY2" s="34"/>
      <c r="BMZ2" s="34"/>
      <c r="BNA2" s="34"/>
      <c r="BNB2" s="34"/>
      <c r="BNC2" s="34"/>
      <c r="BND2" s="34"/>
      <c r="BNE2" s="34"/>
      <c r="BNF2" s="34"/>
      <c r="BNG2" s="34"/>
      <c r="BNH2" s="34"/>
      <c r="BNI2" s="34"/>
      <c r="BNJ2" s="34"/>
      <c r="BNK2" s="34"/>
      <c r="BNL2" s="34"/>
      <c r="BNM2" s="34"/>
      <c r="BNN2" s="34"/>
      <c r="BNO2" s="34"/>
      <c r="BNP2" s="34"/>
      <c r="BNQ2" s="34"/>
      <c r="BNR2" s="34"/>
      <c r="BNS2" s="34"/>
      <c r="BNT2" s="34"/>
      <c r="BNU2" s="34"/>
      <c r="BNV2" s="34"/>
      <c r="BNW2" s="34"/>
      <c r="BNX2" s="34"/>
      <c r="BNY2" s="34"/>
      <c r="BNZ2" s="34"/>
      <c r="BOA2" s="34"/>
      <c r="BOB2" s="34"/>
      <c r="BOC2" s="34"/>
      <c r="BOD2" s="34"/>
      <c r="BOE2" s="34"/>
      <c r="BOF2" s="34"/>
      <c r="BOG2" s="34"/>
      <c r="BOH2" s="34"/>
      <c r="BOI2" s="34"/>
      <c r="BOJ2" s="34"/>
      <c r="BOK2" s="34"/>
      <c r="BOL2" s="34"/>
      <c r="BOM2" s="34"/>
      <c r="BON2" s="34"/>
      <c r="BOO2" s="34"/>
      <c r="BOP2" s="34"/>
      <c r="BOQ2" s="34"/>
      <c r="BOR2" s="34"/>
      <c r="BOS2" s="34"/>
      <c r="BOT2" s="34"/>
      <c r="BOU2" s="34"/>
      <c r="BOV2" s="34"/>
      <c r="BOW2" s="34"/>
      <c r="BOX2" s="34"/>
      <c r="BOY2" s="34"/>
      <c r="BOZ2" s="34"/>
      <c r="BPA2" s="34"/>
      <c r="BPB2" s="34"/>
      <c r="BPC2" s="34"/>
      <c r="BPD2" s="34"/>
      <c r="BPE2" s="34"/>
      <c r="BPF2" s="34"/>
      <c r="BPG2" s="34"/>
      <c r="BPH2" s="34"/>
      <c r="BPI2" s="34"/>
      <c r="BPJ2" s="34"/>
      <c r="BPK2" s="34"/>
      <c r="BPL2" s="34"/>
      <c r="BPM2" s="34"/>
      <c r="BPN2" s="34"/>
      <c r="BPO2" s="34"/>
      <c r="BPP2" s="34"/>
      <c r="BPQ2" s="34"/>
      <c r="BPR2" s="34"/>
      <c r="BPS2" s="34"/>
      <c r="BPT2" s="34"/>
      <c r="BPU2" s="34"/>
      <c r="BPV2" s="34"/>
      <c r="BPW2" s="34"/>
      <c r="BPX2" s="34"/>
      <c r="BPY2" s="34"/>
      <c r="BPZ2" s="34"/>
      <c r="BQA2" s="34"/>
      <c r="BQB2" s="34"/>
      <c r="BQC2" s="34"/>
      <c r="BQD2" s="34"/>
      <c r="BQE2" s="34"/>
      <c r="BQF2" s="34"/>
      <c r="BQG2" s="34"/>
      <c r="BQH2" s="34"/>
      <c r="BQI2" s="34"/>
      <c r="BQJ2" s="34"/>
      <c r="BQK2" s="34"/>
      <c r="BQL2" s="34"/>
      <c r="BQM2" s="34"/>
      <c r="BQN2" s="34"/>
      <c r="BQO2" s="34"/>
      <c r="BQP2" s="34"/>
      <c r="BQQ2" s="34"/>
      <c r="BQR2" s="34"/>
      <c r="BQS2" s="34"/>
      <c r="BQT2" s="34"/>
      <c r="BQU2" s="34"/>
      <c r="BQV2" s="34"/>
      <c r="BQW2" s="34"/>
      <c r="BQX2" s="34"/>
      <c r="BQY2" s="34"/>
      <c r="BQZ2" s="34"/>
      <c r="BRA2" s="34"/>
      <c r="BRB2" s="34"/>
      <c r="BRC2" s="34"/>
      <c r="BRD2" s="34"/>
      <c r="BRE2" s="34"/>
      <c r="BRF2" s="34"/>
      <c r="BRG2" s="34"/>
      <c r="BRH2" s="34"/>
      <c r="BRI2" s="34"/>
      <c r="BRJ2" s="34"/>
      <c r="BRK2" s="34"/>
      <c r="BRL2" s="34"/>
      <c r="BRM2" s="34"/>
      <c r="BRN2" s="34"/>
      <c r="BRO2" s="34"/>
      <c r="BRP2" s="34"/>
      <c r="BRQ2" s="34"/>
      <c r="BRR2" s="34"/>
      <c r="BRS2" s="34"/>
      <c r="BRT2" s="34"/>
      <c r="BRU2" s="34"/>
      <c r="BRV2" s="34"/>
      <c r="BRW2" s="34"/>
      <c r="BRX2" s="34"/>
      <c r="BRY2" s="34"/>
      <c r="BRZ2" s="34"/>
      <c r="BSA2" s="34"/>
      <c r="BSB2" s="34"/>
      <c r="BSC2" s="34"/>
      <c r="BSD2" s="34"/>
      <c r="BSE2" s="34"/>
      <c r="BSF2" s="34"/>
      <c r="BSG2" s="34"/>
      <c r="BSH2" s="34"/>
      <c r="BSI2" s="34"/>
      <c r="BSJ2" s="34"/>
      <c r="BSK2" s="34"/>
      <c r="BSL2" s="34"/>
      <c r="BSM2" s="34"/>
      <c r="BSN2" s="34"/>
      <c r="BSO2" s="34"/>
      <c r="BSP2" s="34"/>
      <c r="BSQ2" s="34"/>
      <c r="BSR2" s="34"/>
      <c r="BSS2" s="34"/>
      <c r="BST2" s="34"/>
      <c r="BSU2" s="34"/>
      <c r="BSV2" s="34"/>
      <c r="BSW2" s="34"/>
      <c r="BSX2" s="34"/>
      <c r="BSY2" s="34"/>
      <c r="BSZ2" s="34"/>
      <c r="BTA2" s="34"/>
      <c r="BTB2" s="34"/>
      <c r="BTC2" s="34"/>
      <c r="BTD2" s="34"/>
      <c r="BTE2" s="34"/>
      <c r="BTF2" s="34"/>
      <c r="BTG2" s="34"/>
      <c r="BTH2" s="34"/>
      <c r="BTI2" s="34"/>
      <c r="BTJ2" s="34"/>
      <c r="BTK2" s="34"/>
      <c r="BTL2" s="34"/>
      <c r="BTM2" s="34"/>
      <c r="BTN2" s="34"/>
      <c r="BTO2" s="34"/>
      <c r="BTP2" s="34"/>
      <c r="BTQ2" s="34"/>
      <c r="BTR2" s="34"/>
      <c r="BTS2" s="34"/>
      <c r="BTT2" s="34"/>
      <c r="BTU2" s="34"/>
      <c r="BTV2" s="34"/>
      <c r="BTW2" s="34"/>
      <c r="BTX2" s="34"/>
      <c r="BTY2" s="34"/>
      <c r="BTZ2" s="34"/>
      <c r="BUA2" s="34"/>
      <c r="BUB2" s="34"/>
      <c r="BUC2" s="34"/>
      <c r="BUD2" s="34"/>
      <c r="BUE2" s="34"/>
      <c r="BUF2" s="34"/>
      <c r="BUG2" s="34"/>
      <c r="BUH2" s="34"/>
      <c r="BUI2" s="34"/>
      <c r="BUJ2" s="34"/>
      <c r="BUK2" s="34"/>
      <c r="BUL2" s="34"/>
      <c r="BUM2" s="34"/>
      <c r="BUN2" s="34"/>
      <c r="BUO2" s="34"/>
      <c r="BUP2" s="34"/>
      <c r="BUQ2" s="34"/>
      <c r="BUR2" s="34"/>
      <c r="BUS2" s="34"/>
      <c r="BUT2" s="34"/>
      <c r="BUU2" s="34"/>
      <c r="BUV2" s="34"/>
      <c r="BUW2" s="34"/>
      <c r="BUX2" s="34"/>
      <c r="BUY2" s="34"/>
      <c r="BUZ2" s="34"/>
      <c r="BVA2" s="34"/>
      <c r="BVB2" s="34"/>
      <c r="BVC2" s="34"/>
      <c r="BVD2" s="34"/>
      <c r="BVE2" s="34"/>
      <c r="BVF2" s="34"/>
      <c r="BVG2" s="34"/>
      <c r="BVH2" s="34"/>
      <c r="BVI2" s="34"/>
      <c r="BVJ2" s="34"/>
      <c r="BVK2" s="34"/>
      <c r="BVL2" s="34"/>
      <c r="BVM2" s="34"/>
      <c r="BVN2" s="34"/>
      <c r="BVO2" s="34"/>
      <c r="BVP2" s="34"/>
      <c r="BVQ2" s="34"/>
      <c r="BVR2" s="34"/>
      <c r="BVS2" s="34"/>
      <c r="BVT2" s="34"/>
      <c r="BVU2" s="34"/>
      <c r="BVV2" s="34"/>
      <c r="BVW2" s="34"/>
      <c r="BVX2" s="34"/>
      <c r="BVY2" s="34"/>
      <c r="BVZ2" s="34"/>
      <c r="BWA2" s="34"/>
      <c r="BWB2" s="34"/>
      <c r="BWC2" s="34"/>
      <c r="BWD2" s="34"/>
      <c r="BWE2" s="34"/>
      <c r="BWF2" s="34"/>
      <c r="BWG2" s="34"/>
      <c r="BWH2" s="34"/>
      <c r="BWI2" s="34"/>
      <c r="BWJ2" s="34"/>
      <c r="BWK2" s="34"/>
      <c r="BWL2" s="34"/>
      <c r="BWM2" s="34"/>
      <c r="BWN2" s="34"/>
      <c r="BWO2" s="34"/>
      <c r="BWP2" s="34"/>
      <c r="BWQ2" s="34"/>
      <c r="BWR2" s="34"/>
      <c r="BWS2" s="34"/>
      <c r="BWT2" s="34"/>
      <c r="BWU2" s="34"/>
      <c r="BWV2" s="34"/>
      <c r="BWW2" s="34"/>
      <c r="BWX2" s="34"/>
      <c r="BWY2" s="34"/>
      <c r="BWZ2" s="34"/>
      <c r="BXA2" s="34"/>
      <c r="BXB2" s="34"/>
      <c r="BXC2" s="34"/>
      <c r="BXD2" s="34"/>
      <c r="BXE2" s="34"/>
      <c r="BXF2" s="34"/>
      <c r="BXG2" s="34"/>
      <c r="BXH2" s="34"/>
      <c r="BXI2" s="34"/>
      <c r="BXJ2" s="34"/>
      <c r="BXK2" s="34"/>
      <c r="BXL2" s="34"/>
      <c r="BXM2" s="34"/>
      <c r="BXN2" s="34"/>
      <c r="BXO2" s="34"/>
      <c r="BXP2" s="34"/>
      <c r="BXQ2" s="34"/>
      <c r="BXR2" s="34"/>
      <c r="BXS2" s="34"/>
      <c r="BXT2" s="34"/>
      <c r="BXU2" s="34"/>
      <c r="BXV2" s="34"/>
      <c r="BXW2" s="34"/>
      <c r="BXX2" s="34"/>
      <c r="BXY2" s="34"/>
      <c r="BXZ2" s="34"/>
      <c r="BYA2" s="34"/>
      <c r="BYB2" s="34"/>
      <c r="BYC2" s="34"/>
      <c r="BYD2" s="34"/>
      <c r="BYE2" s="34"/>
      <c r="BYF2" s="34"/>
      <c r="BYG2" s="34"/>
      <c r="BYH2" s="34"/>
      <c r="BYI2" s="34"/>
      <c r="BYJ2" s="34"/>
      <c r="BYK2" s="34"/>
      <c r="BYL2" s="34"/>
      <c r="BYM2" s="34"/>
      <c r="BYN2" s="34"/>
      <c r="BYO2" s="34"/>
      <c r="BYP2" s="34"/>
      <c r="BYQ2" s="34"/>
      <c r="BYR2" s="34"/>
      <c r="BYS2" s="34"/>
      <c r="BYT2" s="34"/>
      <c r="BYU2" s="34"/>
      <c r="BYV2" s="34"/>
      <c r="BYW2" s="34"/>
      <c r="BYX2" s="34"/>
      <c r="BYY2" s="34"/>
      <c r="BYZ2" s="34"/>
      <c r="BZA2" s="34"/>
      <c r="BZB2" s="34"/>
      <c r="BZC2" s="34"/>
      <c r="BZD2" s="34"/>
      <c r="BZE2" s="34"/>
      <c r="BZF2" s="34"/>
      <c r="BZG2" s="34"/>
      <c r="BZH2" s="34"/>
      <c r="BZI2" s="34"/>
      <c r="BZJ2" s="34"/>
      <c r="BZK2" s="34"/>
      <c r="BZL2" s="34"/>
      <c r="BZM2" s="34"/>
      <c r="BZN2" s="34"/>
      <c r="BZO2" s="34"/>
      <c r="BZP2" s="34"/>
      <c r="BZQ2" s="34"/>
      <c r="BZR2" s="34"/>
      <c r="BZS2" s="34"/>
      <c r="BZT2" s="34"/>
      <c r="BZU2" s="34"/>
      <c r="BZV2" s="34"/>
      <c r="BZW2" s="34"/>
      <c r="BZX2" s="34"/>
      <c r="BZY2" s="34"/>
      <c r="BZZ2" s="34"/>
      <c r="CAA2" s="34"/>
      <c r="CAB2" s="34"/>
      <c r="CAC2" s="34"/>
      <c r="CAD2" s="34"/>
      <c r="CAE2" s="34"/>
      <c r="CAF2" s="34"/>
      <c r="CAG2" s="34"/>
      <c r="CAH2" s="34"/>
      <c r="CAI2" s="34"/>
      <c r="CAJ2" s="34"/>
      <c r="CAK2" s="34"/>
      <c r="CAL2" s="34"/>
      <c r="CAM2" s="34"/>
      <c r="CAN2" s="34"/>
      <c r="CAO2" s="34"/>
      <c r="CAP2" s="34"/>
      <c r="CAQ2" s="34"/>
      <c r="CAR2" s="34"/>
      <c r="CAS2" s="34"/>
      <c r="CAT2" s="34"/>
      <c r="CAU2" s="34"/>
      <c r="CAV2" s="34"/>
      <c r="CAW2" s="34"/>
      <c r="CAX2" s="34"/>
      <c r="CAY2" s="34"/>
      <c r="CAZ2" s="34"/>
      <c r="CBA2" s="34"/>
      <c r="CBB2" s="34"/>
      <c r="CBC2" s="34"/>
      <c r="CBD2" s="34"/>
      <c r="CBE2" s="34"/>
      <c r="CBF2" s="34"/>
      <c r="CBG2" s="34"/>
      <c r="CBH2" s="34"/>
      <c r="CBI2" s="34"/>
      <c r="CBJ2" s="34"/>
      <c r="CBK2" s="34"/>
      <c r="CBL2" s="34"/>
      <c r="CBM2" s="34"/>
      <c r="CBN2" s="34"/>
      <c r="CBO2" s="34"/>
      <c r="CBP2" s="34"/>
      <c r="CBQ2" s="34"/>
      <c r="CBR2" s="34"/>
      <c r="CBS2" s="34"/>
      <c r="CBT2" s="34"/>
      <c r="CBU2" s="34"/>
      <c r="CBV2" s="34"/>
      <c r="CBW2" s="34"/>
      <c r="CBX2" s="34"/>
      <c r="CBY2" s="34"/>
      <c r="CBZ2" s="34"/>
      <c r="CCA2" s="34"/>
      <c r="CCB2" s="34"/>
      <c r="CCC2" s="34"/>
      <c r="CCD2" s="34"/>
      <c r="CCE2" s="34"/>
      <c r="CCF2" s="34"/>
      <c r="CCG2" s="34"/>
      <c r="CCH2" s="34"/>
      <c r="CCI2" s="34"/>
      <c r="CCJ2" s="34"/>
      <c r="CCK2" s="34"/>
      <c r="CCL2" s="34"/>
      <c r="CCM2" s="34"/>
      <c r="CCN2" s="34"/>
      <c r="CCO2" s="34"/>
      <c r="CCP2" s="34"/>
      <c r="CCQ2" s="34"/>
      <c r="CCR2" s="34"/>
      <c r="CCS2" s="34"/>
      <c r="CCT2" s="34"/>
      <c r="CCU2" s="34"/>
      <c r="CCV2" s="34"/>
      <c r="CCW2" s="34"/>
      <c r="CCX2" s="34"/>
      <c r="CCY2" s="34"/>
      <c r="CCZ2" s="34"/>
      <c r="CDA2" s="34"/>
      <c r="CDB2" s="34"/>
      <c r="CDC2" s="34"/>
      <c r="CDD2" s="34"/>
      <c r="CDE2" s="34"/>
      <c r="CDF2" s="34"/>
      <c r="CDG2" s="34"/>
      <c r="CDH2" s="34"/>
      <c r="CDI2" s="34"/>
      <c r="CDJ2" s="34"/>
      <c r="CDK2" s="34"/>
      <c r="CDL2" s="34"/>
      <c r="CDM2" s="34"/>
      <c r="CDN2" s="34"/>
      <c r="CDO2" s="34"/>
      <c r="CDP2" s="34"/>
      <c r="CDQ2" s="34"/>
      <c r="CDR2" s="34"/>
      <c r="CDS2" s="34"/>
      <c r="CDT2" s="34"/>
      <c r="CDU2" s="34"/>
      <c r="CDV2" s="34"/>
      <c r="CDW2" s="34"/>
      <c r="CDX2" s="34"/>
      <c r="CDY2" s="34"/>
      <c r="CDZ2" s="34"/>
      <c r="CEA2" s="34"/>
      <c r="CEB2" s="34"/>
      <c r="CEC2" s="34"/>
      <c r="CED2" s="34"/>
      <c r="CEE2" s="34"/>
      <c r="CEF2" s="34"/>
      <c r="CEG2" s="34"/>
      <c r="CEH2" s="34"/>
      <c r="CEI2" s="34"/>
      <c r="CEJ2" s="34"/>
      <c r="CEK2" s="34"/>
      <c r="CEL2" s="34"/>
      <c r="CEM2" s="34"/>
      <c r="CEN2" s="34"/>
      <c r="CEO2" s="34"/>
      <c r="CEP2" s="34"/>
      <c r="CEQ2" s="34"/>
      <c r="CER2" s="34"/>
      <c r="CES2" s="34"/>
      <c r="CET2" s="34"/>
      <c r="CEU2" s="34"/>
      <c r="CEV2" s="34"/>
      <c r="CEW2" s="34"/>
      <c r="CEX2" s="34"/>
      <c r="CEY2" s="34"/>
      <c r="CEZ2" s="34"/>
      <c r="CFA2" s="34"/>
      <c r="CFB2" s="34"/>
      <c r="CFC2" s="34"/>
      <c r="CFD2" s="34"/>
      <c r="CFE2" s="34"/>
      <c r="CFF2" s="34"/>
      <c r="CFG2" s="34"/>
      <c r="CFH2" s="34"/>
      <c r="CFI2" s="34"/>
      <c r="CFJ2" s="34"/>
      <c r="CFK2" s="34"/>
      <c r="CFL2" s="34"/>
      <c r="CFM2" s="34"/>
      <c r="CFN2" s="34"/>
      <c r="CFO2" s="34"/>
      <c r="CFP2" s="34"/>
      <c r="CFQ2" s="34"/>
      <c r="CFR2" s="34"/>
      <c r="CFS2" s="34"/>
      <c r="CFT2" s="34"/>
      <c r="CFU2" s="34"/>
      <c r="CFV2" s="34"/>
      <c r="CFW2" s="34"/>
      <c r="CFX2" s="34"/>
      <c r="CFY2" s="34"/>
      <c r="CFZ2" s="34"/>
      <c r="CGA2" s="34"/>
      <c r="CGB2" s="34"/>
      <c r="CGC2" s="34"/>
      <c r="CGD2" s="34"/>
      <c r="CGE2" s="34"/>
      <c r="CGF2" s="34"/>
      <c r="CGG2" s="34"/>
      <c r="CGH2" s="34"/>
      <c r="CGI2" s="34"/>
      <c r="CGJ2" s="34"/>
      <c r="CGK2" s="34"/>
      <c r="CGL2" s="34"/>
      <c r="CGM2" s="34"/>
      <c r="CGN2" s="34"/>
      <c r="CGO2" s="34"/>
      <c r="CGP2" s="34"/>
      <c r="CGQ2" s="34"/>
      <c r="CGR2" s="34"/>
      <c r="CGS2" s="34"/>
      <c r="CGT2" s="34"/>
      <c r="CGU2" s="34"/>
      <c r="CGV2" s="34"/>
      <c r="CGW2" s="34"/>
      <c r="CGX2" s="34"/>
      <c r="CGY2" s="34"/>
      <c r="CGZ2" s="34"/>
      <c r="CHA2" s="34"/>
      <c r="CHB2" s="34"/>
      <c r="CHC2" s="34"/>
      <c r="CHD2" s="34"/>
      <c r="CHE2" s="34"/>
      <c r="CHF2" s="34"/>
      <c r="CHG2" s="34"/>
      <c r="CHH2" s="34"/>
      <c r="CHI2" s="34"/>
      <c r="CHJ2" s="34"/>
      <c r="CHK2" s="34"/>
      <c r="CHL2" s="34"/>
      <c r="CHM2" s="34"/>
      <c r="CHN2" s="34"/>
      <c r="CHO2" s="34"/>
      <c r="CHP2" s="34"/>
      <c r="CHQ2" s="34"/>
      <c r="CHR2" s="34"/>
      <c r="CHS2" s="34"/>
      <c r="CHT2" s="34"/>
      <c r="CHU2" s="34"/>
      <c r="CHV2" s="34"/>
      <c r="CHW2" s="34"/>
      <c r="CHX2" s="34"/>
      <c r="CHY2" s="34"/>
      <c r="CHZ2" s="34"/>
      <c r="CIA2" s="34"/>
      <c r="CIB2" s="34"/>
      <c r="CIC2" s="34"/>
      <c r="CID2" s="34"/>
      <c r="CIE2" s="34"/>
      <c r="CIF2" s="34"/>
      <c r="CIG2" s="34"/>
      <c r="CIH2" s="34"/>
      <c r="CII2" s="34"/>
      <c r="CIJ2" s="34"/>
      <c r="CIK2" s="34"/>
      <c r="CIL2" s="34"/>
      <c r="CIM2" s="34"/>
      <c r="CIN2" s="34"/>
      <c r="CIO2" s="34"/>
      <c r="CIP2" s="34"/>
      <c r="CIQ2" s="34"/>
      <c r="CIR2" s="34"/>
      <c r="CIS2" s="34"/>
      <c r="CIT2" s="34"/>
      <c r="CIU2" s="34"/>
      <c r="CIV2" s="34"/>
      <c r="CIW2" s="34"/>
      <c r="CIX2" s="34"/>
      <c r="CIY2" s="34"/>
      <c r="CIZ2" s="34"/>
      <c r="CJA2" s="34"/>
      <c r="CJB2" s="34"/>
      <c r="CJC2" s="34"/>
      <c r="CJD2" s="34"/>
      <c r="CJE2" s="34"/>
      <c r="CJF2" s="34"/>
      <c r="CJG2" s="34"/>
      <c r="CJH2" s="34"/>
      <c r="CJI2" s="34"/>
      <c r="CJJ2" s="34"/>
      <c r="CJK2" s="34"/>
      <c r="CJL2" s="34"/>
      <c r="CJM2" s="34"/>
      <c r="CJN2" s="34"/>
      <c r="CJO2" s="34"/>
      <c r="CJP2" s="34"/>
      <c r="CJQ2" s="34"/>
      <c r="CJR2" s="34"/>
      <c r="CJS2" s="34"/>
      <c r="CJT2" s="34"/>
      <c r="CJU2" s="34"/>
      <c r="CJV2" s="34"/>
      <c r="CJW2" s="34"/>
      <c r="CJX2" s="34"/>
      <c r="CJY2" s="34"/>
      <c r="CJZ2" s="34"/>
      <c r="CKA2" s="34"/>
      <c r="CKB2" s="34"/>
      <c r="CKC2" s="34"/>
      <c r="CKD2" s="34"/>
      <c r="CKE2" s="34"/>
      <c r="CKF2" s="34"/>
      <c r="CKG2" s="34"/>
      <c r="CKH2" s="34"/>
      <c r="CKI2" s="34"/>
      <c r="CKJ2" s="34"/>
      <c r="CKK2" s="34"/>
      <c r="CKL2" s="34"/>
      <c r="CKM2" s="34"/>
      <c r="CKN2" s="34"/>
      <c r="CKO2" s="34"/>
      <c r="CKP2" s="34"/>
      <c r="CKQ2" s="34"/>
      <c r="CKR2" s="34"/>
      <c r="CKS2" s="34"/>
      <c r="CKT2" s="34"/>
      <c r="CKU2" s="34"/>
      <c r="CKV2" s="34"/>
      <c r="CKW2" s="34"/>
      <c r="CKX2" s="34"/>
      <c r="CKY2" s="34"/>
      <c r="CKZ2" s="34"/>
      <c r="CLA2" s="34"/>
      <c r="CLB2" s="34"/>
      <c r="CLC2" s="34"/>
      <c r="CLD2" s="34"/>
      <c r="CLE2" s="34"/>
      <c r="CLF2" s="34"/>
      <c r="CLG2" s="34"/>
      <c r="CLH2" s="34"/>
      <c r="CLI2" s="34"/>
      <c r="CLJ2" s="34"/>
      <c r="CLK2" s="34"/>
      <c r="CLL2" s="34"/>
      <c r="CLM2" s="34"/>
      <c r="CLN2" s="34"/>
      <c r="CLO2" s="34"/>
      <c r="CLP2" s="34"/>
      <c r="CLQ2" s="34"/>
      <c r="CLR2" s="34"/>
      <c r="CLS2" s="34"/>
      <c r="CLT2" s="34"/>
      <c r="CLU2" s="34"/>
      <c r="CLV2" s="34"/>
      <c r="CLW2" s="34"/>
      <c r="CLX2" s="34"/>
      <c r="CLY2" s="34"/>
      <c r="CLZ2" s="34"/>
      <c r="CMA2" s="34"/>
      <c r="CMB2" s="34"/>
      <c r="CMC2" s="34"/>
      <c r="CMD2" s="34"/>
      <c r="CME2" s="34"/>
      <c r="CMF2" s="34"/>
      <c r="CMG2" s="34"/>
      <c r="CMH2" s="34"/>
      <c r="CMI2" s="34"/>
      <c r="CMJ2" s="34"/>
      <c r="CMK2" s="34"/>
      <c r="CML2" s="34"/>
      <c r="CMM2" s="34"/>
      <c r="CMN2" s="34"/>
      <c r="CMO2" s="34"/>
      <c r="CMP2" s="34"/>
      <c r="CMQ2" s="34"/>
      <c r="CMR2" s="34"/>
      <c r="CMS2" s="34"/>
      <c r="CMT2" s="34"/>
      <c r="CMU2" s="34"/>
      <c r="CMV2" s="34"/>
      <c r="CMW2" s="34"/>
      <c r="CMX2" s="34"/>
      <c r="CMY2" s="34"/>
      <c r="CMZ2" s="34"/>
      <c r="CNA2" s="34"/>
      <c r="CNB2" s="34"/>
      <c r="CNC2" s="34"/>
      <c r="CND2" s="34"/>
      <c r="CNE2" s="34"/>
      <c r="CNF2" s="34"/>
      <c r="CNG2" s="34"/>
      <c r="CNH2" s="34"/>
      <c r="CNI2" s="34"/>
      <c r="CNJ2" s="34"/>
      <c r="CNK2" s="34"/>
      <c r="CNL2" s="34"/>
      <c r="CNM2" s="34"/>
      <c r="CNN2" s="34"/>
      <c r="CNO2" s="34"/>
      <c r="CNP2" s="34"/>
      <c r="CNQ2" s="34"/>
      <c r="CNR2" s="34"/>
      <c r="CNS2" s="34"/>
      <c r="CNT2" s="34"/>
      <c r="CNU2" s="34"/>
      <c r="CNV2" s="34"/>
      <c r="CNW2" s="34"/>
      <c r="CNX2" s="34"/>
      <c r="CNY2" s="34"/>
      <c r="CNZ2" s="34"/>
      <c r="COA2" s="34"/>
      <c r="COB2" s="34"/>
      <c r="COC2" s="34"/>
      <c r="COD2" s="34"/>
      <c r="COE2" s="34"/>
      <c r="COF2" s="34"/>
      <c r="COG2" s="34"/>
      <c r="COH2" s="34"/>
      <c r="COI2" s="34"/>
      <c r="COJ2" s="34"/>
      <c r="COK2" s="34"/>
      <c r="COL2" s="34"/>
      <c r="COM2" s="34"/>
      <c r="CON2" s="34"/>
      <c r="COO2" s="34"/>
      <c r="COP2" s="34"/>
      <c r="COQ2" s="34"/>
      <c r="COR2" s="34"/>
      <c r="COS2" s="34"/>
      <c r="COT2" s="34"/>
      <c r="COU2" s="34"/>
      <c r="COV2" s="34"/>
      <c r="COW2" s="34"/>
      <c r="COX2" s="34"/>
      <c r="COY2" s="34"/>
      <c r="COZ2" s="34"/>
      <c r="CPA2" s="34"/>
      <c r="CPB2" s="34"/>
      <c r="CPC2" s="34"/>
      <c r="CPD2" s="34"/>
      <c r="CPE2" s="34"/>
      <c r="CPF2" s="34"/>
      <c r="CPG2" s="34"/>
      <c r="CPH2" s="34"/>
      <c r="CPI2" s="34"/>
      <c r="CPJ2" s="34"/>
      <c r="CPK2" s="34"/>
      <c r="CPL2" s="34"/>
      <c r="CPM2" s="34"/>
      <c r="CPN2" s="34"/>
      <c r="CPO2" s="34"/>
      <c r="CPP2" s="34"/>
      <c r="CPQ2" s="34"/>
      <c r="CPR2" s="34"/>
      <c r="CPS2" s="34"/>
      <c r="CPT2" s="34"/>
      <c r="CPU2" s="34"/>
      <c r="CPV2" s="34"/>
      <c r="CPW2" s="34"/>
      <c r="CPX2" s="34"/>
      <c r="CPY2" s="34"/>
      <c r="CPZ2" s="34"/>
      <c r="CQA2" s="34"/>
      <c r="CQB2" s="34"/>
      <c r="CQC2" s="34"/>
      <c r="CQD2" s="34"/>
      <c r="CQE2" s="34"/>
      <c r="CQF2" s="34"/>
      <c r="CQG2" s="34"/>
      <c r="CQH2" s="34"/>
      <c r="CQI2" s="34"/>
      <c r="CQJ2" s="34"/>
      <c r="CQK2" s="34"/>
      <c r="CQL2" s="34"/>
      <c r="CQM2" s="34"/>
      <c r="CQN2" s="34"/>
      <c r="CQO2" s="34"/>
      <c r="CQP2" s="34"/>
      <c r="CQQ2" s="34"/>
      <c r="CQR2" s="34"/>
      <c r="CQS2" s="34"/>
      <c r="CQT2" s="34"/>
      <c r="CQU2" s="34"/>
      <c r="CQV2" s="34"/>
      <c r="CQW2" s="34"/>
      <c r="CQX2" s="34"/>
      <c r="CQY2" s="34"/>
      <c r="CQZ2" s="34"/>
      <c r="CRA2" s="34"/>
      <c r="CRB2" s="34"/>
      <c r="CRC2" s="34"/>
      <c r="CRD2" s="34"/>
      <c r="CRE2" s="34"/>
      <c r="CRF2" s="34"/>
      <c r="CRG2" s="34"/>
      <c r="CRH2" s="34"/>
      <c r="CRI2" s="34"/>
      <c r="CRJ2" s="34"/>
      <c r="CRK2" s="34"/>
      <c r="CRL2" s="34"/>
      <c r="CRM2" s="34"/>
      <c r="CRN2" s="34"/>
      <c r="CRO2" s="34"/>
      <c r="CRP2" s="34"/>
      <c r="CRQ2" s="34"/>
      <c r="CRR2" s="34"/>
      <c r="CRS2" s="34"/>
      <c r="CRT2" s="34"/>
      <c r="CRU2" s="34"/>
      <c r="CRV2" s="34"/>
      <c r="CRW2" s="34"/>
      <c r="CRX2" s="34"/>
      <c r="CRY2" s="34"/>
      <c r="CRZ2" s="34"/>
      <c r="CSA2" s="34"/>
      <c r="CSB2" s="34"/>
      <c r="CSC2" s="34"/>
      <c r="CSD2" s="34"/>
      <c r="CSE2" s="34"/>
      <c r="CSF2" s="34"/>
      <c r="CSG2" s="34"/>
      <c r="CSH2" s="34"/>
      <c r="CSI2" s="34"/>
      <c r="CSJ2" s="34"/>
      <c r="CSK2" s="34"/>
      <c r="CSL2" s="34"/>
      <c r="CSM2" s="34"/>
      <c r="CSN2" s="34"/>
      <c r="CSO2" s="34"/>
      <c r="CSP2" s="34"/>
      <c r="CSQ2" s="34"/>
      <c r="CSR2" s="34"/>
      <c r="CSS2" s="34"/>
      <c r="CST2" s="34"/>
      <c r="CSU2" s="34"/>
      <c r="CSV2" s="34"/>
      <c r="CSW2" s="34"/>
      <c r="CSX2" s="34"/>
      <c r="CSY2" s="34"/>
      <c r="CSZ2" s="34"/>
      <c r="CTA2" s="34"/>
      <c r="CTB2" s="34"/>
      <c r="CTC2" s="34"/>
      <c r="CTD2" s="34"/>
      <c r="CTE2" s="34"/>
      <c r="CTF2" s="34"/>
      <c r="CTG2" s="34"/>
      <c r="CTH2" s="34"/>
      <c r="CTI2" s="34"/>
      <c r="CTJ2" s="34"/>
      <c r="CTK2" s="34"/>
      <c r="CTL2" s="34"/>
      <c r="CTM2" s="34"/>
      <c r="CTN2" s="34"/>
      <c r="CTO2" s="34"/>
      <c r="CTP2" s="34"/>
      <c r="CTQ2" s="34"/>
      <c r="CTR2" s="34"/>
      <c r="CTS2" s="34"/>
      <c r="CTT2" s="34"/>
      <c r="CTU2" s="34"/>
      <c r="CTV2" s="34"/>
      <c r="CTW2" s="34"/>
      <c r="CTX2" s="34"/>
      <c r="CTY2" s="34"/>
      <c r="CTZ2" s="34"/>
      <c r="CUA2" s="34"/>
      <c r="CUB2" s="34"/>
      <c r="CUC2" s="34"/>
      <c r="CUD2" s="34"/>
      <c r="CUE2" s="34"/>
      <c r="CUF2" s="34"/>
      <c r="CUG2" s="34"/>
      <c r="CUH2" s="34"/>
      <c r="CUI2" s="34"/>
      <c r="CUJ2" s="34"/>
      <c r="CUK2" s="34"/>
      <c r="CUL2" s="34"/>
      <c r="CUM2" s="34"/>
      <c r="CUN2" s="34"/>
      <c r="CUO2" s="34"/>
      <c r="CUP2" s="34"/>
      <c r="CUQ2" s="34"/>
      <c r="CUR2" s="34"/>
      <c r="CUS2" s="34"/>
      <c r="CUT2" s="34"/>
      <c r="CUU2" s="34"/>
      <c r="CUV2" s="34"/>
      <c r="CUW2" s="34"/>
      <c r="CUX2" s="34"/>
      <c r="CUY2" s="34"/>
      <c r="CUZ2" s="34"/>
      <c r="CVA2" s="34"/>
      <c r="CVB2" s="34"/>
      <c r="CVC2" s="34"/>
      <c r="CVD2" s="34"/>
      <c r="CVE2" s="34"/>
      <c r="CVF2" s="34"/>
      <c r="CVG2" s="34"/>
      <c r="CVH2" s="34"/>
      <c r="CVI2" s="34"/>
      <c r="CVJ2" s="34"/>
      <c r="CVK2" s="34"/>
      <c r="CVL2" s="34"/>
      <c r="CVM2" s="34"/>
      <c r="CVN2" s="34"/>
      <c r="CVO2" s="34"/>
      <c r="CVP2" s="34"/>
      <c r="CVQ2" s="34"/>
      <c r="CVR2" s="34"/>
      <c r="CVS2" s="34"/>
      <c r="CVT2" s="34"/>
      <c r="CVU2" s="34"/>
      <c r="CVV2" s="34"/>
      <c r="CVW2" s="34"/>
      <c r="CVX2" s="34"/>
      <c r="CVY2" s="34"/>
      <c r="CVZ2" s="34"/>
      <c r="CWA2" s="34"/>
      <c r="CWB2" s="34"/>
      <c r="CWC2" s="34"/>
      <c r="CWD2" s="34"/>
      <c r="CWE2" s="34"/>
      <c r="CWF2" s="34"/>
      <c r="CWG2" s="34"/>
      <c r="CWH2" s="34"/>
      <c r="CWI2" s="34"/>
      <c r="CWJ2" s="34"/>
      <c r="CWK2" s="34"/>
      <c r="CWL2" s="34"/>
      <c r="CWM2" s="34"/>
      <c r="CWN2" s="34"/>
      <c r="CWO2" s="34"/>
      <c r="CWP2" s="34"/>
      <c r="CWQ2" s="34"/>
      <c r="CWR2" s="34"/>
      <c r="CWS2" s="34"/>
      <c r="CWT2" s="34"/>
      <c r="CWU2" s="34"/>
      <c r="CWV2" s="34"/>
      <c r="CWW2" s="34"/>
      <c r="CWX2" s="34"/>
      <c r="CWY2" s="34"/>
      <c r="CWZ2" s="34"/>
      <c r="CXA2" s="34"/>
      <c r="CXB2" s="34"/>
      <c r="CXC2" s="34"/>
      <c r="CXD2" s="34"/>
      <c r="CXE2" s="34"/>
      <c r="CXF2" s="34"/>
      <c r="CXG2" s="34"/>
      <c r="CXH2" s="34"/>
      <c r="CXI2" s="34"/>
      <c r="CXJ2" s="34"/>
      <c r="CXK2" s="34"/>
      <c r="CXL2" s="34"/>
      <c r="CXM2" s="34"/>
      <c r="CXN2" s="34"/>
      <c r="CXO2" s="34"/>
      <c r="CXP2" s="34"/>
      <c r="CXQ2" s="34"/>
      <c r="CXR2" s="34"/>
      <c r="CXS2" s="34"/>
      <c r="CXT2" s="34"/>
      <c r="CXU2" s="34"/>
      <c r="CXV2" s="34"/>
      <c r="CXW2" s="34"/>
      <c r="CXX2" s="34"/>
      <c r="CXY2" s="34"/>
      <c r="CXZ2" s="34"/>
      <c r="CYA2" s="34"/>
      <c r="CYB2" s="34"/>
      <c r="CYC2" s="34"/>
      <c r="CYD2" s="34"/>
      <c r="CYE2" s="34"/>
      <c r="CYF2" s="34"/>
      <c r="CYG2" s="34"/>
      <c r="CYH2" s="34"/>
      <c r="CYI2" s="34"/>
      <c r="CYJ2" s="34"/>
      <c r="CYK2" s="34"/>
      <c r="CYL2" s="34"/>
      <c r="CYM2" s="34"/>
      <c r="CYN2" s="34"/>
      <c r="CYO2" s="34"/>
      <c r="CYP2" s="34"/>
      <c r="CYQ2" s="34"/>
      <c r="CYR2" s="34"/>
      <c r="CYS2" s="34"/>
      <c r="CYT2" s="34"/>
      <c r="CYU2" s="34"/>
      <c r="CYV2" s="34"/>
      <c r="CYW2" s="34"/>
      <c r="CYX2" s="34"/>
      <c r="CYY2" s="34"/>
      <c r="CYZ2" s="34"/>
      <c r="CZA2" s="34"/>
      <c r="CZB2" s="34"/>
      <c r="CZC2" s="34"/>
      <c r="CZD2" s="34"/>
      <c r="CZE2" s="34"/>
      <c r="CZF2" s="34"/>
      <c r="CZG2" s="34"/>
      <c r="CZH2" s="34"/>
      <c r="CZI2" s="34"/>
      <c r="CZJ2" s="34"/>
      <c r="CZK2" s="34"/>
      <c r="CZL2" s="34"/>
      <c r="CZM2" s="34"/>
      <c r="CZN2" s="34"/>
      <c r="CZO2" s="34"/>
      <c r="CZP2" s="34"/>
      <c r="CZQ2" s="34"/>
      <c r="CZR2" s="34"/>
      <c r="CZS2" s="34"/>
      <c r="CZT2" s="34"/>
      <c r="CZU2" s="34"/>
      <c r="CZV2" s="34"/>
      <c r="CZW2" s="34"/>
      <c r="CZX2" s="34"/>
      <c r="CZY2" s="34"/>
      <c r="CZZ2" s="34"/>
      <c r="DAA2" s="34"/>
      <c r="DAB2" s="34"/>
      <c r="DAC2" s="34"/>
      <c r="DAD2" s="34"/>
      <c r="DAE2" s="34"/>
      <c r="DAF2" s="34"/>
      <c r="DAG2" s="34"/>
      <c r="DAH2" s="34"/>
      <c r="DAI2" s="34"/>
      <c r="DAJ2" s="34"/>
      <c r="DAK2" s="34"/>
      <c r="DAL2" s="34"/>
      <c r="DAM2" s="34"/>
      <c r="DAN2" s="34"/>
      <c r="DAO2" s="34"/>
      <c r="DAP2" s="34"/>
      <c r="DAQ2" s="34"/>
      <c r="DAR2" s="34"/>
      <c r="DAS2" s="34"/>
      <c r="DAT2" s="34"/>
      <c r="DAU2" s="34"/>
      <c r="DAV2" s="34"/>
      <c r="DAW2" s="34"/>
      <c r="DAX2" s="34"/>
      <c r="DAY2" s="34"/>
      <c r="DAZ2" s="34"/>
      <c r="DBA2" s="34"/>
      <c r="DBB2" s="34"/>
      <c r="DBC2" s="34"/>
      <c r="DBD2" s="34"/>
      <c r="DBE2" s="34"/>
      <c r="DBF2" s="34"/>
      <c r="DBG2" s="34"/>
      <c r="DBH2" s="34"/>
      <c r="DBI2" s="34"/>
      <c r="DBJ2" s="34"/>
      <c r="DBK2" s="34"/>
      <c r="DBL2" s="34"/>
      <c r="DBM2" s="34"/>
      <c r="DBN2" s="34"/>
      <c r="DBO2" s="34"/>
      <c r="DBP2" s="34"/>
      <c r="DBQ2" s="34"/>
      <c r="DBR2" s="34"/>
      <c r="DBS2" s="34"/>
      <c r="DBT2" s="34"/>
      <c r="DBU2" s="34"/>
      <c r="DBV2" s="34"/>
      <c r="DBW2" s="34"/>
      <c r="DBX2" s="34"/>
      <c r="DBY2" s="34"/>
      <c r="DBZ2" s="34"/>
      <c r="DCA2" s="34"/>
      <c r="DCB2" s="34"/>
      <c r="DCC2" s="34"/>
      <c r="DCD2" s="34"/>
      <c r="DCE2" s="34"/>
      <c r="DCF2" s="34"/>
      <c r="DCG2" s="34"/>
      <c r="DCH2" s="34"/>
      <c r="DCI2" s="34"/>
      <c r="DCJ2" s="34"/>
      <c r="DCK2" s="34"/>
      <c r="DCL2" s="34"/>
      <c r="DCM2" s="34"/>
      <c r="DCN2" s="34"/>
      <c r="DCO2" s="34"/>
      <c r="DCP2" s="34"/>
      <c r="DCQ2" s="34"/>
      <c r="DCR2" s="34"/>
      <c r="DCS2" s="34"/>
      <c r="DCT2" s="34"/>
      <c r="DCU2" s="34"/>
      <c r="DCV2" s="34"/>
      <c r="DCW2" s="34"/>
      <c r="DCX2" s="34"/>
      <c r="DCY2" s="34"/>
      <c r="DCZ2" s="34"/>
      <c r="DDA2" s="34"/>
      <c r="DDB2" s="34"/>
      <c r="DDC2" s="34"/>
      <c r="DDD2" s="34"/>
      <c r="DDE2" s="34"/>
      <c r="DDF2" s="34"/>
      <c r="DDG2" s="34"/>
      <c r="DDH2" s="34"/>
      <c r="DDI2" s="34"/>
      <c r="DDJ2" s="34"/>
      <c r="DDK2" s="34"/>
      <c r="DDL2" s="34"/>
      <c r="DDM2" s="34"/>
      <c r="DDN2" s="34"/>
      <c r="DDO2" s="34"/>
      <c r="DDP2" s="34"/>
      <c r="DDQ2" s="34"/>
      <c r="DDR2" s="34"/>
      <c r="DDS2" s="34"/>
      <c r="DDT2" s="34"/>
      <c r="DDU2" s="34"/>
      <c r="DDV2" s="34"/>
      <c r="DDW2" s="34"/>
      <c r="DDX2" s="34"/>
      <c r="DDY2" s="34"/>
      <c r="DDZ2" s="34"/>
      <c r="DEA2" s="34"/>
      <c r="DEB2" s="34"/>
      <c r="DEC2" s="34"/>
      <c r="DED2" s="34"/>
      <c r="DEE2" s="34"/>
      <c r="DEF2" s="34"/>
      <c r="DEG2" s="34"/>
      <c r="DEH2" s="34"/>
      <c r="DEI2" s="34"/>
      <c r="DEJ2" s="34"/>
      <c r="DEK2" s="34"/>
      <c r="DEL2" s="34"/>
      <c r="DEM2" s="34"/>
      <c r="DEN2" s="34"/>
      <c r="DEO2" s="34"/>
      <c r="DEP2" s="34"/>
      <c r="DEQ2" s="34"/>
      <c r="DER2" s="34"/>
      <c r="DES2" s="34"/>
      <c r="DET2" s="34"/>
      <c r="DEU2" s="34"/>
      <c r="DEV2" s="34"/>
      <c r="DEW2" s="34"/>
      <c r="DEX2" s="34"/>
      <c r="DEY2" s="34"/>
      <c r="DEZ2" s="34"/>
      <c r="DFA2" s="34"/>
      <c r="DFB2" s="34"/>
      <c r="DFC2" s="34"/>
      <c r="DFD2" s="34"/>
      <c r="DFE2" s="34"/>
      <c r="DFF2" s="34"/>
      <c r="DFG2" s="34"/>
      <c r="DFH2" s="34"/>
      <c r="DFI2" s="34"/>
      <c r="DFJ2" s="34"/>
      <c r="DFK2" s="34"/>
      <c r="DFL2" s="34"/>
      <c r="DFM2" s="34"/>
      <c r="DFN2" s="34"/>
      <c r="DFO2" s="34"/>
      <c r="DFP2" s="34"/>
      <c r="DFQ2" s="34"/>
      <c r="DFR2" s="34"/>
      <c r="DFS2" s="34"/>
      <c r="DFT2" s="34"/>
      <c r="DFU2" s="34"/>
      <c r="DFV2" s="34"/>
      <c r="DFW2" s="34"/>
      <c r="DFX2" s="34"/>
      <c r="DFY2" s="34"/>
      <c r="DFZ2" s="34"/>
      <c r="DGA2" s="34"/>
      <c r="DGB2" s="34"/>
      <c r="DGC2" s="34"/>
      <c r="DGD2" s="34"/>
      <c r="DGE2" s="34"/>
      <c r="DGF2" s="34"/>
      <c r="DGG2" s="34"/>
      <c r="DGH2" s="34"/>
      <c r="DGI2" s="34"/>
      <c r="DGJ2" s="34"/>
      <c r="DGK2" s="34"/>
      <c r="DGL2" s="34"/>
      <c r="DGM2" s="34"/>
      <c r="DGN2" s="34"/>
      <c r="DGO2" s="34"/>
      <c r="DGP2" s="34"/>
      <c r="DGQ2" s="34"/>
      <c r="DGR2" s="34"/>
      <c r="DGS2" s="34"/>
      <c r="DGT2" s="34"/>
      <c r="DGU2" s="34"/>
      <c r="DGV2" s="34"/>
      <c r="DGW2" s="34"/>
      <c r="DGX2" s="34"/>
      <c r="DGY2" s="34"/>
      <c r="DGZ2" s="34"/>
      <c r="DHA2" s="34"/>
      <c r="DHB2" s="34"/>
      <c r="DHC2" s="34"/>
      <c r="DHD2" s="34"/>
      <c r="DHE2" s="34"/>
      <c r="DHF2" s="34"/>
      <c r="DHG2" s="34"/>
      <c r="DHH2" s="34"/>
      <c r="DHI2" s="34"/>
      <c r="DHJ2" s="34"/>
      <c r="DHK2" s="34"/>
      <c r="DHL2" s="34"/>
      <c r="DHM2" s="34"/>
      <c r="DHN2" s="34"/>
      <c r="DHO2" s="34"/>
      <c r="DHP2" s="34"/>
      <c r="DHQ2" s="34"/>
      <c r="DHR2" s="34"/>
      <c r="DHS2" s="34"/>
      <c r="DHT2" s="34"/>
      <c r="DHU2" s="34"/>
      <c r="DHV2" s="34"/>
      <c r="DHW2" s="34"/>
      <c r="DHX2" s="34"/>
      <c r="DHY2" s="34"/>
      <c r="DHZ2" s="34"/>
      <c r="DIA2" s="34"/>
      <c r="DIB2" s="34"/>
      <c r="DIC2" s="34"/>
      <c r="DID2" s="34"/>
      <c r="DIE2" s="34"/>
      <c r="DIF2" s="34"/>
      <c r="DIG2" s="34"/>
      <c r="DIH2" s="34"/>
      <c r="DII2" s="34"/>
      <c r="DIJ2" s="34"/>
      <c r="DIK2" s="34"/>
      <c r="DIL2" s="34"/>
      <c r="DIM2" s="34"/>
      <c r="DIN2" s="34"/>
      <c r="DIO2" s="34"/>
      <c r="DIP2" s="34"/>
      <c r="DIQ2" s="34"/>
      <c r="DIR2" s="34"/>
      <c r="DIS2" s="34"/>
      <c r="DIT2" s="34"/>
      <c r="DIU2" s="34"/>
      <c r="DIV2" s="34"/>
      <c r="DIW2" s="34"/>
      <c r="DIX2" s="34"/>
      <c r="DIY2" s="34"/>
      <c r="DIZ2" s="34"/>
      <c r="DJA2" s="34"/>
      <c r="DJB2" s="34"/>
      <c r="DJC2" s="34"/>
      <c r="DJD2" s="34"/>
      <c r="DJE2" s="34"/>
      <c r="DJF2" s="34"/>
      <c r="DJG2" s="34"/>
      <c r="DJH2" s="34"/>
      <c r="DJI2" s="34"/>
      <c r="DJJ2" s="34"/>
      <c r="DJK2" s="34"/>
      <c r="DJL2" s="34"/>
      <c r="DJM2" s="34"/>
      <c r="DJN2" s="34"/>
      <c r="DJO2" s="34"/>
      <c r="DJP2" s="34"/>
      <c r="DJQ2" s="34"/>
      <c r="DJR2" s="34"/>
      <c r="DJS2" s="34"/>
      <c r="DJT2" s="34"/>
      <c r="DJU2" s="34"/>
      <c r="DJV2" s="34"/>
      <c r="DJW2" s="34"/>
      <c r="DJX2" s="34"/>
      <c r="DJY2" s="34"/>
      <c r="DJZ2" s="34"/>
      <c r="DKA2" s="34"/>
      <c r="DKB2" s="34"/>
      <c r="DKC2" s="34"/>
      <c r="DKD2" s="34"/>
      <c r="DKE2" s="34"/>
      <c r="DKF2" s="34"/>
      <c r="DKG2" s="34"/>
      <c r="DKH2" s="34"/>
      <c r="DKI2" s="34"/>
      <c r="DKJ2" s="34"/>
      <c r="DKK2" s="34"/>
      <c r="DKL2" s="34"/>
      <c r="DKM2" s="34"/>
      <c r="DKN2" s="34"/>
      <c r="DKO2" s="34"/>
      <c r="DKP2" s="34"/>
      <c r="DKQ2" s="34"/>
      <c r="DKR2" s="34"/>
      <c r="DKS2" s="34"/>
      <c r="DKT2" s="34"/>
      <c r="DKU2" s="34"/>
      <c r="DKV2" s="34"/>
      <c r="DKW2" s="34"/>
      <c r="DKX2" s="34"/>
      <c r="DKY2" s="34"/>
      <c r="DKZ2" s="34"/>
      <c r="DLA2" s="34"/>
      <c r="DLB2" s="34"/>
      <c r="DLC2" s="34"/>
      <c r="DLD2" s="34"/>
      <c r="DLE2" s="34"/>
      <c r="DLF2" s="34"/>
      <c r="DLG2" s="34"/>
      <c r="DLH2" s="34"/>
      <c r="DLI2" s="34"/>
      <c r="DLJ2" s="34"/>
      <c r="DLK2" s="34"/>
      <c r="DLL2" s="34"/>
      <c r="DLM2" s="34"/>
      <c r="DLN2" s="34"/>
      <c r="DLO2" s="34"/>
      <c r="DLP2" s="34"/>
      <c r="DLQ2" s="34"/>
      <c r="DLR2" s="34"/>
      <c r="DLS2" s="34"/>
      <c r="DLT2" s="34"/>
      <c r="DLU2" s="34"/>
      <c r="DLV2" s="34"/>
      <c r="DLW2" s="34"/>
      <c r="DLX2" s="34"/>
      <c r="DLY2" s="34"/>
      <c r="DLZ2" s="34"/>
      <c r="DMA2" s="34"/>
      <c r="DMB2" s="34"/>
      <c r="DMC2" s="34"/>
      <c r="DMD2" s="34"/>
      <c r="DME2" s="34"/>
      <c r="DMF2" s="34"/>
      <c r="DMG2" s="34"/>
      <c r="DMH2" s="34"/>
      <c r="DMI2" s="34"/>
      <c r="DMJ2" s="34"/>
      <c r="DMK2" s="34"/>
      <c r="DML2" s="34"/>
      <c r="DMM2" s="34"/>
      <c r="DMN2" s="34"/>
      <c r="DMO2" s="34"/>
      <c r="DMP2" s="34"/>
      <c r="DMQ2" s="34"/>
      <c r="DMR2" s="34"/>
      <c r="DMS2" s="34"/>
      <c r="DMT2" s="34"/>
      <c r="DMU2" s="34"/>
      <c r="DMV2" s="34"/>
      <c r="DMW2" s="34"/>
      <c r="DMX2" s="34"/>
      <c r="DMY2" s="34"/>
      <c r="DMZ2" s="34"/>
      <c r="DNA2" s="34"/>
      <c r="DNB2" s="34"/>
      <c r="DNC2" s="34"/>
      <c r="DND2" s="34"/>
      <c r="DNE2" s="34"/>
      <c r="DNF2" s="34"/>
      <c r="DNG2" s="34"/>
      <c r="DNH2" s="34"/>
      <c r="DNI2" s="34"/>
      <c r="DNJ2" s="34"/>
      <c r="DNK2" s="34"/>
      <c r="DNL2" s="34"/>
      <c r="DNM2" s="34"/>
      <c r="DNN2" s="34"/>
      <c r="DNO2" s="34"/>
      <c r="DNP2" s="34"/>
      <c r="DNQ2" s="34"/>
      <c r="DNR2" s="34"/>
      <c r="DNS2" s="34"/>
      <c r="DNT2" s="34"/>
      <c r="DNU2" s="34"/>
      <c r="DNV2" s="34"/>
      <c r="DNW2" s="34"/>
      <c r="DNX2" s="34"/>
      <c r="DNY2" s="34"/>
      <c r="DNZ2" s="34"/>
      <c r="DOA2" s="34"/>
      <c r="DOB2" s="34"/>
      <c r="DOC2" s="34"/>
      <c r="DOD2" s="34"/>
      <c r="DOE2" s="34"/>
      <c r="DOF2" s="34"/>
      <c r="DOG2" s="34"/>
      <c r="DOH2" s="34"/>
      <c r="DOI2" s="34"/>
      <c r="DOJ2" s="34"/>
      <c r="DOK2" s="34"/>
      <c r="DOL2" s="34"/>
      <c r="DOM2" s="34"/>
      <c r="DON2" s="34"/>
      <c r="DOO2" s="34"/>
      <c r="DOP2" s="34"/>
      <c r="DOQ2" s="34"/>
      <c r="DOR2" s="34"/>
      <c r="DOS2" s="34"/>
      <c r="DOT2" s="34"/>
      <c r="DOU2" s="34"/>
      <c r="DOV2" s="34"/>
      <c r="DOW2" s="34"/>
      <c r="DOX2" s="34"/>
      <c r="DOY2" s="34"/>
      <c r="DOZ2" s="34"/>
      <c r="DPA2" s="34"/>
      <c r="DPB2" s="34"/>
      <c r="DPC2" s="34"/>
      <c r="DPD2" s="34"/>
      <c r="DPE2" s="34"/>
      <c r="DPF2" s="34"/>
      <c r="DPG2" s="34"/>
      <c r="DPH2" s="34"/>
      <c r="DPI2" s="34"/>
      <c r="DPJ2" s="34"/>
      <c r="DPK2" s="34"/>
      <c r="DPL2" s="34"/>
      <c r="DPM2" s="34"/>
      <c r="DPN2" s="34"/>
      <c r="DPO2" s="34"/>
      <c r="DPP2" s="34"/>
      <c r="DPQ2" s="34"/>
      <c r="DPR2" s="34"/>
      <c r="DPS2" s="34"/>
      <c r="DPT2" s="34"/>
      <c r="DPU2" s="34"/>
      <c r="DPV2" s="34"/>
      <c r="DPW2" s="34"/>
      <c r="DPX2" s="34"/>
      <c r="DPY2" s="34"/>
      <c r="DPZ2" s="34"/>
      <c r="DQA2" s="34"/>
      <c r="DQB2" s="34"/>
      <c r="DQC2" s="34"/>
      <c r="DQD2" s="34"/>
      <c r="DQE2" s="34"/>
      <c r="DQF2" s="34"/>
      <c r="DQG2" s="34"/>
      <c r="DQH2" s="34"/>
      <c r="DQI2" s="34"/>
      <c r="DQJ2" s="34"/>
      <c r="DQK2" s="34"/>
      <c r="DQL2" s="34"/>
      <c r="DQM2" s="34"/>
      <c r="DQN2" s="34"/>
      <c r="DQO2" s="34"/>
      <c r="DQP2" s="34"/>
      <c r="DQQ2" s="34"/>
      <c r="DQR2" s="34"/>
      <c r="DQS2" s="34"/>
      <c r="DQT2" s="34"/>
      <c r="DQU2" s="34"/>
      <c r="DQV2" s="34"/>
      <c r="DQW2" s="34"/>
      <c r="DQX2" s="34"/>
      <c r="DQY2" s="34"/>
      <c r="DQZ2" s="34"/>
      <c r="DRA2" s="34"/>
      <c r="DRB2" s="34"/>
      <c r="DRC2" s="34"/>
      <c r="DRD2" s="34"/>
      <c r="DRE2" s="34"/>
      <c r="DRF2" s="34"/>
      <c r="DRG2" s="34"/>
      <c r="DRH2" s="34"/>
      <c r="DRI2" s="34"/>
      <c r="DRJ2" s="34"/>
      <c r="DRK2" s="34"/>
      <c r="DRL2" s="34"/>
      <c r="DRM2" s="34"/>
      <c r="DRN2" s="34"/>
      <c r="DRO2" s="34"/>
      <c r="DRP2" s="34"/>
      <c r="DRQ2" s="34"/>
      <c r="DRR2" s="34"/>
      <c r="DRS2" s="34"/>
      <c r="DRT2" s="34"/>
      <c r="DRU2" s="34"/>
      <c r="DRV2" s="34"/>
      <c r="DRW2" s="34"/>
      <c r="DRX2" s="34"/>
      <c r="DRY2" s="34"/>
      <c r="DRZ2" s="34"/>
      <c r="DSA2" s="34"/>
      <c r="DSB2" s="34"/>
      <c r="DSC2" s="34"/>
      <c r="DSD2" s="34"/>
      <c r="DSE2" s="34"/>
      <c r="DSF2" s="34"/>
      <c r="DSG2" s="34"/>
      <c r="DSH2" s="34"/>
      <c r="DSI2" s="34"/>
      <c r="DSJ2" s="34"/>
      <c r="DSK2" s="34"/>
      <c r="DSL2" s="34"/>
      <c r="DSM2" s="34"/>
      <c r="DSN2" s="34"/>
      <c r="DSO2" s="34"/>
      <c r="DSP2" s="34"/>
      <c r="DSQ2" s="34"/>
      <c r="DSR2" s="34"/>
      <c r="DSS2" s="34"/>
      <c r="DST2" s="34"/>
      <c r="DSU2" s="34"/>
      <c r="DSV2" s="34"/>
      <c r="DSW2" s="34"/>
      <c r="DSX2" s="34"/>
      <c r="DSY2" s="34"/>
      <c r="DSZ2" s="34"/>
      <c r="DTA2" s="34"/>
      <c r="DTB2" s="34"/>
      <c r="DTC2" s="34"/>
      <c r="DTD2" s="34"/>
      <c r="DTE2" s="34"/>
      <c r="DTF2" s="34"/>
      <c r="DTG2" s="34"/>
      <c r="DTH2" s="34"/>
      <c r="DTI2" s="34"/>
      <c r="DTJ2" s="34"/>
      <c r="DTK2" s="34"/>
      <c r="DTL2" s="34"/>
      <c r="DTM2" s="34"/>
      <c r="DTN2" s="34"/>
      <c r="DTO2" s="34"/>
      <c r="DTP2" s="34"/>
      <c r="DTQ2" s="34"/>
      <c r="DTR2" s="34"/>
      <c r="DTS2" s="34"/>
      <c r="DTT2" s="34"/>
      <c r="DTU2" s="34"/>
      <c r="DTV2" s="34"/>
      <c r="DTW2" s="34"/>
      <c r="DTX2" s="34"/>
      <c r="DTY2" s="34"/>
      <c r="DTZ2" s="34"/>
      <c r="DUA2" s="34"/>
      <c r="DUB2" s="34"/>
      <c r="DUC2" s="34"/>
      <c r="DUD2" s="34"/>
      <c r="DUE2" s="34"/>
      <c r="DUF2" s="34"/>
      <c r="DUG2" s="34"/>
      <c r="DUH2" s="34"/>
      <c r="DUI2" s="34"/>
      <c r="DUJ2" s="34"/>
      <c r="DUK2" s="34"/>
      <c r="DUL2" s="34"/>
      <c r="DUM2" s="34"/>
      <c r="DUN2" s="34"/>
      <c r="DUO2" s="34"/>
      <c r="DUP2" s="34"/>
      <c r="DUQ2" s="34"/>
      <c r="DUR2" s="34"/>
      <c r="DUS2" s="34"/>
      <c r="DUT2" s="34"/>
      <c r="DUU2" s="34"/>
      <c r="DUV2" s="34"/>
      <c r="DUW2" s="34"/>
      <c r="DUX2" s="34"/>
      <c r="DUY2" s="34"/>
      <c r="DUZ2" s="34"/>
      <c r="DVA2" s="34"/>
      <c r="DVB2" s="34"/>
      <c r="DVC2" s="34"/>
      <c r="DVD2" s="34"/>
      <c r="DVE2" s="34"/>
      <c r="DVF2" s="34"/>
      <c r="DVG2" s="34"/>
      <c r="DVH2" s="34"/>
      <c r="DVI2" s="34"/>
      <c r="DVJ2" s="34"/>
      <c r="DVK2" s="34"/>
      <c r="DVL2" s="34"/>
      <c r="DVM2" s="34"/>
      <c r="DVN2" s="34"/>
      <c r="DVO2" s="34"/>
      <c r="DVP2" s="34"/>
      <c r="DVQ2" s="34"/>
      <c r="DVR2" s="34"/>
      <c r="DVS2" s="34"/>
      <c r="DVT2" s="34"/>
      <c r="DVU2" s="34"/>
      <c r="DVV2" s="34"/>
      <c r="DVW2" s="34"/>
      <c r="DVX2" s="34"/>
      <c r="DVY2" s="34"/>
      <c r="DVZ2" s="34"/>
      <c r="DWA2" s="34"/>
      <c r="DWB2" s="34"/>
      <c r="DWC2" s="34"/>
      <c r="DWD2" s="34"/>
      <c r="DWE2" s="34"/>
      <c r="DWF2" s="34"/>
      <c r="DWG2" s="34"/>
      <c r="DWH2" s="34"/>
      <c r="DWI2" s="34"/>
      <c r="DWJ2" s="34"/>
      <c r="DWK2" s="34"/>
      <c r="DWL2" s="34"/>
      <c r="DWM2" s="34"/>
      <c r="DWN2" s="34"/>
      <c r="DWO2" s="34"/>
      <c r="DWP2" s="34"/>
      <c r="DWQ2" s="34"/>
      <c r="DWR2" s="34"/>
      <c r="DWS2" s="34"/>
      <c r="DWT2" s="34"/>
      <c r="DWU2" s="34"/>
      <c r="DWV2" s="34"/>
      <c r="DWW2" s="34"/>
      <c r="DWX2" s="34"/>
      <c r="DWY2" s="34"/>
      <c r="DWZ2" s="34"/>
      <c r="DXA2" s="34"/>
      <c r="DXB2" s="34"/>
      <c r="DXC2" s="34"/>
      <c r="DXD2" s="34"/>
      <c r="DXE2" s="34"/>
      <c r="DXF2" s="34"/>
      <c r="DXG2" s="34"/>
      <c r="DXH2" s="34"/>
      <c r="DXI2" s="34"/>
      <c r="DXJ2" s="34"/>
      <c r="DXK2" s="34"/>
      <c r="DXL2" s="34"/>
      <c r="DXM2" s="34"/>
      <c r="DXN2" s="34"/>
      <c r="DXO2" s="34"/>
      <c r="DXP2" s="34"/>
      <c r="DXQ2" s="34"/>
      <c r="DXR2" s="34"/>
      <c r="DXS2" s="34"/>
      <c r="DXT2" s="34"/>
      <c r="DXU2" s="34"/>
      <c r="DXV2" s="34"/>
      <c r="DXW2" s="34"/>
      <c r="DXX2" s="34"/>
      <c r="DXY2" s="34"/>
      <c r="DXZ2" s="34"/>
      <c r="DYA2" s="34"/>
      <c r="DYB2" s="34"/>
      <c r="DYC2" s="34"/>
      <c r="DYD2" s="34"/>
      <c r="DYE2" s="34"/>
      <c r="DYF2" s="34"/>
      <c r="DYG2" s="34"/>
      <c r="DYH2" s="34"/>
      <c r="DYI2" s="34"/>
      <c r="DYJ2" s="34"/>
      <c r="DYK2" s="34"/>
      <c r="DYL2" s="34"/>
      <c r="DYM2" s="34"/>
      <c r="DYN2" s="34"/>
      <c r="DYO2" s="34"/>
      <c r="DYP2" s="34"/>
      <c r="DYQ2" s="34"/>
      <c r="DYR2" s="34"/>
      <c r="DYS2" s="34"/>
      <c r="DYT2" s="34"/>
      <c r="DYU2" s="34"/>
      <c r="DYV2" s="34"/>
      <c r="DYW2" s="34"/>
      <c r="DYX2" s="34"/>
      <c r="DYY2" s="34"/>
      <c r="DYZ2" s="34"/>
      <c r="DZA2" s="34"/>
      <c r="DZB2" s="34"/>
      <c r="DZC2" s="34"/>
      <c r="DZD2" s="34"/>
      <c r="DZE2" s="34"/>
      <c r="DZF2" s="34"/>
      <c r="DZG2" s="34"/>
      <c r="DZH2" s="34"/>
      <c r="DZI2" s="34"/>
      <c r="DZJ2" s="34"/>
      <c r="DZK2" s="34"/>
      <c r="DZL2" s="34"/>
      <c r="DZM2" s="34"/>
      <c r="DZN2" s="34"/>
      <c r="DZO2" s="34"/>
      <c r="DZP2" s="34"/>
      <c r="DZQ2" s="34"/>
      <c r="DZR2" s="34"/>
      <c r="DZS2" s="34"/>
      <c r="DZT2" s="34"/>
      <c r="DZU2" s="34"/>
      <c r="DZV2" s="34"/>
      <c r="DZW2" s="34"/>
      <c r="DZX2" s="34"/>
      <c r="DZY2" s="34"/>
      <c r="DZZ2" s="34"/>
      <c r="EAA2" s="34"/>
      <c r="EAB2" s="34"/>
      <c r="EAC2" s="34"/>
      <c r="EAD2" s="34"/>
      <c r="EAE2" s="34"/>
      <c r="EAF2" s="34"/>
      <c r="EAG2" s="34"/>
      <c r="EAH2" s="34"/>
      <c r="EAI2" s="34"/>
      <c r="EAJ2" s="34"/>
      <c r="EAK2" s="34"/>
      <c r="EAL2" s="34"/>
      <c r="EAM2" s="34"/>
      <c r="EAN2" s="34"/>
      <c r="EAO2" s="34"/>
      <c r="EAP2" s="34"/>
      <c r="EAQ2" s="34"/>
      <c r="EAR2" s="34"/>
      <c r="EAS2" s="34"/>
      <c r="EAT2" s="34"/>
      <c r="EAU2" s="34"/>
      <c r="EAV2" s="34"/>
      <c r="EAW2" s="34"/>
      <c r="EAX2" s="34"/>
      <c r="EAY2" s="34"/>
      <c r="EAZ2" s="34"/>
      <c r="EBA2" s="34"/>
      <c r="EBB2" s="34"/>
      <c r="EBC2" s="34"/>
      <c r="EBD2" s="34"/>
      <c r="EBE2" s="34"/>
      <c r="EBF2" s="34"/>
      <c r="EBG2" s="34"/>
      <c r="EBH2" s="34"/>
      <c r="EBI2" s="34"/>
      <c r="EBJ2" s="34"/>
      <c r="EBK2" s="34"/>
      <c r="EBL2" s="34"/>
      <c r="EBM2" s="34"/>
      <c r="EBN2" s="34"/>
      <c r="EBO2" s="34"/>
      <c r="EBP2" s="34"/>
      <c r="EBQ2" s="34"/>
      <c r="EBR2" s="34"/>
      <c r="EBS2" s="34"/>
      <c r="EBT2" s="34"/>
      <c r="EBU2" s="34"/>
      <c r="EBV2" s="34"/>
      <c r="EBW2" s="34"/>
      <c r="EBX2" s="34"/>
      <c r="EBY2" s="34"/>
      <c r="EBZ2" s="34"/>
      <c r="ECA2" s="34"/>
      <c r="ECB2" s="34"/>
      <c r="ECC2" s="34"/>
      <c r="ECD2" s="34"/>
      <c r="ECE2" s="34"/>
      <c r="ECF2" s="34"/>
      <c r="ECG2" s="34"/>
      <c r="ECH2" s="34"/>
      <c r="ECI2" s="34"/>
      <c r="ECJ2" s="34"/>
      <c r="ECK2" s="34"/>
      <c r="ECL2" s="34"/>
      <c r="ECM2" s="34"/>
      <c r="ECN2" s="34"/>
      <c r="ECO2" s="34"/>
      <c r="ECP2" s="34"/>
      <c r="ECQ2" s="34"/>
      <c r="ECR2" s="34"/>
      <c r="ECS2" s="34"/>
      <c r="ECT2" s="34"/>
      <c r="ECU2" s="34"/>
      <c r="ECV2" s="34"/>
      <c r="ECW2" s="34"/>
      <c r="ECX2" s="34"/>
      <c r="ECY2" s="34"/>
      <c r="ECZ2" s="34"/>
      <c r="EDA2" s="34"/>
      <c r="EDB2" s="34"/>
      <c r="EDC2" s="34"/>
      <c r="EDD2" s="34"/>
      <c r="EDE2" s="34"/>
      <c r="EDF2" s="34"/>
      <c r="EDG2" s="34"/>
      <c r="EDH2" s="34"/>
      <c r="EDI2" s="34"/>
      <c r="EDJ2" s="34"/>
      <c r="EDK2" s="34"/>
      <c r="EDL2" s="34"/>
      <c r="EDM2" s="34"/>
      <c r="EDN2" s="34"/>
      <c r="EDO2" s="34"/>
      <c r="EDP2" s="34"/>
      <c r="EDQ2" s="34"/>
      <c r="EDR2" s="34"/>
      <c r="EDS2" s="34"/>
      <c r="EDT2" s="34"/>
      <c r="EDU2" s="34"/>
      <c r="EDV2" s="34"/>
      <c r="EDW2" s="34"/>
      <c r="EDX2" s="34"/>
      <c r="EDY2" s="34"/>
      <c r="EDZ2" s="34"/>
      <c r="EEA2" s="34"/>
      <c r="EEB2" s="34"/>
      <c r="EEC2" s="34"/>
      <c r="EED2" s="34"/>
      <c r="EEE2" s="34"/>
      <c r="EEF2" s="34"/>
      <c r="EEG2" s="34"/>
      <c r="EEH2" s="34"/>
      <c r="EEI2" s="34"/>
      <c r="EEJ2" s="34"/>
      <c r="EEK2" s="34"/>
      <c r="EEL2" s="34"/>
      <c r="EEM2" s="34"/>
      <c r="EEN2" s="34"/>
      <c r="EEO2" s="34"/>
      <c r="EEP2" s="34"/>
      <c r="EEQ2" s="34"/>
      <c r="EER2" s="34"/>
      <c r="EES2" s="34"/>
      <c r="EET2" s="34"/>
      <c r="EEU2" s="34"/>
      <c r="EEV2" s="34"/>
      <c r="EEW2" s="34"/>
      <c r="EEX2" s="34"/>
      <c r="EEY2" s="34"/>
      <c r="EEZ2" s="34"/>
      <c r="EFA2" s="34"/>
      <c r="EFB2" s="34"/>
      <c r="EFC2" s="34"/>
      <c r="EFD2" s="34"/>
      <c r="EFE2" s="34"/>
      <c r="EFF2" s="34"/>
      <c r="EFG2" s="34"/>
      <c r="EFH2" s="34"/>
      <c r="EFI2" s="34"/>
      <c r="EFJ2" s="34"/>
      <c r="EFK2" s="34"/>
      <c r="EFL2" s="34"/>
      <c r="EFM2" s="34"/>
      <c r="EFN2" s="34"/>
      <c r="EFO2" s="34"/>
      <c r="EFP2" s="34"/>
      <c r="EFQ2" s="34"/>
      <c r="EFR2" s="34"/>
      <c r="EFS2" s="34"/>
      <c r="EFT2" s="34"/>
      <c r="EFU2" s="34"/>
      <c r="EFV2" s="34"/>
      <c r="EFW2" s="34"/>
      <c r="EFX2" s="34"/>
      <c r="EFY2" s="34"/>
      <c r="EFZ2" s="34"/>
      <c r="EGA2" s="34"/>
      <c r="EGB2" s="34"/>
      <c r="EGC2" s="34"/>
      <c r="EGD2" s="34"/>
      <c r="EGE2" s="34"/>
      <c r="EGF2" s="34"/>
      <c r="EGG2" s="34"/>
      <c r="EGH2" s="34"/>
      <c r="EGI2" s="34"/>
      <c r="EGJ2" s="34"/>
      <c r="EGK2" s="34"/>
      <c r="EGL2" s="34"/>
      <c r="EGM2" s="34"/>
      <c r="EGN2" s="34"/>
      <c r="EGO2" s="34"/>
      <c r="EGP2" s="34"/>
      <c r="EGQ2" s="34"/>
      <c r="EGR2" s="34"/>
      <c r="EGS2" s="34"/>
      <c r="EGT2" s="34"/>
      <c r="EGU2" s="34"/>
      <c r="EGV2" s="34"/>
      <c r="EGW2" s="34"/>
      <c r="EGX2" s="34"/>
      <c r="EGY2" s="34"/>
      <c r="EGZ2" s="34"/>
      <c r="EHA2" s="34"/>
      <c r="EHB2" s="34"/>
      <c r="EHC2" s="34"/>
      <c r="EHD2" s="34"/>
      <c r="EHE2" s="34"/>
      <c r="EHF2" s="34"/>
      <c r="EHG2" s="34"/>
      <c r="EHH2" s="34"/>
      <c r="EHI2" s="34"/>
      <c r="EHJ2" s="34"/>
      <c r="EHK2" s="34"/>
      <c r="EHL2" s="34"/>
      <c r="EHM2" s="34"/>
      <c r="EHN2" s="34"/>
      <c r="EHO2" s="34"/>
      <c r="EHP2" s="34"/>
      <c r="EHQ2" s="34"/>
      <c r="EHR2" s="34"/>
      <c r="EHS2" s="34"/>
      <c r="EHT2" s="34"/>
      <c r="EHU2" s="34"/>
      <c r="EHV2" s="34"/>
      <c r="EHW2" s="34"/>
      <c r="EHX2" s="34"/>
      <c r="EHY2" s="34"/>
      <c r="EHZ2" s="34"/>
      <c r="EIA2" s="34"/>
      <c r="EIB2" s="34"/>
      <c r="EIC2" s="34"/>
      <c r="EID2" s="34"/>
      <c r="EIE2" s="34"/>
      <c r="EIF2" s="34"/>
      <c r="EIG2" s="34"/>
      <c r="EIH2" s="34"/>
      <c r="EII2" s="34"/>
      <c r="EIJ2" s="34"/>
      <c r="EIK2" s="34"/>
      <c r="EIL2" s="34"/>
      <c r="EIM2" s="34"/>
      <c r="EIN2" s="34"/>
      <c r="EIO2" s="34"/>
      <c r="EIP2" s="34"/>
      <c r="EIQ2" s="34"/>
      <c r="EIR2" s="34"/>
      <c r="EIS2" s="34"/>
      <c r="EIT2" s="34"/>
      <c r="EIU2" s="34"/>
      <c r="EIV2" s="34"/>
      <c r="EIW2" s="34"/>
      <c r="EIX2" s="34"/>
      <c r="EIY2" s="34"/>
      <c r="EIZ2" s="34"/>
      <c r="EJA2" s="34"/>
      <c r="EJB2" s="34"/>
      <c r="EJC2" s="34"/>
      <c r="EJD2" s="34"/>
      <c r="EJE2" s="34"/>
      <c r="EJF2" s="34"/>
      <c r="EJG2" s="34"/>
      <c r="EJH2" s="34"/>
      <c r="EJI2" s="34"/>
      <c r="EJJ2" s="34"/>
      <c r="EJK2" s="34"/>
      <c r="EJL2" s="34"/>
      <c r="EJM2" s="34"/>
      <c r="EJN2" s="34"/>
      <c r="EJO2" s="34"/>
      <c r="EJP2" s="34"/>
      <c r="EJQ2" s="34"/>
      <c r="EJR2" s="34"/>
      <c r="EJS2" s="34"/>
      <c r="EJT2" s="34"/>
      <c r="EJU2" s="34"/>
      <c r="EJV2" s="34"/>
      <c r="EJW2" s="34"/>
      <c r="EJX2" s="34"/>
      <c r="EJY2" s="34"/>
      <c r="EJZ2" s="34"/>
      <c r="EKA2" s="34"/>
      <c r="EKB2" s="34"/>
      <c r="EKC2" s="34"/>
      <c r="EKD2" s="34"/>
      <c r="EKE2" s="34"/>
      <c r="EKF2" s="34"/>
      <c r="EKG2" s="34"/>
      <c r="EKH2" s="34"/>
      <c r="EKI2" s="34"/>
      <c r="EKJ2" s="34"/>
      <c r="EKK2" s="34"/>
      <c r="EKL2" s="34"/>
      <c r="EKM2" s="34"/>
      <c r="EKN2" s="34"/>
      <c r="EKO2" s="34"/>
      <c r="EKP2" s="34"/>
      <c r="EKQ2" s="34"/>
      <c r="EKR2" s="34"/>
      <c r="EKS2" s="34"/>
      <c r="EKT2" s="34"/>
      <c r="EKU2" s="34"/>
      <c r="EKV2" s="34"/>
      <c r="EKW2" s="34"/>
      <c r="EKX2" s="34"/>
      <c r="EKY2" s="34"/>
      <c r="EKZ2" s="34"/>
      <c r="ELA2" s="34"/>
      <c r="ELB2" s="34"/>
      <c r="ELC2" s="34"/>
      <c r="ELD2" s="34"/>
      <c r="ELE2" s="34"/>
      <c r="ELF2" s="34"/>
      <c r="ELG2" s="34"/>
      <c r="ELH2" s="34"/>
      <c r="ELI2" s="34"/>
      <c r="ELJ2" s="34"/>
      <c r="ELK2" s="34"/>
      <c r="ELL2" s="34"/>
      <c r="ELM2" s="34"/>
      <c r="ELN2" s="34"/>
      <c r="ELO2" s="34"/>
      <c r="ELP2" s="34"/>
      <c r="ELQ2" s="34"/>
      <c r="ELR2" s="34"/>
      <c r="ELS2" s="34"/>
      <c r="ELT2" s="34"/>
      <c r="ELU2" s="34"/>
      <c r="ELV2" s="34"/>
      <c r="ELW2" s="34"/>
      <c r="ELX2" s="34"/>
      <c r="ELY2" s="34"/>
      <c r="ELZ2" s="34"/>
      <c r="EMA2" s="34"/>
      <c r="EMB2" s="34"/>
      <c r="EMC2" s="34"/>
      <c r="EMD2" s="34"/>
      <c r="EME2" s="34"/>
      <c r="EMF2" s="34"/>
      <c r="EMG2" s="34"/>
      <c r="EMH2" s="34"/>
      <c r="EMI2" s="34"/>
      <c r="EMJ2" s="34"/>
      <c r="EMK2" s="34"/>
      <c r="EML2" s="34"/>
      <c r="EMM2" s="34"/>
      <c r="EMN2" s="34"/>
      <c r="EMO2" s="34"/>
      <c r="EMP2" s="34"/>
      <c r="EMQ2" s="34"/>
      <c r="EMR2" s="34"/>
      <c r="EMS2" s="34"/>
      <c r="EMT2" s="34"/>
      <c r="EMU2" s="34"/>
      <c r="EMV2" s="34"/>
      <c r="EMW2" s="34"/>
      <c r="EMX2" s="34"/>
      <c r="EMY2" s="34"/>
      <c r="EMZ2" s="34"/>
      <c r="ENA2" s="34"/>
      <c r="ENB2" s="34"/>
      <c r="ENC2" s="34"/>
      <c r="END2" s="34"/>
      <c r="ENE2" s="34"/>
      <c r="ENF2" s="34"/>
      <c r="ENG2" s="34"/>
      <c r="ENH2" s="34"/>
      <c r="ENI2" s="34"/>
      <c r="ENJ2" s="34"/>
      <c r="ENK2" s="34"/>
      <c r="ENL2" s="34"/>
      <c r="ENM2" s="34"/>
      <c r="ENN2" s="34"/>
      <c r="ENO2" s="34"/>
      <c r="ENP2" s="34"/>
      <c r="ENQ2" s="34"/>
      <c r="ENR2" s="34"/>
      <c r="ENS2" s="34"/>
      <c r="ENT2" s="34"/>
      <c r="ENU2" s="34"/>
      <c r="ENV2" s="34"/>
      <c r="ENW2" s="34"/>
      <c r="ENX2" s="34"/>
      <c r="ENY2" s="34"/>
      <c r="ENZ2" s="34"/>
      <c r="EOA2" s="34"/>
      <c r="EOB2" s="34"/>
      <c r="EOC2" s="34"/>
      <c r="EOD2" s="34"/>
      <c r="EOE2" s="34"/>
      <c r="EOF2" s="34"/>
      <c r="EOG2" s="34"/>
      <c r="EOH2" s="34"/>
      <c r="EOI2" s="34"/>
      <c r="EOJ2" s="34"/>
      <c r="EOK2" s="34"/>
      <c r="EOL2" s="34"/>
      <c r="EOM2" s="34"/>
      <c r="EON2" s="34"/>
      <c r="EOO2" s="34"/>
      <c r="EOP2" s="34"/>
      <c r="EOQ2" s="34"/>
      <c r="EOR2" s="34"/>
      <c r="EOS2" s="34"/>
      <c r="EOT2" s="34"/>
      <c r="EOU2" s="34"/>
      <c r="EOV2" s="34"/>
      <c r="EOW2" s="34"/>
      <c r="EOX2" s="34"/>
      <c r="EOY2" s="34"/>
      <c r="EOZ2" s="34"/>
      <c r="EPA2" s="34"/>
      <c r="EPB2" s="34"/>
      <c r="EPC2" s="34"/>
      <c r="EPD2" s="34"/>
      <c r="EPE2" s="34"/>
      <c r="EPF2" s="34"/>
      <c r="EPG2" s="34"/>
      <c r="EPH2" s="34"/>
      <c r="EPI2" s="34"/>
      <c r="EPJ2" s="34"/>
      <c r="EPK2" s="34"/>
      <c r="EPL2" s="34"/>
      <c r="EPM2" s="34"/>
      <c r="EPN2" s="34"/>
      <c r="EPO2" s="34"/>
      <c r="EPP2" s="34"/>
      <c r="EPQ2" s="34"/>
      <c r="EPR2" s="34"/>
      <c r="EPS2" s="34"/>
      <c r="EPT2" s="34"/>
      <c r="EPU2" s="34"/>
      <c r="EPV2" s="34"/>
      <c r="EPW2" s="34"/>
      <c r="EPX2" s="34"/>
      <c r="EPY2" s="34"/>
      <c r="EPZ2" s="34"/>
      <c r="EQA2" s="34"/>
      <c r="EQB2" s="34"/>
      <c r="EQC2" s="34"/>
      <c r="EQD2" s="34"/>
      <c r="EQE2" s="34"/>
      <c r="EQF2" s="34"/>
      <c r="EQG2" s="34"/>
      <c r="EQH2" s="34"/>
      <c r="EQI2" s="34"/>
      <c r="EQJ2" s="34"/>
      <c r="EQK2" s="34"/>
      <c r="EQL2" s="34"/>
      <c r="EQM2" s="34"/>
      <c r="EQN2" s="34"/>
      <c r="EQO2" s="34"/>
      <c r="EQP2" s="34"/>
      <c r="EQQ2" s="34"/>
      <c r="EQR2" s="34"/>
      <c r="EQS2" s="34"/>
      <c r="EQT2" s="34"/>
      <c r="EQU2" s="34"/>
      <c r="EQV2" s="34"/>
      <c r="EQW2" s="34"/>
      <c r="EQX2" s="34"/>
      <c r="EQY2" s="34"/>
      <c r="EQZ2" s="34"/>
      <c r="ERA2" s="34"/>
      <c r="ERB2" s="34"/>
      <c r="ERC2" s="34"/>
      <c r="ERD2" s="34"/>
      <c r="ERE2" s="34"/>
      <c r="ERF2" s="34"/>
      <c r="ERG2" s="34"/>
      <c r="ERH2" s="34"/>
      <c r="ERI2" s="34"/>
      <c r="ERJ2" s="34"/>
      <c r="ERK2" s="34"/>
      <c r="ERL2" s="34"/>
      <c r="ERM2" s="34"/>
      <c r="ERN2" s="34"/>
      <c r="ERO2" s="34"/>
      <c r="ERP2" s="34"/>
      <c r="ERQ2" s="34"/>
      <c r="ERR2" s="34"/>
      <c r="ERS2" s="34"/>
      <c r="ERT2" s="34"/>
      <c r="ERU2" s="34"/>
      <c r="ERV2" s="34"/>
      <c r="ERW2" s="34"/>
      <c r="ERX2" s="34"/>
      <c r="ERY2" s="34"/>
      <c r="ERZ2" s="34"/>
      <c r="ESA2" s="34"/>
      <c r="ESB2" s="34"/>
      <c r="ESC2" s="34"/>
      <c r="ESD2" s="34"/>
      <c r="ESE2" s="34"/>
      <c r="ESF2" s="34"/>
      <c r="ESG2" s="34"/>
      <c r="ESH2" s="34"/>
      <c r="ESI2" s="34"/>
      <c r="ESJ2" s="34"/>
      <c r="ESK2" s="34"/>
      <c r="ESL2" s="34"/>
      <c r="ESM2" s="34"/>
      <c r="ESN2" s="34"/>
      <c r="ESO2" s="34"/>
      <c r="ESP2" s="34"/>
      <c r="ESQ2" s="34"/>
      <c r="ESR2" s="34"/>
      <c r="ESS2" s="34"/>
      <c r="EST2" s="34"/>
      <c r="ESU2" s="34"/>
      <c r="ESV2" s="34"/>
      <c r="ESW2" s="34"/>
      <c r="ESX2" s="34"/>
      <c r="ESY2" s="34"/>
      <c r="ESZ2" s="34"/>
      <c r="ETA2" s="34"/>
      <c r="ETB2" s="34"/>
      <c r="ETC2" s="34"/>
      <c r="ETD2" s="34"/>
      <c r="ETE2" s="34"/>
      <c r="ETF2" s="34"/>
      <c r="ETG2" s="34"/>
      <c r="ETH2" s="34"/>
      <c r="ETI2" s="34"/>
      <c r="ETJ2" s="34"/>
      <c r="ETK2" s="34"/>
      <c r="ETL2" s="34"/>
      <c r="ETM2" s="34"/>
      <c r="ETN2" s="34"/>
      <c r="ETO2" s="34"/>
      <c r="ETP2" s="34"/>
      <c r="ETQ2" s="34"/>
      <c r="ETR2" s="34"/>
      <c r="ETS2" s="34"/>
      <c r="ETT2" s="34"/>
      <c r="ETU2" s="34"/>
      <c r="ETV2" s="34"/>
      <c r="ETW2" s="34"/>
      <c r="ETX2" s="34"/>
      <c r="ETY2" s="34"/>
      <c r="ETZ2" s="34"/>
      <c r="EUA2" s="34"/>
      <c r="EUB2" s="34"/>
      <c r="EUC2" s="34"/>
      <c r="EUD2" s="34"/>
      <c r="EUE2" s="34"/>
      <c r="EUF2" s="34"/>
      <c r="EUG2" s="34"/>
      <c r="EUH2" s="34"/>
      <c r="EUI2" s="34"/>
      <c r="EUJ2" s="34"/>
      <c r="EUK2" s="34"/>
      <c r="EUL2" s="34"/>
      <c r="EUM2" s="34"/>
      <c r="EUN2" s="34"/>
      <c r="EUO2" s="34"/>
      <c r="EUP2" s="34"/>
      <c r="EUQ2" s="34"/>
      <c r="EUR2" s="34"/>
      <c r="EUS2" s="34"/>
      <c r="EUT2" s="34"/>
      <c r="EUU2" s="34"/>
      <c r="EUV2" s="34"/>
      <c r="EUW2" s="34"/>
      <c r="EUX2" s="34"/>
      <c r="EUY2" s="34"/>
      <c r="EUZ2" s="34"/>
      <c r="EVA2" s="34"/>
      <c r="EVB2" s="34"/>
      <c r="EVC2" s="34"/>
      <c r="EVD2" s="34"/>
      <c r="EVE2" s="34"/>
      <c r="EVF2" s="34"/>
      <c r="EVG2" s="34"/>
      <c r="EVH2" s="34"/>
      <c r="EVI2" s="34"/>
      <c r="EVJ2" s="34"/>
      <c r="EVK2" s="34"/>
      <c r="EVL2" s="34"/>
      <c r="EVM2" s="34"/>
      <c r="EVN2" s="34"/>
      <c r="EVO2" s="34"/>
      <c r="EVP2" s="34"/>
      <c r="EVQ2" s="34"/>
      <c r="EVR2" s="34"/>
      <c r="EVS2" s="34"/>
      <c r="EVT2" s="34"/>
      <c r="EVU2" s="34"/>
      <c r="EVV2" s="34"/>
      <c r="EVW2" s="34"/>
      <c r="EVX2" s="34"/>
      <c r="EVY2" s="34"/>
      <c r="EVZ2" s="34"/>
      <c r="EWA2" s="34"/>
      <c r="EWB2" s="34"/>
      <c r="EWC2" s="34"/>
      <c r="EWD2" s="34"/>
      <c r="EWE2" s="34"/>
      <c r="EWF2" s="34"/>
      <c r="EWG2" s="34"/>
      <c r="EWH2" s="34"/>
      <c r="EWI2" s="34"/>
      <c r="EWJ2" s="34"/>
      <c r="EWK2" s="34"/>
      <c r="EWL2" s="34"/>
      <c r="EWM2" s="34"/>
      <c r="EWN2" s="34"/>
      <c r="EWO2" s="34"/>
      <c r="EWP2" s="34"/>
      <c r="EWQ2" s="34"/>
      <c r="EWR2" s="34"/>
      <c r="EWS2" s="34"/>
      <c r="EWT2" s="34"/>
      <c r="EWU2" s="34"/>
      <c r="EWV2" s="34"/>
      <c r="EWW2" s="34"/>
      <c r="EWX2" s="34"/>
      <c r="EWY2" s="34"/>
      <c r="EWZ2" s="34"/>
      <c r="EXA2" s="34"/>
      <c r="EXB2" s="34"/>
      <c r="EXC2" s="34"/>
      <c r="EXD2" s="34"/>
      <c r="EXE2" s="34"/>
      <c r="EXF2" s="34"/>
      <c r="EXG2" s="34"/>
      <c r="EXH2" s="34"/>
      <c r="EXI2" s="34"/>
      <c r="EXJ2" s="34"/>
      <c r="EXK2" s="34"/>
      <c r="EXL2" s="34"/>
      <c r="EXM2" s="34"/>
      <c r="EXN2" s="34"/>
      <c r="EXO2" s="34"/>
      <c r="EXP2" s="34"/>
      <c r="EXQ2" s="34"/>
      <c r="EXR2" s="34"/>
      <c r="EXS2" s="34"/>
      <c r="EXT2" s="34"/>
      <c r="EXU2" s="34"/>
      <c r="EXV2" s="34"/>
      <c r="EXW2" s="34"/>
      <c r="EXX2" s="34"/>
      <c r="EXY2" s="34"/>
      <c r="EXZ2" s="34"/>
      <c r="EYA2" s="34"/>
      <c r="EYB2" s="34"/>
      <c r="EYC2" s="34"/>
      <c r="EYD2" s="34"/>
      <c r="EYE2" s="34"/>
      <c r="EYF2" s="34"/>
      <c r="EYG2" s="34"/>
      <c r="EYH2" s="34"/>
      <c r="EYI2" s="34"/>
      <c r="EYJ2" s="34"/>
      <c r="EYK2" s="34"/>
      <c r="EYL2" s="34"/>
      <c r="EYM2" s="34"/>
      <c r="EYN2" s="34"/>
      <c r="EYO2" s="34"/>
      <c r="EYP2" s="34"/>
      <c r="EYQ2" s="34"/>
      <c r="EYR2" s="34"/>
      <c r="EYS2" s="34"/>
      <c r="EYT2" s="34"/>
      <c r="EYU2" s="34"/>
      <c r="EYV2" s="34"/>
      <c r="EYW2" s="34"/>
      <c r="EYX2" s="34"/>
      <c r="EYY2" s="34"/>
      <c r="EYZ2" s="34"/>
      <c r="EZA2" s="34"/>
      <c r="EZB2" s="34"/>
      <c r="EZC2" s="34"/>
      <c r="EZD2" s="34"/>
      <c r="EZE2" s="34"/>
      <c r="EZF2" s="34"/>
      <c r="EZG2" s="34"/>
      <c r="EZH2" s="34"/>
      <c r="EZI2" s="34"/>
      <c r="EZJ2" s="34"/>
      <c r="EZK2" s="34"/>
      <c r="EZL2" s="34"/>
      <c r="EZM2" s="34"/>
      <c r="EZN2" s="34"/>
      <c r="EZO2" s="34"/>
      <c r="EZP2" s="34"/>
      <c r="EZQ2" s="34"/>
      <c r="EZR2" s="34"/>
      <c r="EZS2" s="34"/>
      <c r="EZT2" s="34"/>
      <c r="EZU2" s="34"/>
      <c r="EZV2" s="34"/>
      <c r="EZW2" s="34"/>
      <c r="EZX2" s="34"/>
      <c r="EZY2" s="34"/>
      <c r="EZZ2" s="34"/>
      <c r="FAA2" s="34"/>
      <c r="FAB2" s="34"/>
      <c r="FAC2" s="34"/>
      <c r="FAD2" s="34"/>
      <c r="FAE2" s="34"/>
      <c r="FAF2" s="34"/>
      <c r="FAG2" s="34"/>
      <c r="FAH2" s="34"/>
      <c r="FAI2" s="34"/>
      <c r="FAJ2" s="34"/>
      <c r="FAK2" s="34"/>
      <c r="FAL2" s="34"/>
      <c r="FAM2" s="34"/>
      <c r="FAN2" s="34"/>
      <c r="FAO2" s="34"/>
      <c r="FAP2" s="34"/>
      <c r="FAQ2" s="34"/>
      <c r="FAR2" s="34"/>
      <c r="FAS2" s="34"/>
      <c r="FAT2" s="34"/>
      <c r="FAU2" s="34"/>
      <c r="FAV2" s="34"/>
      <c r="FAW2" s="34"/>
      <c r="FAX2" s="34"/>
      <c r="FAY2" s="34"/>
      <c r="FAZ2" s="34"/>
      <c r="FBA2" s="34"/>
      <c r="FBB2" s="34"/>
      <c r="FBC2" s="34"/>
      <c r="FBD2" s="34"/>
      <c r="FBE2" s="34"/>
      <c r="FBF2" s="34"/>
      <c r="FBG2" s="34"/>
      <c r="FBH2" s="34"/>
      <c r="FBI2" s="34"/>
      <c r="FBJ2" s="34"/>
      <c r="FBK2" s="34"/>
      <c r="FBL2" s="34"/>
      <c r="FBM2" s="34"/>
      <c r="FBN2" s="34"/>
      <c r="FBO2" s="34"/>
      <c r="FBP2" s="34"/>
      <c r="FBQ2" s="34"/>
      <c r="FBR2" s="34"/>
      <c r="FBS2" s="34"/>
      <c r="FBT2" s="34"/>
      <c r="FBU2" s="34"/>
      <c r="FBV2" s="34"/>
      <c r="FBW2" s="34"/>
      <c r="FBX2" s="34"/>
      <c r="FBY2" s="34"/>
      <c r="FBZ2" s="34"/>
      <c r="FCA2" s="34"/>
      <c r="FCB2" s="34"/>
      <c r="FCC2" s="34"/>
      <c r="FCD2" s="34"/>
      <c r="FCE2" s="34"/>
      <c r="FCF2" s="34"/>
      <c r="FCG2" s="34"/>
      <c r="FCH2" s="34"/>
      <c r="FCI2" s="34"/>
      <c r="FCJ2" s="34"/>
      <c r="FCK2" s="34"/>
      <c r="FCL2" s="34"/>
      <c r="FCM2" s="34"/>
      <c r="FCN2" s="34"/>
      <c r="FCO2" s="34"/>
      <c r="FCP2" s="34"/>
      <c r="FCQ2" s="34"/>
      <c r="FCR2" s="34"/>
      <c r="FCS2" s="34"/>
      <c r="FCT2" s="34"/>
      <c r="FCU2" s="34"/>
      <c r="FCV2" s="34"/>
      <c r="FCW2" s="34"/>
      <c r="FCX2" s="34"/>
      <c r="FCY2" s="34"/>
      <c r="FCZ2" s="34"/>
      <c r="FDA2" s="34"/>
      <c r="FDB2" s="34"/>
      <c r="FDC2" s="34"/>
      <c r="FDD2" s="34"/>
      <c r="FDE2" s="34"/>
      <c r="FDF2" s="34"/>
      <c r="FDG2" s="34"/>
      <c r="FDH2" s="34"/>
      <c r="FDI2" s="34"/>
      <c r="FDJ2" s="34"/>
      <c r="FDK2" s="34"/>
      <c r="FDL2" s="34"/>
      <c r="FDM2" s="34"/>
      <c r="FDN2" s="34"/>
      <c r="FDO2" s="34"/>
      <c r="FDP2" s="34"/>
      <c r="FDQ2" s="34"/>
      <c r="FDR2" s="34"/>
      <c r="FDS2" s="34"/>
      <c r="FDT2" s="34"/>
      <c r="FDU2" s="34"/>
      <c r="FDV2" s="34"/>
      <c r="FDW2" s="34"/>
      <c r="FDX2" s="34"/>
      <c r="FDY2" s="34"/>
      <c r="FDZ2" s="34"/>
      <c r="FEA2" s="34"/>
      <c r="FEB2" s="34"/>
      <c r="FEC2" s="34"/>
      <c r="FED2" s="34"/>
      <c r="FEE2" s="34"/>
      <c r="FEF2" s="34"/>
      <c r="FEG2" s="34"/>
      <c r="FEH2" s="34"/>
      <c r="FEI2" s="34"/>
      <c r="FEJ2" s="34"/>
      <c r="FEK2" s="34"/>
      <c r="FEL2" s="34"/>
      <c r="FEM2" s="34"/>
      <c r="FEN2" s="34"/>
      <c r="FEO2" s="34"/>
      <c r="FEP2" s="34"/>
      <c r="FEQ2" s="34"/>
      <c r="FER2" s="34"/>
      <c r="FES2" s="34"/>
      <c r="FET2" s="34"/>
      <c r="FEU2" s="34"/>
      <c r="FEV2" s="34"/>
      <c r="FEW2" s="34"/>
      <c r="FEX2" s="34"/>
      <c r="FEY2" s="34"/>
      <c r="FEZ2" s="34"/>
      <c r="FFA2" s="34"/>
      <c r="FFB2" s="34"/>
      <c r="FFC2" s="34"/>
      <c r="FFD2" s="34"/>
      <c r="FFE2" s="34"/>
      <c r="FFF2" s="34"/>
      <c r="FFG2" s="34"/>
      <c r="FFH2" s="34"/>
      <c r="FFI2" s="34"/>
      <c r="FFJ2" s="34"/>
      <c r="FFK2" s="34"/>
      <c r="FFL2" s="34"/>
      <c r="FFM2" s="34"/>
      <c r="FFN2" s="34"/>
      <c r="FFO2" s="34"/>
      <c r="FFP2" s="34"/>
      <c r="FFQ2" s="34"/>
      <c r="FFR2" s="34"/>
      <c r="FFS2" s="34"/>
      <c r="FFT2" s="34"/>
      <c r="FFU2" s="34"/>
      <c r="FFV2" s="34"/>
      <c r="FFW2" s="34"/>
      <c r="FFX2" s="34"/>
      <c r="FFY2" s="34"/>
      <c r="FFZ2" s="34"/>
      <c r="FGA2" s="34"/>
      <c r="FGB2" s="34"/>
      <c r="FGC2" s="34"/>
      <c r="FGD2" s="34"/>
      <c r="FGE2" s="34"/>
      <c r="FGF2" s="34"/>
      <c r="FGG2" s="34"/>
      <c r="FGH2" s="34"/>
      <c r="FGI2" s="34"/>
      <c r="FGJ2" s="34"/>
      <c r="FGK2" s="34"/>
      <c r="FGL2" s="34"/>
      <c r="FGM2" s="34"/>
      <c r="FGN2" s="34"/>
      <c r="FGO2" s="34"/>
      <c r="FGP2" s="34"/>
      <c r="FGQ2" s="34"/>
      <c r="FGR2" s="34"/>
      <c r="FGS2" s="34"/>
      <c r="FGT2" s="34"/>
      <c r="FGU2" s="34"/>
      <c r="FGV2" s="34"/>
      <c r="FGW2" s="34"/>
      <c r="FGX2" s="34"/>
      <c r="FGY2" s="34"/>
      <c r="FGZ2" s="34"/>
      <c r="FHA2" s="34"/>
      <c r="FHB2" s="34"/>
      <c r="FHC2" s="34"/>
      <c r="FHD2" s="34"/>
      <c r="FHE2" s="34"/>
      <c r="FHF2" s="34"/>
      <c r="FHG2" s="34"/>
      <c r="FHH2" s="34"/>
      <c r="FHI2" s="34"/>
      <c r="FHJ2" s="34"/>
      <c r="FHK2" s="34"/>
      <c r="FHL2" s="34"/>
      <c r="FHM2" s="34"/>
      <c r="FHN2" s="34"/>
      <c r="FHO2" s="34"/>
      <c r="FHP2" s="34"/>
      <c r="FHQ2" s="34"/>
      <c r="FHR2" s="34"/>
      <c r="FHS2" s="34"/>
      <c r="FHT2" s="34"/>
      <c r="FHU2" s="34"/>
      <c r="FHV2" s="34"/>
      <c r="FHW2" s="34"/>
      <c r="FHX2" s="34"/>
      <c r="FHY2" s="34"/>
      <c r="FHZ2" s="34"/>
      <c r="FIA2" s="34"/>
      <c r="FIB2" s="34"/>
      <c r="FIC2" s="34"/>
      <c r="FID2" s="34"/>
      <c r="FIE2" s="34"/>
      <c r="FIF2" s="34"/>
      <c r="FIG2" s="34"/>
      <c r="FIH2" s="34"/>
      <c r="FII2" s="34"/>
      <c r="FIJ2" s="34"/>
      <c r="FIK2" s="34"/>
      <c r="FIL2" s="34"/>
      <c r="FIM2" s="34"/>
      <c r="FIN2" s="34"/>
      <c r="FIO2" s="34"/>
      <c r="FIP2" s="34"/>
      <c r="FIQ2" s="34"/>
      <c r="FIR2" s="34"/>
      <c r="FIS2" s="34"/>
      <c r="FIT2" s="34"/>
      <c r="FIU2" s="34"/>
      <c r="FIV2" s="34"/>
      <c r="FIW2" s="34"/>
      <c r="FIX2" s="34"/>
      <c r="FIY2" s="34"/>
      <c r="FIZ2" s="34"/>
      <c r="FJA2" s="34"/>
      <c r="FJB2" s="34"/>
      <c r="FJC2" s="34"/>
      <c r="FJD2" s="34"/>
      <c r="FJE2" s="34"/>
      <c r="FJF2" s="34"/>
      <c r="FJG2" s="34"/>
      <c r="FJH2" s="34"/>
      <c r="FJI2" s="34"/>
      <c r="FJJ2" s="34"/>
      <c r="FJK2" s="34"/>
      <c r="FJL2" s="34"/>
      <c r="FJM2" s="34"/>
      <c r="FJN2" s="34"/>
      <c r="FJO2" s="34"/>
      <c r="FJP2" s="34"/>
      <c r="FJQ2" s="34"/>
      <c r="FJR2" s="34"/>
      <c r="FJS2" s="34"/>
      <c r="FJT2" s="34"/>
      <c r="FJU2" s="34"/>
      <c r="FJV2" s="34"/>
      <c r="FJW2" s="34"/>
      <c r="FJX2" s="34"/>
      <c r="FJY2" s="34"/>
      <c r="FJZ2" s="34"/>
      <c r="FKA2" s="34"/>
      <c r="FKB2" s="34"/>
      <c r="FKC2" s="34"/>
      <c r="FKD2" s="34"/>
      <c r="FKE2" s="34"/>
      <c r="FKF2" s="34"/>
      <c r="FKG2" s="34"/>
      <c r="FKH2" s="34"/>
      <c r="FKI2" s="34"/>
      <c r="FKJ2" s="34"/>
      <c r="FKK2" s="34"/>
      <c r="FKL2" s="34"/>
      <c r="FKM2" s="34"/>
      <c r="FKN2" s="34"/>
      <c r="FKO2" s="34"/>
      <c r="FKP2" s="34"/>
      <c r="FKQ2" s="34"/>
      <c r="FKR2" s="34"/>
      <c r="FKS2" s="34"/>
      <c r="FKT2" s="34"/>
      <c r="FKU2" s="34"/>
      <c r="FKV2" s="34"/>
      <c r="FKW2" s="34"/>
      <c r="FKX2" s="34"/>
      <c r="FKY2" s="34"/>
      <c r="FKZ2" s="34"/>
      <c r="FLA2" s="34"/>
      <c r="FLB2" s="34"/>
      <c r="FLC2" s="34"/>
      <c r="FLD2" s="34"/>
      <c r="FLE2" s="34"/>
      <c r="FLF2" s="34"/>
      <c r="FLG2" s="34"/>
      <c r="FLH2" s="34"/>
      <c r="FLI2" s="34"/>
      <c r="FLJ2" s="34"/>
      <c r="FLK2" s="34"/>
      <c r="FLL2" s="34"/>
      <c r="FLM2" s="34"/>
      <c r="FLN2" s="34"/>
      <c r="FLO2" s="34"/>
      <c r="FLP2" s="34"/>
      <c r="FLQ2" s="34"/>
      <c r="FLR2" s="34"/>
      <c r="FLS2" s="34"/>
      <c r="FLT2" s="34"/>
      <c r="FLU2" s="34"/>
      <c r="FLV2" s="34"/>
      <c r="FLW2" s="34"/>
      <c r="FLX2" s="34"/>
      <c r="FLY2" s="34"/>
      <c r="FLZ2" s="34"/>
      <c r="FMA2" s="34"/>
      <c r="FMB2" s="34"/>
      <c r="FMC2" s="34"/>
      <c r="FMD2" s="34"/>
      <c r="FME2" s="34"/>
      <c r="FMF2" s="34"/>
      <c r="FMG2" s="34"/>
      <c r="FMH2" s="34"/>
      <c r="FMI2" s="34"/>
      <c r="FMJ2" s="34"/>
      <c r="FMK2" s="34"/>
      <c r="FML2" s="34"/>
      <c r="FMM2" s="34"/>
      <c r="FMN2" s="34"/>
      <c r="FMO2" s="34"/>
      <c r="FMP2" s="34"/>
      <c r="FMQ2" s="34"/>
      <c r="FMR2" s="34"/>
      <c r="FMS2" s="34"/>
      <c r="FMT2" s="34"/>
      <c r="FMU2" s="34"/>
      <c r="FMV2" s="34"/>
      <c r="FMW2" s="34"/>
      <c r="FMX2" s="34"/>
      <c r="FMY2" s="34"/>
      <c r="FMZ2" s="34"/>
      <c r="FNA2" s="34"/>
      <c r="FNB2" s="34"/>
      <c r="FNC2" s="34"/>
      <c r="FND2" s="34"/>
      <c r="FNE2" s="34"/>
      <c r="FNF2" s="34"/>
      <c r="FNG2" s="34"/>
      <c r="FNH2" s="34"/>
      <c r="FNI2" s="34"/>
      <c r="FNJ2" s="34"/>
      <c r="FNK2" s="34"/>
      <c r="FNL2" s="34"/>
      <c r="FNM2" s="34"/>
      <c r="FNN2" s="34"/>
      <c r="FNO2" s="34"/>
      <c r="FNP2" s="34"/>
      <c r="FNQ2" s="34"/>
      <c r="FNR2" s="34"/>
      <c r="FNS2" s="34"/>
      <c r="FNT2" s="34"/>
      <c r="FNU2" s="34"/>
      <c r="FNV2" s="34"/>
      <c r="FNW2" s="34"/>
      <c r="FNX2" s="34"/>
      <c r="FNY2" s="34"/>
      <c r="FNZ2" s="34"/>
      <c r="FOA2" s="34"/>
      <c r="FOB2" s="34"/>
      <c r="FOC2" s="34"/>
      <c r="FOD2" s="34"/>
      <c r="FOE2" s="34"/>
      <c r="FOF2" s="34"/>
      <c r="FOG2" s="34"/>
      <c r="FOH2" s="34"/>
      <c r="FOI2" s="34"/>
      <c r="FOJ2" s="34"/>
      <c r="FOK2" s="34"/>
      <c r="FOL2" s="34"/>
      <c r="FOM2" s="34"/>
      <c r="FON2" s="34"/>
      <c r="FOO2" s="34"/>
      <c r="FOP2" s="34"/>
      <c r="FOQ2" s="34"/>
      <c r="FOR2" s="34"/>
      <c r="FOS2" s="34"/>
      <c r="FOT2" s="34"/>
      <c r="FOU2" s="34"/>
      <c r="FOV2" s="34"/>
      <c r="FOW2" s="34"/>
      <c r="FOX2" s="34"/>
      <c r="FOY2" s="34"/>
      <c r="FOZ2" s="34"/>
      <c r="FPA2" s="34"/>
      <c r="FPB2" s="34"/>
      <c r="FPC2" s="34"/>
      <c r="FPD2" s="34"/>
      <c r="FPE2" s="34"/>
      <c r="FPF2" s="34"/>
      <c r="FPG2" s="34"/>
      <c r="FPH2" s="34"/>
      <c r="FPI2" s="34"/>
      <c r="FPJ2" s="34"/>
      <c r="FPK2" s="34"/>
      <c r="FPL2" s="34"/>
      <c r="FPM2" s="34"/>
      <c r="FPN2" s="34"/>
      <c r="FPO2" s="34"/>
      <c r="FPP2" s="34"/>
      <c r="FPQ2" s="34"/>
      <c r="FPR2" s="34"/>
      <c r="FPS2" s="34"/>
      <c r="FPT2" s="34"/>
      <c r="FPU2" s="34"/>
      <c r="FPV2" s="34"/>
      <c r="FPW2" s="34"/>
      <c r="FPX2" s="34"/>
      <c r="FPY2" s="34"/>
      <c r="FPZ2" s="34"/>
      <c r="FQA2" s="34"/>
      <c r="FQB2" s="34"/>
      <c r="FQC2" s="34"/>
      <c r="FQD2" s="34"/>
      <c r="FQE2" s="34"/>
      <c r="FQF2" s="34"/>
      <c r="FQG2" s="34"/>
      <c r="FQH2" s="34"/>
      <c r="FQI2" s="34"/>
      <c r="FQJ2" s="34"/>
      <c r="FQK2" s="34"/>
      <c r="FQL2" s="34"/>
      <c r="FQM2" s="34"/>
      <c r="FQN2" s="34"/>
      <c r="FQO2" s="34"/>
      <c r="FQP2" s="34"/>
      <c r="FQQ2" s="34"/>
      <c r="FQR2" s="34"/>
      <c r="FQS2" s="34"/>
      <c r="FQT2" s="34"/>
      <c r="FQU2" s="34"/>
      <c r="FQV2" s="34"/>
      <c r="FQW2" s="34"/>
      <c r="FQX2" s="34"/>
      <c r="FQY2" s="34"/>
      <c r="FQZ2" s="34"/>
      <c r="FRA2" s="34"/>
      <c r="FRB2" s="34"/>
      <c r="FRC2" s="34"/>
      <c r="FRD2" s="34"/>
      <c r="FRE2" s="34"/>
      <c r="FRF2" s="34"/>
      <c r="FRG2" s="34"/>
      <c r="FRH2" s="34"/>
      <c r="FRI2" s="34"/>
      <c r="FRJ2" s="34"/>
      <c r="FRK2" s="34"/>
      <c r="FRL2" s="34"/>
      <c r="FRM2" s="34"/>
      <c r="FRN2" s="34"/>
      <c r="FRO2" s="34"/>
      <c r="FRP2" s="34"/>
      <c r="FRQ2" s="34"/>
      <c r="FRR2" s="34"/>
      <c r="FRS2" s="34"/>
      <c r="FRT2" s="34"/>
      <c r="FRU2" s="34"/>
      <c r="FRV2" s="34"/>
      <c r="FRW2" s="34"/>
      <c r="FRX2" s="34"/>
      <c r="FRY2" s="34"/>
      <c r="FRZ2" s="34"/>
      <c r="FSA2" s="34"/>
      <c r="FSB2" s="34"/>
      <c r="FSC2" s="34"/>
      <c r="FSD2" s="34"/>
      <c r="FSE2" s="34"/>
      <c r="FSF2" s="34"/>
      <c r="FSG2" s="34"/>
      <c r="FSH2" s="34"/>
      <c r="FSI2" s="34"/>
      <c r="FSJ2" s="34"/>
      <c r="FSK2" s="34"/>
      <c r="FSL2" s="34"/>
      <c r="FSM2" s="34"/>
      <c r="FSN2" s="34"/>
      <c r="FSO2" s="34"/>
      <c r="FSP2" s="34"/>
      <c r="FSQ2" s="34"/>
      <c r="FSR2" s="34"/>
      <c r="FSS2" s="34"/>
      <c r="FST2" s="34"/>
      <c r="FSU2" s="34"/>
      <c r="FSV2" s="34"/>
      <c r="FSW2" s="34"/>
      <c r="FSX2" s="34"/>
      <c r="FSY2" s="34"/>
      <c r="FSZ2" s="34"/>
      <c r="FTA2" s="34"/>
      <c r="FTB2" s="34"/>
      <c r="FTC2" s="34"/>
      <c r="FTD2" s="34"/>
      <c r="FTE2" s="34"/>
      <c r="FTF2" s="34"/>
      <c r="FTG2" s="34"/>
      <c r="FTH2" s="34"/>
      <c r="FTI2" s="34"/>
      <c r="FTJ2" s="34"/>
      <c r="FTK2" s="34"/>
      <c r="FTL2" s="34"/>
      <c r="FTM2" s="34"/>
      <c r="FTN2" s="34"/>
      <c r="FTO2" s="34"/>
      <c r="FTP2" s="34"/>
      <c r="FTQ2" s="34"/>
      <c r="FTR2" s="34"/>
      <c r="FTS2" s="34"/>
      <c r="FTT2" s="34"/>
      <c r="FTU2" s="34"/>
      <c r="FTV2" s="34"/>
      <c r="FTW2" s="34"/>
      <c r="FTX2" s="34"/>
      <c r="FTY2" s="34"/>
      <c r="FTZ2" s="34"/>
      <c r="FUA2" s="34"/>
      <c r="FUB2" s="34"/>
      <c r="FUC2" s="34"/>
      <c r="FUD2" s="34"/>
      <c r="FUE2" s="34"/>
      <c r="FUF2" s="34"/>
      <c r="FUG2" s="34"/>
      <c r="FUH2" s="34"/>
      <c r="FUI2" s="34"/>
      <c r="FUJ2" s="34"/>
      <c r="FUK2" s="34"/>
      <c r="FUL2" s="34"/>
      <c r="FUM2" s="34"/>
      <c r="FUN2" s="34"/>
      <c r="FUO2" s="34"/>
      <c r="FUP2" s="34"/>
      <c r="FUQ2" s="34"/>
      <c r="FUR2" s="34"/>
      <c r="FUS2" s="34"/>
      <c r="FUT2" s="34"/>
      <c r="FUU2" s="34"/>
      <c r="FUV2" s="34"/>
      <c r="FUW2" s="34"/>
      <c r="FUX2" s="34"/>
      <c r="FUY2" s="34"/>
      <c r="FUZ2" s="34"/>
      <c r="FVA2" s="34"/>
      <c r="FVB2" s="34"/>
      <c r="FVC2" s="34"/>
      <c r="FVD2" s="34"/>
      <c r="FVE2" s="34"/>
      <c r="FVF2" s="34"/>
      <c r="FVG2" s="34"/>
      <c r="FVH2" s="34"/>
      <c r="FVI2" s="34"/>
      <c r="FVJ2" s="34"/>
      <c r="FVK2" s="34"/>
      <c r="FVL2" s="34"/>
      <c r="FVM2" s="34"/>
      <c r="FVN2" s="34"/>
      <c r="FVO2" s="34"/>
      <c r="FVP2" s="34"/>
      <c r="FVQ2" s="34"/>
      <c r="FVR2" s="34"/>
      <c r="FVS2" s="34"/>
      <c r="FVT2" s="34"/>
      <c r="FVU2" s="34"/>
      <c r="FVV2" s="34"/>
      <c r="FVW2" s="34"/>
      <c r="FVX2" s="34"/>
      <c r="FVY2" s="34"/>
      <c r="FVZ2" s="34"/>
      <c r="FWA2" s="34"/>
      <c r="FWB2" s="34"/>
      <c r="FWC2" s="34"/>
      <c r="FWD2" s="34"/>
      <c r="FWE2" s="34"/>
      <c r="FWF2" s="34"/>
      <c r="FWG2" s="34"/>
      <c r="FWH2" s="34"/>
      <c r="FWI2" s="34"/>
      <c r="FWJ2" s="34"/>
      <c r="FWK2" s="34"/>
      <c r="FWL2" s="34"/>
      <c r="FWM2" s="34"/>
      <c r="FWN2" s="34"/>
      <c r="FWO2" s="34"/>
      <c r="FWP2" s="34"/>
      <c r="FWQ2" s="34"/>
      <c r="FWR2" s="34"/>
      <c r="FWS2" s="34"/>
      <c r="FWT2" s="34"/>
      <c r="FWU2" s="34"/>
      <c r="FWV2" s="34"/>
      <c r="FWW2" s="34"/>
      <c r="FWX2" s="34"/>
      <c r="FWY2" s="34"/>
      <c r="FWZ2" s="34"/>
      <c r="FXA2" s="34"/>
      <c r="FXB2" s="34"/>
      <c r="FXC2" s="34"/>
      <c r="FXD2" s="34"/>
      <c r="FXE2" s="34"/>
      <c r="FXF2" s="34"/>
      <c r="FXG2" s="34"/>
      <c r="FXH2" s="34"/>
      <c r="FXI2" s="34"/>
      <c r="FXJ2" s="34"/>
      <c r="FXK2" s="34"/>
      <c r="FXL2" s="34"/>
      <c r="FXM2" s="34"/>
      <c r="FXN2" s="34"/>
      <c r="FXO2" s="34"/>
      <c r="FXP2" s="34"/>
      <c r="FXQ2" s="34"/>
      <c r="FXR2" s="34"/>
      <c r="FXS2" s="34"/>
      <c r="FXT2" s="34"/>
      <c r="FXU2" s="34"/>
      <c r="FXV2" s="34"/>
      <c r="FXW2" s="34"/>
      <c r="FXX2" s="34"/>
      <c r="FXY2" s="34"/>
      <c r="FXZ2" s="34"/>
      <c r="FYA2" s="34"/>
      <c r="FYB2" s="34"/>
      <c r="FYC2" s="34"/>
      <c r="FYD2" s="34"/>
      <c r="FYE2" s="34"/>
      <c r="FYF2" s="34"/>
      <c r="FYG2" s="34"/>
      <c r="FYH2" s="34"/>
      <c r="FYI2" s="34"/>
      <c r="FYJ2" s="34"/>
      <c r="FYK2" s="34"/>
      <c r="FYL2" s="34"/>
      <c r="FYM2" s="34"/>
      <c r="FYN2" s="34"/>
      <c r="FYO2" s="34"/>
      <c r="FYP2" s="34"/>
      <c r="FYQ2" s="34"/>
      <c r="FYR2" s="34"/>
      <c r="FYS2" s="34"/>
      <c r="FYT2" s="34"/>
      <c r="FYU2" s="34"/>
      <c r="FYV2" s="34"/>
      <c r="FYW2" s="34"/>
      <c r="FYX2" s="34"/>
      <c r="FYY2" s="34"/>
      <c r="FYZ2" s="34"/>
      <c r="FZA2" s="34"/>
      <c r="FZB2" s="34"/>
      <c r="FZC2" s="34"/>
      <c r="FZD2" s="34"/>
      <c r="FZE2" s="34"/>
      <c r="FZF2" s="34"/>
      <c r="FZG2" s="34"/>
      <c r="FZH2" s="34"/>
      <c r="FZI2" s="34"/>
      <c r="FZJ2" s="34"/>
      <c r="FZK2" s="34"/>
      <c r="FZL2" s="34"/>
      <c r="FZM2" s="34"/>
      <c r="FZN2" s="34"/>
      <c r="FZO2" s="34"/>
      <c r="FZP2" s="34"/>
      <c r="FZQ2" s="34"/>
      <c r="FZR2" s="34"/>
      <c r="FZS2" s="34"/>
      <c r="FZT2" s="34"/>
      <c r="FZU2" s="34"/>
      <c r="FZV2" s="34"/>
      <c r="FZW2" s="34"/>
      <c r="FZX2" s="34"/>
      <c r="FZY2" s="34"/>
      <c r="FZZ2" s="34"/>
      <c r="GAA2" s="34"/>
      <c r="GAB2" s="34"/>
      <c r="GAC2" s="34"/>
      <c r="GAD2" s="34"/>
      <c r="GAE2" s="34"/>
      <c r="GAF2" s="34"/>
      <c r="GAG2" s="34"/>
      <c r="GAH2" s="34"/>
      <c r="GAI2" s="34"/>
      <c r="GAJ2" s="34"/>
      <c r="GAK2" s="34"/>
      <c r="GAL2" s="34"/>
      <c r="GAM2" s="34"/>
      <c r="GAN2" s="34"/>
      <c r="GAO2" s="34"/>
      <c r="GAP2" s="34"/>
      <c r="GAQ2" s="34"/>
      <c r="GAR2" s="34"/>
      <c r="GAS2" s="34"/>
      <c r="GAT2" s="34"/>
      <c r="GAU2" s="34"/>
      <c r="GAV2" s="34"/>
      <c r="GAW2" s="34"/>
      <c r="GAX2" s="34"/>
      <c r="GAY2" s="34"/>
      <c r="GAZ2" s="34"/>
      <c r="GBA2" s="34"/>
      <c r="GBB2" s="34"/>
      <c r="GBC2" s="34"/>
      <c r="GBD2" s="34"/>
      <c r="GBE2" s="34"/>
      <c r="GBF2" s="34"/>
      <c r="GBG2" s="34"/>
      <c r="GBH2" s="34"/>
      <c r="GBI2" s="34"/>
      <c r="GBJ2" s="34"/>
      <c r="GBK2" s="34"/>
      <c r="GBL2" s="34"/>
      <c r="GBM2" s="34"/>
      <c r="GBN2" s="34"/>
      <c r="GBO2" s="34"/>
      <c r="GBP2" s="34"/>
      <c r="GBQ2" s="34"/>
      <c r="GBR2" s="34"/>
      <c r="GBS2" s="34"/>
      <c r="GBT2" s="34"/>
      <c r="GBU2" s="34"/>
      <c r="GBV2" s="34"/>
      <c r="GBW2" s="34"/>
      <c r="GBX2" s="34"/>
      <c r="GBY2" s="34"/>
      <c r="GBZ2" s="34"/>
      <c r="GCA2" s="34"/>
      <c r="GCB2" s="34"/>
      <c r="GCC2" s="34"/>
      <c r="GCD2" s="34"/>
      <c r="GCE2" s="34"/>
      <c r="GCF2" s="34"/>
      <c r="GCG2" s="34"/>
      <c r="GCH2" s="34"/>
      <c r="GCI2" s="34"/>
      <c r="GCJ2" s="34"/>
      <c r="GCK2" s="34"/>
      <c r="GCL2" s="34"/>
      <c r="GCM2" s="34"/>
      <c r="GCN2" s="34"/>
      <c r="GCO2" s="34"/>
      <c r="GCP2" s="34"/>
      <c r="GCQ2" s="34"/>
      <c r="GCR2" s="34"/>
      <c r="GCS2" s="34"/>
      <c r="GCT2" s="34"/>
      <c r="GCU2" s="34"/>
      <c r="GCV2" s="34"/>
      <c r="GCW2" s="34"/>
      <c r="GCX2" s="34"/>
      <c r="GCY2" s="34"/>
      <c r="GCZ2" s="34"/>
      <c r="GDA2" s="34"/>
      <c r="GDB2" s="34"/>
      <c r="GDC2" s="34"/>
      <c r="GDD2" s="34"/>
      <c r="GDE2" s="34"/>
      <c r="GDF2" s="34"/>
      <c r="GDG2" s="34"/>
      <c r="GDH2" s="34"/>
      <c r="GDI2" s="34"/>
      <c r="GDJ2" s="34"/>
      <c r="GDK2" s="34"/>
      <c r="GDL2" s="34"/>
      <c r="GDM2" s="34"/>
      <c r="GDN2" s="34"/>
      <c r="GDO2" s="34"/>
      <c r="GDP2" s="34"/>
      <c r="GDQ2" s="34"/>
      <c r="GDR2" s="34"/>
      <c r="GDS2" s="34"/>
      <c r="GDT2" s="34"/>
      <c r="GDU2" s="34"/>
      <c r="GDV2" s="34"/>
      <c r="GDW2" s="34"/>
      <c r="GDX2" s="34"/>
      <c r="GDY2" s="34"/>
      <c r="GDZ2" s="34"/>
      <c r="GEA2" s="34"/>
      <c r="GEB2" s="34"/>
      <c r="GEC2" s="34"/>
      <c r="GED2" s="34"/>
      <c r="GEE2" s="34"/>
      <c r="GEF2" s="34"/>
      <c r="GEG2" s="34"/>
      <c r="GEH2" s="34"/>
      <c r="GEI2" s="34"/>
      <c r="GEJ2" s="34"/>
      <c r="GEK2" s="34"/>
      <c r="GEL2" s="34"/>
      <c r="GEM2" s="34"/>
      <c r="GEN2" s="34"/>
      <c r="GEO2" s="34"/>
      <c r="GEP2" s="34"/>
      <c r="GEQ2" s="34"/>
      <c r="GER2" s="34"/>
      <c r="GES2" s="34"/>
      <c r="GET2" s="34"/>
      <c r="GEU2" s="34"/>
      <c r="GEV2" s="34"/>
      <c r="GEW2" s="34"/>
      <c r="GEX2" s="34"/>
      <c r="GEY2" s="34"/>
      <c r="GEZ2" s="34"/>
      <c r="GFA2" s="34"/>
      <c r="GFB2" s="34"/>
      <c r="GFC2" s="34"/>
      <c r="GFD2" s="34"/>
      <c r="GFE2" s="34"/>
      <c r="GFF2" s="34"/>
      <c r="GFG2" s="34"/>
      <c r="GFH2" s="34"/>
      <c r="GFI2" s="34"/>
      <c r="GFJ2" s="34"/>
      <c r="GFK2" s="34"/>
      <c r="GFL2" s="34"/>
      <c r="GFM2" s="34"/>
      <c r="GFN2" s="34"/>
      <c r="GFO2" s="34"/>
      <c r="GFP2" s="34"/>
      <c r="GFQ2" s="34"/>
      <c r="GFR2" s="34"/>
      <c r="GFS2" s="34"/>
      <c r="GFT2" s="34"/>
      <c r="GFU2" s="34"/>
      <c r="GFV2" s="34"/>
      <c r="GFW2" s="34"/>
      <c r="GFX2" s="34"/>
      <c r="GFY2" s="34"/>
      <c r="GFZ2" s="34"/>
      <c r="GGA2" s="34"/>
      <c r="GGB2" s="34"/>
      <c r="GGC2" s="34"/>
      <c r="GGD2" s="34"/>
      <c r="GGE2" s="34"/>
      <c r="GGF2" s="34"/>
      <c r="GGG2" s="34"/>
      <c r="GGH2" s="34"/>
      <c r="GGI2" s="34"/>
      <c r="GGJ2" s="34"/>
      <c r="GGK2" s="34"/>
      <c r="GGL2" s="34"/>
      <c r="GGM2" s="34"/>
      <c r="GGN2" s="34"/>
      <c r="GGO2" s="34"/>
      <c r="GGP2" s="34"/>
      <c r="GGQ2" s="34"/>
      <c r="GGR2" s="34"/>
      <c r="GGS2" s="34"/>
      <c r="GGT2" s="34"/>
      <c r="GGU2" s="34"/>
      <c r="GGV2" s="34"/>
      <c r="GGW2" s="34"/>
      <c r="GGX2" s="34"/>
      <c r="GGY2" s="34"/>
      <c r="GGZ2" s="34"/>
      <c r="GHA2" s="34"/>
      <c r="GHB2" s="34"/>
      <c r="GHC2" s="34"/>
      <c r="GHD2" s="34"/>
      <c r="GHE2" s="34"/>
      <c r="GHF2" s="34"/>
      <c r="GHG2" s="34"/>
      <c r="GHH2" s="34"/>
      <c r="GHI2" s="34"/>
      <c r="GHJ2" s="34"/>
      <c r="GHK2" s="34"/>
      <c r="GHL2" s="34"/>
      <c r="GHM2" s="34"/>
      <c r="GHN2" s="34"/>
      <c r="GHO2" s="34"/>
      <c r="GHP2" s="34"/>
      <c r="GHQ2" s="34"/>
      <c r="GHR2" s="34"/>
      <c r="GHS2" s="34"/>
      <c r="GHT2" s="34"/>
      <c r="GHU2" s="34"/>
      <c r="GHV2" s="34"/>
      <c r="GHW2" s="34"/>
      <c r="GHX2" s="34"/>
      <c r="GHY2" s="34"/>
      <c r="GHZ2" s="34"/>
      <c r="GIA2" s="34"/>
      <c r="GIB2" s="34"/>
      <c r="GIC2" s="34"/>
      <c r="GID2" s="34"/>
      <c r="GIE2" s="34"/>
      <c r="GIF2" s="34"/>
      <c r="GIG2" s="34"/>
      <c r="GIH2" s="34"/>
      <c r="GII2" s="34"/>
      <c r="GIJ2" s="34"/>
      <c r="GIK2" s="34"/>
      <c r="GIL2" s="34"/>
      <c r="GIM2" s="34"/>
      <c r="GIN2" s="34"/>
      <c r="GIO2" s="34"/>
      <c r="GIP2" s="34"/>
      <c r="GIQ2" s="34"/>
      <c r="GIR2" s="34"/>
      <c r="GIS2" s="34"/>
      <c r="GIT2" s="34"/>
      <c r="GIU2" s="34"/>
      <c r="GIV2" s="34"/>
      <c r="GIW2" s="34"/>
      <c r="GIX2" s="34"/>
      <c r="GIY2" s="34"/>
      <c r="GIZ2" s="34"/>
      <c r="GJA2" s="34"/>
      <c r="GJB2" s="34"/>
      <c r="GJC2" s="34"/>
      <c r="GJD2" s="34"/>
      <c r="GJE2" s="34"/>
      <c r="GJF2" s="34"/>
      <c r="GJG2" s="34"/>
      <c r="GJH2" s="34"/>
      <c r="GJI2" s="34"/>
      <c r="GJJ2" s="34"/>
      <c r="GJK2" s="34"/>
      <c r="GJL2" s="34"/>
      <c r="GJM2" s="34"/>
      <c r="GJN2" s="34"/>
      <c r="GJO2" s="34"/>
      <c r="GJP2" s="34"/>
      <c r="GJQ2" s="34"/>
      <c r="GJR2" s="34"/>
      <c r="GJS2" s="34"/>
      <c r="GJT2" s="34"/>
      <c r="GJU2" s="34"/>
      <c r="GJV2" s="34"/>
      <c r="GJW2" s="34"/>
      <c r="GJX2" s="34"/>
      <c r="GJY2" s="34"/>
      <c r="GJZ2" s="34"/>
      <c r="GKA2" s="34"/>
      <c r="GKB2" s="34"/>
      <c r="GKC2" s="34"/>
      <c r="GKD2" s="34"/>
      <c r="GKE2" s="34"/>
      <c r="GKF2" s="34"/>
      <c r="GKG2" s="34"/>
      <c r="GKH2" s="34"/>
      <c r="GKI2" s="34"/>
      <c r="GKJ2" s="34"/>
      <c r="GKK2" s="34"/>
      <c r="GKL2" s="34"/>
      <c r="GKM2" s="34"/>
      <c r="GKN2" s="34"/>
      <c r="GKO2" s="34"/>
      <c r="GKP2" s="34"/>
      <c r="GKQ2" s="34"/>
      <c r="GKR2" s="34"/>
      <c r="GKS2" s="34"/>
      <c r="GKT2" s="34"/>
      <c r="GKU2" s="34"/>
      <c r="GKV2" s="34"/>
      <c r="GKW2" s="34"/>
      <c r="GKX2" s="34"/>
      <c r="GKY2" s="34"/>
      <c r="GKZ2" s="34"/>
      <c r="GLA2" s="34"/>
      <c r="GLB2" s="34"/>
      <c r="GLC2" s="34"/>
      <c r="GLD2" s="34"/>
      <c r="GLE2" s="34"/>
      <c r="GLF2" s="34"/>
      <c r="GLG2" s="34"/>
      <c r="GLH2" s="34"/>
      <c r="GLI2" s="34"/>
      <c r="GLJ2" s="34"/>
      <c r="GLK2" s="34"/>
      <c r="GLL2" s="34"/>
      <c r="GLM2" s="34"/>
      <c r="GLN2" s="34"/>
      <c r="GLO2" s="34"/>
      <c r="GLP2" s="34"/>
      <c r="GLQ2" s="34"/>
      <c r="GLR2" s="34"/>
      <c r="GLS2" s="34"/>
      <c r="GLT2" s="34"/>
      <c r="GLU2" s="34"/>
      <c r="GLV2" s="34"/>
      <c r="GLW2" s="34"/>
      <c r="GLX2" s="34"/>
      <c r="GLY2" s="34"/>
      <c r="GLZ2" s="34"/>
      <c r="GMA2" s="34"/>
      <c r="GMB2" s="34"/>
      <c r="GMC2" s="34"/>
      <c r="GMD2" s="34"/>
      <c r="GME2" s="34"/>
      <c r="GMF2" s="34"/>
      <c r="GMG2" s="34"/>
      <c r="GMH2" s="34"/>
      <c r="GMI2" s="34"/>
      <c r="GMJ2" s="34"/>
      <c r="GMK2" s="34"/>
      <c r="GML2" s="34"/>
      <c r="GMM2" s="34"/>
      <c r="GMN2" s="34"/>
      <c r="GMO2" s="34"/>
      <c r="GMP2" s="34"/>
      <c r="GMQ2" s="34"/>
      <c r="GMR2" s="34"/>
      <c r="GMS2" s="34"/>
      <c r="GMT2" s="34"/>
      <c r="GMU2" s="34"/>
      <c r="GMV2" s="34"/>
      <c r="GMW2" s="34"/>
      <c r="GMX2" s="34"/>
      <c r="GMY2" s="34"/>
      <c r="GMZ2" s="34"/>
      <c r="GNA2" s="34"/>
      <c r="GNB2" s="34"/>
      <c r="GNC2" s="34"/>
      <c r="GND2" s="34"/>
      <c r="GNE2" s="34"/>
      <c r="GNF2" s="34"/>
      <c r="GNG2" s="34"/>
      <c r="GNH2" s="34"/>
      <c r="GNI2" s="34"/>
      <c r="GNJ2" s="34"/>
      <c r="GNK2" s="34"/>
      <c r="GNL2" s="34"/>
      <c r="GNM2" s="34"/>
      <c r="GNN2" s="34"/>
      <c r="GNO2" s="34"/>
      <c r="GNP2" s="34"/>
      <c r="GNQ2" s="34"/>
      <c r="GNR2" s="34"/>
      <c r="GNS2" s="34"/>
      <c r="GNT2" s="34"/>
      <c r="GNU2" s="34"/>
      <c r="GNV2" s="34"/>
      <c r="GNW2" s="34"/>
      <c r="GNX2" s="34"/>
      <c r="GNY2" s="34"/>
      <c r="GNZ2" s="34"/>
      <c r="GOA2" s="34"/>
      <c r="GOB2" s="34"/>
      <c r="GOC2" s="34"/>
      <c r="GOD2" s="34"/>
      <c r="GOE2" s="34"/>
      <c r="GOF2" s="34"/>
      <c r="GOG2" s="34"/>
      <c r="GOH2" s="34"/>
      <c r="GOI2" s="34"/>
      <c r="GOJ2" s="34"/>
      <c r="GOK2" s="34"/>
      <c r="GOL2" s="34"/>
      <c r="GOM2" s="34"/>
      <c r="GON2" s="34"/>
      <c r="GOO2" s="34"/>
      <c r="GOP2" s="34"/>
      <c r="GOQ2" s="34"/>
      <c r="GOR2" s="34"/>
      <c r="GOS2" s="34"/>
      <c r="GOT2" s="34"/>
      <c r="GOU2" s="34"/>
      <c r="GOV2" s="34"/>
      <c r="GOW2" s="34"/>
      <c r="GOX2" s="34"/>
      <c r="GOY2" s="34"/>
      <c r="GOZ2" s="34"/>
      <c r="GPA2" s="34"/>
      <c r="GPB2" s="34"/>
      <c r="GPC2" s="34"/>
      <c r="GPD2" s="34"/>
      <c r="GPE2" s="34"/>
      <c r="GPF2" s="34"/>
      <c r="GPG2" s="34"/>
      <c r="GPH2" s="34"/>
      <c r="GPI2" s="34"/>
      <c r="GPJ2" s="34"/>
      <c r="GPK2" s="34"/>
      <c r="GPL2" s="34"/>
      <c r="GPM2" s="34"/>
      <c r="GPN2" s="34"/>
      <c r="GPO2" s="34"/>
      <c r="GPP2" s="34"/>
      <c r="GPQ2" s="34"/>
      <c r="GPR2" s="34"/>
      <c r="GPS2" s="34"/>
      <c r="GPT2" s="34"/>
      <c r="GPU2" s="34"/>
      <c r="GPV2" s="34"/>
      <c r="GPW2" s="34"/>
      <c r="GPX2" s="34"/>
      <c r="GPY2" s="34"/>
      <c r="GPZ2" s="34"/>
      <c r="GQA2" s="34"/>
      <c r="GQB2" s="34"/>
      <c r="GQC2" s="34"/>
      <c r="GQD2" s="34"/>
      <c r="GQE2" s="34"/>
      <c r="GQF2" s="34"/>
      <c r="GQG2" s="34"/>
      <c r="GQH2" s="34"/>
      <c r="GQI2" s="34"/>
      <c r="GQJ2" s="34"/>
      <c r="GQK2" s="34"/>
      <c r="GQL2" s="34"/>
      <c r="GQM2" s="34"/>
      <c r="GQN2" s="34"/>
      <c r="GQO2" s="34"/>
      <c r="GQP2" s="34"/>
      <c r="GQQ2" s="34"/>
      <c r="GQR2" s="34"/>
      <c r="GQS2" s="34"/>
      <c r="GQT2" s="34"/>
      <c r="GQU2" s="34"/>
      <c r="GQV2" s="34"/>
      <c r="GQW2" s="34"/>
      <c r="GQX2" s="34"/>
      <c r="GQY2" s="34"/>
      <c r="GQZ2" s="34"/>
      <c r="GRA2" s="34"/>
      <c r="GRB2" s="34"/>
      <c r="GRC2" s="34"/>
      <c r="GRD2" s="34"/>
      <c r="GRE2" s="34"/>
      <c r="GRF2" s="34"/>
      <c r="GRG2" s="34"/>
      <c r="GRH2" s="34"/>
      <c r="GRI2" s="34"/>
      <c r="GRJ2" s="34"/>
      <c r="GRK2" s="34"/>
      <c r="GRL2" s="34"/>
      <c r="GRM2" s="34"/>
      <c r="GRN2" s="34"/>
      <c r="GRO2" s="34"/>
      <c r="GRP2" s="34"/>
      <c r="GRQ2" s="34"/>
      <c r="GRR2" s="34"/>
      <c r="GRS2" s="34"/>
      <c r="GRT2" s="34"/>
      <c r="GRU2" s="34"/>
      <c r="GRV2" s="34"/>
      <c r="GRW2" s="34"/>
      <c r="GRX2" s="34"/>
      <c r="GRY2" s="34"/>
      <c r="GRZ2" s="34"/>
      <c r="GSA2" s="34"/>
      <c r="GSB2" s="34"/>
      <c r="GSC2" s="34"/>
      <c r="GSD2" s="34"/>
      <c r="GSE2" s="34"/>
      <c r="GSF2" s="34"/>
      <c r="GSG2" s="34"/>
      <c r="GSH2" s="34"/>
      <c r="GSI2" s="34"/>
      <c r="GSJ2" s="34"/>
      <c r="GSK2" s="34"/>
      <c r="GSL2" s="34"/>
      <c r="GSM2" s="34"/>
      <c r="GSN2" s="34"/>
      <c r="GSO2" s="34"/>
      <c r="GSP2" s="34"/>
      <c r="GSQ2" s="34"/>
      <c r="GSR2" s="34"/>
      <c r="GSS2" s="34"/>
      <c r="GST2" s="34"/>
      <c r="GSU2" s="34"/>
      <c r="GSV2" s="34"/>
      <c r="GSW2" s="34"/>
      <c r="GSX2" s="34"/>
      <c r="GSY2" s="34"/>
      <c r="GSZ2" s="34"/>
      <c r="GTA2" s="34"/>
      <c r="GTB2" s="34"/>
      <c r="GTC2" s="34"/>
      <c r="GTD2" s="34"/>
      <c r="GTE2" s="34"/>
      <c r="GTF2" s="34"/>
      <c r="GTG2" s="34"/>
      <c r="GTH2" s="34"/>
      <c r="GTI2" s="34"/>
      <c r="GTJ2" s="34"/>
      <c r="GTK2" s="34"/>
      <c r="GTL2" s="34"/>
      <c r="GTM2" s="34"/>
      <c r="GTN2" s="34"/>
      <c r="GTO2" s="34"/>
      <c r="GTP2" s="34"/>
      <c r="GTQ2" s="34"/>
      <c r="GTR2" s="34"/>
      <c r="GTS2" s="34"/>
      <c r="GTT2" s="34"/>
      <c r="GTU2" s="34"/>
      <c r="GTV2" s="34"/>
      <c r="GTW2" s="34"/>
      <c r="GTX2" s="34"/>
      <c r="GTY2" s="34"/>
      <c r="GTZ2" s="34"/>
      <c r="GUA2" s="34"/>
      <c r="GUB2" s="34"/>
      <c r="GUC2" s="34"/>
      <c r="GUD2" s="34"/>
      <c r="GUE2" s="34"/>
      <c r="GUF2" s="34"/>
      <c r="GUG2" s="34"/>
      <c r="GUH2" s="34"/>
      <c r="GUI2" s="34"/>
      <c r="GUJ2" s="34"/>
      <c r="GUK2" s="34"/>
      <c r="GUL2" s="34"/>
      <c r="GUM2" s="34"/>
      <c r="GUN2" s="34"/>
      <c r="GUO2" s="34"/>
      <c r="GUP2" s="34"/>
      <c r="GUQ2" s="34"/>
      <c r="GUR2" s="34"/>
      <c r="GUS2" s="34"/>
      <c r="GUT2" s="34"/>
      <c r="GUU2" s="34"/>
      <c r="GUV2" s="34"/>
      <c r="GUW2" s="34"/>
      <c r="GUX2" s="34"/>
      <c r="GUY2" s="34"/>
      <c r="GUZ2" s="34"/>
      <c r="GVA2" s="34"/>
      <c r="GVB2" s="34"/>
      <c r="GVC2" s="34"/>
      <c r="GVD2" s="34"/>
      <c r="GVE2" s="34"/>
      <c r="GVF2" s="34"/>
      <c r="GVG2" s="34"/>
      <c r="GVH2" s="34"/>
      <c r="GVI2" s="34"/>
      <c r="GVJ2" s="34"/>
      <c r="GVK2" s="34"/>
      <c r="GVL2" s="34"/>
      <c r="GVM2" s="34"/>
      <c r="GVN2" s="34"/>
      <c r="GVO2" s="34"/>
      <c r="GVP2" s="34"/>
      <c r="GVQ2" s="34"/>
      <c r="GVR2" s="34"/>
      <c r="GVS2" s="34"/>
      <c r="GVT2" s="34"/>
      <c r="GVU2" s="34"/>
      <c r="GVV2" s="34"/>
      <c r="GVW2" s="34"/>
      <c r="GVX2" s="34"/>
      <c r="GVY2" s="34"/>
      <c r="GVZ2" s="34"/>
      <c r="GWA2" s="34"/>
      <c r="GWB2" s="34"/>
      <c r="GWC2" s="34"/>
      <c r="GWD2" s="34"/>
      <c r="GWE2" s="34"/>
      <c r="GWF2" s="34"/>
      <c r="GWG2" s="34"/>
      <c r="GWH2" s="34"/>
      <c r="GWI2" s="34"/>
      <c r="GWJ2" s="34"/>
      <c r="GWK2" s="34"/>
      <c r="GWL2" s="34"/>
      <c r="GWM2" s="34"/>
      <c r="GWN2" s="34"/>
      <c r="GWO2" s="34"/>
      <c r="GWP2" s="34"/>
      <c r="GWQ2" s="34"/>
      <c r="GWR2" s="34"/>
      <c r="GWS2" s="34"/>
      <c r="GWT2" s="34"/>
      <c r="GWU2" s="34"/>
      <c r="GWV2" s="34"/>
      <c r="GWW2" s="34"/>
      <c r="GWX2" s="34"/>
      <c r="GWY2" s="34"/>
      <c r="GWZ2" s="34"/>
      <c r="GXA2" s="34"/>
      <c r="GXB2" s="34"/>
      <c r="GXC2" s="34"/>
      <c r="GXD2" s="34"/>
      <c r="GXE2" s="34"/>
      <c r="GXF2" s="34"/>
      <c r="GXG2" s="34"/>
      <c r="GXH2" s="34"/>
      <c r="GXI2" s="34"/>
      <c r="GXJ2" s="34"/>
      <c r="GXK2" s="34"/>
      <c r="GXL2" s="34"/>
      <c r="GXM2" s="34"/>
      <c r="GXN2" s="34"/>
      <c r="GXO2" s="34"/>
      <c r="GXP2" s="34"/>
      <c r="GXQ2" s="34"/>
      <c r="GXR2" s="34"/>
      <c r="GXS2" s="34"/>
      <c r="GXT2" s="34"/>
      <c r="GXU2" s="34"/>
      <c r="GXV2" s="34"/>
      <c r="GXW2" s="34"/>
      <c r="GXX2" s="34"/>
      <c r="GXY2" s="34"/>
      <c r="GXZ2" s="34"/>
      <c r="GYA2" s="34"/>
      <c r="GYB2" s="34"/>
      <c r="GYC2" s="34"/>
      <c r="GYD2" s="34"/>
      <c r="GYE2" s="34"/>
      <c r="GYF2" s="34"/>
      <c r="GYG2" s="34"/>
      <c r="GYH2" s="34"/>
      <c r="GYI2" s="34"/>
      <c r="GYJ2" s="34"/>
      <c r="GYK2" s="34"/>
      <c r="GYL2" s="34"/>
      <c r="GYM2" s="34"/>
      <c r="GYN2" s="34"/>
      <c r="GYO2" s="34"/>
      <c r="GYP2" s="34"/>
      <c r="GYQ2" s="34"/>
      <c r="GYR2" s="34"/>
      <c r="GYS2" s="34"/>
      <c r="GYT2" s="34"/>
      <c r="GYU2" s="34"/>
      <c r="GYV2" s="34"/>
      <c r="GYW2" s="34"/>
      <c r="GYX2" s="34"/>
      <c r="GYY2" s="34"/>
      <c r="GYZ2" s="34"/>
      <c r="GZA2" s="34"/>
      <c r="GZB2" s="34"/>
      <c r="GZC2" s="34"/>
      <c r="GZD2" s="34"/>
      <c r="GZE2" s="34"/>
      <c r="GZF2" s="34"/>
      <c r="GZG2" s="34"/>
      <c r="GZH2" s="34"/>
      <c r="GZI2" s="34"/>
      <c r="GZJ2" s="34"/>
      <c r="GZK2" s="34"/>
      <c r="GZL2" s="34"/>
      <c r="GZM2" s="34"/>
      <c r="GZN2" s="34"/>
      <c r="GZO2" s="34"/>
      <c r="GZP2" s="34"/>
      <c r="GZQ2" s="34"/>
      <c r="GZR2" s="34"/>
      <c r="GZS2" s="34"/>
      <c r="GZT2" s="34"/>
      <c r="GZU2" s="34"/>
      <c r="GZV2" s="34"/>
      <c r="GZW2" s="34"/>
      <c r="GZX2" s="34"/>
      <c r="GZY2" s="34"/>
      <c r="GZZ2" s="34"/>
      <c r="HAA2" s="34"/>
      <c r="HAB2" s="34"/>
      <c r="HAC2" s="34"/>
      <c r="HAD2" s="34"/>
      <c r="HAE2" s="34"/>
      <c r="HAF2" s="34"/>
      <c r="HAG2" s="34"/>
      <c r="HAH2" s="34"/>
      <c r="HAI2" s="34"/>
      <c r="HAJ2" s="34"/>
      <c r="HAK2" s="34"/>
      <c r="HAL2" s="34"/>
      <c r="HAM2" s="34"/>
      <c r="HAN2" s="34"/>
      <c r="HAO2" s="34"/>
      <c r="HAP2" s="34"/>
      <c r="HAQ2" s="34"/>
      <c r="HAR2" s="34"/>
      <c r="HAS2" s="34"/>
      <c r="HAT2" s="34"/>
      <c r="HAU2" s="34"/>
      <c r="HAV2" s="34"/>
      <c r="HAW2" s="34"/>
      <c r="HAX2" s="34"/>
      <c r="HAY2" s="34"/>
      <c r="HAZ2" s="34"/>
      <c r="HBA2" s="34"/>
      <c r="HBB2" s="34"/>
      <c r="HBC2" s="34"/>
      <c r="HBD2" s="34"/>
      <c r="HBE2" s="34"/>
      <c r="HBF2" s="34"/>
      <c r="HBG2" s="34"/>
      <c r="HBH2" s="34"/>
      <c r="HBI2" s="34"/>
      <c r="HBJ2" s="34"/>
      <c r="HBK2" s="34"/>
      <c r="HBL2" s="34"/>
      <c r="HBM2" s="34"/>
      <c r="HBN2" s="34"/>
      <c r="HBO2" s="34"/>
      <c r="HBP2" s="34"/>
      <c r="HBQ2" s="34"/>
      <c r="HBR2" s="34"/>
      <c r="HBS2" s="34"/>
      <c r="HBT2" s="34"/>
      <c r="HBU2" s="34"/>
      <c r="HBV2" s="34"/>
      <c r="HBW2" s="34"/>
      <c r="HBX2" s="34"/>
      <c r="HBY2" s="34"/>
      <c r="HBZ2" s="34"/>
      <c r="HCA2" s="34"/>
      <c r="HCB2" s="34"/>
      <c r="HCC2" s="34"/>
      <c r="HCD2" s="34"/>
      <c r="HCE2" s="34"/>
      <c r="HCF2" s="34"/>
      <c r="HCG2" s="34"/>
      <c r="HCH2" s="34"/>
      <c r="HCI2" s="34"/>
      <c r="HCJ2" s="34"/>
      <c r="HCK2" s="34"/>
      <c r="HCL2" s="34"/>
      <c r="HCM2" s="34"/>
      <c r="HCN2" s="34"/>
      <c r="HCO2" s="34"/>
      <c r="HCP2" s="34"/>
      <c r="HCQ2" s="34"/>
      <c r="HCR2" s="34"/>
      <c r="HCS2" s="34"/>
      <c r="HCT2" s="34"/>
      <c r="HCU2" s="34"/>
      <c r="HCV2" s="34"/>
      <c r="HCW2" s="34"/>
      <c r="HCX2" s="34"/>
      <c r="HCY2" s="34"/>
      <c r="HCZ2" s="34"/>
      <c r="HDA2" s="34"/>
      <c r="HDB2" s="34"/>
      <c r="HDC2" s="34"/>
      <c r="HDD2" s="34"/>
      <c r="HDE2" s="34"/>
      <c r="HDF2" s="34"/>
      <c r="HDG2" s="34"/>
      <c r="HDH2" s="34"/>
      <c r="HDI2" s="34"/>
      <c r="HDJ2" s="34"/>
      <c r="HDK2" s="34"/>
      <c r="HDL2" s="34"/>
      <c r="HDM2" s="34"/>
      <c r="HDN2" s="34"/>
      <c r="HDO2" s="34"/>
      <c r="HDP2" s="34"/>
      <c r="HDQ2" s="34"/>
      <c r="HDR2" s="34"/>
      <c r="HDS2" s="34"/>
      <c r="HDT2" s="34"/>
      <c r="HDU2" s="34"/>
      <c r="HDV2" s="34"/>
      <c r="HDW2" s="34"/>
      <c r="HDX2" s="34"/>
      <c r="HDY2" s="34"/>
      <c r="HDZ2" s="34"/>
      <c r="HEA2" s="34"/>
      <c r="HEB2" s="34"/>
      <c r="HEC2" s="34"/>
      <c r="HED2" s="34"/>
      <c r="HEE2" s="34"/>
      <c r="HEF2" s="34"/>
      <c r="HEG2" s="34"/>
      <c r="HEH2" s="34"/>
      <c r="HEI2" s="34"/>
      <c r="HEJ2" s="34"/>
      <c r="HEK2" s="34"/>
      <c r="HEL2" s="34"/>
      <c r="HEM2" s="34"/>
      <c r="HEN2" s="34"/>
      <c r="HEO2" s="34"/>
      <c r="HEP2" s="34"/>
      <c r="HEQ2" s="34"/>
      <c r="HER2" s="34"/>
      <c r="HES2" s="34"/>
      <c r="HET2" s="34"/>
      <c r="HEU2" s="34"/>
      <c r="HEV2" s="34"/>
      <c r="HEW2" s="34"/>
      <c r="HEX2" s="34"/>
      <c r="HEY2" s="34"/>
      <c r="HEZ2" s="34"/>
      <c r="HFA2" s="34"/>
      <c r="HFB2" s="34"/>
      <c r="HFC2" s="34"/>
      <c r="HFD2" s="34"/>
      <c r="HFE2" s="34"/>
      <c r="HFF2" s="34"/>
      <c r="HFG2" s="34"/>
      <c r="HFH2" s="34"/>
      <c r="HFI2" s="34"/>
      <c r="HFJ2" s="34"/>
      <c r="HFK2" s="34"/>
      <c r="HFL2" s="34"/>
      <c r="HFM2" s="34"/>
      <c r="HFN2" s="34"/>
      <c r="HFO2" s="34"/>
      <c r="HFP2" s="34"/>
      <c r="HFQ2" s="34"/>
      <c r="HFR2" s="34"/>
      <c r="HFS2" s="34"/>
      <c r="HFT2" s="34"/>
      <c r="HFU2" s="34"/>
      <c r="HFV2" s="34"/>
      <c r="HFW2" s="34"/>
      <c r="HFX2" s="34"/>
      <c r="HFY2" s="34"/>
      <c r="HFZ2" s="34"/>
      <c r="HGA2" s="34"/>
      <c r="HGB2" s="34"/>
      <c r="HGC2" s="34"/>
      <c r="HGD2" s="34"/>
      <c r="HGE2" s="34"/>
      <c r="HGF2" s="34"/>
      <c r="HGG2" s="34"/>
      <c r="HGH2" s="34"/>
      <c r="HGI2" s="34"/>
      <c r="HGJ2" s="34"/>
      <c r="HGK2" s="34"/>
      <c r="HGL2" s="34"/>
      <c r="HGM2" s="34"/>
      <c r="HGN2" s="34"/>
      <c r="HGO2" s="34"/>
      <c r="HGP2" s="34"/>
      <c r="HGQ2" s="34"/>
      <c r="HGR2" s="34"/>
      <c r="HGS2" s="34"/>
      <c r="HGT2" s="34"/>
      <c r="HGU2" s="34"/>
      <c r="HGV2" s="34"/>
      <c r="HGW2" s="34"/>
      <c r="HGX2" s="34"/>
      <c r="HGY2" s="34"/>
      <c r="HGZ2" s="34"/>
      <c r="HHA2" s="34"/>
      <c r="HHB2" s="34"/>
      <c r="HHC2" s="34"/>
      <c r="HHD2" s="34"/>
      <c r="HHE2" s="34"/>
      <c r="HHF2" s="34"/>
      <c r="HHG2" s="34"/>
      <c r="HHH2" s="34"/>
      <c r="HHI2" s="34"/>
      <c r="HHJ2" s="34"/>
      <c r="HHK2" s="34"/>
      <c r="HHL2" s="34"/>
      <c r="HHM2" s="34"/>
      <c r="HHN2" s="34"/>
      <c r="HHO2" s="34"/>
      <c r="HHP2" s="34"/>
      <c r="HHQ2" s="34"/>
      <c r="HHR2" s="34"/>
      <c r="HHS2" s="34"/>
      <c r="HHT2" s="34"/>
      <c r="HHU2" s="34"/>
      <c r="HHV2" s="34"/>
      <c r="HHW2" s="34"/>
      <c r="HHX2" s="34"/>
      <c r="HHY2" s="34"/>
      <c r="HHZ2" s="34"/>
      <c r="HIA2" s="34"/>
      <c r="HIB2" s="34"/>
      <c r="HIC2" s="34"/>
      <c r="HID2" s="34"/>
      <c r="HIE2" s="34"/>
      <c r="HIF2" s="34"/>
      <c r="HIG2" s="34"/>
      <c r="HIH2" s="34"/>
      <c r="HII2" s="34"/>
      <c r="HIJ2" s="34"/>
      <c r="HIK2" s="34"/>
      <c r="HIL2" s="34"/>
      <c r="HIM2" s="34"/>
      <c r="HIN2" s="34"/>
      <c r="HIO2" s="34"/>
      <c r="HIP2" s="34"/>
      <c r="HIQ2" s="34"/>
      <c r="HIR2" s="34"/>
      <c r="HIS2" s="34"/>
      <c r="HIT2" s="34"/>
      <c r="HIU2" s="34"/>
      <c r="HIV2" s="34"/>
      <c r="HIW2" s="34"/>
      <c r="HIX2" s="34"/>
      <c r="HIY2" s="34"/>
      <c r="HIZ2" s="34"/>
      <c r="HJA2" s="34"/>
      <c r="HJB2" s="34"/>
      <c r="HJC2" s="34"/>
      <c r="HJD2" s="34"/>
      <c r="HJE2" s="34"/>
      <c r="HJF2" s="34"/>
      <c r="HJG2" s="34"/>
      <c r="HJH2" s="34"/>
      <c r="HJI2" s="34"/>
      <c r="HJJ2" s="34"/>
      <c r="HJK2" s="34"/>
      <c r="HJL2" s="34"/>
      <c r="HJM2" s="34"/>
      <c r="HJN2" s="34"/>
      <c r="HJO2" s="34"/>
      <c r="HJP2" s="34"/>
      <c r="HJQ2" s="34"/>
      <c r="HJR2" s="34"/>
      <c r="HJS2" s="34"/>
      <c r="HJT2" s="34"/>
      <c r="HJU2" s="34"/>
      <c r="HJV2" s="34"/>
      <c r="HJW2" s="34"/>
      <c r="HJX2" s="34"/>
      <c r="HJY2" s="34"/>
      <c r="HJZ2" s="34"/>
      <c r="HKA2" s="34"/>
      <c r="HKB2" s="34"/>
      <c r="HKC2" s="34"/>
      <c r="HKD2" s="34"/>
      <c r="HKE2" s="34"/>
      <c r="HKF2" s="34"/>
      <c r="HKG2" s="34"/>
      <c r="HKH2" s="34"/>
      <c r="HKI2" s="34"/>
      <c r="HKJ2" s="34"/>
      <c r="HKK2" s="34"/>
      <c r="HKL2" s="34"/>
      <c r="HKM2" s="34"/>
      <c r="HKN2" s="34"/>
      <c r="HKO2" s="34"/>
      <c r="HKP2" s="34"/>
      <c r="HKQ2" s="34"/>
      <c r="HKR2" s="34"/>
      <c r="HKS2" s="34"/>
      <c r="HKT2" s="34"/>
      <c r="HKU2" s="34"/>
      <c r="HKV2" s="34"/>
      <c r="HKW2" s="34"/>
      <c r="HKX2" s="34"/>
      <c r="HKY2" s="34"/>
      <c r="HKZ2" s="34"/>
      <c r="HLA2" s="34"/>
      <c r="HLB2" s="34"/>
      <c r="HLC2" s="34"/>
      <c r="HLD2" s="34"/>
      <c r="HLE2" s="34"/>
      <c r="HLF2" s="34"/>
      <c r="HLG2" s="34"/>
      <c r="HLH2" s="34"/>
      <c r="HLI2" s="34"/>
      <c r="HLJ2" s="34"/>
      <c r="HLK2" s="34"/>
      <c r="HLL2" s="34"/>
      <c r="HLM2" s="34"/>
      <c r="HLN2" s="34"/>
      <c r="HLO2" s="34"/>
      <c r="HLP2" s="34"/>
      <c r="HLQ2" s="34"/>
      <c r="HLR2" s="34"/>
      <c r="HLS2" s="34"/>
      <c r="HLT2" s="34"/>
      <c r="HLU2" s="34"/>
      <c r="HLV2" s="34"/>
      <c r="HLW2" s="34"/>
      <c r="HLX2" s="34"/>
      <c r="HLY2" s="34"/>
      <c r="HLZ2" s="34"/>
      <c r="HMA2" s="34"/>
      <c r="HMB2" s="34"/>
      <c r="HMC2" s="34"/>
      <c r="HMD2" s="34"/>
      <c r="HME2" s="34"/>
      <c r="HMF2" s="34"/>
      <c r="HMG2" s="34"/>
      <c r="HMH2" s="34"/>
      <c r="HMI2" s="34"/>
      <c r="HMJ2" s="34"/>
      <c r="HMK2" s="34"/>
      <c r="HML2" s="34"/>
      <c r="HMM2" s="34"/>
      <c r="HMN2" s="34"/>
      <c r="HMO2" s="34"/>
      <c r="HMP2" s="34"/>
      <c r="HMQ2" s="34"/>
      <c r="HMR2" s="34"/>
      <c r="HMS2" s="34"/>
      <c r="HMT2" s="34"/>
      <c r="HMU2" s="34"/>
      <c r="HMV2" s="34"/>
      <c r="HMW2" s="34"/>
      <c r="HMX2" s="34"/>
      <c r="HMY2" s="34"/>
      <c r="HMZ2" s="34"/>
      <c r="HNA2" s="34"/>
      <c r="HNB2" s="34"/>
      <c r="HNC2" s="34"/>
      <c r="HND2" s="34"/>
      <c r="HNE2" s="34"/>
      <c r="HNF2" s="34"/>
      <c r="HNG2" s="34"/>
      <c r="HNH2" s="34"/>
      <c r="HNI2" s="34"/>
      <c r="HNJ2" s="34"/>
      <c r="HNK2" s="34"/>
      <c r="HNL2" s="34"/>
      <c r="HNM2" s="34"/>
      <c r="HNN2" s="34"/>
      <c r="HNO2" s="34"/>
      <c r="HNP2" s="34"/>
      <c r="HNQ2" s="34"/>
      <c r="HNR2" s="34"/>
      <c r="HNS2" s="34"/>
      <c r="HNT2" s="34"/>
      <c r="HNU2" s="34"/>
      <c r="HNV2" s="34"/>
      <c r="HNW2" s="34"/>
      <c r="HNX2" s="34"/>
      <c r="HNY2" s="34"/>
      <c r="HNZ2" s="34"/>
      <c r="HOA2" s="34"/>
      <c r="HOB2" s="34"/>
      <c r="HOC2" s="34"/>
      <c r="HOD2" s="34"/>
      <c r="HOE2" s="34"/>
      <c r="HOF2" s="34"/>
      <c r="HOG2" s="34"/>
      <c r="HOH2" s="34"/>
      <c r="HOI2" s="34"/>
      <c r="HOJ2" s="34"/>
      <c r="HOK2" s="34"/>
      <c r="HOL2" s="34"/>
      <c r="HOM2" s="34"/>
      <c r="HON2" s="34"/>
      <c r="HOO2" s="34"/>
      <c r="HOP2" s="34"/>
      <c r="HOQ2" s="34"/>
      <c r="HOR2" s="34"/>
      <c r="HOS2" s="34"/>
      <c r="HOT2" s="34"/>
      <c r="HOU2" s="34"/>
      <c r="HOV2" s="34"/>
      <c r="HOW2" s="34"/>
      <c r="HOX2" s="34"/>
      <c r="HOY2" s="34"/>
      <c r="HOZ2" s="34"/>
      <c r="HPA2" s="34"/>
      <c r="HPB2" s="34"/>
      <c r="HPC2" s="34"/>
      <c r="HPD2" s="34"/>
      <c r="HPE2" s="34"/>
      <c r="HPF2" s="34"/>
      <c r="HPG2" s="34"/>
      <c r="HPH2" s="34"/>
      <c r="HPI2" s="34"/>
      <c r="HPJ2" s="34"/>
      <c r="HPK2" s="34"/>
      <c r="HPL2" s="34"/>
      <c r="HPM2" s="34"/>
      <c r="HPN2" s="34"/>
      <c r="HPO2" s="34"/>
      <c r="HPP2" s="34"/>
      <c r="HPQ2" s="34"/>
      <c r="HPR2" s="34"/>
      <c r="HPS2" s="34"/>
      <c r="HPT2" s="34"/>
      <c r="HPU2" s="34"/>
      <c r="HPV2" s="34"/>
      <c r="HPW2" s="34"/>
      <c r="HPX2" s="34"/>
      <c r="HPY2" s="34"/>
      <c r="HPZ2" s="34"/>
      <c r="HQA2" s="34"/>
      <c r="HQB2" s="34"/>
      <c r="HQC2" s="34"/>
      <c r="HQD2" s="34"/>
      <c r="HQE2" s="34"/>
      <c r="HQF2" s="34"/>
      <c r="HQG2" s="34"/>
      <c r="HQH2" s="34"/>
      <c r="HQI2" s="34"/>
      <c r="HQJ2" s="34"/>
      <c r="HQK2" s="34"/>
      <c r="HQL2" s="34"/>
      <c r="HQM2" s="34"/>
      <c r="HQN2" s="34"/>
      <c r="HQO2" s="34"/>
      <c r="HQP2" s="34"/>
      <c r="HQQ2" s="34"/>
      <c r="HQR2" s="34"/>
      <c r="HQS2" s="34"/>
      <c r="HQT2" s="34"/>
      <c r="HQU2" s="34"/>
      <c r="HQV2" s="34"/>
      <c r="HQW2" s="34"/>
      <c r="HQX2" s="34"/>
      <c r="HQY2" s="34"/>
      <c r="HQZ2" s="34"/>
      <c r="HRA2" s="34"/>
      <c r="HRB2" s="34"/>
      <c r="HRC2" s="34"/>
      <c r="HRD2" s="34"/>
      <c r="HRE2" s="34"/>
      <c r="HRF2" s="34"/>
      <c r="HRG2" s="34"/>
      <c r="HRH2" s="34"/>
      <c r="HRI2" s="34"/>
      <c r="HRJ2" s="34"/>
      <c r="HRK2" s="34"/>
      <c r="HRL2" s="34"/>
      <c r="HRM2" s="34"/>
      <c r="HRN2" s="34"/>
      <c r="HRO2" s="34"/>
      <c r="HRP2" s="34"/>
      <c r="HRQ2" s="34"/>
      <c r="HRR2" s="34"/>
      <c r="HRS2" s="34"/>
      <c r="HRT2" s="34"/>
      <c r="HRU2" s="34"/>
      <c r="HRV2" s="34"/>
      <c r="HRW2" s="34"/>
      <c r="HRX2" s="34"/>
      <c r="HRY2" s="34"/>
      <c r="HRZ2" s="34"/>
      <c r="HSA2" s="34"/>
      <c r="HSB2" s="34"/>
      <c r="HSC2" s="34"/>
      <c r="HSD2" s="34"/>
      <c r="HSE2" s="34"/>
      <c r="HSF2" s="34"/>
      <c r="HSG2" s="34"/>
      <c r="HSH2" s="34"/>
      <c r="HSI2" s="34"/>
      <c r="HSJ2" s="34"/>
      <c r="HSK2" s="34"/>
      <c r="HSL2" s="34"/>
      <c r="HSM2" s="34"/>
      <c r="HSN2" s="34"/>
      <c r="HSO2" s="34"/>
      <c r="HSP2" s="34"/>
      <c r="HSQ2" s="34"/>
      <c r="HSR2" s="34"/>
      <c r="HSS2" s="34"/>
      <c r="HST2" s="34"/>
      <c r="HSU2" s="34"/>
      <c r="HSV2" s="34"/>
      <c r="HSW2" s="34"/>
      <c r="HSX2" s="34"/>
      <c r="HSY2" s="34"/>
      <c r="HSZ2" s="34"/>
      <c r="HTA2" s="34"/>
      <c r="HTB2" s="34"/>
      <c r="HTC2" s="34"/>
      <c r="HTD2" s="34"/>
      <c r="HTE2" s="34"/>
      <c r="HTF2" s="34"/>
      <c r="HTG2" s="34"/>
      <c r="HTH2" s="34"/>
      <c r="HTI2" s="34"/>
      <c r="HTJ2" s="34"/>
      <c r="HTK2" s="34"/>
      <c r="HTL2" s="34"/>
      <c r="HTM2" s="34"/>
      <c r="HTN2" s="34"/>
      <c r="HTO2" s="34"/>
      <c r="HTP2" s="34"/>
      <c r="HTQ2" s="34"/>
      <c r="HTR2" s="34"/>
      <c r="HTS2" s="34"/>
      <c r="HTT2" s="34"/>
      <c r="HTU2" s="34"/>
      <c r="HTV2" s="34"/>
      <c r="HTW2" s="34"/>
      <c r="HTX2" s="34"/>
      <c r="HTY2" s="34"/>
      <c r="HTZ2" s="34"/>
      <c r="HUA2" s="34"/>
      <c r="HUB2" s="34"/>
      <c r="HUC2" s="34"/>
      <c r="HUD2" s="34"/>
      <c r="HUE2" s="34"/>
      <c r="HUF2" s="34"/>
      <c r="HUG2" s="34"/>
      <c r="HUH2" s="34"/>
      <c r="HUI2" s="34"/>
      <c r="HUJ2" s="34"/>
      <c r="HUK2" s="34"/>
      <c r="HUL2" s="34"/>
      <c r="HUM2" s="34"/>
      <c r="HUN2" s="34"/>
      <c r="HUO2" s="34"/>
      <c r="HUP2" s="34"/>
      <c r="HUQ2" s="34"/>
      <c r="HUR2" s="34"/>
      <c r="HUS2" s="34"/>
      <c r="HUT2" s="34"/>
      <c r="HUU2" s="34"/>
      <c r="HUV2" s="34"/>
      <c r="HUW2" s="34"/>
      <c r="HUX2" s="34"/>
      <c r="HUY2" s="34"/>
      <c r="HUZ2" s="34"/>
      <c r="HVA2" s="34"/>
      <c r="HVB2" s="34"/>
      <c r="HVC2" s="34"/>
      <c r="HVD2" s="34"/>
      <c r="HVE2" s="34"/>
      <c r="HVF2" s="34"/>
      <c r="HVG2" s="34"/>
      <c r="HVH2" s="34"/>
      <c r="HVI2" s="34"/>
      <c r="HVJ2" s="34"/>
      <c r="HVK2" s="34"/>
      <c r="HVL2" s="34"/>
      <c r="HVM2" s="34"/>
      <c r="HVN2" s="34"/>
      <c r="HVO2" s="34"/>
      <c r="HVP2" s="34"/>
      <c r="HVQ2" s="34"/>
      <c r="HVR2" s="34"/>
      <c r="HVS2" s="34"/>
      <c r="HVT2" s="34"/>
      <c r="HVU2" s="34"/>
      <c r="HVV2" s="34"/>
      <c r="HVW2" s="34"/>
      <c r="HVX2" s="34"/>
      <c r="HVY2" s="34"/>
      <c r="HVZ2" s="34"/>
      <c r="HWA2" s="34"/>
      <c r="HWB2" s="34"/>
      <c r="HWC2" s="34"/>
      <c r="HWD2" s="34"/>
      <c r="HWE2" s="34"/>
      <c r="HWF2" s="34"/>
      <c r="HWG2" s="34"/>
      <c r="HWH2" s="34"/>
      <c r="HWI2" s="34"/>
      <c r="HWJ2" s="34"/>
      <c r="HWK2" s="34"/>
      <c r="HWL2" s="34"/>
      <c r="HWM2" s="34"/>
      <c r="HWN2" s="34"/>
      <c r="HWO2" s="34"/>
      <c r="HWP2" s="34"/>
      <c r="HWQ2" s="34"/>
      <c r="HWR2" s="34"/>
      <c r="HWS2" s="34"/>
      <c r="HWT2" s="34"/>
      <c r="HWU2" s="34"/>
      <c r="HWV2" s="34"/>
      <c r="HWW2" s="34"/>
      <c r="HWX2" s="34"/>
      <c r="HWY2" s="34"/>
      <c r="HWZ2" s="34"/>
      <c r="HXA2" s="34"/>
      <c r="HXB2" s="34"/>
      <c r="HXC2" s="34"/>
      <c r="HXD2" s="34"/>
      <c r="HXE2" s="34"/>
      <c r="HXF2" s="34"/>
      <c r="HXG2" s="34"/>
      <c r="HXH2" s="34"/>
      <c r="HXI2" s="34"/>
      <c r="HXJ2" s="34"/>
      <c r="HXK2" s="34"/>
      <c r="HXL2" s="34"/>
      <c r="HXM2" s="34"/>
      <c r="HXN2" s="34"/>
      <c r="HXO2" s="34"/>
      <c r="HXP2" s="34"/>
      <c r="HXQ2" s="34"/>
      <c r="HXR2" s="34"/>
      <c r="HXS2" s="34"/>
      <c r="HXT2" s="34"/>
      <c r="HXU2" s="34"/>
      <c r="HXV2" s="34"/>
      <c r="HXW2" s="34"/>
      <c r="HXX2" s="34"/>
      <c r="HXY2" s="34"/>
      <c r="HXZ2" s="34"/>
      <c r="HYA2" s="34"/>
      <c r="HYB2" s="34"/>
      <c r="HYC2" s="34"/>
      <c r="HYD2" s="34"/>
      <c r="HYE2" s="34"/>
      <c r="HYF2" s="34"/>
      <c r="HYG2" s="34"/>
      <c r="HYH2" s="34"/>
      <c r="HYI2" s="34"/>
      <c r="HYJ2" s="34"/>
      <c r="HYK2" s="34"/>
      <c r="HYL2" s="34"/>
      <c r="HYM2" s="34"/>
      <c r="HYN2" s="34"/>
      <c r="HYO2" s="34"/>
      <c r="HYP2" s="34"/>
      <c r="HYQ2" s="34"/>
      <c r="HYR2" s="34"/>
      <c r="HYS2" s="34"/>
      <c r="HYT2" s="34"/>
      <c r="HYU2" s="34"/>
      <c r="HYV2" s="34"/>
      <c r="HYW2" s="34"/>
      <c r="HYX2" s="34"/>
      <c r="HYY2" s="34"/>
      <c r="HYZ2" s="34"/>
      <c r="HZA2" s="34"/>
      <c r="HZB2" s="34"/>
      <c r="HZC2" s="34"/>
      <c r="HZD2" s="34"/>
      <c r="HZE2" s="34"/>
      <c r="HZF2" s="34"/>
      <c r="HZG2" s="34"/>
      <c r="HZH2" s="34"/>
      <c r="HZI2" s="34"/>
      <c r="HZJ2" s="34"/>
      <c r="HZK2" s="34"/>
      <c r="HZL2" s="34"/>
      <c r="HZM2" s="34"/>
      <c r="HZN2" s="34"/>
      <c r="HZO2" s="34"/>
      <c r="HZP2" s="34"/>
      <c r="HZQ2" s="34"/>
      <c r="HZR2" s="34"/>
      <c r="HZS2" s="34"/>
      <c r="HZT2" s="34"/>
      <c r="HZU2" s="34"/>
      <c r="HZV2" s="34"/>
      <c r="HZW2" s="34"/>
      <c r="HZX2" s="34"/>
      <c r="HZY2" s="34"/>
      <c r="HZZ2" s="34"/>
      <c r="IAA2" s="34"/>
      <c r="IAB2" s="34"/>
      <c r="IAC2" s="34"/>
      <c r="IAD2" s="34"/>
      <c r="IAE2" s="34"/>
      <c r="IAF2" s="34"/>
      <c r="IAG2" s="34"/>
      <c r="IAH2" s="34"/>
      <c r="IAI2" s="34"/>
      <c r="IAJ2" s="34"/>
      <c r="IAK2" s="34"/>
      <c r="IAL2" s="34"/>
      <c r="IAM2" s="34"/>
      <c r="IAN2" s="34"/>
      <c r="IAO2" s="34"/>
      <c r="IAP2" s="34"/>
      <c r="IAQ2" s="34"/>
      <c r="IAR2" s="34"/>
      <c r="IAS2" s="34"/>
      <c r="IAT2" s="34"/>
      <c r="IAU2" s="34"/>
      <c r="IAV2" s="34"/>
      <c r="IAW2" s="34"/>
      <c r="IAX2" s="34"/>
      <c r="IAY2" s="34"/>
      <c r="IAZ2" s="34"/>
      <c r="IBA2" s="34"/>
      <c r="IBB2" s="34"/>
      <c r="IBC2" s="34"/>
      <c r="IBD2" s="34"/>
      <c r="IBE2" s="34"/>
      <c r="IBF2" s="34"/>
      <c r="IBG2" s="34"/>
      <c r="IBH2" s="34"/>
      <c r="IBI2" s="34"/>
      <c r="IBJ2" s="34"/>
      <c r="IBK2" s="34"/>
      <c r="IBL2" s="34"/>
      <c r="IBM2" s="34"/>
      <c r="IBN2" s="34"/>
      <c r="IBO2" s="34"/>
      <c r="IBP2" s="34"/>
      <c r="IBQ2" s="34"/>
      <c r="IBR2" s="34"/>
      <c r="IBS2" s="34"/>
      <c r="IBT2" s="34"/>
      <c r="IBU2" s="34"/>
      <c r="IBV2" s="34"/>
      <c r="IBW2" s="34"/>
      <c r="IBX2" s="34"/>
      <c r="IBY2" s="34"/>
      <c r="IBZ2" s="34"/>
      <c r="ICA2" s="34"/>
      <c r="ICB2" s="34"/>
      <c r="ICC2" s="34"/>
      <c r="ICD2" s="34"/>
      <c r="ICE2" s="34"/>
      <c r="ICF2" s="34"/>
      <c r="ICG2" s="34"/>
      <c r="ICH2" s="34"/>
      <c r="ICI2" s="34"/>
      <c r="ICJ2" s="34"/>
      <c r="ICK2" s="34"/>
      <c r="ICL2" s="34"/>
      <c r="ICM2" s="34"/>
      <c r="ICN2" s="34"/>
      <c r="ICO2" s="34"/>
      <c r="ICP2" s="34"/>
      <c r="ICQ2" s="34"/>
      <c r="ICR2" s="34"/>
      <c r="ICS2" s="34"/>
      <c r="ICT2" s="34"/>
      <c r="ICU2" s="34"/>
      <c r="ICV2" s="34"/>
      <c r="ICW2" s="34"/>
      <c r="ICX2" s="34"/>
      <c r="ICY2" s="34"/>
      <c r="ICZ2" s="34"/>
      <c r="IDA2" s="34"/>
      <c r="IDB2" s="34"/>
      <c r="IDC2" s="34"/>
      <c r="IDD2" s="34"/>
      <c r="IDE2" s="34"/>
      <c r="IDF2" s="34"/>
      <c r="IDG2" s="34"/>
      <c r="IDH2" s="34"/>
      <c r="IDI2" s="34"/>
      <c r="IDJ2" s="34"/>
      <c r="IDK2" s="34"/>
      <c r="IDL2" s="34"/>
      <c r="IDM2" s="34"/>
      <c r="IDN2" s="34"/>
      <c r="IDO2" s="34"/>
      <c r="IDP2" s="34"/>
      <c r="IDQ2" s="34"/>
      <c r="IDR2" s="34"/>
      <c r="IDS2" s="34"/>
      <c r="IDT2" s="34"/>
      <c r="IDU2" s="34"/>
      <c r="IDV2" s="34"/>
      <c r="IDW2" s="34"/>
      <c r="IDX2" s="34"/>
      <c r="IDY2" s="34"/>
      <c r="IDZ2" s="34"/>
      <c r="IEA2" s="34"/>
      <c r="IEB2" s="34"/>
      <c r="IEC2" s="34"/>
      <c r="IED2" s="34"/>
      <c r="IEE2" s="34"/>
      <c r="IEF2" s="34"/>
      <c r="IEG2" s="34"/>
      <c r="IEH2" s="34"/>
      <c r="IEI2" s="34"/>
      <c r="IEJ2" s="34"/>
      <c r="IEK2" s="34"/>
      <c r="IEL2" s="34"/>
      <c r="IEM2" s="34"/>
      <c r="IEN2" s="34"/>
      <c r="IEO2" s="34"/>
      <c r="IEP2" s="34"/>
      <c r="IEQ2" s="34"/>
      <c r="IER2" s="34"/>
      <c r="IES2" s="34"/>
      <c r="IET2" s="34"/>
      <c r="IEU2" s="34"/>
      <c r="IEV2" s="34"/>
      <c r="IEW2" s="34"/>
      <c r="IEX2" s="34"/>
      <c r="IEY2" s="34"/>
      <c r="IEZ2" s="34"/>
      <c r="IFA2" s="34"/>
      <c r="IFB2" s="34"/>
      <c r="IFC2" s="34"/>
      <c r="IFD2" s="34"/>
      <c r="IFE2" s="34"/>
      <c r="IFF2" s="34"/>
      <c r="IFG2" s="34"/>
      <c r="IFH2" s="34"/>
      <c r="IFI2" s="34"/>
      <c r="IFJ2" s="34"/>
      <c r="IFK2" s="34"/>
      <c r="IFL2" s="34"/>
      <c r="IFM2" s="34"/>
      <c r="IFN2" s="34"/>
      <c r="IFO2" s="34"/>
      <c r="IFP2" s="34"/>
      <c r="IFQ2" s="34"/>
      <c r="IFR2" s="34"/>
      <c r="IFS2" s="34"/>
      <c r="IFT2" s="34"/>
      <c r="IFU2" s="34"/>
      <c r="IFV2" s="34"/>
      <c r="IFW2" s="34"/>
      <c r="IFX2" s="34"/>
      <c r="IFY2" s="34"/>
      <c r="IFZ2" s="34"/>
      <c r="IGA2" s="34"/>
      <c r="IGB2" s="34"/>
      <c r="IGC2" s="34"/>
      <c r="IGD2" s="34"/>
      <c r="IGE2" s="34"/>
      <c r="IGF2" s="34"/>
      <c r="IGG2" s="34"/>
      <c r="IGH2" s="34"/>
      <c r="IGI2" s="34"/>
      <c r="IGJ2" s="34"/>
      <c r="IGK2" s="34"/>
      <c r="IGL2" s="34"/>
      <c r="IGM2" s="34"/>
      <c r="IGN2" s="34"/>
      <c r="IGO2" s="34"/>
      <c r="IGP2" s="34"/>
      <c r="IGQ2" s="34"/>
      <c r="IGR2" s="34"/>
      <c r="IGS2" s="34"/>
      <c r="IGT2" s="34"/>
      <c r="IGU2" s="34"/>
      <c r="IGV2" s="34"/>
      <c r="IGW2" s="34"/>
      <c r="IGX2" s="34"/>
      <c r="IGY2" s="34"/>
      <c r="IGZ2" s="34"/>
      <c r="IHA2" s="34"/>
      <c r="IHB2" s="34"/>
      <c r="IHC2" s="34"/>
      <c r="IHD2" s="34"/>
      <c r="IHE2" s="34"/>
      <c r="IHF2" s="34"/>
      <c r="IHG2" s="34"/>
      <c r="IHH2" s="34"/>
      <c r="IHI2" s="34"/>
      <c r="IHJ2" s="34"/>
      <c r="IHK2" s="34"/>
      <c r="IHL2" s="34"/>
      <c r="IHM2" s="34"/>
      <c r="IHN2" s="34"/>
      <c r="IHO2" s="34"/>
      <c r="IHP2" s="34"/>
      <c r="IHQ2" s="34"/>
      <c r="IHR2" s="34"/>
      <c r="IHS2" s="34"/>
      <c r="IHT2" s="34"/>
      <c r="IHU2" s="34"/>
      <c r="IHV2" s="34"/>
      <c r="IHW2" s="34"/>
      <c r="IHX2" s="34"/>
      <c r="IHY2" s="34"/>
      <c r="IHZ2" s="34"/>
      <c r="IIA2" s="34"/>
      <c r="IIB2" s="34"/>
      <c r="IIC2" s="34"/>
      <c r="IID2" s="34"/>
      <c r="IIE2" s="34"/>
      <c r="IIF2" s="34"/>
      <c r="IIG2" s="34"/>
      <c r="IIH2" s="34"/>
      <c r="III2" s="34"/>
      <c r="IIJ2" s="34"/>
      <c r="IIK2" s="34"/>
      <c r="IIL2" s="34"/>
      <c r="IIM2" s="34"/>
      <c r="IIN2" s="34"/>
      <c r="IIO2" s="34"/>
      <c r="IIP2" s="34"/>
      <c r="IIQ2" s="34"/>
      <c r="IIR2" s="34"/>
      <c r="IIS2" s="34"/>
      <c r="IIT2" s="34"/>
      <c r="IIU2" s="34"/>
      <c r="IIV2" s="34"/>
      <c r="IIW2" s="34"/>
      <c r="IIX2" s="34"/>
      <c r="IIY2" s="34"/>
      <c r="IIZ2" s="34"/>
      <c r="IJA2" s="34"/>
      <c r="IJB2" s="34"/>
      <c r="IJC2" s="34"/>
      <c r="IJD2" s="34"/>
      <c r="IJE2" s="34"/>
      <c r="IJF2" s="34"/>
      <c r="IJG2" s="34"/>
      <c r="IJH2" s="34"/>
      <c r="IJI2" s="34"/>
      <c r="IJJ2" s="34"/>
      <c r="IJK2" s="34"/>
      <c r="IJL2" s="34"/>
      <c r="IJM2" s="34"/>
      <c r="IJN2" s="34"/>
      <c r="IJO2" s="34"/>
      <c r="IJP2" s="34"/>
      <c r="IJQ2" s="34"/>
      <c r="IJR2" s="34"/>
      <c r="IJS2" s="34"/>
      <c r="IJT2" s="34"/>
      <c r="IJU2" s="34"/>
      <c r="IJV2" s="34"/>
      <c r="IJW2" s="34"/>
      <c r="IJX2" s="34"/>
      <c r="IJY2" s="34"/>
      <c r="IJZ2" s="34"/>
      <c r="IKA2" s="34"/>
      <c r="IKB2" s="34"/>
      <c r="IKC2" s="34"/>
      <c r="IKD2" s="34"/>
      <c r="IKE2" s="34"/>
      <c r="IKF2" s="34"/>
      <c r="IKG2" s="34"/>
      <c r="IKH2" s="34"/>
      <c r="IKI2" s="34"/>
      <c r="IKJ2" s="34"/>
      <c r="IKK2" s="34"/>
      <c r="IKL2" s="34"/>
      <c r="IKM2" s="34"/>
      <c r="IKN2" s="34"/>
      <c r="IKO2" s="34"/>
      <c r="IKP2" s="34"/>
      <c r="IKQ2" s="34"/>
      <c r="IKR2" s="34"/>
      <c r="IKS2" s="34"/>
      <c r="IKT2" s="34"/>
      <c r="IKU2" s="34"/>
      <c r="IKV2" s="34"/>
      <c r="IKW2" s="34"/>
      <c r="IKX2" s="34"/>
      <c r="IKY2" s="34"/>
      <c r="IKZ2" s="34"/>
      <c r="ILA2" s="34"/>
      <c r="ILB2" s="34"/>
      <c r="ILC2" s="34"/>
      <c r="ILD2" s="34"/>
      <c r="ILE2" s="34"/>
      <c r="ILF2" s="34"/>
      <c r="ILG2" s="34"/>
      <c r="ILH2" s="34"/>
      <c r="ILI2" s="34"/>
      <c r="ILJ2" s="34"/>
      <c r="ILK2" s="34"/>
      <c r="ILL2" s="34"/>
      <c r="ILM2" s="34"/>
      <c r="ILN2" s="34"/>
      <c r="ILO2" s="34"/>
      <c r="ILP2" s="34"/>
      <c r="ILQ2" s="34"/>
      <c r="ILR2" s="34"/>
      <c r="ILS2" s="34"/>
      <c r="ILT2" s="34"/>
      <c r="ILU2" s="34"/>
      <c r="ILV2" s="34"/>
      <c r="ILW2" s="34"/>
      <c r="ILX2" s="34"/>
      <c r="ILY2" s="34"/>
      <c r="ILZ2" s="34"/>
      <c r="IMA2" s="34"/>
      <c r="IMB2" s="34"/>
      <c r="IMC2" s="34"/>
      <c r="IMD2" s="34"/>
      <c r="IME2" s="34"/>
      <c r="IMF2" s="34"/>
      <c r="IMG2" s="34"/>
      <c r="IMH2" s="34"/>
      <c r="IMI2" s="34"/>
      <c r="IMJ2" s="34"/>
      <c r="IMK2" s="34"/>
      <c r="IML2" s="34"/>
      <c r="IMM2" s="34"/>
      <c r="IMN2" s="34"/>
      <c r="IMO2" s="34"/>
      <c r="IMP2" s="34"/>
      <c r="IMQ2" s="34"/>
      <c r="IMR2" s="34"/>
      <c r="IMS2" s="34"/>
      <c r="IMT2" s="34"/>
      <c r="IMU2" s="34"/>
      <c r="IMV2" s="34"/>
      <c r="IMW2" s="34"/>
      <c r="IMX2" s="34"/>
      <c r="IMY2" s="34"/>
      <c r="IMZ2" s="34"/>
      <c r="INA2" s="34"/>
      <c r="INB2" s="34"/>
      <c r="INC2" s="34"/>
      <c r="IND2" s="34"/>
      <c r="INE2" s="34"/>
      <c r="INF2" s="34"/>
      <c r="ING2" s="34"/>
      <c r="INH2" s="34"/>
      <c r="INI2" s="34"/>
      <c r="INJ2" s="34"/>
      <c r="INK2" s="34"/>
      <c r="INL2" s="34"/>
      <c r="INM2" s="34"/>
      <c r="INN2" s="34"/>
      <c r="INO2" s="34"/>
      <c r="INP2" s="34"/>
      <c r="INQ2" s="34"/>
      <c r="INR2" s="34"/>
      <c r="INS2" s="34"/>
      <c r="INT2" s="34"/>
      <c r="INU2" s="34"/>
      <c r="INV2" s="34"/>
      <c r="INW2" s="34"/>
      <c r="INX2" s="34"/>
      <c r="INY2" s="34"/>
      <c r="INZ2" s="34"/>
      <c r="IOA2" s="34"/>
      <c r="IOB2" s="34"/>
      <c r="IOC2" s="34"/>
      <c r="IOD2" s="34"/>
      <c r="IOE2" s="34"/>
      <c r="IOF2" s="34"/>
      <c r="IOG2" s="34"/>
      <c r="IOH2" s="34"/>
      <c r="IOI2" s="34"/>
      <c r="IOJ2" s="34"/>
      <c r="IOK2" s="34"/>
      <c r="IOL2" s="34"/>
      <c r="IOM2" s="34"/>
      <c r="ION2" s="34"/>
      <c r="IOO2" s="34"/>
      <c r="IOP2" s="34"/>
      <c r="IOQ2" s="34"/>
      <c r="IOR2" s="34"/>
      <c r="IOS2" s="34"/>
      <c r="IOT2" s="34"/>
      <c r="IOU2" s="34"/>
      <c r="IOV2" s="34"/>
      <c r="IOW2" s="34"/>
      <c r="IOX2" s="34"/>
      <c r="IOY2" s="34"/>
      <c r="IOZ2" s="34"/>
      <c r="IPA2" s="34"/>
      <c r="IPB2" s="34"/>
      <c r="IPC2" s="34"/>
      <c r="IPD2" s="34"/>
      <c r="IPE2" s="34"/>
      <c r="IPF2" s="34"/>
      <c r="IPG2" s="34"/>
      <c r="IPH2" s="34"/>
      <c r="IPI2" s="34"/>
      <c r="IPJ2" s="34"/>
      <c r="IPK2" s="34"/>
      <c r="IPL2" s="34"/>
      <c r="IPM2" s="34"/>
      <c r="IPN2" s="34"/>
      <c r="IPO2" s="34"/>
      <c r="IPP2" s="34"/>
      <c r="IPQ2" s="34"/>
      <c r="IPR2" s="34"/>
      <c r="IPS2" s="34"/>
      <c r="IPT2" s="34"/>
      <c r="IPU2" s="34"/>
      <c r="IPV2" s="34"/>
      <c r="IPW2" s="34"/>
      <c r="IPX2" s="34"/>
      <c r="IPY2" s="34"/>
      <c r="IPZ2" s="34"/>
      <c r="IQA2" s="34"/>
      <c r="IQB2" s="34"/>
      <c r="IQC2" s="34"/>
      <c r="IQD2" s="34"/>
      <c r="IQE2" s="34"/>
      <c r="IQF2" s="34"/>
      <c r="IQG2" s="34"/>
      <c r="IQH2" s="34"/>
      <c r="IQI2" s="34"/>
      <c r="IQJ2" s="34"/>
      <c r="IQK2" s="34"/>
      <c r="IQL2" s="34"/>
      <c r="IQM2" s="34"/>
      <c r="IQN2" s="34"/>
      <c r="IQO2" s="34"/>
      <c r="IQP2" s="34"/>
      <c r="IQQ2" s="34"/>
      <c r="IQR2" s="34"/>
      <c r="IQS2" s="34"/>
      <c r="IQT2" s="34"/>
      <c r="IQU2" s="34"/>
      <c r="IQV2" s="34"/>
      <c r="IQW2" s="34"/>
      <c r="IQX2" s="34"/>
      <c r="IQY2" s="34"/>
      <c r="IQZ2" s="34"/>
      <c r="IRA2" s="34"/>
      <c r="IRB2" s="34"/>
      <c r="IRC2" s="34"/>
      <c r="IRD2" s="34"/>
      <c r="IRE2" s="34"/>
      <c r="IRF2" s="34"/>
      <c r="IRG2" s="34"/>
      <c r="IRH2" s="34"/>
      <c r="IRI2" s="34"/>
      <c r="IRJ2" s="34"/>
      <c r="IRK2" s="34"/>
      <c r="IRL2" s="34"/>
      <c r="IRM2" s="34"/>
      <c r="IRN2" s="34"/>
      <c r="IRO2" s="34"/>
      <c r="IRP2" s="34"/>
      <c r="IRQ2" s="34"/>
      <c r="IRR2" s="34"/>
      <c r="IRS2" s="34"/>
      <c r="IRT2" s="34"/>
      <c r="IRU2" s="34"/>
      <c r="IRV2" s="34"/>
      <c r="IRW2" s="34"/>
      <c r="IRX2" s="34"/>
      <c r="IRY2" s="34"/>
      <c r="IRZ2" s="34"/>
      <c r="ISA2" s="34"/>
      <c r="ISB2" s="34"/>
      <c r="ISC2" s="34"/>
      <c r="ISD2" s="34"/>
      <c r="ISE2" s="34"/>
      <c r="ISF2" s="34"/>
      <c r="ISG2" s="34"/>
      <c r="ISH2" s="34"/>
      <c r="ISI2" s="34"/>
      <c r="ISJ2" s="34"/>
      <c r="ISK2" s="34"/>
      <c r="ISL2" s="34"/>
      <c r="ISM2" s="34"/>
      <c r="ISN2" s="34"/>
      <c r="ISO2" s="34"/>
      <c r="ISP2" s="34"/>
      <c r="ISQ2" s="34"/>
      <c r="ISR2" s="34"/>
      <c r="ISS2" s="34"/>
      <c r="IST2" s="34"/>
      <c r="ISU2" s="34"/>
      <c r="ISV2" s="34"/>
      <c r="ISW2" s="34"/>
      <c r="ISX2" s="34"/>
      <c r="ISY2" s="34"/>
      <c r="ISZ2" s="34"/>
      <c r="ITA2" s="34"/>
      <c r="ITB2" s="34"/>
      <c r="ITC2" s="34"/>
      <c r="ITD2" s="34"/>
      <c r="ITE2" s="34"/>
      <c r="ITF2" s="34"/>
      <c r="ITG2" s="34"/>
      <c r="ITH2" s="34"/>
      <c r="ITI2" s="34"/>
      <c r="ITJ2" s="34"/>
      <c r="ITK2" s="34"/>
      <c r="ITL2" s="34"/>
      <c r="ITM2" s="34"/>
      <c r="ITN2" s="34"/>
      <c r="ITO2" s="34"/>
      <c r="ITP2" s="34"/>
      <c r="ITQ2" s="34"/>
      <c r="ITR2" s="34"/>
      <c r="ITS2" s="34"/>
      <c r="ITT2" s="34"/>
      <c r="ITU2" s="34"/>
      <c r="ITV2" s="34"/>
      <c r="ITW2" s="34"/>
      <c r="ITX2" s="34"/>
      <c r="ITY2" s="34"/>
      <c r="ITZ2" s="34"/>
      <c r="IUA2" s="34"/>
      <c r="IUB2" s="34"/>
      <c r="IUC2" s="34"/>
      <c r="IUD2" s="34"/>
      <c r="IUE2" s="34"/>
      <c r="IUF2" s="34"/>
      <c r="IUG2" s="34"/>
      <c r="IUH2" s="34"/>
      <c r="IUI2" s="34"/>
      <c r="IUJ2" s="34"/>
      <c r="IUK2" s="34"/>
      <c r="IUL2" s="34"/>
      <c r="IUM2" s="34"/>
      <c r="IUN2" s="34"/>
      <c r="IUO2" s="34"/>
      <c r="IUP2" s="34"/>
      <c r="IUQ2" s="34"/>
      <c r="IUR2" s="34"/>
      <c r="IUS2" s="34"/>
      <c r="IUT2" s="34"/>
      <c r="IUU2" s="34"/>
      <c r="IUV2" s="34"/>
      <c r="IUW2" s="34"/>
      <c r="IUX2" s="34"/>
      <c r="IUY2" s="34"/>
      <c r="IUZ2" s="34"/>
      <c r="IVA2" s="34"/>
      <c r="IVB2" s="34"/>
      <c r="IVC2" s="34"/>
      <c r="IVD2" s="34"/>
      <c r="IVE2" s="34"/>
      <c r="IVF2" s="34"/>
      <c r="IVG2" s="34"/>
      <c r="IVH2" s="34"/>
      <c r="IVI2" s="34"/>
      <c r="IVJ2" s="34"/>
      <c r="IVK2" s="34"/>
      <c r="IVL2" s="34"/>
      <c r="IVM2" s="34"/>
      <c r="IVN2" s="34"/>
      <c r="IVO2" s="34"/>
      <c r="IVP2" s="34"/>
      <c r="IVQ2" s="34"/>
      <c r="IVR2" s="34"/>
      <c r="IVS2" s="34"/>
      <c r="IVT2" s="34"/>
      <c r="IVU2" s="34"/>
      <c r="IVV2" s="34"/>
      <c r="IVW2" s="34"/>
      <c r="IVX2" s="34"/>
      <c r="IVY2" s="34"/>
      <c r="IVZ2" s="34"/>
      <c r="IWA2" s="34"/>
      <c r="IWB2" s="34"/>
      <c r="IWC2" s="34"/>
      <c r="IWD2" s="34"/>
      <c r="IWE2" s="34"/>
      <c r="IWF2" s="34"/>
      <c r="IWG2" s="34"/>
      <c r="IWH2" s="34"/>
      <c r="IWI2" s="34"/>
      <c r="IWJ2" s="34"/>
      <c r="IWK2" s="34"/>
      <c r="IWL2" s="34"/>
      <c r="IWM2" s="34"/>
      <c r="IWN2" s="34"/>
      <c r="IWO2" s="34"/>
      <c r="IWP2" s="34"/>
      <c r="IWQ2" s="34"/>
      <c r="IWR2" s="34"/>
      <c r="IWS2" s="34"/>
      <c r="IWT2" s="34"/>
      <c r="IWU2" s="34"/>
      <c r="IWV2" s="34"/>
      <c r="IWW2" s="34"/>
      <c r="IWX2" s="34"/>
      <c r="IWY2" s="34"/>
      <c r="IWZ2" s="34"/>
      <c r="IXA2" s="34"/>
      <c r="IXB2" s="34"/>
      <c r="IXC2" s="34"/>
      <c r="IXD2" s="34"/>
      <c r="IXE2" s="34"/>
      <c r="IXF2" s="34"/>
      <c r="IXG2" s="34"/>
      <c r="IXH2" s="34"/>
      <c r="IXI2" s="34"/>
      <c r="IXJ2" s="34"/>
      <c r="IXK2" s="34"/>
      <c r="IXL2" s="34"/>
      <c r="IXM2" s="34"/>
      <c r="IXN2" s="34"/>
      <c r="IXO2" s="34"/>
      <c r="IXP2" s="34"/>
      <c r="IXQ2" s="34"/>
      <c r="IXR2" s="34"/>
      <c r="IXS2" s="34"/>
      <c r="IXT2" s="34"/>
      <c r="IXU2" s="34"/>
      <c r="IXV2" s="34"/>
      <c r="IXW2" s="34"/>
      <c r="IXX2" s="34"/>
      <c r="IXY2" s="34"/>
      <c r="IXZ2" s="34"/>
      <c r="IYA2" s="34"/>
      <c r="IYB2" s="34"/>
      <c r="IYC2" s="34"/>
      <c r="IYD2" s="34"/>
      <c r="IYE2" s="34"/>
      <c r="IYF2" s="34"/>
      <c r="IYG2" s="34"/>
      <c r="IYH2" s="34"/>
      <c r="IYI2" s="34"/>
      <c r="IYJ2" s="34"/>
      <c r="IYK2" s="34"/>
      <c r="IYL2" s="34"/>
      <c r="IYM2" s="34"/>
      <c r="IYN2" s="34"/>
      <c r="IYO2" s="34"/>
      <c r="IYP2" s="34"/>
      <c r="IYQ2" s="34"/>
      <c r="IYR2" s="34"/>
      <c r="IYS2" s="34"/>
      <c r="IYT2" s="34"/>
      <c r="IYU2" s="34"/>
      <c r="IYV2" s="34"/>
      <c r="IYW2" s="34"/>
      <c r="IYX2" s="34"/>
      <c r="IYY2" s="34"/>
      <c r="IYZ2" s="34"/>
      <c r="IZA2" s="34"/>
      <c r="IZB2" s="34"/>
      <c r="IZC2" s="34"/>
      <c r="IZD2" s="34"/>
      <c r="IZE2" s="34"/>
      <c r="IZF2" s="34"/>
      <c r="IZG2" s="34"/>
      <c r="IZH2" s="34"/>
      <c r="IZI2" s="34"/>
      <c r="IZJ2" s="34"/>
      <c r="IZK2" s="34"/>
      <c r="IZL2" s="34"/>
      <c r="IZM2" s="34"/>
      <c r="IZN2" s="34"/>
      <c r="IZO2" s="34"/>
      <c r="IZP2" s="34"/>
      <c r="IZQ2" s="34"/>
      <c r="IZR2" s="34"/>
      <c r="IZS2" s="34"/>
      <c r="IZT2" s="34"/>
      <c r="IZU2" s="34"/>
      <c r="IZV2" s="34"/>
      <c r="IZW2" s="34"/>
      <c r="IZX2" s="34"/>
      <c r="IZY2" s="34"/>
      <c r="IZZ2" s="34"/>
      <c r="JAA2" s="34"/>
      <c r="JAB2" s="34"/>
      <c r="JAC2" s="34"/>
      <c r="JAD2" s="34"/>
      <c r="JAE2" s="34"/>
      <c r="JAF2" s="34"/>
      <c r="JAG2" s="34"/>
      <c r="JAH2" s="34"/>
      <c r="JAI2" s="34"/>
      <c r="JAJ2" s="34"/>
      <c r="JAK2" s="34"/>
      <c r="JAL2" s="34"/>
      <c r="JAM2" s="34"/>
      <c r="JAN2" s="34"/>
      <c r="JAO2" s="34"/>
      <c r="JAP2" s="34"/>
      <c r="JAQ2" s="34"/>
      <c r="JAR2" s="34"/>
      <c r="JAS2" s="34"/>
      <c r="JAT2" s="34"/>
      <c r="JAU2" s="34"/>
      <c r="JAV2" s="34"/>
      <c r="JAW2" s="34"/>
      <c r="JAX2" s="34"/>
      <c r="JAY2" s="34"/>
      <c r="JAZ2" s="34"/>
      <c r="JBA2" s="34"/>
      <c r="JBB2" s="34"/>
      <c r="JBC2" s="34"/>
      <c r="JBD2" s="34"/>
      <c r="JBE2" s="34"/>
      <c r="JBF2" s="34"/>
      <c r="JBG2" s="34"/>
      <c r="JBH2" s="34"/>
      <c r="JBI2" s="34"/>
      <c r="JBJ2" s="34"/>
      <c r="JBK2" s="34"/>
      <c r="JBL2" s="34"/>
      <c r="JBM2" s="34"/>
      <c r="JBN2" s="34"/>
      <c r="JBO2" s="34"/>
      <c r="JBP2" s="34"/>
      <c r="JBQ2" s="34"/>
      <c r="JBR2" s="34"/>
      <c r="JBS2" s="34"/>
      <c r="JBT2" s="34"/>
      <c r="JBU2" s="34"/>
      <c r="JBV2" s="34"/>
      <c r="JBW2" s="34"/>
      <c r="JBX2" s="34"/>
      <c r="JBY2" s="34"/>
      <c r="JBZ2" s="34"/>
      <c r="JCA2" s="34"/>
      <c r="JCB2" s="34"/>
      <c r="JCC2" s="34"/>
      <c r="JCD2" s="34"/>
      <c r="JCE2" s="34"/>
      <c r="JCF2" s="34"/>
      <c r="JCG2" s="34"/>
      <c r="JCH2" s="34"/>
      <c r="JCI2" s="34"/>
      <c r="JCJ2" s="34"/>
      <c r="JCK2" s="34"/>
      <c r="JCL2" s="34"/>
      <c r="JCM2" s="34"/>
      <c r="JCN2" s="34"/>
      <c r="JCO2" s="34"/>
      <c r="JCP2" s="34"/>
      <c r="JCQ2" s="34"/>
      <c r="JCR2" s="34"/>
      <c r="JCS2" s="34"/>
      <c r="JCT2" s="34"/>
      <c r="JCU2" s="34"/>
      <c r="JCV2" s="34"/>
      <c r="JCW2" s="34"/>
      <c r="JCX2" s="34"/>
      <c r="JCY2" s="34"/>
      <c r="JCZ2" s="34"/>
      <c r="JDA2" s="34"/>
      <c r="JDB2" s="34"/>
      <c r="JDC2" s="34"/>
      <c r="JDD2" s="34"/>
      <c r="JDE2" s="34"/>
      <c r="JDF2" s="34"/>
      <c r="JDG2" s="34"/>
      <c r="JDH2" s="34"/>
      <c r="JDI2" s="34"/>
      <c r="JDJ2" s="34"/>
      <c r="JDK2" s="34"/>
      <c r="JDL2" s="34"/>
      <c r="JDM2" s="34"/>
      <c r="JDN2" s="34"/>
      <c r="JDO2" s="34"/>
      <c r="JDP2" s="34"/>
      <c r="JDQ2" s="34"/>
      <c r="JDR2" s="34"/>
      <c r="JDS2" s="34"/>
      <c r="JDT2" s="34"/>
      <c r="JDU2" s="34"/>
      <c r="JDV2" s="34"/>
      <c r="JDW2" s="34"/>
      <c r="JDX2" s="34"/>
      <c r="JDY2" s="34"/>
      <c r="JDZ2" s="34"/>
      <c r="JEA2" s="34"/>
      <c r="JEB2" s="34"/>
      <c r="JEC2" s="34"/>
      <c r="JED2" s="34"/>
      <c r="JEE2" s="34"/>
      <c r="JEF2" s="34"/>
      <c r="JEG2" s="34"/>
      <c r="JEH2" s="34"/>
      <c r="JEI2" s="34"/>
      <c r="JEJ2" s="34"/>
      <c r="JEK2" s="34"/>
      <c r="JEL2" s="34"/>
      <c r="JEM2" s="34"/>
      <c r="JEN2" s="34"/>
      <c r="JEO2" s="34"/>
      <c r="JEP2" s="34"/>
      <c r="JEQ2" s="34"/>
      <c r="JER2" s="34"/>
      <c r="JES2" s="34"/>
      <c r="JET2" s="34"/>
      <c r="JEU2" s="34"/>
      <c r="JEV2" s="34"/>
      <c r="JEW2" s="34"/>
      <c r="JEX2" s="34"/>
      <c r="JEY2" s="34"/>
      <c r="JEZ2" s="34"/>
      <c r="JFA2" s="34"/>
      <c r="JFB2" s="34"/>
      <c r="JFC2" s="34"/>
      <c r="JFD2" s="34"/>
      <c r="JFE2" s="34"/>
      <c r="JFF2" s="34"/>
      <c r="JFG2" s="34"/>
      <c r="JFH2" s="34"/>
      <c r="JFI2" s="34"/>
      <c r="JFJ2" s="34"/>
      <c r="JFK2" s="34"/>
      <c r="JFL2" s="34"/>
      <c r="JFM2" s="34"/>
      <c r="JFN2" s="34"/>
      <c r="JFO2" s="34"/>
      <c r="JFP2" s="34"/>
      <c r="JFQ2" s="34"/>
      <c r="JFR2" s="34"/>
      <c r="JFS2" s="34"/>
      <c r="JFT2" s="34"/>
      <c r="JFU2" s="34"/>
      <c r="JFV2" s="34"/>
      <c r="JFW2" s="34"/>
      <c r="JFX2" s="34"/>
      <c r="JFY2" s="34"/>
      <c r="JFZ2" s="34"/>
      <c r="JGA2" s="34"/>
      <c r="JGB2" s="34"/>
      <c r="JGC2" s="34"/>
      <c r="JGD2" s="34"/>
      <c r="JGE2" s="34"/>
      <c r="JGF2" s="34"/>
      <c r="JGG2" s="34"/>
      <c r="JGH2" s="34"/>
      <c r="JGI2" s="34"/>
      <c r="JGJ2" s="34"/>
      <c r="JGK2" s="34"/>
      <c r="JGL2" s="34"/>
      <c r="JGM2" s="34"/>
      <c r="JGN2" s="34"/>
      <c r="JGO2" s="34"/>
      <c r="JGP2" s="34"/>
      <c r="JGQ2" s="34"/>
      <c r="JGR2" s="34"/>
      <c r="JGS2" s="34"/>
      <c r="JGT2" s="34"/>
      <c r="JGU2" s="34"/>
      <c r="JGV2" s="34"/>
      <c r="JGW2" s="34"/>
      <c r="JGX2" s="34"/>
      <c r="JGY2" s="34"/>
      <c r="JGZ2" s="34"/>
      <c r="JHA2" s="34"/>
      <c r="JHB2" s="34"/>
      <c r="JHC2" s="34"/>
      <c r="JHD2" s="34"/>
      <c r="JHE2" s="34"/>
      <c r="JHF2" s="34"/>
      <c r="JHG2" s="34"/>
      <c r="JHH2" s="34"/>
      <c r="JHI2" s="34"/>
      <c r="JHJ2" s="34"/>
      <c r="JHK2" s="34"/>
      <c r="JHL2" s="34"/>
      <c r="JHM2" s="34"/>
      <c r="JHN2" s="34"/>
      <c r="JHO2" s="34"/>
      <c r="JHP2" s="34"/>
      <c r="JHQ2" s="34"/>
      <c r="JHR2" s="34"/>
      <c r="JHS2" s="34"/>
      <c r="JHT2" s="34"/>
      <c r="JHU2" s="34"/>
      <c r="JHV2" s="34"/>
      <c r="JHW2" s="34"/>
      <c r="JHX2" s="34"/>
      <c r="JHY2" s="34"/>
      <c r="JHZ2" s="34"/>
      <c r="JIA2" s="34"/>
      <c r="JIB2" s="34"/>
      <c r="JIC2" s="34"/>
      <c r="JID2" s="34"/>
      <c r="JIE2" s="34"/>
      <c r="JIF2" s="34"/>
      <c r="JIG2" s="34"/>
      <c r="JIH2" s="34"/>
      <c r="JII2" s="34"/>
      <c r="JIJ2" s="34"/>
      <c r="JIK2" s="34"/>
      <c r="JIL2" s="34"/>
      <c r="JIM2" s="34"/>
      <c r="JIN2" s="34"/>
      <c r="JIO2" s="34"/>
      <c r="JIP2" s="34"/>
      <c r="JIQ2" s="34"/>
      <c r="JIR2" s="34"/>
      <c r="JIS2" s="34"/>
      <c r="JIT2" s="34"/>
      <c r="JIU2" s="34"/>
      <c r="JIV2" s="34"/>
      <c r="JIW2" s="34"/>
      <c r="JIX2" s="34"/>
      <c r="JIY2" s="34"/>
      <c r="JIZ2" s="34"/>
      <c r="JJA2" s="34"/>
      <c r="JJB2" s="34"/>
      <c r="JJC2" s="34"/>
      <c r="JJD2" s="34"/>
      <c r="JJE2" s="34"/>
      <c r="JJF2" s="34"/>
      <c r="JJG2" s="34"/>
      <c r="JJH2" s="34"/>
      <c r="JJI2" s="34"/>
      <c r="JJJ2" s="34"/>
      <c r="JJK2" s="34"/>
      <c r="JJL2" s="34"/>
      <c r="JJM2" s="34"/>
      <c r="JJN2" s="34"/>
      <c r="JJO2" s="34"/>
      <c r="JJP2" s="34"/>
      <c r="JJQ2" s="34"/>
      <c r="JJR2" s="34"/>
      <c r="JJS2" s="34"/>
      <c r="JJT2" s="34"/>
      <c r="JJU2" s="34"/>
      <c r="JJV2" s="34"/>
      <c r="JJW2" s="34"/>
      <c r="JJX2" s="34"/>
      <c r="JJY2" s="34"/>
      <c r="JJZ2" s="34"/>
      <c r="JKA2" s="34"/>
      <c r="JKB2" s="34"/>
      <c r="JKC2" s="34"/>
      <c r="JKD2" s="34"/>
      <c r="JKE2" s="34"/>
      <c r="JKF2" s="34"/>
      <c r="JKG2" s="34"/>
      <c r="JKH2" s="34"/>
      <c r="JKI2" s="34"/>
      <c r="JKJ2" s="34"/>
      <c r="JKK2" s="34"/>
      <c r="JKL2" s="34"/>
      <c r="JKM2" s="34"/>
      <c r="JKN2" s="34"/>
      <c r="JKO2" s="34"/>
      <c r="JKP2" s="34"/>
      <c r="JKQ2" s="34"/>
      <c r="JKR2" s="34"/>
      <c r="JKS2" s="34"/>
      <c r="JKT2" s="34"/>
      <c r="JKU2" s="34"/>
      <c r="JKV2" s="34"/>
      <c r="JKW2" s="34"/>
      <c r="JKX2" s="34"/>
      <c r="JKY2" s="34"/>
      <c r="JKZ2" s="34"/>
      <c r="JLA2" s="34"/>
      <c r="JLB2" s="34"/>
      <c r="JLC2" s="34"/>
      <c r="JLD2" s="34"/>
      <c r="JLE2" s="34"/>
      <c r="JLF2" s="34"/>
      <c r="JLG2" s="34"/>
      <c r="JLH2" s="34"/>
      <c r="JLI2" s="34"/>
      <c r="JLJ2" s="34"/>
      <c r="JLK2" s="34"/>
      <c r="JLL2" s="34"/>
      <c r="JLM2" s="34"/>
      <c r="JLN2" s="34"/>
      <c r="JLO2" s="34"/>
      <c r="JLP2" s="34"/>
      <c r="JLQ2" s="34"/>
      <c r="JLR2" s="34"/>
      <c r="JLS2" s="34"/>
      <c r="JLT2" s="34"/>
      <c r="JLU2" s="34"/>
      <c r="JLV2" s="34"/>
      <c r="JLW2" s="34"/>
      <c r="JLX2" s="34"/>
      <c r="JLY2" s="34"/>
      <c r="JLZ2" s="34"/>
      <c r="JMA2" s="34"/>
      <c r="JMB2" s="34"/>
      <c r="JMC2" s="34"/>
      <c r="JMD2" s="34"/>
      <c r="JME2" s="34"/>
      <c r="JMF2" s="34"/>
      <c r="JMG2" s="34"/>
      <c r="JMH2" s="34"/>
      <c r="JMI2" s="34"/>
      <c r="JMJ2" s="34"/>
      <c r="JMK2" s="34"/>
      <c r="JML2" s="34"/>
      <c r="JMM2" s="34"/>
      <c r="JMN2" s="34"/>
      <c r="JMO2" s="34"/>
      <c r="JMP2" s="34"/>
      <c r="JMQ2" s="34"/>
      <c r="JMR2" s="34"/>
      <c r="JMS2" s="34"/>
      <c r="JMT2" s="34"/>
      <c r="JMU2" s="34"/>
      <c r="JMV2" s="34"/>
      <c r="JMW2" s="34"/>
      <c r="JMX2" s="34"/>
      <c r="JMY2" s="34"/>
      <c r="JMZ2" s="34"/>
      <c r="JNA2" s="34"/>
      <c r="JNB2" s="34"/>
      <c r="JNC2" s="34"/>
      <c r="JND2" s="34"/>
      <c r="JNE2" s="34"/>
      <c r="JNF2" s="34"/>
      <c r="JNG2" s="34"/>
      <c r="JNH2" s="34"/>
      <c r="JNI2" s="34"/>
      <c r="JNJ2" s="34"/>
      <c r="JNK2" s="34"/>
      <c r="JNL2" s="34"/>
      <c r="JNM2" s="34"/>
      <c r="JNN2" s="34"/>
      <c r="JNO2" s="34"/>
      <c r="JNP2" s="34"/>
      <c r="JNQ2" s="34"/>
      <c r="JNR2" s="34"/>
      <c r="JNS2" s="34"/>
      <c r="JNT2" s="34"/>
      <c r="JNU2" s="34"/>
      <c r="JNV2" s="34"/>
      <c r="JNW2" s="34"/>
      <c r="JNX2" s="34"/>
      <c r="JNY2" s="34"/>
      <c r="JNZ2" s="34"/>
      <c r="JOA2" s="34"/>
      <c r="JOB2" s="34"/>
      <c r="JOC2" s="34"/>
      <c r="JOD2" s="34"/>
      <c r="JOE2" s="34"/>
      <c r="JOF2" s="34"/>
      <c r="JOG2" s="34"/>
      <c r="JOH2" s="34"/>
      <c r="JOI2" s="34"/>
      <c r="JOJ2" s="34"/>
      <c r="JOK2" s="34"/>
      <c r="JOL2" s="34"/>
      <c r="JOM2" s="34"/>
      <c r="JON2" s="34"/>
      <c r="JOO2" s="34"/>
      <c r="JOP2" s="34"/>
      <c r="JOQ2" s="34"/>
      <c r="JOR2" s="34"/>
      <c r="JOS2" s="34"/>
      <c r="JOT2" s="34"/>
      <c r="JOU2" s="34"/>
      <c r="JOV2" s="34"/>
      <c r="JOW2" s="34"/>
      <c r="JOX2" s="34"/>
      <c r="JOY2" s="34"/>
      <c r="JOZ2" s="34"/>
      <c r="JPA2" s="34"/>
      <c r="JPB2" s="34"/>
      <c r="JPC2" s="34"/>
      <c r="JPD2" s="34"/>
      <c r="JPE2" s="34"/>
      <c r="JPF2" s="34"/>
      <c r="JPG2" s="34"/>
      <c r="JPH2" s="34"/>
      <c r="JPI2" s="34"/>
      <c r="JPJ2" s="34"/>
      <c r="JPK2" s="34"/>
      <c r="JPL2" s="34"/>
      <c r="JPM2" s="34"/>
      <c r="JPN2" s="34"/>
      <c r="JPO2" s="34"/>
      <c r="JPP2" s="34"/>
      <c r="JPQ2" s="34"/>
      <c r="JPR2" s="34"/>
      <c r="JPS2" s="34"/>
      <c r="JPT2" s="34"/>
      <c r="JPU2" s="34"/>
      <c r="JPV2" s="34"/>
      <c r="JPW2" s="34"/>
      <c r="JPX2" s="34"/>
      <c r="JPY2" s="34"/>
      <c r="JPZ2" s="34"/>
      <c r="JQA2" s="34"/>
      <c r="JQB2" s="34"/>
      <c r="JQC2" s="34"/>
      <c r="JQD2" s="34"/>
      <c r="JQE2" s="34"/>
      <c r="JQF2" s="34"/>
      <c r="JQG2" s="34"/>
      <c r="JQH2" s="34"/>
      <c r="JQI2" s="34"/>
      <c r="JQJ2" s="34"/>
      <c r="JQK2" s="34"/>
      <c r="JQL2" s="34"/>
      <c r="JQM2" s="34"/>
      <c r="JQN2" s="34"/>
      <c r="JQO2" s="34"/>
      <c r="JQP2" s="34"/>
      <c r="JQQ2" s="34"/>
      <c r="JQR2" s="34"/>
      <c r="JQS2" s="34"/>
      <c r="JQT2" s="34"/>
      <c r="JQU2" s="34"/>
      <c r="JQV2" s="34"/>
      <c r="JQW2" s="34"/>
      <c r="JQX2" s="34"/>
      <c r="JQY2" s="34"/>
      <c r="JQZ2" s="34"/>
      <c r="JRA2" s="34"/>
      <c r="JRB2" s="34"/>
      <c r="JRC2" s="34"/>
      <c r="JRD2" s="34"/>
      <c r="JRE2" s="34"/>
      <c r="JRF2" s="34"/>
      <c r="JRG2" s="34"/>
      <c r="JRH2" s="34"/>
      <c r="JRI2" s="34"/>
      <c r="JRJ2" s="34"/>
      <c r="JRK2" s="34"/>
      <c r="JRL2" s="34"/>
      <c r="JRM2" s="34"/>
      <c r="JRN2" s="34"/>
      <c r="JRO2" s="34"/>
      <c r="JRP2" s="34"/>
      <c r="JRQ2" s="34"/>
      <c r="JRR2" s="34"/>
      <c r="JRS2" s="34"/>
      <c r="JRT2" s="34"/>
      <c r="JRU2" s="34"/>
      <c r="JRV2" s="34"/>
      <c r="JRW2" s="34"/>
      <c r="JRX2" s="34"/>
      <c r="JRY2" s="34"/>
      <c r="JRZ2" s="34"/>
      <c r="JSA2" s="34"/>
      <c r="JSB2" s="34"/>
      <c r="JSC2" s="34"/>
      <c r="JSD2" s="34"/>
      <c r="JSE2" s="34"/>
      <c r="JSF2" s="34"/>
      <c r="JSG2" s="34"/>
      <c r="JSH2" s="34"/>
      <c r="JSI2" s="34"/>
      <c r="JSJ2" s="34"/>
      <c r="JSK2" s="34"/>
      <c r="JSL2" s="34"/>
      <c r="JSM2" s="34"/>
      <c r="JSN2" s="34"/>
      <c r="JSO2" s="34"/>
      <c r="JSP2" s="34"/>
      <c r="JSQ2" s="34"/>
      <c r="JSR2" s="34"/>
      <c r="JSS2" s="34"/>
      <c r="JST2" s="34"/>
      <c r="JSU2" s="34"/>
      <c r="JSV2" s="34"/>
      <c r="JSW2" s="34"/>
      <c r="JSX2" s="34"/>
      <c r="JSY2" s="34"/>
      <c r="JSZ2" s="34"/>
      <c r="JTA2" s="34"/>
      <c r="JTB2" s="34"/>
      <c r="JTC2" s="34"/>
      <c r="JTD2" s="34"/>
      <c r="JTE2" s="34"/>
      <c r="JTF2" s="34"/>
      <c r="JTG2" s="34"/>
      <c r="JTH2" s="34"/>
      <c r="JTI2" s="34"/>
      <c r="JTJ2" s="34"/>
      <c r="JTK2" s="34"/>
      <c r="JTL2" s="34"/>
      <c r="JTM2" s="34"/>
      <c r="JTN2" s="34"/>
      <c r="JTO2" s="34"/>
      <c r="JTP2" s="34"/>
      <c r="JTQ2" s="34"/>
      <c r="JTR2" s="34"/>
      <c r="JTS2" s="34"/>
      <c r="JTT2" s="34"/>
      <c r="JTU2" s="34"/>
      <c r="JTV2" s="34"/>
      <c r="JTW2" s="34"/>
      <c r="JTX2" s="34"/>
      <c r="JTY2" s="34"/>
      <c r="JTZ2" s="34"/>
      <c r="JUA2" s="34"/>
      <c r="JUB2" s="34"/>
      <c r="JUC2" s="34"/>
      <c r="JUD2" s="34"/>
      <c r="JUE2" s="34"/>
      <c r="JUF2" s="34"/>
      <c r="JUG2" s="34"/>
      <c r="JUH2" s="34"/>
      <c r="JUI2" s="34"/>
      <c r="JUJ2" s="34"/>
      <c r="JUK2" s="34"/>
      <c r="JUL2" s="34"/>
      <c r="JUM2" s="34"/>
      <c r="JUN2" s="34"/>
      <c r="JUO2" s="34"/>
      <c r="JUP2" s="34"/>
      <c r="JUQ2" s="34"/>
      <c r="JUR2" s="34"/>
      <c r="JUS2" s="34"/>
      <c r="JUT2" s="34"/>
      <c r="JUU2" s="34"/>
      <c r="JUV2" s="34"/>
      <c r="JUW2" s="34"/>
      <c r="JUX2" s="34"/>
      <c r="JUY2" s="34"/>
      <c r="JUZ2" s="34"/>
      <c r="JVA2" s="34"/>
      <c r="JVB2" s="34"/>
      <c r="JVC2" s="34"/>
      <c r="JVD2" s="34"/>
      <c r="JVE2" s="34"/>
      <c r="JVF2" s="34"/>
      <c r="JVG2" s="34"/>
      <c r="JVH2" s="34"/>
      <c r="JVI2" s="34"/>
      <c r="JVJ2" s="34"/>
      <c r="JVK2" s="34"/>
      <c r="JVL2" s="34"/>
      <c r="JVM2" s="34"/>
      <c r="JVN2" s="34"/>
      <c r="JVO2" s="34"/>
      <c r="JVP2" s="34"/>
      <c r="JVQ2" s="34"/>
      <c r="JVR2" s="34"/>
      <c r="JVS2" s="34"/>
      <c r="JVT2" s="34"/>
      <c r="JVU2" s="34"/>
      <c r="JVV2" s="34"/>
      <c r="JVW2" s="34"/>
      <c r="JVX2" s="34"/>
      <c r="JVY2" s="34"/>
      <c r="JVZ2" s="34"/>
      <c r="JWA2" s="34"/>
      <c r="JWB2" s="34"/>
      <c r="JWC2" s="34"/>
      <c r="JWD2" s="34"/>
      <c r="JWE2" s="34"/>
      <c r="JWF2" s="34"/>
      <c r="JWG2" s="34"/>
      <c r="JWH2" s="34"/>
      <c r="JWI2" s="34"/>
      <c r="JWJ2" s="34"/>
      <c r="JWK2" s="34"/>
      <c r="JWL2" s="34"/>
      <c r="JWM2" s="34"/>
      <c r="JWN2" s="34"/>
      <c r="JWO2" s="34"/>
      <c r="JWP2" s="34"/>
      <c r="JWQ2" s="34"/>
      <c r="JWR2" s="34"/>
      <c r="JWS2" s="34"/>
      <c r="JWT2" s="34"/>
      <c r="JWU2" s="34"/>
      <c r="JWV2" s="34"/>
      <c r="JWW2" s="34"/>
      <c r="JWX2" s="34"/>
      <c r="JWY2" s="34"/>
      <c r="JWZ2" s="34"/>
      <c r="JXA2" s="34"/>
      <c r="JXB2" s="34"/>
      <c r="JXC2" s="34"/>
      <c r="JXD2" s="34"/>
      <c r="JXE2" s="34"/>
      <c r="JXF2" s="34"/>
      <c r="JXG2" s="34"/>
      <c r="JXH2" s="34"/>
      <c r="JXI2" s="34"/>
      <c r="JXJ2" s="34"/>
      <c r="JXK2" s="34"/>
      <c r="JXL2" s="34"/>
      <c r="JXM2" s="34"/>
      <c r="JXN2" s="34"/>
      <c r="JXO2" s="34"/>
      <c r="JXP2" s="34"/>
      <c r="JXQ2" s="34"/>
      <c r="JXR2" s="34"/>
      <c r="JXS2" s="34"/>
      <c r="JXT2" s="34"/>
      <c r="JXU2" s="34"/>
      <c r="JXV2" s="34"/>
      <c r="JXW2" s="34"/>
      <c r="JXX2" s="34"/>
      <c r="JXY2" s="34"/>
      <c r="JXZ2" s="34"/>
      <c r="JYA2" s="34"/>
      <c r="JYB2" s="34"/>
      <c r="JYC2" s="34"/>
      <c r="JYD2" s="34"/>
      <c r="JYE2" s="34"/>
      <c r="JYF2" s="34"/>
      <c r="JYG2" s="34"/>
      <c r="JYH2" s="34"/>
      <c r="JYI2" s="34"/>
      <c r="JYJ2" s="34"/>
      <c r="JYK2" s="34"/>
      <c r="JYL2" s="34"/>
      <c r="JYM2" s="34"/>
      <c r="JYN2" s="34"/>
      <c r="JYO2" s="34"/>
      <c r="JYP2" s="34"/>
      <c r="JYQ2" s="34"/>
      <c r="JYR2" s="34"/>
      <c r="JYS2" s="34"/>
      <c r="JYT2" s="34"/>
      <c r="JYU2" s="34"/>
      <c r="JYV2" s="34"/>
      <c r="JYW2" s="34"/>
      <c r="JYX2" s="34"/>
      <c r="JYY2" s="34"/>
      <c r="JYZ2" s="34"/>
      <c r="JZA2" s="34"/>
      <c r="JZB2" s="34"/>
      <c r="JZC2" s="34"/>
      <c r="JZD2" s="34"/>
      <c r="JZE2" s="34"/>
      <c r="JZF2" s="34"/>
      <c r="JZG2" s="34"/>
      <c r="JZH2" s="34"/>
      <c r="JZI2" s="34"/>
      <c r="JZJ2" s="34"/>
      <c r="JZK2" s="34"/>
      <c r="JZL2" s="34"/>
      <c r="JZM2" s="34"/>
      <c r="JZN2" s="34"/>
      <c r="JZO2" s="34"/>
      <c r="JZP2" s="34"/>
      <c r="JZQ2" s="34"/>
      <c r="JZR2" s="34"/>
      <c r="JZS2" s="34"/>
      <c r="JZT2" s="34"/>
      <c r="JZU2" s="34"/>
      <c r="JZV2" s="34"/>
      <c r="JZW2" s="34"/>
      <c r="JZX2" s="34"/>
      <c r="JZY2" s="34"/>
      <c r="JZZ2" s="34"/>
      <c r="KAA2" s="34"/>
      <c r="KAB2" s="34"/>
      <c r="KAC2" s="34"/>
      <c r="KAD2" s="34"/>
      <c r="KAE2" s="34"/>
      <c r="KAF2" s="34"/>
      <c r="KAG2" s="34"/>
      <c r="KAH2" s="34"/>
      <c r="KAI2" s="34"/>
      <c r="KAJ2" s="34"/>
      <c r="KAK2" s="34"/>
      <c r="KAL2" s="34"/>
      <c r="KAM2" s="34"/>
      <c r="KAN2" s="34"/>
      <c r="KAO2" s="34"/>
      <c r="KAP2" s="34"/>
      <c r="KAQ2" s="34"/>
      <c r="KAR2" s="34"/>
      <c r="KAS2" s="34"/>
      <c r="KAT2" s="34"/>
      <c r="KAU2" s="34"/>
      <c r="KAV2" s="34"/>
      <c r="KAW2" s="34"/>
      <c r="KAX2" s="34"/>
      <c r="KAY2" s="34"/>
      <c r="KAZ2" s="34"/>
      <c r="KBA2" s="34"/>
      <c r="KBB2" s="34"/>
      <c r="KBC2" s="34"/>
      <c r="KBD2" s="34"/>
      <c r="KBE2" s="34"/>
      <c r="KBF2" s="34"/>
      <c r="KBG2" s="34"/>
      <c r="KBH2" s="34"/>
      <c r="KBI2" s="34"/>
      <c r="KBJ2" s="34"/>
      <c r="KBK2" s="34"/>
      <c r="KBL2" s="34"/>
      <c r="KBM2" s="34"/>
      <c r="KBN2" s="34"/>
      <c r="KBO2" s="34"/>
      <c r="KBP2" s="34"/>
      <c r="KBQ2" s="34"/>
      <c r="KBR2" s="34"/>
      <c r="KBS2" s="34"/>
      <c r="KBT2" s="34"/>
      <c r="KBU2" s="34"/>
      <c r="KBV2" s="34"/>
      <c r="KBW2" s="34"/>
      <c r="KBX2" s="34"/>
      <c r="KBY2" s="34"/>
      <c r="KBZ2" s="34"/>
      <c r="KCA2" s="34"/>
      <c r="KCB2" s="34"/>
      <c r="KCC2" s="34"/>
      <c r="KCD2" s="34"/>
      <c r="KCE2" s="34"/>
      <c r="KCF2" s="34"/>
      <c r="KCG2" s="34"/>
      <c r="KCH2" s="34"/>
      <c r="KCI2" s="34"/>
      <c r="KCJ2" s="34"/>
      <c r="KCK2" s="34"/>
      <c r="KCL2" s="34"/>
      <c r="KCM2" s="34"/>
      <c r="KCN2" s="34"/>
      <c r="KCO2" s="34"/>
      <c r="KCP2" s="34"/>
      <c r="KCQ2" s="34"/>
      <c r="KCR2" s="34"/>
      <c r="KCS2" s="34"/>
      <c r="KCT2" s="34"/>
      <c r="KCU2" s="34"/>
      <c r="KCV2" s="34"/>
      <c r="KCW2" s="34"/>
      <c r="KCX2" s="34"/>
      <c r="KCY2" s="34"/>
      <c r="KCZ2" s="34"/>
      <c r="KDA2" s="34"/>
      <c r="KDB2" s="34"/>
      <c r="KDC2" s="34"/>
      <c r="KDD2" s="34"/>
      <c r="KDE2" s="34"/>
      <c r="KDF2" s="34"/>
      <c r="KDG2" s="34"/>
      <c r="KDH2" s="34"/>
      <c r="KDI2" s="34"/>
      <c r="KDJ2" s="34"/>
      <c r="KDK2" s="34"/>
      <c r="KDL2" s="34"/>
      <c r="KDM2" s="34"/>
      <c r="KDN2" s="34"/>
      <c r="KDO2" s="34"/>
      <c r="KDP2" s="34"/>
      <c r="KDQ2" s="34"/>
      <c r="KDR2" s="34"/>
      <c r="KDS2" s="34"/>
      <c r="KDT2" s="34"/>
      <c r="KDU2" s="34"/>
      <c r="KDV2" s="34"/>
      <c r="KDW2" s="34"/>
      <c r="KDX2" s="34"/>
      <c r="KDY2" s="34"/>
      <c r="KDZ2" s="34"/>
      <c r="KEA2" s="34"/>
      <c r="KEB2" s="34"/>
      <c r="KEC2" s="34"/>
      <c r="KED2" s="34"/>
      <c r="KEE2" s="34"/>
      <c r="KEF2" s="34"/>
      <c r="KEG2" s="34"/>
      <c r="KEH2" s="34"/>
      <c r="KEI2" s="34"/>
      <c r="KEJ2" s="34"/>
      <c r="KEK2" s="34"/>
      <c r="KEL2" s="34"/>
      <c r="KEM2" s="34"/>
      <c r="KEN2" s="34"/>
      <c r="KEO2" s="34"/>
      <c r="KEP2" s="34"/>
      <c r="KEQ2" s="34"/>
      <c r="KER2" s="34"/>
      <c r="KES2" s="34"/>
      <c r="KET2" s="34"/>
      <c r="KEU2" s="34"/>
      <c r="KEV2" s="34"/>
      <c r="KEW2" s="34"/>
      <c r="KEX2" s="34"/>
      <c r="KEY2" s="34"/>
      <c r="KEZ2" s="34"/>
      <c r="KFA2" s="34"/>
      <c r="KFB2" s="34"/>
      <c r="KFC2" s="34"/>
      <c r="KFD2" s="34"/>
      <c r="KFE2" s="34"/>
      <c r="KFF2" s="34"/>
      <c r="KFG2" s="34"/>
      <c r="KFH2" s="34"/>
      <c r="KFI2" s="34"/>
      <c r="KFJ2" s="34"/>
      <c r="KFK2" s="34"/>
      <c r="KFL2" s="34"/>
      <c r="KFM2" s="34"/>
      <c r="KFN2" s="34"/>
      <c r="KFO2" s="34"/>
      <c r="KFP2" s="34"/>
      <c r="KFQ2" s="34"/>
      <c r="KFR2" s="34"/>
      <c r="KFS2" s="34"/>
      <c r="KFT2" s="34"/>
      <c r="KFU2" s="34"/>
      <c r="KFV2" s="34"/>
      <c r="KFW2" s="34"/>
      <c r="KFX2" s="34"/>
      <c r="KFY2" s="34"/>
      <c r="KFZ2" s="34"/>
      <c r="KGA2" s="34"/>
      <c r="KGB2" s="34"/>
      <c r="KGC2" s="34"/>
      <c r="KGD2" s="34"/>
      <c r="KGE2" s="34"/>
      <c r="KGF2" s="34"/>
      <c r="KGG2" s="34"/>
      <c r="KGH2" s="34"/>
      <c r="KGI2" s="34"/>
      <c r="KGJ2" s="34"/>
      <c r="KGK2" s="34"/>
      <c r="KGL2" s="34"/>
      <c r="KGM2" s="34"/>
      <c r="KGN2" s="34"/>
      <c r="KGO2" s="34"/>
      <c r="KGP2" s="34"/>
      <c r="KGQ2" s="34"/>
      <c r="KGR2" s="34"/>
      <c r="KGS2" s="34"/>
      <c r="KGT2" s="34"/>
      <c r="KGU2" s="34"/>
      <c r="KGV2" s="34"/>
      <c r="KGW2" s="34"/>
      <c r="KGX2" s="34"/>
      <c r="KGY2" s="34"/>
      <c r="KGZ2" s="34"/>
      <c r="KHA2" s="34"/>
      <c r="KHB2" s="34"/>
      <c r="KHC2" s="34"/>
      <c r="KHD2" s="34"/>
      <c r="KHE2" s="34"/>
      <c r="KHF2" s="34"/>
      <c r="KHG2" s="34"/>
      <c r="KHH2" s="34"/>
      <c r="KHI2" s="34"/>
      <c r="KHJ2" s="34"/>
      <c r="KHK2" s="34"/>
      <c r="KHL2" s="34"/>
      <c r="KHM2" s="34"/>
      <c r="KHN2" s="34"/>
      <c r="KHO2" s="34"/>
      <c r="KHP2" s="34"/>
      <c r="KHQ2" s="34"/>
      <c r="KHR2" s="34"/>
      <c r="KHS2" s="34"/>
      <c r="KHT2" s="34"/>
      <c r="KHU2" s="34"/>
      <c r="KHV2" s="34"/>
      <c r="KHW2" s="34"/>
      <c r="KHX2" s="34"/>
      <c r="KHY2" s="34"/>
      <c r="KHZ2" s="34"/>
      <c r="KIA2" s="34"/>
      <c r="KIB2" s="34"/>
      <c r="KIC2" s="34"/>
      <c r="KID2" s="34"/>
      <c r="KIE2" s="34"/>
      <c r="KIF2" s="34"/>
      <c r="KIG2" s="34"/>
      <c r="KIH2" s="34"/>
      <c r="KII2" s="34"/>
      <c r="KIJ2" s="34"/>
      <c r="KIK2" s="34"/>
      <c r="KIL2" s="34"/>
      <c r="KIM2" s="34"/>
      <c r="KIN2" s="34"/>
      <c r="KIO2" s="34"/>
      <c r="KIP2" s="34"/>
      <c r="KIQ2" s="34"/>
      <c r="KIR2" s="34"/>
      <c r="KIS2" s="34"/>
      <c r="KIT2" s="34"/>
      <c r="KIU2" s="34"/>
      <c r="KIV2" s="34"/>
      <c r="KIW2" s="34"/>
      <c r="KIX2" s="34"/>
      <c r="KIY2" s="34"/>
      <c r="KIZ2" s="34"/>
      <c r="KJA2" s="34"/>
      <c r="KJB2" s="34"/>
      <c r="KJC2" s="34"/>
      <c r="KJD2" s="34"/>
      <c r="KJE2" s="34"/>
      <c r="KJF2" s="34"/>
      <c r="KJG2" s="34"/>
      <c r="KJH2" s="34"/>
      <c r="KJI2" s="34"/>
      <c r="KJJ2" s="34"/>
      <c r="KJK2" s="34"/>
      <c r="KJL2" s="34"/>
      <c r="KJM2" s="34"/>
      <c r="KJN2" s="34"/>
      <c r="KJO2" s="34"/>
      <c r="KJP2" s="34"/>
      <c r="KJQ2" s="34"/>
      <c r="KJR2" s="34"/>
      <c r="KJS2" s="34"/>
      <c r="KJT2" s="34"/>
      <c r="KJU2" s="34"/>
      <c r="KJV2" s="34"/>
      <c r="KJW2" s="34"/>
      <c r="KJX2" s="34"/>
      <c r="KJY2" s="34"/>
      <c r="KJZ2" s="34"/>
      <c r="KKA2" s="34"/>
      <c r="KKB2" s="34"/>
      <c r="KKC2" s="34"/>
      <c r="KKD2" s="34"/>
      <c r="KKE2" s="34"/>
      <c r="KKF2" s="34"/>
      <c r="KKG2" s="34"/>
      <c r="KKH2" s="34"/>
      <c r="KKI2" s="34"/>
      <c r="KKJ2" s="34"/>
      <c r="KKK2" s="34"/>
      <c r="KKL2" s="34"/>
      <c r="KKM2" s="34"/>
      <c r="KKN2" s="34"/>
      <c r="KKO2" s="34"/>
      <c r="KKP2" s="34"/>
      <c r="KKQ2" s="34"/>
      <c r="KKR2" s="34"/>
      <c r="KKS2" s="34"/>
      <c r="KKT2" s="34"/>
      <c r="KKU2" s="34"/>
      <c r="KKV2" s="34"/>
      <c r="KKW2" s="34"/>
      <c r="KKX2" s="34"/>
      <c r="KKY2" s="34"/>
      <c r="KKZ2" s="34"/>
      <c r="KLA2" s="34"/>
      <c r="KLB2" s="34"/>
      <c r="KLC2" s="34"/>
      <c r="KLD2" s="34"/>
      <c r="KLE2" s="34"/>
      <c r="KLF2" s="34"/>
      <c r="KLG2" s="34"/>
      <c r="KLH2" s="34"/>
      <c r="KLI2" s="34"/>
      <c r="KLJ2" s="34"/>
      <c r="KLK2" s="34"/>
      <c r="KLL2" s="34"/>
      <c r="KLM2" s="34"/>
      <c r="KLN2" s="34"/>
      <c r="KLO2" s="34"/>
      <c r="KLP2" s="34"/>
      <c r="KLQ2" s="34"/>
      <c r="KLR2" s="34"/>
      <c r="KLS2" s="34"/>
      <c r="KLT2" s="34"/>
      <c r="KLU2" s="34"/>
      <c r="KLV2" s="34"/>
      <c r="KLW2" s="34"/>
      <c r="KLX2" s="34"/>
      <c r="KLY2" s="34"/>
      <c r="KLZ2" s="34"/>
      <c r="KMA2" s="34"/>
      <c r="KMB2" s="34"/>
      <c r="KMC2" s="34"/>
      <c r="KMD2" s="34"/>
      <c r="KME2" s="34"/>
      <c r="KMF2" s="34"/>
      <c r="KMG2" s="34"/>
      <c r="KMH2" s="34"/>
      <c r="KMI2" s="34"/>
      <c r="KMJ2" s="34"/>
      <c r="KMK2" s="34"/>
      <c r="KML2" s="34"/>
      <c r="KMM2" s="34"/>
      <c r="KMN2" s="34"/>
      <c r="KMO2" s="34"/>
      <c r="KMP2" s="34"/>
      <c r="KMQ2" s="34"/>
      <c r="KMR2" s="34"/>
      <c r="KMS2" s="34"/>
      <c r="KMT2" s="34"/>
      <c r="KMU2" s="34"/>
      <c r="KMV2" s="34"/>
      <c r="KMW2" s="34"/>
      <c r="KMX2" s="34"/>
      <c r="KMY2" s="34"/>
      <c r="KMZ2" s="34"/>
      <c r="KNA2" s="34"/>
      <c r="KNB2" s="34"/>
      <c r="KNC2" s="34"/>
      <c r="KND2" s="34"/>
      <c r="KNE2" s="34"/>
      <c r="KNF2" s="34"/>
      <c r="KNG2" s="34"/>
      <c r="KNH2" s="34"/>
      <c r="KNI2" s="34"/>
      <c r="KNJ2" s="34"/>
      <c r="KNK2" s="34"/>
      <c r="KNL2" s="34"/>
      <c r="KNM2" s="34"/>
      <c r="KNN2" s="34"/>
      <c r="KNO2" s="34"/>
      <c r="KNP2" s="34"/>
      <c r="KNQ2" s="34"/>
      <c r="KNR2" s="34"/>
      <c r="KNS2" s="34"/>
      <c r="KNT2" s="34"/>
      <c r="KNU2" s="34"/>
      <c r="KNV2" s="34"/>
      <c r="KNW2" s="34"/>
      <c r="KNX2" s="34"/>
      <c r="KNY2" s="34"/>
      <c r="KNZ2" s="34"/>
      <c r="KOA2" s="34"/>
      <c r="KOB2" s="34"/>
      <c r="KOC2" s="34"/>
      <c r="KOD2" s="34"/>
      <c r="KOE2" s="34"/>
      <c r="KOF2" s="34"/>
      <c r="KOG2" s="34"/>
      <c r="KOH2" s="34"/>
      <c r="KOI2" s="34"/>
      <c r="KOJ2" s="34"/>
      <c r="KOK2" s="34"/>
      <c r="KOL2" s="34"/>
      <c r="KOM2" s="34"/>
      <c r="KON2" s="34"/>
      <c r="KOO2" s="34"/>
      <c r="KOP2" s="34"/>
      <c r="KOQ2" s="34"/>
      <c r="KOR2" s="34"/>
      <c r="KOS2" s="34"/>
      <c r="KOT2" s="34"/>
      <c r="KOU2" s="34"/>
      <c r="KOV2" s="34"/>
      <c r="KOW2" s="34"/>
      <c r="KOX2" s="34"/>
      <c r="KOY2" s="34"/>
      <c r="KOZ2" s="34"/>
      <c r="KPA2" s="34"/>
      <c r="KPB2" s="34"/>
      <c r="KPC2" s="34"/>
      <c r="KPD2" s="34"/>
      <c r="KPE2" s="34"/>
      <c r="KPF2" s="34"/>
      <c r="KPG2" s="34"/>
      <c r="KPH2" s="34"/>
      <c r="KPI2" s="34"/>
      <c r="KPJ2" s="34"/>
      <c r="KPK2" s="34"/>
      <c r="KPL2" s="34"/>
      <c r="KPM2" s="34"/>
      <c r="KPN2" s="34"/>
      <c r="KPO2" s="34"/>
      <c r="KPP2" s="34"/>
      <c r="KPQ2" s="34"/>
      <c r="KPR2" s="34"/>
      <c r="KPS2" s="34"/>
      <c r="KPT2" s="34"/>
      <c r="KPU2" s="34"/>
      <c r="KPV2" s="34"/>
      <c r="KPW2" s="34"/>
      <c r="KPX2" s="34"/>
      <c r="KPY2" s="34"/>
      <c r="KPZ2" s="34"/>
      <c r="KQA2" s="34"/>
      <c r="KQB2" s="34"/>
      <c r="KQC2" s="34"/>
      <c r="KQD2" s="34"/>
      <c r="KQE2" s="34"/>
      <c r="KQF2" s="34"/>
      <c r="KQG2" s="34"/>
      <c r="KQH2" s="34"/>
      <c r="KQI2" s="34"/>
      <c r="KQJ2" s="34"/>
      <c r="KQK2" s="34"/>
      <c r="KQL2" s="34"/>
      <c r="KQM2" s="34"/>
      <c r="KQN2" s="34"/>
      <c r="KQO2" s="34"/>
      <c r="KQP2" s="34"/>
      <c r="KQQ2" s="34"/>
      <c r="KQR2" s="34"/>
      <c r="KQS2" s="34"/>
      <c r="KQT2" s="34"/>
      <c r="KQU2" s="34"/>
      <c r="KQV2" s="34"/>
      <c r="KQW2" s="34"/>
      <c r="KQX2" s="34"/>
      <c r="KQY2" s="34"/>
      <c r="KQZ2" s="34"/>
      <c r="KRA2" s="34"/>
      <c r="KRB2" s="34"/>
      <c r="KRC2" s="34"/>
      <c r="KRD2" s="34"/>
      <c r="KRE2" s="34"/>
      <c r="KRF2" s="34"/>
      <c r="KRG2" s="34"/>
      <c r="KRH2" s="34"/>
      <c r="KRI2" s="34"/>
      <c r="KRJ2" s="34"/>
      <c r="KRK2" s="34"/>
      <c r="KRL2" s="34"/>
      <c r="KRM2" s="34"/>
      <c r="KRN2" s="34"/>
      <c r="KRO2" s="34"/>
      <c r="KRP2" s="34"/>
      <c r="KRQ2" s="34"/>
      <c r="KRR2" s="34"/>
      <c r="KRS2" s="34"/>
      <c r="KRT2" s="34"/>
      <c r="KRU2" s="34"/>
      <c r="KRV2" s="34"/>
      <c r="KRW2" s="34"/>
      <c r="KRX2" s="34"/>
      <c r="KRY2" s="34"/>
      <c r="KRZ2" s="34"/>
      <c r="KSA2" s="34"/>
      <c r="KSB2" s="34"/>
      <c r="KSC2" s="34"/>
      <c r="KSD2" s="34"/>
      <c r="KSE2" s="34"/>
      <c r="KSF2" s="34"/>
      <c r="KSG2" s="34"/>
      <c r="KSH2" s="34"/>
      <c r="KSI2" s="34"/>
      <c r="KSJ2" s="34"/>
      <c r="KSK2" s="34"/>
      <c r="KSL2" s="34"/>
      <c r="KSM2" s="34"/>
      <c r="KSN2" s="34"/>
      <c r="KSO2" s="34"/>
      <c r="KSP2" s="34"/>
      <c r="KSQ2" s="34"/>
      <c r="KSR2" s="34"/>
      <c r="KSS2" s="34"/>
      <c r="KST2" s="34"/>
      <c r="KSU2" s="34"/>
      <c r="KSV2" s="34"/>
      <c r="KSW2" s="34"/>
      <c r="KSX2" s="34"/>
      <c r="KSY2" s="34"/>
      <c r="KSZ2" s="34"/>
      <c r="KTA2" s="34"/>
      <c r="KTB2" s="34"/>
      <c r="KTC2" s="34"/>
      <c r="KTD2" s="34"/>
      <c r="KTE2" s="34"/>
      <c r="KTF2" s="34"/>
      <c r="KTG2" s="34"/>
      <c r="KTH2" s="34"/>
      <c r="KTI2" s="34"/>
      <c r="KTJ2" s="34"/>
      <c r="KTK2" s="34"/>
      <c r="KTL2" s="34"/>
      <c r="KTM2" s="34"/>
      <c r="KTN2" s="34"/>
      <c r="KTO2" s="34"/>
      <c r="KTP2" s="34"/>
      <c r="KTQ2" s="34"/>
      <c r="KTR2" s="34"/>
      <c r="KTS2" s="34"/>
      <c r="KTT2" s="34"/>
      <c r="KTU2" s="34"/>
      <c r="KTV2" s="34"/>
      <c r="KTW2" s="34"/>
      <c r="KTX2" s="34"/>
      <c r="KTY2" s="34"/>
      <c r="KTZ2" s="34"/>
      <c r="KUA2" s="34"/>
      <c r="KUB2" s="34"/>
      <c r="KUC2" s="34"/>
      <c r="KUD2" s="34"/>
      <c r="KUE2" s="34"/>
      <c r="KUF2" s="34"/>
      <c r="KUG2" s="34"/>
      <c r="KUH2" s="34"/>
      <c r="KUI2" s="34"/>
      <c r="KUJ2" s="34"/>
      <c r="KUK2" s="34"/>
      <c r="KUL2" s="34"/>
      <c r="KUM2" s="34"/>
      <c r="KUN2" s="34"/>
      <c r="KUO2" s="34"/>
      <c r="KUP2" s="34"/>
      <c r="KUQ2" s="34"/>
      <c r="KUR2" s="34"/>
      <c r="KUS2" s="34"/>
      <c r="KUT2" s="34"/>
      <c r="KUU2" s="34"/>
      <c r="KUV2" s="34"/>
      <c r="KUW2" s="34"/>
      <c r="KUX2" s="34"/>
      <c r="KUY2" s="34"/>
      <c r="KUZ2" s="34"/>
      <c r="KVA2" s="34"/>
      <c r="KVB2" s="34"/>
      <c r="KVC2" s="34"/>
      <c r="KVD2" s="34"/>
      <c r="KVE2" s="34"/>
      <c r="KVF2" s="34"/>
      <c r="KVG2" s="34"/>
      <c r="KVH2" s="34"/>
      <c r="KVI2" s="34"/>
      <c r="KVJ2" s="34"/>
      <c r="KVK2" s="34"/>
      <c r="KVL2" s="34"/>
      <c r="KVM2" s="34"/>
      <c r="KVN2" s="34"/>
      <c r="KVO2" s="34"/>
      <c r="KVP2" s="34"/>
      <c r="KVQ2" s="34"/>
      <c r="KVR2" s="34"/>
      <c r="KVS2" s="34"/>
      <c r="KVT2" s="34"/>
      <c r="KVU2" s="34"/>
      <c r="KVV2" s="34"/>
      <c r="KVW2" s="34"/>
      <c r="KVX2" s="34"/>
      <c r="KVY2" s="34"/>
      <c r="KVZ2" s="34"/>
      <c r="KWA2" s="34"/>
      <c r="KWB2" s="34"/>
      <c r="KWC2" s="34"/>
      <c r="KWD2" s="34"/>
      <c r="KWE2" s="34"/>
      <c r="KWF2" s="34"/>
      <c r="KWG2" s="34"/>
      <c r="KWH2" s="34"/>
      <c r="KWI2" s="34"/>
      <c r="KWJ2" s="34"/>
      <c r="KWK2" s="34"/>
      <c r="KWL2" s="34"/>
      <c r="KWM2" s="34"/>
      <c r="KWN2" s="34"/>
      <c r="KWO2" s="34"/>
      <c r="KWP2" s="34"/>
      <c r="KWQ2" s="34"/>
      <c r="KWR2" s="34"/>
      <c r="KWS2" s="34"/>
      <c r="KWT2" s="34"/>
      <c r="KWU2" s="34"/>
      <c r="KWV2" s="34"/>
      <c r="KWW2" s="34"/>
      <c r="KWX2" s="34"/>
      <c r="KWY2" s="34"/>
      <c r="KWZ2" s="34"/>
      <c r="KXA2" s="34"/>
      <c r="KXB2" s="34"/>
      <c r="KXC2" s="34"/>
      <c r="KXD2" s="34"/>
      <c r="KXE2" s="34"/>
      <c r="KXF2" s="34"/>
      <c r="KXG2" s="34"/>
      <c r="KXH2" s="34"/>
      <c r="KXI2" s="34"/>
      <c r="KXJ2" s="34"/>
      <c r="KXK2" s="34"/>
      <c r="KXL2" s="34"/>
      <c r="KXM2" s="34"/>
      <c r="KXN2" s="34"/>
      <c r="KXO2" s="34"/>
      <c r="KXP2" s="34"/>
      <c r="KXQ2" s="34"/>
      <c r="KXR2" s="34"/>
      <c r="KXS2" s="34"/>
      <c r="KXT2" s="34"/>
      <c r="KXU2" s="34"/>
      <c r="KXV2" s="34"/>
      <c r="KXW2" s="34"/>
      <c r="KXX2" s="34"/>
      <c r="KXY2" s="34"/>
      <c r="KXZ2" s="34"/>
      <c r="KYA2" s="34"/>
      <c r="KYB2" s="34"/>
      <c r="KYC2" s="34"/>
      <c r="KYD2" s="34"/>
      <c r="KYE2" s="34"/>
      <c r="KYF2" s="34"/>
      <c r="KYG2" s="34"/>
      <c r="KYH2" s="34"/>
      <c r="KYI2" s="34"/>
      <c r="KYJ2" s="34"/>
      <c r="KYK2" s="34"/>
      <c r="KYL2" s="34"/>
      <c r="KYM2" s="34"/>
      <c r="KYN2" s="34"/>
      <c r="KYO2" s="34"/>
      <c r="KYP2" s="34"/>
      <c r="KYQ2" s="34"/>
      <c r="KYR2" s="34"/>
      <c r="KYS2" s="34"/>
      <c r="KYT2" s="34"/>
      <c r="KYU2" s="34"/>
      <c r="KYV2" s="34"/>
      <c r="KYW2" s="34"/>
      <c r="KYX2" s="34"/>
      <c r="KYY2" s="34"/>
      <c r="KYZ2" s="34"/>
      <c r="KZA2" s="34"/>
      <c r="KZB2" s="34"/>
      <c r="KZC2" s="34"/>
      <c r="KZD2" s="34"/>
      <c r="KZE2" s="34"/>
      <c r="KZF2" s="34"/>
      <c r="KZG2" s="34"/>
      <c r="KZH2" s="34"/>
      <c r="KZI2" s="34"/>
      <c r="KZJ2" s="34"/>
      <c r="KZK2" s="34"/>
      <c r="KZL2" s="34"/>
      <c r="KZM2" s="34"/>
      <c r="KZN2" s="34"/>
      <c r="KZO2" s="34"/>
      <c r="KZP2" s="34"/>
      <c r="KZQ2" s="34"/>
      <c r="KZR2" s="34"/>
      <c r="KZS2" s="34"/>
      <c r="KZT2" s="34"/>
      <c r="KZU2" s="34"/>
      <c r="KZV2" s="34"/>
      <c r="KZW2" s="34"/>
      <c r="KZX2" s="34"/>
      <c r="KZY2" s="34"/>
      <c r="KZZ2" s="34"/>
      <c r="LAA2" s="34"/>
      <c r="LAB2" s="34"/>
      <c r="LAC2" s="34"/>
      <c r="LAD2" s="34"/>
      <c r="LAE2" s="34"/>
      <c r="LAF2" s="34"/>
      <c r="LAG2" s="34"/>
      <c r="LAH2" s="34"/>
      <c r="LAI2" s="34"/>
      <c r="LAJ2" s="34"/>
      <c r="LAK2" s="34"/>
      <c r="LAL2" s="34"/>
      <c r="LAM2" s="34"/>
      <c r="LAN2" s="34"/>
      <c r="LAO2" s="34"/>
      <c r="LAP2" s="34"/>
      <c r="LAQ2" s="34"/>
      <c r="LAR2" s="34"/>
      <c r="LAS2" s="34"/>
      <c r="LAT2" s="34"/>
      <c r="LAU2" s="34"/>
      <c r="LAV2" s="34"/>
      <c r="LAW2" s="34"/>
      <c r="LAX2" s="34"/>
      <c r="LAY2" s="34"/>
      <c r="LAZ2" s="34"/>
      <c r="LBA2" s="34"/>
      <c r="LBB2" s="34"/>
      <c r="LBC2" s="34"/>
      <c r="LBD2" s="34"/>
      <c r="LBE2" s="34"/>
      <c r="LBF2" s="34"/>
      <c r="LBG2" s="34"/>
      <c r="LBH2" s="34"/>
      <c r="LBI2" s="34"/>
      <c r="LBJ2" s="34"/>
      <c r="LBK2" s="34"/>
      <c r="LBL2" s="34"/>
      <c r="LBM2" s="34"/>
      <c r="LBN2" s="34"/>
      <c r="LBO2" s="34"/>
      <c r="LBP2" s="34"/>
      <c r="LBQ2" s="34"/>
      <c r="LBR2" s="34"/>
      <c r="LBS2" s="34"/>
      <c r="LBT2" s="34"/>
      <c r="LBU2" s="34"/>
      <c r="LBV2" s="34"/>
      <c r="LBW2" s="34"/>
      <c r="LBX2" s="34"/>
      <c r="LBY2" s="34"/>
      <c r="LBZ2" s="34"/>
      <c r="LCA2" s="34"/>
      <c r="LCB2" s="34"/>
      <c r="LCC2" s="34"/>
      <c r="LCD2" s="34"/>
      <c r="LCE2" s="34"/>
      <c r="LCF2" s="34"/>
      <c r="LCG2" s="34"/>
      <c r="LCH2" s="34"/>
      <c r="LCI2" s="34"/>
      <c r="LCJ2" s="34"/>
      <c r="LCK2" s="34"/>
      <c r="LCL2" s="34"/>
      <c r="LCM2" s="34"/>
      <c r="LCN2" s="34"/>
      <c r="LCO2" s="34"/>
      <c r="LCP2" s="34"/>
      <c r="LCQ2" s="34"/>
      <c r="LCR2" s="34"/>
      <c r="LCS2" s="34"/>
      <c r="LCT2" s="34"/>
      <c r="LCU2" s="34"/>
      <c r="LCV2" s="34"/>
      <c r="LCW2" s="34"/>
      <c r="LCX2" s="34"/>
      <c r="LCY2" s="34"/>
      <c r="LCZ2" s="34"/>
      <c r="LDA2" s="34"/>
      <c r="LDB2" s="34"/>
      <c r="LDC2" s="34"/>
      <c r="LDD2" s="34"/>
      <c r="LDE2" s="34"/>
      <c r="LDF2" s="34"/>
      <c r="LDG2" s="34"/>
      <c r="LDH2" s="34"/>
      <c r="LDI2" s="34"/>
      <c r="LDJ2" s="34"/>
      <c r="LDK2" s="34"/>
      <c r="LDL2" s="34"/>
      <c r="LDM2" s="34"/>
      <c r="LDN2" s="34"/>
      <c r="LDO2" s="34"/>
      <c r="LDP2" s="34"/>
      <c r="LDQ2" s="34"/>
      <c r="LDR2" s="34"/>
      <c r="LDS2" s="34"/>
      <c r="LDT2" s="34"/>
      <c r="LDU2" s="34"/>
      <c r="LDV2" s="34"/>
      <c r="LDW2" s="34"/>
      <c r="LDX2" s="34"/>
      <c r="LDY2" s="34"/>
      <c r="LDZ2" s="34"/>
      <c r="LEA2" s="34"/>
      <c r="LEB2" s="34"/>
      <c r="LEC2" s="34"/>
      <c r="LED2" s="34"/>
      <c r="LEE2" s="34"/>
      <c r="LEF2" s="34"/>
      <c r="LEG2" s="34"/>
      <c r="LEH2" s="34"/>
      <c r="LEI2" s="34"/>
      <c r="LEJ2" s="34"/>
      <c r="LEK2" s="34"/>
      <c r="LEL2" s="34"/>
      <c r="LEM2" s="34"/>
      <c r="LEN2" s="34"/>
      <c r="LEO2" s="34"/>
      <c r="LEP2" s="34"/>
      <c r="LEQ2" s="34"/>
      <c r="LER2" s="34"/>
      <c r="LES2" s="34"/>
      <c r="LET2" s="34"/>
      <c r="LEU2" s="34"/>
      <c r="LEV2" s="34"/>
      <c r="LEW2" s="34"/>
      <c r="LEX2" s="34"/>
      <c r="LEY2" s="34"/>
      <c r="LEZ2" s="34"/>
      <c r="LFA2" s="34"/>
      <c r="LFB2" s="34"/>
      <c r="LFC2" s="34"/>
      <c r="LFD2" s="34"/>
      <c r="LFE2" s="34"/>
      <c r="LFF2" s="34"/>
      <c r="LFG2" s="34"/>
      <c r="LFH2" s="34"/>
      <c r="LFI2" s="34"/>
      <c r="LFJ2" s="34"/>
      <c r="LFK2" s="34"/>
      <c r="LFL2" s="34"/>
      <c r="LFM2" s="34"/>
      <c r="LFN2" s="34"/>
      <c r="LFO2" s="34"/>
      <c r="LFP2" s="34"/>
      <c r="LFQ2" s="34"/>
      <c r="LFR2" s="34"/>
      <c r="LFS2" s="34"/>
      <c r="LFT2" s="34"/>
      <c r="LFU2" s="34"/>
      <c r="LFV2" s="34"/>
      <c r="LFW2" s="34"/>
      <c r="LFX2" s="34"/>
      <c r="LFY2" s="34"/>
      <c r="LFZ2" s="34"/>
      <c r="LGA2" s="34"/>
      <c r="LGB2" s="34"/>
      <c r="LGC2" s="34"/>
      <c r="LGD2" s="34"/>
      <c r="LGE2" s="34"/>
      <c r="LGF2" s="34"/>
      <c r="LGG2" s="34"/>
      <c r="LGH2" s="34"/>
      <c r="LGI2" s="34"/>
      <c r="LGJ2" s="34"/>
      <c r="LGK2" s="34"/>
      <c r="LGL2" s="34"/>
      <c r="LGM2" s="34"/>
      <c r="LGN2" s="34"/>
      <c r="LGO2" s="34"/>
      <c r="LGP2" s="34"/>
      <c r="LGQ2" s="34"/>
      <c r="LGR2" s="34"/>
      <c r="LGS2" s="34"/>
      <c r="LGT2" s="34"/>
      <c r="LGU2" s="34"/>
      <c r="LGV2" s="34"/>
      <c r="LGW2" s="34"/>
      <c r="LGX2" s="34"/>
      <c r="LGY2" s="34"/>
      <c r="LGZ2" s="34"/>
      <c r="LHA2" s="34"/>
      <c r="LHB2" s="34"/>
      <c r="LHC2" s="34"/>
      <c r="LHD2" s="34"/>
      <c r="LHE2" s="34"/>
      <c r="LHF2" s="34"/>
      <c r="LHG2" s="34"/>
      <c r="LHH2" s="34"/>
      <c r="LHI2" s="34"/>
      <c r="LHJ2" s="34"/>
      <c r="LHK2" s="34"/>
      <c r="LHL2" s="34"/>
      <c r="LHM2" s="34"/>
      <c r="LHN2" s="34"/>
      <c r="LHO2" s="34"/>
      <c r="LHP2" s="34"/>
      <c r="LHQ2" s="34"/>
      <c r="LHR2" s="34"/>
      <c r="LHS2" s="34"/>
      <c r="LHT2" s="34"/>
      <c r="LHU2" s="34"/>
      <c r="LHV2" s="34"/>
      <c r="LHW2" s="34"/>
      <c r="LHX2" s="34"/>
      <c r="LHY2" s="34"/>
      <c r="LHZ2" s="34"/>
      <c r="LIA2" s="34"/>
      <c r="LIB2" s="34"/>
      <c r="LIC2" s="34"/>
      <c r="LID2" s="34"/>
      <c r="LIE2" s="34"/>
      <c r="LIF2" s="34"/>
      <c r="LIG2" s="34"/>
      <c r="LIH2" s="34"/>
      <c r="LII2" s="34"/>
      <c r="LIJ2" s="34"/>
      <c r="LIK2" s="34"/>
      <c r="LIL2" s="34"/>
      <c r="LIM2" s="34"/>
      <c r="LIN2" s="34"/>
      <c r="LIO2" s="34"/>
      <c r="LIP2" s="34"/>
      <c r="LIQ2" s="34"/>
      <c r="LIR2" s="34"/>
      <c r="LIS2" s="34"/>
      <c r="LIT2" s="34"/>
      <c r="LIU2" s="34"/>
      <c r="LIV2" s="34"/>
      <c r="LIW2" s="34"/>
      <c r="LIX2" s="34"/>
      <c r="LIY2" s="34"/>
      <c r="LIZ2" s="34"/>
      <c r="LJA2" s="34"/>
      <c r="LJB2" s="34"/>
      <c r="LJC2" s="34"/>
      <c r="LJD2" s="34"/>
      <c r="LJE2" s="34"/>
      <c r="LJF2" s="34"/>
      <c r="LJG2" s="34"/>
      <c r="LJH2" s="34"/>
      <c r="LJI2" s="34"/>
      <c r="LJJ2" s="34"/>
      <c r="LJK2" s="34"/>
      <c r="LJL2" s="34"/>
      <c r="LJM2" s="34"/>
      <c r="LJN2" s="34"/>
      <c r="LJO2" s="34"/>
      <c r="LJP2" s="34"/>
      <c r="LJQ2" s="34"/>
      <c r="LJR2" s="34"/>
      <c r="LJS2" s="34"/>
      <c r="LJT2" s="34"/>
      <c r="LJU2" s="34"/>
      <c r="LJV2" s="34"/>
      <c r="LJW2" s="34"/>
      <c r="LJX2" s="34"/>
      <c r="LJY2" s="34"/>
      <c r="LJZ2" s="34"/>
      <c r="LKA2" s="34"/>
      <c r="LKB2" s="34"/>
      <c r="LKC2" s="34"/>
      <c r="LKD2" s="34"/>
      <c r="LKE2" s="34"/>
      <c r="LKF2" s="34"/>
      <c r="LKG2" s="34"/>
      <c r="LKH2" s="34"/>
      <c r="LKI2" s="34"/>
      <c r="LKJ2" s="34"/>
      <c r="LKK2" s="34"/>
      <c r="LKL2" s="34"/>
      <c r="LKM2" s="34"/>
      <c r="LKN2" s="34"/>
      <c r="LKO2" s="34"/>
      <c r="LKP2" s="34"/>
      <c r="LKQ2" s="34"/>
      <c r="LKR2" s="34"/>
      <c r="LKS2" s="34"/>
      <c r="LKT2" s="34"/>
      <c r="LKU2" s="34"/>
      <c r="LKV2" s="34"/>
      <c r="LKW2" s="34"/>
      <c r="LKX2" s="34"/>
      <c r="LKY2" s="34"/>
      <c r="LKZ2" s="34"/>
      <c r="LLA2" s="34"/>
      <c r="LLB2" s="34"/>
      <c r="LLC2" s="34"/>
      <c r="LLD2" s="34"/>
      <c r="LLE2" s="34"/>
      <c r="LLF2" s="34"/>
      <c r="LLG2" s="34"/>
      <c r="LLH2" s="34"/>
      <c r="LLI2" s="34"/>
      <c r="LLJ2" s="34"/>
      <c r="LLK2" s="34"/>
      <c r="LLL2" s="34"/>
      <c r="LLM2" s="34"/>
      <c r="LLN2" s="34"/>
      <c r="LLO2" s="34"/>
      <c r="LLP2" s="34"/>
      <c r="LLQ2" s="34"/>
      <c r="LLR2" s="34"/>
      <c r="LLS2" s="34"/>
      <c r="LLT2" s="34"/>
      <c r="LLU2" s="34"/>
      <c r="LLV2" s="34"/>
      <c r="LLW2" s="34"/>
      <c r="LLX2" s="34"/>
      <c r="LLY2" s="34"/>
      <c r="LLZ2" s="34"/>
      <c r="LMA2" s="34"/>
      <c r="LMB2" s="34"/>
      <c r="LMC2" s="34"/>
      <c r="LMD2" s="34"/>
      <c r="LME2" s="34"/>
      <c r="LMF2" s="34"/>
      <c r="LMG2" s="34"/>
      <c r="LMH2" s="34"/>
      <c r="LMI2" s="34"/>
      <c r="LMJ2" s="34"/>
      <c r="LMK2" s="34"/>
      <c r="LML2" s="34"/>
      <c r="LMM2" s="34"/>
      <c r="LMN2" s="34"/>
      <c r="LMO2" s="34"/>
      <c r="LMP2" s="34"/>
      <c r="LMQ2" s="34"/>
      <c r="LMR2" s="34"/>
      <c r="LMS2" s="34"/>
      <c r="LMT2" s="34"/>
      <c r="LMU2" s="34"/>
      <c r="LMV2" s="34"/>
      <c r="LMW2" s="34"/>
      <c r="LMX2" s="34"/>
      <c r="LMY2" s="34"/>
      <c r="LMZ2" s="34"/>
      <c r="LNA2" s="34"/>
      <c r="LNB2" s="34"/>
      <c r="LNC2" s="34"/>
      <c r="LND2" s="34"/>
      <c r="LNE2" s="34"/>
      <c r="LNF2" s="34"/>
      <c r="LNG2" s="34"/>
      <c r="LNH2" s="34"/>
      <c r="LNI2" s="34"/>
      <c r="LNJ2" s="34"/>
      <c r="LNK2" s="34"/>
      <c r="LNL2" s="34"/>
      <c r="LNM2" s="34"/>
      <c r="LNN2" s="34"/>
      <c r="LNO2" s="34"/>
      <c r="LNP2" s="34"/>
      <c r="LNQ2" s="34"/>
      <c r="LNR2" s="34"/>
      <c r="LNS2" s="34"/>
      <c r="LNT2" s="34"/>
      <c r="LNU2" s="34"/>
      <c r="LNV2" s="34"/>
      <c r="LNW2" s="34"/>
      <c r="LNX2" s="34"/>
      <c r="LNY2" s="34"/>
      <c r="LNZ2" s="34"/>
      <c r="LOA2" s="34"/>
      <c r="LOB2" s="34"/>
      <c r="LOC2" s="34"/>
      <c r="LOD2" s="34"/>
      <c r="LOE2" s="34"/>
      <c r="LOF2" s="34"/>
      <c r="LOG2" s="34"/>
      <c r="LOH2" s="34"/>
      <c r="LOI2" s="34"/>
      <c r="LOJ2" s="34"/>
      <c r="LOK2" s="34"/>
      <c r="LOL2" s="34"/>
      <c r="LOM2" s="34"/>
      <c r="LON2" s="34"/>
      <c r="LOO2" s="34"/>
      <c r="LOP2" s="34"/>
      <c r="LOQ2" s="34"/>
      <c r="LOR2" s="34"/>
      <c r="LOS2" s="34"/>
      <c r="LOT2" s="34"/>
      <c r="LOU2" s="34"/>
      <c r="LOV2" s="34"/>
      <c r="LOW2" s="34"/>
      <c r="LOX2" s="34"/>
      <c r="LOY2" s="34"/>
      <c r="LOZ2" s="34"/>
      <c r="LPA2" s="34"/>
      <c r="LPB2" s="34"/>
      <c r="LPC2" s="34"/>
      <c r="LPD2" s="34"/>
      <c r="LPE2" s="34"/>
      <c r="LPF2" s="34"/>
      <c r="LPG2" s="34"/>
      <c r="LPH2" s="34"/>
      <c r="LPI2" s="34"/>
      <c r="LPJ2" s="34"/>
      <c r="LPK2" s="34"/>
      <c r="LPL2" s="34"/>
      <c r="LPM2" s="34"/>
      <c r="LPN2" s="34"/>
      <c r="LPO2" s="34"/>
      <c r="LPP2" s="34"/>
      <c r="LPQ2" s="34"/>
      <c r="LPR2" s="34"/>
      <c r="LPS2" s="34"/>
      <c r="LPT2" s="34"/>
      <c r="LPU2" s="34"/>
      <c r="LPV2" s="34"/>
      <c r="LPW2" s="34"/>
      <c r="LPX2" s="34"/>
      <c r="LPY2" s="34"/>
      <c r="LPZ2" s="34"/>
      <c r="LQA2" s="34"/>
      <c r="LQB2" s="34"/>
      <c r="LQC2" s="34"/>
      <c r="LQD2" s="34"/>
      <c r="LQE2" s="34"/>
      <c r="LQF2" s="34"/>
      <c r="LQG2" s="34"/>
      <c r="LQH2" s="34"/>
      <c r="LQI2" s="34"/>
      <c r="LQJ2" s="34"/>
      <c r="LQK2" s="34"/>
      <c r="LQL2" s="34"/>
      <c r="LQM2" s="34"/>
      <c r="LQN2" s="34"/>
      <c r="LQO2" s="34"/>
      <c r="LQP2" s="34"/>
      <c r="LQQ2" s="34"/>
      <c r="LQR2" s="34"/>
      <c r="LQS2" s="34"/>
      <c r="LQT2" s="34"/>
      <c r="LQU2" s="34"/>
      <c r="LQV2" s="34"/>
      <c r="LQW2" s="34"/>
      <c r="LQX2" s="34"/>
      <c r="LQY2" s="34"/>
      <c r="LQZ2" s="34"/>
      <c r="LRA2" s="34"/>
      <c r="LRB2" s="34"/>
      <c r="LRC2" s="34"/>
      <c r="LRD2" s="34"/>
      <c r="LRE2" s="34"/>
      <c r="LRF2" s="34"/>
      <c r="LRG2" s="34"/>
      <c r="LRH2" s="34"/>
      <c r="LRI2" s="34"/>
      <c r="LRJ2" s="34"/>
      <c r="LRK2" s="34"/>
      <c r="LRL2" s="34"/>
      <c r="LRM2" s="34"/>
      <c r="LRN2" s="34"/>
      <c r="LRO2" s="34"/>
      <c r="LRP2" s="34"/>
      <c r="LRQ2" s="34"/>
      <c r="LRR2" s="34"/>
      <c r="LRS2" s="34"/>
      <c r="LRT2" s="34"/>
      <c r="LRU2" s="34"/>
      <c r="LRV2" s="34"/>
      <c r="LRW2" s="34"/>
      <c r="LRX2" s="34"/>
      <c r="LRY2" s="34"/>
      <c r="LRZ2" s="34"/>
      <c r="LSA2" s="34"/>
      <c r="LSB2" s="34"/>
      <c r="LSC2" s="34"/>
      <c r="LSD2" s="34"/>
      <c r="LSE2" s="34"/>
      <c r="LSF2" s="34"/>
      <c r="LSG2" s="34"/>
      <c r="LSH2" s="34"/>
      <c r="LSI2" s="34"/>
      <c r="LSJ2" s="34"/>
      <c r="LSK2" s="34"/>
      <c r="LSL2" s="34"/>
      <c r="LSM2" s="34"/>
      <c r="LSN2" s="34"/>
      <c r="LSO2" s="34"/>
      <c r="LSP2" s="34"/>
      <c r="LSQ2" s="34"/>
      <c r="LSR2" s="34"/>
      <c r="LSS2" s="34"/>
      <c r="LST2" s="34"/>
      <c r="LSU2" s="34"/>
      <c r="LSV2" s="34"/>
      <c r="LSW2" s="34"/>
      <c r="LSX2" s="34"/>
      <c r="LSY2" s="34"/>
      <c r="LSZ2" s="34"/>
      <c r="LTA2" s="34"/>
      <c r="LTB2" s="34"/>
      <c r="LTC2" s="34"/>
      <c r="LTD2" s="34"/>
      <c r="LTE2" s="34"/>
      <c r="LTF2" s="34"/>
      <c r="LTG2" s="34"/>
      <c r="LTH2" s="34"/>
      <c r="LTI2" s="34"/>
      <c r="LTJ2" s="34"/>
      <c r="LTK2" s="34"/>
      <c r="LTL2" s="34"/>
      <c r="LTM2" s="34"/>
      <c r="LTN2" s="34"/>
      <c r="LTO2" s="34"/>
      <c r="LTP2" s="34"/>
      <c r="LTQ2" s="34"/>
      <c r="LTR2" s="34"/>
      <c r="LTS2" s="34"/>
      <c r="LTT2" s="34"/>
      <c r="LTU2" s="34"/>
      <c r="LTV2" s="34"/>
      <c r="LTW2" s="34"/>
      <c r="LTX2" s="34"/>
      <c r="LTY2" s="34"/>
      <c r="LTZ2" s="34"/>
      <c r="LUA2" s="34"/>
      <c r="LUB2" s="34"/>
      <c r="LUC2" s="34"/>
      <c r="LUD2" s="34"/>
      <c r="LUE2" s="34"/>
      <c r="LUF2" s="34"/>
      <c r="LUG2" s="34"/>
      <c r="LUH2" s="34"/>
      <c r="LUI2" s="34"/>
      <c r="LUJ2" s="34"/>
      <c r="LUK2" s="34"/>
      <c r="LUL2" s="34"/>
      <c r="LUM2" s="34"/>
      <c r="LUN2" s="34"/>
      <c r="LUO2" s="34"/>
      <c r="LUP2" s="34"/>
      <c r="LUQ2" s="34"/>
      <c r="LUR2" s="34"/>
      <c r="LUS2" s="34"/>
      <c r="LUT2" s="34"/>
      <c r="LUU2" s="34"/>
      <c r="LUV2" s="34"/>
      <c r="LUW2" s="34"/>
      <c r="LUX2" s="34"/>
      <c r="LUY2" s="34"/>
      <c r="LUZ2" s="34"/>
      <c r="LVA2" s="34"/>
      <c r="LVB2" s="34"/>
      <c r="LVC2" s="34"/>
      <c r="LVD2" s="34"/>
      <c r="LVE2" s="34"/>
      <c r="LVF2" s="34"/>
      <c r="LVG2" s="34"/>
      <c r="LVH2" s="34"/>
      <c r="LVI2" s="34"/>
      <c r="LVJ2" s="34"/>
      <c r="LVK2" s="34"/>
      <c r="LVL2" s="34"/>
      <c r="LVM2" s="34"/>
      <c r="LVN2" s="34"/>
      <c r="LVO2" s="34"/>
      <c r="LVP2" s="34"/>
      <c r="LVQ2" s="34"/>
      <c r="LVR2" s="34"/>
      <c r="LVS2" s="34"/>
      <c r="LVT2" s="34"/>
      <c r="LVU2" s="34"/>
      <c r="LVV2" s="34"/>
      <c r="LVW2" s="34"/>
      <c r="LVX2" s="34"/>
      <c r="LVY2" s="34"/>
      <c r="LVZ2" s="34"/>
      <c r="LWA2" s="34"/>
      <c r="LWB2" s="34"/>
      <c r="LWC2" s="34"/>
      <c r="LWD2" s="34"/>
      <c r="LWE2" s="34"/>
      <c r="LWF2" s="34"/>
      <c r="LWG2" s="34"/>
      <c r="LWH2" s="34"/>
      <c r="LWI2" s="34"/>
      <c r="LWJ2" s="34"/>
      <c r="LWK2" s="34"/>
      <c r="LWL2" s="34"/>
      <c r="LWM2" s="34"/>
      <c r="LWN2" s="34"/>
      <c r="LWO2" s="34"/>
      <c r="LWP2" s="34"/>
      <c r="LWQ2" s="34"/>
      <c r="LWR2" s="34"/>
      <c r="LWS2" s="34"/>
      <c r="LWT2" s="34"/>
      <c r="LWU2" s="34"/>
      <c r="LWV2" s="34"/>
      <c r="LWW2" s="34"/>
      <c r="LWX2" s="34"/>
      <c r="LWY2" s="34"/>
      <c r="LWZ2" s="34"/>
      <c r="LXA2" s="34"/>
      <c r="LXB2" s="34"/>
      <c r="LXC2" s="34"/>
      <c r="LXD2" s="34"/>
      <c r="LXE2" s="34"/>
      <c r="LXF2" s="34"/>
      <c r="LXG2" s="34"/>
      <c r="LXH2" s="34"/>
      <c r="LXI2" s="34"/>
      <c r="LXJ2" s="34"/>
      <c r="LXK2" s="34"/>
      <c r="LXL2" s="34"/>
      <c r="LXM2" s="34"/>
      <c r="LXN2" s="34"/>
      <c r="LXO2" s="34"/>
      <c r="LXP2" s="34"/>
      <c r="LXQ2" s="34"/>
      <c r="LXR2" s="34"/>
      <c r="LXS2" s="34"/>
      <c r="LXT2" s="34"/>
      <c r="LXU2" s="34"/>
      <c r="LXV2" s="34"/>
      <c r="LXW2" s="34"/>
      <c r="LXX2" s="34"/>
      <c r="LXY2" s="34"/>
      <c r="LXZ2" s="34"/>
      <c r="LYA2" s="34"/>
      <c r="LYB2" s="34"/>
      <c r="LYC2" s="34"/>
      <c r="LYD2" s="34"/>
      <c r="LYE2" s="34"/>
      <c r="LYF2" s="34"/>
      <c r="LYG2" s="34"/>
      <c r="LYH2" s="34"/>
      <c r="LYI2" s="34"/>
      <c r="LYJ2" s="34"/>
      <c r="LYK2" s="34"/>
      <c r="LYL2" s="34"/>
      <c r="LYM2" s="34"/>
      <c r="LYN2" s="34"/>
      <c r="LYO2" s="34"/>
      <c r="LYP2" s="34"/>
      <c r="LYQ2" s="34"/>
      <c r="LYR2" s="34"/>
      <c r="LYS2" s="34"/>
      <c r="LYT2" s="34"/>
      <c r="LYU2" s="34"/>
      <c r="LYV2" s="34"/>
      <c r="LYW2" s="34"/>
      <c r="LYX2" s="34"/>
      <c r="LYY2" s="34"/>
      <c r="LYZ2" s="34"/>
      <c r="LZA2" s="34"/>
      <c r="LZB2" s="34"/>
      <c r="LZC2" s="34"/>
      <c r="LZD2" s="34"/>
      <c r="LZE2" s="34"/>
      <c r="LZF2" s="34"/>
      <c r="LZG2" s="34"/>
      <c r="LZH2" s="34"/>
      <c r="LZI2" s="34"/>
      <c r="LZJ2" s="34"/>
      <c r="LZK2" s="34"/>
      <c r="LZL2" s="34"/>
      <c r="LZM2" s="34"/>
      <c r="LZN2" s="34"/>
      <c r="LZO2" s="34"/>
      <c r="LZP2" s="34"/>
      <c r="LZQ2" s="34"/>
      <c r="LZR2" s="34"/>
      <c r="LZS2" s="34"/>
      <c r="LZT2" s="34"/>
      <c r="LZU2" s="34"/>
      <c r="LZV2" s="34"/>
      <c r="LZW2" s="34"/>
      <c r="LZX2" s="34"/>
      <c r="LZY2" s="34"/>
      <c r="LZZ2" s="34"/>
      <c r="MAA2" s="34"/>
      <c r="MAB2" s="34"/>
      <c r="MAC2" s="34"/>
      <c r="MAD2" s="34"/>
      <c r="MAE2" s="34"/>
      <c r="MAF2" s="34"/>
      <c r="MAG2" s="34"/>
      <c r="MAH2" s="34"/>
      <c r="MAI2" s="34"/>
      <c r="MAJ2" s="34"/>
      <c r="MAK2" s="34"/>
      <c r="MAL2" s="34"/>
      <c r="MAM2" s="34"/>
      <c r="MAN2" s="34"/>
      <c r="MAO2" s="34"/>
      <c r="MAP2" s="34"/>
      <c r="MAQ2" s="34"/>
      <c r="MAR2" s="34"/>
      <c r="MAS2" s="34"/>
      <c r="MAT2" s="34"/>
      <c r="MAU2" s="34"/>
      <c r="MAV2" s="34"/>
      <c r="MAW2" s="34"/>
      <c r="MAX2" s="34"/>
      <c r="MAY2" s="34"/>
      <c r="MAZ2" s="34"/>
      <c r="MBA2" s="34"/>
      <c r="MBB2" s="34"/>
      <c r="MBC2" s="34"/>
      <c r="MBD2" s="34"/>
      <c r="MBE2" s="34"/>
      <c r="MBF2" s="34"/>
      <c r="MBG2" s="34"/>
      <c r="MBH2" s="34"/>
      <c r="MBI2" s="34"/>
      <c r="MBJ2" s="34"/>
      <c r="MBK2" s="34"/>
      <c r="MBL2" s="34"/>
      <c r="MBM2" s="34"/>
      <c r="MBN2" s="34"/>
      <c r="MBO2" s="34"/>
      <c r="MBP2" s="34"/>
      <c r="MBQ2" s="34"/>
      <c r="MBR2" s="34"/>
      <c r="MBS2" s="34"/>
      <c r="MBT2" s="34"/>
      <c r="MBU2" s="34"/>
      <c r="MBV2" s="34"/>
      <c r="MBW2" s="34"/>
      <c r="MBX2" s="34"/>
      <c r="MBY2" s="34"/>
      <c r="MBZ2" s="34"/>
      <c r="MCA2" s="34"/>
      <c r="MCB2" s="34"/>
      <c r="MCC2" s="34"/>
      <c r="MCD2" s="34"/>
      <c r="MCE2" s="34"/>
      <c r="MCF2" s="34"/>
      <c r="MCG2" s="34"/>
      <c r="MCH2" s="34"/>
      <c r="MCI2" s="34"/>
      <c r="MCJ2" s="34"/>
      <c r="MCK2" s="34"/>
      <c r="MCL2" s="34"/>
      <c r="MCM2" s="34"/>
      <c r="MCN2" s="34"/>
      <c r="MCO2" s="34"/>
      <c r="MCP2" s="34"/>
      <c r="MCQ2" s="34"/>
      <c r="MCR2" s="34"/>
      <c r="MCS2" s="34"/>
      <c r="MCT2" s="34"/>
      <c r="MCU2" s="34"/>
      <c r="MCV2" s="34"/>
      <c r="MCW2" s="34"/>
      <c r="MCX2" s="34"/>
      <c r="MCY2" s="34"/>
      <c r="MCZ2" s="34"/>
      <c r="MDA2" s="34"/>
      <c r="MDB2" s="34"/>
      <c r="MDC2" s="34"/>
      <c r="MDD2" s="34"/>
      <c r="MDE2" s="34"/>
      <c r="MDF2" s="34"/>
      <c r="MDG2" s="34"/>
      <c r="MDH2" s="34"/>
      <c r="MDI2" s="34"/>
      <c r="MDJ2" s="34"/>
      <c r="MDK2" s="34"/>
      <c r="MDL2" s="34"/>
      <c r="MDM2" s="34"/>
      <c r="MDN2" s="34"/>
      <c r="MDO2" s="34"/>
      <c r="MDP2" s="34"/>
      <c r="MDQ2" s="34"/>
      <c r="MDR2" s="34"/>
      <c r="MDS2" s="34"/>
      <c r="MDT2" s="34"/>
      <c r="MDU2" s="34"/>
      <c r="MDV2" s="34"/>
      <c r="MDW2" s="34"/>
      <c r="MDX2" s="34"/>
      <c r="MDY2" s="34"/>
      <c r="MDZ2" s="34"/>
      <c r="MEA2" s="34"/>
      <c r="MEB2" s="34"/>
      <c r="MEC2" s="34"/>
      <c r="MED2" s="34"/>
      <c r="MEE2" s="34"/>
      <c r="MEF2" s="34"/>
      <c r="MEG2" s="34"/>
      <c r="MEH2" s="34"/>
      <c r="MEI2" s="34"/>
      <c r="MEJ2" s="34"/>
      <c r="MEK2" s="34"/>
      <c r="MEL2" s="34"/>
      <c r="MEM2" s="34"/>
      <c r="MEN2" s="34"/>
      <c r="MEO2" s="34"/>
      <c r="MEP2" s="34"/>
      <c r="MEQ2" s="34"/>
      <c r="MER2" s="34"/>
      <c r="MES2" s="34"/>
      <c r="MET2" s="34"/>
      <c r="MEU2" s="34"/>
      <c r="MEV2" s="34"/>
      <c r="MEW2" s="34"/>
      <c r="MEX2" s="34"/>
      <c r="MEY2" s="34"/>
      <c r="MEZ2" s="34"/>
      <c r="MFA2" s="34"/>
      <c r="MFB2" s="34"/>
      <c r="MFC2" s="34"/>
      <c r="MFD2" s="34"/>
      <c r="MFE2" s="34"/>
      <c r="MFF2" s="34"/>
      <c r="MFG2" s="34"/>
      <c r="MFH2" s="34"/>
      <c r="MFI2" s="34"/>
      <c r="MFJ2" s="34"/>
      <c r="MFK2" s="34"/>
      <c r="MFL2" s="34"/>
      <c r="MFM2" s="34"/>
      <c r="MFN2" s="34"/>
      <c r="MFO2" s="34"/>
      <c r="MFP2" s="34"/>
      <c r="MFQ2" s="34"/>
      <c r="MFR2" s="34"/>
      <c r="MFS2" s="34"/>
      <c r="MFT2" s="34"/>
      <c r="MFU2" s="34"/>
      <c r="MFV2" s="34"/>
      <c r="MFW2" s="34"/>
      <c r="MFX2" s="34"/>
      <c r="MFY2" s="34"/>
      <c r="MFZ2" s="34"/>
      <c r="MGA2" s="34"/>
      <c r="MGB2" s="34"/>
      <c r="MGC2" s="34"/>
      <c r="MGD2" s="34"/>
      <c r="MGE2" s="34"/>
      <c r="MGF2" s="34"/>
      <c r="MGG2" s="34"/>
      <c r="MGH2" s="34"/>
      <c r="MGI2" s="34"/>
      <c r="MGJ2" s="34"/>
      <c r="MGK2" s="34"/>
      <c r="MGL2" s="34"/>
      <c r="MGM2" s="34"/>
      <c r="MGN2" s="34"/>
      <c r="MGO2" s="34"/>
      <c r="MGP2" s="34"/>
      <c r="MGQ2" s="34"/>
      <c r="MGR2" s="34"/>
      <c r="MGS2" s="34"/>
      <c r="MGT2" s="34"/>
      <c r="MGU2" s="34"/>
      <c r="MGV2" s="34"/>
      <c r="MGW2" s="34"/>
      <c r="MGX2" s="34"/>
      <c r="MGY2" s="34"/>
      <c r="MGZ2" s="34"/>
      <c r="MHA2" s="34"/>
      <c r="MHB2" s="34"/>
      <c r="MHC2" s="34"/>
      <c r="MHD2" s="34"/>
      <c r="MHE2" s="34"/>
      <c r="MHF2" s="34"/>
      <c r="MHG2" s="34"/>
      <c r="MHH2" s="34"/>
      <c r="MHI2" s="34"/>
      <c r="MHJ2" s="34"/>
      <c r="MHK2" s="34"/>
      <c r="MHL2" s="34"/>
      <c r="MHM2" s="34"/>
      <c r="MHN2" s="34"/>
      <c r="MHO2" s="34"/>
      <c r="MHP2" s="34"/>
      <c r="MHQ2" s="34"/>
      <c r="MHR2" s="34"/>
      <c r="MHS2" s="34"/>
      <c r="MHT2" s="34"/>
      <c r="MHU2" s="34"/>
      <c r="MHV2" s="34"/>
      <c r="MHW2" s="34"/>
      <c r="MHX2" s="34"/>
      <c r="MHY2" s="34"/>
      <c r="MHZ2" s="34"/>
      <c r="MIA2" s="34"/>
      <c r="MIB2" s="34"/>
      <c r="MIC2" s="34"/>
      <c r="MID2" s="34"/>
      <c r="MIE2" s="34"/>
      <c r="MIF2" s="34"/>
      <c r="MIG2" s="34"/>
      <c r="MIH2" s="34"/>
      <c r="MII2" s="34"/>
      <c r="MIJ2" s="34"/>
      <c r="MIK2" s="34"/>
      <c r="MIL2" s="34"/>
      <c r="MIM2" s="34"/>
      <c r="MIN2" s="34"/>
      <c r="MIO2" s="34"/>
      <c r="MIP2" s="34"/>
      <c r="MIQ2" s="34"/>
      <c r="MIR2" s="34"/>
      <c r="MIS2" s="34"/>
      <c r="MIT2" s="34"/>
      <c r="MIU2" s="34"/>
      <c r="MIV2" s="34"/>
      <c r="MIW2" s="34"/>
      <c r="MIX2" s="34"/>
      <c r="MIY2" s="34"/>
      <c r="MIZ2" s="34"/>
      <c r="MJA2" s="34"/>
      <c r="MJB2" s="34"/>
      <c r="MJC2" s="34"/>
      <c r="MJD2" s="34"/>
      <c r="MJE2" s="34"/>
      <c r="MJF2" s="34"/>
      <c r="MJG2" s="34"/>
      <c r="MJH2" s="34"/>
      <c r="MJI2" s="34"/>
      <c r="MJJ2" s="34"/>
      <c r="MJK2" s="34"/>
      <c r="MJL2" s="34"/>
      <c r="MJM2" s="34"/>
      <c r="MJN2" s="34"/>
      <c r="MJO2" s="34"/>
      <c r="MJP2" s="34"/>
      <c r="MJQ2" s="34"/>
      <c r="MJR2" s="34"/>
      <c r="MJS2" s="34"/>
      <c r="MJT2" s="34"/>
      <c r="MJU2" s="34"/>
      <c r="MJV2" s="34"/>
      <c r="MJW2" s="34"/>
      <c r="MJX2" s="34"/>
      <c r="MJY2" s="34"/>
      <c r="MJZ2" s="34"/>
      <c r="MKA2" s="34"/>
      <c r="MKB2" s="34"/>
      <c r="MKC2" s="34"/>
      <c r="MKD2" s="34"/>
      <c r="MKE2" s="34"/>
      <c r="MKF2" s="34"/>
      <c r="MKG2" s="34"/>
      <c r="MKH2" s="34"/>
      <c r="MKI2" s="34"/>
      <c r="MKJ2" s="34"/>
      <c r="MKK2" s="34"/>
      <c r="MKL2" s="34"/>
      <c r="MKM2" s="34"/>
      <c r="MKN2" s="34"/>
      <c r="MKO2" s="34"/>
      <c r="MKP2" s="34"/>
      <c r="MKQ2" s="34"/>
      <c r="MKR2" s="34"/>
      <c r="MKS2" s="34"/>
      <c r="MKT2" s="34"/>
      <c r="MKU2" s="34"/>
      <c r="MKV2" s="34"/>
      <c r="MKW2" s="34"/>
      <c r="MKX2" s="34"/>
      <c r="MKY2" s="34"/>
      <c r="MKZ2" s="34"/>
      <c r="MLA2" s="34"/>
      <c r="MLB2" s="34"/>
      <c r="MLC2" s="34"/>
      <c r="MLD2" s="34"/>
      <c r="MLE2" s="34"/>
      <c r="MLF2" s="34"/>
      <c r="MLG2" s="34"/>
      <c r="MLH2" s="34"/>
      <c r="MLI2" s="34"/>
      <c r="MLJ2" s="34"/>
      <c r="MLK2" s="34"/>
      <c r="MLL2" s="34"/>
      <c r="MLM2" s="34"/>
      <c r="MLN2" s="34"/>
      <c r="MLO2" s="34"/>
      <c r="MLP2" s="34"/>
      <c r="MLQ2" s="34"/>
      <c r="MLR2" s="34"/>
      <c r="MLS2" s="34"/>
      <c r="MLT2" s="34"/>
      <c r="MLU2" s="34"/>
      <c r="MLV2" s="34"/>
      <c r="MLW2" s="34"/>
      <c r="MLX2" s="34"/>
      <c r="MLY2" s="34"/>
      <c r="MLZ2" s="34"/>
      <c r="MMA2" s="34"/>
      <c r="MMB2" s="34"/>
      <c r="MMC2" s="34"/>
      <c r="MMD2" s="34"/>
      <c r="MME2" s="34"/>
      <c r="MMF2" s="34"/>
      <c r="MMG2" s="34"/>
      <c r="MMH2" s="34"/>
      <c r="MMI2" s="34"/>
      <c r="MMJ2" s="34"/>
      <c r="MMK2" s="34"/>
      <c r="MML2" s="34"/>
      <c r="MMM2" s="34"/>
      <c r="MMN2" s="34"/>
      <c r="MMO2" s="34"/>
      <c r="MMP2" s="34"/>
      <c r="MMQ2" s="34"/>
      <c r="MMR2" s="34"/>
      <c r="MMS2" s="34"/>
      <c r="MMT2" s="34"/>
      <c r="MMU2" s="34"/>
      <c r="MMV2" s="34"/>
      <c r="MMW2" s="34"/>
      <c r="MMX2" s="34"/>
      <c r="MMY2" s="34"/>
      <c r="MMZ2" s="34"/>
      <c r="MNA2" s="34"/>
      <c r="MNB2" s="34"/>
      <c r="MNC2" s="34"/>
      <c r="MND2" s="34"/>
      <c r="MNE2" s="34"/>
      <c r="MNF2" s="34"/>
      <c r="MNG2" s="34"/>
      <c r="MNH2" s="34"/>
      <c r="MNI2" s="34"/>
      <c r="MNJ2" s="34"/>
      <c r="MNK2" s="34"/>
      <c r="MNL2" s="34"/>
      <c r="MNM2" s="34"/>
      <c r="MNN2" s="34"/>
      <c r="MNO2" s="34"/>
      <c r="MNP2" s="34"/>
      <c r="MNQ2" s="34"/>
      <c r="MNR2" s="34"/>
      <c r="MNS2" s="34"/>
      <c r="MNT2" s="34"/>
      <c r="MNU2" s="34"/>
      <c r="MNV2" s="34"/>
      <c r="MNW2" s="34"/>
      <c r="MNX2" s="34"/>
      <c r="MNY2" s="34"/>
      <c r="MNZ2" s="34"/>
      <c r="MOA2" s="34"/>
      <c r="MOB2" s="34"/>
      <c r="MOC2" s="34"/>
      <c r="MOD2" s="34"/>
      <c r="MOE2" s="34"/>
      <c r="MOF2" s="34"/>
      <c r="MOG2" s="34"/>
      <c r="MOH2" s="34"/>
      <c r="MOI2" s="34"/>
      <c r="MOJ2" s="34"/>
      <c r="MOK2" s="34"/>
      <c r="MOL2" s="34"/>
      <c r="MOM2" s="34"/>
      <c r="MON2" s="34"/>
      <c r="MOO2" s="34"/>
      <c r="MOP2" s="34"/>
      <c r="MOQ2" s="34"/>
      <c r="MOR2" s="34"/>
      <c r="MOS2" s="34"/>
      <c r="MOT2" s="34"/>
      <c r="MOU2" s="34"/>
      <c r="MOV2" s="34"/>
      <c r="MOW2" s="34"/>
      <c r="MOX2" s="34"/>
      <c r="MOY2" s="34"/>
      <c r="MOZ2" s="34"/>
      <c r="MPA2" s="34"/>
      <c r="MPB2" s="34"/>
      <c r="MPC2" s="34"/>
      <c r="MPD2" s="34"/>
      <c r="MPE2" s="34"/>
      <c r="MPF2" s="34"/>
      <c r="MPG2" s="34"/>
      <c r="MPH2" s="34"/>
      <c r="MPI2" s="34"/>
      <c r="MPJ2" s="34"/>
      <c r="MPK2" s="34"/>
      <c r="MPL2" s="34"/>
      <c r="MPM2" s="34"/>
      <c r="MPN2" s="34"/>
      <c r="MPO2" s="34"/>
      <c r="MPP2" s="34"/>
      <c r="MPQ2" s="34"/>
      <c r="MPR2" s="34"/>
      <c r="MPS2" s="34"/>
      <c r="MPT2" s="34"/>
      <c r="MPU2" s="34"/>
      <c r="MPV2" s="34"/>
      <c r="MPW2" s="34"/>
      <c r="MPX2" s="34"/>
      <c r="MPY2" s="34"/>
      <c r="MPZ2" s="34"/>
      <c r="MQA2" s="34"/>
      <c r="MQB2" s="34"/>
      <c r="MQC2" s="34"/>
      <c r="MQD2" s="34"/>
      <c r="MQE2" s="34"/>
      <c r="MQF2" s="34"/>
      <c r="MQG2" s="34"/>
      <c r="MQH2" s="34"/>
      <c r="MQI2" s="34"/>
      <c r="MQJ2" s="34"/>
      <c r="MQK2" s="34"/>
      <c r="MQL2" s="34"/>
      <c r="MQM2" s="34"/>
      <c r="MQN2" s="34"/>
      <c r="MQO2" s="34"/>
      <c r="MQP2" s="34"/>
      <c r="MQQ2" s="34"/>
      <c r="MQR2" s="34"/>
      <c r="MQS2" s="34"/>
      <c r="MQT2" s="34"/>
      <c r="MQU2" s="34"/>
      <c r="MQV2" s="34"/>
      <c r="MQW2" s="34"/>
      <c r="MQX2" s="34"/>
      <c r="MQY2" s="34"/>
      <c r="MQZ2" s="34"/>
      <c r="MRA2" s="34"/>
      <c r="MRB2" s="34"/>
      <c r="MRC2" s="34"/>
      <c r="MRD2" s="34"/>
      <c r="MRE2" s="34"/>
      <c r="MRF2" s="34"/>
      <c r="MRG2" s="34"/>
      <c r="MRH2" s="34"/>
      <c r="MRI2" s="34"/>
      <c r="MRJ2" s="34"/>
      <c r="MRK2" s="34"/>
      <c r="MRL2" s="34"/>
      <c r="MRM2" s="34"/>
      <c r="MRN2" s="34"/>
      <c r="MRO2" s="34"/>
      <c r="MRP2" s="34"/>
      <c r="MRQ2" s="34"/>
      <c r="MRR2" s="34"/>
      <c r="MRS2" s="34"/>
      <c r="MRT2" s="34"/>
      <c r="MRU2" s="34"/>
      <c r="MRV2" s="34"/>
      <c r="MRW2" s="34"/>
      <c r="MRX2" s="34"/>
      <c r="MRY2" s="34"/>
      <c r="MRZ2" s="34"/>
      <c r="MSA2" s="34"/>
      <c r="MSB2" s="34"/>
      <c r="MSC2" s="34"/>
      <c r="MSD2" s="34"/>
      <c r="MSE2" s="34"/>
      <c r="MSF2" s="34"/>
      <c r="MSG2" s="34"/>
      <c r="MSH2" s="34"/>
      <c r="MSI2" s="34"/>
      <c r="MSJ2" s="34"/>
      <c r="MSK2" s="34"/>
      <c r="MSL2" s="34"/>
      <c r="MSM2" s="34"/>
      <c r="MSN2" s="34"/>
      <c r="MSO2" s="34"/>
      <c r="MSP2" s="34"/>
      <c r="MSQ2" s="34"/>
      <c r="MSR2" s="34"/>
      <c r="MSS2" s="34"/>
      <c r="MST2" s="34"/>
      <c r="MSU2" s="34"/>
      <c r="MSV2" s="34"/>
      <c r="MSW2" s="34"/>
      <c r="MSX2" s="34"/>
      <c r="MSY2" s="34"/>
      <c r="MSZ2" s="34"/>
      <c r="MTA2" s="34"/>
      <c r="MTB2" s="34"/>
      <c r="MTC2" s="34"/>
      <c r="MTD2" s="34"/>
      <c r="MTE2" s="34"/>
      <c r="MTF2" s="34"/>
      <c r="MTG2" s="34"/>
      <c r="MTH2" s="34"/>
      <c r="MTI2" s="34"/>
      <c r="MTJ2" s="34"/>
      <c r="MTK2" s="34"/>
      <c r="MTL2" s="34"/>
      <c r="MTM2" s="34"/>
      <c r="MTN2" s="34"/>
      <c r="MTO2" s="34"/>
      <c r="MTP2" s="34"/>
      <c r="MTQ2" s="34"/>
      <c r="MTR2" s="34"/>
      <c r="MTS2" s="34"/>
      <c r="MTT2" s="34"/>
      <c r="MTU2" s="34"/>
      <c r="MTV2" s="34"/>
      <c r="MTW2" s="34"/>
      <c r="MTX2" s="34"/>
      <c r="MTY2" s="34"/>
      <c r="MTZ2" s="34"/>
      <c r="MUA2" s="34"/>
      <c r="MUB2" s="34"/>
      <c r="MUC2" s="34"/>
      <c r="MUD2" s="34"/>
      <c r="MUE2" s="34"/>
      <c r="MUF2" s="34"/>
      <c r="MUG2" s="34"/>
      <c r="MUH2" s="34"/>
      <c r="MUI2" s="34"/>
      <c r="MUJ2" s="34"/>
      <c r="MUK2" s="34"/>
      <c r="MUL2" s="34"/>
      <c r="MUM2" s="34"/>
      <c r="MUN2" s="34"/>
      <c r="MUO2" s="34"/>
      <c r="MUP2" s="34"/>
      <c r="MUQ2" s="34"/>
      <c r="MUR2" s="34"/>
      <c r="MUS2" s="34"/>
      <c r="MUT2" s="34"/>
      <c r="MUU2" s="34"/>
      <c r="MUV2" s="34"/>
      <c r="MUW2" s="34"/>
      <c r="MUX2" s="34"/>
      <c r="MUY2" s="34"/>
      <c r="MUZ2" s="34"/>
      <c r="MVA2" s="34"/>
      <c r="MVB2" s="34"/>
      <c r="MVC2" s="34"/>
      <c r="MVD2" s="34"/>
      <c r="MVE2" s="34"/>
      <c r="MVF2" s="34"/>
      <c r="MVG2" s="34"/>
      <c r="MVH2" s="34"/>
      <c r="MVI2" s="34"/>
      <c r="MVJ2" s="34"/>
      <c r="MVK2" s="34"/>
      <c r="MVL2" s="34"/>
      <c r="MVM2" s="34"/>
      <c r="MVN2" s="34"/>
      <c r="MVO2" s="34"/>
      <c r="MVP2" s="34"/>
      <c r="MVQ2" s="34"/>
      <c r="MVR2" s="34"/>
      <c r="MVS2" s="34"/>
      <c r="MVT2" s="34"/>
      <c r="MVU2" s="34"/>
      <c r="MVV2" s="34"/>
      <c r="MVW2" s="34"/>
      <c r="MVX2" s="34"/>
      <c r="MVY2" s="34"/>
      <c r="MVZ2" s="34"/>
      <c r="MWA2" s="34"/>
      <c r="MWB2" s="34"/>
      <c r="MWC2" s="34"/>
      <c r="MWD2" s="34"/>
      <c r="MWE2" s="34"/>
      <c r="MWF2" s="34"/>
      <c r="MWG2" s="34"/>
      <c r="MWH2" s="34"/>
      <c r="MWI2" s="34"/>
      <c r="MWJ2" s="34"/>
      <c r="MWK2" s="34"/>
      <c r="MWL2" s="34"/>
      <c r="MWM2" s="34"/>
      <c r="MWN2" s="34"/>
      <c r="MWO2" s="34"/>
      <c r="MWP2" s="34"/>
      <c r="MWQ2" s="34"/>
      <c r="MWR2" s="34"/>
      <c r="MWS2" s="34"/>
      <c r="MWT2" s="34"/>
      <c r="MWU2" s="34"/>
      <c r="MWV2" s="34"/>
      <c r="MWW2" s="34"/>
      <c r="MWX2" s="34"/>
      <c r="MWY2" s="34"/>
      <c r="MWZ2" s="34"/>
      <c r="MXA2" s="34"/>
      <c r="MXB2" s="34"/>
      <c r="MXC2" s="34"/>
      <c r="MXD2" s="34"/>
      <c r="MXE2" s="34"/>
      <c r="MXF2" s="34"/>
      <c r="MXG2" s="34"/>
      <c r="MXH2" s="34"/>
      <c r="MXI2" s="34"/>
      <c r="MXJ2" s="34"/>
      <c r="MXK2" s="34"/>
      <c r="MXL2" s="34"/>
      <c r="MXM2" s="34"/>
      <c r="MXN2" s="34"/>
      <c r="MXO2" s="34"/>
      <c r="MXP2" s="34"/>
      <c r="MXQ2" s="34"/>
      <c r="MXR2" s="34"/>
      <c r="MXS2" s="34"/>
      <c r="MXT2" s="34"/>
      <c r="MXU2" s="34"/>
      <c r="MXV2" s="34"/>
      <c r="MXW2" s="34"/>
      <c r="MXX2" s="34"/>
      <c r="MXY2" s="34"/>
      <c r="MXZ2" s="34"/>
      <c r="MYA2" s="34"/>
      <c r="MYB2" s="34"/>
      <c r="MYC2" s="34"/>
      <c r="MYD2" s="34"/>
      <c r="MYE2" s="34"/>
      <c r="MYF2" s="34"/>
      <c r="MYG2" s="34"/>
      <c r="MYH2" s="34"/>
      <c r="MYI2" s="34"/>
      <c r="MYJ2" s="34"/>
      <c r="MYK2" s="34"/>
      <c r="MYL2" s="34"/>
      <c r="MYM2" s="34"/>
      <c r="MYN2" s="34"/>
      <c r="MYO2" s="34"/>
      <c r="MYP2" s="34"/>
      <c r="MYQ2" s="34"/>
      <c r="MYR2" s="34"/>
      <c r="MYS2" s="34"/>
      <c r="MYT2" s="34"/>
      <c r="MYU2" s="34"/>
      <c r="MYV2" s="34"/>
      <c r="MYW2" s="34"/>
      <c r="MYX2" s="34"/>
      <c r="MYY2" s="34"/>
      <c r="MYZ2" s="34"/>
      <c r="MZA2" s="34"/>
      <c r="MZB2" s="34"/>
      <c r="MZC2" s="34"/>
      <c r="MZD2" s="34"/>
      <c r="MZE2" s="34"/>
      <c r="MZF2" s="34"/>
      <c r="MZG2" s="34"/>
      <c r="MZH2" s="34"/>
      <c r="MZI2" s="34"/>
      <c r="MZJ2" s="34"/>
      <c r="MZK2" s="34"/>
      <c r="MZL2" s="34"/>
      <c r="MZM2" s="34"/>
      <c r="MZN2" s="34"/>
      <c r="MZO2" s="34"/>
      <c r="MZP2" s="34"/>
      <c r="MZQ2" s="34"/>
      <c r="MZR2" s="34"/>
      <c r="MZS2" s="34"/>
      <c r="MZT2" s="34"/>
      <c r="MZU2" s="34"/>
      <c r="MZV2" s="34"/>
      <c r="MZW2" s="34"/>
      <c r="MZX2" s="34"/>
      <c r="MZY2" s="34"/>
      <c r="MZZ2" s="34"/>
      <c r="NAA2" s="34"/>
      <c r="NAB2" s="34"/>
      <c r="NAC2" s="34"/>
      <c r="NAD2" s="34"/>
      <c r="NAE2" s="34"/>
      <c r="NAF2" s="34"/>
      <c r="NAG2" s="34"/>
      <c r="NAH2" s="34"/>
      <c r="NAI2" s="34"/>
      <c r="NAJ2" s="34"/>
      <c r="NAK2" s="34"/>
      <c r="NAL2" s="34"/>
      <c r="NAM2" s="34"/>
      <c r="NAN2" s="34"/>
      <c r="NAO2" s="34"/>
      <c r="NAP2" s="34"/>
      <c r="NAQ2" s="34"/>
      <c r="NAR2" s="34"/>
      <c r="NAS2" s="34"/>
      <c r="NAT2" s="34"/>
      <c r="NAU2" s="34"/>
      <c r="NAV2" s="34"/>
      <c r="NAW2" s="34"/>
      <c r="NAX2" s="34"/>
      <c r="NAY2" s="34"/>
      <c r="NAZ2" s="34"/>
      <c r="NBA2" s="34"/>
      <c r="NBB2" s="34"/>
      <c r="NBC2" s="34"/>
      <c r="NBD2" s="34"/>
      <c r="NBE2" s="34"/>
      <c r="NBF2" s="34"/>
      <c r="NBG2" s="34"/>
      <c r="NBH2" s="34"/>
      <c r="NBI2" s="34"/>
      <c r="NBJ2" s="34"/>
      <c r="NBK2" s="34"/>
      <c r="NBL2" s="34"/>
      <c r="NBM2" s="34"/>
      <c r="NBN2" s="34"/>
      <c r="NBO2" s="34"/>
      <c r="NBP2" s="34"/>
      <c r="NBQ2" s="34"/>
      <c r="NBR2" s="34"/>
      <c r="NBS2" s="34"/>
      <c r="NBT2" s="34"/>
      <c r="NBU2" s="34"/>
      <c r="NBV2" s="34"/>
      <c r="NBW2" s="34"/>
      <c r="NBX2" s="34"/>
      <c r="NBY2" s="34"/>
      <c r="NBZ2" s="34"/>
      <c r="NCA2" s="34"/>
      <c r="NCB2" s="34"/>
      <c r="NCC2" s="34"/>
      <c r="NCD2" s="34"/>
      <c r="NCE2" s="34"/>
      <c r="NCF2" s="34"/>
      <c r="NCG2" s="34"/>
      <c r="NCH2" s="34"/>
      <c r="NCI2" s="34"/>
      <c r="NCJ2" s="34"/>
      <c r="NCK2" s="34"/>
      <c r="NCL2" s="34"/>
      <c r="NCM2" s="34"/>
      <c r="NCN2" s="34"/>
      <c r="NCO2" s="34"/>
      <c r="NCP2" s="34"/>
      <c r="NCQ2" s="34"/>
      <c r="NCR2" s="34"/>
      <c r="NCS2" s="34"/>
      <c r="NCT2" s="34"/>
      <c r="NCU2" s="34"/>
      <c r="NCV2" s="34"/>
      <c r="NCW2" s="34"/>
      <c r="NCX2" s="34"/>
      <c r="NCY2" s="34"/>
      <c r="NCZ2" s="34"/>
      <c r="NDA2" s="34"/>
      <c r="NDB2" s="34"/>
      <c r="NDC2" s="34"/>
      <c r="NDD2" s="34"/>
      <c r="NDE2" s="34"/>
      <c r="NDF2" s="34"/>
      <c r="NDG2" s="34"/>
      <c r="NDH2" s="34"/>
      <c r="NDI2" s="34"/>
      <c r="NDJ2" s="34"/>
      <c r="NDK2" s="34"/>
      <c r="NDL2" s="34"/>
      <c r="NDM2" s="34"/>
      <c r="NDN2" s="34"/>
      <c r="NDO2" s="34"/>
      <c r="NDP2" s="34"/>
      <c r="NDQ2" s="34"/>
      <c r="NDR2" s="34"/>
      <c r="NDS2" s="34"/>
      <c r="NDT2" s="34"/>
      <c r="NDU2" s="34"/>
      <c r="NDV2" s="34"/>
      <c r="NDW2" s="34"/>
      <c r="NDX2" s="34"/>
      <c r="NDY2" s="34"/>
      <c r="NDZ2" s="34"/>
      <c r="NEA2" s="34"/>
      <c r="NEB2" s="34"/>
      <c r="NEC2" s="34"/>
      <c r="NED2" s="34"/>
      <c r="NEE2" s="34"/>
      <c r="NEF2" s="34"/>
      <c r="NEG2" s="34"/>
      <c r="NEH2" s="34"/>
      <c r="NEI2" s="34"/>
      <c r="NEJ2" s="34"/>
      <c r="NEK2" s="34"/>
      <c r="NEL2" s="34"/>
      <c r="NEM2" s="34"/>
      <c r="NEN2" s="34"/>
      <c r="NEO2" s="34"/>
      <c r="NEP2" s="34"/>
      <c r="NEQ2" s="34"/>
      <c r="NER2" s="34"/>
      <c r="NES2" s="34"/>
      <c r="NET2" s="34"/>
      <c r="NEU2" s="34"/>
      <c r="NEV2" s="34"/>
      <c r="NEW2" s="34"/>
      <c r="NEX2" s="34"/>
      <c r="NEY2" s="34"/>
      <c r="NEZ2" s="34"/>
      <c r="NFA2" s="34"/>
      <c r="NFB2" s="34"/>
      <c r="NFC2" s="34"/>
      <c r="NFD2" s="34"/>
      <c r="NFE2" s="34"/>
      <c r="NFF2" s="34"/>
      <c r="NFG2" s="34"/>
      <c r="NFH2" s="34"/>
      <c r="NFI2" s="34"/>
      <c r="NFJ2" s="34"/>
      <c r="NFK2" s="34"/>
      <c r="NFL2" s="34"/>
      <c r="NFM2" s="34"/>
      <c r="NFN2" s="34"/>
      <c r="NFO2" s="34"/>
      <c r="NFP2" s="34"/>
      <c r="NFQ2" s="34"/>
      <c r="NFR2" s="34"/>
      <c r="NFS2" s="34"/>
      <c r="NFT2" s="34"/>
      <c r="NFU2" s="34"/>
      <c r="NFV2" s="34"/>
      <c r="NFW2" s="34"/>
      <c r="NFX2" s="34"/>
      <c r="NFY2" s="34"/>
      <c r="NFZ2" s="34"/>
      <c r="NGA2" s="34"/>
      <c r="NGB2" s="34"/>
      <c r="NGC2" s="34"/>
      <c r="NGD2" s="34"/>
      <c r="NGE2" s="34"/>
      <c r="NGF2" s="34"/>
      <c r="NGG2" s="34"/>
      <c r="NGH2" s="34"/>
      <c r="NGI2" s="34"/>
      <c r="NGJ2" s="34"/>
      <c r="NGK2" s="34"/>
      <c r="NGL2" s="34"/>
      <c r="NGM2" s="34"/>
      <c r="NGN2" s="34"/>
      <c r="NGO2" s="34"/>
      <c r="NGP2" s="34"/>
      <c r="NGQ2" s="34"/>
      <c r="NGR2" s="34"/>
      <c r="NGS2" s="34"/>
      <c r="NGT2" s="34"/>
      <c r="NGU2" s="34"/>
      <c r="NGV2" s="34"/>
      <c r="NGW2" s="34"/>
      <c r="NGX2" s="34"/>
      <c r="NGY2" s="34"/>
      <c r="NGZ2" s="34"/>
      <c r="NHA2" s="34"/>
      <c r="NHB2" s="34"/>
      <c r="NHC2" s="34"/>
      <c r="NHD2" s="34"/>
      <c r="NHE2" s="34"/>
      <c r="NHF2" s="34"/>
      <c r="NHG2" s="34"/>
      <c r="NHH2" s="34"/>
      <c r="NHI2" s="34"/>
      <c r="NHJ2" s="34"/>
      <c r="NHK2" s="34"/>
      <c r="NHL2" s="34"/>
      <c r="NHM2" s="34"/>
      <c r="NHN2" s="34"/>
      <c r="NHO2" s="34"/>
      <c r="NHP2" s="34"/>
      <c r="NHQ2" s="34"/>
      <c r="NHR2" s="34"/>
      <c r="NHS2" s="34"/>
      <c r="NHT2" s="34"/>
      <c r="NHU2" s="34"/>
      <c r="NHV2" s="34"/>
      <c r="NHW2" s="34"/>
      <c r="NHX2" s="34"/>
      <c r="NHY2" s="34"/>
      <c r="NHZ2" s="34"/>
      <c r="NIA2" s="34"/>
      <c r="NIB2" s="34"/>
      <c r="NIC2" s="34"/>
      <c r="NID2" s="34"/>
      <c r="NIE2" s="34"/>
      <c r="NIF2" s="34"/>
      <c r="NIG2" s="34"/>
      <c r="NIH2" s="34"/>
      <c r="NII2" s="34"/>
      <c r="NIJ2" s="34"/>
      <c r="NIK2" s="34"/>
      <c r="NIL2" s="34"/>
      <c r="NIM2" s="34"/>
      <c r="NIN2" s="34"/>
      <c r="NIO2" s="34"/>
      <c r="NIP2" s="34"/>
      <c r="NIQ2" s="34"/>
      <c r="NIR2" s="34"/>
      <c r="NIS2" s="34"/>
      <c r="NIT2" s="34"/>
      <c r="NIU2" s="34"/>
      <c r="NIV2" s="34"/>
      <c r="NIW2" s="34"/>
      <c r="NIX2" s="34"/>
      <c r="NIY2" s="34"/>
      <c r="NIZ2" s="34"/>
      <c r="NJA2" s="34"/>
      <c r="NJB2" s="34"/>
      <c r="NJC2" s="34"/>
      <c r="NJD2" s="34"/>
      <c r="NJE2" s="34"/>
      <c r="NJF2" s="34"/>
      <c r="NJG2" s="34"/>
      <c r="NJH2" s="34"/>
      <c r="NJI2" s="34"/>
      <c r="NJJ2" s="34"/>
      <c r="NJK2" s="34"/>
      <c r="NJL2" s="34"/>
      <c r="NJM2" s="34"/>
      <c r="NJN2" s="34"/>
      <c r="NJO2" s="34"/>
      <c r="NJP2" s="34"/>
      <c r="NJQ2" s="34"/>
      <c r="NJR2" s="34"/>
      <c r="NJS2" s="34"/>
      <c r="NJT2" s="34"/>
      <c r="NJU2" s="34"/>
      <c r="NJV2" s="34"/>
      <c r="NJW2" s="34"/>
      <c r="NJX2" s="34"/>
      <c r="NJY2" s="34"/>
      <c r="NJZ2" s="34"/>
      <c r="NKA2" s="34"/>
      <c r="NKB2" s="34"/>
      <c r="NKC2" s="34"/>
      <c r="NKD2" s="34"/>
      <c r="NKE2" s="34"/>
      <c r="NKF2" s="34"/>
      <c r="NKG2" s="34"/>
      <c r="NKH2" s="34"/>
      <c r="NKI2" s="34"/>
      <c r="NKJ2" s="34"/>
      <c r="NKK2" s="34"/>
      <c r="NKL2" s="34"/>
      <c r="NKM2" s="34"/>
      <c r="NKN2" s="34"/>
      <c r="NKO2" s="34"/>
      <c r="NKP2" s="34"/>
      <c r="NKQ2" s="34"/>
      <c r="NKR2" s="34"/>
      <c r="NKS2" s="34"/>
      <c r="NKT2" s="34"/>
      <c r="NKU2" s="34"/>
      <c r="NKV2" s="34"/>
      <c r="NKW2" s="34"/>
      <c r="NKX2" s="34"/>
      <c r="NKY2" s="34"/>
      <c r="NKZ2" s="34"/>
      <c r="NLA2" s="34"/>
      <c r="NLB2" s="34"/>
      <c r="NLC2" s="34"/>
      <c r="NLD2" s="34"/>
      <c r="NLE2" s="34"/>
      <c r="NLF2" s="34"/>
      <c r="NLG2" s="34"/>
      <c r="NLH2" s="34"/>
      <c r="NLI2" s="34"/>
      <c r="NLJ2" s="34"/>
      <c r="NLK2" s="34"/>
      <c r="NLL2" s="34"/>
      <c r="NLM2" s="34"/>
      <c r="NLN2" s="34"/>
      <c r="NLO2" s="34"/>
      <c r="NLP2" s="34"/>
      <c r="NLQ2" s="34"/>
      <c r="NLR2" s="34"/>
      <c r="NLS2" s="34"/>
      <c r="NLT2" s="34"/>
      <c r="NLU2" s="34"/>
      <c r="NLV2" s="34"/>
      <c r="NLW2" s="34"/>
      <c r="NLX2" s="34"/>
      <c r="NLY2" s="34"/>
      <c r="NLZ2" s="34"/>
      <c r="NMA2" s="34"/>
      <c r="NMB2" s="34"/>
      <c r="NMC2" s="34"/>
      <c r="NMD2" s="34"/>
      <c r="NME2" s="34"/>
      <c r="NMF2" s="34"/>
      <c r="NMG2" s="34"/>
      <c r="NMH2" s="34"/>
      <c r="NMI2" s="34"/>
      <c r="NMJ2" s="34"/>
      <c r="NMK2" s="34"/>
      <c r="NML2" s="34"/>
      <c r="NMM2" s="34"/>
      <c r="NMN2" s="34"/>
      <c r="NMO2" s="34"/>
      <c r="NMP2" s="34"/>
      <c r="NMQ2" s="34"/>
      <c r="NMR2" s="34"/>
      <c r="NMS2" s="34"/>
      <c r="NMT2" s="34"/>
      <c r="NMU2" s="34"/>
      <c r="NMV2" s="34"/>
      <c r="NMW2" s="34"/>
      <c r="NMX2" s="34"/>
      <c r="NMY2" s="34"/>
      <c r="NMZ2" s="34"/>
      <c r="NNA2" s="34"/>
      <c r="NNB2" s="34"/>
      <c r="NNC2" s="34"/>
      <c r="NND2" s="34"/>
      <c r="NNE2" s="34"/>
      <c r="NNF2" s="34"/>
      <c r="NNG2" s="34"/>
      <c r="NNH2" s="34"/>
      <c r="NNI2" s="34"/>
      <c r="NNJ2" s="34"/>
      <c r="NNK2" s="34"/>
      <c r="NNL2" s="34"/>
      <c r="NNM2" s="34"/>
      <c r="NNN2" s="34"/>
      <c r="NNO2" s="34"/>
      <c r="NNP2" s="34"/>
      <c r="NNQ2" s="34"/>
      <c r="NNR2" s="34"/>
      <c r="NNS2" s="34"/>
      <c r="NNT2" s="34"/>
      <c r="NNU2" s="34"/>
      <c r="NNV2" s="34"/>
      <c r="NNW2" s="34"/>
      <c r="NNX2" s="34"/>
      <c r="NNY2" s="34"/>
      <c r="NNZ2" s="34"/>
      <c r="NOA2" s="34"/>
      <c r="NOB2" s="34"/>
      <c r="NOC2" s="34"/>
      <c r="NOD2" s="34"/>
      <c r="NOE2" s="34"/>
      <c r="NOF2" s="34"/>
      <c r="NOG2" s="34"/>
      <c r="NOH2" s="34"/>
      <c r="NOI2" s="34"/>
      <c r="NOJ2" s="34"/>
      <c r="NOK2" s="34"/>
      <c r="NOL2" s="34"/>
      <c r="NOM2" s="34"/>
      <c r="NON2" s="34"/>
      <c r="NOO2" s="34"/>
      <c r="NOP2" s="34"/>
      <c r="NOQ2" s="34"/>
      <c r="NOR2" s="34"/>
      <c r="NOS2" s="34"/>
      <c r="NOT2" s="34"/>
      <c r="NOU2" s="34"/>
      <c r="NOV2" s="34"/>
      <c r="NOW2" s="34"/>
      <c r="NOX2" s="34"/>
      <c r="NOY2" s="34"/>
      <c r="NOZ2" s="34"/>
      <c r="NPA2" s="34"/>
      <c r="NPB2" s="34"/>
      <c r="NPC2" s="34"/>
      <c r="NPD2" s="34"/>
      <c r="NPE2" s="34"/>
      <c r="NPF2" s="34"/>
      <c r="NPG2" s="34"/>
      <c r="NPH2" s="34"/>
      <c r="NPI2" s="34"/>
      <c r="NPJ2" s="34"/>
      <c r="NPK2" s="34"/>
      <c r="NPL2" s="34"/>
      <c r="NPM2" s="34"/>
      <c r="NPN2" s="34"/>
      <c r="NPO2" s="34"/>
      <c r="NPP2" s="34"/>
      <c r="NPQ2" s="34"/>
      <c r="NPR2" s="34"/>
      <c r="NPS2" s="34"/>
      <c r="NPT2" s="34"/>
      <c r="NPU2" s="34"/>
      <c r="NPV2" s="34"/>
      <c r="NPW2" s="34"/>
      <c r="NPX2" s="34"/>
      <c r="NPY2" s="34"/>
      <c r="NPZ2" s="34"/>
      <c r="NQA2" s="34"/>
      <c r="NQB2" s="34"/>
      <c r="NQC2" s="34"/>
      <c r="NQD2" s="34"/>
      <c r="NQE2" s="34"/>
      <c r="NQF2" s="34"/>
      <c r="NQG2" s="34"/>
      <c r="NQH2" s="34"/>
      <c r="NQI2" s="34"/>
      <c r="NQJ2" s="34"/>
      <c r="NQK2" s="34"/>
      <c r="NQL2" s="34"/>
      <c r="NQM2" s="34"/>
      <c r="NQN2" s="34"/>
      <c r="NQO2" s="34"/>
      <c r="NQP2" s="34"/>
      <c r="NQQ2" s="34"/>
      <c r="NQR2" s="34"/>
      <c r="NQS2" s="34"/>
      <c r="NQT2" s="34"/>
      <c r="NQU2" s="34"/>
      <c r="NQV2" s="34"/>
      <c r="NQW2" s="34"/>
      <c r="NQX2" s="34"/>
      <c r="NQY2" s="34"/>
      <c r="NQZ2" s="34"/>
      <c r="NRA2" s="34"/>
      <c r="NRB2" s="34"/>
      <c r="NRC2" s="34"/>
      <c r="NRD2" s="34"/>
      <c r="NRE2" s="34"/>
      <c r="NRF2" s="34"/>
      <c r="NRG2" s="34"/>
      <c r="NRH2" s="34"/>
      <c r="NRI2" s="34"/>
      <c r="NRJ2" s="34"/>
      <c r="NRK2" s="34"/>
      <c r="NRL2" s="34"/>
      <c r="NRM2" s="34"/>
      <c r="NRN2" s="34"/>
      <c r="NRO2" s="34"/>
      <c r="NRP2" s="34"/>
      <c r="NRQ2" s="34"/>
      <c r="NRR2" s="34"/>
      <c r="NRS2" s="34"/>
      <c r="NRT2" s="34"/>
      <c r="NRU2" s="34"/>
      <c r="NRV2" s="34"/>
      <c r="NRW2" s="34"/>
      <c r="NRX2" s="34"/>
      <c r="NRY2" s="34"/>
      <c r="NRZ2" s="34"/>
      <c r="NSA2" s="34"/>
      <c r="NSB2" s="34"/>
      <c r="NSC2" s="34"/>
      <c r="NSD2" s="34"/>
      <c r="NSE2" s="34"/>
      <c r="NSF2" s="34"/>
      <c r="NSG2" s="34"/>
      <c r="NSH2" s="34"/>
      <c r="NSI2" s="34"/>
      <c r="NSJ2" s="34"/>
      <c r="NSK2" s="34"/>
      <c r="NSL2" s="34"/>
      <c r="NSM2" s="34"/>
      <c r="NSN2" s="34"/>
      <c r="NSO2" s="34"/>
      <c r="NSP2" s="34"/>
      <c r="NSQ2" s="34"/>
      <c r="NSR2" s="34"/>
      <c r="NSS2" s="34"/>
      <c r="NST2" s="34"/>
      <c r="NSU2" s="34"/>
      <c r="NSV2" s="34"/>
      <c r="NSW2" s="34"/>
      <c r="NSX2" s="34"/>
      <c r="NSY2" s="34"/>
      <c r="NSZ2" s="34"/>
      <c r="NTA2" s="34"/>
      <c r="NTB2" s="34"/>
      <c r="NTC2" s="34"/>
      <c r="NTD2" s="34"/>
      <c r="NTE2" s="34"/>
      <c r="NTF2" s="34"/>
      <c r="NTG2" s="34"/>
      <c r="NTH2" s="34"/>
      <c r="NTI2" s="34"/>
      <c r="NTJ2" s="34"/>
      <c r="NTK2" s="34"/>
      <c r="NTL2" s="34"/>
      <c r="NTM2" s="34"/>
      <c r="NTN2" s="34"/>
      <c r="NTO2" s="34"/>
      <c r="NTP2" s="34"/>
      <c r="NTQ2" s="34"/>
      <c r="NTR2" s="34"/>
      <c r="NTS2" s="34"/>
      <c r="NTT2" s="34"/>
      <c r="NTU2" s="34"/>
      <c r="NTV2" s="34"/>
      <c r="NTW2" s="34"/>
      <c r="NTX2" s="34"/>
      <c r="NTY2" s="34"/>
      <c r="NTZ2" s="34"/>
      <c r="NUA2" s="34"/>
      <c r="NUB2" s="34"/>
      <c r="NUC2" s="34"/>
      <c r="NUD2" s="34"/>
      <c r="NUE2" s="34"/>
      <c r="NUF2" s="34"/>
      <c r="NUG2" s="34"/>
      <c r="NUH2" s="34"/>
      <c r="NUI2" s="34"/>
      <c r="NUJ2" s="34"/>
      <c r="NUK2" s="34"/>
      <c r="NUL2" s="34"/>
      <c r="NUM2" s="34"/>
      <c r="NUN2" s="34"/>
      <c r="NUO2" s="34"/>
      <c r="NUP2" s="34"/>
      <c r="NUQ2" s="34"/>
      <c r="NUR2" s="34"/>
      <c r="NUS2" s="34"/>
      <c r="NUT2" s="34"/>
      <c r="NUU2" s="34"/>
      <c r="NUV2" s="34"/>
      <c r="NUW2" s="34"/>
      <c r="NUX2" s="34"/>
      <c r="NUY2" s="34"/>
      <c r="NUZ2" s="34"/>
      <c r="NVA2" s="34"/>
      <c r="NVB2" s="34"/>
      <c r="NVC2" s="34"/>
      <c r="NVD2" s="34"/>
      <c r="NVE2" s="34"/>
      <c r="NVF2" s="34"/>
      <c r="NVG2" s="34"/>
      <c r="NVH2" s="34"/>
      <c r="NVI2" s="34"/>
      <c r="NVJ2" s="34"/>
      <c r="NVK2" s="34"/>
      <c r="NVL2" s="34"/>
      <c r="NVM2" s="34"/>
      <c r="NVN2" s="34"/>
      <c r="NVO2" s="34"/>
      <c r="NVP2" s="34"/>
      <c r="NVQ2" s="34"/>
      <c r="NVR2" s="34"/>
      <c r="NVS2" s="34"/>
      <c r="NVT2" s="34"/>
      <c r="NVU2" s="34"/>
      <c r="NVV2" s="34"/>
      <c r="NVW2" s="34"/>
      <c r="NVX2" s="34"/>
      <c r="NVY2" s="34"/>
      <c r="NVZ2" s="34"/>
      <c r="NWA2" s="34"/>
      <c r="NWB2" s="34"/>
      <c r="NWC2" s="34"/>
      <c r="NWD2" s="34"/>
      <c r="NWE2" s="34"/>
      <c r="NWF2" s="34"/>
      <c r="NWG2" s="34"/>
      <c r="NWH2" s="34"/>
      <c r="NWI2" s="34"/>
      <c r="NWJ2" s="34"/>
      <c r="NWK2" s="34"/>
      <c r="NWL2" s="34"/>
      <c r="NWM2" s="34"/>
      <c r="NWN2" s="34"/>
      <c r="NWO2" s="34"/>
      <c r="NWP2" s="34"/>
      <c r="NWQ2" s="34"/>
      <c r="NWR2" s="34"/>
      <c r="NWS2" s="34"/>
      <c r="NWT2" s="34"/>
      <c r="NWU2" s="34"/>
      <c r="NWV2" s="34"/>
      <c r="NWW2" s="34"/>
      <c r="NWX2" s="34"/>
      <c r="NWY2" s="34"/>
      <c r="NWZ2" s="34"/>
      <c r="NXA2" s="34"/>
      <c r="NXB2" s="34"/>
      <c r="NXC2" s="34"/>
      <c r="NXD2" s="34"/>
      <c r="NXE2" s="34"/>
      <c r="NXF2" s="34"/>
      <c r="NXG2" s="34"/>
      <c r="NXH2" s="34"/>
      <c r="NXI2" s="34"/>
      <c r="NXJ2" s="34"/>
      <c r="NXK2" s="34"/>
      <c r="NXL2" s="34"/>
      <c r="NXM2" s="34"/>
      <c r="NXN2" s="34"/>
      <c r="NXO2" s="34"/>
      <c r="NXP2" s="34"/>
      <c r="NXQ2" s="34"/>
      <c r="NXR2" s="34"/>
      <c r="NXS2" s="34"/>
      <c r="NXT2" s="34"/>
      <c r="NXU2" s="34"/>
      <c r="NXV2" s="34"/>
      <c r="NXW2" s="34"/>
      <c r="NXX2" s="34"/>
      <c r="NXY2" s="34"/>
      <c r="NXZ2" s="34"/>
      <c r="NYA2" s="34"/>
      <c r="NYB2" s="34"/>
      <c r="NYC2" s="34"/>
      <c r="NYD2" s="34"/>
      <c r="NYE2" s="34"/>
      <c r="NYF2" s="34"/>
      <c r="NYG2" s="34"/>
      <c r="NYH2" s="34"/>
      <c r="NYI2" s="34"/>
      <c r="NYJ2" s="34"/>
      <c r="NYK2" s="34"/>
      <c r="NYL2" s="34"/>
      <c r="NYM2" s="34"/>
      <c r="NYN2" s="34"/>
      <c r="NYO2" s="34"/>
      <c r="NYP2" s="34"/>
      <c r="NYQ2" s="34"/>
      <c r="NYR2" s="34"/>
      <c r="NYS2" s="34"/>
      <c r="NYT2" s="34"/>
      <c r="NYU2" s="34"/>
      <c r="NYV2" s="34"/>
      <c r="NYW2" s="34"/>
      <c r="NYX2" s="34"/>
      <c r="NYY2" s="34"/>
      <c r="NYZ2" s="34"/>
      <c r="NZA2" s="34"/>
      <c r="NZB2" s="34"/>
      <c r="NZC2" s="34"/>
      <c r="NZD2" s="34"/>
      <c r="NZE2" s="34"/>
      <c r="NZF2" s="34"/>
      <c r="NZG2" s="34"/>
      <c r="NZH2" s="34"/>
      <c r="NZI2" s="34"/>
      <c r="NZJ2" s="34"/>
      <c r="NZK2" s="34"/>
      <c r="NZL2" s="34"/>
      <c r="NZM2" s="34"/>
      <c r="NZN2" s="34"/>
      <c r="NZO2" s="34"/>
      <c r="NZP2" s="34"/>
      <c r="NZQ2" s="34"/>
      <c r="NZR2" s="34"/>
      <c r="NZS2" s="34"/>
      <c r="NZT2" s="34"/>
      <c r="NZU2" s="34"/>
      <c r="NZV2" s="34"/>
      <c r="NZW2" s="34"/>
      <c r="NZX2" s="34"/>
      <c r="NZY2" s="34"/>
      <c r="NZZ2" s="34"/>
      <c r="OAA2" s="34"/>
      <c r="OAB2" s="34"/>
      <c r="OAC2" s="34"/>
      <c r="OAD2" s="34"/>
      <c r="OAE2" s="34"/>
      <c r="OAF2" s="34"/>
      <c r="OAG2" s="34"/>
      <c r="OAH2" s="34"/>
      <c r="OAI2" s="34"/>
      <c r="OAJ2" s="34"/>
      <c r="OAK2" s="34"/>
      <c r="OAL2" s="34"/>
      <c r="OAM2" s="34"/>
      <c r="OAN2" s="34"/>
      <c r="OAO2" s="34"/>
      <c r="OAP2" s="34"/>
      <c r="OAQ2" s="34"/>
      <c r="OAR2" s="34"/>
      <c r="OAS2" s="34"/>
      <c r="OAT2" s="34"/>
      <c r="OAU2" s="34"/>
      <c r="OAV2" s="34"/>
      <c r="OAW2" s="34"/>
      <c r="OAX2" s="34"/>
      <c r="OAY2" s="34"/>
      <c r="OAZ2" s="34"/>
      <c r="OBA2" s="34"/>
      <c r="OBB2" s="34"/>
      <c r="OBC2" s="34"/>
      <c r="OBD2" s="34"/>
      <c r="OBE2" s="34"/>
      <c r="OBF2" s="34"/>
      <c r="OBG2" s="34"/>
      <c r="OBH2" s="34"/>
      <c r="OBI2" s="34"/>
      <c r="OBJ2" s="34"/>
      <c r="OBK2" s="34"/>
      <c r="OBL2" s="34"/>
      <c r="OBM2" s="34"/>
      <c r="OBN2" s="34"/>
      <c r="OBO2" s="34"/>
      <c r="OBP2" s="34"/>
      <c r="OBQ2" s="34"/>
      <c r="OBR2" s="34"/>
      <c r="OBS2" s="34"/>
      <c r="OBT2" s="34"/>
      <c r="OBU2" s="34"/>
      <c r="OBV2" s="34"/>
      <c r="OBW2" s="34"/>
      <c r="OBX2" s="34"/>
      <c r="OBY2" s="34"/>
      <c r="OBZ2" s="34"/>
      <c r="OCA2" s="34"/>
      <c r="OCB2" s="34"/>
      <c r="OCC2" s="34"/>
      <c r="OCD2" s="34"/>
      <c r="OCE2" s="34"/>
      <c r="OCF2" s="34"/>
      <c r="OCG2" s="34"/>
      <c r="OCH2" s="34"/>
      <c r="OCI2" s="34"/>
      <c r="OCJ2" s="34"/>
      <c r="OCK2" s="34"/>
      <c r="OCL2" s="34"/>
      <c r="OCM2" s="34"/>
      <c r="OCN2" s="34"/>
      <c r="OCO2" s="34"/>
      <c r="OCP2" s="34"/>
      <c r="OCQ2" s="34"/>
      <c r="OCR2" s="34"/>
      <c r="OCS2" s="34"/>
      <c r="OCT2" s="34"/>
      <c r="OCU2" s="34"/>
      <c r="OCV2" s="34"/>
      <c r="OCW2" s="34"/>
      <c r="OCX2" s="34"/>
      <c r="OCY2" s="34"/>
      <c r="OCZ2" s="34"/>
      <c r="ODA2" s="34"/>
      <c r="ODB2" s="34"/>
      <c r="ODC2" s="34"/>
      <c r="ODD2" s="34"/>
      <c r="ODE2" s="34"/>
      <c r="ODF2" s="34"/>
      <c r="ODG2" s="34"/>
      <c r="ODH2" s="34"/>
      <c r="ODI2" s="34"/>
      <c r="ODJ2" s="34"/>
      <c r="ODK2" s="34"/>
      <c r="ODL2" s="34"/>
      <c r="ODM2" s="34"/>
      <c r="ODN2" s="34"/>
      <c r="ODO2" s="34"/>
      <c r="ODP2" s="34"/>
      <c r="ODQ2" s="34"/>
      <c r="ODR2" s="34"/>
      <c r="ODS2" s="34"/>
      <c r="ODT2" s="34"/>
      <c r="ODU2" s="34"/>
      <c r="ODV2" s="34"/>
      <c r="ODW2" s="34"/>
      <c r="ODX2" s="34"/>
      <c r="ODY2" s="34"/>
      <c r="ODZ2" s="34"/>
      <c r="OEA2" s="34"/>
      <c r="OEB2" s="34"/>
      <c r="OEC2" s="34"/>
      <c r="OED2" s="34"/>
      <c r="OEE2" s="34"/>
      <c r="OEF2" s="34"/>
      <c r="OEG2" s="34"/>
      <c r="OEH2" s="34"/>
      <c r="OEI2" s="34"/>
      <c r="OEJ2" s="34"/>
      <c r="OEK2" s="34"/>
      <c r="OEL2" s="34"/>
      <c r="OEM2" s="34"/>
      <c r="OEN2" s="34"/>
      <c r="OEO2" s="34"/>
      <c r="OEP2" s="34"/>
      <c r="OEQ2" s="34"/>
      <c r="OER2" s="34"/>
      <c r="OES2" s="34"/>
      <c r="OET2" s="34"/>
      <c r="OEU2" s="34"/>
      <c r="OEV2" s="34"/>
      <c r="OEW2" s="34"/>
      <c r="OEX2" s="34"/>
      <c r="OEY2" s="34"/>
      <c r="OEZ2" s="34"/>
      <c r="OFA2" s="34"/>
      <c r="OFB2" s="34"/>
      <c r="OFC2" s="34"/>
      <c r="OFD2" s="34"/>
      <c r="OFE2" s="34"/>
      <c r="OFF2" s="34"/>
      <c r="OFG2" s="34"/>
      <c r="OFH2" s="34"/>
      <c r="OFI2" s="34"/>
      <c r="OFJ2" s="34"/>
      <c r="OFK2" s="34"/>
      <c r="OFL2" s="34"/>
      <c r="OFM2" s="34"/>
      <c r="OFN2" s="34"/>
      <c r="OFO2" s="34"/>
      <c r="OFP2" s="34"/>
      <c r="OFQ2" s="34"/>
      <c r="OFR2" s="34"/>
      <c r="OFS2" s="34"/>
      <c r="OFT2" s="34"/>
      <c r="OFU2" s="34"/>
      <c r="OFV2" s="34"/>
      <c r="OFW2" s="34"/>
      <c r="OFX2" s="34"/>
      <c r="OFY2" s="34"/>
      <c r="OFZ2" s="34"/>
      <c r="OGA2" s="34"/>
      <c r="OGB2" s="34"/>
      <c r="OGC2" s="34"/>
      <c r="OGD2" s="34"/>
      <c r="OGE2" s="34"/>
      <c r="OGF2" s="34"/>
      <c r="OGG2" s="34"/>
      <c r="OGH2" s="34"/>
      <c r="OGI2" s="34"/>
      <c r="OGJ2" s="34"/>
      <c r="OGK2" s="34"/>
      <c r="OGL2" s="34"/>
      <c r="OGM2" s="34"/>
      <c r="OGN2" s="34"/>
      <c r="OGO2" s="34"/>
      <c r="OGP2" s="34"/>
      <c r="OGQ2" s="34"/>
      <c r="OGR2" s="34"/>
      <c r="OGS2" s="34"/>
      <c r="OGT2" s="34"/>
      <c r="OGU2" s="34"/>
      <c r="OGV2" s="34"/>
      <c r="OGW2" s="34"/>
      <c r="OGX2" s="34"/>
      <c r="OGY2" s="34"/>
      <c r="OGZ2" s="34"/>
      <c r="OHA2" s="34"/>
      <c r="OHB2" s="34"/>
      <c r="OHC2" s="34"/>
      <c r="OHD2" s="34"/>
      <c r="OHE2" s="34"/>
      <c r="OHF2" s="34"/>
      <c r="OHG2" s="34"/>
      <c r="OHH2" s="34"/>
      <c r="OHI2" s="34"/>
      <c r="OHJ2" s="34"/>
      <c r="OHK2" s="34"/>
      <c r="OHL2" s="34"/>
      <c r="OHM2" s="34"/>
      <c r="OHN2" s="34"/>
      <c r="OHO2" s="34"/>
      <c r="OHP2" s="34"/>
      <c r="OHQ2" s="34"/>
      <c r="OHR2" s="34"/>
      <c r="OHS2" s="34"/>
      <c r="OHT2" s="34"/>
      <c r="OHU2" s="34"/>
      <c r="OHV2" s="34"/>
      <c r="OHW2" s="34"/>
      <c r="OHX2" s="34"/>
      <c r="OHY2" s="34"/>
      <c r="OHZ2" s="34"/>
      <c r="OIA2" s="34"/>
      <c r="OIB2" s="34"/>
      <c r="OIC2" s="34"/>
      <c r="OID2" s="34"/>
      <c r="OIE2" s="34"/>
      <c r="OIF2" s="34"/>
      <c r="OIG2" s="34"/>
      <c r="OIH2" s="34"/>
      <c r="OII2" s="34"/>
      <c r="OIJ2" s="34"/>
      <c r="OIK2" s="34"/>
      <c r="OIL2" s="34"/>
      <c r="OIM2" s="34"/>
      <c r="OIN2" s="34"/>
      <c r="OIO2" s="34"/>
      <c r="OIP2" s="34"/>
      <c r="OIQ2" s="34"/>
      <c r="OIR2" s="34"/>
      <c r="OIS2" s="34"/>
      <c r="OIT2" s="34"/>
      <c r="OIU2" s="34"/>
      <c r="OIV2" s="34"/>
      <c r="OIW2" s="34"/>
      <c r="OIX2" s="34"/>
      <c r="OIY2" s="34"/>
      <c r="OIZ2" s="34"/>
      <c r="OJA2" s="34"/>
      <c r="OJB2" s="34"/>
      <c r="OJC2" s="34"/>
      <c r="OJD2" s="34"/>
      <c r="OJE2" s="34"/>
      <c r="OJF2" s="34"/>
      <c r="OJG2" s="34"/>
      <c r="OJH2" s="34"/>
      <c r="OJI2" s="34"/>
      <c r="OJJ2" s="34"/>
      <c r="OJK2" s="34"/>
      <c r="OJL2" s="34"/>
      <c r="OJM2" s="34"/>
      <c r="OJN2" s="34"/>
      <c r="OJO2" s="34"/>
      <c r="OJP2" s="34"/>
      <c r="OJQ2" s="34"/>
      <c r="OJR2" s="34"/>
      <c r="OJS2" s="34"/>
      <c r="OJT2" s="34"/>
      <c r="OJU2" s="34"/>
      <c r="OJV2" s="34"/>
      <c r="OJW2" s="34"/>
      <c r="OJX2" s="34"/>
      <c r="OJY2" s="34"/>
      <c r="OJZ2" s="34"/>
      <c r="OKA2" s="34"/>
      <c r="OKB2" s="34"/>
      <c r="OKC2" s="34"/>
      <c r="OKD2" s="34"/>
      <c r="OKE2" s="34"/>
      <c r="OKF2" s="34"/>
      <c r="OKG2" s="34"/>
      <c r="OKH2" s="34"/>
      <c r="OKI2" s="34"/>
      <c r="OKJ2" s="34"/>
      <c r="OKK2" s="34"/>
      <c r="OKL2" s="34"/>
      <c r="OKM2" s="34"/>
      <c r="OKN2" s="34"/>
      <c r="OKO2" s="34"/>
      <c r="OKP2" s="34"/>
      <c r="OKQ2" s="34"/>
      <c r="OKR2" s="34"/>
      <c r="OKS2" s="34"/>
      <c r="OKT2" s="34"/>
      <c r="OKU2" s="34"/>
      <c r="OKV2" s="34"/>
      <c r="OKW2" s="34"/>
      <c r="OKX2" s="34"/>
      <c r="OKY2" s="34"/>
      <c r="OKZ2" s="34"/>
      <c r="OLA2" s="34"/>
      <c r="OLB2" s="34"/>
      <c r="OLC2" s="34"/>
      <c r="OLD2" s="34"/>
      <c r="OLE2" s="34"/>
      <c r="OLF2" s="34"/>
      <c r="OLG2" s="34"/>
      <c r="OLH2" s="34"/>
      <c r="OLI2" s="34"/>
      <c r="OLJ2" s="34"/>
      <c r="OLK2" s="34"/>
      <c r="OLL2" s="34"/>
      <c r="OLM2" s="34"/>
      <c r="OLN2" s="34"/>
      <c r="OLO2" s="34"/>
      <c r="OLP2" s="34"/>
      <c r="OLQ2" s="34"/>
      <c r="OLR2" s="34"/>
      <c r="OLS2" s="34"/>
      <c r="OLT2" s="34"/>
      <c r="OLU2" s="34"/>
      <c r="OLV2" s="34"/>
      <c r="OLW2" s="34"/>
      <c r="OLX2" s="34"/>
      <c r="OLY2" s="34"/>
      <c r="OLZ2" s="34"/>
      <c r="OMA2" s="34"/>
      <c r="OMB2" s="34"/>
      <c r="OMC2" s="34"/>
      <c r="OMD2" s="34"/>
      <c r="OME2" s="34"/>
      <c r="OMF2" s="34"/>
      <c r="OMG2" s="34"/>
      <c r="OMH2" s="34"/>
      <c r="OMI2" s="34"/>
      <c r="OMJ2" s="34"/>
      <c r="OMK2" s="34"/>
      <c r="OML2" s="34"/>
      <c r="OMM2" s="34"/>
      <c r="OMN2" s="34"/>
      <c r="OMO2" s="34"/>
      <c r="OMP2" s="34"/>
      <c r="OMQ2" s="34"/>
      <c r="OMR2" s="34"/>
      <c r="OMS2" s="34"/>
      <c r="OMT2" s="34"/>
      <c r="OMU2" s="34"/>
      <c r="OMV2" s="34"/>
      <c r="OMW2" s="34"/>
      <c r="OMX2" s="34"/>
      <c r="OMY2" s="34"/>
      <c r="OMZ2" s="34"/>
      <c r="ONA2" s="34"/>
      <c r="ONB2" s="34"/>
      <c r="ONC2" s="34"/>
      <c r="OND2" s="34"/>
      <c r="ONE2" s="34"/>
      <c r="ONF2" s="34"/>
      <c r="ONG2" s="34"/>
      <c r="ONH2" s="34"/>
      <c r="ONI2" s="34"/>
      <c r="ONJ2" s="34"/>
      <c r="ONK2" s="34"/>
      <c r="ONL2" s="34"/>
      <c r="ONM2" s="34"/>
      <c r="ONN2" s="34"/>
      <c r="ONO2" s="34"/>
      <c r="ONP2" s="34"/>
      <c r="ONQ2" s="34"/>
      <c r="ONR2" s="34"/>
      <c r="ONS2" s="34"/>
      <c r="ONT2" s="34"/>
      <c r="ONU2" s="34"/>
      <c r="ONV2" s="34"/>
      <c r="ONW2" s="34"/>
      <c r="ONX2" s="34"/>
      <c r="ONY2" s="34"/>
      <c r="ONZ2" s="34"/>
      <c r="OOA2" s="34"/>
      <c r="OOB2" s="34"/>
      <c r="OOC2" s="34"/>
      <c r="OOD2" s="34"/>
      <c r="OOE2" s="34"/>
      <c r="OOF2" s="34"/>
      <c r="OOG2" s="34"/>
      <c r="OOH2" s="34"/>
      <c r="OOI2" s="34"/>
      <c r="OOJ2" s="34"/>
      <c r="OOK2" s="34"/>
      <c r="OOL2" s="34"/>
      <c r="OOM2" s="34"/>
      <c r="OON2" s="34"/>
      <c r="OOO2" s="34"/>
      <c r="OOP2" s="34"/>
      <c r="OOQ2" s="34"/>
      <c r="OOR2" s="34"/>
      <c r="OOS2" s="34"/>
      <c r="OOT2" s="34"/>
      <c r="OOU2" s="34"/>
      <c r="OOV2" s="34"/>
      <c r="OOW2" s="34"/>
      <c r="OOX2" s="34"/>
      <c r="OOY2" s="34"/>
      <c r="OOZ2" s="34"/>
      <c r="OPA2" s="34"/>
      <c r="OPB2" s="34"/>
      <c r="OPC2" s="34"/>
      <c r="OPD2" s="34"/>
      <c r="OPE2" s="34"/>
      <c r="OPF2" s="34"/>
      <c r="OPG2" s="34"/>
      <c r="OPH2" s="34"/>
      <c r="OPI2" s="34"/>
      <c r="OPJ2" s="34"/>
      <c r="OPK2" s="34"/>
      <c r="OPL2" s="34"/>
      <c r="OPM2" s="34"/>
      <c r="OPN2" s="34"/>
      <c r="OPO2" s="34"/>
      <c r="OPP2" s="34"/>
      <c r="OPQ2" s="34"/>
      <c r="OPR2" s="34"/>
      <c r="OPS2" s="34"/>
      <c r="OPT2" s="34"/>
      <c r="OPU2" s="34"/>
      <c r="OPV2" s="34"/>
      <c r="OPW2" s="34"/>
      <c r="OPX2" s="34"/>
      <c r="OPY2" s="34"/>
      <c r="OPZ2" s="34"/>
      <c r="OQA2" s="34"/>
      <c r="OQB2" s="34"/>
      <c r="OQC2" s="34"/>
      <c r="OQD2" s="34"/>
      <c r="OQE2" s="34"/>
      <c r="OQF2" s="34"/>
      <c r="OQG2" s="34"/>
      <c r="OQH2" s="34"/>
      <c r="OQI2" s="34"/>
      <c r="OQJ2" s="34"/>
      <c r="OQK2" s="34"/>
      <c r="OQL2" s="34"/>
      <c r="OQM2" s="34"/>
      <c r="OQN2" s="34"/>
      <c r="OQO2" s="34"/>
      <c r="OQP2" s="34"/>
      <c r="OQQ2" s="34"/>
      <c r="OQR2" s="34"/>
      <c r="OQS2" s="34"/>
      <c r="OQT2" s="34"/>
      <c r="OQU2" s="34"/>
      <c r="OQV2" s="34"/>
      <c r="OQW2" s="34"/>
      <c r="OQX2" s="34"/>
      <c r="OQY2" s="34"/>
      <c r="OQZ2" s="34"/>
      <c r="ORA2" s="34"/>
      <c r="ORB2" s="34"/>
      <c r="ORC2" s="34"/>
      <c r="ORD2" s="34"/>
      <c r="ORE2" s="34"/>
      <c r="ORF2" s="34"/>
      <c r="ORG2" s="34"/>
      <c r="ORH2" s="34"/>
      <c r="ORI2" s="34"/>
      <c r="ORJ2" s="34"/>
      <c r="ORK2" s="34"/>
      <c r="ORL2" s="34"/>
      <c r="ORM2" s="34"/>
      <c r="ORN2" s="34"/>
      <c r="ORO2" s="34"/>
      <c r="ORP2" s="34"/>
      <c r="ORQ2" s="34"/>
      <c r="ORR2" s="34"/>
      <c r="ORS2" s="34"/>
      <c r="ORT2" s="34"/>
      <c r="ORU2" s="34"/>
      <c r="ORV2" s="34"/>
      <c r="ORW2" s="34"/>
      <c r="ORX2" s="34"/>
      <c r="ORY2" s="34"/>
      <c r="ORZ2" s="34"/>
      <c r="OSA2" s="34"/>
      <c r="OSB2" s="34"/>
      <c r="OSC2" s="34"/>
      <c r="OSD2" s="34"/>
      <c r="OSE2" s="34"/>
      <c r="OSF2" s="34"/>
      <c r="OSG2" s="34"/>
      <c r="OSH2" s="34"/>
      <c r="OSI2" s="34"/>
      <c r="OSJ2" s="34"/>
      <c r="OSK2" s="34"/>
      <c r="OSL2" s="34"/>
      <c r="OSM2" s="34"/>
      <c r="OSN2" s="34"/>
      <c r="OSO2" s="34"/>
      <c r="OSP2" s="34"/>
      <c r="OSQ2" s="34"/>
      <c r="OSR2" s="34"/>
      <c r="OSS2" s="34"/>
      <c r="OST2" s="34"/>
      <c r="OSU2" s="34"/>
      <c r="OSV2" s="34"/>
      <c r="OSW2" s="34"/>
      <c r="OSX2" s="34"/>
      <c r="OSY2" s="34"/>
      <c r="OSZ2" s="34"/>
      <c r="OTA2" s="34"/>
      <c r="OTB2" s="34"/>
      <c r="OTC2" s="34"/>
      <c r="OTD2" s="34"/>
      <c r="OTE2" s="34"/>
      <c r="OTF2" s="34"/>
      <c r="OTG2" s="34"/>
      <c r="OTH2" s="34"/>
      <c r="OTI2" s="34"/>
      <c r="OTJ2" s="34"/>
      <c r="OTK2" s="34"/>
      <c r="OTL2" s="34"/>
      <c r="OTM2" s="34"/>
      <c r="OTN2" s="34"/>
      <c r="OTO2" s="34"/>
      <c r="OTP2" s="34"/>
      <c r="OTQ2" s="34"/>
      <c r="OTR2" s="34"/>
      <c r="OTS2" s="34"/>
      <c r="OTT2" s="34"/>
      <c r="OTU2" s="34"/>
      <c r="OTV2" s="34"/>
      <c r="OTW2" s="34"/>
      <c r="OTX2" s="34"/>
      <c r="OTY2" s="34"/>
      <c r="OTZ2" s="34"/>
      <c r="OUA2" s="34"/>
      <c r="OUB2" s="34"/>
      <c r="OUC2" s="34"/>
      <c r="OUD2" s="34"/>
      <c r="OUE2" s="34"/>
      <c r="OUF2" s="34"/>
      <c r="OUG2" s="34"/>
      <c r="OUH2" s="34"/>
      <c r="OUI2" s="34"/>
      <c r="OUJ2" s="34"/>
      <c r="OUK2" s="34"/>
      <c r="OUL2" s="34"/>
      <c r="OUM2" s="34"/>
      <c r="OUN2" s="34"/>
      <c r="OUO2" s="34"/>
      <c r="OUP2" s="34"/>
      <c r="OUQ2" s="34"/>
      <c r="OUR2" s="34"/>
      <c r="OUS2" s="34"/>
      <c r="OUT2" s="34"/>
      <c r="OUU2" s="34"/>
      <c r="OUV2" s="34"/>
      <c r="OUW2" s="34"/>
      <c r="OUX2" s="34"/>
      <c r="OUY2" s="34"/>
      <c r="OUZ2" s="34"/>
      <c r="OVA2" s="34"/>
      <c r="OVB2" s="34"/>
      <c r="OVC2" s="34"/>
      <c r="OVD2" s="34"/>
      <c r="OVE2" s="34"/>
      <c r="OVF2" s="34"/>
      <c r="OVG2" s="34"/>
      <c r="OVH2" s="34"/>
      <c r="OVI2" s="34"/>
      <c r="OVJ2" s="34"/>
      <c r="OVK2" s="34"/>
      <c r="OVL2" s="34"/>
      <c r="OVM2" s="34"/>
      <c r="OVN2" s="34"/>
      <c r="OVO2" s="34"/>
      <c r="OVP2" s="34"/>
      <c r="OVQ2" s="34"/>
      <c r="OVR2" s="34"/>
      <c r="OVS2" s="34"/>
      <c r="OVT2" s="34"/>
      <c r="OVU2" s="34"/>
      <c r="OVV2" s="34"/>
      <c r="OVW2" s="34"/>
      <c r="OVX2" s="34"/>
      <c r="OVY2" s="34"/>
      <c r="OVZ2" s="34"/>
      <c r="OWA2" s="34"/>
      <c r="OWB2" s="34"/>
      <c r="OWC2" s="34"/>
      <c r="OWD2" s="34"/>
      <c r="OWE2" s="34"/>
      <c r="OWF2" s="34"/>
      <c r="OWG2" s="34"/>
      <c r="OWH2" s="34"/>
      <c r="OWI2" s="34"/>
      <c r="OWJ2" s="34"/>
      <c r="OWK2" s="34"/>
      <c r="OWL2" s="34"/>
      <c r="OWM2" s="34"/>
      <c r="OWN2" s="34"/>
      <c r="OWO2" s="34"/>
      <c r="OWP2" s="34"/>
      <c r="OWQ2" s="34"/>
      <c r="OWR2" s="34"/>
      <c r="OWS2" s="34"/>
      <c r="OWT2" s="34"/>
      <c r="OWU2" s="34"/>
      <c r="OWV2" s="34"/>
      <c r="OWW2" s="34"/>
      <c r="OWX2" s="34"/>
      <c r="OWY2" s="34"/>
      <c r="OWZ2" s="34"/>
      <c r="OXA2" s="34"/>
      <c r="OXB2" s="34"/>
      <c r="OXC2" s="34"/>
      <c r="OXD2" s="34"/>
      <c r="OXE2" s="34"/>
      <c r="OXF2" s="34"/>
      <c r="OXG2" s="34"/>
      <c r="OXH2" s="34"/>
      <c r="OXI2" s="34"/>
      <c r="OXJ2" s="34"/>
      <c r="OXK2" s="34"/>
      <c r="OXL2" s="34"/>
      <c r="OXM2" s="34"/>
      <c r="OXN2" s="34"/>
      <c r="OXO2" s="34"/>
      <c r="OXP2" s="34"/>
      <c r="OXQ2" s="34"/>
      <c r="OXR2" s="34"/>
      <c r="OXS2" s="34"/>
      <c r="OXT2" s="34"/>
      <c r="OXU2" s="34"/>
      <c r="OXV2" s="34"/>
      <c r="OXW2" s="34"/>
      <c r="OXX2" s="34"/>
      <c r="OXY2" s="34"/>
      <c r="OXZ2" s="34"/>
      <c r="OYA2" s="34"/>
      <c r="OYB2" s="34"/>
      <c r="OYC2" s="34"/>
      <c r="OYD2" s="34"/>
      <c r="OYE2" s="34"/>
      <c r="OYF2" s="34"/>
      <c r="OYG2" s="34"/>
      <c r="OYH2" s="34"/>
      <c r="OYI2" s="34"/>
      <c r="OYJ2" s="34"/>
      <c r="OYK2" s="34"/>
      <c r="OYL2" s="34"/>
      <c r="OYM2" s="34"/>
      <c r="OYN2" s="34"/>
      <c r="OYO2" s="34"/>
      <c r="OYP2" s="34"/>
      <c r="OYQ2" s="34"/>
      <c r="OYR2" s="34"/>
      <c r="OYS2" s="34"/>
      <c r="OYT2" s="34"/>
      <c r="OYU2" s="34"/>
      <c r="OYV2" s="34"/>
      <c r="OYW2" s="34"/>
      <c r="OYX2" s="34"/>
      <c r="OYY2" s="34"/>
      <c r="OYZ2" s="34"/>
      <c r="OZA2" s="34"/>
      <c r="OZB2" s="34"/>
      <c r="OZC2" s="34"/>
      <c r="OZD2" s="34"/>
      <c r="OZE2" s="34"/>
      <c r="OZF2" s="34"/>
      <c r="OZG2" s="34"/>
      <c r="OZH2" s="34"/>
      <c r="OZI2" s="34"/>
      <c r="OZJ2" s="34"/>
      <c r="OZK2" s="34"/>
      <c r="OZL2" s="34"/>
      <c r="OZM2" s="34"/>
      <c r="OZN2" s="34"/>
      <c r="OZO2" s="34"/>
      <c r="OZP2" s="34"/>
      <c r="OZQ2" s="34"/>
      <c r="OZR2" s="34"/>
      <c r="OZS2" s="34"/>
      <c r="OZT2" s="34"/>
      <c r="OZU2" s="34"/>
      <c r="OZV2" s="34"/>
      <c r="OZW2" s="34"/>
      <c r="OZX2" s="34"/>
      <c r="OZY2" s="34"/>
      <c r="OZZ2" s="34"/>
      <c r="PAA2" s="34"/>
      <c r="PAB2" s="34"/>
      <c r="PAC2" s="34"/>
      <c r="PAD2" s="34"/>
      <c r="PAE2" s="34"/>
      <c r="PAF2" s="34"/>
      <c r="PAG2" s="34"/>
      <c r="PAH2" s="34"/>
      <c r="PAI2" s="34"/>
      <c r="PAJ2" s="34"/>
      <c r="PAK2" s="34"/>
      <c r="PAL2" s="34"/>
      <c r="PAM2" s="34"/>
      <c r="PAN2" s="34"/>
      <c r="PAO2" s="34"/>
      <c r="PAP2" s="34"/>
      <c r="PAQ2" s="34"/>
      <c r="PAR2" s="34"/>
      <c r="PAS2" s="34"/>
      <c r="PAT2" s="34"/>
      <c r="PAU2" s="34"/>
      <c r="PAV2" s="34"/>
      <c r="PAW2" s="34"/>
      <c r="PAX2" s="34"/>
      <c r="PAY2" s="34"/>
      <c r="PAZ2" s="34"/>
      <c r="PBA2" s="34"/>
      <c r="PBB2" s="34"/>
      <c r="PBC2" s="34"/>
      <c r="PBD2" s="34"/>
      <c r="PBE2" s="34"/>
      <c r="PBF2" s="34"/>
      <c r="PBG2" s="34"/>
      <c r="PBH2" s="34"/>
      <c r="PBI2" s="34"/>
      <c r="PBJ2" s="34"/>
      <c r="PBK2" s="34"/>
      <c r="PBL2" s="34"/>
      <c r="PBM2" s="34"/>
      <c r="PBN2" s="34"/>
      <c r="PBO2" s="34"/>
      <c r="PBP2" s="34"/>
      <c r="PBQ2" s="34"/>
      <c r="PBR2" s="34"/>
      <c r="PBS2" s="34"/>
      <c r="PBT2" s="34"/>
      <c r="PBU2" s="34"/>
      <c r="PBV2" s="34"/>
      <c r="PBW2" s="34"/>
      <c r="PBX2" s="34"/>
      <c r="PBY2" s="34"/>
      <c r="PBZ2" s="34"/>
      <c r="PCA2" s="34"/>
      <c r="PCB2" s="34"/>
      <c r="PCC2" s="34"/>
      <c r="PCD2" s="34"/>
      <c r="PCE2" s="34"/>
      <c r="PCF2" s="34"/>
      <c r="PCG2" s="34"/>
      <c r="PCH2" s="34"/>
      <c r="PCI2" s="34"/>
      <c r="PCJ2" s="34"/>
      <c r="PCK2" s="34"/>
      <c r="PCL2" s="34"/>
      <c r="PCM2" s="34"/>
      <c r="PCN2" s="34"/>
      <c r="PCO2" s="34"/>
      <c r="PCP2" s="34"/>
      <c r="PCQ2" s="34"/>
      <c r="PCR2" s="34"/>
      <c r="PCS2" s="34"/>
      <c r="PCT2" s="34"/>
      <c r="PCU2" s="34"/>
      <c r="PCV2" s="34"/>
      <c r="PCW2" s="34"/>
      <c r="PCX2" s="34"/>
      <c r="PCY2" s="34"/>
      <c r="PCZ2" s="34"/>
      <c r="PDA2" s="34"/>
      <c r="PDB2" s="34"/>
      <c r="PDC2" s="34"/>
      <c r="PDD2" s="34"/>
      <c r="PDE2" s="34"/>
      <c r="PDF2" s="34"/>
      <c r="PDG2" s="34"/>
      <c r="PDH2" s="34"/>
      <c r="PDI2" s="34"/>
      <c r="PDJ2" s="34"/>
      <c r="PDK2" s="34"/>
      <c r="PDL2" s="34"/>
      <c r="PDM2" s="34"/>
      <c r="PDN2" s="34"/>
      <c r="PDO2" s="34"/>
      <c r="PDP2" s="34"/>
      <c r="PDQ2" s="34"/>
      <c r="PDR2" s="34"/>
      <c r="PDS2" s="34"/>
      <c r="PDT2" s="34"/>
      <c r="PDU2" s="34"/>
      <c r="PDV2" s="34"/>
      <c r="PDW2" s="34"/>
      <c r="PDX2" s="34"/>
      <c r="PDY2" s="34"/>
      <c r="PDZ2" s="34"/>
      <c r="PEA2" s="34"/>
      <c r="PEB2" s="34"/>
      <c r="PEC2" s="34"/>
      <c r="PED2" s="34"/>
      <c r="PEE2" s="34"/>
      <c r="PEF2" s="34"/>
      <c r="PEG2" s="34"/>
      <c r="PEH2" s="34"/>
      <c r="PEI2" s="34"/>
      <c r="PEJ2" s="34"/>
      <c r="PEK2" s="34"/>
      <c r="PEL2" s="34"/>
      <c r="PEM2" s="34"/>
      <c r="PEN2" s="34"/>
      <c r="PEO2" s="34"/>
      <c r="PEP2" s="34"/>
      <c r="PEQ2" s="34"/>
      <c r="PER2" s="34"/>
      <c r="PES2" s="34"/>
      <c r="PET2" s="34"/>
      <c r="PEU2" s="34"/>
      <c r="PEV2" s="34"/>
      <c r="PEW2" s="34"/>
      <c r="PEX2" s="34"/>
      <c r="PEY2" s="34"/>
      <c r="PEZ2" s="34"/>
      <c r="PFA2" s="34"/>
      <c r="PFB2" s="34"/>
      <c r="PFC2" s="34"/>
      <c r="PFD2" s="34"/>
      <c r="PFE2" s="34"/>
      <c r="PFF2" s="34"/>
      <c r="PFG2" s="34"/>
      <c r="PFH2" s="34"/>
      <c r="PFI2" s="34"/>
      <c r="PFJ2" s="34"/>
      <c r="PFK2" s="34"/>
      <c r="PFL2" s="34"/>
      <c r="PFM2" s="34"/>
      <c r="PFN2" s="34"/>
      <c r="PFO2" s="34"/>
      <c r="PFP2" s="34"/>
      <c r="PFQ2" s="34"/>
      <c r="PFR2" s="34"/>
      <c r="PFS2" s="34"/>
      <c r="PFT2" s="34"/>
      <c r="PFU2" s="34"/>
      <c r="PFV2" s="34"/>
      <c r="PFW2" s="34"/>
      <c r="PFX2" s="34"/>
      <c r="PFY2" s="34"/>
      <c r="PFZ2" s="34"/>
      <c r="PGA2" s="34"/>
      <c r="PGB2" s="34"/>
      <c r="PGC2" s="34"/>
      <c r="PGD2" s="34"/>
      <c r="PGE2" s="34"/>
      <c r="PGF2" s="34"/>
      <c r="PGG2" s="34"/>
      <c r="PGH2" s="34"/>
      <c r="PGI2" s="34"/>
      <c r="PGJ2" s="34"/>
      <c r="PGK2" s="34"/>
      <c r="PGL2" s="34"/>
      <c r="PGM2" s="34"/>
      <c r="PGN2" s="34"/>
      <c r="PGO2" s="34"/>
      <c r="PGP2" s="34"/>
      <c r="PGQ2" s="34"/>
      <c r="PGR2" s="34"/>
      <c r="PGS2" s="34"/>
      <c r="PGT2" s="34"/>
      <c r="PGU2" s="34"/>
      <c r="PGV2" s="34"/>
      <c r="PGW2" s="34"/>
      <c r="PGX2" s="34"/>
      <c r="PGY2" s="34"/>
      <c r="PGZ2" s="34"/>
      <c r="PHA2" s="34"/>
      <c r="PHB2" s="34"/>
      <c r="PHC2" s="34"/>
      <c r="PHD2" s="34"/>
      <c r="PHE2" s="34"/>
      <c r="PHF2" s="34"/>
      <c r="PHG2" s="34"/>
      <c r="PHH2" s="34"/>
      <c r="PHI2" s="34"/>
      <c r="PHJ2" s="34"/>
      <c r="PHK2" s="34"/>
      <c r="PHL2" s="34"/>
      <c r="PHM2" s="34"/>
      <c r="PHN2" s="34"/>
      <c r="PHO2" s="34"/>
      <c r="PHP2" s="34"/>
      <c r="PHQ2" s="34"/>
      <c r="PHR2" s="34"/>
      <c r="PHS2" s="34"/>
      <c r="PHT2" s="34"/>
      <c r="PHU2" s="34"/>
      <c r="PHV2" s="34"/>
      <c r="PHW2" s="34"/>
      <c r="PHX2" s="34"/>
      <c r="PHY2" s="34"/>
      <c r="PHZ2" s="34"/>
      <c r="PIA2" s="34"/>
      <c r="PIB2" s="34"/>
      <c r="PIC2" s="34"/>
      <c r="PID2" s="34"/>
      <c r="PIE2" s="34"/>
      <c r="PIF2" s="34"/>
      <c r="PIG2" s="34"/>
      <c r="PIH2" s="34"/>
      <c r="PII2" s="34"/>
      <c r="PIJ2" s="34"/>
      <c r="PIK2" s="34"/>
      <c r="PIL2" s="34"/>
      <c r="PIM2" s="34"/>
      <c r="PIN2" s="34"/>
      <c r="PIO2" s="34"/>
      <c r="PIP2" s="34"/>
      <c r="PIQ2" s="34"/>
      <c r="PIR2" s="34"/>
      <c r="PIS2" s="34"/>
      <c r="PIT2" s="34"/>
      <c r="PIU2" s="34"/>
      <c r="PIV2" s="34"/>
      <c r="PIW2" s="34"/>
      <c r="PIX2" s="34"/>
      <c r="PIY2" s="34"/>
      <c r="PIZ2" s="34"/>
      <c r="PJA2" s="34"/>
      <c r="PJB2" s="34"/>
      <c r="PJC2" s="34"/>
      <c r="PJD2" s="34"/>
      <c r="PJE2" s="34"/>
      <c r="PJF2" s="34"/>
      <c r="PJG2" s="34"/>
      <c r="PJH2" s="34"/>
      <c r="PJI2" s="34"/>
      <c r="PJJ2" s="34"/>
      <c r="PJK2" s="34"/>
      <c r="PJL2" s="34"/>
      <c r="PJM2" s="34"/>
      <c r="PJN2" s="34"/>
      <c r="PJO2" s="34"/>
      <c r="PJP2" s="34"/>
      <c r="PJQ2" s="34"/>
      <c r="PJR2" s="34"/>
      <c r="PJS2" s="34"/>
      <c r="PJT2" s="34"/>
      <c r="PJU2" s="34"/>
      <c r="PJV2" s="34"/>
      <c r="PJW2" s="34"/>
      <c r="PJX2" s="34"/>
      <c r="PJY2" s="34"/>
      <c r="PJZ2" s="34"/>
      <c r="PKA2" s="34"/>
    </row>
    <row r="3" spans="1:11103" s="1" customFormat="1" ht="15" customHeight="1" thickBot="1">
      <c r="A3" s="1402"/>
      <c r="B3" s="1402"/>
      <c r="C3" s="1402"/>
      <c r="D3" s="1402"/>
      <c r="E3" s="1402"/>
      <c r="F3" s="1402"/>
      <c r="G3" s="1402"/>
      <c r="H3" s="1402"/>
      <c r="I3" s="1402"/>
      <c r="J3" s="1402"/>
      <c r="K3" s="1402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  <c r="HA3" s="34"/>
      <c r="HB3" s="34"/>
      <c r="HC3" s="34"/>
      <c r="HD3" s="34"/>
      <c r="HE3" s="34"/>
      <c r="HF3" s="34"/>
      <c r="HG3" s="34"/>
      <c r="HH3" s="34"/>
      <c r="HI3" s="34"/>
      <c r="HJ3" s="34"/>
      <c r="HK3" s="34"/>
      <c r="HL3" s="34"/>
      <c r="HM3" s="34"/>
      <c r="HN3" s="34"/>
      <c r="HO3" s="34"/>
      <c r="HP3" s="34"/>
      <c r="HQ3" s="34"/>
      <c r="HR3" s="34"/>
      <c r="HS3" s="34"/>
      <c r="HT3" s="34"/>
      <c r="HU3" s="34"/>
      <c r="HV3" s="34"/>
      <c r="HW3" s="34"/>
      <c r="HX3" s="34"/>
      <c r="HY3" s="34"/>
      <c r="HZ3" s="34"/>
      <c r="IA3" s="34"/>
      <c r="IB3" s="34"/>
      <c r="IC3" s="34"/>
      <c r="ID3" s="34"/>
      <c r="IE3" s="34"/>
      <c r="IF3" s="34"/>
      <c r="IG3" s="34"/>
      <c r="IH3" s="34"/>
      <c r="II3" s="34"/>
      <c r="IJ3" s="34"/>
      <c r="IK3" s="34"/>
      <c r="IL3" s="34"/>
      <c r="IM3" s="34"/>
      <c r="IN3" s="34"/>
      <c r="IO3" s="34"/>
      <c r="IP3" s="34"/>
      <c r="IQ3" s="34"/>
      <c r="IR3" s="34"/>
      <c r="IS3" s="34"/>
      <c r="IT3" s="34"/>
      <c r="IU3" s="34"/>
      <c r="IV3" s="34"/>
      <c r="IW3" s="34"/>
      <c r="IX3" s="34"/>
      <c r="IY3" s="34"/>
      <c r="IZ3" s="34"/>
      <c r="JA3" s="34"/>
      <c r="JB3" s="34"/>
      <c r="JC3" s="34"/>
      <c r="JD3" s="34"/>
      <c r="JE3" s="34"/>
      <c r="JF3" s="34"/>
      <c r="JG3" s="34"/>
      <c r="JH3" s="34"/>
      <c r="JI3" s="34"/>
      <c r="JJ3" s="34"/>
      <c r="JK3" s="34"/>
      <c r="JL3" s="34"/>
      <c r="JM3" s="34"/>
      <c r="JN3" s="34"/>
      <c r="JO3" s="34"/>
      <c r="JP3" s="34"/>
      <c r="JQ3" s="34"/>
      <c r="JR3" s="34"/>
      <c r="JS3" s="34"/>
      <c r="JT3" s="34"/>
      <c r="JU3" s="34"/>
      <c r="JV3" s="34"/>
      <c r="JW3" s="34"/>
      <c r="JX3" s="34"/>
      <c r="JY3" s="34"/>
      <c r="JZ3" s="34"/>
      <c r="KA3" s="34"/>
      <c r="KB3" s="34"/>
      <c r="KC3" s="34"/>
      <c r="KD3" s="34"/>
      <c r="KE3" s="34"/>
      <c r="KF3" s="34"/>
      <c r="KG3" s="34"/>
      <c r="KH3" s="34"/>
      <c r="KI3" s="34"/>
      <c r="KJ3" s="34"/>
      <c r="KK3" s="34"/>
      <c r="KL3" s="34"/>
      <c r="KM3" s="34"/>
      <c r="KN3" s="34"/>
      <c r="KO3" s="34"/>
      <c r="KP3" s="34"/>
      <c r="KQ3" s="34"/>
      <c r="KR3" s="34"/>
      <c r="KS3" s="34"/>
      <c r="KT3" s="34"/>
      <c r="KU3" s="34"/>
      <c r="KV3" s="34"/>
      <c r="KW3" s="34"/>
      <c r="KX3" s="34"/>
      <c r="KY3" s="34"/>
      <c r="KZ3" s="34"/>
      <c r="LA3" s="34"/>
      <c r="LB3" s="34"/>
      <c r="LC3" s="34"/>
      <c r="LD3" s="34"/>
      <c r="LE3" s="34"/>
      <c r="LF3" s="34"/>
      <c r="LG3" s="34"/>
      <c r="LH3" s="34"/>
      <c r="LI3" s="34"/>
      <c r="LJ3" s="34"/>
      <c r="LK3" s="34"/>
      <c r="LL3" s="34"/>
      <c r="LM3" s="34"/>
      <c r="LN3" s="34"/>
      <c r="LO3" s="34"/>
      <c r="LP3" s="34"/>
      <c r="LQ3" s="34"/>
      <c r="LR3" s="34"/>
      <c r="LS3" s="34"/>
      <c r="LT3" s="34"/>
      <c r="LU3" s="34"/>
      <c r="LV3" s="34"/>
      <c r="LW3" s="34"/>
      <c r="LX3" s="34"/>
      <c r="LY3" s="34"/>
      <c r="LZ3" s="34"/>
      <c r="MA3" s="34"/>
      <c r="MB3" s="34"/>
      <c r="MC3" s="34"/>
      <c r="MD3" s="34"/>
      <c r="ME3" s="34"/>
      <c r="MF3" s="34"/>
      <c r="MG3" s="34"/>
      <c r="MH3" s="34"/>
      <c r="MI3" s="34"/>
      <c r="MJ3" s="34"/>
      <c r="MK3" s="34"/>
      <c r="ML3" s="34"/>
      <c r="MM3" s="34"/>
      <c r="MN3" s="34"/>
      <c r="MO3" s="34"/>
      <c r="MP3" s="34"/>
      <c r="MQ3" s="34"/>
      <c r="MR3" s="34"/>
      <c r="MS3" s="34"/>
      <c r="MT3" s="34"/>
      <c r="MU3" s="34"/>
      <c r="MV3" s="34"/>
      <c r="MW3" s="34"/>
      <c r="MX3" s="34"/>
      <c r="MY3" s="34"/>
      <c r="MZ3" s="34"/>
      <c r="NA3" s="34"/>
      <c r="NB3" s="34"/>
      <c r="NC3" s="34"/>
      <c r="ND3" s="34"/>
      <c r="NE3" s="34"/>
      <c r="NF3" s="34"/>
      <c r="NG3" s="34"/>
      <c r="NH3" s="34"/>
      <c r="NI3" s="34"/>
      <c r="NJ3" s="34"/>
      <c r="NK3" s="34"/>
      <c r="NL3" s="34"/>
      <c r="NM3" s="34"/>
      <c r="NN3" s="34"/>
      <c r="NO3" s="34"/>
      <c r="NP3" s="34"/>
      <c r="NQ3" s="34"/>
      <c r="NR3" s="34"/>
      <c r="NS3" s="34"/>
      <c r="NT3" s="34"/>
      <c r="NU3" s="34"/>
      <c r="NV3" s="34"/>
      <c r="NW3" s="34"/>
      <c r="NX3" s="34"/>
      <c r="NY3" s="34"/>
      <c r="NZ3" s="34"/>
      <c r="OA3" s="34"/>
      <c r="OB3" s="34"/>
      <c r="OC3" s="34"/>
      <c r="OD3" s="34"/>
      <c r="OE3" s="34"/>
      <c r="OF3" s="34"/>
      <c r="OG3" s="34"/>
      <c r="OH3" s="34"/>
      <c r="OI3" s="34"/>
      <c r="OJ3" s="34"/>
      <c r="OK3" s="34"/>
      <c r="OL3" s="34"/>
      <c r="OM3" s="34"/>
      <c r="ON3" s="34"/>
      <c r="OO3" s="34"/>
      <c r="OP3" s="34"/>
      <c r="OQ3" s="34"/>
      <c r="OR3" s="34"/>
      <c r="OS3" s="34"/>
      <c r="OT3" s="34"/>
      <c r="OU3" s="34"/>
      <c r="OV3" s="34"/>
      <c r="OW3" s="34"/>
      <c r="OX3" s="34"/>
      <c r="OY3" s="34"/>
      <c r="OZ3" s="34"/>
      <c r="PA3" s="34"/>
      <c r="PB3" s="34"/>
      <c r="PC3" s="34"/>
      <c r="PD3" s="34"/>
      <c r="PE3" s="34"/>
      <c r="PF3" s="34"/>
      <c r="PG3" s="34"/>
      <c r="PH3" s="34"/>
      <c r="PI3" s="34"/>
      <c r="PJ3" s="34"/>
      <c r="PK3" s="34"/>
      <c r="PL3" s="34"/>
      <c r="PM3" s="34"/>
      <c r="PN3" s="34"/>
      <c r="PO3" s="34"/>
      <c r="PP3" s="34"/>
      <c r="PQ3" s="34"/>
      <c r="PR3" s="34"/>
      <c r="PS3" s="34"/>
      <c r="PT3" s="34"/>
      <c r="PU3" s="34"/>
      <c r="PV3" s="34"/>
      <c r="PW3" s="34"/>
      <c r="PX3" s="34"/>
      <c r="PY3" s="34"/>
      <c r="PZ3" s="34"/>
      <c r="QA3" s="34"/>
      <c r="QB3" s="34"/>
      <c r="QC3" s="34"/>
      <c r="QD3" s="34"/>
      <c r="QE3" s="34"/>
      <c r="QF3" s="34"/>
      <c r="QG3" s="34"/>
      <c r="QH3" s="34"/>
      <c r="QI3" s="34"/>
      <c r="QJ3" s="34"/>
      <c r="QK3" s="34"/>
      <c r="QL3" s="34"/>
      <c r="QM3" s="34"/>
      <c r="QN3" s="34"/>
      <c r="QO3" s="34"/>
      <c r="QP3" s="34"/>
      <c r="QQ3" s="34"/>
      <c r="QR3" s="34"/>
      <c r="QS3" s="34"/>
      <c r="QT3" s="34"/>
      <c r="QU3" s="34"/>
      <c r="QV3" s="34"/>
      <c r="QW3" s="34"/>
      <c r="QX3" s="34"/>
      <c r="QY3" s="34"/>
      <c r="QZ3" s="34"/>
      <c r="RA3" s="34"/>
      <c r="RB3" s="34"/>
      <c r="RC3" s="34"/>
      <c r="RD3" s="34"/>
      <c r="RE3" s="34"/>
      <c r="RF3" s="34"/>
      <c r="RG3" s="34"/>
      <c r="RH3" s="34"/>
      <c r="RI3" s="34"/>
      <c r="RJ3" s="34"/>
      <c r="RK3" s="34"/>
      <c r="RL3" s="34"/>
      <c r="RM3" s="34"/>
      <c r="RN3" s="34"/>
      <c r="RO3" s="34"/>
      <c r="RP3" s="34"/>
      <c r="RQ3" s="34"/>
      <c r="RR3" s="34"/>
      <c r="RS3" s="34"/>
      <c r="RT3" s="34"/>
      <c r="RU3" s="34"/>
      <c r="RV3" s="34"/>
      <c r="RW3" s="34"/>
      <c r="RX3" s="34"/>
      <c r="RY3" s="34"/>
      <c r="RZ3" s="34"/>
      <c r="SA3" s="34"/>
      <c r="SB3" s="34"/>
      <c r="SC3" s="34"/>
      <c r="SD3" s="34"/>
      <c r="SE3" s="34"/>
      <c r="SF3" s="34"/>
      <c r="SG3" s="34"/>
      <c r="SH3" s="34"/>
      <c r="SI3" s="34"/>
      <c r="SJ3" s="34"/>
      <c r="SK3" s="34"/>
      <c r="SL3" s="34"/>
      <c r="SM3" s="34"/>
      <c r="SN3" s="34"/>
      <c r="SO3" s="34"/>
      <c r="SP3" s="34"/>
      <c r="SQ3" s="34"/>
      <c r="SR3" s="34"/>
      <c r="SS3" s="34"/>
      <c r="ST3" s="34"/>
      <c r="SU3" s="34"/>
      <c r="SV3" s="34"/>
      <c r="SW3" s="34"/>
      <c r="SX3" s="34"/>
      <c r="SY3" s="34"/>
      <c r="SZ3" s="34"/>
      <c r="TA3" s="34"/>
      <c r="TB3" s="34"/>
      <c r="TC3" s="34"/>
      <c r="TD3" s="34"/>
      <c r="TE3" s="34"/>
      <c r="TF3" s="34"/>
      <c r="TG3" s="34"/>
      <c r="TH3" s="34"/>
      <c r="TI3" s="34"/>
      <c r="TJ3" s="34"/>
      <c r="TK3" s="34"/>
      <c r="TL3" s="34"/>
      <c r="TM3" s="34"/>
      <c r="TN3" s="34"/>
      <c r="TO3" s="34"/>
      <c r="TP3" s="34"/>
      <c r="TQ3" s="34"/>
      <c r="TR3" s="34"/>
      <c r="TS3" s="34"/>
      <c r="TT3" s="34"/>
      <c r="TU3" s="34"/>
      <c r="TV3" s="34"/>
      <c r="TW3" s="34"/>
      <c r="TX3" s="34"/>
      <c r="TY3" s="34"/>
      <c r="TZ3" s="34"/>
      <c r="UA3" s="34"/>
      <c r="UB3" s="34"/>
      <c r="UC3" s="34"/>
      <c r="UD3" s="34"/>
      <c r="UE3" s="34"/>
      <c r="UF3" s="34"/>
      <c r="UG3" s="34"/>
      <c r="UH3" s="34"/>
      <c r="UI3" s="34"/>
      <c r="UJ3" s="34"/>
      <c r="UK3" s="34"/>
      <c r="UL3" s="34"/>
      <c r="UM3" s="34"/>
      <c r="UN3" s="34"/>
      <c r="UO3" s="34"/>
      <c r="UP3" s="34"/>
      <c r="UQ3" s="34"/>
      <c r="UR3" s="34"/>
      <c r="US3" s="34"/>
      <c r="UT3" s="34"/>
      <c r="UU3" s="34"/>
      <c r="UV3" s="34"/>
      <c r="UW3" s="34"/>
      <c r="UX3" s="34"/>
      <c r="UY3" s="34"/>
      <c r="UZ3" s="34"/>
      <c r="VA3" s="34"/>
      <c r="VB3" s="34"/>
      <c r="VC3" s="34"/>
      <c r="VD3" s="34"/>
      <c r="VE3" s="34"/>
      <c r="VF3" s="34"/>
      <c r="VG3" s="34"/>
      <c r="VH3" s="34"/>
      <c r="VI3" s="34"/>
      <c r="VJ3" s="34"/>
      <c r="VK3" s="34"/>
      <c r="VL3" s="34"/>
      <c r="VM3" s="34"/>
      <c r="VN3" s="34"/>
      <c r="VO3" s="34"/>
      <c r="VP3" s="34"/>
      <c r="VQ3" s="34"/>
      <c r="VR3" s="34"/>
      <c r="VS3" s="34"/>
      <c r="VT3" s="34"/>
      <c r="VU3" s="34"/>
      <c r="VV3" s="34"/>
      <c r="VW3" s="34"/>
      <c r="VX3" s="34"/>
      <c r="VY3" s="34"/>
      <c r="VZ3" s="34"/>
      <c r="WA3" s="34"/>
      <c r="WB3" s="34"/>
      <c r="WC3" s="34"/>
      <c r="WD3" s="34"/>
      <c r="WE3" s="34"/>
      <c r="WF3" s="34"/>
      <c r="WG3" s="34"/>
      <c r="WH3" s="34"/>
      <c r="WI3" s="34"/>
      <c r="WJ3" s="34"/>
      <c r="WK3" s="34"/>
      <c r="WL3" s="34"/>
      <c r="WM3" s="34"/>
      <c r="WN3" s="34"/>
      <c r="WO3" s="34"/>
      <c r="WP3" s="34"/>
      <c r="WQ3" s="34"/>
      <c r="WR3" s="34"/>
      <c r="WS3" s="34"/>
      <c r="WT3" s="34"/>
      <c r="WU3" s="34"/>
      <c r="WV3" s="34"/>
      <c r="WW3" s="34"/>
      <c r="WX3" s="34"/>
      <c r="WY3" s="34"/>
      <c r="WZ3" s="34"/>
      <c r="XA3" s="34"/>
      <c r="XB3" s="34"/>
      <c r="XC3" s="34"/>
      <c r="XD3" s="34"/>
      <c r="XE3" s="34"/>
      <c r="XF3" s="34"/>
      <c r="XG3" s="34"/>
      <c r="XH3" s="34"/>
      <c r="XI3" s="34"/>
      <c r="XJ3" s="34"/>
      <c r="XK3" s="34"/>
      <c r="XL3" s="34"/>
      <c r="XM3" s="34"/>
      <c r="XN3" s="34"/>
      <c r="XO3" s="34"/>
      <c r="XP3" s="34"/>
      <c r="XQ3" s="34"/>
      <c r="XR3" s="34"/>
      <c r="XS3" s="34"/>
      <c r="XT3" s="34"/>
      <c r="XU3" s="34"/>
      <c r="XV3" s="34"/>
      <c r="XW3" s="34"/>
      <c r="XX3" s="34"/>
      <c r="XY3" s="34"/>
      <c r="XZ3" s="34"/>
      <c r="YA3" s="34"/>
      <c r="YB3" s="34"/>
      <c r="YC3" s="34"/>
      <c r="YD3" s="34"/>
      <c r="YE3" s="34"/>
      <c r="YF3" s="34"/>
      <c r="YG3" s="34"/>
      <c r="YH3" s="34"/>
      <c r="YI3" s="34"/>
      <c r="YJ3" s="34"/>
      <c r="YK3" s="34"/>
      <c r="YL3" s="34"/>
      <c r="YM3" s="34"/>
      <c r="YN3" s="34"/>
      <c r="YO3" s="34"/>
      <c r="YP3" s="34"/>
      <c r="YQ3" s="34"/>
      <c r="YR3" s="34"/>
      <c r="YS3" s="34"/>
      <c r="YT3" s="34"/>
      <c r="YU3" s="34"/>
      <c r="YV3" s="34"/>
      <c r="YW3" s="34"/>
      <c r="YX3" s="34"/>
      <c r="YY3" s="34"/>
      <c r="YZ3" s="34"/>
      <c r="ZA3" s="34"/>
      <c r="ZB3" s="34"/>
      <c r="ZC3" s="34"/>
      <c r="ZD3" s="34"/>
      <c r="ZE3" s="34"/>
      <c r="ZF3" s="34"/>
      <c r="ZG3" s="34"/>
      <c r="ZH3" s="34"/>
      <c r="ZI3" s="34"/>
      <c r="ZJ3" s="34"/>
      <c r="ZK3" s="34"/>
      <c r="ZL3" s="34"/>
      <c r="ZM3" s="34"/>
      <c r="ZN3" s="34"/>
      <c r="ZO3" s="34"/>
      <c r="ZP3" s="34"/>
      <c r="ZQ3" s="34"/>
      <c r="ZR3" s="34"/>
      <c r="ZS3" s="34"/>
      <c r="ZT3" s="34"/>
      <c r="ZU3" s="34"/>
      <c r="ZV3" s="34"/>
      <c r="ZW3" s="34"/>
      <c r="ZX3" s="34"/>
      <c r="ZY3" s="34"/>
      <c r="ZZ3" s="34"/>
      <c r="AAA3" s="34"/>
      <c r="AAB3" s="34"/>
      <c r="AAC3" s="34"/>
      <c r="AAD3" s="34"/>
      <c r="AAE3" s="34"/>
      <c r="AAF3" s="34"/>
      <c r="AAG3" s="34"/>
      <c r="AAH3" s="34"/>
      <c r="AAI3" s="34"/>
      <c r="AAJ3" s="34"/>
      <c r="AAK3" s="34"/>
      <c r="AAL3" s="34"/>
      <c r="AAM3" s="34"/>
      <c r="AAN3" s="34"/>
      <c r="AAO3" s="34"/>
      <c r="AAP3" s="34"/>
      <c r="AAQ3" s="34"/>
      <c r="AAR3" s="34"/>
      <c r="AAS3" s="34"/>
      <c r="AAT3" s="34"/>
      <c r="AAU3" s="34"/>
      <c r="AAV3" s="34"/>
      <c r="AAW3" s="34"/>
      <c r="AAX3" s="34"/>
      <c r="AAY3" s="34"/>
      <c r="AAZ3" s="34"/>
      <c r="ABA3" s="34"/>
      <c r="ABB3" s="34"/>
      <c r="ABC3" s="34"/>
      <c r="ABD3" s="34"/>
      <c r="ABE3" s="34"/>
      <c r="ABF3" s="34"/>
      <c r="ABG3" s="34"/>
      <c r="ABH3" s="34"/>
      <c r="ABI3" s="34"/>
      <c r="ABJ3" s="34"/>
      <c r="ABK3" s="34"/>
      <c r="ABL3" s="34"/>
      <c r="ABM3" s="34"/>
      <c r="ABN3" s="34"/>
      <c r="ABO3" s="34"/>
      <c r="ABP3" s="34"/>
      <c r="ABQ3" s="34"/>
      <c r="ABR3" s="34"/>
      <c r="ABS3" s="34"/>
      <c r="ABT3" s="34"/>
      <c r="ABU3" s="34"/>
      <c r="ABV3" s="34"/>
      <c r="ABW3" s="34"/>
      <c r="ABX3" s="34"/>
      <c r="ABY3" s="34"/>
      <c r="ABZ3" s="34"/>
      <c r="ACA3" s="34"/>
      <c r="ACB3" s="34"/>
      <c r="ACC3" s="34"/>
      <c r="ACD3" s="34"/>
      <c r="ACE3" s="34"/>
      <c r="ACF3" s="34"/>
      <c r="ACG3" s="34"/>
      <c r="ACH3" s="34"/>
      <c r="ACI3" s="34"/>
      <c r="ACJ3" s="34"/>
      <c r="ACK3" s="34"/>
      <c r="ACL3" s="34"/>
      <c r="ACM3" s="34"/>
      <c r="ACN3" s="34"/>
      <c r="ACO3" s="34"/>
      <c r="ACP3" s="34"/>
      <c r="ACQ3" s="34"/>
      <c r="ACR3" s="34"/>
      <c r="ACS3" s="34"/>
      <c r="ACT3" s="34"/>
      <c r="ACU3" s="34"/>
      <c r="ACV3" s="34"/>
      <c r="ACW3" s="34"/>
      <c r="ACX3" s="34"/>
      <c r="ACY3" s="34"/>
      <c r="ACZ3" s="34"/>
      <c r="ADA3" s="34"/>
      <c r="ADB3" s="34"/>
      <c r="ADC3" s="34"/>
      <c r="ADD3" s="34"/>
      <c r="ADE3" s="34"/>
      <c r="ADF3" s="34"/>
      <c r="ADG3" s="34"/>
      <c r="ADH3" s="34"/>
      <c r="ADI3" s="34"/>
      <c r="ADJ3" s="34"/>
      <c r="ADK3" s="34"/>
      <c r="ADL3" s="34"/>
      <c r="ADM3" s="34"/>
      <c r="ADN3" s="34"/>
      <c r="ADO3" s="34"/>
      <c r="ADP3" s="34"/>
      <c r="ADQ3" s="34"/>
      <c r="ADR3" s="34"/>
      <c r="ADS3" s="34"/>
      <c r="ADT3" s="34"/>
      <c r="ADU3" s="34"/>
      <c r="ADV3" s="34"/>
      <c r="ADW3" s="34"/>
      <c r="ADX3" s="34"/>
      <c r="ADY3" s="34"/>
      <c r="ADZ3" s="34"/>
      <c r="AEA3" s="34"/>
      <c r="AEB3" s="34"/>
      <c r="AEC3" s="34"/>
      <c r="AED3" s="34"/>
      <c r="AEE3" s="34"/>
      <c r="AEF3" s="34"/>
      <c r="AEG3" s="34"/>
      <c r="AEH3" s="34"/>
      <c r="AEI3" s="34"/>
      <c r="AEJ3" s="34"/>
      <c r="AEK3" s="34"/>
      <c r="AEL3" s="34"/>
      <c r="AEM3" s="34"/>
      <c r="AEN3" s="34"/>
      <c r="AEO3" s="34"/>
      <c r="AEP3" s="34"/>
      <c r="AEQ3" s="34"/>
      <c r="AER3" s="34"/>
      <c r="AES3" s="34"/>
      <c r="AET3" s="34"/>
      <c r="AEU3" s="34"/>
      <c r="AEV3" s="34"/>
      <c r="AEW3" s="34"/>
      <c r="AEX3" s="34"/>
      <c r="AEY3" s="34"/>
      <c r="AEZ3" s="34"/>
      <c r="AFA3" s="34"/>
      <c r="AFB3" s="34"/>
      <c r="AFC3" s="34"/>
      <c r="AFD3" s="34"/>
      <c r="AFE3" s="34"/>
      <c r="AFF3" s="34"/>
      <c r="AFG3" s="34"/>
      <c r="AFH3" s="34"/>
      <c r="AFI3" s="34"/>
      <c r="AFJ3" s="34"/>
      <c r="AFK3" s="34"/>
      <c r="AFL3" s="34"/>
      <c r="AFM3" s="34"/>
      <c r="AFN3" s="34"/>
      <c r="AFO3" s="34"/>
      <c r="AFP3" s="34"/>
      <c r="AFQ3" s="34"/>
      <c r="AFR3" s="34"/>
      <c r="AFS3" s="34"/>
      <c r="AFT3" s="34"/>
      <c r="AFU3" s="34"/>
      <c r="AFV3" s="34"/>
      <c r="AFW3" s="34"/>
      <c r="AFX3" s="34"/>
      <c r="AFY3" s="34"/>
      <c r="AFZ3" s="34"/>
      <c r="AGA3" s="34"/>
      <c r="AGB3" s="34"/>
      <c r="AGC3" s="34"/>
      <c r="AGD3" s="34"/>
      <c r="AGE3" s="34"/>
      <c r="AGF3" s="34"/>
      <c r="AGG3" s="34"/>
      <c r="AGH3" s="34"/>
      <c r="AGI3" s="34"/>
      <c r="AGJ3" s="34"/>
      <c r="AGK3" s="34"/>
      <c r="AGL3" s="34"/>
      <c r="AGM3" s="34"/>
      <c r="AGN3" s="34"/>
      <c r="AGO3" s="34"/>
      <c r="AGP3" s="34"/>
      <c r="AGQ3" s="34"/>
      <c r="AGR3" s="34"/>
      <c r="AGS3" s="34"/>
      <c r="AGT3" s="34"/>
      <c r="AGU3" s="34"/>
      <c r="AGV3" s="34"/>
      <c r="AGW3" s="34"/>
      <c r="AGX3" s="34"/>
      <c r="AGY3" s="34"/>
      <c r="AGZ3" s="34"/>
      <c r="AHA3" s="34"/>
      <c r="AHB3" s="34"/>
      <c r="AHC3" s="34"/>
      <c r="AHD3" s="34"/>
      <c r="AHE3" s="34"/>
      <c r="AHF3" s="34"/>
      <c r="AHG3" s="34"/>
      <c r="AHH3" s="34"/>
      <c r="AHI3" s="34"/>
      <c r="AHJ3" s="34"/>
      <c r="AHK3" s="34"/>
      <c r="AHL3" s="34"/>
      <c r="AHM3" s="34"/>
      <c r="AHN3" s="34"/>
      <c r="AHO3" s="34"/>
      <c r="AHP3" s="34"/>
      <c r="AHQ3" s="34"/>
      <c r="AHR3" s="34"/>
      <c r="AHS3" s="34"/>
      <c r="AHT3" s="34"/>
      <c r="AHU3" s="34"/>
      <c r="AHV3" s="34"/>
      <c r="AHW3" s="34"/>
      <c r="AHX3" s="34"/>
      <c r="AHY3" s="34"/>
      <c r="AHZ3" s="34"/>
      <c r="AIA3" s="34"/>
      <c r="AIB3" s="34"/>
      <c r="AIC3" s="34"/>
      <c r="AID3" s="34"/>
      <c r="AIE3" s="34"/>
      <c r="AIF3" s="34"/>
      <c r="AIG3" s="34"/>
      <c r="AIH3" s="34"/>
      <c r="AII3" s="34"/>
      <c r="AIJ3" s="34"/>
      <c r="AIK3" s="34"/>
      <c r="AIL3" s="34"/>
      <c r="AIM3" s="34"/>
      <c r="AIN3" s="34"/>
      <c r="AIO3" s="34"/>
      <c r="AIP3" s="34"/>
      <c r="AIQ3" s="34"/>
      <c r="AIR3" s="34"/>
      <c r="AIS3" s="34"/>
      <c r="AIT3" s="34"/>
      <c r="AIU3" s="34"/>
      <c r="AIV3" s="34"/>
      <c r="AIW3" s="34"/>
      <c r="AIX3" s="34"/>
      <c r="AIY3" s="34"/>
      <c r="AIZ3" s="34"/>
      <c r="AJA3" s="34"/>
      <c r="AJB3" s="34"/>
      <c r="AJC3" s="34"/>
      <c r="AJD3" s="34"/>
      <c r="AJE3" s="34"/>
      <c r="AJF3" s="34"/>
      <c r="AJG3" s="34"/>
      <c r="AJH3" s="34"/>
      <c r="AJI3" s="34"/>
      <c r="AJJ3" s="34"/>
      <c r="AJK3" s="34"/>
      <c r="AJL3" s="34"/>
      <c r="AJM3" s="34"/>
      <c r="AJN3" s="34"/>
      <c r="AJO3" s="34"/>
      <c r="AJP3" s="34"/>
      <c r="AJQ3" s="34"/>
      <c r="AJR3" s="34"/>
      <c r="AJS3" s="34"/>
      <c r="AJT3" s="34"/>
      <c r="AJU3" s="34"/>
      <c r="AJV3" s="34"/>
      <c r="AJW3" s="34"/>
      <c r="AJX3" s="34"/>
      <c r="AJY3" s="34"/>
      <c r="AJZ3" s="34"/>
      <c r="AKA3" s="34"/>
      <c r="AKB3" s="34"/>
      <c r="AKC3" s="34"/>
      <c r="AKD3" s="34"/>
      <c r="AKE3" s="34"/>
      <c r="AKF3" s="34"/>
      <c r="AKG3" s="34"/>
      <c r="AKH3" s="34"/>
      <c r="AKI3" s="34"/>
      <c r="AKJ3" s="34"/>
      <c r="AKK3" s="34"/>
      <c r="AKL3" s="34"/>
      <c r="AKM3" s="34"/>
      <c r="AKN3" s="34"/>
      <c r="AKO3" s="34"/>
      <c r="AKP3" s="34"/>
      <c r="AKQ3" s="34"/>
      <c r="AKR3" s="34"/>
      <c r="AKS3" s="34"/>
      <c r="AKT3" s="34"/>
      <c r="AKU3" s="34"/>
      <c r="AKV3" s="34"/>
      <c r="AKW3" s="34"/>
      <c r="AKX3" s="34"/>
      <c r="AKY3" s="34"/>
      <c r="AKZ3" s="34"/>
      <c r="ALA3" s="34"/>
      <c r="ALB3" s="34"/>
      <c r="ALC3" s="34"/>
      <c r="ALD3" s="34"/>
      <c r="ALE3" s="34"/>
      <c r="ALF3" s="34"/>
      <c r="ALG3" s="34"/>
      <c r="ALH3" s="34"/>
      <c r="ALI3" s="34"/>
      <c r="ALJ3" s="34"/>
      <c r="ALK3" s="34"/>
      <c r="ALL3" s="34"/>
      <c r="ALM3" s="34"/>
      <c r="ALN3" s="34"/>
      <c r="ALO3" s="34"/>
      <c r="ALP3" s="34"/>
      <c r="ALQ3" s="34"/>
      <c r="ALR3" s="34"/>
      <c r="ALS3" s="34"/>
      <c r="ALT3" s="34"/>
      <c r="ALU3" s="34"/>
      <c r="ALV3" s="34"/>
      <c r="ALW3" s="34"/>
      <c r="ALX3" s="34"/>
      <c r="ALY3" s="34"/>
      <c r="ALZ3" s="34"/>
      <c r="AMA3" s="34"/>
      <c r="AMB3" s="34"/>
      <c r="AMC3" s="34"/>
      <c r="AMD3" s="34"/>
      <c r="AME3" s="34"/>
      <c r="AMF3" s="34"/>
      <c r="AMG3" s="34"/>
      <c r="AMH3" s="34"/>
      <c r="AMI3" s="34"/>
      <c r="AMJ3" s="34"/>
      <c r="AMK3" s="34"/>
      <c r="AML3" s="34"/>
      <c r="AMM3" s="34"/>
      <c r="AMN3" s="34"/>
      <c r="AMO3" s="34"/>
      <c r="AMP3" s="34"/>
      <c r="AMQ3" s="34"/>
      <c r="AMR3" s="34"/>
      <c r="AMS3" s="34"/>
      <c r="AMT3" s="34"/>
      <c r="AMU3" s="34"/>
      <c r="AMV3" s="34"/>
      <c r="AMW3" s="34"/>
      <c r="AMX3" s="34"/>
      <c r="AMY3" s="34"/>
      <c r="AMZ3" s="34"/>
      <c r="ANA3" s="34"/>
      <c r="ANB3" s="34"/>
      <c r="ANC3" s="34"/>
      <c r="AND3" s="34"/>
      <c r="ANE3" s="34"/>
      <c r="ANF3" s="34"/>
      <c r="ANG3" s="34"/>
      <c r="ANH3" s="34"/>
      <c r="ANI3" s="34"/>
      <c r="ANJ3" s="34"/>
      <c r="ANK3" s="34"/>
      <c r="ANL3" s="34"/>
      <c r="ANM3" s="34"/>
      <c r="ANN3" s="34"/>
      <c r="ANO3" s="34"/>
      <c r="ANP3" s="34"/>
      <c r="ANQ3" s="34"/>
      <c r="ANR3" s="34"/>
      <c r="ANS3" s="34"/>
      <c r="ANT3" s="34"/>
      <c r="ANU3" s="34"/>
      <c r="ANV3" s="34"/>
      <c r="ANW3" s="34"/>
      <c r="ANX3" s="34"/>
      <c r="ANY3" s="34"/>
      <c r="ANZ3" s="34"/>
      <c r="AOA3" s="34"/>
      <c r="AOB3" s="34"/>
      <c r="AOC3" s="34"/>
      <c r="AOD3" s="34"/>
      <c r="AOE3" s="34"/>
      <c r="AOF3" s="34"/>
      <c r="AOG3" s="34"/>
      <c r="AOH3" s="34"/>
      <c r="AOI3" s="34"/>
      <c r="AOJ3" s="34"/>
      <c r="AOK3" s="34"/>
      <c r="AOL3" s="34"/>
      <c r="AOM3" s="34"/>
      <c r="AON3" s="34"/>
      <c r="AOO3" s="34"/>
      <c r="AOP3" s="34"/>
      <c r="AOQ3" s="34"/>
      <c r="AOR3" s="34"/>
      <c r="AOS3" s="34"/>
      <c r="AOT3" s="34"/>
      <c r="AOU3" s="34"/>
      <c r="AOV3" s="34"/>
      <c r="AOW3" s="34"/>
      <c r="AOX3" s="34"/>
      <c r="AOY3" s="34"/>
      <c r="AOZ3" s="34"/>
      <c r="APA3" s="34"/>
      <c r="APB3" s="34"/>
      <c r="APC3" s="34"/>
      <c r="APD3" s="34"/>
      <c r="APE3" s="34"/>
      <c r="APF3" s="34"/>
      <c r="APG3" s="34"/>
      <c r="APH3" s="34"/>
      <c r="API3" s="34"/>
      <c r="APJ3" s="34"/>
      <c r="APK3" s="34"/>
      <c r="APL3" s="34"/>
      <c r="APM3" s="34"/>
      <c r="APN3" s="34"/>
      <c r="APO3" s="34"/>
      <c r="APP3" s="34"/>
      <c r="APQ3" s="34"/>
      <c r="APR3" s="34"/>
      <c r="APS3" s="34"/>
      <c r="APT3" s="34"/>
      <c r="APU3" s="34"/>
      <c r="APV3" s="34"/>
      <c r="APW3" s="34"/>
      <c r="APX3" s="34"/>
      <c r="APY3" s="34"/>
      <c r="APZ3" s="34"/>
      <c r="AQA3" s="34"/>
      <c r="AQB3" s="34"/>
      <c r="AQC3" s="34"/>
      <c r="AQD3" s="34"/>
      <c r="AQE3" s="34"/>
      <c r="AQF3" s="34"/>
      <c r="AQG3" s="34"/>
      <c r="AQH3" s="34"/>
      <c r="AQI3" s="34"/>
      <c r="AQJ3" s="34"/>
      <c r="AQK3" s="34"/>
      <c r="AQL3" s="34"/>
      <c r="AQM3" s="34"/>
      <c r="AQN3" s="34"/>
      <c r="AQO3" s="34"/>
      <c r="AQP3" s="34"/>
      <c r="AQQ3" s="34"/>
      <c r="AQR3" s="34"/>
      <c r="AQS3" s="34"/>
      <c r="AQT3" s="34"/>
      <c r="AQU3" s="34"/>
      <c r="AQV3" s="34"/>
      <c r="AQW3" s="34"/>
      <c r="AQX3" s="34"/>
      <c r="AQY3" s="34"/>
      <c r="AQZ3" s="34"/>
      <c r="ARA3" s="34"/>
      <c r="ARB3" s="34"/>
      <c r="ARC3" s="34"/>
      <c r="ARD3" s="34"/>
      <c r="ARE3" s="34"/>
      <c r="ARF3" s="34"/>
      <c r="ARG3" s="34"/>
      <c r="ARH3" s="34"/>
      <c r="ARI3" s="34"/>
      <c r="ARJ3" s="34"/>
      <c r="ARK3" s="34"/>
      <c r="ARL3" s="34"/>
      <c r="ARM3" s="34"/>
      <c r="ARN3" s="34"/>
      <c r="ARO3" s="34"/>
      <c r="ARP3" s="34"/>
      <c r="ARQ3" s="34"/>
      <c r="ARR3" s="34"/>
      <c r="ARS3" s="34"/>
      <c r="ART3" s="34"/>
      <c r="ARU3" s="34"/>
      <c r="ARV3" s="34"/>
      <c r="ARW3" s="34"/>
      <c r="ARX3" s="34"/>
      <c r="ARY3" s="34"/>
      <c r="ARZ3" s="34"/>
      <c r="ASA3" s="34"/>
      <c r="ASB3" s="34"/>
      <c r="ASC3" s="34"/>
      <c r="ASD3" s="34"/>
      <c r="ASE3" s="34"/>
      <c r="ASF3" s="34"/>
      <c r="ASG3" s="34"/>
      <c r="ASH3" s="34"/>
      <c r="ASI3" s="34"/>
      <c r="ASJ3" s="34"/>
      <c r="ASK3" s="34"/>
      <c r="ASL3" s="34"/>
      <c r="ASM3" s="34"/>
      <c r="ASN3" s="34"/>
      <c r="ASO3" s="34"/>
      <c r="ASP3" s="34"/>
      <c r="ASQ3" s="34"/>
      <c r="ASR3" s="34"/>
      <c r="ASS3" s="34"/>
      <c r="AST3" s="34"/>
      <c r="ASU3" s="34"/>
      <c r="ASV3" s="34"/>
      <c r="ASW3" s="34"/>
      <c r="ASX3" s="34"/>
      <c r="ASY3" s="34"/>
      <c r="ASZ3" s="34"/>
      <c r="ATA3" s="34"/>
      <c r="ATB3" s="34"/>
      <c r="ATC3" s="34"/>
      <c r="ATD3" s="34"/>
      <c r="ATE3" s="34"/>
      <c r="ATF3" s="34"/>
      <c r="ATG3" s="34"/>
      <c r="ATH3" s="34"/>
      <c r="ATI3" s="34"/>
      <c r="ATJ3" s="34"/>
      <c r="ATK3" s="34"/>
      <c r="ATL3" s="34"/>
      <c r="ATM3" s="34"/>
      <c r="ATN3" s="34"/>
      <c r="ATO3" s="34"/>
      <c r="ATP3" s="34"/>
      <c r="ATQ3" s="34"/>
      <c r="ATR3" s="34"/>
      <c r="ATS3" s="34"/>
      <c r="ATT3" s="34"/>
      <c r="ATU3" s="34"/>
      <c r="ATV3" s="34"/>
      <c r="ATW3" s="34"/>
      <c r="ATX3" s="34"/>
      <c r="ATY3" s="34"/>
      <c r="ATZ3" s="34"/>
      <c r="AUA3" s="34"/>
      <c r="AUB3" s="34"/>
      <c r="AUC3" s="34"/>
      <c r="AUD3" s="34"/>
      <c r="AUE3" s="34"/>
      <c r="AUF3" s="34"/>
      <c r="AUG3" s="34"/>
      <c r="AUH3" s="34"/>
      <c r="AUI3" s="34"/>
      <c r="AUJ3" s="34"/>
      <c r="AUK3" s="34"/>
      <c r="AUL3" s="34"/>
      <c r="AUM3" s="34"/>
      <c r="AUN3" s="34"/>
      <c r="AUO3" s="34"/>
      <c r="AUP3" s="34"/>
      <c r="AUQ3" s="34"/>
      <c r="AUR3" s="34"/>
      <c r="AUS3" s="34"/>
      <c r="AUT3" s="34"/>
      <c r="AUU3" s="34"/>
      <c r="AUV3" s="34"/>
      <c r="AUW3" s="34"/>
      <c r="AUX3" s="34"/>
      <c r="AUY3" s="34"/>
      <c r="AUZ3" s="34"/>
      <c r="AVA3" s="34"/>
      <c r="AVB3" s="34"/>
      <c r="AVC3" s="34"/>
      <c r="AVD3" s="34"/>
      <c r="AVE3" s="34"/>
      <c r="AVF3" s="34"/>
      <c r="AVG3" s="34"/>
      <c r="AVH3" s="34"/>
      <c r="AVI3" s="34"/>
      <c r="AVJ3" s="34"/>
      <c r="AVK3" s="34"/>
      <c r="AVL3" s="34"/>
      <c r="AVM3" s="34"/>
      <c r="AVN3" s="34"/>
      <c r="AVO3" s="34"/>
      <c r="AVP3" s="34"/>
      <c r="AVQ3" s="34"/>
      <c r="AVR3" s="34"/>
      <c r="AVS3" s="34"/>
      <c r="AVT3" s="34"/>
      <c r="AVU3" s="34"/>
      <c r="AVV3" s="34"/>
      <c r="AVW3" s="34"/>
      <c r="AVX3" s="34"/>
      <c r="AVY3" s="34"/>
      <c r="AVZ3" s="34"/>
      <c r="AWA3" s="34"/>
      <c r="AWB3" s="34"/>
      <c r="AWC3" s="34"/>
      <c r="AWD3" s="34"/>
      <c r="AWE3" s="34"/>
      <c r="AWF3" s="34"/>
      <c r="AWG3" s="34"/>
      <c r="AWH3" s="34"/>
      <c r="AWI3" s="34"/>
      <c r="AWJ3" s="34"/>
      <c r="AWK3" s="34"/>
      <c r="AWL3" s="34"/>
      <c r="AWM3" s="34"/>
      <c r="AWN3" s="34"/>
      <c r="AWO3" s="34"/>
      <c r="AWP3" s="34"/>
      <c r="AWQ3" s="34"/>
      <c r="AWR3" s="34"/>
      <c r="AWS3" s="34"/>
      <c r="AWT3" s="34"/>
      <c r="AWU3" s="34"/>
      <c r="AWV3" s="34"/>
      <c r="AWW3" s="34"/>
      <c r="AWX3" s="34"/>
      <c r="AWY3" s="34"/>
      <c r="AWZ3" s="34"/>
      <c r="AXA3" s="34"/>
      <c r="AXB3" s="34"/>
      <c r="AXC3" s="34"/>
      <c r="AXD3" s="34"/>
      <c r="AXE3" s="34"/>
      <c r="AXF3" s="34"/>
      <c r="AXG3" s="34"/>
      <c r="AXH3" s="34"/>
      <c r="AXI3" s="34"/>
      <c r="AXJ3" s="34"/>
      <c r="AXK3" s="34"/>
      <c r="AXL3" s="34"/>
      <c r="AXM3" s="34"/>
      <c r="AXN3" s="34"/>
      <c r="AXO3" s="34"/>
      <c r="AXP3" s="34"/>
      <c r="AXQ3" s="34"/>
      <c r="AXR3" s="34"/>
      <c r="AXS3" s="34"/>
      <c r="AXT3" s="34"/>
      <c r="AXU3" s="34"/>
      <c r="AXV3" s="34"/>
      <c r="AXW3" s="34"/>
      <c r="AXX3" s="34"/>
      <c r="AXY3" s="34"/>
      <c r="AXZ3" s="34"/>
      <c r="AYA3" s="34"/>
      <c r="AYB3" s="34"/>
      <c r="AYC3" s="34"/>
      <c r="AYD3" s="34"/>
      <c r="AYE3" s="34"/>
      <c r="AYF3" s="34"/>
      <c r="AYG3" s="34"/>
      <c r="AYH3" s="34"/>
      <c r="AYI3" s="34"/>
      <c r="AYJ3" s="34"/>
      <c r="AYK3" s="34"/>
      <c r="AYL3" s="34"/>
      <c r="AYM3" s="34"/>
      <c r="AYN3" s="34"/>
      <c r="AYO3" s="34"/>
      <c r="AYP3" s="34"/>
      <c r="AYQ3" s="34"/>
      <c r="AYR3" s="34"/>
      <c r="AYS3" s="34"/>
      <c r="AYT3" s="34"/>
      <c r="AYU3" s="34"/>
      <c r="AYV3" s="34"/>
      <c r="AYW3" s="34"/>
      <c r="AYX3" s="34"/>
      <c r="AYY3" s="34"/>
      <c r="AYZ3" s="34"/>
      <c r="AZA3" s="34"/>
      <c r="AZB3" s="34"/>
      <c r="AZC3" s="34"/>
      <c r="AZD3" s="34"/>
      <c r="AZE3" s="34"/>
      <c r="AZF3" s="34"/>
      <c r="AZG3" s="34"/>
      <c r="AZH3" s="34"/>
      <c r="AZI3" s="34"/>
      <c r="AZJ3" s="34"/>
      <c r="AZK3" s="34"/>
      <c r="AZL3" s="34"/>
      <c r="AZM3" s="34"/>
      <c r="AZN3" s="34"/>
      <c r="AZO3" s="34"/>
      <c r="AZP3" s="34"/>
      <c r="AZQ3" s="34"/>
      <c r="AZR3" s="34"/>
      <c r="AZS3" s="34"/>
      <c r="AZT3" s="34"/>
      <c r="AZU3" s="34"/>
      <c r="AZV3" s="34"/>
      <c r="AZW3" s="34"/>
      <c r="AZX3" s="34"/>
      <c r="AZY3" s="34"/>
      <c r="AZZ3" s="34"/>
      <c r="BAA3" s="34"/>
      <c r="BAB3" s="34"/>
      <c r="BAC3" s="34"/>
      <c r="BAD3" s="34"/>
      <c r="BAE3" s="34"/>
      <c r="BAF3" s="34"/>
      <c r="BAG3" s="34"/>
      <c r="BAH3" s="34"/>
      <c r="BAI3" s="34"/>
      <c r="BAJ3" s="34"/>
      <c r="BAK3" s="34"/>
      <c r="BAL3" s="34"/>
      <c r="BAM3" s="34"/>
      <c r="BAN3" s="34"/>
      <c r="BAO3" s="34"/>
      <c r="BAP3" s="34"/>
      <c r="BAQ3" s="34"/>
      <c r="BAR3" s="34"/>
      <c r="BAS3" s="34"/>
      <c r="BAT3" s="34"/>
      <c r="BAU3" s="34"/>
      <c r="BAV3" s="34"/>
      <c r="BAW3" s="34"/>
      <c r="BAX3" s="34"/>
      <c r="BAY3" s="34"/>
      <c r="BAZ3" s="34"/>
      <c r="BBA3" s="34"/>
      <c r="BBB3" s="34"/>
      <c r="BBC3" s="34"/>
      <c r="BBD3" s="34"/>
      <c r="BBE3" s="34"/>
      <c r="BBF3" s="34"/>
      <c r="BBG3" s="34"/>
      <c r="BBH3" s="34"/>
      <c r="BBI3" s="34"/>
      <c r="BBJ3" s="34"/>
      <c r="BBK3" s="34"/>
      <c r="BBL3" s="34"/>
      <c r="BBM3" s="34"/>
      <c r="BBN3" s="34"/>
      <c r="BBO3" s="34"/>
      <c r="BBP3" s="34"/>
      <c r="BBQ3" s="34"/>
      <c r="BBR3" s="34"/>
      <c r="BBS3" s="34"/>
      <c r="BBT3" s="34"/>
      <c r="BBU3" s="34"/>
      <c r="BBV3" s="34"/>
      <c r="BBW3" s="34"/>
      <c r="BBX3" s="34"/>
      <c r="BBY3" s="34"/>
      <c r="BBZ3" s="34"/>
      <c r="BCA3" s="34"/>
      <c r="BCB3" s="34"/>
      <c r="BCC3" s="34"/>
      <c r="BCD3" s="34"/>
      <c r="BCE3" s="34"/>
      <c r="BCF3" s="34"/>
      <c r="BCG3" s="34"/>
      <c r="BCH3" s="34"/>
      <c r="BCI3" s="34"/>
      <c r="BCJ3" s="34"/>
      <c r="BCK3" s="34"/>
      <c r="BCL3" s="34"/>
      <c r="BCM3" s="34"/>
      <c r="BCN3" s="34"/>
      <c r="BCO3" s="34"/>
      <c r="BCP3" s="34"/>
      <c r="BCQ3" s="34"/>
      <c r="BCR3" s="34"/>
      <c r="BCS3" s="34"/>
      <c r="BCT3" s="34"/>
      <c r="BCU3" s="34"/>
      <c r="BCV3" s="34"/>
      <c r="BCW3" s="34"/>
      <c r="BCX3" s="34"/>
      <c r="BCY3" s="34"/>
      <c r="BCZ3" s="34"/>
      <c r="BDA3" s="34"/>
      <c r="BDB3" s="34"/>
      <c r="BDC3" s="34"/>
      <c r="BDD3" s="34"/>
      <c r="BDE3" s="34"/>
      <c r="BDF3" s="34"/>
      <c r="BDG3" s="34"/>
      <c r="BDH3" s="34"/>
      <c r="BDI3" s="34"/>
      <c r="BDJ3" s="34"/>
      <c r="BDK3" s="34"/>
      <c r="BDL3" s="34"/>
      <c r="BDM3" s="34"/>
      <c r="BDN3" s="34"/>
      <c r="BDO3" s="34"/>
      <c r="BDP3" s="34"/>
      <c r="BDQ3" s="34"/>
      <c r="BDR3" s="34"/>
      <c r="BDS3" s="34"/>
      <c r="BDT3" s="34"/>
      <c r="BDU3" s="34"/>
      <c r="BDV3" s="34"/>
      <c r="BDW3" s="34"/>
      <c r="BDX3" s="34"/>
      <c r="BDY3" s="34"/>
      <c r="BDZ3" s="34"/>
      <c r="BEA3" s="34"/>
      <c r="BEB3" s="34"/>
      <c r="BEC3" s="34"/>
      <c r="BED3" s="34"/>
      <c r="BEE3" s="34"/>
      <c r="BEF3" s="34"/>
      <c r="BEG3" s="34"/>
      <c r="BEH3" s="34"/>
      <c r="BEI3" s="34"/>
      <c r="BEJ3" s="34"/>
      <c r="BEK3" s="34"/>
      <c r="BEL3" s="34"/>
      <c r="BEM3" s="34"/>
      <c r="BEN3" s="34"/>
      <c r="BEO3" s="34"/>
      <c r="BEP3" s="34"/>
      <c r="BEQ3" s="34"/>
      <c r="BER3" s="34"/>
      <c r="BES3" s="34"/>
      <c r="BET3" s="34"/>
      <c r="BEU3" s="34"/>
      <c r="BEV3" s="34"/>
      <c r="BEW3" s="34"/>
      <c r="BEX3" s="34"/>
      <c r="BEY3" s="34"/>
      <c r="BEZ3" s="34"/>
      <c r="BFA3" s="34"/>
      <c r="BFB3" s="34"/>
      <c r="BFC3" s="34"/>
      <c r="BFD3" s="34"/>
      <c r="BFE3" s="34"/>
      <c r="BFF3" s="34"/>
      <c r="BFG3" s="34"/>
      <c r="BFH3" s="34"/>
      <c r="BFI3" s="34"/>
      <c r="BFJ3" s="34"/>
      <c r="BFK3" s="34"/>
      <c r="BFL3" s="34"/>
      <c r="BFM3" s="34"/>
      <c r="BFN3" s="34"/>
      <c r="BFO3" s="34"/>
      <c r="BFP3" s="34"/>
      <c r="BFQ3" s="34"/>
      <c r="BFR3" s="34"/>
      <c r="BFS3" s="34"/>
      <c r="BFT3" s="34"/>
      <c r="BFU3" s="34"/>
      <c r="BFV3" s="34"/>
      <c r="BFW3" s="34"/>
      <c r="BFX3" s="34"/>
      <c r="BFY3" s="34"/>
      <c r="BFZ3" s="34"/>
      <c r="BGA3" s="34"/>
      <c r="BGB3" s="34"/>
      <c r="BGC3" s="34"/>
      <c r="BGD3" s="34"/>
      <c r="BGE3" s="34"/>
      <c r="BGF3" s="34"/>
      <c r="BGG3" s="34"/>
      <c r="BGH3" s="34"/>
      <c r="BGI3" s="34"/>
      <c r="BGJ3" s="34"/>
      <c r="BGK3" s="34"/>
      <c r="BGL3" s="34"/>
      <c r="BGM3" s="34"/>
      <c r="BGN3" s="34"/>
      <c r="BGO3" s="34"/>
      <c r="BGP3" s="34"/>
      <c r="BGQ3" s="34"/>
      <c r="BGR3" s="34"/>
      <c r="BGS3" s="34"/>
      <c r="BGT3" s="34"/>
      <c r="BGU3" s="34"/>
      <c r="BGV3" s="34"/>
      <c r="BGW3" s="34"/>
      <c r="BGX3" s="34"/>
      <c r="BGY3" s="34"/>
      <c r="BGZ3" s="34"/>
      <c r="BHA3" s="34"/>
      <c r="BHB3" s="34"/>
      <c r="BHC3" s="34"/>
      <c r="BHD3" s="34"/>
      <c r="BHE3" s="34"/>
      <c r="BHF3" s="34"/>
      <c r="BHG3" s="34"/>
      <c r="BHH3" s="34"/>
      <c r="BHI3" s="34"/>
      <c r="BHJ3" s="34"/>
      <c r="BHK3" s="34"/>
      <c r="BHL3" s="34"/>
      <c r="BHM3" s="34"/>
      <c r="BHN3" s="34"/>
      <c r="BHO3" s="34"/>
      <c r="BHP3" s="34"/>
      <c r="BHQ3" s="34"/>
      <c r="BHR3" s="34"/>
      <c r="BHS3" s="34"/>
      <c r="BHT3" s="34"/>
      <c r="BHU3" s="34"/>
      <c r="BHV3" s="34"/>
      <c r="BHW3" s="34"/>
      <c r="BHX3" s="34"/>
      <c r="BHY3" s="34"/>
      <c r="BHZ3" s="34"/>
      <c r="BIA3" s="34"/>
      <c r="BIB3" s="34"/>
      <c r="BIC3" s="34"/>
      <c r="BID3" s="34"/>
      <c r="BIE3" s="34"/>
      <c r="BIF3" s="34"/>
      <c r="BIG3" s="34"/>
      <c r="BIH3" s="34"/>
      <c r="BII3" s="34"/>
      <c r="BIJ3" s="34"/>
      <c r="BIK3" s="34"/>
      <c r="BIL3" s="34"/>
      <c r="BIM3" s="34"/>
      <c r="BIN3" s="34"/>
      <c r="BIO3" s="34"/>
      <c r="BIP3" s="34"/>
      <c r="BIQ3" s="34"/>
      <c r="BIR3" s="34"/>
      <c r="BIS3" s="34"/>
      <c r="BIT3" s="34"/>
      <c r="BIU3" s="34"/>
      <c r="BIV3" s="34"/>
      <c r="BIW3" s="34"/>
      <c r="BIX3" s="34"/>
      <c r="BIY3" s="34"/>
      <c r="BIZ3" s="34"/>
      <c r="BJA3" s="34"/>
      <c r="BJB3" s="34"/>
      <c r="BJC3" s="34"/>
      <c r="BJD3" s="34"/>
      <c r="BJE3" s="34"/>
      <c r="BJF3" s="34"/>
      <c r="BJG3" s="34"/>
      <c r="BJH3" s="34"/>
      <c r="BJI3" s="34"/>
      <c r="BJJ3" s="34"/>
      <c r="BJK3" s="34"/>
      <c r="BJL3" s="34"/>
      <c r="BJM3" s="34"/>
      <c r="BJN3" s="34"/>
      <c r="BJO3" s="34"/>
      <c r="BJP3" s="34"/>
      <c r="BJQ3" s="34"/>
      <c r="BJR3" s="34"/>
      <c r="BJS3" s="34"/>
      <c r="BJT3" s="34"/>
      <c r="BJU3" s="34"/>
      <c r="BJV3" s="34"/>
      <c r="BJW3" s="34"/>
      <c r="BJX3" s="34"/>
      <c r="BJY3" s="34"/>
      <c r="BJZ3" s="34"/>
      <c r="BKA3" s="34"/>
      <c r="BKB3" s="34"/>
      <c r="BKC3" s="34"/>
      <c r="BKD3" s="34"/>
      <c r="BKE3" s="34"/>
      <c r="BKF3" s="34"/>
      <c r="BKG3" s="34"/>
      <c r="BKH3" s="34"/>
      <c r="BKI3" s="34"/>
      <c r="BKJ3" s="34"/>
      <c r="BKK3" s="34"/>
      <c r="BKL3" s="34"/>
      <c r="BKM3" s="34"/>
      <c r="BKN3" s="34"/>
      <c r="BKO3" s="34"/>
      <c r="BKP3" s="34"/>
      <c r="BKQ3" s="34"/>
      <c r="BKR3" s="34"/>
      <c r="BKS3" s="34"/>
      <c r="BKT3" s="34"/>
      <c r="BKU3" s="34"/>
      <c r="BKV3" s="34"/>
      <c r="BKW3" s="34"/>
      <c r="BKX3" s="34"/>
      <c r="BKY3" s="34"/>
      <c r="BKZ3" s="34"/>
      <c r="BLA3" s="34"/>
      <c r="BLB3" s="34"/>
      <c r="BLC3" s="34"/>
      <c r="BLD3" s="34"/>
      <c r="BLE3" s="34"/>
      <c r="BLF3" s="34"/>
      <c r="BLG3" s="34"/>
      <c r="BLH3" s="34"/>
      <c r="BLI3" s="34"/>
      <c r="BLJ3" s="34"/>
      <c r="BLK3" s="34"/>
      <c r="BLL3" s="34"/>
      <c r="BLM3" s="34"/>
      <c r="BLN3" s="34"/>
      <c r="BLO3" s="34"/>
      <c r="BLP3" s="34"/>
      <c r="BLQ3" s="34"/>
      <c r="BLR3" s="34"/>
      <c r="BLS3" s="34"/>
      <c r="BLT3" s="34"/>
      <c r="BLU3" s="34"/>
      <c r="BLV3" s="34"/>
      <c r="BLW3" s="34"/>
      <c r="BLX3" s="34"/>
      <c r="BLY3" s="34"/>
      <c r="BLZ3" s="34"/>
      <c r="BMA3" s="34"/>
      <c r="BMB3" s="34"/>
      <c r="BMC3" s="34"/>
      <c r="BMD3" s="34"/>
      <c r="BME3" s="34"/>
      <c r="BMF3" s="34"/>
      <c r="BMG3" s="34"/>
      <c r="BMH3" s="34"/>
      <c r="BMI3" s="34"/>
      <c r="BMJ3" s="34"/>
      <c r="BMK3" s="34"/>
      <c r="BML3" s="34"/>
      <c r="BMM3" s="34"/>
      <c r="BMN3" s="34"/>
      <c r="BMO3" s="34"/>
      <c r="BMP3" s="34"/>
      <c r="BMQ3" s="34"/>
      <c r="BMR3" s="34"/>
      <c r="BMS3" s="34"/>
      <c r="BMT3" s="34"/>
      <c r="BMU3" s="34"/>
      <c r="BMV3" s="34"/>
      <c r="BMW3" s="34"/>
      <c r="BMX3" s="34"/>
      <c r="BMY3" s="34"/>
      <c r="BMZ3" s="34"/>
      <c r="BNA3" s="34"/>
      <c r="BNB3" s="34"/>
      <c r="BNC3" s="34"/>
      <c r="BND3" s="34"/>
      <c r="BNE3" s="34"/>
      <c r="BNF3" s="34"/>
      <c r="BNG3" s="34"/>
      <c r="BNH3" s="34"/>
      <c r="BNI3" s="34"/>
      <c r="BNJ3" s="34"/>
      <c r="BNK3" s="34"/>
      <c r="BNL3" s="34"/>
      <c r="BNM3" s="34"/>
      <c r="BNN3" s="34"/>
      <c r="BNO3" s="34"/>
      <c r="BNP3" s="34"/>
      <c r="BNQ3" s="34"/>
      <c r="BNR3" s="34"/>
      <c r="BNS3" s="34"/>
      <c r="BNT3" s="34"/>
      <c r="BNU3" s="34"/>
      <c r="BNV3" s="34"/>
      <c r="BNW3" s="34"/>
      <c r="BNX3" s="34"/>
      <c r="BNY3" s="34"/>
      <c r="BNZ3" s="34"/>
      <c r="BOA3" s="34"/>
      <c r="BOB3" s="34"/>
      <c r="BOC3" s="34"/>
      <c r="BOD3" s="34"/>
      <c r="BOE3" s="34"/>
      <c r="BOF3" s="34"/>
      <c r="BOG3" s="34"/>
      <c r="BOH3" s="34"/>
      <c r="BOI3" s="34"/>
      <c r="BOJ3" s="34"/>
      <c r="BOK3" s="34"/>
      <c r="BOL3" s="34"/>
      <c r="BOM3" s="34"/>
      <c r="BON3" s="34"/>
      <c r="BOO3" s="34"/>
      <c r="BOP3" s="34"/>
      <c r="BOQ3" s="34"/>
      <c r="BOR3" s="34"/>
      <c r="BOS3" s="34"/>
      <c r="BOT3" s="34"/>
      <c r="BOU3" s="34"/>
      <c r="BOV3" s="34"/>
      <c r="BOW3" s="34"/>
      <c r="BOX3" s="34"/>
      <c r="BOY3" s="34"/>
      <c r="BOZ3" s="34"/>
      <c r="BPA3" s="34"/>
      <c r="BPB3" s="34"/>
      <c r="BPC3" s="34"/>
      <c r="BPD3" s="34"/>
      <c r="BPE3" s="34"/>
      <c r="BPF3" s="34"/>
      <c r="BPG3" s="34"/>
      <c r="BPH3" s="34"/>
      <c r="BPI3" s="34"/>
      <c r="BPJ3" s="34"/>
      <c r="BPK3" s="34"/>
      <c r="BPL3" s="34"/>
      <c r="BPM3" s="34"/>
      <c r="BPN3" s="34"/>
      <c r="BPO3" s="34"/>
      <c r="BPP3" s="34"/>
      <c r="BPQ3" s="34"/>
      <c r="BPR3" s="34"/>
      <c r="BPS3" s="34"/>
      <c r="BPT3" s="34"/>
      <c r="BPU3" s="34"/>
      <c r="BPV3" s="34"/>
      <c r="BPW3" s="34"/>
      <c r="BPX3" s="34"/>
      <c r="BPY3" s="34"/>
      <c r="BPZ3" s="34"/>
      <c r="BQA3" s="34"/>
      <c r="BQB3" s="34"/>
      <c r="BQC3" s="34"/>
      <c r="BQD3" s="34"/>
      <c r="BQE3" s="34"/>
      <c r="BQF3" s="34"/>
      <c r="BQG3" s="34"/>
      <c r="BQH3" s="34"/>
      <c r="BQI3" s="34"/>
      <c r="BQJ3" s="34"/>
      <c r="BQK3" s="34"/>
      <c r="BQL3" s="34"/>
      <c r="BQM3" s="34"/>
      <c r="BQN3" s="34"/>
      <c r="BQO3" s="34"/>
      <c r="BQP3" s="34"/>
      <c r="BQQ3" s="34"/>
      <c r="BQR3" s="34"/>
      <c r="BQS3" s="34"/>
      <c r="BQT3" s="34"/>
      <c r="BQU3" s="34"/>
      <c r="BQV3" s="34"/>
      <c r="BQW3" s="34"/>
      <c r="BQX3" s="34"/>
      <c r="BQY3" s="34"/>
      <c r="BQZ3" s="34"/>
      <c r="BRA3" s="34"/>
      <c r="BRB3" s="34"/>
      <c r="BRC3" s="34"/>
      <c r="BRD3" s="34"/>
      <c r="BRE3" s="34"/>
      <c r="BRF3" s="34"/>
      <c r="BRG3" s="34"/>
      <c r="BRH3" s="34"/>
      <c r="BRI3" s="34"/>
      <c r="BRJ3" s="34"/>
      <c r="BRK3" s="34"/>
      <c r="BRL3" s="34"/>
      <c r="BRM3" s="34"/>
      <c r="BRN3" s="34"/>
      <c r="BRO3" s="34"/>
      <c r="BRP3" s="34"/>
      <c r="BRQ3" s="34"/>
      <c r="BRR3" s="34"/>
      <c r="BRS3" s="34"/>
      <c r="BRT3" s="34"/>
      <c r="BRU3" s="34"/>
      <c r="BRV3" s="34"/>
      <c r="BRW3" s="34"/>
      <c r="BRX3" s="34"/>
      <c r="BRY3" s="34"/>
      <c r="BRZ3" s="34"/>
      <c r="BSA3" s="34"/>
      <c r="BSB3" s="34"/>
      <c r="BSC3" s="34"/>
      <c r="BSD3" s="34"/>
      <c r="BSE3" s="34"/>
      <c r="BSF3" s="34"/>
      <c r="BSG3" s="34"/>
      <c r="BSH3" s="34"/>
      <c r="BSI3" s="34"/>
      <c r="BSJ3" s="34"/>
      <c r="BSK3" s="34"/>
      <c r="BSL3" s="34"/>
      <c r="BSM3" s="34"/>
      <c r="BSN3" s="34"/>
      <c r="BSO3" s="34"/>
      <c r="BSP3" s="34"/>
      <c r="BSQ3" s="34"/>
      <c r="BSR3" s="34"/>
      <c r="BSS3" s="34"/>
      <c r="BST3" s="34"/>
      <c r="BSU3" s="34"/>
      <c r="BSV3" s="34"/>
      <c r="BSW3" s="34"/>
      <c r="BSX3" s="34"/>
      <c r="BSY3" s="34"/>
      <c r="BSZ3" s="34"/>
      <c r="BTA3" s="34"/>
      <c r="BTB3" s="34"/>
      <c r="BTC3" s="34"/>
      <c r="BTD3" s="34"/>
      <c r="BTE3" s="34"/>
      <c r="BTF3" s="34"/>
      <c r="BTG3" s="34"/>
      <c r="BTH3" s="34"/>
      <c r="BTI3" s="34"/>
      <c r="BTJ3" s="34"/>
      <c r="BTK3" s="34"/>
      <c r="BTL3" s="34"/>
      <c r="BTM3" s="34"/>
      <c r="BTN3" s="34"/>
      <c r="BTO3" s="34"/>
      <c r="BTP3" s="34"/>
      <c r="BTQ3" s="34"/>
      <c r="BTR3" s="34"/>
      <c r="BTS3" s="34"/>
      <c r="BTT3" s="34"/>
      <c r="BTU3" s="34"/>
      <c r="BTV3" s="34"/>
      <c r="BTW3" s="34"/>
      <c r="BTX3" s="34"/>
      <c r="BTY3" s="34"/>
      <c r="BTZ3" s="34"/>
      <c r="BUA3" s="34"/>
      <c r="BUB3" s="34"/>
      <c r="BUC3" s="34"/>
      <c r="BUD3" s="34"/>
      <c r="BUE3" s="34"/>
      <c r="BUF3" s="34"/>
      <c r="BUG3" s="34"/>
      <c r="BUH3" s="34"/>
      <c r="BUI3" s="34"/>
      <c r="BUJ3" s="34"/>
      <c r="BUK3" s="34"/>
      <c r="BUL3" s="34"/>
      <c r="BUM3" s="34"/>
      <c r="BUN3" s="34"/>
      <c r="BUO3" s="34"/>
      <c r="BUP3" s="34"/>
      <c r="BUQ3" s="34"/>
      <c r="BUR3" s="34"/>
      <c r="BUS3" s="34"/>
      <c r="BUT3" s="34"/>
      <c r="BUU3" s="34"/>
      <c r="BUV3" s="34"/>
      <c r="BUW3" s="34"/>
      <c r="BUX3" s="34"/>
      <c r="BUY3" s="34"/>
      <c r="BUZ3" s="34"/>
      <c r="BVA3" s="34"/>
      <c r="BVB3" s="34"/>
      <c r="BVC3" s="34"/>
      <c r="BVD3" s="34"/>
      <c r="BVE3" s="34"/>
      <c r="BVF3" s="34"/>
      <c r="BVG3" s="34"/>
      <c r="BVH3" s="34"/>
      <c r="BVI3" s="34"/>
      <c r="BVJ3" s="34"/>
      <c r="BVK3" s="34"/>
      <c r="BVL3" s="34"/>
      <c r="BVM3" s="34"/>
      <c r="BVN3" s="34"/>
      <c r="BVO3" s="34"/>
      <c r="BVP3" s="34"/>
      <c r="BVQ3" s="34"/>
      <c r="BVR3" s="34"/>
      <c r="BVS3" s="34"/>
      <c r="BVT3" s="34"/>
      <c r="BVU3" s="34"/>
      <c r="BVV3" s="34"/>
      <c r="BVW3" s="34"/>
      <c r="BVX3" s="34"/>
      <c r="BVY3" s="34"/>
      <c r="BVZ3" s="34"/>
      <c r="BWA3" s="34"/>
      <c r="BWB3" s="34"/>
      <c r="BWC3" s="34"/>
      <c r="BWD3" s="34"/>
      <c r="BWE3" s="34"/>
      <c r="BWF3" s="34"/>
      <c r="BWG3" s="34"/>
      <c r="BWH3" s="34"/>
      <c r="BWI3" s="34"/>
      <c r="BWJ3" s="34"/>
      <c r="BWK3" s="34"/>
      <c r="BWL3" s="34"/>
      <c r="BWM3" s="34"/>
      <c r="BWN3" s="34"/>
      <c r="BWO3" s="34"/>
      <c r="BWP3" s="34"/>
      <c r="BWQ3" s="34"/>
      <c r="BWR3" s="34"/>
      <c r="BWS3" s="34"/>
      <c r="BWT3" s="34"/>
      <c r="BWU3" s="34"/>
      <c r="BWV3" s="34"/>
      <c r="BWW3" s="34"/>
      <c r="BWX3" s="34"/>
      <c r="BWY3" s="34"/>
      <c r="BWZ3" s="34"/>
      <c r="BXA3" s="34"/>
      <c r="BXB3" s="34"/>
      <c r="BXC3" s="34"/>
      <c r="BXD3" s="34"/>
      <c r="BXE3" s="34"/>
      <c r="BXF3" s="34"/>
      <c r="BXG3" s="34"/>
      <c r="BXH3" s="34"/>
      <c r="BXI3" s="34"/>
      <c r="BXJ3" s="34"/>
      <c r="BXK3" s="34"/>
      <c r="BXL3" s="34"/>
      <c r="BXM3" s="34"/>
      <c r="BXN3" s="34"/>
      <c r="BXO3" s="34"/>
      <c r="BXP3" s="34"/>
      <c r="BXQ3" s="34"/>
      <c r="BXR3" s="34"/>
      <c r="BXS3" s="34"/>
      <c r="BXT3" s="34"/>
      <c r="BXU3" s="34"/>
      <c r="BXV3" s="34"/>
      <c r="BXW3" s="34"/>
      <c r="BXX3" s="34"/>
      <c r="BXY3" s="34"/>
      <c r="BXZ3" s="34"/>
      <c r="BYA3" s="34"/>
      <c r="BYB3" s="34"/>
      <c r="BYC3" s="34"/>
      <c r="BYD3" s="34"/>
      <c r="BYE3" s="34"/>
      <c r="BYF3" s="34"/>
      <c r="BYG3" s="34"/>
      <c r="BYH3" s="34"/>
      <c r="BYI3" s="34"/>
      <c r="BYJ3" s="34"/>
      <c r="BYK3" s="34"/>
      <c r="BYL3" s="34"/>
      <c r="BYM3" s="34"/>
      <c r="BYN3" s="34"/>
      <c r="BYO3" s="34"/>
      <c r="BYP3" s="34"/>
      <c r="BYQ3" s="34"/>
      <c r="BYR3" s="34"/>
      <c r="BYS3" s="34"/>
      <c r="BYT3" s="34"/>
      <c r="BYU3" s="34"/>
      <c r="BYV3" s="34"/>
      <c r="BYW3" s="34"/>
      <c r="BYX3" s="34"/>
      <c r="BYY3" s="34"/>
      <c r="BYZ3" s="34"/>
      <c r="BZA3" s="34"/>
      <c r="BZB3" s="34"/>
      <c r="BZC3" s="34"/>
      <c r="BZD3" s="34"/>
      <c r="BZE3" s="34"/>
      <c r="BZF3" s="34"/>
      <c r="BZG3" s="34"/>
      <c r="BZH3" s="34"/>
      <c r="BZI3" s="34"/>
      <c r="BZJ3" s="34"/>
      <c r="BZK3" s="34"/>
      <c r="BZL3" s="34"/>
      <c r="BZM3" s="34"/>
      <c r="BZN3" s="34"/>
      <c r="BZO3" s="34"/>
      <c r="BZP3" s="34"/>
      <c r="BZQ3" s="34"/>
      <c r="BZR3" s="34"/>
      <c r="BZS3" s="34"/>
      <c r="BZT3" s="34"/>
      <c r="BZU3" s="34"/>
      <c r="BZV3" s="34"/>
      <c r="BZW3" s="34"/>
      <c r="BZX3" s="34"/>
      <c r="BZY3" s="34"/>
      <c r="BZZ3" s="34"/>
      <c r="CAA3" s="34"/>
      <c r="CAB3" s="34"/>
      <c r="CAC3" s="34"/>
      <c r="CAD3" s="34"/>
      <c r="CAE3" s="34"/>
      <c r="CAF3" s="34"/>
      <c r="CAG3" s="34"/>
      <c r="CAH3" s="34"/>
      <c r="CAI3" s="34"/>
      <c r="CAJ3" s="34"/>
      <c r="CAK3" s="34"/>
      <c r="CAL3" s="34"/>
      <c r="CAM3" s="34"/>
      <c r="CAN3" s="34"/>
      <c r="CAO3" s="34"/>
      <c r="CAP3" s="34"/>
      <c r="CAQ3" s="34"/>
      <c r="CAR3" s="34"/>
      <c r="CAS3" s="34"/>
      <c r="CAT3" s="34"/>
      <c r="CAU3" s="34"/>
      <c r="CAV3" s="34"/>
      <c r="CAW3" s="34"/>
      <c r="CAX3" s="34"/>
      <c r="CAY3" s="34"/>
      <c r="CAZ3" s="34"/>
      <c r="CBA3" s="34"/>
      <c r="CBB3" s="34"/>
      <c r="CBC3" s="34"/>
      <c r="CBD3" s="34"/>
      <c r="CBE3" s="34"/>
      <c r="CBF3" s="34"/>
      <c r="CBG3" s="34"/>
      <c r="CBH3" s="34"/>
      <c r="CBI3" s="34"/>
      <c r="CBJ3" s="34"/>
      <c r="CBK3" s="34"/>
      <c r="CBL3" s="34"/>
      <c r="CBM3" s="34"/>
      <c r="CBN3" s="34"/>
      <c r="CBO3" s="34"/>
      <c r="CBP3" s="34"/>
      <c r="CBQ3" s="34"/>
      <c r="CBR3" s="34"/>
      <c r="CBS3" s="34"/>
      <c r="CBT3" s="34"/>
      <c r="CBU3" s="34"/>
      <c r="CBV3" s="34"/>
      <c r="CBW3" s="34"/>
      <c r="CBX3" s="34"/>
      <c r="CBY3" s="34"/>
      <c r="CBZ3" s="34"/>
      <c r="CCA3" s="34"/>
      <c r="CCB3" s="34"/>
      <c r="CCC3" s="34"/>
      <c r="CCD3" s="34"/>
      <c r="CCE3" s="34"/>
      <c r="CCF3" s="34"/>
      <c r="CCG3" s="34"/>
      <c r="CCH3" s="34"/>
      <c r="CCI3" s="34"/>
      <c r="CCJ3" s="34"/>
      <c r="CCK3" s="34"/>
      <c r="CCL3" s="34"/>
      <c r="CCM3" s="34"/>
      <c r="CCN3" s="34"/>
      <c r="CCO3" s="34"/>
      <c r="CCP3" s="34"/>
      <c r="CCQ3" s="34"/>
      <c r="CCR3" s="34"/>
      <c r="CCS3" s="34"/>
      <c r="CCT3" s="34"/>
      <c r="CCU3" s="34"/>
      <c r="CCV3" s="34"/>
      <c r="CCW3" s="34"/>
      <c r="CCX3" s="34"/>
      <c r="CCY3" s="34"/>
      <c r="CCZ3" s="34"/>
      <c r="CDA3" s="34"/>
      <c r="CDB3" s="34"/>
      <c r="CDC3" s="34"/>
      <c r="CDD3" s="34"/>
      <c r="CDE3" s="34"/>
      <c r="CDF3" s="34"/>
      <c r="CDG3" s="34"/>
      <c r="CDH3" s="34"/>
      <c r="CDI3" s="34"/>
      <c r="CDJ3" s="34"/>
      <c r="CDK3" s="34"/>
      <c r="CDL3" s="34"/>
      <c r="CDM3" s="34"/>
      <c r="CDN3" s="34"/>
      <c r="CDO3" s="34"/>
      <c r="CDP3" s="34"/>
      <c r="CDQ3" s="34"/>
      <c r="CDR3" s="34"/>
      <c r="CDS3" s="34"/>
      <c r="CDT3" s="34"/>
      <c r="CDU3" s="34"/>
      <c r="CDV3" s="34"/>
      <c r="CDW3" s="34"/>
      <c r="CDX3" s="34"/>
      <c r="CDY3" s="34"/>
      <c r="CDZ3" s="34"/>
      <c r="CEA3" s="34"/>
      <c r="CEB3" s="34"/>
      <c r="CEC3" s="34"/>
      <c r="CED3" s="34"/>
      <c r="CEE3" s="34"/>
      <c r="CEF3" s="34"/>
      <c r="CEG3" s="34"/>
      <c r="CEH3" s="34"/>
      <c r="CEI3" s="34"/>
      <c r="CEJ3" s="34"/>
      <c r="CEK3" s="34"/>
      <c r="CEL3" s="34"/>
      <c r="CEM3" s="34"/>
      <c r="CEN3" s="34"/>
      <c r="CEO3" s="34"/>
      <c r="CEP3" s="34"/>
      <c r="CEQ3" s="34"/>
      <c r="CER3" s="34"/>
      <c r="CES3" s="34"/>
      <c r="CET3" s="34"/>
      <c r="CEU3" s="34"/>
      <c r="CEV3" s="34"/>
      <c r="CEW3" s="34"/>
      <c r="CEX3" s="34"/>
      <c r="CEY3" s="34"/>
      <c r="CEZ3" s="34"/>
      <c r="CFA3" s="34"/>
      <c r="CFB3" s="34"/>
      <c r="CFC3" s="34"/>
      <c r="CFD3" s="34"/>
      <c r="CFE3" s="34"/>
      <c r="CFF3" s="34"/>
      <c r="CFG3" s="34"/>
      <c r="CFH3" s="34"/>
      <c r="CFI3" s="34"/>
      <c r="CFJ3" s="34"/>
      <c r="CFK3" s="34"/>
      <c r="CFL3" s="34"/>
      <c r="CFM3" s="34"/>
      <c r="CFN3" s="34"/>
      <c r="CFO3" s="34"/>
      <c r="CFP3" s="34"/>
      <c r="CFQ3" s="34"/>
      <c r="CFR3" s="34"/>
      <c r="CFS3" s="34"/>
      <c r="CFT3" s="34"/>
      <c r="CFU3" s="34"/>
      <c r="CFV3" s="34"/>
      <c r="CFW3" s="34"/>
      <c r="CFX3" s="34"/>
      <c r="CFY3" s="34"/>
      <c r="CFZ3" s="34"/>
      <c r="CGA3" s="34"/>
      <c r="CGB3" s="34"/>
      <c r="CGC3" s="34"/>
      <c r="CGD3" s="34"/>
      <c r="CGE3" s="34"/>
      <c r="CGF3" s="34"/>
      <c r="CGG3" s="34"/>
      <c r="CGH3" s="34"/>
      <c r="CGI3" s="34"/>
      <c r="CGJ3" s="34"/>
      <c r="CGK3" s="34"/>
      <c r="CGL3" s="34"/>
      <c r="CGM3" s="34"/>
      <c r="CGN3" s="34"/>
      <c r="CGO3" s="34"/>
      <c r="CGP3" s="34"/>
      <c r="CGQ3" s="34"/>
      <c r="CGR3" s="34"/>
      <c r="CGS3" s="34"/>
      <c r="CGT3" s="34"/>
      <c r="CGU3" s="34"/>
      <c r="CGV3" s="34"/>
      <c r="CGW3" s="34"/>
      <c r="CGX3" s="34"/>
      <c r="CGY3" s="34"/>
      <c r="CGZ3" s="34"/>
      <c r="CHA3" s="34"/>
      <c r="CHB3" s="34"/>
      <c r="CHC3" s="34"/>
      <c r="CHD3" s="34"/>
      <c r="CHE3" s="34"/>
      <c r="CHF3" s="34"/>
      <c r="CHG3" s="34"/>
      <c r="CHH3" s="34"/>
      <c r="CHI3" s="34"/>
      <c r="CHJ3" s="34"/>
      <c r="CHK3" s="34"/>
      <c r="CHL3" s="34"/>
      <c r="CHM3" s="34"/>
      <c r="CHN3" s="34"/>
      <c r="CHO3" s="34"/>
      <c r="CHP3" s="34"/>
      <c r="CHQ3" s="34"/>
      <c r="CHR3" s="34"/>
      <c r="CHS3" s="34"/>
      <c r="CHT3" s="34"/>
      <c r="CHU3" s="34"/>
      <c r="CHV3" s="34"/>
      <c r="CHW3" s="34"/>
      <c r="CHX3" s="34"/>
      <c r="CHY3" s="34"/>
      <c r="CHZ3" s="34"/>
      <c r="CIA3" s="34"/>
      <c r="CIB3" s="34"/>
      <c r="CIC3" s="34"/>
      <c r="CID3" s="34"/>
      <c r="CIE3" s="34"/>
      <c r="CIF3" s="34"/>
      <c r="CIG3" s="34"/>
      <c r="CIH3" s="34"/>
      <c r="CII3" s="34"/>
      <c r="CIJ3" s="34"/>
      <c r="CIK3" s="34"/>
      <c r="CIL3" s="34"/>
      <c r="CIM3" s="34"/>
      <c r="CIN3" s="34"/>
      <c r="CIO3" s="34"/>
      <c r="CIP3" s="34"/>
      <c r="CIQ3" s="34"/>
      <c r="CIR3" s="34"/>
      <c r="CIS3" s="34"/>
      <c r="CIT3" s="34"/>
      <c r="CIU3" s="34"/>
      <c r="CIV3" s="34"/>
      <c r="CIW3" s="34"/>
      <c r="CIX3" s="34"/>
      <c r="CIY3" s="34"/>
      <c r="CIZ3" s="34"/>
      <c r="CJA3" s="34"/>
      <c r="CJB3" s="34"/>
      <c r="CJC3" s="34"/>
      <c r="CJD3" s="34"/>
      <c r="CJE3" s="34"/>
      <c r="CJF3" s="34"/>
      <c r="CJG3" s="34"/>
      <c r="CJH3" s="34"/>
      <c r="CJI3" s="34"/>
      <c r="CJJ3" s="34"/>
      <c r="CJK3" s="34"/>
      <c r="CJL3" s="34"/>
      <c r="CJM3" s="34"/>
      <c r="CJN3" s="34"/>
      <c r="CJO3" s="34"/>
      <c r="CJP3" s="34"/>
      <c r="CJQ3" s="34"/>
      <c r="CJR3" s="34"/>
      <c r="CJS3" s="34"/>
      <c r="CJT3" s="34"/>
      <c r="CJU3" s="34"/>
      <c r="CJV3" s="34"/>
      <c r="CJW3" s="34"/>
      <c r="CJX3" s="34"/>
      <c r="CJY3" s="34"/>
      <c r="CJZ3" s="34"/>
      <c r="CKA3" s="34"/>
      <c r="CKB3" s="34"/>
      <c r="CKC3" s="34"/>
      <c r="CKD3" s="34"/>
      <c r="CKE3" s="34"/>
      <c r="CKF3" s="34"/>
      <c r="CKG3" s="34"/>
      <c r="CKH3" s="34"/>
      <c r="CKI3" s="34"/>
      <c r="CKJ3" s="34"/>
      <c r="CKK3" s="34"/>
      <c r="CKL3" s="34"/>
      <c r="CKM3" s="34"/>
      <c r="CKN3" s="34"/>
      <c r="CKO3" s="34"/>
      <c r="CKP3" s="34"/>
      <c r="CKQ3" s="34"/>
      <c r="CKR3" s="34"/>
      <c r="CKS3" s="34"/>
      <c r="CKT3" s="34"/>
      <c r="CKU3" s="34"/>
      <c r="CKV3" s="34"/>
      <c r="CKW3" s="34"/>
      <c r="CKX3" s="34"/>
      <c r="CKY3" s="34"/>
      <c r="CKZ3" s="34"/>
      <c r="CLA3" s="34"/>
      <c r="CLB3" s="34"/>
      <c r="CLC3" s="34"/>
      <c r="CLD3" s="34"/>
      <c r="CLE3" s="34"/>
      <c r="CLF3" s="34"/>
      <c r="CLG3" s="34"/>
      <c r="CLH3" s="34"/>
      <c r="CLI3" s="34"/>
      <c r="CLJ3" s="34"/>
      <c r="CLK3" s="34"/>
      <c r="CLL3" s="34"/>
      <c r="CLM3" s="34"/>
      <c r="CLN3" s="34"/>
      <c r="CLO3" s="34"/>
      <c r="CLP3" s="34"/>
      <c r="CLQ3" s="34"/>
      <c r="CLR3" s="34"/>
      <c r="CLS3" s="34"/>
      <c r="CLT3" s="34"/>
      <c r="CLU3" s="34"/>
      <c r="CLV3" s="34"/>
      <c r="CLW3" s="34"/>
      <c r="CLX3" s="34"/>
      <c r="CLY3" s="34"/>
      <c r="CLZ3" s="34"/>
      <c r="CMA3" s="34"/>
      <c r="CMB3" s="34"/>
      <c r="CMC3" s="34"/>
      <c r="CMD3" s="34"/>
      <c r="CME3" s="34"/>
      <c r="CMF3" s="34"/>
      <c r="CMG3" s="34"/>
      <c r="CMH3" s="34"/>
      <c r="CMI3" s="34"/>
      <c r="CMJ3" s="34"/>
      <c r="CMK3" s="34"/>
      <c r="CML3" s="34"/>
      <c r="CMM3" s="34"/>
      <c r="CMN3" s="34"/>
      <c r="CMO3" s="34"/>
      <c r="CMP3" s="34"/>
      <c r="CMQ3" s="34"/>
      <c r="CMR3" s="34"/>
      <c r="CMS3" s="34"/>
      <c r="CMT3" s="34"/>
      <c r="CMU3" s="34"/>
      <c r="CMV3" s="34"/>
      <c r="CMW3" s="34"/>
      <c r="CMX3" s="34"/>
      <c r="CMY3" s="34"/>
      <c r="CMZ3" s="34"/>
      <c r="CNA3" s="34"/>
      <c r="CNB3" s="34"/>
      <c r="CNC3" s="34"/>
      <c r="CND3" s="34"/>
      <c r="CNE3" s="34"/>
      <c r="CNF3" s="34"/>
      <c r="CNG3" s="34"/>
      <c r="CNH3" s="34"/>
      <c r="CNI3" s="34"/>
      <c r="CNJ3" s="34"/>
      <c r="CNK3" s="34"/>
      <c r="CNL3" s="34"/>
      <c r="CNM3" s="34"/>
      <c r="CNN3" s="34"/>
      <c r="CNO3" s="34"/>
      <c r="CNP3" s="34"/>
      <c r="CNQ3" s="34"/>
      <c r="CNR3" s="34"/>
      <c r="CNS3" s="34"/>
      <c r="CNT3" s="34"/>
      <c r="CNU3" s="34"/>
      <c r="CNV3" s="34"/>
      <c r="CNW3" s="34"/>
      <c r="CNX3" s="34"/>
      <c r="CNY3" s="34"/>
      <c r="CNZ3" s="34"/>
      <c r="COA3" s="34"/>
      <c r="COB3" s="34"/>
      <c r="COC3" s="34"/>
      <c r="COD3" s="34"/>
      <c r="COE3" s="34"/>
      <c r="COF3" s="34"/>
      <c r="COG3" s="34"/>
      <c r="COH3" s="34"/>
      <c r="COI3" s="34"/>
      <c r="COJ3" s="34"/>
      <c r="COK3" s="34"/>
      <c r="COL3" s="34"/>
      <c r="COM3" s="34"/>
      <c r="CON3" s="34"/>
      <c r="COO3" s="34"/>
      <c r="COP3" s="34"/>
      <c r="COQ3" s="34"/>
      <c r="COR3" s="34"/>
      <c r="COS3" s="34"/>
      <c r="COT3" s="34"/>
      <c r="COU3" s="34"/>
      <c r="COV3" s="34"/>
      <c r="COW3" s="34"/>
      <c r="COX3" s="34"/>
      <c r="COY3" s="34"/>
      <c r="COZ3" s="34"/>
      <c r="CPA3" s="34"/>
      <c r="CPB3" s="34"/>
      <c r="CPC3" s="34"/>
      <c r="CPD3" s="34"/>
      <c r="CPE3" s="34"/>
      <c r="CPF3" s="34"/>
      <c r="CPG3" s="34"/>
      <c r="CPH3" s="34"/>
      <c r="CPI3" s="34"/>
      <c r="CPJ3" s="34"/>
      <c r="CPK3" s="34"/>
      <c r="CPL3" s="34"/>
      <c r="CPM3" s="34"/>
      <c r="CPN3" s="34"/>
      <c r="CPO3" s="34"/>
      <c r="CPP3" s="34"/>
      <c r="CPQ3" s="34"/>
      <c r="CPR3" s="34"/>
      <c r="CPS3" s="34"/>
      <c r="CPT3" s="34"/>
      <c r="CPU3" s="34"/>
      <c r="CPV3" s="34"/>
      <c r="CPW3" s="34"/>
      <c r="CPX3" s="34"/>
      <c r="CPY3" s="34"/>
      <c r="CPZ3" s="34"/>
      <c r="CQA3" s="34"/>
      <c r="CQB3" s="34"/>
      <c r="CQC3" s="34"/>
      <c r="CQD3" s="34"/>
      <c r="CQE3" s="34"/>
      <c r="CQF3" s="34"/>
      <c r="CQG3" s="34"/>
      <c r="CQH3" s="34"/>
      <c r="CQI3" s="34"/>
      <c r="CQJ3" s="34"/>
      <c r="CQK3" s="34"/>
      <c r="CQL3" s="34"/>
      <c r="CQM3" s="34"/>
      <c r="CQN3" s="34"/>
      <c r="CQO3" s="34"/>
      <c r="CQP3" s="34"/>
      <c r="CQQ3" s="34"/>
      <c r="CQR3" s="34"/>
      <c r="CQS3" s="34"/>
      <c r="CQT3" s="34"/>
      <c r="CQU3" s="34"/>
      <c r="CQV3" s="34"/>
      <c r="CQW3" s="34"/>
      <c r="CQX3" s="34"/>
      <c r="CQY3" s="34"/>
      <c r="CQZ3" s="34"/>
      <c r="CRA3" s="34"/>
      <c r="CRB3" s="34"/>
      <c r="CRC3" s="34"/>
      <c r="CRD3" s="34"/>
      <c r="CRE3" s="34"/>
      <c r="CRF3" s="34"/>
      <c r="CRG3" s="34"/>
      <c r="CRH3" s="34"/>
      <c r="CRI3" s="34"/>
      <c r="CRJ3" s="34"/>
      <c r="CRK3" s="34"/>
      <c r="CRL3" s="34"/>
      <c r="CRM3" s="34"/>
      <c r="CRN3" s="34"/>
      <c r="CRO3" s="34"/>
      <c r="CRP3" s="34"/>
      <c r="CRQ3" s="34"/>
      <c r="CRR3" s="34"/>
      <c r="CRS3" s="34"/>
      <c r="CRT3" s="34"/>
      <c r="CRU3" s="34"/>
      <c r="CRV3" s="34"/>
      <c r="CRW3" s="34"/>
      <c r="CRX3" s="34"/>
      <c r="CRY3" s="34"/>
      <c r="CRZ3" s="34"/>
      <c r="CSA3" s="34"/>
      <c r="CSB3" s="34"/>
      <c r="CSC3" s="34"/>
      <c r="CSD3" s="34"/>
      <c r="CSE3" s="34"/>
      <c r="CSF3" s="34"/>
      <c r="CSG3" s="34"/>
      <c r="CSH3" s="34"/>
      <c r="CSI3" s="34"/>
      <c r="CSJ3" s="34"/>
      <c r="CSK3" s="34"/>
      <c r="CSL3" s="34"/>
      <c r="CSM3" s="34"/>
      <c r="CSN3" s="34"/>
      <c r="CSO3" s="34"/>
      <c r="CSP3" s="34"/>
      <c r="CSQ3" s="34"/>
      <c r="CSR3" s="34"/>
      <c r="CSS3" s="34"/>
      <c r="CST3" s="34"/>
      <c r="CSU3" s="34"/>
      <c r="CSV3" s="34"/>
      <c r="CSW3" s="34"/>
      <c r="CSX3" s="34"/>
      <c r="CSY3" s="34"/>
      <c r="CSZ3" s="34"/>
      <c r="CTA3" s="34"/>
      <c r="CTB3" s="34"/>
      <c r="CTC3" s="34"/>
      <c r="CTD3" s="34"/>
      <c r="CTE3" s="34"/>
      <c r="CTF3" s="34"/>
      <c r="CTG3" s="34"/>
      <c r="CTH3" s="34"/>
      <c r="CTI3" s="34"/>
      <c r="CTJ3" s="34"/>
      <c r="CTK3" s="34"/>
      <c r="CTL3" s="34"/>
      <c r="CTM3" s="34"/>
      <c r="CTN3" s="34"/>
      <c r="CTO3" s="34"/>
      <c r="CTP3" s="34"/>
      <c r="CTQ3" s="34"/>
      <c r="CTR3" s="34"/>
      <c r="CTS3" s="34"/>
      <c r="CTT3" s="34"/>
      <c r="CTU3" s="34"/>
      <c r="CTV3" s="34"/>
      <c r="CTW3" s="34"/>
      <c r="CTX3" s="34"/>
      <c r="CTY3" s="34"/>
      <c r="CTZ3" s="34"/>
      <c r="CUA3" s="34"/>
      <c r="CUB3" s="34"/>
      <c r="CUC3" s="34"/>
      <c r="CUD3" s="34"/>
      <c r="CUE3" s="34"/>
      <c r="CUF3" s="34"/>
      <c r="CUG3" s="34"/>
      <c r="CUH3" s="34"/>
      <c r="CUI3" s="34"/>
      <c r="CUJ3" s="34"/>
      <c r="CUK3" s="34"/>
      <c r="CUL3" s="34"/>
      <c r="CUM3" s="34"/>
      <c r="CUN3" s="34"/>
      <c r="CUO3" s="34"/>
      <c r="CUP3" s="34"/>
      <c r="CUQ3" s="34"/>
      <c r="CUR3" s="34"/>
      <c r="CUS3" s="34"/>
      <c r="CUT3" s="34"/>
      <c r="CUU3" s="34"/>
      <c r="CUV3" s="34"/>
      <c r="CUW3" s="34"/>
      <c r="CUX3" s="34"/>
      <c r="CUY3" s="34"/>
      <c r="CUZ3" s="34"/>
      <c r="CVA3" s="34"/>
      <c r="CVB3" s="34"/>
      <c r="CVC3" s="34"/>
      <c r="CVD3" s="34"/>
      <c r="CVE3" s="34"/>
      <c r="CVF3" s="34"/>
      <c r="CVG3" s="34"/>
      <c r="CVH3" s="34"/>
      <c r="CVI3" s="34"/>
      <c r="CVJ3" s="34"/>
      <c r="CVK3" s="34"/>
      <c r="CVL3" s="34"/>
      <c r="CVM3" s="34"/>
      <c r="CVN3" s="34"/>
      <c r="CVO3" s="34"/>
      <c r="CVP3" s="34"/>
      <c r="CVQ3" s="34"/>
      <c r="CVR3" s="34"/>
      <c r="CVS3" s="34"/>
      <c r="CVT3" s="34"/>
      <c r="CVU3" s="34"/>
      <c r="CVV3" s="34"/>
      <c r="CVW3" s="34"/>
      <c r="CVX3" s="34"/>
      <c r="CVY3" s="34"/>
      <c r="CVZ3" s="34"/>
      <c r="CWA3" s="34"/>
      <c r="CWB3" s="34"/>
      <c r="CWC3" s="34"/>
      <c r="CWD3" s="34"/>
      <c r="CWE3" s="34"/>
      <c r="CWF3" s="34"/>
      <c r="CWG3" s="34"/>
      <c r="CWH3" s="34"/>
      <c r="CWI3" s="34"/>
      <c r="CWJ3" s="34"/>
      <c r="CWK3" s="34"/>
      <c r="CWL3" s="34"/>
      <c r="CWM3" s="34"/>
      <c r="CWN3" s="34"/>
      <c r="CWO3" s="34"/>
      <c r="CWP3" s="34"/>
      <c r="CWQ3" s="34"/>
      <c r="CWR3" s="34"/>
      <c r="CWS3" s="34"/>
      <c r="CWT3" s="34"/>
      <c r="CWU3" s="34"/>
      <c r="CWV3" s="34"/>
      <c r="CWW3" s="34"/>
      <c r="CWX3" s="34"/>
      <c r="CWY3" s="34"/>
      <c r="CWZ3" s="34"/>
      <c r="CXA3" s="34"/>
      <c r="CXB3" s="34"/>
      <c r="CXC3" s="34"/>
      <c r="CXD3" s="34"/>
      <c r="CXE3" s="34"/>
      <c r="CXF3" s="34"/>
      <c r="CXG3" s="34"/>
      <c r="CXH3" s="34"/>
      <c r="CXI3" s="34"/>
      <c r="CXJ3" s="34"/>
      <c r="CXK3" s="34"/>
      <c r="CXL3" s="34"/>
      <c r="CXM3" s="34"/>
      <c r="CXN3" s="34"/>
      <c r="CXO3" s="34"/>
      <c r="CXP3" s="34"/>
      <c r="CXQ3" s="34"/>
      <c r="CXR3" s="34"/>
      <c r="CXS3" s="34"/>
      <c r="CXT3" s="34"/>
      <c r="CXU3" s="34"/>
      <c r="CXV3" s="34"/>
      <c r="CXW3" s="34"/>
      <c r="CXX3" s="34"/>
      <c r="CXY3" s="34"/>
      <c r="CXZ3" s="34"/>
      <c r="CYA3" s="34"/>
      <c r="CYB3" s="34"/>
      <c r="CYC3" s="34"/>
      <c r="CYD3" s="34"/>
      <c r="CYE3" s="34"/>
      <c r="CYF3" s="34"/>
      <c r="CYG3" s="34"/>
      <c r="CYH3" s="34"/>
      <c r="CYI3" s="34"/>
      <c r="CYJ3" s="34"/>
      <c r="CYK3" s="34"/>
      <c r="CYL3" s="34"/>
      <c r="CYM3" s="34"/>
      <c r="CYN3" s="34"/>
      <c r="CYO3" s="34"/>
      <c r="CYP3" s="34"/>
      <c r="CYQ3" s="34"/>
      <c r="CYR3" s="34"/>
      <c r="CYS3" s="34"/>
      <c r="CYT3" s="34"/>
      <c r="CYU3" s="34"/>
      <c r="CYV3" s="34"/>
      <c r="CYW3" s="34"/>
      <c r="CYX3" s="34"/>
      <c r="CYY3" s="34"/>
      <c r="CYZ3" s="34"/>
      <c r="CZA3" s="34"/>
      <c r="CZB3" s="34"/>
      <c r="CZC3" s="34"/>
      <c r="CZD3" s="34"/>
      <c r="CZE3" s="34"/>
      <c r="CZF3" s="34"/>
      <c r="CZG3" s="34"/>
      <c r="CZH3" s="34"/>
      <c r="CZI3" s="34"/>
      <c r="CZJ3" s="34"/>
      <c r="CZK3" s="34"/>
      <c r="CZL3" s="34"/>
      <c r="CZM3" s="34"/>
      <c r="CZN3" s="34"/>
      <c r="CZO3" s="34"/>
      <c r="CZP3" s="34"/>
      <c r="CZQ3" s="34"/>
      <c r="CZR3" s="34"/>
      <c r="CZS3" s="34"/>
      <c r="CZT3" s="34"/>
      <c r="CZU3" s="34"/>
      <c r="CZV3" s="34"/>
      <c r="CZW3" s="34"/>
      <c r="CZX3" s="34"/>
      <c r="CZY3" s="34"/>
      <c r="CZZ3" s="34"/>
      <c r="DAA3" s="34"/>
      <c r="DAB3" s="34"/>
      <c r="DAC3" s="34"/>
      <c r="DAD3" s="34"/>
      <c r="DAE3" s="34"/>
      <c r="DAF3" s="34"/>
      <c r="DAG3" s="34"/>
      <c r="DAH3" s="34"/>
      <c r="DAI3" s="34"/>
      <c r="DAJ3" s="34"/>
      <c r="DAK3" s="34"/>
      <c r="DAL3" s="34"/>
      <c r="DAM3" s="34"/>
      <c r="DAN3" s="34"/>
      <c r="DAO3" s="34"/>
      <c r="DAP3" s="34"/>
      <c r="DAQ3" s="34"/>
      <c r="DAR3" s="34"/>
      <c r="DAS3" s="34"/>
      <c r="DAT3" s="34"/>
      <c r="DAU3" s="34"/>
      <c r="DAV3" s="34"/>
      <c r="DAW3" s="34"/>
      <c r="DAX3" s="34"/>
      <c r="DAY3" s="34"/>
      <c r="DAZ3" s="34"/>
      <c r="DBA3" s="34"/>
      <c r="DBB3" s="34"/>
      <c r="DBC3" s="34"/>
      <c r="DBD3" s="34"/>
      <c r="DBE3" s="34"/>
      <c r="DBF3" s="34"/>
      <c r="DBG3" s="34"/>
      <c r="DBH3" s="34"/>
      <c r="DBI3" s="34"/>
      <c r="DBJ3" s="34"/>
      <c r="DBK3" s="34"/>
      <c r="DBL3" s="34"/>
      <c r="DBM3" s="34"/>
      <c r="DBN3" s="34"/>
      <c r="DBO3" s="34"/>
      <c r="DBP3" s="34"/>
      <c r="DBQ3" s="34"/>
      <c r="DBR3" s="34"/>
      <c r="DBS3" s="34"/>
      <c r="DBT3" s="34"/>
      <c r="DBU3" s="34"/>
      <c r="DBV3" s="34"/>
      <c r="DBW3" s="34"/>
      <c r="DBX3" s="34"/>
      <c r="DBY3" s="34"/>
      <c r="DBZ3" s="34"/>
      <c r="DCA3" s="34"/>
      <c r="DCB3" s="34"/>
      <c r="DCC3" s="34"/>
      <c r="DCD3" s="34"/>
      <c r="DCE3" s="34"/>
      <c r="DCF3" s="34"/>
      <c r="DCG3" s="34"/>
      <c r="DCH3" s="34"/>
      <c r="DCI3" s="34"/>
      <c r="DCJ3" s="34"/>
      <c r="DCK3" s="34"/>
      <c r="DCL3" s="34"/>
      <c r="DCM3" s="34"/>
      <c r="DCN3" s="34"/>
      <c r="DCO3" s="34"/>
      <c r="DCP3" s="34"/>
      <c r="DCQ3" s="34"/>
      <c r="DCR3" s="34"/>
      <c r="DCS3" s="34"/>
      <c r="DCT3" s="34"/>
      <c r="DCU3" s="34"/>
      <c r="DCV3" s="34"/>
      <c r="DCW3" s="34"/>
      <c r="DCX3" s="34"/>
      <c r="DCY3" s="34"/>
      <c r="DCZ3" s="34"/>
      <c r="DDA3" s="34"/>
      <c r="DDB3" s="34"/>
      <c r="DDC3" s="34"/>
      <c r="DDD3" s="34"/>
      <c r="DDE3" s="34"/>
      <c r="DDF3" s="34"/>
      <c r="DDG3" s="34"/>
      <c r="DDH3" s="34"/>
      <c r="DDI3" s="34"/>
      <c r="DDJ3" s="34"/>
      <c r="DDK3" s="34"/>
      <c r="DDL3" s="34"/>
      <c r="DDM3" s="34"/>
      <c r="DDN3" s="34"/>
      <c r="DDO3" s="34"/>
      <c r="DDP3" s="34"/>
      <c r="DDQ3" s="34"/>
      <c r="DDR3" s="34"/>
      <c r="DDS3" s="34"/>
      <c r="DDT3" s="34"/>
      <c r="DDU3" s="34"/>
      <c r="DDV3" s="34"/>
      <c r="DDW3" s="34"/>
      <c r="DDX3" s="34"/>
      <c r="DDY3" s="34"/>
      <c r="DDZ3" s="34"/>
      <c r="DEA3" s="34"/>
      <c r="DEB3" s="34"/>
      <c r="DEC3" s="34"/>
      <c r="DED3" s="34"/>
      <c r="DEE3" s="34"/>
      <c r="DEF3" s="34"/>
      <c r="DEG3" s="34"/>
      <c r="DEH3" s="34"/>
      <c r="DEI3" s="34"/>
      <c r="DEJ3" s="34"/>
      <c r="DEK3" s="34"/>
      <c r="DEL3" s="34"/>
      <c r="DEM3" s="34"/>
      <c r="DEN3" s="34"/>
      <c r="DEO3" s="34"/>
      <c r="DEP3" s="34"/>
      <c r="DEQ3" s="34"/>
      <c r="DER3" s="34"/>
      <c r="DES3" s="34"/>
      <c r="DET3" s="34"/>
      <c r="DEU3" s="34"/>
      <c r="DEV3" s="34"/>
      <c r="DEW3" s="34"/>
      <c r="DEX3" s="34"/>
      <c r="DEY3" s="34"/>
      <c r="DEZ3" s="34"/>
      <c r="DFA3" s="34"/>
      <c r="DFB3" s="34"/>
      <c r="DFC3" s="34"/>
      <c r="DFD3" s="34"/>
      <c r="DFE3" s="34"/>
      <c r="DFF3" s="34"/>
      <c r="DFG3" s="34"/>
      <c r="DFH3" s="34"/>
      <c r="DFI3" s="34"/>
      <c r="DFJ3" s="34"/>
      <c r="DFK3" s="34"/>
      <c r="DFL3" s="34"/>
      <c r="DFM3" s="34"/>
      <c r="DFN3" s="34"/>
      <c r="DFO3" s="34"/>
      <c r="DFP3" s="34"/>
      <c r="DFQ3" s="34"/>
      <c r="DFR3" s="34"/>
      <c r="DFS3" s="34"/>
      <c r="DFT3" s="34"/>
      <c r="DFU3" s="34"/>
      <c r="DFV3" s="34"/>
      <c r="DFW3" s="34"/>
      <c r="DFX3" s="34"/>
      <c r="DFY3" s="34"/>
      <c r="DFZ3" s="34"/>
      <c r="DGA3" s="34"/>
      <c r="DGB3" s="34"/>
      <c r="DGC3" s="34"/>
      <c r="DGD3" s="34"/>
      <c r="DGE3" s="34"/>
      <c r="DGF3" s="34"/>
      <c r="DGG3" s="34"/>
      <c r="DGH3" s="34"/>
      <c r="DGI3" s="34"/>
      <c r="DGJ3" s="34"/>
      <c r="DGK3" s="34"/>
      <c r="DGL3" s="34"/>
      <c r="DGM3" s="34"/>
      <c r="DGN3" s="34"/>
      <c r="DGO3" s="34"/>
      <c r="DGP3" s="34"/>
      <c r="DGQ3" s="34"/>
      <c r="DGR3" s="34"/>
      <c r="DGS3" s="34"/>
      <c r="DGT3" s="34"/>
      <c r="DGU3" s="34"/>
      <c r="DGV3" s="34"/>
      <c r="DGW3" s="34"/>
      <c r="DGX3" s="34"/>
      <c r="DGY3" s="34"/>
      <c r="DGZ3" s="34"/>
      <c r="DHA3" s="34"/>
      <c r="DHB3" s="34"/>
      <c r="DHC3" s="34"/>
      <c r="DHD3" s="34"/>
      <c r="DHE3" s="34"/>
      <c r="DHF3" s="34"/>
      <c r="DHG3" s="34"/>
      <c r="DHH3" s="34"/>
      <c r="DHI3" s="34"/>
      <c r="DHJ3" s="34"/>
      <c r="DHK3" s="34"/>
      <c r="DHL3" s="34"/>
      <c r="DHM3" s="34"/>
      <c r="DHN3" s="34"/>
      <c r="DHO3" s="34"/>
      <c r="DHP3" s="34"/>
      <c r="DHQ3" s="34"/>
      <c r="DHR3" s="34"/>
      <c r="DHS3" s="34"/>
      <c r="DHT3" s="34"/>
      <c r="DHU3" s="34"/>
      <c r="DHV3" s="34"/>
      <c r="DHW3" s="34"/>
      <c r="DHX3" s="34"/>
      <c r="DHY3" s="34"/>
      <c r="DHZ3" s="34"/>
      <c r="DIA3" s="34"/>
      <c r="DIB3" s="34"/>
      <c r="DIC3" s="34"/>
      <c r="DID3" s="34"/>
      <c r="DIE3" s="34"/>
      <c r="DIF3" s="34"/>
      <c r="DIG3" s="34"/>
      <c r="DIH3" s="34"/>
      <c r="DII3" s="34"/>
      <c r="DIJ3" s="34"/>
      <c r="DIK3" s="34"/>
      <c r="DIL3" s="34"/>
      <c r="DIM3" s="34"/>
      <c r="DIN3" s="34"/>
      <c r="DIO3" s="34"/>
      <c r="DIP3" s="34"/>
      <c r="DIQ3" s="34"/>
      <c r="DIR3" s="34"/>
      <c r="DIS3" s="34"/>
      <c r="DIT3" s="34"/>
      <c r="DIU3" s="34"/>
      <c r="DIV3" s="34"/>
      <c r="DIW3" s="34"/>
      <c r="DIX3" s="34"/>
      <c r="DIY3" s="34"/>
      <c r="DIZ3" s="34"/>
      <c r="DJA3" s="34"/>
      <c r="DJB3" s="34"/>
      <c r="DJC3" s="34"/>
      <c r="DJD3" s="34"/>
      <c r="DJE3" s="34"/>
      <c r="DJF3" s="34"/>
      <c r="DJG3" s="34"/>
      <c r="DJH3" s="34"/>
      <c r="DJI3" s="34"/>
      <c r="DJJ3" s="34"/>
      <c r="DJK3" s="34"/>
      <c r="DJL3" s="34"/>
      <c r="DJM3" s="34"/>
      <c r="DJN3" s="34"/>
      <c r="DJO3" s="34"/>
      <c r="DJP3" s="34"/>
      <c r="DJQ3" s="34"/>
      <c r="DJR3" s="34"/>
      <c r="DJS3" s="34"/>
      <c r="DJT3" s="34"/>
      <c r="DJU3" s="34"/>
      <c r="DJV3" s="34"/>
      <c r="DJW3" s="34"/>
      <c r="DJX3" s="34"/>
      <c r="DJY3" s="34"/>
      <c r="DJZ3" s="34"/>
      <c r="DKA3" s="34"/>
      <c r="DKB3" s="34"/>
      <c r="DKC3" s="34"/>
      <c r="DKD3" s="34"/>
      <c r="DKE3" s="34"/>
      <c r="DKF3" s="34"/>
      <c r="DKG3" s="34"/>
      <c r="DKH3" s="34"/>
      <c r="DKI3" s="34"/>
      <c r="DKJ3" s="34"/>
      <c r="DKK3" s="34"/>
      <c r="DKL3" s="34"/>
      <c r="DKM3" s="34"/>
      <c r="DKN3" s="34"/>
      <c r="DKO3" s="34"/>
      <c r="DKP3" s="34"/>
      <c r="DKQ3" s="34"/>
      <c r="DKR3" s="34"/>
      <c r="DKS3" s="34"/>
      <c r="DKT3" s="34"/>
      <c r="DKU3" s="34"/>
      <c r="DKV3" s="34"/>
      <c r="DKW3" s="34"/>
      <c r="DKX3" s="34"/>
      <c r="DKY3" s="34"/>
      <c r="DKZ3" s="34"/>
      <c r="DLA3" s="34"/>
      <c r="DLB3" s="34"/>
      <c r="DLC3" s="34"/>
      <c r="DLD3" s="34"/>
      <c r="DLE3" s="34"/>
      <c r="DLF3" s="34"/>
      <c r="DLG3" s="34"/>
      <c r="DLH3" s="34"/>
      <c r="DLI3" s="34"/>
      <c r="DLJ3" s="34"/>
      <c r="DLK3" s="34"/>
      <c r="DLL3" s="34"/>
      <c r="DLM3" s="34"/>
      <c r="DLN3" s="34"/>
      <c r="DLO3" s="34"/>
      <c r="DLP3" s="34"/>
      <c r="DLQ3" s="34"/>
      <c r="DLR3" s="34"/>
      <c r="DLS3" s="34"/>
      <c r="DLT3" s="34"/>
      <c r="DLU3" s="34"/>
      <c r="DLV3" s="34"/>
      <c r="DLW3" s="34"/>
      <c r="DLX3" s="34"/>
      <c r="DLY3" s="34"/>
      <c r="DLZ3" s="34"/>
      <c r="DMA3" s="34"/>
      <c r="DMB3" s="34"/>
      <c r="DMC3" s="34"/>
      <c r="DMD3" s="34"/>
      <c r="DME3" s="34"/>
      <c r="DMF3" s="34"/>
      <c r="DMG3" s="34"/>
      <c r="DMH3" s="34"/>
      <c r="DMI3" s="34"/>
      <c r="DMJ3" s="34"/>
      <c r="DMK3" s="34"/>
      <c r="DML3" s="34"/>
      <c r="DMM3" s="34"/>
      <c r="DMN3" s="34"/>
      <c r="DMO3" s="34"/>
      <c r="DMP3" s="34"/>
      <c r="DMQ3" s="34"/>
      <c r="DMR3" s="34"/>
      <c r="DMS3" s="34"/>
      <c r="DMT3" s="34"/>
      <c r="DMU3" s="34"/>
      <c r="DMV3" s="34"/>
      <c r="DMW3" s="34"/>
      <c r="DMX3" s="34"/>
      <c r="DMY3" s="34"/>
      <c r="DMZ3" s="34"/>
      <c r="DNA3" s="34"/>
      <c r="DNB3" s="34"/>
      <c r="DNC3" s="34"/>
      <c r="DND3" s="34"/>
      <c r="DNE3" s="34"/>
      <c r="DNF3" s="34"/>
      <c r="DNG3" s="34"/>
      <c r="DNH3" s="34"/>
      <c r="DNI3" s="34"/>
      <c r="DNJ3" s="34"/>
      <c r="DNK3" s="34"/>
      <c r="DNL3" s="34"/>
      <c r="DNM3" s="34"/>
      <c r="DNN3" s="34"/>
      <c r="DNO3" s="34"/>
      <c r="DNP3" s="34"/>
      <c r="DNQ3" s="34"/>
      <c r="DNR3" s="34"/>
      <c r="DNS3" s="34"/>
      <c r="DNT3" s="34"/>
      <c r="DNU3" s="34"/>
      <c r="DNV3" s="34"/>
      <c r="DNW3" s="34"/>
      <c r="DNX3" s="34"/>
      <c r="DNY3" s="34"/>
      <c r="DNZ3" s="34"/>
      <c r="DOA3" s="34"/>
      <c r="DOB3" s="34"/>
      <c r="DOC3" s="34"/>
      <c r="DOD3" s="34"/>
      <c r="DOE3" s="34"/>
      <c r="DOF3" s="34"/>
      <c r="DOG3" s="34"/>
      <c r="DOH3" s="34"/>
      <c r="DOI3" s="34"/>
      <c r="DOJ3" s="34"/>
      <c r="DOK3" s="34"/>
      <c r="DOL3" s="34"/>
      <c r="DOM3" s="34"/>
      <c r="DON3" s="34"/>
      <c r="DOO3" s="34"/>
      <c r="DOP3" s="34"/>
      <c r="DOQ3" s="34"/>
      <c r="DOR3" s="34"/>
      <c r="DOS3" s="34"/>
      <c r="DOT3" s="34"/>
      <c r="DOU3" s="34"/>
      <c r="DOV3" s="34"/>
      <c r="DOW3" s="34"/>
      <c r="DOX3" s="34"/>
      <c r="DOY3" s="34"/>
      <c r="DOZ3" s="34"/>
      <c r="DPA3" s="34"/>
      <c r="DPB3" s="34"/>
      <c r="DPC3" s="34"/>
      <c r="DPD3" s="34"/>
      <c r="DPE3" s="34"/>
      <c r="DPF3" s="34"/>
      <c r="DPG3" s="34"/>
      <c r="DPH3" s="34"/>
      <c r="DPI3" s="34"/>
      <c r="DPJ3" s="34"/>
      <c r="DPK3" s="34"/>
      <c r="DPL3" s="34"/>
      <c r="DPM3" s="34"/>
      <c r="DPN3" s="34"/>
      <c r="DPO3" s="34"/>
      <c r="DPP3" s="34"/>
      <c r="DPQ3" s="34"/>
      <c r="DPR3" s="34"/>
      <c r="DPS3" s="34"/>
      <c r="DPT3" s="34"/>
      <c r="DPU3" s="34"/>
      <c r="DPV3" s="34"/>
      <c r="DPW3" s="34"/>
      <c r="DPX3" s="34"/>
      <c r="DPY3" s="34"/>
      <c r="DPZ3" s="34"/>
      <c r="DQA3" s="34"/>
      <c r="DQB3" s="34"/>
      <c r="DQC3" s="34"/>
      <c r="DQD3" s="34"/>
      <c r="DQE3" s="34"/>
      <c r="DQF3" s="34"/>
      <c r="DQG3" s="34"/>
      <c r="DQH3" s="34"/>
      <c r="DQI3" s="34"/>
      <c r="DQJ3" s="34"/>
      <c r="DQK3" s="34"/>
      <c r="DQL3" s="34"/>
      <c r="DQM3" s="34"/>
      <c r="DQN3" s="34"/>
      <c r="DQO3" s="34"/>
      <c r="DQP3" s="34"/>
      <c r="DQQ3" s="34"/>
      <c r="DQR3" s="34"/>
      <c r="DQS3" s="34"/>
      <c r="DQT3" s="34"/>
      <c r="DQU3" s="34"/>
      <c r="DQV3" s="34"/>
      <c r="DQW3" s="34"/>
      <c r="DQX3" s="34"/>
      <c r="DQY3" s="34"/>
      <c r="DQZ3" s="34"/>
      <c r="DRA3" s="34"/>
      <c r="DRB3" s="34"/>
      <c r="DRC3" s="34"/>
      <c r="DRD3" s="34"/>
      <c r="DRE3" s="34"/>
      <c r="DRF3" s="34"/>
      <c r="DRG3" s="34"/>
      <c r="DRH3" s="34"/>
      <c r="DRI3" s="34"/>
      <c r="DRJ3" s="34"/>
      <c r="DRK3" s="34"/>
      <c r="DRL3" s="34"/>
      <c r="DRM3" s="34"/>
      <c r="DRN3" s="34"/>
      <c r="DRO3" s="34"/>
      <c r="DRP3" s="34"/>
      <c r="DRQ3" s="34"/>
      <c r="DRR3" s="34"/>
      <c r="DRS3" s="34"/>
      <c r="DRT3" s="34"/>
      <c r="DRU3" s="34"/>
      <c r="DRV3" s="34"/>
      <c r="DRW3" s="34"/>
      <c r="DRX3" s="34"/>
      <c r="DRY3" s="34"/>
      <c r="DRZ3" s="34"/>
      <c r="DSA3" s="34"/>
      <c r="DSB3" s="34"/>
      <c r="DSC3" s="34"/>
      <c r="DSD3" s="34"/>
      <c r="DSE3" s="34"/>
      <c r="DSF3" s="34"/>
      <c r="DSG3" s="34"/>
      <c r="DSH3" s="34"/>
      <c r="DSI3" s="34"/>
      <c r="DSJ3" s="34"/>
      <c r="DSK3" s="34"/>
      <c r="DSL3" s="34"/>
      <c r="DSM3" s="34"/>
      <c r="DSN3" s="34"/>
      <c r="DSO3" s="34"/>
      <c r="DSP3" s="34"/>
      <c r="DSQ3" s="34"/>
      <c r="DSR3" s="34"/>
      <c r="DSS3" s="34"/>
      <c r="DST3" s="34"/>
      <c r="DSU3" s="34"/>
      <c r="DSV3" s="34"/>
      <c r="DSW3" s="34"/>
      <c r="DSX3" s="34"/>
      <c r="DSY3" s="34"/>
      <c r="DSZ3" s="34"/>
      <c r="DTA3" s="34"/>
      <c r="DTB3" s="34"/>
      <c r="DTC3" s="34"/>
      <c r="DTD3" s="34"/>
      <c r="DTE3" s="34"/>
      <c r="DTF3" s="34"/>
      <c r="DTG3" s="34"/>
      <c r="DTH3" s="34"/>
      <c r="DTI3" s="34"/>
      <c r="DTJ3" s="34"/>
      <c r="DTK3" s="34"/>
      <c r="DTL3" s="34"/>
      <c r="DTM3" s="34"/>
      <c r="DTN3" s="34"/>
      <c r="DTO3" s="34"/>
      <c r="DTP3" s="34"/>
      <c r="DTQ3" s="34"/>
      <c r="DTR3" s="34"/>
      <c r="DTS3" s="34"/>
      <c r="DTT3" s="34"/>
      <c r="DTU3" s="34"/>
      <c r="DTV3" s="34"/>
      <c r="DTW3" s="34"/>
      <c r="DTX3" s="34"/>
      <c r="DTY3" s="34"/>
      <c r="DTZ3" s="34"/>
      <c r="DUA3" s="34"/>
      <c r="DUB3" s="34"/>
      <c r="DUC3" s="34"/>
      <c r="DUD3" s="34"/>
      <c r="DUE3" s="34"/>
      <c r="DUF3" s="34"/>
      <c r="DUG3" s="34"/>
      <c r="DUH3" s="34"/>
      <c r="DUI3" s="34"/>
      <c r="DUJ3" s="34"/>
      <c r="DUK3" s="34"/>
      <c r="DUL3" s="34"/>
      <c r="DUM3" s="34"/>
      <c r="DUN3" s="34"/>
      <c r="DUO3" s="34"/>
      <c r="DUP3" s="34"/>
      <c r="DUQ3" s="34"/>
      <c r="DUR3" s="34"/>
      <c r="DUS3" s="34"/>
      <c r="DUT3" s="34"/>
      <c r="DUU3" s="34"/>
      <c r="DUV3" s="34"/>
      <c r="DUW3" s="34"/>
      <c r="DUX3" s="34"/>
      <c r="DUY3" s="34"/>
      <c r="DUZ3" s="34"/>
      <c r="DVA3" s="34"/>
      <c r="DVB3" s="34"/>
      <c r="DVC3" s="34"/>
      <c r="DVD3" s="34"/>
      <c r="DVE3" s="34"/>
      <c r="DVF3" s="34"/>
      <c r="DVG3" s="34"/>
      <c r="DVH3" s="34"/>
      <c r="DVI3" s="34"/>
      <c r="DVJ3" s="34"/>
      <c r="DVK3" s="34"/>
      <c r="DVL3" s="34"/>
      <c r="DVM3" s="34"/>
      <c r="DVN3" s="34"/>
      <c r="DVO3" s="34"/>
      <c r="DVP3" s="34"/>
      <c r="DVQ3" s="34"/>
      <c r="DVR3" s="34"/>
      <c r="DVS3" s="34"/>
      <c r="DVT3" s="34"/>
      <c r="DVU3" s="34"/>
      <c r="DVV3" s="34"/>
      <c r="DVW3" s="34"/>
      <c r="DVX3" s="34"/>
      <c r="DVY3" s="34"/>
      <c r="DVZ3" s="34"/>
      <c r="DWA3" s="34"/>
      <c r="DWB3" s="34"/>
      <c r="DWC3" s="34"/>
      <c r="DWD3" s="34"/>
      <c r="DWE3" s="34"/>
      <c r="DWF3" s="34"/>
      <c r="DWG3" s="34"/>
      <c r="DWH3" s="34"/>
      <c r="DWI3" s="34"/>
      <c r="DWJ3" s="34"/>
      <c r="DWK3" s="34"/>
      <c r="DWL3" s="34"/>
      <c r="DWM3" s="34"/>
      <c r="DWN3" s="34"/>
      <c r="DWO3" s="34"/>
      <c r="DWP3" s="34"/>
      <c r="DWQ3" s="34"/>
      <c r="DWR3" s="34"/>
      <c r="DWS3" s="34"/>
      <c r="DWT3" s="34"/>
      <c r="DWU3" s="34"/>
      <c r="DWV3" s="34"/>
      <c r="DWW3" s="34"/>
      <c r="DWX3" s="34"/>
      <c r="DWY3" s="34"/>
      <c r="DWZ3" s="34"/>
      <c r="DXA3" s="34"/>
      <c r="DXB3" s="34"/>
      <c r="DXC3" s="34"/>
      <c r="DXD3" s="34"/>
      <c r="DXE3" s="34"/>
      <c r="DXF3" s="34"/>
      <c r="DXG3" s="34"/>
      <c r="DXH3" s="34"/>
      <c r="DXI3" s="34"/>
      <c r="DXJ3" s="34"/>
      <c r="DXK3" s="34"/>
      <c r="DXL3" s="34"/>
      <c r="DXM3" s="34"/>
      <c r="DXN3" s="34"/>
      <c r="DXO3" s="34"/>
      <c r="DXP3" s="34"/>
      <c r="DXQ3" s="34"/>
      <c r="DXR3" s="34"/>
      <c r="DXS3" s="34"/>
      <c r="DXT3" s="34"/>
      <c r="DXU3" s="34"/>
      <c r="DXV3" s="34"/>
      <c r="DXW3" s="34"/>
      <c r="DXX3" s="34"/>
      <c r="DXY3" s="34"/>
      <c r="DXZ3" s="34"/>
      <c r="DYA3" s="34"/>
      <c r="DYB3" s="34"/>
      <c r="DYC3" s="34"/>
      <c r="DYD3" s="34"/>
      <c r="DYE3" s="34"/>
      <c r="DYF3" s="34"/>
      <c r="DYG3" s="34"/>
      <c r="DYH3" s="34"/>
      <c r="DYI3" s="34"/>
      <c r="DYJ3" s="34"/>
      <c r="DYK3" s="34"/>
      <c r="DYL3" s="34"/>
      <c r="DYM3" s="34"/>
      <c r="DYN3" s="34"/>
      <c r="DYO3" s="34"/>
      <c r="DYP3" s="34"/>
      <c r="DYQ3" s="34"/>
      <c r="DYR3" s="34"/>
      <c r="DYS3" s="34"/>
      <c r="DYT3" s="34"/>
      <c r="DYU3" s="34"/>
      <c r="DYV3" s="34"/>
      <c r="DYW3" s="34"/>
      <c r="DYX3" s="34"/>
      <c r="DYY3" s="34"/>
      <c r="DYZ3" s="34"/>
      <c r="DZA3" s="34"/>
      <c r="DZB3" s="34"/>
      <c r="DZC3" s="34"/>
      <c r="DZD3" s="34"/>
      <c r="DZE3" s="34"/>
      <c r="DZF3" s="34"/>
      <c r="DZG3" s="34"/>
      <c r="DZH3" s="34"/>
      <c r="DZI3" s="34"/>
      <c r="DZJ3" s="34"/>
      <c r="DZK3" s="34"/>
      <c r="DZL3" s="34"/>
      <c r="DZM3" s="34"/>
      <c r="DZN3" s="34"/>
      <c r="DZO3" s="34"/>
      <c r="DZP3" s="34"/>
      <c r="DZQ3" s="34"/>
      <c r="DZR3" s="34"/>
      <c r="DZS3" s="34"/>
      <c r="DZT3" s="34"/>
      <c r="DZU3" s="34"/>
      <c r="DZV3" s="34"/>
      <c r="DZW3" s="34"/>
      <c r="DZX3" s="34"/>
      <c r="DZY3" s="34"/>
      <c r="DZZ3" s="34"/>
      <c r="EAA3" s="34"/>
      <c r="EAB3" s="34"/>
      <c r="EAC3" s="34"/>
      <c r="EAD3" s="34"/>
      <c r="EAE3" s="34"/>
      <c r="EAF3" s="34"/>
      <c r="EAG3" s="34"/>
      <c r="EAH3" s="34"/>
      <c r="EAI3" s="34"/>
      <c r="EAJ3" s="34"/>
      <c r="EAK3" s="34"/>
      <c r="EAL3" s="34"/>
      <c r="EAM3" s="34"/>
      <c r="EAN3" s="34"/>
      <c r="EAO3" s="34"/>
      <c r="EAP3" s="34"/>
      <c r="EAQ3" s="34"/>
      <c r="EAR3" s="34"/>
      <c r="EAS3" s="34"/>
      <c r="EAT3" s="34"/>
      <c r="EAU3" s="34"/>
      <c r="EAV3" s="34"/>
      <c r="EAW3" s="34"/>
      <c r="EAX3" s="34"/>
      <c r="EAY3" s="34"/>
      <c r="EAZ3" s="34"/>
      <c r="EBA3" s="34"/>
      <c r="EBB3" s="34"/>
      <c r="EBC3" s="34"/>
      <c r="EBD3" s="34"/>
      <c r="EBE3" s="34"/>
      <c r="EBF3" s="34"/>
      <c r="EBG3" s="34"/>
      <c r="EBH3" s="34"/>
      <c r="EBI3" s="34"/>
      <c r="EBJ3" s="34"/>
      <c r="EBK3" s="34"/>
      <c r="EBL3" s="34"/>
      <c r="EBM3" s="34"/>
      <c r="EBN3" s="34"/>
      <c r="EBO3" s="34"/>
      <c r="EBP3" s="34"/>
      <c r="EBQ3" s="34"/>
      <c r="EBR3" s="34"/>
      <c r="EBS3" s="34"/>
      <c r="EBT3" s="34"/>
      <c r="EBU3" s="34"/>
      <c r="EBV3" s="34"/>
      <c r="EBW3" s="34"/>
      <c r="EBX3" s="34"/>
      <c r="EBY3" s="34"/>
      <c r="EBZ3" s="34"/>
      <c r="ECA3" s="34"/>
      <c r="ECB3" s="34"/>
      <c r="ECC3" s="34"/>
      <c r="ECD3" s="34"/>
      <c r="ECE3" s="34"/>
      <c r="ECF3" s="34"/>
      <c r="ECG3" s="34"/>
      <c r="ECH3" s="34"/>
      <c r="ECI3" s="34"/>
      <c r="ECJ3" s="34"/>
      <c r="ECK3" s="34"/>
      <c r="ECL3" s="34"/>
      <c r="ECM3" s="34"/>
      <c r="ECN3" s="34"/>
      <c r="ECO3" s="34"/>
      <c r="ECP3" s="34"/>
      <c r="ECQ3" s="34"/>
      <c r="ECR3" s="34"/>
      <c r="ECS3" s="34"/>
      <c r="ECT3" s="34"/>
      <c r="ECU3" s="34"/>
      <c r="ECV3" s="34"/>
      <c r="ECW3" s="34"/>
      <c r="ECX3" s="34"/>
      <c r="ECY3" s="34"/>
      <c r="ECZ3" s="34"/>
      <c r="EDA3" s="34"/>
      <c r="EDB3" s="34"/>
      <c r="EDC3" s="34"/>
      <c r="EDD3" s="34"/>
      <c r="EDE3" s="34"/>
      <c r="EDF3" s="34"/>
      <c r="EDG3" s="34"/>
      <c r="EDH3" s="34"/>
      <c r="EDI3" s="34"/>
      <c r="EDJ3" s="34"/>
      <c r="EDK3" s="34"/>
      <c r="EDL3" s="34"/>
      <c r="EDM3" s="34"/>
      <c r="EDN3" s="34"/>
      <c r="EDO3" s="34"/>
      <c r="EDP3" s="34"/>
      <c r="EDQ3" s="34"/>
      <c r="EDR3" s="34"/>
      <c r="EDS3" s="34"/>
      <c r="EDT3" s="34"/>
      <c r="EDU3" s="34"/>
      <c r="EDV3" s="34"/>
      <c r="EDW3" s="34"/>
      <c r="EDX3" s="34"/>
      <c r="EDY3" s="34"/>
      <c r="EDZ3" s="34"/>
      <c r="EEA3" s="34"/>
      <c r="EEB3" s="34"/>
      <c r="EEC3" s="34"/>
      <c r="EED3" s="34"/>
      <c r="EEE3" s="34"/>
      <c r="EEF3" s="34"/>
      <c r="EEG3" s="34"/>
      <c r="EEH3" s="34"/>
      <c r="EEI3" s="34"/>
      <c r="EEJ3" s="34"/>
      <c r="EEK3" s="34"/>
      <c r="EEL3" s="34"/>
      <c r="EEM3" s="34"/>
      <c r="EEN3" s="34"/>
      <c r="EEO3" s="34"/>
      <c r="EEP3" s="34"/>
      <c r="EEQ3" s="34"/>
      <c r="EER3" s="34"/>
      <c r="EES3" s="34"/>
      <c r="EET3" s="34"/>
      <c r="EEU3" s="34"/>
      <c r="EEV3" s="34"/>
      <c r="EEW3" s="34"/>
      <c r="EEX3" s="34"/>
      <c r="EEY3" s="34"/>
      <c r="EEZ3" s="34"/>
      <c r="EFA3" s="34"/>
      <c r="EFB3" s="34"/>
      <c r="EFC3" s="34"/>
      <c r="EFD3" s="34"/>
      <c r="EFE3" s="34"/>
      <c r="EFF3" s="34"/>
      <c r="EFG3" s="34"/>
      <c r="EFH3" s="34"/>
      <c r="EFI3" s="34"/>
      <c r="EFJ3" s="34"/>
      <c r="EFK3" s="34"/>
      <c r="EFL3" s="34"/>
      <c r="EFM3" s="34"/>
      <c r="EFN3" s="34"/>
      <c r="EFO3" s="34"/>
      <c r="EFP3" s="34"/>
      <c r="EFQ3" s="34"/>
      <c r="EFR3" s="34"/>
      <c r="EFS3" s="34"/>
      <c r="EFT3" s="34"/>
      <c r="EFU3" s="34"/>
      <c r="EFV3" s="34"/>
      <c r="EFW3" s="34"/>
      <c r="EFX3" s="34"/>
      <c r="EFY3" s="34"/>
      <c r="EFZ3" s="34"/>
      <c r="EGA3" s="34"/>
      <c r="EGB3" s="34"/>
      <c r="EGC3" s="34"/>
      <c r="EGD3" s="34"/>
      <c r="EGE3" s="34"/>
      <c r="EGF3" s="34"/>
      <c r="EGG3" s="34"/>
      <c r="EGH3" s="34"/>
      <c r="EGI3" s="34"/>
      <c r="EGJ3" s="34"/>
      <c r="EGK3" s="34"/>
      <c r="EGL3" s="34"/>
      <c r="EGM3" s="34"/>
      <c r="EGN3" s="34"/>
      <c r="EGO3" s="34"/>
      <c r="EGP3" s="34"/>
      <c r="EGQ3" s="34"/>
      <c r="EGR3" s="34"/>
      <c r="EGS3" s="34"/>
      <c r="EGT3" s="34"/>
      <c r="EGU3" s="34"/>
      <c r="EGV3" s="34"/>
      <c r="EGW3" s="34"/>
      <c r="EGX3" s="34"/>
      <c r="EGY3" s="34"/>
      <c r="EGZ3" s="34"/>
      <c r="EHA3" s="34"/>
      <c r="EHB3" s="34"/>
      <c r="EHC3" s="34"/>
      <c r="EHD3" s="34"/>
      <c r="EHE3" s="34"/>
      <c r="EHF3" s="34"/>
      <c r="EHG3" s="34"/>
      <c r="EHH3" s="34"/>
      <c r="EHI3" s="34"/>
      <c r="EHJ3" s="34"/>
      <c r="EHK3" s="34"/>
      <c r="EHL3" s="34"/>
      <c r="EHM3" s="34"/>
      <c r="EHN3" s="34"/>
      <c r="EHO3" s="34"/>
      <c r="EHP3" s="34"/>
      <c r="EHQ3" s="34"/>
      <c r="EHR3" s="34"/>
      <c r="EHS3" s="34"/>
      <c r="EHT3" s="34"/>
      <c r="EHU3" s="34"/>
      <c r="EHV3" s="34"/>
      <c r="EHW3" s="34"/>
      <c r="EHX3" s="34"/>
      <c r="EHY3" s="34"/>
      <c r="EHZ3" s="34"/>
      <c r="EIA3" s="34"/>
      <c r="EIB3" s="34"/>
      <c r="EIC3" s="34"/>
      <c r="EID3" s="34"/>
      <c r="EIE3" s="34"/>
      <c r="EIF3" s="34"/>
      <c r="EIG3" s="34"/>
      <c r="EIH3" s="34"/>
      <c r="EII3" s="34"/>
      <c r="EIJ3" s="34"/>
      <c r="EIK3" s="34"/>
      <c r="EIL3" s="34"/>
      <c r="EIM3" s="34"/>
      <c r="EIN3" s="34"/>
      <c r="EIO3" s="34"/>
      <c r="EIP3" s="34"/>
      <c r="EIQ3" s="34"/>
      <c r="EIR3" s="34"/>
      <c r="EIS3" s="34"/>
      <c r="EIT3" s="34"/>
      <c r="EIU3" s="34"/>
      <c r="EIV3" s="34"/>
      <c r="EIW3" s="34"/>
      <c r="EIX3" s="34"/>
      <c r="EIY3" s="34"/>
      <c r="EIZ3" s="34"/>
      <c r="EJA3" s="34"/>
      <c r="EJB3" s="34"/>
      <c r="EJC3" s="34"/>
      <c r="EJD3" s="34"/>
      <c r="EJE3" s="34"/>
      <c r="EJF3" s="34"/>
      <c r="EJG3" s="34"/>
      <c r="EJH3" s="34"/>
      <c r="EJI3" s="34"/>
      <c r="EJJ3" s="34"/>
      <c r="EJK3" s="34"/>
      <c r="EJL3" s="34"/>
      <c r="EJM3" s="34"/>
      <c r="EJN3" s="34"/>
      <c r="EJO3" s="34"/>
      <c r="EJP3" s="34"/>
      <c r="EJQ3" s="34"/>
      <c r="EJR3" s="34"/>
      <c r="EJS3" s="34"/>
      <c r="EJT3" s="34"/>
      <c r="EJU3" s="34"/>
      <c r="EJV3" s="34"/>
      <c r="EJW3" s="34"/>
      <c r="EJX3" s="34"/>
      <c r="EJY3" s="34"/>
      <c r="EJZ3" s="34"/>
      <c r="EKA3" s="34"/>
      <c r="EKB3" s="34"/>
      <c r="EKC3" s="34"/>
      <c r="EKD3" s="34"/>
      <c r="EKE3" s="34"/>
      <c r="EKF3" s="34"/>
      <c r="EKG3" s="34"/>
      <c r="EKH3" s="34"/>
      <c r="EKI3" s="34"/>
      <c r="EKJ3" s="34"/>
      <c r="EKK3" s="34"/>
      <c r="EKL3" s="34"/>
      <c r="EKM3" s="34"/>
      <c r="EKN3" s="34"/>
      <c r="EKO3" s="34"/>
      <c r="EKP3" s="34"/>
      <c r="EKQ3" s="34"/>
      <c r="EKR3" s="34"/>
      <c r="EKS3" s="34"/>
      <c r="EKT3" s="34"/>
      <c r="EKU3" s="34"/>
      <c r="EKV3" s="34"/>
      <c r="EKW3" s="34"/>
      <c r="EKX3" s="34"/>
      <c r="EKY3" s="34"/>
      <c r="EKZ3" s="34"/>
      <c r="ELA3" s="34"/>
      <c r="ELB3" s="34"/>
      <c r="ELC3" s="34"/>
      <c r="ELD3" s="34"/>
      <c r="ELE3" s="34"/>
      <c r="ELF3" s="34"/>
      <c r="ELG3" s="34"/>
      <c r="ELH3" s="34"/>
      <c r="ELI3" s="34"/>
      <c r="ELJ3" s="34"/>
      <c r="ELK3" s="34"/>
      <c r="ELL3" s="34"/>
      <c r="ELM3" s="34"/>
      <c r="ELN3" s="34"/>
      <c r="ELO3" s="34"/>
      <c r="ELP3" s="34"/>
      <c r="ELQ3" s="34"/>
      <c r="ELR3" s="34"/>
      <c r="ELS3" s="34"/>
      <c r="ELT3" s="34"/>
      <c r="ELU3" s="34"/>
      <c r="ELV3" s="34"/>
      <c r="ELW3" s="34"/>
      <c r="ELX3" s="34"/>
      <c r="ELY3" s="34"/>
      <c r="ELZ3" s="34"/>
      <c r="EMA3" s="34"/>
      <c r="EMB3" s="34"/>
      <c r="EMC3" s="34"/>
      <c r="EMD3" s="34"/>
      <c r="EME3" s="34"/>
      <c r="EMF3" s="34"/>
      <c r="EMG3" s="34"/>
      <c r="EMH3" s="34"/>
      <c r="EMI3" s="34"/>
      <c r="EMJ3" s="34"/>
      <c r="EMK3" s="34"/>
      <c r="EML3" s="34"/>
      <c r="EMM3" s="34"/>
      <c r="EMN3" s="34"/>
      <c r="EMO3" s="34"/>
      <c r="EMP3" s="34"/>
      <c r="EMQ3" s="34"/>
      <c r="EMR3" s="34"/>
      <c r="EMS3" s="34"/>
      <c r="EMT3" s="34"/>
      <c r="EMU3" s="34"/>
      <c r="EMV3" s="34"/>
      <c r="EMW3" s="34"/>
      <c r="EMX3" s="34"/>
      <c r="EMY3" s="34"/>
      <c r="EMZ3" s="34"/>
      <c r="ENA3" s="34"/>
      <c r="ENB3" s="34"/>
      <c r="ENC3" s="34"/>
      <c r="END3" s="34"/>
      <c r="ENE3" s="34"/>
      <c r="ENF3" s="34"/>
      <c r="ENG3" s="34"/>
      <c r="ENH3" s="34"/>
      <c r="ENI3" s="34"/>
      <c r="ENJ3" s="34"/>
      <c r="ENK3" s="34"/>
      <c r="ENL3" s="34"/>
      <c r="ENM3" s="34"/>
      <c r="ENN3" s="34"/>
      <c r="ENO3" s="34"/>
      <c r="ENP3" s="34"/>
      <c r="ENQ3" s="34"/>
      <c r="ENR3" s="34"/>
      <c r="ENS3" s="34"/>
      <c r="ENT3" s="34"/>
      <c r="ENU3" s="34"/>
      <c r="ENV3" s="34"/>
      <c r="ENW3" s="34"/>
      <c r="ENX3" s="34"/>
      <c r="ENY3" s="34"/>
      <c r="ENZ3" s="34"/>
      <c r="EOA3" s="34"/>
      <c r="EOB3" s="34"/>
      <c r="EOC3" s="34"/>
      <c r="EOD3" s="34"/>
      <c r="EOE3" s="34"/>
      <c r="EOF3" s="34"/>
      <c r="EOG3" s="34"/>
      <c r="EOH3" s="34"/>
      <c r="EOI3" s="34"/>
      <c r="EOJ3" s="34"/>
      <c r="EOK3" s="34"/>
      <c r="EOL3" s="34"/>
      <c r="EOM3" s="34"/>
      <c r="EON3" s="34"/>
      <c r="EOO3" s="34"/>
      <c r="EOP3" s="34"/>
      <c r="EOQ3" s="34"/>
      <c r="EOR3" s="34"/>
      <c r="EOS3" s="34"/>
      <c r="EOT3" s="34"/>
      <c r="EOU3" s="34"/>
      <c r="EOV3" s="34"/>
      <c r="EOW3" s="34"/>
      <c r="EOX3" s="34"/>
      <c r="EOY3" s="34"/>
      <c r="EOZ3" s="34"/>
      <c r="EPA3" s="34"/>
      <c r="EPB3" s="34"/>
      <c r="EPC3" s="34"/>
      <c r="EPD3" s="34"/>
      <c r="EPE3" s="34"/>
      <c r="EPF3" s="34"/>
      <c r="EPG3" s="34"/>
      <c r="EPH3" s="34"/>
      <c r="EPI3" s="34"/>
      <c r="EPJ3" s="34"/>
      <c r="EPK3" s="34"/>
      <c r="EPL3" s="34"/>
      <c r="EPM3" s="34"/>
      <c r="EPN3" s="34"/>
      <c r="EPO3" s="34"/>
      <c r="EPP3" s="34"/>
      <c r="EPQ3" s="34"/>
      <c r="EPR3" s="34"/>
      <c r="EPS3" s="34"/>
      <c r="EPT3" s="34"/>
      <c r="EPU3" s="34"/>
      <c r="EPV3" s="34"/>
      <c r="EPW3" s="34"/>
      <c r="EPX3" s="34"/>
      <c r="EPY3" s="34"/>
      <c r="EPZ3" s="34"/>
      <c r="EQA3" s="34"/>
      <c r="EQB3" s="34"/>
      <c r="EQC3" s="34"/>
      <c r="EQD3" s="34"/>
      <c r="EQE3" s="34"/>
      <c r="EQF3" s="34"/>
      <c r="EQG3" s="34"/>
      <c r="EQH3" s="34"/>
      <c r="EQI3" s="34"/>
      <c r="EQJ3" s="34"/>
      <c r="EQK3" s="34"/>
      <c r="EQL3" s="34"/>
      <c r="EQM3" s="34"/>
      <c r="EQN3" s="34"/>
      <c r="EQO3" s="34"/>
      <c r="EQP3" s="34"/>
      <c r="EQQ3" s="34"/>
      <c r="EQR3" s="34"/>
      <c r="EQS3" s="34"/>
      <c r="EQT3" s="34"/>
      <c r="EQU3" s="34"/>
      <c r="EQV3" s="34"/>
      <c r="EQW3" s="34"/>
      <c r="EQX3" s="34"/>
      <c r="EQY3" s="34"/>
      <c r="EQZ3" s="34"/>
      <c r="ERA3" s="34"/>
      <c r="ERB3" s="34"/>
      <c r="ERC3" s="34"/>
      <c r="ERD3" s="34"/>
      <c r="ERE3" s="34"/>
      <c r="ERF3" s="34"/>
      <c r="ERG3" s="34"/>
      <c r="ERH3" s="34"/>
      <c r="ERI3" s="34"/>
      <c r="ERJ3" s="34"/>
      <c r="ERK3" s="34"/>
      <c r="ERL3" s="34"/>
      <c r="ERM3" s="34"/>
      <c r="ERN3" s="34"/>
      <c r="ERO3" s="34"/>
      <c r="ERP3" s="34"/>
      <c r="ERQ3" s="34"/>
      <c r="ERR3" s="34"/>
      <c r="ERS3" s="34"/>
      <c r="ERT3" s="34"/>
      <c r="ERU3" s="34"/>
      <c r="ERV3" s="34"/>
      <c r="ERW3" s="34"/>
      <c r="ERX3" s="34"/>
      <c r="ERY3" s="34"/>
      <c r="ERZ3" s="34"/>
      <c r="ESA3" s="34"/>
      <c r="ESB3" s="34"/>
      <c r="ESC3" s="34"/>
      <c r="ESD3" s="34"/>
      <c r="ESE3" s="34"/>
      <c r="ESF3" s="34"/>
      <c r="ESG3" s="34"/>
      <c r="ESH3" s="34"/>
      <c r="ESI3" s="34"/>
      <c r="ESJ3" s="34"/>
      <c r="ESK3" s="34"/>
      <c r="ESL3" s="34"/>
      <c r="ESM3" s="34"/>
      <c r="ESN3" s="34"/>
      <c r="ESO3" s="34"/>
      <c r="ESP3" s="34"/>
      <c r="ESQ3" s="34"/>
      <c r="ESR3" s="34"/>
      <c r="ESS3" s="34"/>
      <c r="EST3" s="34"/>
      <c r="ESU3" s="34"/>
      <c r="ESV3" s="34"/>
      <c r="ESW3" s="34"/>
      <c r="ESX3" s="34"/>
      <c r="ESY3" s="34"/>
      <c r="ESZ3" s="34"/>
      <c r="ETA3" s="34"/>
      <c r="ETB3" s="34"/>
      <c r="ETC3" s="34"/>
      <c r="ETD3" s="34"/>
      <c r="ETE3" s="34"/>
      <c r="ETF3" s="34"/>
      <c r="ETG3" s="34"/>
      <c r="ETH3" s="34"/>
      <c r="ETI3" s="34"/>
      <c r="ETJ3" s="34"/>
      <c r="ETK3" s="34"/>
      <c r="ETL3" s="34"/>
      <c r="ETM3" s="34"/>
      <c r="ETN3" s="34"/>
      <c r="ETO3" s="34"/>
      <c r="ETP3" s="34"/>
      <c r="ETQ3" s="34"/>
      <c r="ETR3" s="34"/>
      <c r="ETS3" s="34"/>
      <c r="ETT3" s="34"/>
      <c r="ETU3" s="34"/>
      <c r="ETV3" s="34"/>
      <c r="ETW3" s="34"/>
      <c r="ETX3" s="34"/>
      <c r="ETY3" s="34"/>
      <c r="ETZ3" s="34"/>
      <c r="EUA3" s="34"/>
      <c r="EUB3" s="34"/>
      <c r="EUC3" s="34"/>
      <c r="EUD3" s="34"/>
      <c r="EUE3" s="34"/>
      <c r="EUF3" s="34"/>
      <c r="EUG3" s="34"/>
      <c r="EUH3" s="34"/>
      <c r="EUI3" s="34"/>
      <c r="EUJ3" s="34"/>
      <c r="EUK3" s="34"/>
      <c r="EUL3" s="34"/>
      <c r="EUM3" s="34"/>
      <c r="EUN3" s="34"/>
      <c r="EUO3" s="34"/>
      <c r="EUP3" s="34"/>
      <c r="EUQ3" s="34"/>
      <c r="EUR3" s="34"/>
      <c r="EUS3" s="34"/>
      <c r="EUT3" s="34"/>
      <c r="EUU3" s="34"/>
      <c r="EUV3" s="34"/>
      <c r="EUW3" s="34"/>
      <c r="EUX3" s="34"/>
      <c r="EUY3" s="34"/>
      <c r="EUZ3" s="34"/>
      <c r="EVA3" s="34"/>
      <c r="EVB3" s="34"/>
      <c r="EVC3" s="34"/>
      <c r="EVD3" s="34"/>
      <c r="EVE3" s="34"/>
      <c r="EVF3" s="34"/>
      <c r="EVG3" s="34"/>
      <c r="EVH3" s="34"/>
      <c r="EVI3" s="34"/>
      <c r="EVJ3" s="34"/>
      <c r="EVK3" s="34"/>
      <c r="EVL3" s="34"/>
      <c r="EVM3" s="34"/>
      <c r="EVN3" s="34"/>
      <c r="EVO3" s="34"/>
      <c r="EVP3" s="34"/>
      <c r="EVQ3" s="34"/>
      <c r="EVR3" s="34"/>
      <c r="EVS3" s="34"/>
      <c r="EVT3" s="34"/>
      <c r="EVU3" s="34"/>
      <c r="EVV3" s="34"/>
      <c r="EVW3" s="34"/>
      <c r="EVX3" s="34"/>
      <c r="EVY3" s="34"/>
      <c r="EVZ3" s="34"/>
      <c r="EWA3" s="34"/>
      <c r="EWB3" s="34"/>
      <c r="EWC3" s="34"/>
      <c r="EWD3" s="34"/>
      <c r="EWE3" s="34"/>
      <c r="EWF3" s="34"/>
      <c r="EWG3" s="34"/>
      <c r="EWH3" s="34"/>
      <c r="EWI3" s="34"/>
      <c r="EWJ3" s="34"/>
      <c r="EWK3" s="34"/>
      <c r="EWL3" s="34"/>
      <c r="EWM3" s="34"/>
      <c r="EWN3" s="34"/>
      <c r="EWO3" s="34"/>
      <c r="EWP3" s="34"/>
      <c r="EWQ3" s="34"/>
      <c r="EWR3" s="34"/>
      <c r="EWS3" s="34"/>
      <c r="EWT3" s="34"/>
      <c r="EWU3" s="34"/>
      <c r="EWV3" s="34"/>
      <c r="EWW3" s="34"/>
      <c r="EWX3" s="34"/>
      <c r="EWY3" s="34"/>
      <c r="EWZ3" s="34"/>
      <c r="EXA3" s="34"/>
      <c r="EXB3" s="34"/>
      <c r="EXC3" s="34"/>
      <c r="EXD3" s="34"/>
      <c r="EXE3" s="34"/>
      <c r="EXF3" s="34"/>
      <c r="EXG3" s="34"/>
      <c r="EXH3" s="34"/>
      <c r="EXI3" s="34"/>
      <c r="EXJ3" s="34"/>
      <c r="EXK3" s="34"/>
      <c r="EXL3" s="34"/>
      <c r="EXM3" s="34"/>
      <c r="EXN3" s="34"/>
      <c r="EXO3" s="34"/>
      <c r="EXP3" s="34"/>
      <c r="EXQ3" s="34"/>
      <c r="EXR3" s="34"/>
      <c r="EXS3" s="34"/>
      <c r="EXT3" s="34"/>
      <c r="EXU3" s="34"/>
      <c r="EXV3" s="34"/>
      <c r="EXW3" s="34"/>
      <c r="EXX3" s="34"/>
      <c r="EXY3" s="34"/>
      <c r="EXZ3" s="34"/>
      <c r="EYA3" s="34"/>
      <c r="EYB3" s="34"/>
      <c r="EYC3" s="34"/>
      <c r="EYD3" s="34"/>
      <c r="EYE3" s="34"/>
      <c r="EYF3" s="34"/>
      <c r="EYG3" s="34"/>
      <c r="EYH3" s="34"/>
      <c r="EYI3" s="34"/>
      <c r="EYJ3" s="34"/>
      <c r="EYK3" s="34"/>
      <c r="EYL3" s="34"/>
      <c r="EYM3" s="34"/>
      <c r="EYN3" s="34"/>
      <c r="EYO3" s="34"/>
      <c r="EYP3" s="34"/>
      <c r="EYQ3" s="34"/>
      <c r="EYR3" s="34"/>
      <c r="EYS3" s="34"/>
      <c r="EYT3" s="34"/>
      <c r="EYU3" s="34"/>
      <c r="EYV3" s="34"/>
      <c r="EYW3" s="34"/>
      <c r="EYX3" s="34"/>
      <c r="EYY3" s="34"/>
      <c r="EYZ3" s="34"/>
      <c r="EZA3" s="34"/>
      <c r="EZB3" s="34"/>
      <c r="EZC3" s="34"/>
      <c r="EZD3" s="34"/>
      <c r="EZE3" s="34"/>
      <c r="EZF3" s="34"/>
      <c r="EZG3" s="34"/>
      <c r="EZH3" s="34"/>
      <c r="EZI3" s="34"/>
      <c r="EZJ3" s="34"/>
      <c r="EZK3" s="34"/>
      <c r="EZL3" s="34"/>
      <c r="EZM3" s="34"/>
      <c r="EZN3" s="34"/>
      <c r="EZO3" s="34"/>
      <c r="EZP3" s="34"/>
      <c r="EZQ3" s="34"/>
      <c r="EZR3" s="34"/>
      <c r="EZS3" s="34"/>
      <c r="EZT3" s="34"/>
      <c r="EZU3" s="34"/>
      <c r="EZV3" s="34"/>
      <c r="EZW3" s="34"/>
      <c r="EZX3" s="34"/>
      <c r="EZY3" s="34"/>
      <c r="EZZ3" s="34"/>
      <c r="FAA3" s="34"/>
      <c r="FAB3" s="34"/>
      <c r="FAC3" s="34"/>
      <c r="FAD3" s="34"/>
      <c r="FAE3" s="34"/>
      <c r="FAF3" s="34"/>
      <c r="FAG3" s="34"/>
      <c r="FAH3" s="34"/>
      <c r="FAI3" s="34"/>
      <c r="FAJ3" s="34"/>
      <c r="FAK3" s="34"/>
      <c r="FAL3" s="34"/>
      <c r="FAM3" s="34"/>
      <c r="FAN3" s="34"/>
      <c r="FAO3" s="34"/>
      <c r="FAP3" s="34"/>
      <c r="FAQ3" s="34"/>
      <c r="FAR3" s="34"/>
      <c r="FAS3" s="34"/>
      <c r="FAT3" s="34"/>
      <c r="FAU3" s="34"/>
      <c r="FAV3" s="34"/>
      <c r="FAW3" s="34"/>
      <c r="FAX3" s="34"/>
      <c r="FAY3" s="34"/>
      <c r="FAZ3" s="34"/>
      <c r="FBA3" s="34"/>
      <c r="FBB3" s="34"/>
      <c r="FBC3" s="34"/>
      <c r="FBD3" s="34"/>
      <c r="FBE3" s="34"/>
      <c r="FBF3" s="34"/>
      <c r="FBG3" s="34"/>
      <c r="FBH3" s="34"/>
      <c r="FBI3" s="34"/>
      <c r="FBJ3" s="34"/>
      <c r="FBK3" s="34"/>
      <c r="FBL3" s="34"/>
      <c r="FBM3" s="34"/>
      <c r="FBN3" s="34"/>
      <c r="FBO3" s="34"/>
      <c r="FBP3" s="34"/>
      <c r="FBQ3" s="34"/>
      <c r="FBR3" s="34"/>
      <c r="FBS3" s="34"/>
      <c r="FBT3" s="34"/>
      <c r="FBU3" s="34"/>
      <c r="FBV3" s="34"/>
      <c r="FBW3" s="34"/>
      <c r="FBX3" s="34"/>
      <c r="FBY3" s="34"/>
      <c r="FBZ3" s="34"/>
      <c r="FCA3" s="34"/>
      <c r="FCB3" s="34"/>
      <c r="FCC3" s="34"/>
      <c r="FCD3" s="34"/>
      <c r="FCE3" s="34"/>
      <c r="FCF3" s="34"/>
      <c r="FCG3" s="34"/>
      <c r="FCH3" s="34"/>
      <c r="FCI3" s="34"/>
      <c r="FCJ3" s="34"/>
      <c r="FCK3" s="34"/>
      <c r="FCL3" s="34"/>
      <c r="FCM3" s="34"/>
      <c r="FCN3" s="34"/>
      <c r="FCO3" s="34"/>
      <c r="FCP3" s="34"/>
      <c r="FCQ3" s="34"/>
      <c r="FCR3" s="34"/>
      <c r="FCS3" s="34"/>
      <c r="FCT3" s="34"/>
      <c r="FCU3" s="34"/>
      <c r="FCV3" s="34"/>
      <c r="FCW3" s="34"/>
      <c r="FCX3" s="34"/>
      <c r="FCY3" s="34"/>
      <c r="FCZ3" s="34"/>
      <c r="FDA3" s="34"/>
      <c r="FDB3" s="34"/>
      <c r="FDC3" s="34"/>
      <c r="FDD3" s="34"/>
      <c r="FDE3" s="34"/>
      <c r="FDF3" s="34"/>
      <c r="FDG3" s="34"/>
      <c r="FDH3" s="34"/>
      <c r="FDI3" s="34"/>
      <c r="FDJ3" s="34"/>
      <c r="FDK3" s="34"/>
      <c r="FDL3" s="34"/>
      <c r="FDM3" s="34"/>
      <c r="FDN3" s="34"/>
      <c r="FDO3" s="34"/>
      <c r="FDP3" s="34"/>
      <c r="FDQ3" s="34"/>
      <c r="FDR3" s="34"/>
      <c r="FDS3" s="34"/>
      <c r="FDT3" s="34"/>
      <c r="FDU3" s="34"/>
      <c r="FDV3" s="34"/>
      <c r="FDW3" s="34"/>
      <c r="FDX3" s="34"/>
      <c r="FDY3" s="34"/>
      <c r="FDZ3" s="34"/>
      <c r="FEA3" s="34"/>
      <c r="FEB3" s="34"/>
      <c r="FEC3" s="34"/>
      <c r="FED3" s="34"/>
      <c r="FEE3" s="34"/>
      <c r="FEF3" s="34"/>
      <c r="FEG3" s="34"/>
      <c r="FEH3" s="34"/>
      <c r="FEI3" s="34"/>
      <c r="FEJ3" s="34"/>
      <c r="FEK3" s="34"/>
      <c r="FEL3" s="34"/>
      <c r="FEM3" s="34"/>
      <c r="FEN3" s="34"/>
      <c r="FEO3" s="34"/>
      <c r="FEP3" s="34"/>
      <c r="FEQ3" s="34"/>
      <c r="FER3" s="34"/>
      <c r="FES3" s="34"/>
      <c r="FET3" s="34"/>
      <c r="FEU3" s="34"/>
      <c r="FEV3" s="34"/>
      <c r="FEW3" s="34"/>
      <c r="FEX3" s="34"/>
      <c r="FEY3" s="34"/>
      <c r="FEZ3" s="34"/>
      <c r="FFA3" s="34"/>
      <c r="FFB3" s="34"/>
      <c r="FFC3" s="34"/>
      <c r="FFD3" s="34"/>
      <c r="FFE3" s="34"/>
      <c r="FFF3" s="34"/>
      <c r="FFG3" s="34"/>
      <c r="FFH3" s="34"/>
      <c r="FFI3" s="34"/>
      <c r="FFJ3" s="34"/>
      <c r="FFK3" s="34"/>
      <c r="FFL3" s="34"/>
      <c r="FFM3" s="34"/>
      <c r="FFN3" s="34"/>
      <c r="FFO3" s="34"/>
      <c r="FFP3" s="34"/>
      <c r="FFQ3" s="34"/>
      <c r="FFR3" s="34"/>
      <c r="FFS3" s="34"/>
      <c r="FFT3" s="34"/>
      <c r="FFU3" s="34"/>
      <c r="FFV3" s="34"/>
      <c r="FFW3" s="34"/>
      <c r="FFX3" s="34"/>
      <c r="FFY3" s="34"/>
      <c r="FFZ3" s="34"/>
      <c r="FGA3" s="34"/>
      <c r="FGB3" s="34"/>
      <c r="FGC3" s="34"/>
      <c r="FGD3" s="34"/>
      <c r="FGE3" s="34"/>
      <c r="FGF3" s="34"/>
      <c r="FGG3" s="34"/>
      <c r="FGH3" s="34"/>
      <c r="FGI3" s="34"/>
      <c r="FGJ3" s="34"/>
      <c r="FGK3" s="34"/>
      <c r="FGL3" s="34"/>
      <c r="FGM3" s="34"/>
      <c r="FGN3" s="34"/>
      <c r="FGO3" s="34"/>
      <c r="FGP3" s="34"/>
      <c r="FGQ3" s="34"/>
      <c r="FGR3" s="34"/>
      <c r="FGS3" s="34"/>
      <c r="FGT3" s="34"/>
      <c r="FGU3" s="34"/>
      <c r="FGV3" s="34"/>
      <c r="FGW3" s="34"/>
      <c r="FGX3" s="34"/>
      <c r="FGY3" s="34"/>
      <c r="FGZ3" s="34"/>
      <c r="FHA3" s="34"/>
      <c r="FHB3" s="34"/>
      <c r="FHC3" s="34"/>
      <c r="FHD3" s="34"/>
      <c r="FHE3" s="34"/>
      <c r="FHF3" s="34"/>
      <c r="FHG3" s="34"/>
      <c r="FHH3" s="34"/>
      <c r="FHI3" s="34"/>
      <c r="FHJ3" s="34"/>
      <c r="FHK3" s="34"/>
      <c r="FHL3" s="34"/>
      <c r="FHM3" s="34"/>
      <c r="FHN3" s="34"/>
      <c r="FHO3" s="34"/>
      <c r="FHP3" s="34"/>
      <c r="FHQ3" s="34"/>
      <c r="FHR3" s="34"/>
      <c r="FHS3" s="34"/>
      <c r="FHT3" s="34"/>
      <c r="FHU3" s="34"/>
      <c r="FHV3" s="34"/>
      <c r="FHW3" s="34"/>
      <c r="FHX3" s="34"/>
      <c r="FHY3" s="34"/>
      <c r="FHZ3" s="34"/>
      <c r="FIA3" s="34"/>
      <c r="FIB3" s="34"/>
      <c r="FIC3" s="34"/>
      <c r="FID3" s="34"/>
      <c r="FIE3" s="34"/>
      <c r="FIF3" s="34"/>
      <c r="FIG3" s="34"/>
      <c r="FIH3" s="34"/>
      <c r="FII3" s="34"/>
      <c r="FIJ3" s="34"/>
      <c r="FIK3" s="34"/>
      <c r="FIL3" s="34"/>
      <c r="FIM3" s="34"/>
      <c r="FIN3" s="34"/>
      <c r="FIO3" s="34"/>
      <c r="FIP3" s="34"/>
      <c r="FIQ3" s="34"/>
      <c r="FIR3" s="34"/>
      <c r="FIS3" s="34"/>
      <c r="FIT3" s="34"/>
      <c r="FIU3" s="34"/>
      <c r="FIV3" s="34"/>
      <c r="FIW3" s="34"/>
      <c r="FIX3" s="34"/>
      <c r="FIY3" s="34"/>
      <c r="FIZ3" s="34"/>
      <c r="FJA3" s="34"/>
      <c r="FJB3" s="34"/>
      <c r="FJC3" s="34"/>
      <c r="FJD3" s="34"/>
      <c r="FJE3" s="34"/>
      <c r="FJF3" s="34"/>
      <c r="FJG3" s="34"/>
      <c r="FJH3" s="34"/>
      <c r="FJI3" s="34"/>
      <c r="FJJ3" s="34"/>
      <c r="FJK3" s="34"/>
      <c r="FJL3" s="34"/>
      <c r="FJM3" s="34"/>
      <c r="FJN3" s="34"/>
      <c r="FJO3" s="34"/>
      <c r="FJP3" s="34"/>
      <c r="FJQ3" s="34"/>
      <c r="FJR3" s="34"/>
      <c r="FJS3" s="34"/>
      <c r="FJT3" s="34"/>
      <c r="FJU3" s="34"/>
      <c r="FJV3" s="34"/>
      <c r="FJW3" s="34"/>
      <c r="FJX3" s="34"/>
      <c r="FJY3" s="34"/>
      <c r="FJZ3" s="34"/>
      <c r="FKA3" s="34"/>
      <c r="FKB3" s="34"/>
      <c r="FKC3" s="34"/>
      <c r="FKD3" s="34"/>
      <c r="FKE3" s="34"/>
      <c r="FKF3" s="34"/>
      <c r="FKG3" s="34"/>
      <c r="FKH3" s="34"/>
      <c r="FKI3" s="34"/>
      <c r="FKJ3" s="34"/>
      <c r="FKK3" s="34"/>
      <c r="FKL3" s="34"/>
      <c r="FKM3" s="34"/>
      <c r="FKN3" s="34"/>
      <c r="FKO3" s="34"/>
      <c r="FKP3" s="34"/>
      <c r="FKQ3" s="34"/>
      <c r="FKR3" s="34"/>
      <c r="FKS3" s="34"/>
      <c r="FKT3" s="34"/>
      <c r="FKU3" s="34"/>
      <c r="FKV3" s="34"/>
      <c r="FKW3" s="34"/>
      <c r="FKX3" s="34"/>
      <c r="FKY3" s="34"/>
      <c r="FKZ3" s="34"/>
      <c r="FLA3" s="34"/>
      <c r="FLB3" s="34"/>
      <c r="FLC3" s="34"/>
      <c r="FLD3" s="34"/>
      <c r="FLE3" s="34"/>
      <c r="FLF3" s="34"/>
      <c r="FLG3" s="34"/>
      <c r="FLH3" s="34"/>
      <c r="FLI3" s="34"/>
      <c r="FLJ3" s="34"/>
      <c r="FLK3" s="34"/>
      <c r="FLL3" s="34"/>
      <c r="FLM3" s="34"/>
      <c r="FLN3" s="34"/>
      <c r="FLO3" s="34"/>
      <c r="FLP3" s="34"/>
      <c r="FLQ3" s="34"/>
      <c r="FLR3" s="34"/>
      <c r="FLS3" s="34"/>
      <c r="FLT3" s="34"/>
      <c r="FLU3" s="34"/>
      <c r="FLV3" s="34"/>
      <c r="FLW3" s="34"/>
      <c r="FLX3" s="34"/>
      <c r="FLY3" s="34"/>
      <c r="FLZ3" s="34"/>
      <c r="FMA3" s="34"/>
      <c r="FMB3" s="34"/>
      <c r="FMC3" s="34"/>
      <c r="FMD3" s="34"/>
      <c r="FME3" s="34"/>
      <c r="FMF3" s="34"/>
      <c r="FMG3" s="34"/>
      <c r="FMH3" s="34"/>
      <c r="FMI3" s="34"/>
      <c r="FMJ3" s="34"/>
      <c r="FMK3" s="34"/>
      <c r="FML3" s="34"/>
      <c r="FMM3" s="34"/>
      <c r="FMN3" s="34"/>
      <c r="FMO3" s="34"/>
      <c r="FMP3" s="34"/>
      <c r="FMQ3" s="34"/>
      <c r="FMR3" s="34"/>
      <c r="FMS3" s="34"/>
      <c r="FMT3" s="34"/>
      <c r="FMU3" s="34"/>
      <c r="FMV3" s="34"/>
      <c r="FMW3" s="34"/>
      <c r="FMX3" s="34"/>
      <c r="FMY3" s="34"/>
      <c r="FMZ3" s="34"/>
      <c r="FNA3" s="34"/>
      <c r="FNB3" s="34"/>
      <c r="FNC3" s="34"/>
      <c r="FND3" s="34"/>
      <c r="FNE3" s="34"/>
      <c r="FNF3" s="34"/>
      <c r="FNG3" s="34"/>
      <c r="FNH3" s="34"/>
      <c r="FNI3" s="34"/>
      <c r="FNJ3" s="34"/>
      <c r="FNK3" s="34"/>
      <c r="FNL3" s="34"/>
      <c r="FNM3" s="34"/>
      <c r="FNN3" s="34"/>
      <c r="FNO3" s="34"/>
      <c r="FNP3" s="34"/>
      <c r="FNQ3" s="34"/>
      <c r="FNR3" s="34"/>
      <c r="FNS3" s="34"/>
      <c r="FNT3" s="34"/>
      <c r="FNU3" s="34"/>
      <c r="FNV3" s="34"/>
      <c r="FNW3" s="34"/>
      <c r="FNX3" s="34"/>
      <c r="FNY3" s="34"/>
      <c r="FNZ3" s="34"/>
      <c r="FOA3" s="34"/>
      <c r="FOB3" s="34"/>
      <c r="FOC3" s="34"/>
      <c r="FOD3" s="34"/>
      <c r="FOE3" s="34"/>
      <c r="FOF3" s="34"/>
      <c r="FOG3" s="34"/>
      <c r="FOH3" s="34"/>
      <c r="FOI3" s="34"/>
      <c r="FOJ3" s="34"/>
      <c r="FOK3" s="34"/>
      <c r="FOL3" s="34"/>
      <c r="FOM3" s="34"/>
      <c r="FON3" s="34"/>
      <c r="FOO3" s="34"/>
      <c r="FOP3" s="34"/>
      <c r="FOQ3" s="34"/>
      <c r="FOR3" s="34"/>
      <c r="FOS3" s="34"/>
      <c r="FOT3" s="34"/>
      <c r="FOU3" s="34"/>
      <c r="FOV3" s="34"/>
      <c r="FOW3" s="34"/>
      <c r="FOX3" s="34"/>
      <c r="FOY3" s="34"/>
      <c r="FOZ3" s="34"/>
      <c r="FPA3" s="34"/>
      <c r="FPB3" s="34"/>
      <c r="FPC3" s="34"/>
      <c r="FPD3" s="34"/>
      <c r="FPE3" s="34"/>
      <c r="FPF3" s="34"/>
      <c r="FPG3" s="34"/>
      <c r="FPH3" s="34"/>
      <c r="FPI3" s="34"/>
      <c r="FPJ3" s="34"/>
      <c r="FPK3" s="34"/>
      <c r="FPL3" s="34"/>
      <c r="FPM3" s="34"/>
      <c r="FPN3" s="34"/>
      <c r="FPO3" s="34"/>
      <c r="FPP3" s="34"/>
      <c r="FPQ3" s="34"/>
      <c r="FPR3" s="34"/>
      <c r="FPS3" s="34"/>
      <c r="FPT3" s="34"/>
      <c r="FPU3" s="34"/>
      <c r="FPV3" s="34"/>
      <c r="FPW3" s="34"/>
      <c r="FPX3" s="34"/>
      <c r="FPY3" s="34"/>
      <c r="FPZ3" s="34"/>
      <c r="FQA3" s="34"/>
      <c r="FQB3" s="34"/>
      <c r="FQC3" s="34"/>
      <c r="FQD3" s="34"/>
      <c r="FQE3" s="34"/>
      <c r="FQF3" s="34"/>
      <c r="FQG3" s="34"/>
      <c r="FQH3" s="34"/>
      <c r="FQI3" s="34"/>
      <c r="FQJ3" s="34"/>
      <c r="FQK3" s="34"/>
      <c r="FQL3" s="34"/>
      <c r="FQM3" s="34"/>
      <c r="FQN3" s="34"/>
      <c r="FQO3" s="34"/>
      <c r="FQP3" s="34"/>
      <c r="FQQ3" s="34"/>
      <c r="FQR3" s="34"/>
      <c r="FQS3" s="34"/>
      <c r="FQT3" s="34"/>
      <c r="FQU3" s="34"/>
      <c r="FQV3" s="34"/>
      <c r="FQW3" s="34"/>
      <c r="FQX3" s="34"/>
      <c r="FQY3" s="34"/>
      <c r="FQZ3" s="34"/>
      <c r="FRA3" s="34"/>
      <c r="FRB3" s="34"/>
      <c r="FRC3" s="34"/>
      <c r="FRD3" s="34"/>
      <c r="FRE3" s="34"/>
      <c r="FRF3" s="34"/>
      <c r="FRG3" s="34"/>
      <c r="FRH3" s="34"/>
      <c r="FRI3" s="34"/>
      <c r="FRJ3" s="34"/>
      <c r="FRK3" s="34"/>
      <c r="FRL3" s="34"/>
      <c r="FRM3" s="34"/>
      <c r="FRN3" s="34"/>
      <c r="FRO3" s="34"/>
      <c r="FRP3" s="34"/>
      <c r="FRQ3" s="34"/>
      <c r="FRR3" s="34"/>
      <c r="FRS3" s="34"/>
      <c r="FRT3" s="34"/>
      <c r="FRU3" s="34"/>
      <c r="FRV3" s="34"/>
      <c r="FRW3" s="34"/>
      <c r="FRX3" s="34"/>
      <c r="FRY3" s="34"/>
      <c r="FRZ3" s="34"/>
      <c r="FSA3" s="34"/>
      <c r="FSB3" s="34"/>
      <c r="FSC3" s="34"/>
      <c r="FSD3" s="34"/>
      <c r="FSE3" s="34"/>
      <c r="FSF3" s="34"/>
      <c r="FSG3" s="34"/>
      <c r="FSH3" s="34"/>
      <c r="FSI3" s="34"/>
      <c r="FSJ3" s="34"/>
      <c r="FSK3" s="34"/>
      <c r="FSL3" s="34"/>
      <c r="FSM3" s="34"/>
      <c r="FSN3" s="34"/>
      <c r="FSO3" s="34"/>
      <c r="FSP3" s="34"/>
      <c r="FSQ3" s="34"/>
      <c r="FSR3" s="34"/>
      <c r="FSS3" s="34"/>
      <c r="FST3" s="34"/>
      <c r="FSU3" s="34"/>
      <c r="FSV3" s="34"/>
      <c r="FSW3" s="34"/>
      <c r="FSX3" s="34"/>
      <c r="FSY3" s="34"/>
      <c r="FSZ3" s="34"/>
      <c r="FTA3" s="34"/>
      <c r="FTB3" s="34"/>
      <c r="FTC3" s="34"/>
      <c r="FTD3" s="34"/>
      <c r="FTE3" s="34"/>
      <c r="FTF3" s="34"/>
      <c r="FTG3" s="34"/>
      <c r="FTH3" s="34"/>
      <c r="FTI3" s="34"/>
      <c r="FTJ3" s="34"/>
      <c r="FTK3" s="34"/>
      <c r="FTL3" s="34"/>
      <c r="FTM3" s="34"/>
      <c r="FTN3" s="34"/>
      <c r="FTO3" s="34"/>
      <c r="FTP3" s="34"/>
      <c r="FTQ3" s="34"/>
      <c r="FTR3" s="34"/>
      <c r="FTS3" s="34"/>
      <c r="FTT3" s="34"/>
      <c r="FTU3" s="34"/>
      <c r="FTV3" s="34"/>
      <c r="FTW3" s="34"/>
      <c r="FTX3" s="34"/>
      <c r="FTY3" s="34"/>
      <c r="FTZ3" s="34"/>
      <c r="FUA3" s="34"/>
      <c r="FUB3" s="34"/>
      <c r="FUC3" s="34"/>
      <c r="FUD3" s="34"/>
      <c r="FUE3" s="34"/>
      <c r="FUF3" s="34"/>
      <c r="FUG3" s="34"/>
      <c r="FUH3" s="34"/>
      <c r="FUI3" s="34"/>
      <c r="FUJ3" s="34"/>
      <c r="FUK3" s="34"/>
      <c r="FUL3" s="34"/>
      <c r="FUM3" s="34"/>
      <c r="FUN3" s="34"/>
      <c r="FUO3" s="34"/>
      <c r="FUP3" s="34"/>
      <c r="FUQ3" s="34"/>
      <c r="FUR3" s="34"/>
      <c r="FUS3" s="34"/>
      <c r="FUT3" s="34"/>
      <c r="FUU3" s="34"/>
      <c r="FUV3" s="34"/>
      <c r="FUW3" s="34"/>
      <c r="FUX3" s="34"/>
      <c r="FUY3" s="34"/>
      <c r="FUZ3" s="34"/>
      <c r="FVA3" s="34"/>
      <c r="FVB3" s="34"/>
      <c r="FVC3" s="34"/>
      <c r="FVD3" s="34"/>
      <c r="FVE3" s="34"/>
      <c r="FVF3" s="34"/>
      <c r="FVG3" s="34"/>
      <c r="FVH3" s="34"/>
      <c r="FVI3" s="34"/>
      <c r="FVJ3" s="34"/>
      <c r="FVK3" s="34"/>
      <c r="FVL3" s="34"/>
      <c r="FVM3" s="34"/>
      <c r="FVN3" s="34"/>
      <c r="FVO3" s="34"/>
      <c r="FVP3" s="34"/>
      <c r="FVQ3" s="34"/>
      <c r="FVR3" s="34"/>
      <c r="FVS3" s="34"/>
      <c r="FVT3" s="34"/>
      <c r="FVU3" s="34"/>
      <c r="FVV3" s="34"/>
      <c r="FVW3" s="34"/>
      <c r="FVX3" s="34"/>
      <c r="FVY3" s="34"/>
      <c r="FVZ3" s="34"/>
      <c r="FWA3" s="34"/>
      <c r="FWB3" s="34"/>
      <c r="FWC3" s="34"/>
      <c r="FWD3" s="34"/>
      <c r="FWE3" s="34"/>
      <c r="FWF3" s="34"/>
      <c r="FWG3" s="34"/>
      <c r="FWH3" s="34"/>
      <c r="FWI3" s="34"/>
      <c r="FWJ3" s="34"/>
      <c r="FWK3" s="34"/>
      <c r="FWL3" s="34"/>
      <c r="FWM3" s="34"/>
      <c r="FWN3" s="34"/>
      <c r="FWO3" s="34"/>
      <c r="FWP3" s="34"/>
      <c r="FWQ3" s="34"/>
      <c r="FWR3" s="34"/>
      <c r="FWS3" s="34"/>
      <c r="FWT3" s="34"/>
      <c r="FWU3" s="34"/>
      <c r="FWV3" s="34"/>
      <c r="FWW3" s="34"/>
      <c r="FWX3" s="34"/>
      <c r="FWY3" s="34"/>
      <c r="FWZ3" s="34"/>
      <c r="FXA3" s="34"/>
      <c r="FXB3" s="34"/>
      <c r="FXC3" s="34"/>
      <c r="FXD3" s="34"/>
      <c r="FXE3" s="34"/>
      <c r="FXF3" s="34"/>
      <c r="FXG3" s="34"/>
      <c r="FXH3" s="34"/>
      <c r="FXI3" s="34"/>
      <c r="FXJ3" s="34"/>
      <c r="FXK3" s="34"/>
      <c r="FXL3" s="34"/>
      <c r="FXM3" s="34"/>
      <c r="FXN3" s="34"/>
      <c r="FXO3" s="34"/>
      <c r="FXP3" s="34"/>
      <c r="FXQ3" s="34"/>
      <c r="FXR3" s="34"/>
      <c r="FXS3" s="34"/>
      <c r="FXT3" s="34"/>
      <c r="FXU3" s="34"/>
      <c r="FXV3" s="34"/>
      <c r="FXW3" s="34"/>
      <c r="FXX3" s="34"/>
      <c r="FXY3" s="34"/>
      <c r="FXZ3" s="34"/>
      <c r="FYA3" s="34"/>
      <c r="FYB3" s="34"/>
      <c r="FYC3" s="34"/>
      <c r="FYD3" s="34"/>
      <c r="FYE3" s="34"/>
      <c r="FYF3" s="34"/>
      <c r="FYG3" s="34"/>
      <c r="FYH3" s="34"/>
      <c r="FYI3" s="34"/>
      <c r="FYJ3" s="34"/>
      <c r="FYK3" s="34"/>
      <c r="FYL3" s="34"/>
      <c r="FYM3" s="34"/>
      <c r="FYN3" s="34"/>
      <c r="FYO3" s="34"/>
      <c r="FYP3" s="34"/>
      <c r="FYQ3" s="34"/>
      <c r="FYR3" s="34"/>
      <c r="FYS3" s="34"/>
      <c r="FYT3" s="34"/>
      <c r="FYU3" s="34"/>
      <c r="FYV3" s="34"/>
      <c r="FYW3" s="34"/>
      <c r="FYX3" s="34"/>
      <c r="FYY3" s="34"/>
      <c r="FYZ3" s="34"/>
      <c r="FZA3" s="34"/>
      <c r="FZB3" s="34"/>
      <c r="FZC3" s="34"/>
      <c r="FZD3" s="34"/>
      <c r="FZE3" s="34"/>
      <c r="FZF3" s="34"/>
      <c r="FZG3" s="34"/>
      <c r="FZH3" s="34"/>
      <c r="FZI3" s="34"/>
      <c r="FZJ3" s="34"/>
      <c r="FZK3" s="34"/>
      <c r="FZL3" s="34"/>
      <c r="FZM3" s="34"/>
      <c r="FZN3" s="34"/>
      <c r="FZO3" s="34"/>
      <c r="FZP3" s="34"/>
      <c r="FZQ3" s="34"/>
      <c r="FZR3" s="34"/>
      <c r="FZS3" s="34"/>
      <c r="FZT3" s="34"/>
      <c r="FZU3" s="34"/>
      <c r="FZV3" s="34"/>
      <c r="FZW3" s="34"/>
      <c r="FZX3" s="34"/>
      <c r="FZY3" s="34"/>
      <c r="FZZ3" s="34"/>
      <c r="GAA3" s="34"/>
      <c r="GAB3" s="34"/>
      <c r="GAC3" s="34"/>
      <c r="GAD3" s="34"/>
      <c r="GAE3" s="34"/>
      <c r="GAF3" s="34"/>
      <c r="GAG3" s="34"/>
      <c r="GAH3" s="34"/>
      <c r="GAI3" s="34"/>
      <c r="GAJ3" s="34"/>
      <c r="GAK3" s="34"/>
      <c r="GAL3" s="34"/>
      <c r="GAM3" s="34"/>
      <c r="GAN3" s="34"/>
      <c r="GAO3" s="34"/>
      <c r="GAP3" s="34"/>
      <c r="GAQ3" s="34"/>
      <c r="GAR3" s="34"/>
      <c r="GAS3" s="34"/>
      <c r="GAT3" s="34"/>
      <c r="GAU3" s="34"/>
      <c r="GAV3" s="34"/>
      <c r="GAW3" s="34"/>
      <c r="GAX3" s="34"/>
      <c r="GAY3" s="34"/>
      <c r="GAZ3" s="34"/>
      <c r="GBA3" s="34"/>
      <c r="GBB3" s="34"/>
      <c r="GBC3" s="34"/>
      <c r="GBD3" s="34"/>
      <c r="GBE3" s="34"/>
      <c r="GBF3" s="34"/>
      <c r="GBG3" s="34"/>
      <c r="GBH3" s="34"/>
      <c r="GBI3" s="34"/>
      <c r="GBJ3" s="34"/>
      <c r="GBK3" s="34"/>
      <c r="GBL3" s="34"/>
      <c r="GBM3" s="34"/>
      <c r="GBN3" s="34"/>
      <c r="GBO3" s="34"/>
      <c r="GBP3" s="34"/>
      <c r="GBQ3" s="34"/>
      <c r="GBR3" s="34"/>
      <c r="GBS3" s="34"/>
      <c r="GBT3" s="34"/>
      <c r="GBU3" s="34"/>
      <c r="GBV3" s="34"/>
      <c r="GBW3" s="34"/>
      <c r="GBX3" s="34"/>
      <c r="GBY3" s="34"/>
      <c r="GBZ3" s="34"/>
      <c r="GCA3" s="34"/>
      <c r="GCB3" s="34"/>
      <c r="GCC3" s="34"/>
      <c r="GCD3" s="34"/>
      <c r="GCE3" s="34"/>
      <c r="GCF3" s="34"/>
      <c r="GCG3" s="34"/>
      <c r="GCH3" s="34"/>
      <c r="GCI3" s="34"/>
      <c r="GCJ3" s="34"/>
      <c r="GCK3" s="34"/>
      <c r="GCL3" s="34"/>
      <c r="GCM3" s="34"/>
      <c r="GCN3" s="34"/>
      <c r="GCO3" s="34"/>
      <c r="GCP3" s="34"/>
      <c r="GCQ3" s="34"/>
      <c r="GCR3" s="34"/>
      <c r="GCS3" s="34"/>
      <c r="GCT3" s="34"/>
      <c r="GCU3" s="34"/>
      <c r="GCV3" s="34"/>
      <c r="GCW3" s="34"/>
      <c r="GCX3" s="34"/>
      <c r="GCY3" s="34"/>
      <c r="GCZ3" s="34"/>
      <c r="GDA3" s="34"/>
      <c r="GDB3" s="34"/>
      <c r="GDC3" s="34"/>
      <c r="GDD3" s="34"/>
      <c r="GDE3" s="34"/>
      <c r="GDF3" s="34"/>
      <c r="GDG3" s="34"/>
      <c r="GDH3" s="34"/>
      <c r="GDI3" s="34"/>
      <c r="GDJ3" s="34"/>
      <c r="GDK3" s="34"/>
      <c r="GDL3" s="34"/>
      <c r="GDM3" s="34"/>
      <c r="GDN3" s="34"/>
      <c r="GDO3" s="34"/>
      <c r="GDP3" s="34"/>
      <c r="GDQ3" s="34"/>
      <c r="GDR3" s="34"/>
      <c r="GDS3" s="34"/>
      <c r="GDT3" s="34"/>
      <c r="GDU3" s="34"/>
      <c r="GDV3" s="34"/>
      <c r="GDW3" s="34"/>
      <c r="GDX3" s="34"/>
      <c r="GDY3" s="34"/>
      <c r="GDZ3" s="34"/>
      <c r="GEA3" s="34"/>
      <c r="GEB3" s="34"/>
      <c r="GEC3" s="34"/>
      <c r="GED3" s="34"/>
      <c r="GEE3" s="34"/>
      <c r="GEF3" s="34"/>
      <c r="GEG3" s="34"/>
      <c r="GEH3" s="34"/>
      <c r="GEI3" s="34"/>
      <c r="GEJ3" s="34"/>
      <c r="GEK3" s="34"/>
      <c r="GEL3" s="34"/>
      <c r="GEM3" s="34"/>
      <c r="GEN3" s="34"/>
      <c r="GEO3" s="34"/>
      <c r="GEP3" s="34"/>
      <c r="GEQ3" s="34"/>
      <c r="GER3" s="34"/>
      <c r="GES3" s="34"/>
      <c r="GET3" s="34"/>
      <c r="GEU3" s="34"/>
      <c r="GEV3" s="34"/>
      <c r="GEW3" s="34"/>
      <c r="GEX3" s="34"/>
      <c r="GEY3" s="34"/>
      <c r="GEZ3" s="34"/>
      <c r="GFA3" s="34"/>
      <c r="GFB3" s="34"/>
      <c r="GFC3" s="34"/>
      <c r="GFD3" s="34"/>
      <c r="GFE3" s="34"/>
      <c r="GFF3" s="34"/>
      <c r="GFG3" s="34"/>
      <c r="GFH3" s="34"/>
      <c r="GFI3" s="34"/>
      <c r="GFJ3" s="34"/>
      <c r="GFK3" s="34"/>
      <c r="GFL3" s="34"/>
      <c r="GFM3" s="34"/>
      <c r="GFN3" s="34"/>
      <c r="GFO3" s="34"/>
      <c r="GFP3" s="34"/>
      <c r="GFQ3" s="34"/>
      <c r="GFR3" s="34"/>
      <c r="GFS3" s="34"/>
      <c r="GFT3" s="34"/>
      <c r="GFU3" s="34"/>
      <c r="GFV3" s="34"/>
      <c r="GFW3" s="34"/>
      <c r="GFX3" s="34"/>
      <c r="GFY3" s="34"/>
      <c r="GFZ3" s="34"/>
      <c r="GGA3" s="34"/>
      <c r="GGB3" s="34"/>
      <c r="GGC3" s="34"/>
      <c r="GGD3" s="34"/>
      <c r="GGE3" s="34"/>
      <c r="GGF3" s="34"/>
      <c r="GGG3" s="34"/>
      <c r="GGH3" s="34"/>
      <c r="GGI3" s="34"/>
      <c r="GGJ3" s="34"/>
      <c r="GGK3" s="34"/>
      <c r="GGL3" s="34"/>
      <c r="GGM3" s="34"/>
      <c r="GGN3" s="34"/>
      <c r="GGO3" s="34"/>
      <c r="GGP3" s="34"/>
      <c r="GGQ3" s="34"/>
      <c r="GGR3" s="34"/>
      <c r="GGS3" s="34"/>
      <c r="GGT3" s="34"/>
      <c r="GGU3" s="34"/>
      <c r="GGV3" s="34"/>
      <c r="GGW3" s="34"/>
      <c r="GGX3" s="34"/>
      <c r="GGY3" s="34"/>
      <c r="GGZ3" s="34"/>
      <c r="GHA3" s="34"/>
      <c r="GHB3" s="34"/>
      <c r="GHC3" s="34"/>
      <c r="GHD3" s="34"/>
      <c r="GHE3" s="34"/>
      <c r="GHF3" s="34"/>
      <c r="GHG3" s="34"/>
      <c r="GHH3" s="34"/>
      <c r="GHI3" s="34"/>
      <c r="GHJ3" s="34"/>
      <c r="GHK3" s="34"/>
      <c r="GHL3" s="34"/>
      <c r="GHM3" s="34"/>
      <c r="GHN3" s="34"/>
      <c r="GHO3" s="34"/>
      <c r="GHP3" s="34"/>
      <c r="GHQ3" s="34"/>
      <c r="GHR3" s="34"/>
      <c r="GHS3" s="34"/>
      <c r="GHT3" s="34"/>
      <c r="GHU3" s="34"/>
      <c r="GHV3" s="34"/>
      <c r="GHW3" s="34"/>
      <c r="GHX3" s="34"/>
      <c r="GHY3" s="34"/>
      <c r="GHZ3" s="34"/>
      <c r="GIA3" s="34"/>
      <c r="GIB3" s="34"/>
      <c r="GIC3" s="34"/>
      <c r="GID3" s="34"/>
      <c r="GIE3" s="34"/>
      <c r="GIF3" s="34"/>
      <c r="GIG3" s="34"/>
      <c r="GIH3" s="34"/>
      <c r="GII3" s="34"/>
      <c r="GIJ3" s="34"/>
      <c r="GIK3" s="34"/>
      <c r="GIL3" s="34"/>
      <c r="GIM3" s="34"/>
      <c r="GIN3" s="34"/>
      <c r="GIO3" s="34"/>
      <c r="GIP3" s="34"/>
      <c r="GIQ3" s="34"/>
      <c r="GIR3" s="34"/>
      <c r="GIS3" s="34"/>
      <c r="GIT3" s="34"/>
      <c r="GIU3" s="34"/>
      <c r="GIV3" s="34"/>
      <c r="GIW3" s="34"/>
      <c r="GIX3" s="34"/>
      <c r="GIY3" s="34"/>
      <c r="GIZ3" s="34"/>
      <c r="GJA3" s="34"/>
      <c r="GJB3" s="34"/>
      <c r="GJC3" s="34"/>
      <c r="GJD3" s="34"/>
      <c r="GJE3" s="34"/>
      <c r="GJF3" s="34"/>
      <c r="GJG3" s="34"/>
      <c r="GJH3" s="34"/>
      <c r="GJI3" s="34"/>
      <c r="GJJ3" s="34"/>
      <c r="GJK3" s="34"/>
      <c r="GJL3" s="34"/>
      <c r="GJM3" s="34"/>
      <c r="GJN3" s="34"/>
      <c r="GJO3" s="34"/>
      <c r="GJP3" s="34"/>
      <c r="GJQ3" s="34"/>
      <c r="GJR3" s="34"/>
      <c r="GJS3" s="34"/>
      <c r="GJT3" s="34"/>
      <c r="GJU3" s="34"/>
      <c r="GJV3" s="34"/>
      <c r="GJW3" s="34"/>
      <c r="GJX3" s="34"/>
      <c r="GJY3" s="34"/>
      <c r="GJZ3" s="34"/>
      <c r="GKA3" s="34"/>
      <c r="GKB3" s="34"/>
      <c r="GKC3" s="34"/>
      <c r="GKD3" s="34"/>
      <c r="GKE3" s="34"/>
      <c r="GKF3" s="34"/>
      <c r="GKG3" s="34"/>
      <c r="GKH3" s="34"/>
      <c r="GKI3" s="34"/>
      <c r="GKJ3" s="34"/>
      <c r="GKK3" s="34"/>
      <c r="GKL3" s="34"/>
      <c r="GKM3" s="34"/>
      <c r="GKN3" s="34"/>
      <c r="GKO3" s="34"/>
      <c r="GKP3" s="34"/>
      <c r="GKQ3" s="34"/>
      <c r="GKR3" s="34"/>
      <c r="GKS3" s="34"/>
      <c r="GKT3" s="34"/>
      <c r="GKU3" s="34"/>
      <c r="GKV3" s="34"/>
      <c r="GKW3" s="34"/>
      <c r="GKX3" s="34"/>
      <c r="GKY3" s="34"/>
      <c r="GKZ3" s="34"/>
      <c r="GLA3" s="34"/>
      <c r="GLB3" s="34"/>
      <c r="GLC3" s="34"/>
      <c r="GLD3" s="34"/>
      <c r="GLE3" s="34"/>
      <c r="GLF3" s="34"/>
      <c r="GLG3" s="34"/>
      <c r="GLH3" s="34"/>
      <c r="GLI3" s="34"/>
      <c r="GLJ3" s="34"/>
      <c r="GLK3" s="34"/>
      <c r="GLL3" s="34"/>
      <c r="GLM3" s="34"/>
      <c r="GLN3" s="34"/>
      <c r="GLO3" s="34"/>
      <c r="GLP3" s="34"/>
      <c r="GLQ3" s="34"/>
      <c r="GLR3" s="34"/>
      <c r="GLS3" s="34"/>
      <c r="GLT3" s="34"/>
      <c r="GLU3" s="34"/>
      <c r="GLV3" s="34"/>
      <c r="GLW3" s="34"/>
      <c r="GLX3" s="34"/>
      <c r="GLY3" s="34"/>
      <c r="GLZ3" s="34"/>
      <c r="GMA3" s="34"/>
      <c r="GMB3" s="34"/>
      <c r="GMC3" s="34"/>
      <c r="GMD3" s="34"/>
      <c r="GME3" s="34"/>
      <c r="GMF3" s="34"/>
      <c r="GMG3" s="34"/>
      <c r="GMH3" s="34"/>
      <c r="GMI3" s="34"/>
      <c r="GMJ3" s="34"/>
      <c r="GMK3" s="34"/>
      <c r="GML3" s="34"/>
      <c r="GMM3" s="34"/>
      <c r="GMN3" s="34"/>
      <c r="GMO3" s="34"/>
      <c r="GMP3" s="34"/>
      <c r="GMQ3" s="34"/>
      <c r="GMR3" s="34"/>
      <c r="GMS3" s="34"/>
      <c r="GMT3" s="34"/>
      <c r="GMU3" s="34"/>
      <c r="GMV3" s="34"/>
      <c r="GMW3" s="34"/>
      <c r="GMX3" s="34"/>
      <c r="GMY3" s="34"/>
      <c r="GMZ3" s="34"/>
      <c r="GNA3" s="34"/>
      <c r="GNB3" s="34"/>
      <c r="GNC3" s="34"/>
      <c r="GND3" s="34"/>
      <c r="GNE3" s="34"/>
      <c r="GNF3" s="34"/>
      <c r="GNG3" s="34"/>
      <c r="GNH3" s="34"/>
      <c r="GNI3" s="34"/>
      <c r="GNJ3" s="34"/>
      <c r="GNK3" s="34"/>
      <c r="GNL3" s="34"/>
      <c r="GNM3" s="34"/>
      <c r="GNN3" s="34"/>
      <c r="GNO3" s="34"/>
      <c r="GNP3" s="34"/>
      <c r="GNQ3" s="34"/>
      <c r="GNR3" s="34"/>
      <c r="GNS3" s="34"/>
      <c r="GNT3" s="34"/>
      <c r="GNU3" s="34"/>
      <c r="GNV3" s="34"/>
      <c r="GNW3" s="34"/>
      <c r="GNX3" s="34"/>
      <c r="GNY3" s="34"/>
      <c r="GNZ3" s="34"/>
      <c r="GOA3" s="34"/>
      <c r="GOB3" s="34"/>
      <c r="GOC3" s="34"/>
      <c r="GOD3" s="34"/>
      <c r="GOE3" s="34"/>
      <c r="GOF3" s="34"/>
      <c r="GOG3" s="34"/>
      <c r="GOH3" s="34"/>
      <c r="GOI3" s="34"/>
      <c r="GOJ3" s="34"/>
      <c r="GOK3" s="34"/>
      <c r="GOL3" s="34"/>
      <c r="GOM3" s="34"/>
      <c r="GON3" s="34"/>
      <c r="GOO3" s="34"/>
      <c r="GOP3" s="34"/>
      <c r="GOQ3" s="34"/>
      <c r="GOR3" s="34"/>
      <c r="GOS3" s="34"/>
      <c r="GOT3" s="34"/>
      <c r="GOU3" s="34"/>
      <c r="GOV3" s="34"/>
      <c r="GOW3" s="34"/>
      <c r="GOX3" s="34"/>
      <c r="GOY3" s="34"/>
      <c r="GOZ3" s="34"/>
      <c r="GPA3" s="34"/>
      <c r="GPB3" s="34"/>
      <c r="GPC3" s="34"/>
      <c r="GPD3" s="34"/>
      <c r="GPE3" s="34"/>
      <c r="GPF3" s="34"/>
      <c r="GPG3" s="34"/>
      <c r="GPH3" s="34"/>
      <c r="GPI3" s="34"/>
      <c r="GPJ3" s="34"/>
      <c r="GPK3" s="34"/>
      <c r="GPL3" s="34"/>
      <c r="GPM3" s="34"/>
      <c r="GPN3" s="34"/>
      <c r="GPO3" s="34"/>
      <c r="GPP3" s="34"/>
      <c r="GPQ3" s="34"/>
      <c r="GPR3" s="34"/>
      <c r="GPS3" s="34"/>
      <c r="GPT3" s="34"/>
      <c r="GPU3" s="34"/>
      <c r="GPV3" s="34"/>
      <c r="GPW3" s="34"/>
      <c r="GPX3" s="34"/>
      <c r="GPY3" s="34"/>
      <c r="GPZ3" s="34"/>
      <c r="GQA3" s="34"/>
      <c r="GQB3" s="34"/>
      <c r="GQC3" s="34"/>
      <c r="GQD3" s="34"/>
      <c r="GQE3" s="34"/>
      <c r="GQF3" s="34"/>
      <c r="GQG3" s="34"/>
      <c r="GQH3" s="34"/>
      <c r="GQI3" s="34"/>
      <c r="GQJ3" s="34"/>
      <c r="GQK3" s="34"/>
      <c r="GQL3" s="34"/>
      <c r="GQM3" s="34"/>
      <c r="GQN3" s="34"/>
      <c r="GQO3" s="34"/>
      <c r="GQP3" s="34"/>
      <c r="GQQ3" s="34"/>
      <c r="GQR3" s="34"/>
      <c r="GQS3" s="34"/>
      <c r="GQT3" s="34"/>
      <c r="GQU3" s="34"/>
      <c r="GQV3" s="34"/>
      <c r="GQW3" s="34"/>
      <c r="GQX3" s="34"/>
      <c r="GQY3" s="34"/>
      <c r="GQZ3" s="34"/>
      <c r="GRA3" s="34"/>
      <c r="GRB3" s="34"/>
      <c r="GRC3" s="34"/>
      <c r="GRD3" s="34"/>
      <c r="GRE3" s="34"/>
      <c r="GRF3" s="34"/>
      <c r="GRG3" s="34"/>
      <c r="GRH3" s="34"/>
      <c r="GRI3" s="34"/>
      <c r="GRJ3" s="34"/>
      <c r="GRK3" s="34"/>
      <c r="GRL3" s="34"/>
      <c r="GRM3" s="34"/>
      <c r="GRN3" s="34"/>
      <c r="GRO3" s="34"/>
      <c r="GRP3" s="34"/>
      <c r="GRQ3" s="34"/>
      <c r="GRR3" s="34"/>
      <c r="GRS3" s="34"/>
      <c r="GRT3" s="34"/>
      <c r="GRU3" s="34"/>
      <c r="GRV3" s="34"/>
      <c r="GRW3" s="34"/>
      <c r="GRX3" s="34"/>
      <c r="GRY3" s="34"/>
      <c r="GRZ3" s="34"/>
      <c r="GSA3" s="34"/>
      <c r="GSB3" s="34"/>
      <c r="GSC3" s="34"/>
      <c r="GSD3" s="34"/>
      <c r="GSE3" s="34"/>
      <c r="GSF3" s="34"/>
      <c r="GSG3" s="34"/>
      <c r="GSH3" s="34"/>
      <c r="GSI3" s="34"/>
      <c r="GSJ3" s="34"/>
      <c r="GSK3" s="34"/>
      <c r="GSL3" s="34"/>
      <c r="GSM3" s="34"/>
      <c r="GSN3" s="34"/>
      <c r="GSO3" s="34"/>
      <c r="GSP3" s="34"/>
      <c r="GSQ3" s="34"/>
      <c r="GSR3" s="34"/>
      <c r="GSS3" s="34"/>
      <c r="GST3" s="34"/>
      <c r="GSU3" s="34"/>
      <c r="GSV3" s="34"/>
      <c r="GSW3" s="34"/>
      <c r="GSX3" s="34"/>
      <c r="GSY3" s="34"/>
      <c r="GSZ3" s="34"/>
      <c r="GTA3" s="34"/>
      <c r="GTB3" s="34"/>
      <c r="GTC3" s="34"/>
      <c r="GTD3" s="34"/>
      <c r="GTE3" s="34"/>
      <c r="GTF3" s="34"/>
      <c r="GTG3" s="34"/>
      <c r="GTH3" s="34"/>
      <c r="GTI3" s="34"/>
      <c r="GTJ3" s="34"/>
      <c r="GTK3" s="34"/>
      <c r="GTL3" s="34"/>
      <c r="GTM3" s="34"/>
      <c r="GTN3" s="34"/>
      <c r="GTO3" s="34"/>
      <c r="GTP3" s="34"/>
      <c r="GTQ3" s="34"/>
      <c r="GTR3" s="34"/>
      <c r="GTS3" s="34"/>
      <c r="GTT3" s="34"/>
      <c r="GTU3" s="34"/>
      <c r="GTV3" s="34"/>
      <c r="GTW3" s="34"/>
      <c r="GTX3" s="34"/>
      <c r="GTY3" s="34"/>
      <c r="GTZ3" s="34"/>
      <c r="GUA3" s="34"/>
      <c r="GUB3" s="34"/>
      <c r="GUC3" s="34"/>
      <c r="GUD3" s="34"/>
      <c r="GUE3" s="34"/>
      <c r="GUF3" s="34"/>
      <c r="GUG3" s="34"/>
      <c r="GUH3" s="34"/>
      <c r="GUI3" s="34"/>
      <c r="GUJ3" s="34"/>
      <c r="GUK3" s="34"/>
      <c r="GUL3" s="34"/>
      <c r="GUM3" s="34"/>
      <c r="GUN3" s="34"/>
      <c r="GUO3" s="34"/>
      <c r="GUP3" s="34"/>
      <c r="GUQ3" s="34"/>
      <c r="GUR3" s="34"/>
      <c r="GUS3" s="34"/>
      <c r="GUT3" s="34"/>
      <c r="GUU3" s="34"/>
      <c r="GUV3" s="34"/>
      <c r="GUW3" s="34"/>
      <c r="GUX3" s="34"/>
      <c r="GUY3" s="34"/>
      <c r="GUZ3" s="34"/>
      <c r="GVA3" s="34"/>
      <c r="GVB3" s="34"/>
      <c r="GVC3" s="34"/>
      <c r="GVD3" s="34"/>
      <c r="GVE3" s="34"/>
      <c r="GVF3" s="34"/>
      <c r="GVG3" s="34"/>
      <c r="GVH3" s="34"/>
      <c r="GVI3" s="34"/>
      <c r="GVJ3" s="34"/>
      <c r="GVK3" s="34"/>
      <c r="GVL3" s="34"/>
      <c r="GVM3" s="34"/>
      <c r="GVN3" s="34"/>
      <c r="GVO3" s="34"/>
      <c r="GVP3" s="34"/>
      <c r="GVQ3" s="34"/>
      <c r="GVR3" s="34"/>
      <c r="GVS3" s="34"/>
      <c r="GVT3" s="34"/>
      <c r="GVU3" s="34"/>
      <c r="GVV3" s="34"/>
      <c r="GVW3" s="34"/>
      <c r="GVX3" s="34"/>
      <c r="GVY3" s="34"/>
      <c r="GVZ3" s="34"/>
      <c r="GWA3" s="34"/>
      <c r="GWB3" s="34"/>
      <c r="GWC3" s="34"/>
      <c r="GWD3" s="34"/>
      <c r="GWE3" s="34"/>
      <c r="GWF3" s="34"/>
      <c r="GWG3" s="34"/>
      <c r="GWH3" s="34"/>
      <c r="GWI3" s="34"/>
      <c r="GWJ3" s="34"/>
      <c r="GWK3" s="34"/>
      <c r="GWL3" s="34"/>
      <c r="GWM3" s="34"/>
      <c r="GWN3" s="34"/>
      <c r="GWO3" s="34"/>
      <c r="GWP3" s="34"/>
      <c r="GWQ3" s="34"/>
      <c r="GWR3" s="34"/>
      <c r="GWS3" s="34"/>
      <c r="GWT3" s="34"/>
      <c r="GWU3" s="34"/>
      <c r="GWV3" s="34"/>
      <c r="GWW3" s="34"/>
      <c r="GWX3" s="34"/>
      <c r="GWY3" s="34"/>
      <c r="GWZ3" s="34"/>
      <c r="GXA3" s="34"/>
      <c r="GXB3" s="34"/>
      <c r="GXC3" s="34"/>
      <c r="GXD3" s="34"/>
      <c r="GXE3" s="34"/>
      <c r="GXF3" s="34"/>
      <c r="GXG3" s="34"/>
      <c r="GXH3" s="34"/>
      <c r="GXI3" s="34"/>
      <c r="GXJ3" s="34"/>
      <c r="GXK3" s="34"/>
      <c r="GXL3" s="34"/>
      <c r="GXM3" s="34"/>
      <c r="GXN3" s="34"/>
      <c r="GXO3" s="34"/>
      <c r="GXP3" s="34"/>
      <c r="GXQ3" s="34"/>
      <c r="GXR3" s="34"/>
      <c r="GXS3" s="34"/>
      <c r="GXT3" s="34"/>
      <c r="GXU3" s="34"/>
      <c r="GXV3" s="34"/>
      <c r="GXW3" s="34"/>
      <c r="GXX3" s="34"/>
      <c r="GXY3" s="34"/>
      <c r="GXZ3" s="34"/>
      <c r="GYA3" s="34"/>
      <c r="GYB3" s="34"/>
      <c r="GYC3" s="34"/>
      <c r="GYD3" s="34"/>
      <c r="GYE3" s="34"/>
      <c r="GYF3" s="34"/>
      <c r="GYG3" s="34"/>
      <c r="GYH3" s="34"/>
      <c r="GYI3" s="34"/>
      <c r="GYJ3" s="34"/>
      <c r="GYK3" s="34"/>
      <c r="GYL3" s="34"/>
      <c r="GYM3" s="34"/>
      <c r="GYN3" s="34"/>
      <c r="GYO3" s="34"/>
      <c r="GYP3" s="34"/>
      <c r="GYQ3" s="34"/>
      <c r="GYR3" s="34"/>
      <c r="GYS3" s="34"/>
      <c r="GYT3" s="34"/>
      <c r="GYU3" s="34"/>
      <c r="GYV3" s="34"/>
      <c r="GYW3" s="34"/>
      <c r="GYX3" s="34"/>
      <c r="GYY3" s="34"/>
      <c r="GYZ3" s="34"/>
      <c r="GZA3" s="34"/>
      <c r="GZB3" s="34"/>
      <c r="GZC3" s="34"/>
      <c r="GZD3" s="34"/>
      <c r="GZE3" s="34"/>
      <c r="GZF3" s="34"/>
      <c r="GZG3" s="34"/>
      <c r="GZH3" s="34"/>
      <c r="GZI3" s="34"/>
      <c r="GZJ3" s="34"/>
      <c r="GZK3" s="34"/>
      <c r="GZL3" s="34"/>
      <c r="GZM3" s="34"/>
      <c r="GZN3" s="34"/>
      <c r="GZO3" s="34"/>
      <c r="GZP3" s="34"/>
      <c r="GZQ3" s="34"/>
      <c r="GZR3" s="34"/>
      <c r="GZS3" s="34"/>
      <c r="GZT3" s="34"/>
      <c r="GZU3" s="34"/>
      <c r="GZV3" s="34"/>
      <c r="GZW3" s="34"/>
      <c r="GZX3" s="34"/>
      <c r="GZY3" s="34"/>
      <c r="GZZ3" s="34"/>
      <c r="HAA3" s="34"/>
      <c r="HAB3" s="34"/>
      <c r="HAC3" s="34"/>
      <c r="HAD3" s="34"/>
      <c r="HAE3" s="34"/>
      <c r="HAF3" s="34"/>
      <c r="HAG3" s="34"/>
      <c r="HAH3" s="34"/>
      <c r="HAI3" s="34"/>
      <c r="HAJ3" s="34"/>
      <c r="HAK3" s="34"/>
      <c r="HAL3" s="34"/>
      <c r="HAM3" s="34"/>
      <c r="HAN3" s="34"/>
      <c r="HAO3" s="34"/>
      <c r="HAP3" s="34"/>
      <c r="HAQ3" s="34"/>
      <c r="HAR3" s="34"/>
      <c r="HAS3" s="34"/>
      <c r="HAT3" s="34"/>
      <c r="HAU3" s="34"/>
      <c r="HAV3" s="34"/>
      <c r="HAW3" s="34"/>
      <c r="HAX3" s="34"/>
      <c r="HAY3" s="34"/>
      <c r="HAZ3" s="34"/>
      <c r="HBA3" s="34"/>
      <c r="HBB3" s="34"/>
      <c r="HBC3" s="34"/>
      <c r="HBD3" s="34"/>
      <c r="HBE3" s="34"/>
      <c r="HBF3" s="34"/>
      <c r="HBG3" s="34"/>
      <c r="HBH3" s="34"/>
      <c r="HBI3" s="34"/>
      <c r="HBJ3" s="34"/>
      <c r="HBK3" s="34"/>
      <c r="HBL3" s="34"/>
      <c r="HBM3" s="34"/>
      <c r="HBN3" s="34"/>
      <c r="HBO3" s="34"/>
      <c r="HBP3" s="34"/>
      <c r="HBQ3" s="34"/>
      <c r="HBR3" s="34"/>
      <c r="HBS3" s="34"/>
      <c r="HBT3" s="34"/>
      <c r="HBU3" s="34"/>
      <c r="HBV3" s="34"/>
      <c r="HBW3" s="34"/>
      <c r="HBX3" s="34"/>
      <c r="HBY3" s="34"/>
      <c r="HBZ3" s="34"/>
      <c r="HCA3" s="34"/>
      <c r="HCB3" s="34"/>
      <c r="HCC3" s="34"/>
      <c r="HCD3" s="34"/>
      <c r="HCE3" s="34"/>
      <c r="HCF3" s="34"/>
      <c r="HCG3" s="34"/>
      <c r="HCH3" s="34"/>
      <c r="HCI3" s="34"/>
      <c r="HCJ3" s="34"/>
      <c r="HCK3" s="34"/>
      <c r="HCL3" s="34"/>
      <c r="HCM3" s="34"/>
      <c r="HCN3" s="34"/>
      <c r="HCO3" s="34"/>
      <c r="HCP3" s="34"/>
      <c r="HCQ3" s="34"/>
      <c r="HCR3" s="34"/>
      <c r="HCS3" s="34"/>
      <c r="HCT3" s="34"/>
      <c r="HCU3" s="34"/>
      <c r="HCV3" s="34"/>
      <c r="HCW3" s="34"/>
      <c r="HCX3" s="34"/>
      <c r="HCY3" s="34"/>
      <c r="HCZ3" s="34"/>
      <c r="HDA3" s="34"/>
      <c r="HDB3" s="34"/>
      <c r="HDC3" s="34"/>
      <c r="HDD3" s="34"/>
      <c r="HDE3" s="34"/>
      <c r="HDF3" s="34"/>
      <c r="HDG3" s="34"/>
      <c r="HDH3" s="34"/>
      <c r="HDI3" s="34"/>
      <c r="HDJ3" s="34"/>
      <c r="HDK3" s="34"/>
      <c r="HDL3" s="34"/>
      <c r="HDM3" s="34"/>
      <c r="HDN3" s="34"/>
      <c r="HDO3" s="34"/>
      <c r="HDP3" s="34"/>
      <c r="HDQ3" s="34"/>
      <c r="HDR3" s="34"/>
      <c r="HDS3" s="34"/>
      <c r="HDT3" s="34"/>
      <c r="HDU3" s="34"/>
      <c r="HDV3" s="34"/>
      <c r="HDW3" s="34"/>
      <c r="HDX3" s="34"/>
      <c r="HDY3" s="34"/>
      <c r="HDZ3" s="34"/>
      <c r="HEA3" s="34"/>
      <c r="HEB3" s="34"/>
      <c r="HEC3" s="34"/>
      <c r="HED3" s="34"/>
      <c r="HEE3" s="34"/>
      <c r="HEF3" s="34"/>
      <c r="HEG3" s="34"/>
      <c r="HEH3" s="34"/>
      <c r="HEI3" s="34"/>
      <c r="HEJ3" s="34"/>
      <c r="HEK3" s="34"/>
      <c r="HEL3" s="34"/>
      <c r="HEM3" s="34"/>
      <c r="HEN3" s="34"/>
      <c r="HEO3" s="34"/>
      <c r="HEP3" s="34"/>
      <c r="HEQ3" s="34"/>
      <c r="HER3" s="34"/>
      <c r="HES3" s="34"/>
      <c r="HET3" s="34"/>
      <c r="HEU3" s="34"/>
      <c r="HEV3" s="34"/>
      <c r="HEW3" s="34"/>
      <c r="HEX3" s="34"/>
      <c r="HEY3" s="34"/>
      <c r="HEZ3" s="34"/>
      <c r="HFA3" s="34"/>
      <c r="HFB3" s="34"/>
      <c r="HFC3" s="34"/>
      <c r="HFD3" s="34"/>
      <c r="HFE3" s="34"/>
      <c r="HFF3" s="34"/>
      <c r="HFG3" s="34"/>
      <c r="HFH3" s="34"/>
      <c r="HFI3" s="34"/>
      <c r="HFJ3" s="34"/>
      <c r="HFK3" s="34"/>
      <c r="HFL3" s="34"/>
      <c r="HFM3" s="34"/>
      <c r="HFN3" s="34"/>
      <c r="HFO3" s="34"/>
      <c r="HFP3" s="34"/>
      <c r="HFQ3" s="34"/>
      <c r="HFR3" s="34"/>
      <c r="HFS3" s="34"/>
      <c r="HFT3" s="34"/>
      <c r="HFU3" s="34"/>
      <c r="HFV3" s="34"/>
      <c r="HFW3" s="34"/>
      <c r="HFX3" s="34"/>
      <c r="HFY3" s="34"/>
      <c r="HFZ3" s="34"/>
      <c r="HGA3" s="34"/>
      <c r="HGB3" s="34"/>
      <c r="HGC3" s="34"/>
      <c r="HGD3" s="34"/>
      <c r="HGE3" s="34"/>
      <c r="HGF3" s="34"/>
      <c r="HGG3" s="34"/>
      <c r="HGH3" s="34"/>
      <c r="HGI3" s="34"/>
      <c r="HGJ3" s="34"/>
      <c r="HGK3" s="34"/>
      <c r="HGL3" s="34"/>
      <c r="HGM3" s="34"/>
      <c r="HGN3" s="34"/>
      <c r="HGO3" s="34"/>
      <c r="HGP3" s="34"/>
      <c r="HGQ3" s="34"/>
      <c r="HGR3" s="34"/>
      <c r="HGS3" s="34"/>
      <c r="HGT3" s="34"/>
      <c r="HGU3" s="34"/>
      <c r="HGV3" s="34"/>
      <c r="HGW3" s="34"/>
      <c r="HGX3" s="34"/>
      <c r="HGY3" s="34"/>
      <c r="HGZ3" s="34"/>
      <c r="HHA3" s="34"/>
      <c r="HHB3" s="34"/>
      <c r="HHC3" s="34"/>
      <c r="HHD3" s="34"/>
      <c r="HHE3" s="34"/>
      <c r="HHF3" s="34"/>
      <c r="HHG3" s="34"/>
      <c r="HHH3" s="34"/>
      <c r="HHI3" s="34"/>
      <c r="HHJ3" s="34"/>
      <c r="HHK3" s="34"/>
      <c r="HHL3" s="34"/>
      <c r="HHM3" s="34"/>
      <c r="HHN3" s="34"/>
      <c r="HHO3" s="34"/>
      <c r="HHP3" s="34"/>
      <c r="HHQ3" s="34"/>
      <c r="HHR3" s="34"/>
      <c r="HHS3" s="34"/>
      <c r="HHT3" s="34"/>
      <c r="HHU3" s="34"/>
      <c r="HHV3" s="34"/>
      <c r="HHW3" s="34"/>
      <c r="HHX3" s="34"/>
      <c r="HHY3" s="34"/>
      <c r="HHZ3" s="34"/>
      <c r="HIA3" s="34"/>
      <c r="HIB3" s="34"/>
      <c r="HIC3" s="34"/>
      <c r="HID3" s="34"/>
      <c r="HIE3" s="34"/>
      <c r="HIF3" s="34"/>
      <c r="HIG3" s="34"/>
      <c r="HIH3" s="34"/>
      <c r="HII3" s="34"/>
      <c r="HIJ3" s="34"/>
      <c r="HIK3" s="34"/>
      <c r="HIL3" s="34"/>
      <c r="HIM3" s="34"/>
      <c r="HIN3" s="34"/>
      <c r="HIO3" s="34"/>
      <c r="HIP3" s="34"/>
      <c r="HIQ3" s="34"/>
      <c r="HIR3" s="34"/>
      <c r="HIS3" s="34"/>
      <c r="HIT3" s="34"/>
      <c r="HIU3" s="34"/>
      <c r="HIV3" s="34"/>
      <c r="HIW3" s="34"/>
      <c r="HIX3" s="34"/>
      <c r="HIY3" s="34"/>
      <c r="HIZ3" s="34"/>
      <c r="HJA3" s="34"/>
      <c r="HJB3" s="34"/>
      <c r="HJC3" s="34"/>
      <c r="HJD3" s="34"/>
      <c r="HJE3" s="34"/>
      <c r="HJF3" s="34"/>
      <c r="HJG3" s="34"/>
      <c r="HJH3" s="34"/>
      <c r="HJI3" s="34"/>
      <c r="HJJ3" s="34"/>
      <c r="HJK3" s="34"/>
      <c r="HJL3" s="34"/>
      <c r="HJM3" s="34"/>
      <c r="HJN3" s="34"/>
      <c r="HJO3" s="34"/>
      <c r="HJP3" s="34"/>
      <c r="HJQ3" s="34"/>
      <c r="HJR3" s="34"/>
      <c r="HJS3" s="34"/>
      <c r="HJT3" s="34"/>
      <c r="HJU3" s="34"/>
      <c r="HJV3" s="34"/>
      <c r="HJW3" s="34"/>
      <c r="HJX3" s="34"/>
      <c r="HJY3" s="34"/>
      <c r="HJZ3" s="34"/>
      <c r="HKA3" s="34"/>
      <c r="HKB3" s="34"/>
      <c r="HKC3" s="34"/>
      <c r="HKD3" s="34"/>
      <c r="HKE3" s="34"/>
      <c r="HKF3" s="34"/>
      <c r="HKG3" s="34"/>
      <c r="HKH3" s="34"/>
      <c r="HKI3" s="34"/>
      <c r="HKJ3" s="34"/>
      <c r="HKK3" s="34"/>
      <c r="HKL3" s="34"/>
      <c r="HKM3" s="34"/>
      <c r="HKN3" s="34"/>
      <c r="HKO3" s="34"/>
      <c r="HKP3" s="34"/>
      <c r="HKQ3" s="34"/>
      <c r="HKR3" s="34"/>
      <c r="HKS3" s="34"/>
      <c r="HKT3" s="34"/>
      <c r="HKU3" s="34"/>
      <c r="HKV3" s="34"/>
      <c r="HKW3" s="34"/>
      <c r="HKX3" s="34"/>
      <c r="HKY3" s="34"/>
      <c r="HKZ3" s="34"/>
      <c r="HLA3" s="34"/>
      <c r="HLB3" s="34"/>
      <c r="HLC3" s="34"/>
      <c r="HLD3" s="34"/>
      <c r="HLE3" s="34"/>
      <c r="HLF3" s="34"/>
      <c r="HLG3" s="34"/>
      <c r="HLH3" s="34"/>
      <c r="HLI3" s="34"/>
      <c r="HLJ3" s="34"/>
      <c r="HLK3" s="34"/>
      <c r="HLL3" s="34"/>
      <c r="HLM3" s="34"/>
      <c r="HLN3" s="34"/>
      <c r="HLO3" s="34"/>
      <c r="HLP3" s="34"/>
      <c r="HLQ3" s="34"/>
      <c r="HLR3" s="34"/>
      <c r="HLS3" s="34"/>
      <c r="HLT3" s="34"/>
      <c r="HLU3" s="34"/>
      <c r="HLV3" s="34"/>
      <c r="HLW3" s="34"/>
      <c r="HLX3" s="34"/>
      <c r="HLY3" s="34"/>
      <c r="HLZ3" s="34"/>
      <c r="HMA3" s="34"/>
      <c r="HMB3" s="34"/>
      <c r="HMC3" s="34"/>
      <c r="HMD3" s="34"/>
      <c r="HME3" s="34"/>
      <c r="HMF3" s="34"/>
      <c r="HMG3" s="34"/>
      <c r="HMH3" s="34"/>
      <c r="HMI3" s="34"/>
      <c r="HMJ3" s="34"/>
      <c r="HMK3" s="34"/>
      <c r="HML3" s="34"/>
      <c r="HMM3" s="34"/>
      <c r="HMN3" s="34"/>
      <c r="HMO3" s="34"/>
      <c r="HMP3" s="34"/>
      <c r="HMQ3" s="34"/>
      <c r="HMR3" s="34"/>
      <c r="HMS3" s="34"/>
      <c r="HMT3" s="34"/>
      <c r="HMU3" s="34"/>
      <c r="HMV3" s="34"/>
      <c r="HMW3" s="34"/>
      <c r="HMX3" s="34"/>
      <c r="HMY3" s="34"/>
      <c r="HMZ3" s="34"/>
      <c r="HNA3" s="34"/>
      <c r="HNB3" s="34"/>
      <c r="HNC3" s="34"/>
      <c r="HND3" s="34"/>
      <c r="HNE3" s="34"/>
      <c r="HNF3" s="34"/>
      <c r="HNG3" s="34"/>
      <c r="HNH3" s="34"/>
      <c r="HNI3" s="34"/>
      <c r="HNJ3" s="34"/>
      <c r="HNK3" s="34"/>
      <c r="HNL3" s="34"/>
      <c r="HNM3" s="34"/>
      <c r="HNN3" s="34"/>
      <c r="HNO3" s="34"/>
      <c r="HNP3" s="34"/>
      <c r="HNQ3" s="34"/>
      <c r="HNR3" s="34"/>
      <c r="HNS3" s="34"/>
      <c r="HNT3" s="34"/>
      <c r="HNU3" s="34"/>
      <c r="HNV3" s="34"/>
      <c r="HNW3" s="34"/>
      <c r="HNX3" s="34"/>
      <c r="HNY3" s="34"/>
      <c r="HNZ3" s="34"/>
      <c r="HOA3" s="34"/>
      <c r="HOB3" s="34"/>
      <c r="HOC3" s="34"/>
      <c r="HOD3" s="34"/>
      <c r="HOE3" s="34"/>
      <c r="HOF3" s="34"/>
      <c r="HOG3" s="34"/>
      <c r="HOH3" s="34"/>
      <c r="HOI3" s="34"/>
      <c r="HOJ3" s="34"/>
      <c r="HOK3" s="34"/>
      <c r="HOL3" s="34"/>
      <c r="HOM3" s="34"/>
      <c r="HON3" s="34"/>
      <c r="HOO3" s="34"/>
      <c r="HOP3" s="34"/>
      <c r="HOQ3" s="34"/>
      <c r="HOR3" s="34"/>
      <c r="HOS3" s="34"/>
      <c r="HOT3" s="34"/>
      <c r="HOU3" s="34"/>
      <c r="HOV3" s="34"/>
      <c r="HOW3" s="34"/>
      <c r="HOX3" s="34"/>
      <c r="HOY3" s="34"/>
      <c r="HOZ3" s="34"/>
      <c r="HPA3" s="34"/>
      <c r="HPB3" s="34"/>
      <c r="HPC3" s="34"/>
      <c r="HPD3" s="34"/>
      <c r="HPE3" s="34"/>
      <c r="HPF3" s="34"/>
      <c r="HPG3" s="34"/>
      <c r="HPH3" s="34"/>
      <c r="HPI3" s="34"/>
      <c r="HPJ3" s="34"/>
      <c r="HPK3" s="34"/>
      <c r="HPL3" s="34"/>
      <c r="HPM3" s="34"/>
      <c r="HPN3" s="34"/>
      <c r="HPO3" s="34"/>
      <c r="HPP3" s="34"/>
      <c r="HPQ3" s="34"/>
      <c r="HPR3" s="34"/>
      <c r="HPS3" s="34"/>
      <c r="HPT3" s="34"/>
      <c r="HPU3" s="34"/>
      <c r="HPV3" s="34"/>
      <c r="HPW3" s="34"/>
      <c r="HPX3" s="34"/>
      <c r="HPY3" s="34"/>
      <c r="HPZ3" s="34"/>
      <c r="HQA3" s="34"/>
      <c r="HQB3" s="34"/>
      <c r="HQC3" s="34"/>
      <c r="HQD3" s="34"/>
      <c r="HQE3" s="34"/>
      <c r="HQF3" s="34"/>
      <c r="HQG3" s="34"/>
      <c r="HQH3" s="34"/>
      <c r="HQI3" s="34"/>
      <c r="HQJ3" s="34"/>
      <c r="HQK3" s="34"/>
      <c r="HQL3" s="34"/>
      <c r="HQM3" s="34"/>
      <c r="HQN3" s="34"/>
      <c r="HQO3" s="34"/>
      <c r="HQP3" s="34"/>
      <c r="HQQ3" s="34"/>
      <c r="HQR3" s="34"/>
      <c r="HQS3" s="34"/>
      <c r="HQT3" s="34"/>
      <c r="HQU3" s="34"/>
      <c r="HQV3" s="34"/>
      <c r="HQW3" s="34"/>
      <c r="HQX3" s="34"/>
      <c r="HQY3" s="34"/>
      <c r="HQZ3" s="34"/>
      <c r="HRA3" s="34"/>
      <c r="HRB3" s="34"/>
      <c r="HRC3" s="34"/>
      <c r="HRD3" s="34"/>
      <c r="HRE3" s="34"/>
      <c r="HRF3" s="34"/>
      <c r="HRG3" s="34"/>
      <c r="HRH3" s="34"/>
      <c r="HRI3" s="34"/>
      <c r="HRJ3" s="34"/>
      <c r="HRK3" s="34"/>
      <c r="HRL3" s="34"/>
      <c r="HRM3" s="34"/>
      <c r="HRN3" s="34"/>
      <c r="HRO3" s="34"/>
      <c r="HRP3" s="34"/>
      <c r="HRQ3" s="34"/>
      <c r="HRR3" s="34"/>
      <c r="HRS3" s="34"/>
      <c r="HRT3" s="34"/>
      <c r="HRU3" s="34"/>
      <c r="HRV3" s="34"/>
      <c r="HRW3" s="34"/>
      <c r="HRX3" s="34"/>
      <c r="HRY3" s="34"/>
      <c r="HRZ3" s="34"/>
      <c r="HSA3" s="34"/>
      <c r="HSB3" s="34"/>
      <c r="HSC3" s="34"/>
      <c r="HSD3" s="34"/>
      <c r="HSE3" s="34"/>
      <c r="HSF3" s="34"/>
      <c r="HSG3" s="34"/>
      <c r="HSH3" s="34"/>
      <c r="HSI3" s="34"/>
      <c r="HSJ3" s="34"/>
      <c r="HSK3" s="34"/>
      <c r="HSL3" s="34"/>
      <c r="HSM3" s="34"/>
      <c r="HSN3" s="34"/>
      <c r="HSO3" s="34"/>
      <c r="HSP3" s="34"/>
      <c r="HSQ3" s="34"/>
      <c r="HSR3" s="34"/>
      <c r="HSS3" s="34"/>
      <c r="HST3" s="34"/>
      <c r="HSU3" s="34"/>
      <c r="HSV3" s="34"/>
      <c r="HSW3" s="34"/>
      <c r="HSX3" s="34"/>
      <c r="HSY3" s="34"/>
      <c r="HSZ3" s="34"/>
      <c r="HTA3" s="34"/>
      <c r="HTB3" s="34"/>
      <c r="HTC3" s="34"/>
      <c r="HTD3" s="34"/>
      <c r="HTE3" s="34"/>
      <c r="HTF3" s="34"/>
      <c r="HTG3" s="34"/>
      <c r="HTH3" s="34"/>
      <c r="HTI3" s="34"/>
      <c r="HTJ3" s="34"/>
      <c r="HTK3" s="34"/>
      <c r="HTL3" s="34"/>
      <c r="HTM3" s="34"/>
      <c r="HTN3" s="34"/>
      <c r="HTO3" s="34"/>
      <c r="HTP3" s="34"/>
      <c r="HTQ3" s="34"/>
      <c r="HTR3" s="34"/>
      <c r="HTS3" s="34"/>
      <c r="HTT3" s="34"/>
      <c r="HTU3" s="34"/>
      <c r="HTV3" s="34"/>
      <c r="HTW3" s="34"/>
      <c r="HTX3" s="34"/>
      <c r="HTY3" s="34"/>
      <c r="HTZ3" s="34"/>
      <c r="HUA3" s="34"/>
      <c r="HUB3" s="34"/>
      <c r="HUC3" s="34"/>
      <c r="HUD3" s="34"/>
      <c r="HUE3" s="34"/>
      <c r="HUF3" s="34"/>
      <c r="HUG3" s="34"/>
      <c r="HUH3" s="34"/>
      <c r="HUI3" s="34"/>
      <c r="HUJ3" s="34"/>
      <c r="HUK3" s="34"/>
      <c r="HUL3" s="34"/>
      <c r="HUM3" s="34"/>
      <c r="HUN3" s="34"/>
      <c r="HUO3" s="34"/>
      <c r="HUP3" s="34"/>
      <c r="HUQ3" s="34"/>
      <c r="HUR3" s="34"/>
      <c r="HUS3" s="34"/>
      <c r="HUT3" s="34"/>
      <c r="HUU3" s="34"/>
      <c r="HUV3" s="34"/>
      <c r="HUW3" s="34"/>
      <c r="HUX3" s="34"/>
      <c r="HUY3" s="34"/>
      <c r="HUZ3" s="34"/>
      <c r="HVA3" s="34"/>
      <c r="HVB3" s="34"/>
      <c r="HVC3" s="34"/>
      <c r="HVD3" s="34"/>
      <c r="HVE3" s="34"/>
      <c r="HVF3" s="34"/>
      <c r="HVG3" s="34"/>
      <c r="HVH3" s="34"/>
      <c r="HVI3" s="34"/>
      <c r="HVJ3" s="34"/>
      <c r="HVK3" s="34"/>
      <c r="HVL3" s="34"/>
      <c r="HVM3" s="34"/>
      <c r="HVN3" s="34"/>
      <c r="HVO3" s="34"/>
      <c r="HVP3" s="34"/>
      <c r="HVQ3" s="34"/>
      <c r="HVR3" s="34"/>
      <c r="HVS3" s="34"/>
      <c r="HVT3" s="34"/>
      <c r="HVU3" s="34"/>
      <c r="HVV3" s="34"/>
      <c r="HVW3" s="34"/>
      <c r="HVX3" s="34"/>
      <c r="HVY3" s="34"/>
      <c r="HVZ3" s="34"/>
      <c r="HWA3" s="34"/>
      <c r="HWB3" s="34"/>
      <c r="HWC3" s="34"/>
      <c r="HWD3" s="34"/>
      <c r="HWE3" s="34"/>
      <c r="HWF3" s="34"/>
      <c r="HWG3" s="34"/>
      <c r="HWH3" s="34"/>
      <c r="HWI3" s="34"/>
      <c r="HWJ3" s="34"/>
      <c r="HWK3" s="34"/>
      <c r="HWL3" s="34"/>
      <c r="HWM3" s="34"/>
      <c r="HWN3" s="34"/>
      <c r="HWO3" s="34"/>
      <c r="HWP3" s="34"/>
      <c r="HWQ3" s="34"/>
      <c r="HWR3" s="34"/>
      <c r="HWS3" s="34"/>
      <c r="HWT3" s="34"/>
      <c r="HWU3" s="34"/>
      <c r="HWV3" s="34"/>
      <c r="HWW3" s="34"/>
      <c r="HWX3" s="34"/>
      <c r="HWY3" s="34"/>
      <c r="HWZ3" s="34"/>
      <c r="HXA3" s="34"/>
      <c r="HXB3" s="34"/>
      <c r="HXC3" s="34"/>
      <c r="HXD3" s="34"/>
      <c r="HXE3" s="34"/>
      <c r="HXF3" s="34"/>
      <c r="HXG3" s="34"/>
      <c r="HXH3" s="34"/>
      <c r="HXI3" s="34"/>
      <c r="HXJ3" s="34"/>
      <c r="HXK3" s="34"/>
      <c r="HXL3" s="34"/>
      <c r="HXM3" s="34"/>
      <c r="HXN3" s="34"/>
      <c r="HXO3" s="34"/>
      <c r="HXP3" s="34"/>
      <c r="HXQ3" s="34"/>
      <c r="HXR3" s="34"/>
      <c r="HXS3" s="34"/>
      <c r="HXT3" s="34"/>
      <c r="HXU3" s="34"/>
      <c r="HXV3" s="34"/>
      <c r="HXW3" s="34"/>
      <c r="HXX3" s="34"/>
      <c r="HXY3" s="34"/>
      <c r="HXZ3" s="34"/>
      <c r="HYA3" s="34"/>
      <c r="HYB3" s="34"/>
      <c r="HYC3" s="34"/>
      <c r="HYD3" s="34"/>
      <c r="HYE3" s="34"/>
      <c r="HYF3" s="34"/>
      <c r="HYG3" s="34"/>
      <c r="HYH3" s="34"/>
      <c r="HYI3" s="34"/>
      <c r="HYJ3" s="34"/>
      <c r="HYK3" s="34"/>
      <c r="HYL3" s="34"/>
      <c r="HYM3" s="34"/>
      <c r="HYN3" s="34"/>
      <c r="HYO3" s="34"/>
      <c r="HYP3" s="34"/>
      <c r="HYQ3" s="34"/>
      <c r="HYR3" s="34"/>
      <c r="HYS3" s="34"/>
      <c r="HYT3" s="34"/>
      <c r="HYU3" s="34"/>
      <c r="HYV3" s="34"/>
      <c r="HYW3" s="34"/>
      <c r="HYX3" s="34"/>
      <c r="HYY3" s="34"/>
      <c r="HYZ3" s="34"/>
      <c r="HZA3" s="34"/>
      <c r="HZB3" s="34"/>
      <c r="HZC3" s="34"/>
      <c r="HZD3" s="34"/>
      <c r="HZE3" s="34"/>
      <c r="HZF3" s="34"/>
      <c r="HZG3" s="34"/>
      <c r="HZH3" s="34"/>
      <c r="HZI3" s="34"/>
      <c r="HZJ3" s="34"/>
      <c r="HZK3" s="34"/>
      <c r="HZL3" s="34"/>
      <c r="HZM3" s="34"/>
      <c r="HZN3" s="34"/>
      <c r="HZO3" s="34"/>
      <c r="HZP3" s="34"/>
      <c r="HZQ3" s="34"/>
      <c r="HZR3" s="34"/>
      <c r="HZS3" s="34"/>
      <c r="HZT3" s="34"/>
      <c r="HZU3" s="34"/>
      <c r="HZV3" s="34"/>
      <c r="HZW3" s="34"/>
      <c r="HZX3" s="34"/>
      <c r="HZY3" s="34"/>
      <c r="HZZ3" s="34"/>
      <c r="IAA3" s="34"/>
      <c r="IAB3" s="34"/>
      <c r="IAC3" s="34"/>
      <c r="IAD3" s="34"/>
      <c r="IAE3" s="34"/>
      <c r="IAF3" s="34"/>
      <c r="IAG3" s="34"/>
      <c r="IAH3" s="34"/>
      <c r="IAI3" s="34"/>
      <c r="IAJ3" s="34"/>
      <c r="IAK3" s="34"/>
      <c r="IAL3" s="34"/>
      <c r="IAM3" s="34"/>
      <c r="IAN3" s="34"/>
      <c r="IAO3" s="34"/>
      <c r="IAP3" s="34"/>
      <c r="IAQ3" s="34"/>
      <c r="IAR3" s="34"/>
      <c r="IAS3" s="34"/>
      <c r="IAT3" s="34"/>
      <c r="IAU3" s="34"/>
      <c r="IAV3" s="34"/>
      <c r="IAW3" s="34"/>
      <c r="IAX3" s="34"/>
      <c r="IAY3" s="34"/>
      <c r="IAZ3" s="34"/>
      <c r="IBA3" s="34"/>
      <c r="IBB3" s="34"/>
      <c r="IBC3" s="34"/>
      <c r="IBD3" s="34"/>
      <c r="IBE3" s="34"/>
      <c r="IBF3" s="34"/>
      <c r="IBG3" s="34"/>
      <c r="IBH3" s="34"/>
      <c r="IBI3" s="34"/>
      <c r="IBJ3" s="34"/>
      <c r="IBK3" s="34"/>
      <c r="IBL3" s="34"/>
      <c r="IBM3" s="34"/>
      <c r="IBN3" s="34"/>
      <c r="IBO3" s="34"/>
      <c r="IBP3" s="34"/>
      <c r="IBQ3" s="34"/>
      <c r="IBR3" s="34"/>
      <c r="IBS3" s="34"/>
      <c r="IBT3" s="34"/>
      <c r="IBU3" s="34"/>
      <c r="IBV3" s="34"/>
      <c r="IBW3" s="34"/>
      <c r="IBX3" s="34"/>
      <c r="IBY3" s="34"/>
      <c r="IBZ3" s="34"/>
      <c r="ICA3" s="34"/>
      <c r="ICB3" s="34"/>
      <c r="ICC3" s="34"/>
      <c r="ICD3" s="34"/>
      <c r="ICE3" s="34"/>
      <c r="ICF3" s="34"/>
      <c r="ICG3" s="34"/>
      <c r="ICH3" s="34"/>
      <c r="ICI3" s="34"/>
      <c r="ICJ3" s="34"/>
      <c r="ICK3" s="34"/>
      <c r="ICL3" s="34"/>
      <c r="ICM3" s="34"/>
      <c r="ICN3" s="34"/>
      <c r="ICO3" s="34"/>
      <c r="ICP3" s="34"/>
      <c r="ICQ3" s="34"/>
      <c r="ICR3" s="34"/>
      <c r="ICS3" s="34"/>
      <c r="ICT3" s="34"/>
      <c r="ICU3" s="34"/>
      <c r="ICV3" s="34"/>
      <c r="ICW3" s="34"/>
      <c r="ICX3" s="34"/>
      <c r="ICY3" s="34"/>
      <c r="ICZ3" s="34"/>
      <c r="IDA3" s="34"/>
      <c r="IDB3" s="34"/>
      <c r="IDC3" s="34"/>
      <c r="IDD3" s="34"/>
      <c r="IDE3" s="34"/>
      <c r="IDF3" s="34"/>
      <c r="IDG3" s="34"/>
      <c r="IDH3" s="34"/>
      <c r="IDI3" s="34"/>
      <c r="IDJ3" s="34"/>
      <c r="IDK3" s="34"/>
      <c r="IDL3" s="34"/>
      <c r="IDM3" s="34"/>
      <c r="IDN3" s="34"/>
      <c r="IDO3" s="34"/>
      <c r="IDP3" s="34"/>
      <c r="IDQ3" s="34"/>
      <c r="IDR3" s="34"/>
      <c r="IDS3" s="34"/>
      <c r="IDT3" s="34"/>
      <c r="IDU3" s="34"/>
      <c r="IDV3" s="34"/>
      <c r="IDW3" s="34"/>
      <c r="IDX3" s="34"/>
      <c r="IDY3" s="34"/>
      <c r="IDZ3" s="34"/>
      <c r="IEA3" s="34"/>
      <c r="IEB3" s="34"/>
      <c r="IEC3" s="34"/>
      <c r="IED3" s="34"/>
      <c r="IEE3" s="34"/>
      <c r="IEF3" s="34"/>
      <c r="IEG3" s="34"/>
      <c r="IEH3" s="34"/>
      <c r="IEI3" s="34"/>
      <c r="IEJ3" s="34"/>
      <c r="IEK3" s="34"/>
      <c r="IEL3" s="34"/>
      <c r="IEM3" s="34"/>
      <c r="IEN3" s="34"/>
      <c r="IEO3" s="34"/>
      <c r="IEP3" s="34"/>
      <c r="IEQ3" s="34"/>
      <c r="IER3" s="34"/>
      <c r="IES3" s="34"/>
      <c r="IET3" s="34"/>
      <c r="IEU3" s="34"/>
      <c r="IEV3" s="34"/>
      <c r="IEW3" s="34"/>
      <c r="IEX3" s="34"/>
      <c r="IEY3" s="34"/>
      <c r="IEZ3" s="34"/>
      <c r="IFA3" s="34"/>
      <c r="IFB3" s="34"/>
      <c r="IFC3" s="34"/>
      <c r="IFD3" s="34"/>
      <c r="IFE3" s="34"/>
      <c r="IFF3" s="34"/>
      <c r="IFG3" s="34"/>
      <c r="IFH3" s="34"/>
      <c r="IFI3" s="34"/>
      <c r="IFJ3" s="34"/>
      <c r="IFK3" s="34"/>
      <c r="IFL3" s="34"/>
      <c r="IFM3" s="34"/>
      <c r="IFN3" s="34"/>
      <c r="IFO3" s="34"/>
      <c r="IFP3" s="34"/>
      <c r="IFQ3" s="34"/>
      <c r="IFR3" s="34"/>
      <c r="IFS3" s="34"/>
      <c r="IFT3" s="34"/>
      <c r="IFU3" s="34"/>
      <c r="IFV3" s="34"/>
      <c r="IFW3" s="34"/>
      <c r="IFX3" s="34"/>
      <c r="IFY3" s="34"/>
      <c r="IFZ3" s="34"/>
      <c r="IGA3" s="34"/>
      <c r="IGB3" s="34"/>
      <c r="IGC3" s="34"/>
      <c r="IGD3" s="34"/>
      <c r="IGE3" s="34"/>
      <c r="IGF3" s="34"/>
      <c r="IGG3" s="34"/>
      <c r="IGH3" s="34"/>
      <c r="IGI3" s="34"/>
      <c r="IGJ3" s="34"/>
      <c r="IGK3" s="34"/>
      <c r="IGL3" s="34"/>
      <c r="IGM3" s="34"/>
      <c r="IGN3" s="34"/>
      <c r="IGO3" s="34"/>
      <c r="IGP3" s="34"/>
      <c r="IGQ3" s="34"/>
      <c r="IGR3" s="34"/>
      <c r="IGS3" s="34"/>
      <c r="IGT3" s="34"/>
      <c r="IGU3" s="34"/>
      <c r="IGV3" s="34"/>
      <c r="IGW3" s="34"/>
      <c r="IGX3" s="34"/>
      <c r="IGY3" s="34"/>
      <c r="IGZ3" s="34"/>
      <c r="IHA3" s="34"/>
      <c r="IHB3" s="34"/>
      <c r="IHC3" s="34"/>
      <c r="IHD3" s="34"/>
      <c r="IHE3" s="34"/>
      <c r="IHF3" s="34"/>
      <c r="IHG3" s="34"/>
      <c r="IHH3" s="34"/>
      <c r="IHI3" s="34"/>
      <c r="IHJ3" s="34"/>
      <c r="IHK3" s="34"/>
      <c r="IHL3" s="34"/>
      <c r="IHM3" s="34"/>
      <c r="IHN3" s="34"/>
      <c r="IHO3" s="34"/>
      <c r="IHP3" s="34"/>
      <c r="IHQ3" s="34"/>
      <c r="IHR3" s="34"/>
      <c r="IHS3" s="34"/>
      <c r="IHT3" s="34"/>
      <c r="IHU3" s="34"/>
      <c r="IHV3" s="34"/>
      <c r="IHW3" s="34"/>
      <c r="IHX3" s="34"/>
      <c r="IHY3" s="34"/>
      <c r="IHZ3" s="34"/>
      <c r="IIA3" s="34"/>
      <c r="IIB3" s="34"/>
      <c r="IIC3" s="34"/>
      <c r="IID3" s="34"/>
      <c r="IIE3" s="34"/>
      <c r="IIF3" s="34"/>
      <c r="IIG3" s="34"/>
      <c r="IIH3" s="34"/>
      <c r="III3" s="34"/>
      <c r="IIJ3" s="34"/>
      <c r="IIK3" s="34"/>
      <c r="IIL3" s="34"/>
      <c r="IIM3" s="34"/>
      <c r="IIN3" s="34"/>
      <c r="IIO3" s="34"/>
      <c r="IIP3" s="34"/>
      <c r="IIQ3" s="34"/>
      <c r="IIR3" s="34"/>
      <c r="IIS3" s="34"/>
      <c r="IIT3" s="34"/>
      <c r="IIU3" s="34"/>
      <c r="IIV3" s="34"/>
      <c r="IIW3" s="34"/>
      <c r="IIX3" s="34"/>
      <c r="IIY3" s="34"/>
      <c r="IIZ3" s="34"/>
      <c r="IJA3" s="34"/>
      <c r="IJB3" s="34"/>
      <c r="IJC3" s="34"/>
      <c r="IJD3" s="34"/>
      <c r="IJE3" s="34"/>
      <c r="IJF3" s="34"/>
      <c r="IJG3" s="34"/>
      <c r="IJH3" s="34"/>
      <c r="IJI3" s="34"/>
      <c r="IJJ3" s="34"/>
      <c r="IJK3" s="34"/>
      <c r="IJL3" s="34"/>
      <c r="IJM3" s="34"/>
      <c r="IJN3" s="34"/>
      <c r="IJO3" s="34"/>
      <c r="IJP3" s="34"/>
      <c r="IJQ3" s="34"/>
      <c r="IJR3" s="34"/>
      <c r="IJS3" s="34"/>
      <c r="IJT3" s="34"/>
      <c r="IJU3" s="34"/>
      <c r="IJV3" s="34"/>
      <c r="IJW3" s="34"/>
      <c r="IJX3" s="34"/>
      <c r="IJY3" s="34"/>
      <c r="IJZ3" s="34"/>
      <c r="IKA3" s="34"/>
      <c r="IKB3" s="34"/>
      <c r="IKC3" s="34"/>
      <c r="IKD3" s="34"/>
      <c r="IKE3" s="34"/>
      <c r="IKF3" s="34"/>
      <c r="IKG3" s="34"/>
      <c r="IKH3" s="34"/>
      <c r="IKI3" s="34"/>
      <c r="IKJ3" s="34"/>
      <c r="IKK3" s="34"/>
      <c r="IKL3" s="34"/>
      <c r="IKM3" s="34"/>
      <c r="IKN3" s="34"/>
      <c r="IKO3" s="34"/>
      <c r="IKP3" s="34"/>
      <c r="IKQ3" s="34"/>
      <c r="IKR3" s="34"/>
      <c r="IKS3" s="34"/>
      <c r="IKT3" s="34"/>
      <c r="IKU3" s="34"/>
      <c r="IKV3" s="34"/>
      <c r="IKW3" s="34"/>
      <c r="IKX3" s="34"/>
      <c r="IKY3" s="34"/>
      <c r="IKZ3" s="34"/>
      <c r="ILA3" s="34"/>
      <c r="ILB3" s="34"/>
      <c r="ILC3" s="34"/>
      <c r="ILD3" s="34"/>
      <c r="ILE3" s="34"/>
      <c r="ILF3" s="34"/>
      <c r="ILG3" s="34"/>
      <c r="ILH3" s="34"/>
      <c r="ILI3" s="34"/>
      <c r="ILJ3" s="34"/>
      <c r="ILK3" s="34"/>
      <c r="ILL3" s="34"/>
      <c r="ILM3" s="34"/>
      <c r="ILN3" s="34"/>
      <c r="ILO3" s="34"/>
      <c r="ILP3" s="34"/>
      <c r="ILQ3" s="34"/>
      <c r="ILR3" s="34"/>
      <c r="ILS3" s="34"/>
      <c r="ILT3" s="34"/>
      <c r="ILU3" s="34"/>
      <c r="ILV3" s="34"/>
      <c r="ILW3" s="34"/>
      <c r="ILX3" s="34"/>
      <c r="ILY3" s="34"/>
      <c r="ILZ3" s="34"/>
      <c r="IMA3" s="34"/>
      <c r="IMB3" s="34"/>
      <c r="IMC3" s="34"/>
      <c r="IMD3" s="34"/>
      <c r="IME3" s="34"/>
      <c r="IMF3" s="34"/>
      <c r="IMG3" s="34"/>
      <c r="IMH3" s="34"/>
      <c r="IMI3" s="34"/>
      <c r="IMJ3" s="34"/>
      <c r="IMK3" s="34"/>
      <c r="IML3" s="34"/>
      <c r="IMM3" s="34"/>
      <c r="IMN3" s="34"/>
      <c r="IMO3" s="34"/>
      <c r="IMP3" s="34"/>
      <c r="IMQ3" s="34"/>
      <c r="IMR3" s="34"/>
      <c r="IMS3" s="34"/>
      <c r="IMT3" s="34"/>
      <c r="IMU3" s="34"/>
      <c r="IMV3" s="34"/>
      <c r="IMW3" s="34"/>
      <c r="IMX3" s="34"/>
      <c r="IMY3" s="34"/>
      <c r="IMZ3" s="34"/>
      <c r="INA3" s="34"/>
      <c r="INB3" s="34"/>
      <c r="INC3" s="34"/>
      <c r="IND3" s="34"/>
      <c r="INE3" s="34"/>
      <c r="INF3" s="34"/>
      <c r="ING3" s="34"/>
      <c r="INH3" s="34"/>
      <c r="INI3" s="34"/>
      <c r="INJ3" s="34"/>
      <c r="INK3" s="34"/>
      <c r="INL3" s="34"/>
      <c r="INM3" s="34"/>
      <c r="INN3" s="34"/>
      <c r="INO3" s="34"/>
      <c r="INP3" s="34"/>
      <c r="INQ3" s="34"/>
      <c r="INR3" s="34"/>
      <c r="INS3" s="34"/>
      <c r="INT3" s="34"/>
      <c r="INU3" s="34"/>
      <c r="INV3" s="34"/>
      <c r="INW3" s="34"/>
      <c r="INX3" s="34"/>
      <c r="INY3" s="34"/>
      <c r="INZ3" s="34"/>
      <c r="IOA3" s="34"/>
      <c r="IOB3" s="34"/>
      <c r="IOC3" s="34"/>
      <c r="IOD3" s="34"/>
      <c r="IOE3" s="34"/>
      <c r="IOF3" s="34"/>
      <c r="IOG3" s="34"/>
      <c r="IOH3" s="34"/>
      <c r="IOI3" s="34"/>
      <c r="IOJ3" s="34"/>
      <c r="IOK3" s="34"/>
      <c r="IOL3" s="34"/>
      <c r="IOM3" s="34"/>
      <c r="ION3" s="34"/>
      <c r="IOO3" s="34"/>
      <c r="IOP3" s="34"/>
      <c r="IOQ3" s="34"/>
      <c r="IOR3" s="34"/>
      <c r="IOS3" s="34"/>
      <c r="IOT3" s="34"/>
      <c r="IOU3" s="34"/>
      <c r="IOV3" s="34"/>
      <c r="IOW3" s="34"/>
      <c r="IOX3" s="34"/>
      <c r="IOY3" s="34"/>
      <c r="IOZ3" s="34"/>
      <c r="IPA3" s="34"/>
      <c r="IPB3" s="34"/>
      <c r="IPC3" s="34"/>
      <c r="IPD3" s="34"/>
      <c r="IPE3" s="34"/>
      <c r="IPF3" s="34"/>
      <c r="IPG3" s="34"/>
      <c r="IPH3" s="34"/>
      <c r="IPI3" s="34"/>
      <c r="IPJ3" s="34"/>
      <c r="IPK3" s="34"/>
      <c r="IPL3" s="34"/>
      <c r="IPM3" s="34"/>
      <c r="IPN3" s="34"/>
      <c r="IPO3" s="34"/>
      <c r="IPP3" s="34"/>
      <c r="IPQ3" s="34"/>
      <c r="IPR3" s="34"/>
      <c r="IPS3" s="34"/>
      <c r="IPT3" s="34"/>
      <c r="IPU3" s="34"/>
      <c r="IPV3" s="34"/>
      <c r="IPW3" s="34"/>
      <c r="IPX3" s="34"/>
      <c r="IPY3" s="34"/>
      <c r="IPZ3" s="34"/>
      <c r="IQA3" s="34"/>
      <c r="IQB3" s="34"/>
      <c r="IQC3" s="34"/>
      <c r="IQD3" s="34"/>
      <c r="IQE3" s="34"/>
      <c r="IQF3" s="34"/>
      <c r="IQG3" s="34"/>
      <c r="IQH3" s="34"/>
      <c r="IQI3" s="34"/>
      <c r="IQJ3" s="34"/>
      <c r="IQK3" s="34"/>
      <c r="IQL3" s="34"/>
      <c r="IQM3" s="34"/>
      <c r="IQN3" s="34"/>
      <c r="IQO3" s="34"/>
      <c r="IQP3" s="34"/>
      <c r="IQQ3" s="34"/>
      <c r="IQR3" s="34"/>
      <c r="IQS3" s="34"/>
      <c r="IQT3" s="34"/>
      <c r="IQU3" s="34"/>
      <c r="IQV3" s="34"/>
      <c r="IQW3" s="34"/>
      <c r="IQX3" s="34"/>
      <c r="IQY3" s="34"/>
      <c r="IQZ3" s="34"/>
      <c r="IRA3" s="34"/>
      <c r="IRB3" s="34"/>
      <c r="IRC3" s="34"/>
      <c r="IRD3" s="34"/>
      <c r="IRE3" s="34"/>
      <c r="IRF3" s="34"/>
      <c r="IRG3" s="34"/>
      <c r="IRH3" s="34"/>
      <c r="IRI3" s="34"/>
      <c r="IRJ3" s="34"/>
      <c r="IRK3" s="34"/>
      <c r="IRL3" s="34"/>
      <c r="IRM3" s="34"/>
      <c r="IRN3" s="34"/>
      <c r="IRO3" s="34"/>
      <c r="IRP3" s="34"/>
      <c r="IRQ3" s="34"/>
      <c r="IRR3" s="34"/>
      <c r="IRS3" s="34"/>
      <c r="IRT3" s="34"/>
      <c r="IRU3" s="34"/>
      <c r="IRV3" s="34"/>
      <c r="IRW3" s="34"/>
      <c r="IRX3" s="34"/>
      <c r="IRY3" s="34"/>
      <c r="IRZ3" s="34"/>
      <c r="ISA3" s="34"/>
      <c r="ISB3" s="34"/>
      <c r="ISC3" s="34"/>
      <c r="ISD3" s="34"/>
      <c r="ISE3" s="34"/>
      <c r="ISF3" s="34"/>
      <c r="ISG3" s="34"/>
      <c r="ISH3" s="34"/>
      <c r="ISI3" s="34"/>
      <c r="ISJ3" s="34"/>
      <c r="ISK3" s="34"/>
      <c r="ISL3" s="34"/>
      <c r="ISM3" s="34"/>
      <c r="ISN3" s="34"/>
      <c r="ISO3" s="34"/>
      <c r="ISP3" s="34"/>
      <c r="ISQ3" s="34"/>
      <c r="ISR3" s="34"/>
      <c r="ISS3" s="34"/>
      <c r="IST3" s="34"/>
      <c r="ISU3" s="34"/>
      <c r="ISV3" s="34"/>
      <c r="ISW3" s="34"/>
      <c r="ISX3" s="34"/>
      <c r="ISY3" s="34"/>
      <c r="ISZ3" s="34"/>
      <c r="ITA3" s="34"/>
      <c r="ITB3" s="34"/>
      <c r="ITC3" s="34"/>
      <c r="ITD3" s="34"/>
      <c r="ITE3" s="34"/>
      <c r="ITF3" s="34"/>
      <c r="ITG3" s="34"/>
      <c r="ITH3" s="34"/>
      <c r="ITI3" s="34"/>
      <c r="ITJ3" s="34"/>
      <c r="ITK3" s="34"/>
      <c r="ITL3" s="34"/>
      <c r="ITM3" s="34"/>
      <c r="ITN3" s="34"/>
      <c r="ITO3" s="34"/>
      <c r="ITP3" s="34"/>
      <c r="ITQ3" s="34"/>
      <c r="ITR3" s="34"/>
      <c r="ITS3" s="34"/>
      <c r="ITT3" s="34"/>
      <c r="ITU3" s="34"/>
      <c r="ITV3" s="34"/>
      <c r="ITW3" s="34"/>
      <c r="ITX3" s="34"/>
      <c r="ITY3" s="34"/>
      <c r="ITZ3" s="34"/>
      <c r="IUA3" s="34"/>
      <c r="IUB3" s="34"/>
      <c r="IUC3" s="34"/>
      <c r="IUD3" s="34"/>
      <c r="IUE3" s="34"/>
      <c r="IUF3" s="34"/>
      <c r="IUG3" s="34"/>
      <c r="IUH3" s="34"/>
      <c r="IUI3" s="34"/>
      <c r="IUJ3" s="34"/>
      <c r="IUK3" s="34"/>
      <c r="IUL3" s="34"/>
      <c r="IUM3" s="34"/>
      <c r="IUN3" s="34"/>
      <c r="IUO3" s="34"/>
      <c r="IUP3" s="34"/>
      <c r="IUQ3" s="34"/>
      <c r="IUR3" s="34"/>
      <c r="IUS3" s="34"/>
      <c r="IUT3" s="34"/>
      <c r="IUU3" s="34"/>
      <c r="IUV3" s="34"/>
      <c r="IUW3" s="34"/>
      <c r="IUX3" s="34"/>
      <c r="IUY3" s="34"/>
      <c r="IUZ3" s="34"/>
      <c r="IVA3" s="34"/>
      <c r="IVB3" s="34"/>
      <c r="IVC3" s="34"/>
      <c r="IVD3" s="34"/>
      <c r="IVE3" s="34"/>
      <c r="IVF3" s="34"/>
      <c r="IVG3" s="34"/>
      <c r="IVH3" s="34"/>
      <c r="IVI3" s="34"/>
      <c r="IVJ3" s="34"/>
      <c r="IVK3" s="34"/>
      <c r="IVL3" s="34"/>
      <c r="IVM3" s="34"/>
      <c r="IVN3" s="34"/>
      <c r="IVO3" s="34"/>
      <c r="IVP3" s="34"/>
      <c r="IVQ3" s="34"/>
      <c r="IVR3" s="34"/>
      <c r="IVS3" s="34"/>
      <c r="IVT3" s="34"/>
      <c r="IVU3" s="34"/>
      <c r="IVV3" s="34"/>
      <c r="IVW3" s="34"/>
      <c r="IVX3" s="34"/>
      <c r="IVY3" s="34"/>
      <c r="IVZ3" s="34"/>
      <c r="IWA3" s="34"/>
      <c r="IWB3" s="34"/>
      <c r="IWC3" s="34"/>
      <c r="IWD3" s="34"/>
      <c r="IWE3" s="34"/>
      <c r="IWF3" s="34"/>
      <c r="IWG3" s="34"/>
      <c r="IWH3" s="34"/>
      <c r="IWI3" s="34"/>
      <c r="IWJ3" s="34"/>
      <c r="IWK3" s="34"/>
      <c r="IWL3" s="34"/>
      <c r="IWM3" s="34"/>
      <c r="IWN3" s="34"/>
      <c r="IWO3" s="34"/>
      <c r="IWP3" s="34"/>
      <c r="IWQ3" s="34"/>
      <c r="IWR3" s="34"/>
      <c r="IWS3" s="34"/>
      <c r="IWT3" s="34"/>
      <c r="IWU3" s="34"/>
      <c r="IWV3" s="34"/>
      <c r="IWW3" s="34"/>
      <c r="IWX3" s="34"/>
      <c r="IWY3" s="34"/>
      <c r="IWZ3" s="34"/>
      <c r="IXA3" s="34"/>
      <c r="IXB3" s="34"/>
      <c r="IXC3" s="34"/>
      <c r="IXD3" s="34"/>
      <c r="IXE3" s="34"/>
      <c r="IXF3" s="34"/>
      <c r="IXG3" s="34"/>
      <c r="IXH3" s="34"/>
      <c r="IXI3" s="34"/>
      <c r="IXJ3" s="34"/>
      <c r="IXK3" s="34"/>
      <c r="IXL3" s="34"/>
      <c r="IXM3" s="34"/>
      <c r="IXN3" s="34"/>
      <c r="IXO3" s="34"/>
      <c r="IXP3" s="34"/>
      <c r="IXQ3" s="34"/>
      <c r="IXR3" s="34"/>
      <c r="IXS3" s="34"/>
      <c r="IXT3" s="34"/>
      <c r="IXU3" s="34"/>
      <c r="IXV3" s="34"/>
      <c r="IXW3" s="34"/>
      <c r="IXX3" s="34"/>
      <c r="IXY3" s="34"/>
      <c r="IXZ3" s="34"/>
      <c r="IYA3" s="34"/>
      <c r="IYB3" s="34"/>
      <c r="IYC3" s="34"/>
      <c r="IYD3" s="34"/>
      <c r="IYE3" s="34"/>
      <c r="IYF3" s="34"/>
      <c r="IYG3" s="34"/>
      <c r="IYH3" s="34"/>
      <c r="IYI3" s="34"/>
      <c r="IYJ3" s="34"/>
      <c r="IYK3" s="34"/>
      <c r="IYL3" s="34"/>
      <c r="IYM3" s="34"/>
      <c r="IYN3" s="34"/>
      <c r="IYO3" s="34"/>
      <c r="IYP3" s="34"/>
      <c r="IYQ3" s="34"/>
      <c r="IYR3" s="34"/>
      <c r="IYS3" s="34"/>
      <c r="IYT3" s="34"/>
      <c r="IYU3" s="34"/>
      <c r="IYV3" s="34"/>
      <c r="IYW3" s="34"/>
      <c r="IYX3" s="34"/>
      <c r="IYY3" s="34"/>
      <c r="IYZ3" s="34"/>
      <c r="IZA3" s="34"/>
      <c r="IZB3" s="34"/>
      <c r="IZC3" s="34"/>
      <c r="IZD3" s="34"/>
      <c r="IZE3" s="34"/>
      <c r="IZF3" s="34"/>
      <c r="IZG3" s="34"/>
      <c r="IZH3" s="34"/>
      <c r="IZI3" s="34"/>
      <c r="IZJ3" s="34"/>
      <c r="IZK3" s="34"/>
      <c r="IZL3" s="34"/>
      <c r="IZM3" s="34"/>
      <c r="IZN3" s="34"/>
      <c r="IZO3" s="34"/>
      <c r="IZP3" s="34"/>
      <c r="IZQ3" s="34"/>
      <c r="IZR3" s="34"/>
      <c r="IZS3" s="34"/>
      <c r="IZT3" s="34"/>
      <c r="IZU3" s="34"/>
      <c r="IZV3" s="34"/>
      <c r="IZW3" s="34"/>
      <c r="IZX3" s="34"/>
      <c r="IZY3" s="34"/>
      <c r="IZZ3" s="34"/>
      <c r="JAA3" s="34"/>
      <c r="JAB3" s="34"/>
      <c r="JAC3" s="34"/>
      <c r="JAD3" s="34"/>
      <c r="JAE3" s="34"/>
      <c r="JAF3" s="34"/>
      <c r="JAG3" s="34"/>
      <c r="JAH3" s="34"/>
      <c r="JAI3" s="34"/>
      <c r="JAJ3" s="34"/>
      <c r="JAK3" s="34"/>
      <c r="JAL3" s="34"/>
      <c r="JAM3" s="34"/>
      <c r="JAN3" s="34"/>
      <c r="JAO3" s="34"/>
      <c r="JAP3" s="34"/>
      <c r="JAQ3" s="34"/>
      <c r="JAR3" s="34"/>
      <c r="JAS3" s="34"/>
      <c r="JAT3" s="34"/>
      <c r="JAU3" s="34"/>
      <c r="JAV3" s="34"/>
      <c r="JAW3" s="34"/>
      <c r="JAX3" s="34"/>
      <c r="JAY3" s="34"/>
      <c r="JAZ3" s="34"/>
      <c r="JBA3" s="34"/>
      <c r="JBB3" s="34"/>
      <c r="JBC3" s="34"/>
      <c r="JBD3" s="34"/>
      <c r="JBE3" s="34"/>
      <c r="JBF3" s="34"/>
      <c r="JBG3" s="34"/>
      <c r="JBH3" s="34"/>
      <c r="JBI3" s="34"/>
      <c r="JBJ3" s="34"/>
      <c r="JBK3" s="34"/>
      <c r="JBL3" s="34"/>
      <c r="JBM3" s="34"/>
      <c r="JBN3" s="34"/>
      <c r="JBO3" s="34"/>
      <c r="JBP3" s="34"/>
      <c r="JBQ3" s="34"/>
      <c r="JBR3" s="34"/>
      <c r="JBS3" s="34"/>
      <c r="JBT3" s="34"/>
      <c r="JBU3" s="34"/>
      <c r="JBV3" s="34"/>
      <c r="JBW3" s="34"/>
      <c r="JBX3" s="34"/>
      <c r="JBY3" s="34"/>
      <c r="JBZ3" s="34"/>
      <c r="JCA3" s="34"/>
      <c r="JCB3" s="34"/>
      <c r="JCC3" s="34"/>
      <c r="JCD3" s="34"/>
      <c r="JCE3" s="34"/>
      <c r="JCF3" s="34"/>
      <c r="JCG3" s="34"/>
      <c r="JCH3" s="34"/>
      <c r="JCI3" s="34"/>
      <c r="JCJ3" s="34"/>
      <c r="JCK3" s="34"/>
      <c r="JCL3" s="34"/>
      <c r="JCM3" s="34"/>
      <c r="JCN3" s="34"/>
      <c r="JCO3" s="34"/>
      <c r="JCP3" s="34"/>
      <c r="JCQ3" s="34"/>
      <c r="JCR3" s="34"/>
      <c r="JCS3" s="34"/>
      <c r="JCT3" s="34"/>
      <c r="JCU3" s="34"/>
      <c r="JCV3" s="34"/>
      <c r="JCW3" s="34"/>
      <c r="JCX3" s="34"/>
      <c r="JCY3" s="34"/>
      <c r="JCZ3" s="34"/>
      <c r="JDA3" s="34"/>
      <c r="JDB3" s="34"/>
      <c r="JDC3" s="34"/>
      <c r="JDD3" s="34"/>
      <c r="JDE3" s="34"/>
      <c r="JDF3" s="34"/>
      <c r="JDG3" s="34"/>
      <c r="JDH3" s="34"/>
      <c r="JDI3" s="34"/>
      <c r="JDJ3" s="34"/>
      <c r="JDK3" s="34"/>
      <c r="JDL3" s="34"/>
      <c r="JDM3" s="34"/>
      <c r="JDN3" s="34"/>
      <c r="JDO3" s="34"/>
      <c r="JDP3" s="34"/>
      <c r="JDQ3" s="34"/>
      <c r="JDR3" s="34"/>
      <c r="JDS3" s="34"/>
      <c r="JDT3" s="34"/>
      <c r="JDU3" s="34"/>
      <c r="JDV3" s="34"/>
      <c r="JDW3" s="34"/>
      <c r="JDX3" s="34"/>
      <c r="JDY3" s="34"/>
      <c r="JDZ3" s="34"/>
      <c r="JEA3" s="34"/>
      <c r="JEB3" s="34"/>
      <c r="JEC3" s="34"/>
      <c r="JED3" s="34"/>
      <c r="JEE3" s="34"/>
      <c r="JEF3" s="34"/>
      <c r="JEG3" s="34"/>
      <c r="JEH3" s="34"/>
      <c r="JEI3" s="34"/>
      <c r="JEJ3" s="34"/>
      <c r="JEK3" s="34"/>
      <c r="JEL3" s="34"/>
      <c r="JEM3" s="34"/>
      <c r="JEN3" s="34"/>
      <c r="JEO3" s="34"/>
      <c r="JEP3" s="34"/>
      <c r="JEQ3" s="34"/>
      <c r="JER3" s="34"/>
      <c r="JES3" s="34"/>
      <c r="JET3" s="34"/>
      <c r="JEU3" s="34"/>
      <c r="JEV3" s="34"/>
      <c r="JEW3" s="34"/>
      <c r="JEX3" s="34"/>
      <c r="JEY3" s="34"/>
      <c r="JEZ3" s="34"/>
      <c r="JFA3" s="34"/>
      <c r="JFB3" s="34"/>
      <c r="JFC3" s="34"/>
      <c r="JFD3" s="34"/>
      <c r="JFE3" s="34"/>
      <c r="JFF3" s="34"/>
      <c r="JFG3" s="34"/>
      <c r="JFH3" s="34"/>
      <c r="JFI3" s="34"/>
      <c r="JFJ3" s="34"/>
      <c r="JFK3" s="34"/>
      <c r="JFL3" s="34"/>
      <c r="JFM3" s="34"/>
      <c r="JFN3" s="34"/>
      <c r="JFO3" s="34"/>
      <c r="JFP3" s="34"/>
      <c r="JFQ3" s="34"/>
      <c r="JFR3" s="34"/>
      <c r="JFS3" s="34"/>
      <c r="JFT3" s="34"/>
      <c r="JFU3" s="34"/>
      <c r="JFV3" s="34"/>
      <c r="JFW3" s="34"/>
      <c r="JFX3" s="34"/>
      <c r="JFY3" s="34"/>
      <c r="JFZ3" s="34"/>
      <c r="JGA3" s="34"/>
      <c r="JGB3" s="34"/>
      <c r="JGC3" s="34"/>
      <c r="JGD3" s="34"/>
      <c r="JGE3" s="34"/>
      <c r="JGF3" s="34"/>
      <c r="JGG3" s="34"/>
      <c r="JGH3" s="34"/>
      <c r="JGI3" s="34"/>
      <c r="JGJ3" s="34"/>
      <c r="JGK3" s="34"/>
      <c r="JGL3" s="34"/>
      <c r="JGM3" s="34"/>
      <c r="JGN3" s="34"/>
      <c r="JGO3" s="34"/>
      <c r="JGP3" s="34"/>
      <c r="JGQ3" s="34"/>
      <c r="JGR3" s="34"/>
      <c r="JGS3" s="34"/>
      <c r="JGT3" s="34"/>
      <c r="JGU3" s="34"/>
      <c r="JGV3" s="34"/>
      <c r="JGW3" s="34"/>
      <c r="JGX3" s="34"/>
      <c r="JGY3" s="34"/>
      <c r="JGZ3" s="34"/>
      <c r="JHA3" s="34"/>
      <c r="JHB3" s="34"/>
      <c r="JHC3" s="34"/>
      <c r="JHD3" s="34"/>
      <c r="JHE3" s="34"/>
      <c r="JHF3" s="34"/>
      <c r="JHG3" s="34"/>
      <c r="JHH3" s="34"/>
      <c r="JHI3" s="34"/>
      <c r="JHJ3" s="34"/>
      <c r="JHK3" s="34"/>
      <c r="JHL3" s="34"/>
      <c r="JHM3" s="34"/>
      <c r="JHN3" s="34"/>
      <c r="JHO3" s="34"/>
      <c r="JHP3" s="34"/>
      <c r="JHQ3" s="34"/>
      <c r="JHR3" s="34"/>
      <c r="JHS3" s="34"/>
      <c r="JHT3" s="34"/>
      <c r="JHU3" s="34"/>
      <c r="JHV3" s="34"/>
      <c r="JHW3" s="34"/>
      <c r="JHX3" s="34"/>
      <c r="JHY3" s="34"/>
      <c r="JHZ3" s="34"/>
      <c r="JIA3" s="34"/>
      <c r="JIB3" s="34"/>
      <c r="JIC3" s="34"/>
      <c r="JID3" s="34"/>
      <c r="JIE3" s="34"/>
      <c r="JIF3" s="34"/>
      <c r="JIG3" s="34"/>
      <c r="JIH3" s="34"/>
      <c r="JII3" s="34"/>
      <c r="JIJ3" s="34"/>
      <c r="JIK3" s="34"/>
      <c r="JIL3" s="34"/>
      <c r="JIM3" s="34"/>
      <c r="JIN3" s="34"/>
      <c r="JIO3" s="34"/>
      <c r="JIP3" s="34"/>
      <c r="JIQ3" s="34"/>
      <c r="JIR3" s="34"/>
      <c r="JIS3" s="34"/>
      <c r="JIT3" s="34"/>
      <c r="JIU3" s="34"/>
      <c r="JIV3" s="34"/>
      <c r="JIW3" s="34"/>
      <c r="JIX3" s="34"/>
      <c r="JIY3" s="34"/>
      <c r="JIZ3" s="34"/>
      <c r="JJA3" s="34"/>
      <c r="JJB3" s="34"/>
      <c r="JJC3" s="34"/>
      <c r="JJD3" s="34"/>
      <c r="JJE3" s="34"/>
      <c r="JJF3" s="34"/>
      <c r="JJG3" s="34"/>
      <c r="JJH3" s="34"/>
      <c r="JJI3" s="34"/>
      <c r="JJJ3" s="34"/>
      <c r="JJK3" s="34"/>
      <c r="JJL3" s="34"/>
      <c r="JJM3" s="34"/>
      <c r="JJN3" s="34"/>
      <c r="JJO3" s="34"/>
      <c r="JJP3" s="34"/>
      <c r="JJQ3" s="34"/>
      <c r="JJR3" s="34"/>
      <c r="JJS3" s="34"/>
      <c r="JJT3" s="34"/>
      <c r="JJU3" s="34"/>
      <c r="JJV3" s="34"/>
      <c r="JJW3" s="34"/>
      <c r="JJX3" s="34"/>
      <c r="JJY3" s="34"/>
      <c r="JJZ3" s="34"/>
      <c r="JKA3" s="34"/>
      <c r="JKB3" s="34"/>
      <c r="JKC3" s="34"/>
      <c r="JKD3" s="34"/>
      <c r="JKE3" s="34"/>
      <c r="JKF3" s="34"/>
      <c r="JKG3" s="34"/>
      <c r="JKH3" s="34"/>
      <c r="JKI3" s="34"/>
      <c r="JKJ3" s="34"/>
      <c r="JKK3" s="34"/>
      <c r="JKL3" s="34"/>
      <c r="JKM3" s="34"/>
      <c r="JKN3" s="34"/>
      <c r="JKO3" s="34"/>
      <c r="JKP3" s="34"/>
      <c r="JKQ3" s="34"/>
      <c r="JKR3" s="34"/>
      <c r="JKS3" s="34"/>
      <c r="JKT3" s="34"/>
      <c r="JKU3" s="34"/>
      <c r="JKV3" s="34"/>
      <c r="JKW3" s="34"/>
      <c r="JKX3" s="34"/>
      <c r="JKY3" s="34"/>
      <c r="JKZ3" s="34"/>
      <c r="JLA3" s="34"/>
      <c r="JLB3" s="34"/>
      <c r="JLC3" s="34"/>
      <c r="JLD3" s="34"/>
      <c r="JLE3" s="34"/>
      <c r="JLF3" s="34"/>
      <c r="JLG3" s="34"/>
      <c r="JLH3" s="34"/>
      <c r="JLI3" s="34"/>
      <c r="JLJ3" s="34"/>
      <c r="JLK3" s="34"/>
      <c r="JLL3" s="34"/>
      <c r="JLM3" s="34"/>
      <c r="JLN3" s="34"/>
      <c r="JLO3" s="34"/>
      <c r="JLP3" s="34"/>
      <c r="JLQ3" s="34"/>
      <c r="JLR3" s="34"/>
      <c r="JLS3" s="34"/>
      <c r="JLT3" s="34"/>
      <c r="JLU3" s="34"/>
      <c r="JLV3" s="34"/>
      <c r="JLW3" s="34"/>
      <c r="JLX3" s="34"/>
      <c r="JLY3" s="34"/>
      <c r="JLZ3" s="34"/>
      <c r="JMA3" s="34"/>
      <c r="JMB3" s="34"/>
      <c r="JMC3" s="34"/>
      <c r="JMD3" s="34"/>
      <c r="JME3" s="34"/>
      <c r="JMF3" s="34"/>
      <c r="JMG3" s="34"/>
      <c r="JMH3" s="34"/>
      <c r="JMI3" s="34"/>
      <c r="JMJ3" s="34"/>
      <c r="JMK3" s="34"/>
      <c r="JML3" s="34"/>
      <c r="JMM3" s="34"/>
      <c r="JMN3" s="34"/>
      <c r="JMO3" s="34"/>
      <c r="JMP3" s="34"/>
      <c r="JMQ3" s="34"/>
      <c r="JMR3" s="34"/>
      <c r="JMS3" s="34"/>
      <c r="JMT3" s="34"/>
      <c r="JMU3" s="34"/>
      <c r="JMV3" s="34"/>
      <c r="JMW3" s="34"/>
      <c r="JMX3" s="34"/>
      <c r="JMY3" s="34"/>
      <c r="JMZ3" s="34"/>
      <c r="JNA3" s="34"/>
      <c r="JNB3" s="34"/>
      <c r="JNC3" s="34"/>
      <c r="JND3" s="34"/>
      <c r="JNE3" s="34"/>
      <c r="JNF3" s="34"/>
      <c r="JNG3" s="34"/>
      <c r="JNH3" s="34"/>
      <c r="JNI3" s="34"/>
      <c r="JNJ3" s="34"/>
      <c r="JNK3" s="34"/>
      <c r="JNL3" s="34"/>
      <c r="JNM3" s="34"/>
      <c r="JNN3" s="34"/>
      <c r="JNO3" s="34"/>
      <c r="JNP3" s="34"/>
      <c r="JNQ3" s="34"/>
      <c r="JNR3" s="34"/>
      <c r="JNS3" s="34"/>
      <c r="JNT3" s="34"/>
      <c r="JNU3" s="34"/>
      <c r="JNV3" s="34"/>
      <c r="JNW3" s="34"/>
      <c r="JNX3" s="34"/>
      <c r="JNY3" s="34"/>
      <c r="JNZ3" s="34"/>
      <c r="JOA3" s="34"/>
      <c r="JOB3" s="34"/>
      <c r="JOC3" s="34"/>
      <c r="JOD3" s="34"/>
      <c r="JOE3" s="34"/>
      <c r="JOF3" s="34"/>
      <c r="JOG3" s="34"/>
      <c r="JOH3" s="34"/>
      <c r="JOI3" s="34"/>
      <c r="JOJ3" s="34"/>
      <c r="JOK3" s="34"/>
      <c r="JOL3" s="34"/>
      <c r="JOM3" s="34"/>
      <c r="JON3" s="34"/>
      <c r="JOO3" s="34"/>
      <c r="JOP3" s="34"/>
      <c r="JOQ3" s="34"/>
      <c r="JOR3" s="34"/>
      <c r="JOS3" s="34"/>
      <c r="JOT3" s="34"/>
      <c r="JOU3" s="34"/>
      <c r="JOV3" s="34"/>
      <c r="JOW3" s="34"/>
      <c r="JOX3" s="34"/>
      <c r="JOY3" s="34"/>
      <c r="JOZ3" s="34"/>
      <c r="JPA3" s="34"/>
      <c r="JPB3" s="34"/>
      <c r="JPC3" s="34"/>
      <c r="JPD3" s="34"/>
      <c r="JPE3" s="34"/>
      <c r="JPF3" s="34"/>
      <c r="JPG3" s="34"/>
      <c r="JPH3" s="34"/>
      <c r="JPI3" s="34"/>
      <c r="JPJ3" s="34"/>
      <c r="JPK3" s="34"/>
      <c r="JPL3" s="34"/>
      <c r="JPM3" s="34"/>
      <c r="JPN3" s="34"/>
      <c r="JPO3" s="34"/>
      <c r="JPP3" s="34"/>
      <c r="JPQ3" s="34"/>
      <c r="JPR3" s="34"/>
      <c r="JPS3" s="34"/>
      <c r="JPT3" s="34"/>
      <c r="JPU3" s="34"/>
      <c r="JPV3" s="34"/>
      <c r="JPW3" s="34"/>
      <c r="JPX3" s="34"/>
      <c r="JPY3" s="34"/>
      <c r="JPZ3" s="34"/>
      <c r="JQA3" s="34"/>
      <c r="JQB3" s="34"/>
      <c r="JQC3" s="34"/>
      <c r="JQD3" s="34"/>
      <c r="JQE3" s="34"/>
      <c r="JQF3" s="34"/>
      <c r="JQG3" s="34"/>
      <c r="JQH3" s="34"/>
      <c r="JQI3" s="34"/>
      <c r="JQJ3" s="34"/>
      <c r="JQK3" s="34"/>
      <c r="JQL3" s="34"/>
      <c r="JQM3" s="34"/>
      <c r="JQN3" s="34"/>
      <c r="JQO3" s="34"/>
      <c r="JQP3" s="34"/>
      <c r="JQQ3" s="34"/>
      <c r="JQR3" s="34"/>
      <c r="JQS3" s="34"/>
      <c r="JQT3" s="34"/>
      <c r="JQU3" s="34"/>
      <c r="JQV3" s="34"/>
      <c r="JQW3" s="34"/>
      <c r="JQX3" s="34"/>
      <c r="JQY3" s="34"/>
      <c r="JQZ3" s="34"/>
      <c r="JRA3" s="34"/>
      <c r="JRB3" s="34"/>
      <c r="JRC3" s="34"/>
      <c r="JRD3" s="34"/>
      <c r="JRE3" s="34"/>
      <c r="JRF3" s="34"/>
      <c r="JRG3" s="34"/>
      <c r="JRH3" s="34"/>
      <c r="JRI3" s="34"/>
      <c r="JRJ3" s="34"/>
      <c r="JRK3" s="34"/>
      <c r="JRL3" s="34"/>
      <c r="JRM3" s="34"/>
      <c r="JRN3" s="34"/>
      <c r="JRO3" s="34"/>
      <c r="JRP3" s="34"/>
      <c r="JRQ3" s="34"/>
      <c r="JRR3" s="34"/>
      <c r="JRS3" s="34"/>
      <c r="JRT3" s="34"/>
      <c r="JRU3" s="34"/>
      <c r="JRV3" s="34"/>
      <c r="JRW3" s="34"/>
      <c r="JRX3" s="34"/>
      <c r="JRY3" s="34"/>
      <c r="JRZ3" s="34"/>
      <c r="JSA3" s="34"/>
      <c r="JSB3" s="34"/>
      <c r="JSC3" s="34"/>
      <c r="JSD3" s="34"/>
      <c r="JSE3" s="34"/>
      <c r="JSF3" s="34"/>
      <c r="JSG3" s="34"/>
      <c r="JSH3" s="34"/>
      <c r="JSI3" s="34"/>
      <c r="JSJ3" s="34"/>
      <c r="JSK3" s="34"/>
      <c r="JSL3" s="34"/>
      <c r="JSM3" s="34"/>
      <c r="JSN3" s="34"/>
      <c r="JSO3" s="34"/>
      <c r="JSP3" s="34"/>
      <c r="JSQ3" s="34"/>
      <c r="JSR3" s="34"/>
      <c r="JSS3" s="34"/>
      <c r="JST3" s="34"/>
      <c r="JSU3" s="34"/>
      <c r="JSV3" s="34"/>
      <c r="JSW3" s="34"/>
      <c r="JSX3" s="34"/>
      <c r="JSY3" s="34"/>
      <c r="JSZ3" s="34"/>
      <c r="JTA3" s="34"/>
      <c r="JTB3" s="34"/>
      <c r="JTC3" s="34"/>
      <c r="JTD3" s="34"/>
      <c r="JTE3" s="34"/>
      <c r="JTF3" s="34"/>
      <c r="JTG3" s="34"/>
      <c r="JTH3" s="34"/>
      <c r="JTI3" s="34"/>
      <c r="JTJ3" s="34"/>
      <c r="JTK3" s="34"/>
      <c r="JTL3" s="34"/>
      <c r="JTM3" s="34"/>
      <c r="JTN3" s="34"/>
      <c r="JTO3" s="34"/>
      <c r="JTP3" s="34"/>
      <c r="JTQ3" s="34"/>
      <c r="JTR3" s="34"/>
      <c r="JTS3" s="34"/>
      <c r="JTT3" s="34"/>
      <c r="JTU3" s="34"/>
      <c r="JTV3" s="34"/>
      <c r="JTW3" s="34"/>
      <c r="JTX3" s="34"/>
      <c r="JTY3" s="34"/>
      <c r="JTZ3" s="34"/>
      <c r="JUA3" s="34"/>
      <c r="JUB3" s="34"/>
      <c r="JUC3" s="34"/>
      <c r="JUD3" s="34"/>
      <c r="JUE3" s="34"/>
      <c r="JUF3" s="34"/>
      <c r="JUG3" s="34"/>
      <c r="JUH3" s="34"/>
      <c r="JUI3" s="34"/>
      <c r="JUJ3" s="34"/>
      <c r="JUK3" s="34"/>
      <c r="JUL3" s="34"/>
      <c r="JUM3" s="34"/>
      <c r="JUN3" s="34"/>
      <c r="JUO3" s="34"/>
      <c r="JUP3" s="34"/>
      <c r="JUQ3" s="34"/>
      <c r="JUR3" s="34"/>
      <c r="JUS3" s="34"/>
      <c r="JUT3" s="34"/>
      <c r="JUU3" s="34"/>
      <c r="JUV3" s="34"/>
      <c r="JUW3" s="34"/>
      <c r="JUX3" s="34"/>
      <c r="JUY3" s="34"/>
      <c r="JUZ3" s="34"/>
      <c r="JVA3" s="34"/>
      <c r="JVB3" s="34"/>
      <c r="JVC3" s="34"/>
      <c r="JVD3" s="34"/>
      <c r="JVE3" s="34"/>
      <c r="JVF3" s="34"/>
      <c r="JVG3" s="34"/>
      <c r="JVH3" s="34"/>
      <c r="JVI3" s="34"/>
      <c r="JVJ3" s="34"/>
      <c r="JVK3" s="34"/>
      <c r="JVL3" s="34"/>
      <c r="JVM3" s="34"/>
      <c r="JVN3" s="34"/>
      <c r="JVO3" s="34"/>
      <c r="JVP3" s="34"/>
      <c r="JVQ3" s="34"/>
      <c r="JVR3" s="34"/>
      <c r="JVS3" s="34"/>
      <c r="JVT3" s="34"/>
      <c r="JVU3" s="34"/>
      <c r="JVV3" s="34"/>
      <c r="JVW3" s="34"/>
      <c r="JVX3" s="34"/>
      <c r="JVY3" s="34"/>
      <c r="JVZ3" s="34"/>
      <c r="JWA3" s="34"/>
      <c r="JWB3" s="34"/>
      <c r="JWC3" s="34"/>
      <c r="JWD3" s="34"/>
      <c r="JWE3" s="34"/>
      <c r="JWF3" s="34"/>
      <c r="JWG3" s="34"/>
      <c r="JWH3" s="34"/>
      <c r="JWI3" s="34"/>
      <c r="JWJ3" s="34"/>
      <c r="JWK3" s="34"/>
      <c r="JWL3" s="34"/>
      <c r="JWM3" s="34"/>
      <c r="JWN3" s="34"/>
      <c r="JWO3" s="34"/>
      <c r="JWP3" s="34"/>
      <c r="JWQ3" s="34"/>
      <c r="JWR3" s="34"/>
      <c r="JWS3" s="34"/>
      <c r="JWT3" s="34"/>
      <c r="JWU3" s="34"/>
      <c r="JWV3" s="34"/>
      <c r="JWW3" s="34"/>
      <c r="JWX3" s="34"/>
      <c r="JWY3" s="34"/>
      <c r="JWZ3" s="34"/>
      <c r="JXA3" s="34"/>
      <c r="JXB3" s="34"/>
      <c r="JXC3" s="34"/>
      <c r="JXD3" s="34"/>
      <c r="JXE3" s="34"/>
      <c r="JXF3" s="34"/>
      <c r="JXG3" s="34"/>
      <c r="JXH3" s="34"/>
      <c r="JXI3" s="34"/>
      <c r="JXJ3" s="34"/>
      <c r="JXK3" s="34"/>
      <c r="JXL3" s="34"/>
      <c r="JXM3" s="34"/>
      <c r="JXN3" s="34"/>
      <c r="JXO3" s="34"/>
      <c r="JXP3" s="34"/>
      <c r="JXQ3" s="34"/>
      <c r="JXR3" s="34"/>
      <c r="JXS3" s="34"/>
      <c r="JXT3" s="34"/>
      <c r="JXU3" s="34"/>
      <c r="JXV3" s="34"/>
      <c r="JXW3" s="34"/>
      <c r="JXX3" s="34"/>
      <c r="JXY3" s="34"/>
      <c r="JXZ3" s="34"/>
      <c r="JYA3" s="34"/>
      <c r="JYB3" s="34"/>
      <c r="JYC3" s="34"/>
      <c r="JYD3" s="34"/>
      <c r="JYE3" s="34"/>
      <c r="JYF3" s="34"/>
      <c r="JYG3" s="34"/>
      <c r="JYH3" s="34"/>
      <c r="JYI3" s="34"/>
      <c r="JYJ3" s="34"/>
      <c r="JYK3" s="34"/>
      <c r="JYL3" s="34"/>
      <c r="JYM3" s="34"/>
      <c r="JYN3" s="34"/>
      <c r="JYO3" s="34"/>
      <c r="JYP3" s="34"/>
      <c r="JYQ3" s="34"/>
      <c r="JYR3" s="34"/>
      <c r="JYS3" s="34"/>
      <c r="JYT3" s="34"/>
      <c r="JYU3" s="34"/>
      <c r="JYV3" s="34"/>
      <c r="JYW3" s="34"/>
      <c r="JYX3" s="34"/>
      <c r="JYY3" s="34"/>
      <c r="JYZ3" s="34"/>
      <c r="JZA3" s="34"/>
      <c r="JZB3" s="34"/>
      <c r="JZC3" s="34"/>
      <c r="JZD3" s="34"/>
      <c r="JZE3" s="34"/>
      <c r="JZF3" s="34"/>
      <c r="JZG3" s="34"/>
      <c r="JZH3" s="34"/>
      <c r="JZI3" s="34"/>
      <c r="JZJ3" s="34"/>
      <c r="JZK3" s="34"/>
      <c r="JZL3" s="34"/>
      <c r="JZM3" s="34"/>
      <c r="JZN3" s="34"/>
      <c r="JZO3" s="34"/>
      <c r="JZP3" s="34"/>
      <c r="JZQ3" s="34"/>
      <c r="JZR3" s="34"/>
      <c r="JZS3" s="34"/>
      <c r="JZT3" s="34"/>
      <c r="JZU3" s="34"/>
      <c r="JZV3" s="34"/>
      <c r="JZW3" s="34"/>
      <c r="JZX3" s="34"/>
      <c r="JZY3" s="34"/>
      <c r="JZZ3" s="34"/>
      <c r="KAA3" s="34"/>
      <c r="KAB3" s="34"/>
      <c r="KAC3" s="34"/>
      <c r="KAD3" s="34"/>
      <c r="KAE3" s="34"/>
      <c r="KAF3" s="34"/>
      <c r="KAG3" s="34"/>
      <c r="KAH3" s="34"/>
      <c r="KAI3" s="34"/>
      <c r="KAJ3" s="34"/>
      <c r="KAK3" s="34"/>
      <c r="KAL3" s="34"/>
      <c r="KAM3" s="34"/>
      <c r="KAN3" s="34"/>
      <c r="KAO3" s="34"/>
      <c r="KAP3" s="34"/>
      <c r="KAQ3" s="34"/>
      <c r="KAR3" s="34"/>
      <c r="KAS3" s="34"/>
      <c r="KAT3" s="34"/>
      <c r="KAU3" s="34"/>
      <c r="KAV3" s="34"/>
      <c r="KAW3" s="34"/>
      <c r="KAX3" s="34"/>
      <c r="KAY3" s="34"/>
      <c r="KAZ3" s="34"/>
      <c r="KBA3" s="34"/>
      <c r="KBB3" s="34"/>
      <c r="KBC3" s="34"/>
      <c r="KBD3" s="34"/>
      <c r="KBE3" s="34"/>
      <c r="KBF3" s="34"/>
      <c r="KBG3" s="34"/>
      <c r="KBH3" s="34"/>
      <c r="KBI3" s="34"/>
      <c r="KBJ3" s="34"/>
      <c r="KBK3" s="34"/>
      <c r="KBL3" s="34"/>
      <c r="KBM3" s="34"/>
      <c r="KBN3" s="34"/>
      <c r="KBO3" s="34"/>
      <c r="KBP3" s="34"/>
      <c r="KBQ3" s="34"/>
      <c r="KBR3" s="34"/>
      <c r="KBS3" s="34"/>
      <c r="KBT3" s="34"/>
      <c r="KBU3" s="34"/>
      <c r="KBV3" s="34"/>
      <c r="KBW3" s="34"/>
      <c r="KBX3" s="34"/>
      <c r="KBY3" s="34"/>
      <c r="KBZ3" s="34"/>
      <c r="KCA3" s="34"/>
      <c r="KCB3" s="34"/>
      <c r="KCC3" s="34"/>
      <c r="KCD3" s="34"/>
      <c r="KCE3" s="34"/>
      <c r="KCF3" s="34"/>
      <c r="KCG3" s="34"/>
      <c r="KCH3" s="34"/>
      <c r="KCI3" s="34"/>
      <c r="KCJ3" s="34"/>
      <c r="KCK3" s="34"/>
      <c r="KCL3" s="34"/>
      <c r="KCM3" s="34"/>
      <c r="KCN3" s="34"/>
      <c r="KCO3" s="34"/>
      <c r="KCP3" s="34"/>
      <c r="KCQ3" s="34"/>
      <c r="KCR3" s="34"/>
      <c r="KCS3" s="34"/>
      <c r="KCT3" s="34"/>
      <c r="KCU3" s="34"/>
      <c r="KCV3" s="34"/>
      <c r="KCW3" s="34"/>
      <c r="KCX3" s="34"/>
      <c r="KCY3" s="34"/>
      <c r="KCZ3" s="34"/>
      <c r="KDA3" s="34"/>
      <c r="KDB3" s="34"/>
      <c r="KDC3" s="34"/>
      <c r="KDD3" s="34"/>
      <c r="KDE3" s="34"/>
      <c r="KDF3" s="34"/>
      <c r="KDG3" s="34"/>
      <c r="KDH3" s="34"/>
      <c r="KDI3" s="34"/>
      <c r="KDJ3" s="34"/>
      <c r="KDK3" s="34"/>
      <c r="KDL3" s="34"/>
      <c r="KDM3" s="34"/>
      <c r="KDN3" s="34"/>
      <c r="KDO3" s="34"/>
      <c r="KDP3" s="34"/>
      <c r="KDQ3" s="34"/>
      <c r="KDR3" s="34"/>
      <c r="KDS3" s="34"/>
      <c r="KDT3" s="34"/>
      <c r="KDU3" s="34"/>
      <c r="KDV3" s="34"/>
      <c r="KDW3" s="34"/>
      <c r="KDX3" s="34"/>
      <c r="KDY3" s="34"/>
      <c r="KDZ3" s="34"/>
      <c r="KEA3" s="34"/>
      <c r="KEB3" s="34"/>
      <c r="KEC3" s="34"/>
      <c r="KED3" s="34"/>
      <c r="KEE3" s="34"/>
      <c r="KEF3" s="34"/>
      <c r="KEG3" s="34"/>
      <c r="KEH3" s="34"/>
      <c r="KEI3" s="34"/>
      <c r="KEJ3" s="34"/>
      <c r="KEK3" s="34"/>
      <c r="KEL3" s="34"/>
      <c r="KEM3" s="34"/>
      <c r="KEN3" s="34"/>
      <c r="KEO3" s="34"/>
      <c r="KEP3" s="34"/>
      <c r="KEQ3" s="34"/>
      <c r="KER3" s="34"/>
      <c r="KES3" s="34"/>
      <c r="KET3" s="34"/>
      <c r="KEU3" s="34"/>
      <c r="KEV3" s="34"/>
      <c r="KEW3" s="34"/>
      <c r="KEX3" s="34"/>
      <c r="KEY3" s="34"/>
      <c r="KEZ3" s="34"/>
      <c r="KFA3" s="34"/>
      <c r="KFB3" s="34"/>
      <c r="KFC3" s="34"/>
      <c r="KFD3" s="34"/>
      <c r="KFE3" s="34"/>
      <c r="KFF3" s="34"/>
      <c r="KFG3" s="34"/>
      <c r="KFH3" s="34"/>
      <c r="KFI3" s="34"/>
      <c r="KFJ3" s="34"/>
      <c r="KFK3" s="34"/>
      <c r="KFL3" s="34"/>
      <c r="KFM3" s="34"/>
      <c r="KFN3" s="34"/>
      <c r="KFO3" s="34"/>
      <c r="KFP3" s="34"/>
      <c r="KFQ3" s="34"/>
      <c r="KFR3" s="34"/>
      <c r="KFS3" s="34"/>
      <c r="KFT3" s="34"/>
      <c r="KFU3" s="34"/>
      <c r="KFV3" s="34"/>
      <c r="KFW3" s="34"/>
      <c r="KFX3" s="34"/>
      <c r="KFY3" s="34"/>
      <c r="KFZ3" s="34"/>
      <c r="KGA3" s="34"/>
      <c r="KGB3" s="34"/>
      <c r="KGC3" s="34"/>
      <c r="KGD3" s="34"/>
      <c r="KGE3" s="34"/>
      <c r="KGF3" s="34"/>
      <c r="KGG3" s="34"/>
      <c r="KGH3" s="34"/>
      <c r="KGI3" s="34"/>
      <c r="KGJ3" s="34"/>
      <c r="KGK3" s="34"/>
      <c r="KGL3" s="34"/>
      <c r="KGM3" s="34"/>
      <c r="KGN3" s="34"/>
      <c r="KGO3" s="34"/>
      <c r="KGP3" s="34"/>
      <c r="KGQ3" s="34"/>
      <c r="KGR3" s="34"/>
      <c r="KGS3" s="34"/>
      <c r="KGT3" s="34"/>
      <c r="KGU3" s="34"/>
      <c r="KGV3" s="34"/>
      <c r="KGW3" s="34"/>
      <c r="KGX3" s="34"/>
      <c r="KGY3" s="34"/>
      <c r="KGZ3" s="34"/>
      <c r="KHA3" s="34"/>
      <c r="KHB3" s="34"/>
      <c r="KHC3" s="34"/>
      <c r="KHD3" s="34"/>
      <c r="KHE3" s="34"/>
      <c r="KHF3" s="34"/>
      <c r="KHG3" s="34"/>
      <c r="KHH3" s="34"/>
      <c r="KHI3" s="34"/>
      <c r="KHJ3" s="34"/>
      <c r="KHK3" s="34"/>
      <c r="KHL3" s="34"/>
      <c r="KHM3" s="34"/>
      <c r="KHN3" s="34"/>
      <c r="KHO3" s="34"/>
      <c r="KHP3" s="34"/>
      <c r="KHQ3" s="34"/>
      <c r="KHR3" s="34"/>
      <c r="KHS3" s="34"/>
      <c r="KHT3" s="34"/>
      <c r="KHU3" s="34"/>
      <c r="KHV3" s="34"/>
      <c r="KHW3" s="34"/>
      <c r="KHX3" s="34"/>
      <c r="KHY3" s="34"/>
      <c r="KHZ3" s="34"/>
      <c r="KIA3" s="34"/>
      <c r="KIB3" s="34"/>
      <c r="KIC3" s="34"/>
      <c r="KID3" s="34"/>
      <c r="KIE3" s="34"/>
      <c r="KIF3" s="34"/>
      <c r="KIG3" s="34"/>
      <c r="KIH3" s="34"/>
      <c r="KII3" s="34"/>
      <c r="KIJ3" s="34"/>
      <c r="KIK3" s="34"/>
      <c r="KIL3" s="34"/>
      <c r="KIM3" s="34"/>
      <c r="KIN3" s="34"/>
      <c r="KIO3" s="34"/>
      <c r="KIP3" s="34"/>
      <c r="KIQ3" s="34"/>
      <c r="KIR3" s="34"/>
      <c r="KIS3" s="34"/>
      <c r="KIT3" s="34"/>
      <c r="KIU3" s="34"/>
      <c r="KIV3" s="34"/>
      <c r="KIW3" s="34"/>
      <c r="KIX3" s="34"/>
      <c r="KIY3" s="34"/>
      <c r="KIZ3" s="34"/>
      <c r="KJA3" s="34"/>
      <c r="KJB3" s="34"/>
      <c r="KJC3" s="34"/>
      <c r="KJD3" s="34"/>
      <c r="KJE3" s="34"/>
      <c r="KJF3" s="34"/>
      <c r="KJG3" s="34"/>
      <c r="KJH3" s="34"/>
      <c r="KJI3" s="34"/>
      <c r="KJJ3" s="34"/>
      <c r="KJK3" s="34"/>
      <c r="KJL3" s="34"/>
      <c r="KJM3" s="34"/>
      <c r="KJN3" s="34"/>
      <c r="KJO3" s="34"/>
      <c r="KJP3" s="34"/>
      <c r="KJQ3" s="34"/>
      <c r="KJR3" s="34"/>
      <c r="KJS3" s="34"/>
      <c r="KJT3" s="34"/>
      <c r="KJU3" s="34"/>
      <c r="KJV3" s="34"/>
      <c r="KJW3" s="34"/>
      <c r="KJX3" s="34"/>
      <c r="KJY3" s="34"/>
      <c r="KJZ3" s="34"/>
      <c r="KKA3" s="34"/>
      <c r="KKB3" s="34"/>
      <c r="KKC3" s="34"/>
      <c r="KKD3" s="34"/>
      <c r="KKE3" s="34"/>
      <c r="KKF3" s="34"/>
      <c r="KKG3" s="34"/>
      <c r="KKH3" s="34"/>
      <c r="KKI3" s="34"/>
      <c r="KKJ3" s="34"/>
      <c r="KKK3" s="34"/>
      <c r="KKL3" s="34"/>
      <c r="KKM3" s="34"/>
      <c r="KKN3" s="34"/>
      <c r="KKO3" s="34"/>
      <c r="KKP3" s="34"/>
      <c r="KKQ3" s="34"/>
      <c r="KKR3" s="34"/>
      <c r="KKS3" s="34"/>
      <c r="KKT3" s="34"/>
      <c r="KKU3" s="34"/>
      <c r="KKV3" s="34"/>
      <c r="KKW3" s="34"/>
      <c r="KKX3" s="34"/>
      <c r="KKY3" s="34"/>
      <c r="KKZ3" s="34"/>
      <c r="KLA3" s="34"/>
      <c r="KLB3" s="34"/>
      <c r="KLC3" s="34"/>
      <c r="KLD3" s="34"/>
      <c r="KLE3" s="34"/>
      <c r="KLF3" s="34"/>
      <c r="KLG3" s="34"/>
      <c r="KLH3" s="34"/>
      <c r="KLI3" s="34"/>
      <c r="KLJ3" s="34"/>
      <c r="KLK3" s="34"/>
      <c r="KLL3" s="34"/>
      <c r="KLM3" s="34"/>
      <c r="KLN3" s="34"/>
      <c r="KLO3" s="34"/>
      <c r="KLP3" s="34"/>
      <c r="KLQ3" s="34"/>
      <c r="KLR3" s="34"/>
      <c r="KLS3" s="34"/>
      <c r="KLT3" s="34"/>
      <c r="KLU3" s="34"/>
      <c r="KLV3" s="34"/>
      <c r="KLW3" s="34"/>
      <c r="KLX3" s="34"/>
      <c r="KLY3" s="34"/>
      <c r="KLZ3" s="34"/>
      <c r="KMA3" s="34"/>
      <c r="KMB3" s="34"/>
      <c r="KMC3" s="34"/>
      <c r="KMD3" s="34"/>
      <c r="KME3" s="34"/>
      <c r="KMF3" s="34"/>
      <c r="KMG3" s="34"/>
      <c r="KMH3" s="34"/>
      <c r="KMI3" s="34"/>
      <c r="KMJ3" s="34"/>
      <c r="KMK3" s="34"/>
      <c r="KML3" s="34"/>
      <c r="KMM3" s="34"/>
      <c r="KMN3" s="34"/>
      <c r="KMO3" s="34"/>
      <c r="KMP3" s="34"/>
      <c r="KMQ3" s="34"/>
      <c r="KMR3" s="34"/>
      <c r="KMS3" s="34"/>
      <c r="KMT3" s="34"/>
      <c r="KMU3" s="34"/>
      <c r="KMV3" s="34"/>
      <c r="KMW3" s="34"/>
      <c r="KMX3" s="34"/>
      <c r="KMY3" s="34"/>
      <c r="KMZ3" s="34"/>
      <c r="KNA3" s="34"/>
      <c r="KNB3" s="34"/>
      <c r="KNC3" s="34"/>
      <c r="KND3" s="34"/>
      <c r="KNE3" s="34"/>
      <c r="KNF3" s="34"/>
      <c r="KNG3" s="34"/>
      <c r="KNH3" s="34"/>
      <c r="KNI3" s="34"/>
      <c r="KNJ3" s="34"/>
      <c r="KNK3" s="34"/>
      <c r="KNL3" s="34"/>
      <c r="KNM3" s="34"/>
      <c r="KNN3" s="34"/>
      <c r="KNO3" s="34"/>
      <c r="KNP3" s="34"/>
      <c r="KNQ3" s="34"/>
      <c r="KNR3" s="34"/>
      <c r="KNS3" s="34"/>
      <c r="KNT3" s="34"/>
      <c r="KNU3" s="34"/>
      <c r="KNV3" s="34"/>
      <c r="KNW3" s="34"/>
      <c r="KNX3" s="34"/>
      <c r="KNY3" s="34"/>
      <c r="KNZ3" s="34"/>
      <c r="KOA3" s="34"/>
      <c r="KOB3" s="34"/>
      <c r="KOC3" s="34"/>
      <c r="KOD3" s="34"/>
      <c r="KOE3" s="34"/>
      <c r="KOF3" s="34"/>
      <c r="KOG3" s="34"/>
      <c r="KOH3" s="34"/>
      <c r="KOI3" s="34"/>
      <c r="KOJ3" s="34"/>
      <c r="KOK3" s="34"/>
      <c r="KOL3" s="34"/>
      <c r="KOM3" s="34"/>
      <c r="KON3" s="34"/>
      <c r="KOO3" s="34"/>
      <c r="KOP3" s="34"/>
      <c r="KOQ3" s="34"/>
      <c r="KOR3" s="34"/>
      <c r="KOS3" s="34"/>
      <c r="KOT3" s="34"/>
      <c r="KOU3" s="34"/>
      <c r="KOV3" s="34"/>
      <c r="KOW3" s="34"/>
      <c r="KOX3" s="34"/>
      <c r="KOY3" s="34"/>
      <c r="KOZ3" s="34"/>
      <c r="KPA3" s="34"/>
      <c r="KPB3" s="34"/>
      <c r="KPC3" s="34"/>
      <c r="KPD3" s="34"/>
      <c r="KPE3" s="34"/>
      <c r="KPF3" s="34"/>
      <c r="KPG3" s="34"/>
      <c r="KPH3" s="34"/>
      <c r="KPI3" s="34"/>
      <c r="KPJ3" s="34"/>
      <c r="KPK3" s="34"/>
      <c r="KPL3" s="34"/>
      <c r="KPM3" s="34"/>
      <c r="KPN3" s="34"/>
      <c r="KPO3" s="34"/>
      <c r="KPP3" s="34"/>
      <c r="KPQ3" s="34"/>
      <c r="KPR3" s="34"/>
      <c r="KPS3" s="34"/>
      <c r="KPT3" s="34"/>
      <c r="KPU3" s="34"/>
      <c r="KPV3" s="34"/>
      <c r="KPW3" s="34"/>
      <c r="KPX3" s="34"/>
      <c r="KPY3" s="34"/>
      <c r="KPZ3" s="34"/>
      <c r="KQA3" s="34"/>
      <c r="KQB3" s="34"/>
      <c r="KQC3" s="34"/>
      <c r="KQD3" s="34"/>
      <c r="KQE3" s="34"/>
      <c r="KQF3" s="34"/>
      <c r="KQG3" s="34"/>
      <c r="KQH3" s="34"/>
      <c r="KQI3" s="34"/>
      <c r="KQJ3" s="34"/>
      <c r="KQK3" s="34"/>
      <c r="KQL3" s="34"/>
      <c r="KQM3" s="34"/>
      <c r="KQN3" s="34"/>
      <c r="KQO3" s="34"/>
      <c r="KQP3" s="34"/>
      <c r="KQQ3" s="34"/>
      <c r="KQR3" s="34"/>
      <c r="KQS3" s="34"/>
      <c r="KQT3" s="34"/>
      <c r="KQU3" s="34"/>
      <c r="KQV3" s="34"/>
      <c r="KQW3" s="34"/>
      <c r="KQX3" s="34"/>
      <c r="KQY3" s="34"/>
      <c r="KQZ3" s="34"/>
      <c r="KRA3" s="34"/>
      <c r="KRB3" s="34"/>
      <c r="KRC3" s="34"/>
      <c r="KRD3" s="34"/>
      <c r="KRE3" s="34"/>
      <c r="KRF3" s="34"/>
      <c r="KRG3" s="34"/>
      <c r="KRH3" s="34"/>
      <c r="KRI3" s="34"/>
      <c r="KRJ3" s="34"/>
      <c r="KRK3" s="34"/>
      <c r="KRL3" s="34"/>
      <c r="KRM3" s="34"/>
      <c r="KRN3" s="34"/>
      <c r="KRO3" s="34"/>
      <c r="KRP3" s="34"/>
      <c r="KRQ3" s="34"/>
      <c r="KRR3" s="34"/>
      <c r="KRS3" s="34"/>
      <c r="KRT3" s="34"/>
      <c r="KRU3" s="34"/>
      <c r="KRV3" s="34"/>
      <c r="KRW3" s="34"/>
      <c r="KRX3" s="34"/>
      <c r="KRY3" s="34"/>
      <c r="KRZ3" s="34"/>
      <c r="KSA3" s="34"/>
      <c r="KSB3" s="34"/>
      <c r="KSC3" s="34"/>
      <c r="KSD3" s="34"/>
      <c r="KSE3" s="34"/>
      <c r="KSF3" s="34"/>
      <c r="KSG3" s="34"/>
      <c r="KSH3" s="34"/>
      <c r="KSI3" s="34"/>
      <c r="KSJ3" s="34"/>
      <c r="KSK3" s="34"/>
      <c r="KSL3" s="34"/>
      <c r="KSM3" s="34"/>
      <c r="KSN3" s="34"/>
      <c r="KSO3" s="34"/>
      <c r="KSP3" s="34"/>
      <c r="KSQ3" s="34"/>
      <c r="KSR3" s="34"/>
      <c r="KSS3" s="34"/>
      <c r="KST3" s="34"/>
      <c r="KSU3" s="34"/>
      <c r="KSV3" s="34"/>
      <c r="KSW3" s="34"/>
      <c r="KSX3" s="34"/>
      <c r="KSY3" s="34"/>
      <c r="KSZ3" s="34"/>
      <c r="KTA3" s="34"/>
      <c r="KTB3" s="34"/>
      <c r="KTC3" s="34"/>
      <c r="KTD3" s="34"/>
      <c r="KTE3" s="34"/>
      <c r="KTF3" s="34"/>
      <c r="KTG3" s="34"/>
      <c r="KTH3" s="34"/>
      <c r="KTI3" s="34"/>
      <c r="KTJ3" s="34"/>
      <c r="KTK3" s="34"/>
      <c r="KTL3" s="34"/>
      <c r="KTM3" s="34"/>
      <c r="KTN3" s="34"/>
      <c r="KTO3" s="34"/>
      <c r="KTP3" s="34"/>
      <c r="KTQ3" s="34"/>
      <c r="KTR3" s="34"/>
      <c r="KTS3" s="34"/>
      <c r="KTT3" s="34"/>
      <c r="KTU3" s="34"/>
      <c r="KTV3" s="34"/>
      <c r="KTW3" s="34"/>
      <c r="KTX3" s="34"/>
      <c r="KTY3" s="34"/>
      <c r="KTZ3" s="34"/>
      <c r="KUA3" s="34"/>
      <c r="KUB3" s="34"/>
      <c r="KUC3" s="34"/>
      <c r="KUD3" s="34"/>
      <c r="KUE3" s="34"/>
      <c r="KUF3" s="34"/>
      <c r="KUG3" s="34"/>
      <c r="KUH3" s="34"/>
      <c r="KUI3" s="34"/>
      <c r="KUJ3" s="34"/>
      <c r="KUK3" s="34"/>
      <c r="KUL3" s="34"/>
      <c r="KUM3" s="34"/>
      <c r="KUN3" s="34"/>
      <c r="KUO3" s="34"/>
      <c r="KUP3" s="34"/>
      <c r="KUQ3" s="34"/>
      <c r="KUR3" s="34"/>
      <c r="KUS3" s="34"/>
      <c r="KUT3" s="34"/>
      <c r="KUU3" s="34"/>
      <c r="KUV3" s="34"/>
      <c r="KUW3" s="34"/>
      <c r="KUX3" s="34"/>
      <c r="KUY3" s="34"/>
      <c r="KUZ3" s="34"/>
      <c r="KVA3" s="34"/>
      <c r="KVB3" s="34"/>
      <c r="KVC3" s="34"/>
      <c r="KVD3" s="34"/>
      <c r="KVE3" s="34"/>
      <c r="KVF3" s="34"/>
      <c r="KVG3" s="34"/>
      <c r="KVH3" s="34"/>
      <c r="KVI3" s="34"/>
      <c r="KVJ3" s="34"/>
      <c r="KVK3" s="34"/>
      <c r="KVL3" s="34"/>
      <c r="KVM3" s="34"/>
      <c r="KVN3" s="34"/>
      <c r="KVO3" s="34"/>
      <c r="KVP3" s="34"/>
      <c r="KVQ3" s="34"/>
      <c r="KVR3" s="34"/>
      <c r="KVS3" s="34"/>
      <c r="KVT3" s="34"/>
      <c r="KVU3" s="34"/>
      <c r="KVV3" s="34"/>
      <c r="KVW3" s="34"/>
      <c r="KVX3" s="34"/>
      <c r="KVY3" s="34"/>
      <c r="KVZ3" s="34"/>
      <c r="KWA3" s="34"/>
      <c r="KWB3" s="34"/>
      <c r="KWC3" s="34"/>
      <c r="KWD3" s="34"/>
      <c r="KWE3" s="34"/>
      <c r="KWF3" s="34"/>
      <c r="KWG3" s="34"/>
      <c r="KWH3" s="34"/>
      <c r="KWI3" s="34"/>
      <c r="KWJ3" s="34"/>
      <c r="KWK3" s="34"/>
      <c r="KWL3" s="34"/>
      <c r="KWM3" s="34"/>
      <c r="KWN3" s="34"/>
      <c r="KWO3" s="34"/>
      <c r="KWP3" s="34"/>
      <c r="KWQ3" s="34"/>
      <c r="KWR3" s="34"/>
      <c r="KWS3" s="34"/>
      <c r="KWT3" s="34"/>
      <c r="KWU3" s="34"/>
      <c r="KWV3" s="34"/>
      <c r="KWW3" s="34"/>
      <c r="KWX3" s="34"/>
      <c r="KWY3" s="34"/>
      <c r="KWZ3" s="34"/>
      <c r="KXA3" s="34"/>
      <c r="KXB3" s="34"/>
      <c r="KXC3" s="34"/>
      <c r="KXD3" s="34"/>
      <c r="KXE3" s="34"/>
      <c r="KXF3" s="34"/>
      <c r="KXG3" s="34"/>
      <c r="KXH3" s="34"/>
      <c r="KXI3" s="34"/>
      <c r="KXJ3" s="34"/>
      <c r="KXK3" s="34"/>
      <c r="KXL3" s="34"/>
      <c r="KXM3" s="34"/>
      <c r="KXN3" s="34"/>
      <c r="KXO3" s="34"/>
      <c r="KXP3" s="34"/>
      <c r="KXQ3" s="34"/>
      <c r="KXR3" s="34"/>
      <c r="KXS3" s="34"/>
      <c r="KXT3" s="34"/>
      <c r="KXU3" s="34"/>
      <c r="KXV3" s="34"/>
      <c r="KXW3" s="34"/>
      <c r="KXX3" s="34"/>
      <c r="KXY3" s="34"/>
      <c r="KXZ3" s="34"/>
      <c r="KYA3" s="34"/>
      <c r="KYB3" s="34"/>
      <c r="KYC3" s="34"/>
      <c r="KYD3" s="34"/>
      <c r="KYE3" s="34"/>
      <c r="KYF3" s="34"/>
      <c r="KYG3" s="34"/>
      <c r="KYH3" s="34"/>
      <c r="KYI3" s="34"/>
      <c r="KYJ3" s="34"/>
      <c r="KYK3" s="34"/>
      <c r="KYL3" s="34"/>
      <c r="KYM3" s="34"/>
      <c r="KYN3" s="34"/>
      <c r="KYO3" s="34"/>
      <c r="KYP3" s="34"/>
      <c r="KYQ3" s="34"/>
      <c r="KYR3" s="34"/>
      <c r="KYS3" s="34"/>
      <c r="KYT3" s="34"/>
      <c r="KYU3" s="34"/>
      <c r="KYV3" s="34"/>
      <c r="KYW3" s="34"/>
      <c r="KYX3" s="34"/>
      <c r="KYY3" s="34"/>
      <c r="KYZ3" s="34"/>
      <c r="KZA3" s="34"/>
      <c r="KZB3" s="34"/>
      <c r="KZC3" s="34"/>
      <c r="KZD3" s="34"/>
      <c r="KZE3" s="34"/>
      <c r="KZF3" s="34"/>
      <c r="KZG3" s="34"/>
      <c r="KZH3" s="34"/>
      <c r="KZI3" s="34"/>
      <c r="KZJ3" s="34"/>
      <c r="KZK3" s="34"/>
      <c r="KZL3" s="34"/>
      <c r="KZM3" s="34"/>
      <c r="KZN3" s="34"/>
      <c r="KZO3" s="34"/>
      <c r="KZP3" s="34"/>
      <c r="KZQ3" s="34"/>
      <c r="KZR3" s="34"/>
      <c r="KZS3" s="34"/>
      <c r="KZT3" s="34"/>
      <c r="KZU3" s="34"/>
      <c r="KZV3" s="34"/>
      <c r="KZW3" s="34"/>
      <c r="KZX3" s="34"/>
      <c r="KZY3" s="34"/>
      <c r="KZZ3" s="34"/>
      <c r="LAA3" s="34"/>
      <c r="LAB3" s="34"/>
      <c r="LAC3" s="34"/>
      <c r="LAD3" s="34"/>
      <c r="LAE3" s="34"/>
      <c r="LAF3" s="34"/>
      <c r="LAG3" s="34"/>
      <c r="LAH3" s="34"/>
      <c r="LAI3" s="34"/>
      <c r="LAJ3" s="34"/>
      <c r="LAK3" s="34"/>
      <c r="LAL3" s="34"/>
      <c r="LAM3" s="34"/>
      <c r="LAN3" s="34"/>
      <c r="LAO3" s="34"/>
      <c r="LAP3" s="34"/>
      <c r="LAQ3" s="34"/>
      <c r="LAR3" s="34"/>
      <c r="LAS3" s="34"/>
      <c r="LAT3" s="34"/>
      <c r="LAU3" s="34"/>
      <c r="LAV3" s="34"/>
      <c r="LAW3" s="34"/>
      <c r="LAX3" s="34"/>
      <c r="LAY3" s="34"/>
      <c r="LAZ3" s="34"/>
      <c r="LBA3" s="34"/>
      <c r="LBB3" s="34"/>
      <c r="LBC3" s="34"/>
      <c r="LBD3" s="34"/>
      <c r="LBE3" s="34"/>
      <c r="LBF3" s="34"/>
      <c r="LBG3" s="34"/>
      <c r="LBH3" s="34"/>
      <c r="LBI3" s="34"/>
      <c r="LBJ3" s="34"/>
      <c r="LBK3" s="34"/>
      <c r="LBL3" s="34"/>
      <c r="LBM3" s="34"/>
      <c r="LBN3" s="34"/>
      <c r="LBO3" s="34"/>
      <c r="LBP3" s="34"/>
      <c r="LBQ3" s="34"/>
      <c r="LBR3" s="34"/>
      <c r="LBS3" s="34"/>
      <c r="LBT3" s="34"/>
      <c r="LBU3" s="34"/>
      <c r="LBV3" s="34"/>
      <c r="LBW3" s="34"/>
      <c r="LBX3" s="34"/>
      <c r="LBY3" s="34"/>
      <c r="LBZ3" s="34"/>
      <c r="LCA3" s="34"/>
      <c r="LCB3" s="34"/>
      <c r="LCC3" s="34"/>
      <c r="LCD3" s="34"/>
      <c r="LCE3" s="34"/>
      <c r="LCF3" s="34"/>
      <c r="LCG3" s="34"/>
      <c r="LCH3" s="34"/>
      <c r="LCI3" s="34"/>
      <c r="LCJ3" s="34"/>
      <c r="LCK3" s="34"/>
      <c r="LCL3" s="34"/>
      <c r="LCM3" s="34"/>
      <c r="LCN3" s="34"/>
      <c r="LCO3" s="34"/>
      <c r="LCP3" s="34"/>
      <c r="LCQ3" s="34"/>
      <c r="LCR3" s="34"/>
      <c r="LCS3" s="34"/>
      <c r="LCT3" s="34"/>
      <c r="LCU3" s="34"/>
      <c r="LCV3" s="34"/>
      <c r="LCW3" s="34"/>
      <c r="LCX3" s="34"/>
      <c r="LCY3" s="34"/>
      <c r="LCZ3" s="34"/>
      <c r="LDA3" s="34"/>
      <c r="LDB3" s="34"/>
      <c r="LDC3" s="34"/>
      <c r="LDD3" s="34"/>
      <c r="LDE3" s="34"/>
      <c r="LDF3" s="34"/>
      <c r="LDG3" s="34"/>
      <c r="LDH3" s="34"/>
      <c r="LDI3" s="34"/>
      <c r="LDJ3" s="34"/>
      <c r="LDK3" s="34"/>
      <c r="LDL3" s="34"/>
      <c r="LDM3" s="34"/>
      <c r="LDN3" s="34"/>
      <c r="LDO3" s="34"/>
      <c r="LDP3" s="34"/>
      <c r="LDQ3" s="34"/>
      <c r="LDR3" s="34"/>
      <c r="LDS3" s="34"/>
      <c r="LDT3" s="34"/>
      <c r="LDU3" s="34"/>
      <c r="LDV3" s="34"/>
      <c r="LDW3" s="34"/>
      <c r="LDX3" s="34"/>
      <c r="LDY3" s="34"/>
      <c r="LDZ3" s="34"/>
      <c r="LEA3" s="34"/>
      <c r="LEB3" s="34"/>
      <c r="LEC3" s="34"/>
      <c r="LED3" s="34"/>
      <c r="LEE3" s="34"/>
      <c r="LEF3" s="34"/>
      <c r="LEG3" s="34"/>
      <c r="LEH3" s="34"/>
      <c r="LEI3" s="34"/>
      <c r="LEJ3" s="34"/>
      <c r="LEK3" s="34"/>
      <c r="LEL3" s="34"/>
      <c r="LEM3" s="34"/>
      <c r="LEN3" s="34"/>
      <c r="LEO3" s="34"/>
      <c r="LEP3" s="34"/>
      <c r="LEQ3" s="34"/>
      <c r="LER3" s="34"/>
      <c r="LES3" s="34"/>
      <c r="LET3" s="34"/>
      <c r="LEU3" s="34"/>
      <c r="LEV3" s="34"/>
      <c r="LEW3" s="34"/>
      <c r="LEX3" s="34"/>
      <c r="LEY3" s="34"/>
      <c r="LEZ3" s="34"/>
      <c r="LFA3" s="34"/>
      <c r="LFB3" s="34"/>
      <c r="LFC3" s="34"/>
      <c r="LFD3" s="34"/>
      <c r="LFE3" s="34"/>
      <c r="LFF3" s="34"/>
      <c r="LFG3" s="34"/>
      <c r="LFH3" s="34"/>
      <c r="LFI3" s="34"/>
      <c r="LFJ3" s="34"/>
      <c r="LFK3" s="34"/>
      <c r="LFL3" s="34"/>
      <c r="LFM3" s="34"/>
      <c r="LFN3" s="34"/>
      <c r="LFO3" s="34"/>
      <c r="LFP3" s="34"/>
      <c r="LFQ3" s="34"/>
      <c r="LFR3" s="34"/>
      <c r="LFS3" s="34"/>
      <c r="LFT3" s="34"/>
      <c r="LFU3" s="34"/>
      <c r="LFV3" s="34"/>
      <c r="LFW3" s="34"/>
      <c r="LFX3" s="34"/>
      <c r="LFY3" s="34"/>
      <c r="LFZ3" s="34"/>
      <c r="LGA3" s="34"/>
      <c r="LGB3" s="34"/>
      <c r="LGC3" s="34"/>
      <c r="LGD3" s="34"/>
      <c r="LGE3" s="34"/>
      <c r="LGF3" s="34"/>
      <c r="LGG3" s="34"/>
      <c r="LGH3" s="34"/>
      <c r="LGI3" s="34"/>
      <c r="LGJ3" s="34"/>
      <c r="LGK3" s="34"/>
      <c r="LGL3" s="34"/>
      <c r="LGM3" s="34"/>
      <c r="LGN3" s="34"/>
      <c r="LGO3" s="34"/>
      <c r="LGP3" s="34"/>
      <c r="LGQ3" s="34"/>
      <c r="LGR3" s="34"/>
      <c r="LGS3" s="34"/>
      <c r="LGT3" s="34"/>
      <c r="LGU3" s="34"/>
      <c r="LGV3" s="34"/>
      <c r="LGW3" s="34"/>
      <c r="LGX3" s="34"/>
      <c r="LGY3" s="34"/>
      <c r="LGZ3" s="34"/>
      <c r="LHA3" s="34"/>
      <c r="LHB3" s="34"/>
      <c r="LHC3" s="34"/>
      <c r="LHD3" s="34"/>
      <c r="LHE3" s="34"/>
      <c r="LHF3" s="34"/>
      <c r="LHG3" s="34"/>
      <c r="LHH3" s="34"/>
      <c r="LHI3" s="34"/>
      <c r="LHJ3" s="34"/>
      <c r="LHK3" s="34"/>
      <c r="LHL3" s="34"/>
      <c r="LHM3" s="34"/>
      <c r="LHN3" s="34"/>
      <c r="LHO3" s="34"/>
      <c r="LHP3" s="34"/>
      <c r="LHQ3" s="34"/>
      <c r="LHR3" s="34"/>
      <c r="LHS3" s="34"/>
      <c r="LHT3" s="34"/>
      <c r="LHU3" s="34"/>
      <c r="LHV3" s="34"/>
      <c r="LHW3" s="34"/>
      <c r="LHX3" s="34"/>
      <c r="LHY3" s="34"/>
      <c r="LHZ3" s="34"/>
      <c r="LIA3" s="34"/>
      <c r="LIB3" s="34"/>
      <c r="LIC3" s="34"/>
      <c r="LID3" s="34"/>
      <c r="LIE3" s="34"/>
      <c r="LIF3" s="34"/>
      <c r="LIG3" s="34"/>
      <c r="LIH3" s="34"/>
      <c r="LII3" s="34"/>
      <c r="LIJ3" s="34"/>
      <c r="LIK3" s="34"/>
      <c r="LIL3" s="34"/>
      <c r="LIM3" s="34"/>
      <c r="LIN3" s="34"/>
      <c r="LIO3" s="34"/>
      <c r="LIP3" s="34"/>
      <c r="LIQ3" s="34"/>
      <c r="LIR3" s="34"/>
      <c r="LIS3" s="34"/>
      <c r="LIT3" s="34"/>
      <c r="LIU3" s="34"/>
      <c r="LIV3" s="34"/>
      <c r="LIW3" s="34"/>
      <c r="LIX3" s="34"/>
      <c r="LIY3" s="34"/>
      <c r="LIZ3" s="34"/>
      <c r="LJA3" s="34"/>
      <c r="LJB3" s="34"/>
      <c r="LJC3" s="34"/>
      <c r="LJD3" s="34"/>
      <c r="LJE3" s="34"/>
      <c r="LJF3" s="34"/>
      <c r="LJG3" s="34"/>
      <c r="LJH3" s="34"/>
      <c r="LJI3" s="34"/>
      <c r="LJJ3" s="34"/>
      <c r="LJK3" s="34"/>
      <c r="LJL3" s="34"/>
      <c r="LJM3" s="34"/>
      <c r="LJN3" s="34"/>
      <c r="LJO3" s="34"/>
      <c r="LJP3" s="34"/>
      <c r="LJQ3" s="34"/>
      <c r="LJR3" s="34"/>
      <c r="LJS3" s="34"/>
      <c r="LJT3" s="34"/>
      <c r="LJU3" s="34"/>
      <c r="LJV3" s="34"/>
      <c r="LJW3" s="34"/>
      <c r="LJX3" s="34"/>
      <c r="LJY3" s="34"/>
      <c r="LJZ3" s="34"/>
      <c r="LKA3" s="34"/>
      <c r="LKB3" s="34"/>
      <c r="LKC3" s="34"/>
      <c r="LKD3" s="34"/>
      <c r="LKE3" s="34"/>
      <c r="LKF3" s="34"/>
      <c r="LKG3" s="34"/>
      <c r="LKH3" s="34"/>
      <c r="LKI3" s="34"/>
      <c r="LKJ3" s="34"/>
      <c r="LKK3" s="34"/>
      <c r="LKL3" s="34"/>
      <c r="LKM3" s="34"/>
      <c r="LKN3" s="34"/>
      <c r="LKO3" s="34"/>
      <c r="LKP3" s="34"/>
      <c r="LKQ3" s="34"/>
      <c r="LKR3" s="34"/>
      <c r="LKS3" s="34"/>
      <c r="LKT3" s="34"/>
      <c r="LKU3" s="34"/>
      <c r="LKV3" s="34"/>
      <c r="LKW3" s="34"/>
      <c r="LKX3" s="34"/>
      <c r="LKY3" s="34"/>
      <c r="LKZ3" s="34"/>
      <c r="LLA3" s="34"/>
      <c r="LLB3" s="34"/>
      <c r="LLC3" s="34"/>
      <c r="LLD3" s="34"/>
      <c r="LLE3" s="34"/>
      <c r="LLF3" s="34"/>
      <c r="LLG3" s="34"/>
      <c r="LLH3" s="34"/>
      <c r="LLI3" s="34"/>
      <c r="LLJ3" s="34"/>
      <c r="LLK3" s="34"/>
      <c r="LLL3" s="34"/>
      <c r="LLM3" s="34"/>
      <c r="LLN3" s="34"/>
      <c r="LLO3" s="34"/>
      <c r="LLP3" s="34"/>
      <c r="LLQ3" s="34"/>
      <c r="LLR3" s="34"/>
      <c r="LLS3" s="34"/>
      <c r="LLT3" s="34"/>
      <c r="LLU3" s="34"/>
      <c r="LLV3" s="34"/>
      <c r="LLW3" s="34"/>
      <c r="LLX3" s="34"/>
      <c r="LLY3" s="34"/>
      <c r="LLZ3" s="34"/>
      <c r="LMA3" s="34"/>
      <c r="LMB3" s="34"/>
      <c r="LMC3" s="34"/>
      <c r="LMD3" s="34"/>
      <c r="LME3" s="34"/>
      <c r="LMF3" s="34"/>
      <c r="LMG3" s="34"/>
      <c r="LMH3" s="34"/>
      <c r="LMI3" s="34"/>
      <c r="LMJ3" s="34"/>
      <c r="LMK3" s="34"/>
      <c r="LML3" s="34"/>
      <c r="LMM3" s="34"/>
      <c r="LMN3" s="34"/>
      <c r="LMO3" s="34"/>
      <c r="LMP3" s="34"/>
      <c r="LMQ3" s="34"/>
      <c r="LMR3" s="34"/>
      <c r="LMS3" s="34"/>
      <c r="LMT3" s="34"/>
      <c r="LMU3" s="34"/>
      <c r="LMV3" s="34"/>
      <c r="LMW3" s="34"/>
      <c r="LMX3" s="34"/>
      <c r="LMY3" s="34"/>
      <c r="LMZ3" s="34"/>
      <c r="LNA3" s="34"/>
      <c r="LNB3" s="34"/>
      <c r="LNC3" s="34"/>
      <c r="LND3" s="34"/>
      <c r="LNE3" s="34"/>
      <c r="LNF3" s="34"/>
      <c r="LNG3" s="34"/>
      <c r="LNH3" s="34"/>
      <c r="LNI3" s="34"/>
      <c r="LNJ3" s="34"/>
      <c r="LNK3" s="34"/>
      <c r="LNL3" s="34"/>
      <c r="LNM3" s="34"/>
      <c r="LNN3" s="34"/>
      <c r="LNO3" s="34"/>
      <c r="LNP3" s="34"/>
      <c r="LNQ3" s="34"/>
      <c r="LNR3" s="34"/>
      <c r="LNS3" s="34"/>
      <c r="LNT3" s="34"/>
      <c r="LNU3" s="34"/>
      <c r="LNV3" s="34"/>
      <c r="LNW3" s="34"/>
      <c r="LNX3" s="34"/>
      <c r="LNY3" s="34"/>
      <c r="LNZ3" s="34"/>
      <c r="LOA3" s="34"/>
      <c r="LOB3" s="34"/>
      <c r="LOC3" s="34"/>
      <c r="LOD3" s="34"/>
      <c r="LOE3" s="34"/>
      <c r="LOF3" s="34"/>
      <c r="LOG3" s="34"/>
      <c r="LOH3" s="34"/>
      <c r="LOI3" s="34"/>
      <c r="LOJ3" s="34"/>
      <c r="LOK3" s="34"/>
      <c r="LOL3" s="34"/>
      <c r="LOM3" s="34"/>
      <c r="LON3" s="34"/>
      <c r="LOO3" s="34"/>
      <c r="LOP3" s="34"/>
      <c r="LOQ3" s="34"/>
      <c r="LOR3" s="34"/>
      <c r="LOS3" s="34"/>
      <c r="LOT3" s="34"/>
      <c r="LOU3" s="34"/>
      <c r="LOV3" s="34"/>
      <c r="LOW3" s="34"/>
      <c r="LOX3" s="34"/>
      <c r="LOY3" s="34"/>
      <c r="LOZ3" s="34"/>
      <c r="LPA3" s="34"/>
      <c r="LPB3" s="34"/>
      <c r="LPC3" s="34"/>
      <c r="LPD3" s="34"/>
      <c r="LPE3" s="34"/>
      <c r="LPF3" s="34"/>
      <c r="LPG3" s="34"/>
      <c r="LPH3" s="34"/>
      <c r="LPI3" s="34"/>
      <c r="LPJ3" s="34"/>
      <c r="LPK3" s="34"/>
      <c r="LPL3" s="34"/>
      <c r="LPM3" s="34"/>
      <c r="LPN3" s="34"/>
      <c r="LPO3" s="34"/>
      <c r="LPP3" s="34"/>
      <c r="LPQ3" s="34"/>
      <c r="LPR3" s="34"/>
      <c r="LPS3" s="34"/>
      <c r="LPT3" s="34"/>
      <c r="LPU3" s="34"/>
      <c r="LPV3" s="34"/>
      <c r="LPW3" s="34"/>
      <c r="LPX3" s="34"/>
      <c r="LPY3" s="34"/>
      <c r="LPZ3" s="34"/>
      <c r="LQA3" s="34"/>
      <c r="LQB3" s="34"/>
      <c r="LQC3" s="34"/>
      <c r="LQD3" s="34"/>
      <c r="LQE3" s="34"/>
      <c r="LQF3" s="34"/>
      <c r="LQG3" s="34"/>
      <c r="LQH3" s="34"/>
      <c r="LQI3" s="34"/>
      <c r="LQJ3" s="34"/>
      <c r="LQK3" s="34"/>
      <c r="LQL3" s="34"/>
      <c r="LQM3" s="34"/>
      <c r="LQN3" s="34"/>
      <c r="LQO3" s="34"/>
      <c r="LQP3" s="34"/>
      <c r="LQQ3" s="34"/>
      <c r="LQR3" s="34"/>
      <c r="LQS3" s="34"/>
      <c r="LQT3" s="34"/>
      <c r="LQU3" s="34"/>
      <c r="LQV3" s="34"/>
      <c r="LQW3" s="34"/>
      <c r="LQX3" s="34"/>
      <c r="LQY3" s="34"/>
      <c r="LQZ3" s="34"/>
      <c r="LRA3" s="34"/>
      <c r="LRB3" s="34"/>
      <c r="LRC3" s="34"/>
      <c r="LRD3" s="34"/>
      <c r="LRE3" s="34"/>
      <c r="LRF3" s="34"/>
      <c r="LRG3" s="34"/>
      <c r="LRH3" s="34"/>
      <c r="LRI3" s="34"/>
      <c r="LRJ3" s="34"/>
      <c r="LRK3" s="34"/>
      <c r="LRL3" s="34"/>
      <c r="LRM3" s="34"/>
      <c r="LRN3" s="34"/>
      <c r="LRO3" s="34"/>
      <c r="LRP3" s="34"/>
      <c r="LRQ3" s="34"/>
      <c r="LRR3" s="34"/>
      <c r="LRS3" s="34"/>
      <c r="LRT3" s="34"/>
      <c r="LRU3" s="34"/>
      <c r="LRV3" s="34"/>
      <c r="LRW3" s="34"/>
      <c r="LRX3" s="34"/>
      <c r="LRY3" s="34"/>
      <c r="LRZ3" s="34"/>
      <c r="LSA3" s="34"/>
      <c r="LSB3" s="34"/>
      <c r="LSC3" s="34"/>
      <c r="LSD3" s="34"/>
      <c r="LSE3" s="34"/>
      <c r="LSF3" s="34"/>
      <c r="LSG3" s="34"/>
      <c r="LSH3" s="34"/>
      <c r="LSI3" s="34"/>
      <c r="LSJ3" s="34"/>
      <c r="LSK3" s="34"/>
      <c r="LSL3" s="34"/>
      <c r="LSM3" s="34"/>
      <c r="LSN3" s="34"/>
      <c r="LSO3" s="34"/>
      <c r="LSP3" s="34"/>
      <c r="LSQ3" s="34"/>
      <c r="LSR3" s="34"/>
      <c r="LSS3" s="34"/>
      <c r="LST3" s="34"/>
      <c r="LSU3" s="34"/>
      <c r="LSV3" s="34"/>
      <c r="LSW3" s="34"/>
      <c r="LSX3" s="34"/>
      <c r="LSY3" s="34"/>
      <c r="LSZ3" s="34"/>
      <c r="LTA3" s="34"/>
      <c r="LTB3" s="34"/>
      <c r="LTC3" s="34"/>
      <c r="LTD3" s="34"/>
      <c r="LTE3" s="34"/>
      <c r="LTF3" s="34"/>
      <c r="LTG3" s="34"/>
      <c r="LTH3" s="34"/>
      <c r="LTI3" s="34"/>
      <c r="LTJ3" s="34"/>
      <c r="LTK3" s="34"/>
      <c r="LTL3" s="34"/>
      <c r="LTM3" s="34"/>
      <c r="LTN3" s="34"/>
      <c r="LTO3" s="34"/>
      <c r="LTP3" s="34"/>
      <c r="LTQ3" s="34"/>
      <c r="LTR3" s="34"/>
      <c r="LTS3" s="34"/>
      <c r="LTT3" s="34"/>
      <c r="LTU3" s="34"/>
      <c r="LTV3" s="34"/>
      <c r="LTW3" s="34"/>
      <c r="LTX3" s="34"/>
      <c r="LTY3" s="34"/>
      <c r="LTZ3" s="34"/>
      <c r="LUA3" s="34"/>
      <c r="LUB3" s="34"/>
      <c r="LUC3" s="34"/>
      <c r="LUD3" s="34"/>
      <c r="LUE3" s="34"/>
      <c r="LUF3" s="34"/>
      <c r="LUG3" s="34"/>
      <c r="LUH3" s="34"/>
      <c r="LUI3" s="34"/>
      <c r="LUJ3" s="34"/>
      <c r="LUK3" s="34"/>
      <c r="LUL3" s="34"/>
      <c r="LUM3" s="34"/>
      <c r="LUN3" s="34"/>
      <c r="LUO3" s="34"/>
      <c r="LUP3" s="34"/>
      <c r="LUQ3" s="34"/>
      <c r="LUR3" s="34"/>
      <c r="LUS3" s="34"/>
      <c r="LUT3" s="34"/>
      <c r="LUU3" s="34"/>
      <c r="LUV3" s="34"/>
      <c r="LUW3" s="34"/>
      <c r="LUX3" s="34"/>
      <c r="LUY3" s="34"/>
      <c r="LUZ3" s="34"/>
      <c r="LVA3" s="34"/>
      <c r="LVB3" s="34"/>
      <c r="LVC3" s="34"/>
      <c r="LVD3" s="34"/>
      <c r="LVE3" s="34"/>
      <c r="LVF3" s="34"/>
      <c r="LVG3" s="34"/>
      <c r="LVH3" s="34"/>
      <c r="LVI3" s="34"/>
      <c r="LVJ3" s="34"/>
      <c r="LVK3" s="34"/>
      <c r="LVL3" s="34"/>
      <c r="LVM3" s="34"/>
      <c r="LVN3" s="34"/>
      <c r="LVO3" s="34"/>
      <c r="LVP3" s="34"/>
      <c r="LVQ3" s="34"/>
      <c r="LVR3" s="34"/>
      <c r="LVS3" s="34"/>
      <c r="LVT3" s="34"/>
      <c r="LVU3" s="34"/>
      <c r="LVV3" s="34"/>
      <c r="LVW3" s="34"/>
      <c r="LVX3" s="34"/>
      <c r="LVY3" s="34"/>
      <c r="LVZ3" s="34"/>
      <c r="LWA3" s="34"/>
      <c r="LWB3" s="34"/>
      <c r="LWC3" s="34"/>
      <c r="LWD3" s="34"/>
      <c r="LWE3" s="34"/>
      <c r="LWF3" s="34"/>
      <c r="LWG3" s="34"/>
      <c r="LWH3" s="34"/>
      <c r="LWI3" s="34"/>
      <c r="LWJ3" s="34"/>
      <c r="LWK3" s="34"/>
      <c r="LWL3" s="34"/>
      <c r="LWM3" s="34"/>
      <c r="LWN3" s="34"/>
      <c r="LWO3" s="34"/>
      <c r="LWP3" s="34"/>
      <c r="LWQ3" s="34"/>
      <c r="LWR3" s="34"/>
      <c r="LWS3" s="34"/>
      <c r="LWT3" s="34"/>
      <c r="LWU3" s="34"/>
      <c r="LWV3" s="34"/>
      <c r="LWW3" s="34"/>
      <c r="LWX3" s="34"/>
      <c r="LWY3" s="34"/>
      <c r="LWZ3" s="34"/>
      <c r="LXA3" s="34"/>
      <c r="LXB3" s="34"/>
      <c r="LXC3" s="34"/>
      <c r="LXD3" s="34"/>
      <c r="LXE3" s="34"/>
      <c r="LXF3" s="34"/>
      <c r="LXG3" s="34"/>
      <c r="LXH3" s="34"/>
      <c r="LXI3" s="34"/>
      <c r="LXJ3" s="34"/>
      <c r="LXK3" s="34"/>
      <c r="LXL3" s="34"/>
      <c r="LXM3" s="34"/>
      <c r="LXN3" s="34"/>
      <c r="LXO3" s="34"/>
      <c r="LXP3" s="34"/>
      <c r="LXQ3" s="34"/>
      <c r="LXR3" s="34"/>
      <c r="LXS3" s="34"/>
      <c r="LXT3" s="34"/>
      <c r="LXU3" s="34"/>
      <c r="LXV3" s="34"/>
      <c r="LXW3" s="34"/>
      <c r="LXX3" s="34"/>
      <c r="LXY3" s="34"/>
      <c r="LXZ3" s="34"/>
      <c r="LYA3" s="34"/>
      <c r="LYB3" s="34"/>
      <c r="LYC3" s="34"/>
      <c r="LYD3" s="34"/>
      <c r="LYE3" s="34"/>
      <c r="LYF3" s="34"/>
      <c r="LYG3" s="34"/>
      <c r="LYH3" s="34"/>
      <c r="LYI3" s="34"/>
      <c r="LYJ3" s="34"/>
      <c r="LYK3" s="34"/>
      <c r="LYL3" s="34"/>
      <c r="LYM3" s="34"/>
      <c r="LYN3" s="34"/>
      <c r="LYO3" s="34"/>
      <c r="LYP3" s="34"/>
      <c r="LYQ3" s="34"/>
      <c r="LYR3" s="34"/>
      <c r="LYS3" s="34"/>
      <c r="LYT3" s="34"/>
      <c r="LYU3" s="34"/>
      <c r="LYV3" s="34"/>
      <c r="LYW3" s="34"/>
      <c r="LYX3" s="34"/>
      <c r="LYY3" s="34"/>
      <c r="LYZ3" s="34"/>
      <c r="LZA3" s="34"/>
      <c r="LZB3" s="34"/>
      <c r="LZC3" s="34"/>
      <c r="LZD3" s="34"/>
      <c r="LZE3" s="34"/>
      <c r="LZF3" s="34"/>
      <c r="LZG3" s="34"/>
      <c r="LZH3" s="34"/>
      <c r="LZI3" s="34"/>
      <c r="LZJ3" s="34"/>
      <c r="LZK3" s="34"/>
      <c r="LZL3" s="34"/>
      <c r="LZM3" s="34"/>
      <c r="LZN3" s="34"/>
      <c r="LZO3" s="34"/>
      <c r="LZP3" s="34"/>
      <c r="LZQ3" s="34"/>
      <c r="LZR3" s="34"/>
      <c r="LZS3" s="34"/>
      <c r="LZT3" s="34"/>
      <c r="LZU3" s="34"/>
      <c r="LZV3" s="34"/>
      <c r="LZW3" s="34"/>
      <c r="LZX3" s="34"/>
      <c r="LZY3" s="34"/>
      <c r="LZZ3" s="34"/>
      <c r="MAA3" s="34"/>
      <c r="MAB3" s="34"/>
      <c r="MAC3" s="34"/>
      <c r="MAD3" s="34"/>
      <c r="MAE3" s="34"/>
      <c r="MAF3" s="34"/>
      <c r="MAG3" s="34"/>
      <c r="MAH3" s="34"/>
      <c r="MAI3" s="34"/>
      <c r="MAJ3" s="34"/>
      <c r="MAK3" s="34"/>
      <c r="MAL3" s="34"/>
      <c r="MAM3" s="34"/>
      <c r="MAN3" s="34"/>
      <c r="MAO3" s="34"/>
      <c r="MAP3" s="34"/>
      <c r="MAQ3" s="34"/>
      <c r="MAR3" s="34"/>
      <c r="MAS3" s="34"/>
      <c r="MAT3" s="34"/>
      <c r="MAU3" s="34"/>
      <c r="MAV3" s="34"/>
      <c r="MAW3" s="34"/>
      <c r="MAX3" s="34"/>
      <c r="MAY3" s="34"/>
      <c r="MAZ3" s="34"/>
      <c r="MBA3" s="34"/>
      <c r="MBB3" s="34"/>
      <c r="MBC3" s="34"/>
      <c r="MBD3" s="34"/>
      <c r="MBE3" s="34"/>
      <c r="MBF3" s="34"/>
      <c r="MBG3" s="34"/>
      <c r="MBH3" s="34"/>
      <c r="MBI3" s="34"/>
      <c r="MBJ3" s="34"/>
      <c r="MBK3" s="34"/>
      <c r="MBL3" s="34"/>
      <c r="MBM3" s="34"/>
      <c r="MBN3" s="34"/>
      <c r="MBO3" s="34"/>
      <c r="MBP3" s="34"/>
      <c r="MBQ3" s="34"/>
      <c r="MBR3" s="34"/>
      <c r="MBS3" s="34"/>
      <c r="MBT3" s="34"/>
      <c r="MBU3" s="34"/>
      <c r="MBV3" s="34"/>
      <c r="MBW3" s="34"/>
      <c r="MBX3" s="34"/>
      <c r="MBY3" s="34"/>
      <c r="MBZ3" s="34"/>
      <c r="MCA3" s="34"/>
      <c r="MCB3" s="34"/>
      <c r="MCC3" s="34"/>
      <c r="MCD3" s="34"/>
      <c r="MCE3" s="34"/>
      <c r="MCF3" s="34"/>
      <c r="MCG3" s="34"/>
      <c r="MCH3" s="34"/>
      <c r="MCI3" s="34"/>
      <c r="MCJ3" s="34"/>
      <c r="MCK3" s="34"/>
      <c r="MCL3" s="34"/>
      <c r="MCM3" s="34"/>
      <c r="MCN3" s="34"/>
      <c r="MCO3" s="34"/>
      <c r="MCP3" s="34"/>
      <c r="MCQ3" s="34"/>
      <c r="MCR3" s="34"/>
      <c r="MCS3" s="34"/>
      <c r="MCT3" s="34"/>
      <c r="MCU3" s="34"/>
      <c r="MCV3" s="34"/>
      <c r="MCW3" s="34"/>
      <c r="MCX3" s="34"/>
      <c r="MCY3" s="34"/>
      <c r="MCZ3" s="34"/>
      <c r="MDA3" s="34"/>
      <c r="MDB3" s="34"/>
      <c r="MDC3" s="34"/>
      <c r="MDD3" s="34"/>
      <c r="MDE3" s="34"/>
      <c r="MDF3" s="34"/>
      <c r="MDG3" s="34"/>
      <c r="MDH3" s="34"/>
      <c r="MDI3" s="34"/>
      <c r="MDJ3" s="34"/>
      <c r="MDK3" s="34"/>
      <c r="MDL3" s="34"/>
      <c r="MDM3" s="34"/>
      <c r="MDN3" s="34"/>
      <c r="MDO3" s="34"/>
      <c r="MDP3" s="34"/>
      <c r="MDQ3" s="34"/>
      <c r="MDR3" s="34"/>
      <c r="MDS3" s="34"/>
      <c r="MDT3" s="34"/>
      <c r="MDU3" s="34"/>
      <c r="MDV3" s="34"/>
      <c r="MDW3" s="34"/>
      <c r="MDX3" s="34"/>
      <c r="MDY3" s="34"/>
      <c r="MDZ3" s="34"/>
      <c r="MEA3" s="34"/>
      <c r="MEB3" s="34"/>
      <c r="MEC3" s="34"/>
      <c r="MED3" s="34"/>
      <c r="MEE3" s="34"/>
      <c r="MEF3" s="34"/>
      <c r="MEG3" s="34"/>
      <c r="MEH3" s="34"/>
      <c r="MEI3" s="34"/>
      <c r="MEJ3" s="34"/>
      <c r="MEK3" s="34"/>
      <c r="MEL3" s="34"/>
      <c r="MEM3" s="34"/>
      <c r="MEN3" s="34"/>
      <c r="MEO3" s="34"/>
      <c r="MEP3" s="34"/>
      <c r="MEQ3" s="34"/>
      <c r="MER3" s="34"/>
      <c r="MES3" s="34"/>
      <c r="MET3" s="34"/>
      <c r="MEU3" s="34"/>
      <c r="MEV3" s="34"/>
      <c r="MEW3" s="34"/>
      <c r="MEX3" s="34"/>
      <c r="MEY3" s="34"/>
      <c r="MEZ3" s="34"/>
      <c r="MFA3" s="34"/>
      <c r="MFB3" s="34"/>
      <c r="MFC3" s="34"/>
      <c r="MFD3" s="34"/>
      <c r="MFE3" s="34"/>
      <c r="MFF3" s="34"/>
      <c r="MFG3" s="34"/>
      <c r="MFH3" s="34"/>
      <c r="MFI3" s="34"/>
      <c r="MFJ3" s="34"/>
      <c r="MFK3" s="34"/>
      <c r="MFL3" s="34"/>
      <c r="MFM3" s="34"/>
      <c r="MFN3" s="34"/>
      <c r="MFO3" s="34"/>
      <c r="MFP3" s="34"/>
      <c r="MFQ3" s="34"/>
      <c r="MFR3" s="34"/>
      <c r="MFS3" s="34"/>
      <c r="MFT3" s="34"/>
      <c r="MFU3" s="34"/>
      <c r="MFV3" s="34"/>
      <c r="MFW3" s="34"/>
      <c r="MFX3" s="34"/>
      <c r="MFY3" s="34"/>
      <c r="MFZ3" s="34"/>
      <c r="MGA3" s="34"/>
      <c r="MGB3" s="34"/>
      <c r="MGC3" s="34"/>
      <c r="MGD3" s="34"/>
      <c r="MGE3" s="34"/>
      <c r="MGF3" s="34"/>
      <c r="MGG3" s="34"/>
      <c r="MGH3" s="34"/>
      <c r="MGI3" s="34"/>
      <c r="MGJ3" s="34"/>
      <c r="MGK3" s="34"/>
      <c r="MGL3" s="34"/>
      <c r="MGM3" s="34"/>
      <c r="MGN3" s="34"/>
      <c r="MGO3" s="34"/>
      <c r="MGP3" s="34"/>
      <c r="MGQ3" s="34"/>
      <c r="MGR3" s="34"/>
      <c r="MGS3" s="34"/>
      <c r="MGT3" s="34"/>
      <c r="MGU3" s="34"/>
      <c r="MGV3" s="34"/>
      <c r="MGW3" s="34"/>
      <c r="MGX3" s="34"/>
      <c r="MGY3" s="34"/>
      <c r="MGZ3" s="34"/>
      <c r="MHA3" s="34"/>
      <c r="MHB3" s="34"/>
      <c r="MHC3" s="34"/>
      <c r="MHD3" s="34"/>
      <c r="MHE3" s="34"/>
      <c r="MHF3" s="34"/>
      <c r="MHG3" s="34"/>
      <c r="MHH3" s="34"/>
      <c r="MHI3" s="34"/>
      <c r="MHJ3" s="34"/>
      <c r="MHK3" s="34"/>
      <c r="MHL3" s="34"/>
      <c r="MHM3" s="34"/>
      <c r="MHN3" s="34"/>
      <c r="MHO3" s="34"/>
      <c r="MHP3" s="34"/>
      <c r="MHQ3" s="34"/>
      <c r="MHR3" s="34"/>
      <c r="MHS3" s="34"/>
      <c r="MHT3" s="34"/>
      <c r="MHU3" s="34"/>
      <c r="MHV3" s="34"/>
      <c r="MHW3" s="34"/>
      <c r="MHX3" s="34"/>
      <c r="MHY3" s="34"/>
      <c r="MHZ3" s="34"/>
      <c r="MIA3" s="34"/>
      <c r="MIB3" s="34"/>
      <c r="MIC3" s="34"/>
      <c r="MID3" s="34"/>
      <c r="MIE3" s="34"/>
      <c r="MIF3" s="34"/>
      <c r="MIG3" s="34"/>
      <c r="MIH3" s="34"/>
      <c r="MII3" s="34"/>
      <c r="MIJ3" s="34"/>
      <c r="MIK3" s="34"/>
      <c r="MIL3" s="34"/>
      <c r="MIM3" s="34"/>
      <c r="MIN3" s="34"/>
      <c r="MIO3" s="34"/>
      <c r="MIP3" s="34"/>
      <c r="MIQ3" s="34"/>
      <c r="MIR3" s="34"/>
      <c r="MIS3" s="34"/>
      <c r="MIT3" s="34"/>
      <c r="MIU3" s="34"/>
      <c r="MIV3" s="34"/>
      <c r="MIW3" s="34"/>
      <c r="MIX3" s="34"/>
      <c r="MIY3" s="34"/>
      <c r="MIZ3" s="34"/>
      <c r="MJA3" s="34"/>
      <c r="MJB3" s="34"/>
      <c r="MJC3" s="34"/>
      <c r="MJD3" s="34"/>
      <c r="MJE3" s="34"/>
      <c r="MJF3" s="34"/>
      <c r="MJG3" s="34"/>
      <c r="MJH3" s="34"/>
      <c r="MJI3" s="34"/>
      <c r="MJJ3" s="34"/>
      <c r="MJK3" s="34"/>
      <c r="MJL3" s="34"/>
      <c r="MJM3" s="34"/>
      <c r="MJN3" s="34"/>
      <c r="MJO3" s="34"/>
      <c r="MJP3" s="34"/>
      <c r="MJQ3" s="34"/>
      <c r="MJR3" s="34"/>
      <c r="MJS3" s="34"/>
      <c r="MJT3" s="34"/>
      <c r="MJU3" s="34"/>
      <c r="MJV3" s="34"/>
      <c r="MJW3" s="34"/>
      <c r="MJX3" s="34"/>
      <c r="MJY3" s="34"/>
      <c r="MJZ3" s="34"/>
      <c r="MKA3" s="34"/>
      <c r="MKB3" s="34"/>
      <c r="MKC3" s="34"/>
      <c r="MKD3" s="34"/>
      <c r="MKE3" s="34"/>
      <c r="MKF3" s="34"/>
      <c r="MKG3" s="34"/>
      <c r="MKH3" s="34"/>
      <c r="MKI3" s="34"/>
      <c r="MKJ3" s="34"/>
      <c r="MKK3" s="34"/>
      <c r="MKL3" s="34"/>
      <c r="MKM3" s="34"/>
      <c r="MKN3" s="34"/>
      <c r="MKO3" s="34"/>
      <c r="MKP3" s="34"/>
      <c r="MKQ3" s="34"/>
      <c r="MKR3" s="34"/>
      <c r="MKS3" s="34"/>
      <c r="MKT3" s="34"/>
      <c r="MKU3" s="34"/>
      <c r="MKV3" s="34"/>
      <c r="MKW3" s="34"/>
      <c r="MKX3" s="34"/>
      <c r="MKY3" s="34"/>
      <c r="MKZ3" s="34"/>
      <c r="MLA3" s="34"/>
      <c r="MLB3" s="34"/>
      <c r="MLC3" s="34"/>
      <c r="MLD3" s="34"/>
      <c r="MLE3" s="34"/>
      <c r="MLF3" s="34"/>
      <c r="MLG3" s="34"/>
      <c r="MLH3" s="34"/>
      <c r="MLI3" s="34"/>
      <c r="MLJ3" s="34"/>
      <c r="MLK3" s="34"/>
      <c r="MLL3" s="34"/>
      <c r="MLM3" s="34"/>
      <c r="MLN3" s="34"/>
      <c r="MLO3" s="34"/>
      <c r="MLP3" s="34"/>
      <c r="MLQ3" s="34"/>
      <c r="MLR3" s="34"/>
      <c r="MLS3" s="34"/>
      <c r="MLT3" s="34"/>
      <c r="MLU3" s="34"/>
      <c r="MLV3" s="34"/>
      <c r="MLW3" s="34"/>
      <c r="MLX3" s="34"/>
      <c r="MLY3" s="34"/>
      <c r="MLZ3" s="34"/>
      <c r="MMA3" s="34"/>
      <c r="MMB3" s="34"/>
      <c r="MMC3" s="34"/>
      <c r="MMD3" s="34"/>
      <c r="MME3" s="34"/>
      <c r="MMF3" s="34"/>
      <c r="MMG3" s="34"/>
      <c r="MMH3" s="34"/>
      <c r="MMI3" s="34"/>
      <c r="MMJ3" s="34"/>
      <c r="MMK3" s="34"/>
      <c r="MML3" s="34"/>
      <c r="MMM3" s="34"/>
      <c r="MMN3" s="34"/>
      <c r="MMO3" s="34"/>
      <c r="MMP3" s="34"/>
      <c r="MMQ3" s="34"/>
      <c r="MMR3" s="34"/>
      <c r="MMS3" s="34"/>
      <c r="MMT3" s="34"/>
      <c r="MMU3" s="34"/>
      <c r="MMV3" s="34"/>
      <c r="MMW3" s="34"/>
      <c r="MMX3" s="34"/>
      <c r="MMY3" s="34"/>
      <c r="MMZ3" s="34"/>
      <c r="MNA3" s="34"/>
      <c r="MNB3" s="34"/>
      <c r="MNC3" s="34"/>
      <c r="MND3" s="34"/>
      <c r="MNE3" s="34"/>
      <c r="MNF3" s="34"/>
      <c r="MNG3" s="34"/>
      <c r="MNH3" s="34"/>
      <c r="MNI3" s="34"/>
      <c r="MNJ3" s="34"/>
      <c r="MNK3" s="34"/>
      <c r="MNL3" s="34"/>
      <c r="MNM3" s="34"/>
      <c r="MNN3" s="34"/>
      <c r="MNO3" s="34"/>
      <c r="MNP3" s="34"/>
      <c r="MNQ3" s="34"/>
      <c r="MNR3" s="34"/>
      <c r="MNS3" s="34"/>
      <c r="MNT3" s="34"/>
      <c r="MNU3" s="34"/>
      <c r="MNV3" s="34"/>
      <c r="MNW3" s="34"/>
      <c r="MNX3" s="34"/>
      <c r="MNY3" s="34"/>
      <c r="MNZ3" s="34"/>
      <c r="MOA3" s="34"/>
      <c r="MOB3" s="34"/>
      <c r="MOC3" s="34"/>
      <c r="MOD3" s="34"/>
      <c r="MOE3" s="34"/>
      <c r="MOF3" s="34"/>
      <c r="MOG3" s="34"/>
      <c r="MOH3" s="34"/>
      <c r="MOI3" s="34"/>
      <c r="MOJ3" s="34"/>
      <c r="MOK3" s="34"/>
      <c r="MOL3" s="34"/>
      <c r="MOM3" s="34"/>
      <c r="MON3" s="34"/>
      <c r="MOO3" s="34"/>
      <c r="MOP3" s="34"/>
      <c r="MOQ3" s="34"/>
      <c r="MOR3" s="34"/>
      <c r="MOS3" s="34"/>
      <c r="MOT3" s="34"/>
      <c r="MOU3" s="34"/>
      <c r="MOV3" s="34"/>
      <c r="MOW3" s="34"/>
      <c r="MOX3" s="34"/>
      <c r="MOY3" s="34"/>
      <c r="MOZ3" s="34"/>
      <c r="MPA3" s="34"/>
      <c r="MPB3" s="34"/>
      <c r="MPC3" s="34"/>
      <c r="MPD3" s="34"/>
      <c r="MPE3" s="34"/>
      <c r="MPF3" s="34"/>
      <c r="MPG3" s="34"/>
      <c r="MPH3" s="34"/>
      <c r="MPI3" s="34"/>
      <c r="MPJ3" s="34"/>
      <c r="MPK3" s="34"/>
      <c r="MPL3" s="34"/>
      <c r="MPM3" s="34"/>
      <c r="MPN3" s="34"/>
      <c r="MPO3" s="34"/>
      <c r="MPP3" s="34"/>
      <c r="MPQ3" s="34"/>
      <c r="MPR3" s="34"/>
      <c r="MPS3" s="34"/>
      <c r="MPT3" s="34"/>
      <c r="MPU3" s="34"/>
      <c r="MPV3" s="34"/>
      <c r="MPW3" s="34"/>
      <c r="MPX3" s="34"/>
      <c r="MPY3" s="34"/>
      <c r="MPZ3" s="34"/>
      <c r="MQA3" s="34"/>
      <c r="MQB3" s="34"/>
      <c r="MQC3" s="34"/>
      <c r="MQD3" s="34"/>
      <c r="MQE3" s="34"/>
      <c r="MQF3" s="34"/>
      <c r="MQG3" s="34"/>
      <c r="MQH3" s="34"/>
      <c r="MQI3" s="34"/>
      <c r="MQJ3" s="34"/>
      <c r="MQK3" s="34"/>
      <c r="MQL3" s="34"/>
      <c r="MQM3" s="34"/>
      <c r="MQN3" s="34"/>
      <c r="MQO3" s="34"/>
      <c r="MQP3" s="34"/>
      <c r="MQQ3" s="34"/>
      <c r="MQR3" s="34"/>
      <c r="MQS3" s="34"/>
      <c r="MQT3" s="34"/>
      <c r="MQU3" s="34"/>
      <c r="MQV3" s="34"/>
      <c r="MQW3" s="34"/>
      <c r="MQX3" s="34"/>
      <c r="MQY3" s="34"/>
      <c r="MQZ3" s="34"/>
      <c r="MRA3" s="34"/>
      <c r="MRB3" s="34"/>
      <c r="MRC3" s="34"/>
      <c r="MRD3" s="34"/>
      <c r="MRE3" s="34"/>
      <c r="MRF3" s="34"/>
      <c r="MRG3" s="34"/>
      <c r="MRH3" s="34"/>
      <c r="MRI3" s="34"/>
      <c r="MRJ3" s="34"/>
      <c r="MRK3" s="34"/>
      <c r="MRL3" s="34"/>
      <c r="MRM3" s="34"/>
      <c r="MRN3" s="34"/>
      <c r="MRO3" s="34"/>
      <c r="MRP3" s="34"/>
      <c r="MRQ3" s="34"/>
      <c r="MRR3" s="34"/>
      <c r="MRS3" s="34"/>
      <c r="MRT3" s="34"/>
      <c r="MRU3" s="34"/>
      <c r="MRV3" s="34"/>
      <c r="MRW3" s="34"/>
      <c r="MRX3" s="34"/>
      <c r="MRY3" s="34"/>
      <c r="MRZ3" s="34"/>
      <c r="MSA3" s="34"/>
      <c r="MSB3" s="34"/>
      <c r="MSC3" s="34"/>
      <c r="MSD3" s="34"/>
      <c r="MSE3" s="34"/>
      <c r="MSF3" s="34"/>
      <c r="MSG3" s="34"/>
      <c r="MSH3" s="34"/>
      <c r="MSI3" s="34"/>
      <c r="MSJ3" s="34"/>
      <c r="MSK3" s="34"/>
      <c r="MSL3" s="34"/>
      <c r="MSM3" s="34"/>
      <c r="MSN3" s="34"/>
      <c r="MSO3" s="34"/>
      <c r="MSP3" s="34"/>
      <c r="MSQ3" s="34"/>
      <c r="MSR3" s="34"/>
      <c r="MSS3" s="34"/>
      <c r="MST3" s="34"/>
      <c r="MSU3" s="34"/>
      <c r="MSV3" s="34"/>
      <c r="MSW3" s="34"/>
      <c r="MSX3" s="34"/>
      <c r="MSY3" s="34"/>
      <c r="MSZ3" s="34"/>
      <c r="MTA3" s="34"/>
      <c r="MTB3" s="34"/>
      <c r="MTC3" s="34"/>
      <c r="MTD3" s="34"/>
      <c r="MTE3" s="34"/>
      <c r="MTF3" s="34"/>
      <c r="MTG3" s="34"/>
      <c r="MTH3" s="34"/>
      <c r="MTI3" s="34"/>
      <c r="MTJ3" s="34"/>
      <c r="MTK3" s="34"/>
      <c r="MTL3" s="34"/>
      <c r="MTM3" s="34"/>
      <c r="MTN3" s="34"/>
      <c r="MTO3" s="34"/>
      <c r="MTP3" s="34"/>
      <c r="MTQ3" s="34"/>
      <c r="MTR3" s="34"/>
      <c r="MTS3" s="34"/>
      <c r="MTT3" s="34"/>
      <c r="MTU3" s="34"/>
      <c r="MTV3" s="34"/>
      <c r="MTW3" s="34"/>
      <c r="MTX3" s="34"/>
      <c r="MTY3" s="34"/>
      <c r="MTZ3" s="34"/>
      <c r="MUA3" s="34"/>
      <c r="MUB3" s="34"/>
      <c r="MUC3" s="34"/>
      <c r="MUD3" s="34"/>
      <c r="MUE3" s="34"/>
      <c r="MUF3" s="34"/>
      <c r="MUG3" s="34"/>
      <c r="MUH3" s="34"/>
      <c r="MUI3" s="34"/>
      <c r="MUJ3" s="34"/>
      <c r="MUK3" s="34"/>
      <c r="MUL3" s="34"/>
      <c r="MUM3" s="34"/>
      <c r="MUN3" s="34"/>
      <c r="MUO3" s="34"/>
      <c r="MUP3" s="34"/>
      <c r="MUQ3" s="34"/>
      <c r="MUR3" s="34"/>
      <c r="MUS3" s="34"/>
      <c r="MUT3" s="34"/>
      <c r="MUU3" s="34"/>
      <c r="MUV3" s="34"/>
      <c r="MUW3" s="34"/>
      <c r="MUX3" s="34"/>
      <c r="MUY3" s="34"/>
      <c r="MUZ3" s="34"/>
      <c r="MVA3" s="34"/>
      <c r="MVB3" s="34"/>
      <c r="MVC3" s="34"/>
      <c r="MVD3" s="34"/>
      <c r="MVE3" s="34"/>
      <c r="MVF3" s="34"/>
      <c r="MVG3" s="34"/>
      <c r="MVH3" s="34"/>
      <c r="MVI3" s="34"/>
      <c r="MVJ3" s="34"/>
      <c r="MVK3" s="34"/>
      <c r="MVL3" s="34"/>
      <c r="MVM3" s="34"/>
      <c r="MVN3" s="34"/>
      <c r="MVO3" s="34"/>
      <c r="MVP3" s="34"/>
      <c r="MVQ3" s="34"/>
      <c r="MVR3" s="34"/>
      <c r="MVS3" s="34"/>
      <c r="MVT3" s="34"/>
      <c r="MVU3" s="34"/>
      <c r="MVV3" s="34"/>
      <c r="MVW3" s="34"/>
      <c r="MVX3" s="34"/>
      <c r="MVY3" s="34"/>
      <c r="MVZ3" s="34"/>
      <c r="MWA3" s="34"/>
      <c r="MWB3" s="34"/>
      <c r="MWC3" s="34"/>
      <c r="MWD3" s="34"/>
      <c r="MWE3" s="34"/>
      <c r="MWF3" s="34"/>
      <c r="MWG3" s="34"/>
      <c r="MWH3" s="34"/>
      <c r="MWI3" s="34"/>
      <c r="MWJ3" s="34"/>
      <c r="MWK3" s="34"/>
      <c r="MWL3" s="34"/>
      <c r="MWM3" s="34"/>
      <c r="MWN3" s="34"/>
      <c r="MWO3" s="34"/>
      <c r="MWP3" s="34"/>
      <c r="MWQ3" s="34"/>
      <c r="MWR3" s="34"/>
      <c r="MWS3" s="34"/>
      <c r="MWT3" s="34"/>
      <c r="MWU3" s="34"/>
      <c r="MWV3" s="34"/>
      <c r="MWW3" s="34"/>
      <c r="MWX3" s="34"/>
      <c r="MWY3" s="34"/>
      <c r="MWZ3" s="34"/>
      <c r="MXA3" s="34"/>
      <c r="MXB3" s="34"/>
      <c r="MXC3" s="34"/>
      <c r="MXD3" s="34"/>
      <c r="MXE3" s="34"/>
      <c r="MXF3" s="34"/>
      <c r="MXG3" s="34"/>
      <c r="MXH3" s="34"/>
      <c r="MXI3" s="34"/>
      <c r="MXJ3" s="34"/>
      <c r="MXK3" s="34"/>
      <c r="MXL3" s="34"/>
      <c r="MXM3" s="34"/>
      <c r="MXN3" s="34"/>
      <c r="MXO3" s="34"/>
      <c r="MXP3" s="34"/>
      <c r="MXQ3" s="34"/>
      <c r="MXR3" s="34"/>
      <c r="MXS3" s="34"/>
      <c r="MXT3" s="34"/>
      <c r="MXU3" s="34"/>
      <c r="MXV3" s="34"/>
      <c r="MXW3" s="34"/>
      <c r="MXX3" s="34"/>
      <c r="MXY3" s="34"/>
      <c r="MXZ3" s="34"/>
      <c r="MYA3" s="34"/>
      <c r="MYB3" s="34"/>
      <c r="MYC3" s="34"/>
      <c r="MYD3" s="34"/>
      <c r="MYE3" s="34"/>
      <c r="MYF3" s="34"/>
      <c r="MYG3" s="34"/>
      <c r="MYH3" s="34"/>
      <c r="MYI3" s="34"/>
      <c r="MYJ3" s="34"/>
      <c r="MYK3" s="34"/>
      <c r="MYL3" s="34"/>
      <c r="MYM3" s="34"/>
      <c r="MYN3" s="34"/>
      <c r="MYO3" s="34"/>
      <c r="MYP3" s="34"/>
      <c r="MYQ3" s="34"/>
      <c r="MYR3" s="34"/>
      <c r="MYS3" s="34"/>
      <c r="MYT3" s="34"/>
      <c r="MYU3" s="34"/>
      <c r="MYV3" s="34"/>
      <c r="MYW3" s="34"/>
      <c r="MYX3" s="34"/>
      <c r="MYY3" s="34"/>
      <c r="MYZ3" s="34"/>
      <c r="MZA3" s="34"/>
      <c r="MZB3" s="34"/>
      <c r="MZC3" s="34"/>
      <c r="MZD3" s="34"/>
      <c r="MZE3" s="34"/>
      <c r="MZF3" s="34"/>
      <c r="MZG3" s="34"/>
      <c r="MZH3" s="34"/>
      <c r="MZI3" s="34"/>
      <c r="MZJ3" s="34"/>
      <c r="MZK3" s="34"/>
      <c r="MZL3" s="34"/>
      <c r="MZM3" s="34"/>
      <c r="MZN3" s="34"/>
      <c r="MZO3" s="34"/>
      <c r="MZP3" s="34"/>
      <c r="MZQ3" s="34"/>
      <c r="MZR3" s="34"/>
      <c r="MZS3" s="34"/>
      <c r="MZT3" s="34"/>
      <c r="MZU3" s="34"/>
      <c r="MZV3" s="34"/>
      <c r="MZW3" s="34"/>
      <c r="MZX3" s="34"/>
      <c r="MZY3" s="34"/>
      <c r="MZZ3" s="34"/>
      <c r="NAA3" s="34"/>
      <c r="NAB3" s="34"/>
      <c r="NAC3" s="34"/>
      <c r="NAD3" s="34"/>
      <c r="NAE3" s="34"/>
      <c r="NAF3" s="34"/>
      <c r="NAG3" s="34"/>
      <c r="NAH3" s="34"/>
      <c r="NAI3" s="34"/>
      <c r="NAJ3" s="34"/>
      <c r="NAK3" s="34"/>
      <c r="NAL3" s="34"/>
      <c r="NAM3" s="34"/>
      <c r="NAN3" s="34"/>
      <c r="NAO3" s="34"/>
      <c r="NAP3" s="34"/>
      <c r="NAQ3" s="34"/>
      <c r="NAR3" s="34"/>
      <c r="NAS3" s="34"/>
      <c r="NAT3" s="34"/>
      <c r="NAU3" s="34"/>
      <c r="NAV3" s="34"/>
      <c r="NAW3" s="34"/>
      <c r="NAX3" s="34"/>
      <c r="NAY3" s="34"/>
      <c r="NAZ3" s="34"/>
      <c r="NBA3" s="34"/>
      <c r="NBB3" s="34"/>
      <c r="NBC3" s="34"/>
      <c r="NBD3" s="34"/>
      <c r="NBE3" s="34"/>
      <c r="NBF3" s="34"/>
      <c r="NBG3" s="34"/>
      <c r="NBH3" s="34"/>
      <c r="NBI3" s="34"/>
      <c r="NBJ3" s="34"/>
      <c r="NBK3" s="34"/>
      <c r="NBL3" s="34"/>
      <c r="NBM3" s="34"/>
      <c r="NBN3" s="34"/>
      <c r="NBO3" s="34"/>
      <c r="NBP3" s="34"/>
      <c r="NBQ3" s="34"/>
      <c r="NBR3" s="34"/>
      <c r="NBS3" s="34"/>
      <c r="NBT3" s="34"/>
      <c r="NBU3" s="34"/>
      <c r="NBV3" s="34"/>
      <c r="NBW3" s="34"/>
      <c r="NBX3" s="34"/>
      <c r="NBY3" s="34"/>
      <c r="NBZ3" s="34"/>
      <c r="NCA3" s="34"/>
      <c r="NCB3" s="34"/>
      <c r="NCC3" s="34"/>
      <c r="NCD3" s="34"/>
      <c r="NCE3" s="34"/>
      <c r="NCF3" s="34"/>
      <c r="NCG3" s="34"/>
      <c r="NCH3" s="34"/>
      <c r="NCI3" s="34"/>
      <c r="NCJ3" s="34"/>
      <c r="NCK3" s="34"/>
      <c r="NCL3" s="34"/>
      <c r="NCM3" s="34"/>
      <c r="NCN3" s="34"/>
      <c r="NCO3" s="34"/>
      <c r="NCP3" s="34"/>
      <c r="NCQ3" s="34"/>
      <c r="NCR3" s="34"/>
      <c r="NCS3" s="34"/>
      <c r="NCT3" s="34"/>
      <c r="NCU3" s="34"/>
      <c r="NCV3" s="34"/>
      <c r="NCW3" s="34"/>
      <c r="NCX3" s="34"/>
      <c r="NCY3" s="34"/>
      <c r="NCZ3" s="34"/>
      <c r="NDA3" s="34"/>
      <c r="NDB3" s="34"/>
      <c r="NDC3" s="34"/>
      <c r="NDD3" s="34"/>
      <c r="NDE3" s="34"/>
      <c r="NDF3" s="34"/>
      <c r="NDG3" s="34"/>
      <c r="NDH3" s="34"/>
      <c r="NDI3" s="34"/>
      <c r="NDJ3" s="34"/>
      <c r="NDK3" s="34"/>
      <c r="NDL3" s="34"/>
      <c r="NDM3" s="34"/>
      <c r="NDN3" s="34"/>
      <c r="NDO3" s="34"/>
      <c r="NDP3" s="34"/>
      <c r="NDQ3" s="34"/>
      <c r="NDR3" s="34"/>
      <c r="NDS3" s="34"/>
      <c r="NDT3" s="34"/>
      <c r="NDU3" s="34"/>
      <c r="NDV3" s="34"/>
      <c r="NDW3" s="34"/>
      <c r="NDX3" s="34"/>
      <c r="NDY3" s="34"/>
      <c r="NDZ3" s="34"/>
      <c r="NEA3" s="34"/>
      <c r="NEB3" s="34"/>
      <c r="NEC3" s="34"/>
      <c r="NED3" s="34"/>
      <c r="NEE3" s="34"/>
      <c r="NEF3" s="34"/>
      <c r="NEG3" s="34"/>
      <c r="NEH3" s="34"/>
      <c r="NEI3" s="34"/>
      <c r="NEJ3" s="34"/>
      <c r="NEK3" s="34"/>
      <c r="NEL3" s="34"/>
      <c r="NEM3" s="34"/>
      <c r="NEN3" s="34"/>
      <c r="NEO3" s="34"/>
      <c r="NEP3" s="34"/>
      <c r="NEQ3" s="34"/>
      <c r="NER3" s="34"/>
      <c r="NES3" s="34"/>
      <c r="NET3" s="34"/>
      <c r="NEU3" s="34"/>
      <c r="NEV3" s="34"/>
      <c r="NEW3" s="34"/>
      <c r="NEX3" s="34"/>
      <c r="NEY3" s="34"/>
      <c r="NEZ3" s="34"/>
      <c r="NFA3" s="34"/>
      <c r="NFB3" s="34"/>
      <c r="NFC3" s="34"/>
      <c r="NFD3" s="34"/>
      <c r="NFE3" s="34"/>
      <c r="NFF3" s="34"/>
      <c r="NFG3" s="34"/>
      <c r="NFH3" s="34"/>
      <c r="NFI3" s="34"/>
      <c r="NFJ3" s="34"/>
      <c r="NFK3" s="34"/>
      <c r="NFL3" s="34"/>
      <c r="NFM3" s="34"/>
      <c r="NFN3" s="34"/>
      <c r="NFO3" s="34"/>
      <c r="NFP3" s="34"/>
      <c r="NFQ3" s="34"/>
      <c r="NFR3" s="34"/>
      <c r="NFS3" s="34"/>
      <c r="NFT3" s="34"/>
      <c r="NFU3" s="34"/>
      <c r="NFV3" s="34"/>
      <c r="NFW3" s="34"/>
      <c r="NFX3" s="34"/>
      <c r="NFY3" s="34"/>
      <c r="NFZ3" s="34"/>
      <c r="NGA3" s="34"/>
      <c r="NGB3" s="34"/>
      <c r="NGC3" s="34"/>
      <c r="NGD3" s="34"/>
      <c r="NGE3" s="34"/>
      <c r="NGF3" s="34"/>
      <c r="NGG3" s="34"/>
      <c r="NGH3" s="34"/>
      <c r="NGI3" s="34"/>
      <c r="NGJ3" s="34"/>
      <c r="NGK3" s="34"/>
      <c r="NGL3" s="34"/>
      <c r="NGM3" s="34"/>
      <c r="NGN3" s="34"/>
      <c r="NGO3" s="34"/>
      <c r="NGP3" s="34"/>
      <c r="NGQ3" s="34"/>
      <c r="NGR3" s="34"/>
      <c r="NGS3" s="34"/>
      <c r="NGT3" s="34"/>
      <c r="NGU3" s="34"/>
      <c r="NGV3" s="34"/>
      <c r="NGW3" s="34"/>
      <c r="NGX3" s="34"/>
      <c r="NGY3" s="34"/>
      <c r="NGZ3" s="34"/>
      <c r="NHA3" s="34"/>
      <c r="NHB3" s="34"/>
      <c r="NHC3" s="34"/>
      <c r="NHD3" s="34"/>
      <c r="NHE3" s="34"/>
      <c r="NHF3" s="34"/>
      <c r="NHG3" s="34"/>
      <c r="NHH3" s="34"/>
      <c r="NHI3" s="34"/>
      <c r="NHJ3" s="34"/>
      <c r="NHK3" s="34"/>
      <c r="NHL3" s="34"/>
      <c r="NHM3" s="34"/>
      <c r="NHN3" s="34"/>
      <c r="NHO3" s="34"/>
      <c r="NHP3" s="34"/>
      <c r="NHQ3" s="34"/>
      <c r="NHR3" s="34"/>
      <c r="NHS3" s="34"/>
      <c r="NHT3" s="34"/>
      <c r="NHU3" s="34"/>
      <c r="NHV3" s="34"/>
      <c r="NHW3" s="34"/>
      <c r="NHX3" s="34"/>
      <c r="NHY3" s="34"/>
      <c r="NHZ3" s="34"/>
      <c r="NIA3" s="34"/>
      <c r="NIB3" s="34"/>
      <c r="NIC3" s="34"/>
      <c r="NID3" s="34"/>
      <c r="NIE3" s="34"/>
      <c r="NIF3" s="34"/>
      <c r="NIG3" s="34"/>
      <c r="NIH3" s="34"/>
      <c r="NII3" s="34"/>
      <c r="NIJ3" s="34"/>
      <c r="NIK3" s="34"/>
      <c r="NIL3" s="34"/>
      <c r="NIM3" s="34"/>
      <c r="NIN3" s="34"/>
      <c r="NIO3" s="34"/>
      <c r="NIP3" s="34"/>
      <c r="NIQ3" s="34"/>
      <c r="NIR3" s="34"/>
      <c r="NIS3" s="34"/>
      <c r="NIT3" s="34"/>
      <c r="NIU3" s="34"/>
      <c r="NIV3" s="34"/>
      <c r="NIW3" s="34"/>
      <c r="NIX3" s="34"/>
      <c r="NIY3" s="34"/>
      <c r="NIZ3" s="34"/>
      <c r="NJA3" s="34"/>
      <c r="NJB3" s="34"/>
      <c r="NJC3" s="34"/>
      <c r="NJD3" s="34"/>
      <c r="NJE3" s="34"/>
      <c r="NJF3" s="34"/>
      <c r="NJG3" s="34"/>
      <c r="NJH3" s="34"/>
      <c r="NJI3" s="34"/>
      <c r="NJJ3" s="34"/>
      <c r="NJK3" s="34"/>
      <c r="NJL3" s="34"/>
      <c r="NJM3" s="34"/>
      <c r="NJN3" s="34"/>
      <c r="NJO3" s="34"/>
      <c r="NJP3" s="34"/>
      <c r="NJQ3" s="34"/>
      <c r="NJR3" s="34"/>
      <c r="NJS3" s="34"/>
      <c r="NJT3" s="34"/>
      <c r="NJU3" s="34"/>
      <c r="NJV3" s="34"/>
      <c r="NJW3" s="34"/>
      <c r="NJX3" s="34"/>
      <c r="NJY3" s="34"/>
      <c r="NJZ3" s="34"/>
      <c r="NKA3" s="34"/>
      <c r="NKB3" s="34"/>
      <c r="NKC3" s="34"/>
      <c r="NKD3" s="34"/>
      <c r="NKE3" s="34"/>
      <c r="NKF3" s="34"/>
      <c r="NKG3" s="34"/>
      <c r="NKH3" s="34"/>
      <c r="NKI3" s="34"/>
      <c r="NKJ3" s="34"/>
      <c r="NKK3" s="34"/>
      <c r="NKL3" s="34"/>
      <c r="NKM3" s="34"/>
      <c r="NKN3" s="34"/>
      <c r="NKO3" s="34"/>
      <c r="NKP3" s="34"/>
      <c r="NKQ3" s="34"/>
      <c r="NKR3" s="34"/>
      <c r="NKS3" s="34"/>
      <c r="NKT3" s="34"/>
      <c r="NKU3" s="34"/>
      <c r="NKV3" s="34"/>
      <c r="NKW3" s="34"/>
      <c r="NKX3" s="34"/>
      <c r="NKY3" s="34"/>
      <c r="NKZ3" s="34"/>
      <c r="NLA3" s="34"/>
      <c r="NLB3" s="34"/>
      <c r="NLC3" s="34"/>
      <c r="NLD3" s="34"/>
      <c r="NLE3" s="34"/>
      <c r="NLF3" s="34"/>
      <c r="NLG3" s="34"/>
      <c r="NLH3" s="34"/>
      <c r="NLI3" s="34"/>
      <c r="NLJ3" s="34"/>
      <c r="NLK3" s="34"/>
      <c r="NLL3" s="34"/>
      <c r="NLM3" s="34"/>
      <c r="NLN3" s="34"/>
      <c r="NLO3" s="34"/>
      <c r="NLP3" s="34"/>
      <c r="NLQ3" s="34"/>
      <c r="NLR3" s="34"/>
      <c r="NLS3" s="34"/>
      <c r="NLT3" s="34"/>
      <c r="NLU3" s="34"/>
      <c r="NLV3" s="34"/>
      <c r="NLW3" s="34"/>
      <c r="NLX3" s="34"/>
      <c r="NLY3" s="34"/>
      <c r="NLZ3" s="34"/>
      <c r="NMA3" s="34"/>
      <c r="NMB3" s="34"/>
      <c r="NMC3" s="34"/>
      <c r="NMD3" s="34"/>
      <c r="NME3" s="34"/>
      <c r="NMF3" s="34"/>
      <c r="NMG3" s="34"/>
      <c r="NMH3" s="34"/>
      <c r="NMI3" s="34"/>
      <c r="NMJ3" s="34"/>
      <c r="NMK3" s="34"/>
      <c r="NML3" s="34"/>
      <c r="NMM3" s="34"/>
      <c r="NMN3" s="34"/>
      <c r="NMO3" s="34"/>
      <c r="NMP3" s="34"/>
      <c r="NMQ3" s="34"/>
      <c r="NMR3" s="34"/>
      <c r="NMS3" s="34"/>
      <c r="NMT3" s="34"/>
      <c r="NMU3" s="34"/>
      <c r="NMV3" s="34"/>
      <c r="NMW3" s="34"/>
      <c r="NMX3" s="34"/>
      <c r="NMY3" s="34"/>
      <c r="NMZ3" s="34"/>
      <c r="NNA3" s="34"/>
      <c r="NNB3" s="34"/>
      <c r="NNC3" s="34"/>
      <c r="NND3" s="34"/>
      <c r="NNE3" s="34"/>
      <c r="NNF3" s="34"/>
      <c r="NNG3" s="34"/>
      <c r="NNH3" s="34"/>
      <c r="NNI3" s="34"/>
      <c r="NNJ3" s="34"/>
      <c r="NNK3" s="34"/>
      <c r="NNL3" s="34"/>
      <c r="NNM3" s="34"/>
      <c r="NNN3" s="34"/>
      <c r="NNO3" s="34"/>
      <c r="NNP3" s="34"/>
      <c r="NNQ3" s="34"/>
      <c r="NNR3" s="34"/>
      <c r="NNS3" s="34"/>
      <c r="NNT3" s="34"/>
      <c r="NNU3" s="34"/>
      <c r="NNV3" s="34"/>
      <c r="NNW3" s="34"/>
      <c r="NNX3" s="34"/>
      <c r="NNY3" s="34"/>
      <c r="NNZ3" s="34"/>
      <c r="NOA3" s="34"/>
      <c r="NOB3" s="34"/>
      <c r="NOC3" s="34"/>
      <c r="NOD3" s="34"/>
      <c r="NOE3" s="34"/>
      <c r="NOF3" s="34"/>
      <c r="NOG3" s="34"/>
      <c r="NOH3" s="34"/>
      <c r="NOI3" s="34"/>
      <c r="NOJ3" s="34"/>
      <c r="NOK3" s="34"/>
      <c r="NOL3" s="34"/>
      <c r="NOM3" s="34"/>
      <c r="NON3" s="34"/>
      <c r="NOO3" s="34"/>
      <c r="NOP3" s="34"/>
      <c r="NOQ3" s="34"/>
      <c r="NOR3" s="34"/>
      <c r="NOS3" s="34"/>
      <c r="NOT3" s="34"/>
      <c r="NOU3" s="34"/>
      <c r="NOV3" s="34"/>
      <c r="NOW3" s="34"/>
      <c r="NOX3" s="34"/>
      <c r="NOY3" s="34"/>
      <c r="NOZ3" s="34"/>
      <c r="NPA3" s="34"/>
      <c r="NPB3" s="34"/>
      <c r="NPC3" s="34"/>
      <c r="NPD3" s="34"/>
      <c r="NPE3" s="34"/>
      <c r="NPF3" s="34"/>
      <c r="NPG3" s="34"/>
      <c r="NPH3" s="34"/>
      <c r="NPI3" s="34"/>
      <c r="NPJ3" s="34"/>
      <c r="NPK3" s="34"/>
      <c r="NPL3" s="34"/>
      <c r="NPM3" s="34"/>
      <c r="NPN3" s="34"/>
      <c r="NPO3" s="34"/>
      <c r="NPP3" s="34"/>
      <c r="NPQ3" s="34"/>
      <c r="NPR3" s="34"/>
      <c r="NPS3" s="34"/>
      <c r="NPT3" s="34"/>
      <c r="NPU3" s="34"/>
      <c r="NPV3" s="34"/>
      <c r="NPW3" s="34"/>
      <c r="NPX3" s="34"/>
      <c r="NPY3" s="34"/>
      <c r="NPZ3" s="34"/>
      <c r="NQA3" s="34"/>
      <c r="NQB3" s="34"/>
      <c r="NQC3" s="34"/>
      <c r="NQD3" s="34"/>
      <c r="NQE3" s="34"/>
      <c r="NQF3" s="34"/>
      <c r="NQG3" s="34"/>
      <c r="NQH3" s="34"/>
      <c r="NQI3" s="34"/>
      <c r="NQJ3" s="34"/>
      <c r="NQK3" s="34"/>
      <c r="NQL3" s="34"/>
      <c r="NQM3" s="34"/>
      <c r="NQN3" s="34"/>
      <c r="NQO3" s="34"/>
      <c r="NQP3" s="34"/>
      <c r="NQQ3" s="34"/>
      <c r="NQR3" s="34"/>
      <c r="NQS3" s="34"/>
      <c r="NQT3" s="34"/>
      <c r="NQU3" s="34"/>
      <c r="NQV3" s="34"/>
      <c r="NQW3" s="34"/>
      <c r="NQX3" s="34"/>
      <c r="NQY3" s="34"/>
      <c r="NQZ3" s="34"/>
      <c r="NRA3" s="34"/>
      <c r="NRB3" s="34"/>
      <c r="NRC3" s="34"/>
      <c r="NRD3" s="34"/>
      <c r="NRE3" s="34"/>
      <c r="NRF3" s="34"/>
      <c r="NRG3" s="34"/>
      <c r="NRH3" s="34"/>
      <c r="NRI3" s="34"/>
      <c r="NRJ3" s="34"/>
      <c r="NRK3" s="34"/>
      <c r="NRL3" s="34"/>
      <c r="NRM3" s="34"/>
      <c r="NRN3" s="34"/>
      <c r="NRO3" s="34"/>
      <c r="NRP3" s="34"/>
      <c r="NRQ3" s="34"/>
      <c r="NRR3" s="34"/>
      <c r="NRS3" s="34"/>
      <c r="NRT3" s="34"/>
      <c r="NRU3" s="34"/>
      <c r="NRV3" s="34"/>
      <c r="NRW3" s="34"/>
      <c r="NRX3" s="34"/>
      <c r="NRY3" s="34"/>
      <c r="NRZ3" s="34"/>
      <c r="NSA3" s="34"/>
      <c r="NSB3" s="34"/>
      <c r="NSC3" s="34"/>
      <c r="NSD3" s="34"/>
      <c r="NSE3" s="34"/>
      <c r="NSF3" s="34"/>
      <c r="NSG3" s="34"/>
      <c r="NSH3" s="34"/>
      <c r="NSI3" s="34"/>
      <c r="NSJ3" s="34"/>
      <c r="NSK3" s="34"/>
      <c r="NSL3" s="34"/>
      <c r="NSM3" s="34"/>
      <c r="NSN3" s="34"/>
      <c r="NSO3" s="34"/>
      <c r="NSP3" s="34"/>
      <c r="NSQ3" s="34"/>
      <c r="NSR3" s="34"/>
      <c r="NSS3" s="34"/>
      <c r="NST3" s="34"/>
      <c r="NSU3" s="34"/>
      <c r="NSV3" s="34"/>
      <c r="NSW3" s="34"/>
      <c r="NSX3" s="34"/>
      <c r="NSY3" s="34"/>
      <c r="NSZ3" s="34"/>
      <c r="NTA3" s="34"/>
      <c r="NTB3" s="34"/>
      <c r="NTC3" s="34"/>
      <c r="NTD3" s="34"/>
      <c r="NTE3" s="34"/>
      <c r="NTF3" s="34"/>
      <c r="NTG3" s="34"/>
      <c r="NTH3" s="34"/>
      <c r="NTI3" s="34"/>
      <c r="NTJ3" s="34"/>
      <c r="NTK3" s="34"/>
      <c r="NTL3" s="34"/>
      <c r="NTM3" s="34"/>
      <c r="NTN3" s="34"/>
      <c r="NTO3" s="34"/>
      <c r="NTP3" s="34"/>
      <c r="NTQ3" s="34"/>
      <c r="NTR3" s="34"/>
      <c r="NTS3" s="34"/>
      <c r="NTT3" s="34"/>
      <c r="NTU3" s="34"/>
      <c r="NTV3" s="34"/>
      <c r="NTW3" s="34"/>
      <c r="NTX3" s="34"/>
      <c r="NTY3" s="34"/>
      <c r="NTZ3" s="34"/>
      <c r="NUA3" s="34"/>
      <c r="NUB3" s="34"/>
      <c r="NUC3" s="34"/>
      <c r="NUD3" s="34"/>
      <c r="NUE3" s="34"/>
      <c r="NUF3" s="34"/>
      <c r="NUG3" s="34"/>
      <c r="NUH3" s="34"/>
      <c r="NUI3" s="34"/>
      <c r="NUJ3" s="34"/>
      <c r="NUK3" s="34"/>
      <c r="NUL3" s="34"/>
      <c r="NUM3" s="34"/>
      <c r="NUN3" s="34"/>
      <c r="NUO3" s="34"/>
      <c r="NUP3" s="34"/>
      <c r="NUQ3" s="34"/>
      <c r="NUR3" s="34"/>
      <c r="NUS3" s="34"/>
      <c r="NUT3" s="34"/>
      <c r="NUU3" s="34"/>
      <c r="NUV3" s="34"/>
      <c r="NUW3" s="34"/>
      <c r="NUX3" s="34"/>
      <c r="NUY3" s="34"/>
      <c r="NUZ3" s="34"/>
      <c r="NVA3" s="34"/>
      <c r="NVB3" s="34"/>
      <c r="NVC3" s="34"/>
      <c r="NVD3" s="34"/>
      <c r="NVE3" s="34"/>
      <c r="NVF3" s="34"/>
      <c r="NVG3" s="34"/>
      <c r="NVH3" s="34"/>
      <c r="NVI3" s="34"/>
      <c r="NVJ3" s="34"/>
      <c r="NVK3" s="34"/>
      <c r="NVL3" s="34"/>
      <c r="NVM3" s="34"/>
      <c r="NVN3" s="34"/>
      <c r="NVO3" s="34"/>
      <c r="NVP3" s="34"/>
      <c r="NVQ3" s="34"/>
      <c r="NVR3" s="34"/>
      <c r="NVS3" s="34"/>
      <c r="NVT3" s="34"/>
      <c r="NVU3" s="34"/>
      <c r="NVV3" s="34"/>
      <c r="NVW3" s="34"/>
      <c r="NVX3" s="34"/>
      <c r="NVY3" s="34"/>
      <c r="NVZ3" s="34"/>
      <c r="NWA3" s="34"/>
      <c r="NWB3" s="34"/>
      <c r="NWC3" s="34"/>
      <c r="NWD3" s="34"/>
      <c r="NWE3" s="34"/>
      <c r="NWF3" s="34"/>
      <c r="NWG3" s="34"/>
      <c r="NWH3" s="34"/>
      <c r="NWI3" s="34"/>
      <c r="NWJ3" s="34"/>
      <c r="NWK3" s="34"/>
      <c r="NWL3" s="34"/>
      <c r="NWM3" s="34"/>
      <c r="NWN3" s="34"/>
      <c r="NWO3" s="34"/>
      <c r="NWP3" s="34"/>
      <c r="NWQ3" s="34"/>
      <c r="NWR3" s="34"/>
      <c r="NWS3" s="34"/>
      <c r="NWT3" s="34"/>
      <c r="NWU3" s="34"/>
      <c r="NWV3" s="34"/>
      <c r="NWW3" s="34"/>
      <c r="NWX3" s="34"/>
      <c r="NWY3" s="34"/>
      <c r="NWZ3" s="34"/>
      <c r="NXA3" s="34"/>
      <c r="NXB3" s="34"/>
      <c r="NXC3" s="34"/>
      <c r="NXD3" s="34"/>
      <c r="NXE3" s="34"/>
      <c r="NXF3" s="34"/>
      <c r="NXG3" s="34"/>
      <c r="NXH3" s="34"/>
      <c r="NXI3" s="34"/>
      <c r="NXJ3" s="34"/>
      <c r="NXK3" s="34"/>
      <c r="NXL3" s="34"/>
      <c r="NXM3" s="34"/>
      <c r="NXN3" s="34"/>
      <c r="NXO3" s="34"/>
      <c r="NXP3" s="34"/>
      <c r="NXQ3" s="34"/>
      <c r="NXR3" s="34"/>
      <c r="NXS3" s="34"/>
      <c r="NXT3" s="34"/>
      <c r="NXU3" s="34"/>
      <c r="NXV3" s="34"/>
      <c r="NXW3" s="34"/>
      <c r="NXX3" s="34"/>
      <c r="NXY3" s="34"/>
      <c r="NXZ3" s="34"/>
      <c r="NYA3" s="34"/>
      <c r="NYB3" s="34"/>
      <c r="NYC3" s="34"/>
      <c r="NYD3" s="34"/>
      <c r="NYE3" s="34"/>
      <c r="NYF3" s="34"/>
      <c r="NYG3" s="34"/>
      <c r="NYH3" s="34"/>
      <c r="NYI3" s="34"/>
      <c r="NYJ3" s="34"/>
      <c r="NYK3" s="34"/>
      <c r="NYL3" s="34"/>
      <c r="NYM3" s="34"/>
      <c r="NYN3" s="34"/>
      <c r="NYO3" s="34"/>
      <c r="NYP3" s="34"/>
      <c r="NYQ3" s="34"/>
      <c r="NYR3" s="34"/>
      <c r="NYS3" s="34"/>
      <c r="NYT3" s="34"/>
      <c r="NYU3" s="34"/>
      <c r="NYV3" s="34"/>
      <c r="NYW3" s="34"/>
      <c r="NYX3" s="34"/>
      <c r="NYY3" s="34"/>
      <c r="NYZ3" s="34"/>
      <c r="NZA3" s="34"/>
      <c r="NZB3" s="34"/>
      <c r="NZC3" s="34"/>
      <c r="NZD3" s="34"/>
      <c r="NZE3" s="34"/>
      <c r="NZF3" s="34"/>
      <c r="NZG3" s="34"/>
      <c r="NZH3" s="34"/>
      <c r="NZI3" s="34"/>
      <c r="NZJ3" s="34"/>
      <c r="NZK3" s="34"/>
      <c r="NZL3" s="34"/>
      <c r="NZM3" s="34"/>
      <c r="NZN3" s="34"/>
      <c r="NZO3" s="34"/>
      <c r="NZP3" s="34"/>
      <c r="NZQ3" s="34"/>
      <c r="NZR3" s="34"/>
      <c r="NZS3" s="34"/>
      <c r="NZT3" s="34"/>
      <c r="NZU3" s="34"/>
      <c r="NZV3" s="34"/>
      <c r="NZW3" s="34"/>
      <c r="NZX3" s="34"/>
      <c r="NZY3" s="34"/>
      <c r="NZZ3" s="34"/>
      <c r="OAA3" s="34"/>
      <c r="OAB3" s="34"/>
      <c r="OAC3" s="34"/>
      <c r="OAD3" s="34"/>
      <c r="OAE3" s="34"/>
      <c r="OAF3" s="34"/>
      <c r="OAG3" s="34"/>
      <c r="OAH3" s="34"/>
      <c r="OAI3" s="34"/>
      <c r="OAJ3" s="34"/>
      <c r="OAK3" s="34"/>
      <c r="OAL3" s="34"/>
      <c r="OAM3" s="34"/>
      <c r="OAN3" s="34"/>
      <c r="OAO3" s="34"/>
      <c r="OAP3" s="34"/>
      <c r="OAQ3" s="34"/>
      <c r="OAR3" s="34"/>
      <c r="OAS3" s="34"/>
      <c r="OAT3" s="34"/>
      <c r="OAU3" s="34"/>
      <c r="OAV3" s="34"/>
      <c r="OAW3" s="34"/>
      <c r="OAX3" s="34"/>
      <c r="OAY3" s="34"/>
      <c r="OAZ3" s="34"/>
      <c r="OBA3" s="34"/>
      <c r="OBB3" s="34"/>
      <c r="OBC3" s="34"/>
      <c r="OBD3" s="34"/>
      <c r="OBE3" s="34"/>
      <c r="OBF3" s="34"/>
      <c r="OBG3" s="34"/>
      <c r="OBH3" s="34"/>
      <c r="OBI3" s="34"/>
      <c r="OBJ3" s="34"/>
      <c r="OBK3" s="34"/>
      <c r="OBL3" s="34"/>
      <c r="OBM3" s="34"/>
      <c r="OBN3" s="34"/>
      <c r="OBO3" s="34"/>
      <c r="OBP3" s="34"/>
      <c r="OBQ3" s="34"/>
      <c r="OBR3" s="34"/>
      <c r="OBS3" s="34"/>
      <c r="OBT3" s="34"/>
      <c r="OBU3" s="34"/>
      <c r="OBV3" s="34"/>
      <c r="OBW3" s="34"/>
      <c r="OBX3" s="34"/>
      <c r="OBY3" s="34"/>
      <c r="OBZ3" s="34"/>
      <c r="OCA3" s="34"/>
      <c r="OCB3" s="34"/>
      <c r="OCC3" s="34"/>
      <c r="OCD3" s="34"/>
      <c r="OCE3" s="34"/>
      <c r="OCF3" s="34"/>
      <c r="OCG3" s="34"/>
      <c r="OCH3" s="34"/>
      <c r="OCI3" s="34"/>
      <c r="OCJ3" s="34"/>
      <c r="OCK3" s="34"/>
      <c r="OCL3" s="34"/>
      <c r="OCM3" s="34"/>
      <c r="OCN3" s="34"/>
      <c r="OCO3" s="34"/>
      <c r="OCP3" s="34"/>
      <c r="OCQ3" s="34"/>
      <c r="OCR3" s="34"/>
      <c r="OCS3" s="34"/>
      <c r="OCT3" s="34"/>
      <c r="OCU3" s="34"/>
      <c r="OCV3" s="34"/>
      <c r="OCW3" s="34"/>
      <c r="OCX3" s="34"/>
      <c r="OCY3" s="34"/>
      <c r="OCZ3" s="34"/>
      <c r="ODA3" s="34"/>
      <c r="ODB3" s="34"/>
      <c r="ODC3" s="34"/>
      <c r="ODD3" s="34"/>
      <c r="ODE3" s="34"/>
      <c r="ODF3" s="34"/>
      <c r="ODG3" s="34"/>
      <c r="ODH3" s="34"/>
      <c r="ODI3" s="34"/>
      <c r="ODJ3" s="34"/>
      <c r="ODK3" s="34"/>
      <c r="ODL3" s="34"/>
      <c r="ODM3" s="34"/>
      <c r="ODN3" s="34"/>
      <c r="ODO3" s="34"/>
      <c r="ODP3" s="34"/>
      <c r="ODQ3" s="34"/>
      <c r="ODR3" s="34"/>
      <c r="ODS3" s="34"/>
      <c r="ODT3" s="34"/>
      <c r="ODU3" s="34"/>
      <c r="ODV3" s="34"/>
      <c r="ODW3" s="34"/>
      <c r="ODX3" s="34"/>
      <c r="ODY3" s="34"/>
      <c r="ODZ3" s="34"/>
      <c r="OEA3" s="34"/>
      <c r="OEB3" s="34"/>
      <c r="OEC3" s="34"/>
      <c r="OED3" s="34"/>
      <c r="OEE3" s="34"/>
      <c r="OEF3" s="34"/>
      <c r="OEG3" s="34"/>
      <c r="OEH3" s="34"/>
      <c r="OEI3" s="34"/>
      <c r="OEJ3" s="34"/>
      <c r="OEK3" s="34"/>
      <c r="OEL3" s="34"/>
      <c r="OEM3" s="34"/>
      <c r="OEN3" s="34"/>
      <c r="OEO3" s="34"/>
      <c r="OEP3" s="34"/>
      <c r="OEQ3" s="34"/>
      <c r="OER3" s="34"/>
      <c r="OES3" s="34"/>
      <c r="OET3" s="34"/>
      <c r="OEU3" s="34"/>
      <c r="OEV3" s="34"/>
      <c r="OEW3" s="34"/>
      <c r="OEX3" s="34"/>
      <c r="OEY3" s="34"/>
      <c r="OEZ3" s="34"/>
      <c r="OFA3" s="34"/>
      <c r="OFB3" s="34"/>
      <c r="OFC3" s="34"/>
      <c r="OFD3" s="34"/>
      <c r="OFE3" s="34"/>
      <c r="OFF3" s="34"/>
      <c r="OFG3" s="34"/>
      <c r="OFH3" s="34"/>
      <c r="OFI3" s="34"/>
      <c r="OFJ3" s="34"/>
      <c r="OFK3" s="34"/>
      <c r="OFL3" s="34"/>
      <c r="OFM3" s="34"/>
      <c r="OFN3" s="34"/>
      <c r="OFO3" s="34"/>
      <c r="OFP3" s="34"/>
      <c r="OFQ3" s="34"/>
      <c r="OFR3" s="34"/>
      <c r="OFS3" s="34"/>
      <c r="OFT3" s="34"/>
      <c r="OFU3" s="34"/>
      <c r="OFV3" s="34"/>
      <c r="OFW3" s="34"/>
      <c r="OFX3" s="34"/>
      <c r="OFY3" s="34"/>
      <c r="OFZ3" s="34"/>
      <c r="OGA3" s="34"/>
      <c r="OGB3" s="34"/>
      <c r="OGC3" s="34"/>
      <c r="OGD3" s="34"/>
      <c r="OGE3" s="34"/>
      <c r="OGF3" s="34"/>
      <c r="OGG3" s="34"/>
      <c r="OGH3" s="34"/>
      <c r="OGI3" s="34"/>
      <c r="OGJ3" s="34"/>
      <c r="OGK3" s="34"/>
      <c r="OGL3" s="34"/>
      <c r="OGM3" s="34"/>
      <c r="OGN3" s="34"/>
      <c r="OGO3" s="34"/>
      <c r="OGP3" s="34"/>
      <c r="OGQ3" s="34"/>
      <c r="OGR3" s="34"/>
      <c r="OGS3" s="34"/>
      <c r="OGT3" s="34"/>
      <c r="OGU3" s="34"/>
      <c r="OGV3" s="34"/>
      <c r="OGW3" s="34"/>
      <c r="OGX3" s="34"/>
      <c r="OGY3" s="34"/>
      <c r="OGZ3" s="34"/>
      <c r="OHA3" s="34"/>
      <c r="OHB3" s="34"/>
      <c r="OHC3" s="34"/>
      <c r="OHD3" s="34"/>
      <c r="OHE3" s="34"/>
      <c r="OHF3" s="34"/>
      <c r="OHG3" s="34"/>
      <c r="OHH3" s="34"/>
      <c r="OHI3" s="34"/>
      <c r="OHJ3" s="34"/>
      <c r="OHK3" s="34"/>
      <c r="OHL3" s="34"/>
      <c r="OHM3" s="34"/>
      <c r="OHN3" s="34"/>
      <c r="OHO3" s="34"/>
      <c r="OHP3" s="34"/>
      <c r="OHQ3" s="34"/>
      <c r="OHR3" s="34"/>
      <c r="OHS3" s="34"/>
      <c r="OHT3" s="34"/>
      <c r="OHU3" s="34"/>
      <c r="OHV3" s="34"/>
      <c r="OHW3" s="34"/>
      <c r="OHX3" s="34"/>
      <c r="OHY3" s="34"/>
      <c r="OHZ3" s="34"/>
      <c r="OIA3" s="34"/>
      <c r="OIB3" s="34"/>
      <c r="OIC3" s="34"/>
      <c r="OID3" s="34"/>
      <c r="OIE3" s="34"/>
      <c r="OIF3" s="34"/>
      <c r="OIG3" s="34"/>
      <c r="OIH3" s="34"/>
      <c r="OII3" s="34"/>
      <c r="OIJ3" s="34"/>
      <c r="OIK3" s="34"/>
      <c r="OIL3" s="34"/>
      <c r="OIM3" s="34"/>
      <c r="OIN3" s="34"/>
      <c r="OIO3" s="34"/>
      <c r="OIP3" s="34"/>
      <c r="OIQ3" s="34"/>
      <c r="OIR3" s="34"/>
      <c r="OIS3" s="34"/>
      <c r="OIT3" s="34"/>
      <c r="OIU3" s="34"/>
      <c r="OIV3" s="34"/>
      <c r="OIW3" s="34"/>
      <c r="OIX3" s="34"/>
      <c r="OIY3" s="34"/>
      <c r="OIZ3" s="34"/>
      <c r="OJA3" s="34"/>
      <c r="OJB3" s="34"/>
      <c r="OJC3" s="34"/>
      <c r="OJD3" s="34"/>
      <c r="OJE3" s="34"/>
      <c r="OJF3" s="34"/>
      <c r="OJG3" s="34"/>
      <c r="OJH3" s="34"/>
      <c r="OJI3" s="34"/>
      <c r="OJJ3" s="34"/>
      <c r="OJK3" s="34"/>
      <c r="OJL3" s="34"/>
      <c r="OJM3" s="34"/>
      <c r="OJN3" s="34"/>
      <c r="OJO3" s="34"/>
      <c r="OJP3" s="34"/>
      <c r="OJQ3" s="34"/>
      <c r="OJR3" s="34"/>
      <c r="OJS3" s="34"/>
      <c r="OJT3" s="34"/>
      <c r="OJU3" s="34"/>
      <c r="OJV3" s="34"/>
      <c r="OJW3" s="34"/>
      <c r="OJX3" s="34"/>
      <c r="OJY3" s="34"/>
      <c r="OJZ3" s="34"/>
      <c r="OKA3" s="34"/>
      <c r="OKB3" s="34"/>
      <c r="OKC3" s="34"/>
      <c r="OKD3" s="34"/>
      <c r="OKE3" s="34"/>
      <c r="OKF3" s="34"/>
      <c r="OKG3" s="34"/>
      <c r="OKH3" s="34"/>
      <c r="OKI3" s="34"/>
      <c r="OKJ3" s="34"/>
      <c r="OKK3" s="34"/>
      <c r="OKL3" s="34"/>
      <c r="OKM3" s="34"/>
      <c r="OKN3" s="34"/>
      <c r="OKO3" s="34"/>
      <c r="OKP3" s="34"/>
      <c r="OKQ3" s="34"/>
      <c r="OKR3" s="34"/>
      <c r="OKS3" s="34"/>
      <c r="OKT3" s="34"/>
      <c r="OKU3" s="34"/>
      <c r="OKV3" s="34"/>
      <c r="OKW3" s="34"/>
      <c r="OKX3" s="34"/>
      <c r="OKY3" s="34"/>
      <c r="OKZ3" s="34"/>
      <c r="OLA3" s="34"/>
      <c r="OLB3" s="34"/>
      <c r="OLC3" s="34"/>
      <c r="OLD3" s="34"/>
      <c r="OLE3" s="34"/>
      <c r="OLF3" s="34"/>
      <c r="OLG3" s="34"/>
      <c r="OLH3" s="34"/>
      <c r="OLI3" s="34"/>
      <c r="OLJ3" s="34"/>
      <c r="OLK3" s="34"/>
      <c r="OLL3" s="34"/>
      <c r="OLM3" s="34"/>
      <c r="OLN3" s="34"/>
      <c r="OLO3" s="34"/>
      <c r="OLP3" s="34"/>
      <c r="OLQ3" s="34"/>
      <c r="OLR3" s="34"/>
      <c r="OLS3" s="34"/>
      <c r="OLT3" s="34"/>
      <c r="OLU3" s="34"/>
      <c r="OLV3" s="34"/>
      <c r="OLW3" s="34"/>
      <c r="OLX3" s="34"/>
      <c r="OLY3" s="34"/>
      <c r="OLZ3" s="34"/>
      <c r="OMA3" s="34"/>
      <c r="OMB3" s="34"/>
      <c r="OMC3" s="34"/>
      <c r="OMD3" s="34"/>
      <c r="OME3" s="34"/>
      <c r="OMF3" s="34"/>
      <c r="OMG3" s="34"/>
      <c r="OMH3" s="34"/>
      <c r="OMI3" s="34"/>
      <c r="OMJ3" s="34"/>
      <c r="OMK3" s="34"/>
      <c r="OML3" s="34"/>
      <c r="OMM3" s="34"/>
      <c r="OMN3" s="34"/>
      <c r="OMO3" s="34"/>
      <c r="OMP3" s="34"/>
      <c r="OMQ3" s="34"/>
      <c r="OMR3" s="34"/>
      <c r="OMS3" s="34"/>
      <c r="OMT3" s="34"/>
      <c r="OMU3" s="34"/>
      <c r="OMV3" s="34"/>
      <c r="OMW3" s="34"/>
      <c r="OMX3" s="34"/>
      <c r="OMY3" s="34"/>
      <c r="OMZ3" s="34"/>
      <c r="ONA3" s="34"/>
      <c r="ONB3" s="34"/>
      <c r="ONC3" s="34"/>
      <c r="OND3" s="34"/>
      <c r="ONE3" s="34"/>
      <c r="ONF3" s="34"/>
      <c r="ONG3" s="34"/>
      <c r="ONH3" s="34"/>
      <c r="ONI3" s="34"/>
      <c r="ONJ3" s="34"/>
      <c r="ONK3" s="34"/>
      <c r="ONL3" s="34"/>
      <c r="ONM3" s="34"/>
      <c r="ONN3" s="34"/>
      <c r="ONO3" s="34"/>
      <c r="ONP3" s="34"/>
      <c r="ONQ3" s="34"/>
      <c r="ONR3" s="34"/>
      <c r="ONS3" s="34"/>
      <c r="ONT3" s="34"/>
      <c r="ONU3" s="34"/>
      <c r="ONV3" s="34"/>
      <c r="ONW3" s="34"/>
      <c r="ONX3" s="34"/>
      <c r="ONY3" s="34"/>
      <c r="ONZ3" s="34"/>
      <c r="OOA3" s="34"/>
      <c r="OOB3" s="34"/>
      <c r="OOC3" s="34"/>
      <c r="OOD3" s="34"/>
      <c r="OOE3" s="34"/>
      <c r="OOF3" s="34"/>
      <c r="OOG3" s="34"/>
      <c r="OOH3" s="34"/>
      <c r="OOI3" s="34"/>
      <c r="OOJ3" s="34"/>
      <c r="OOK3" s="34"/>
      <c r="OOL3" s="34"/>
      <c r="OOM3" s="34"/>
      <c r="OON3" s="34"/>
      <c r="OOO3" s="34"/>
      <c r="OOP3" s="34"/>
      <c r="OOQ3" s="34"/>
      <c r="OOR3" s="34"/>
      <c r="OOS3" s="34"/>
      <c r="OOT3" s="34"/>
      <c r="OOU3" s="34"/>
      <c r="OOV3" s="34"/>
      <c r="OOW3" s="34"/>
      <c r="OOX3" s="34"/>
      <c r="OOY3" s="34"/>
      <c r="OOZ3" s="34"/>
      <c r="OPA3" s="34"/>
      <c r="OPB3" s="34"/>
      <c r="OPC3" s="34"/>
      <c r="OPD3" s="34"/>
      <c r="OPE3" s="34"/>
      <c r="OPF3" s="34"/>
      <c r="OPG3" s="34"/>
      <c r="OPH3" s="34"/>
      <c r="OPI3" s="34"/>
      <c r="OPJ3" s="34"/>
      <c r="OPK3" s="34"/>
      <c r="OPL3" s="34"/>
      <c r="OPM3" s="34"/>
      <c r="OPN3" s="34"/>
      <c r="OPO3" s="34"/>
      <c r="OPP3" s="34"/>
      <c r="OPQ3" s="34"/>
      <c r="OPR3" s="34"/>
      <c r="OPS3" s="34"/>
      <c r="OPT3" s="34"/>
      <c r="OPU3" s="34"/>
      <c r="OPV3" s="34"/>
      <c r="OPW3" s="34"/>
      <c r="OPX3" s="34"/>
      <c r="OPY3" s="34"/>
      <c r="OPZ3" s="34"/>
      <c r="OQA3" s="34"/>
      <c r="OQB3" s="34"/>
      <c r="OQC3" s="34"/>
      <c r="OQD3" s="34"/>
      <c r="OQE3" s="34"/>
      <c r="OQF3" s="34"/>
      <c r="OQG3" s="34"/>
      <c r="OQH3" s="34"/>
      <c r="OQI3" s="34"/>
      <c r="OQJ3" s="34"/>
      <c r="OQK3" s="34"/>
      <c r="OQL3" s="34"/>
      <c r="OQM3" s="34"/>
      <c r="OQN3" s="34"/>
      <c r="OQO3" s="34"/>
      <c r="OQP3" s="34"/>
      <c r="OQQ3" s="34"/>
      <c r="OQR3" s="34"/>
      <c r="OQS3" s="34"/>
      <c r="OQT3" s="34"/>
      <c r="OQU3" s="34"/>
      <c r="OQV3" s="34"/>
      <c r="OQW3" s="34"/>
      <c r="OQX3" s="34"/>
      <c r="OQY3" s="34"/>
      <c r="OQZ3" s="34"/>
      <c r="ORA3" s="34"/>
      <c r="ORB3" s="34"/>
      <c r="ORC3" s="34"/>
      <c r="ORD3" s="34"/>
      <c r="ORE3" s="34"/>
      <c r="ORF3" s="34"/>
      <c r="ORG3" s="34"/>
      <c r="ORH3" s="34"/>
      <c r="ORI3" s="34"/>
      <c r="ORJ3" s="34"/>
      <c r="ORK3" s="34"/>
      <c r="ORL3" s="34"/>
      <c r="ORM3" s="34"/>
      <c r="ORN3" s="34"/>
      <c r="ORO3" s="34"/>
      <c r="ORP3" s="34"/>
      <c r="ORQ3" s="34"/>
      <c r="ORR3" s="34"/>
      <c r="ORS3" s="34"/>
      <c r="ORT3" s="34"/>
      <c r="ORU3" s="34"/>
      <c r="ORV3" s="34"/>
      <c r="ORW3" s="34"/>
      <c r="ORX3" s="34"/>
      <c r="ORY3" s="34"/>
      <c r="ORZ3" s="34"/>
      <c r="OSA3" s="34"/>
      <c r="OSB3" s="34"/>
      <c r="OSC3" s="34"/>
      <c r="OSD3" s="34"/>
      <c r="OSE3" s="34"/>
      <c r="OSF3" s="34"/>
      <c r="OSG3" s="34"/>
      <c r="OSH3" s="34"/>
      <c r="OSI3" s="34"/>
      <c r="OSJ3" s="34"/>
      <c r="OSK3" s="34"/>
      <c r="OSL3" s="34"/>
      <c r="OSM3" s="34"/>
      <c r="OSN3" s="34"/>
      <c r="OSO3" s="34"/>
      <c r="OSP3" s="34"/>
      <c r="OSQ3" s="34"/>
      <c r="OSR3" s="34"/>
      <c r="OSS3" s="34"/>
      <c r="OST3" s="34"/>
      <c r="OSU3" s="34"/>
      <c r="OSV3" s="34"/>
      <c r="OSW3" s="34"/>
      <c r="OSX3" s="34"/>
      <c r="OSY3" s="34"/>
      <c r="OSZ3" s="34"/>
      <c r="OTA3" s="34"/>
      <c r="OTB3" s="34"/>
      <c r="OTC3" s="34"/>
      <c r="OTD3" s="34"/>
      <c r="OTE3" s="34"/>
      <c r="OTF3" s="34"/>
      <c r="OTG3" s="34"/>
      <c r="OTH3" s="34"/>
      <c r="OTI3" s="34"/>
      <c r="OTJ3" s="34"/>
      <c r="OTK3" s="34"/>
      <c r="OTL3" s="34"/>
      <c r="OTM3" s="34"/>
      <c r="OTN3" s="34"/>
      <c r="OTO3" s="34"/>
      <c r="OTP3" s="34"/>
      <c r="OTQ3" s="34"/>
      <c r="OTR3" s="34"/>
      <c r="OTS3" s="34"/>
      <c r="OTT3" s="34"/>
      <c r="OTU3" s="34"/>
      <c r="OTV3" s="34"/>
      <c r="OTW3" s="34"/>
      <c r="OTX3" s="34"/>
      <c r="OTY3" s="34"/>
      <c r="OTZ3" s="34"/>
      <c r="OUA3" s="34"/>
      <c r="OUB3" s="34"/>
      <c r="OUC3" s="34"/>
      <c r="OUD3" s="34"/>
      <c r="OUE3" s="34"/>
      <c r="OUF3" s="34"/>
      <c r="OUG3" s="34"/>
      <c r="OUH3" s="34"/>
      <c r="OUI3" s="34"/>
      <c r="OUJ3" s="34"/>
      <c r="OUK3" s="34"/>
      <c r="OUL3" s="34"/>
      <c r="OUM3" s="34"/>
      <c r="OUN3" s="34"/>
      <c r="OUO3" s="34"/>
      <c r="OUP3" s="34"/>
      <c r="OUQ3" s="34"/>
      <c r="OUR3" s="34"/>
      <c r="OUS3" s="34"/>
      <c r="OUT3" s="34"/>
      <c r="OUU3" s="34"/>
      <c r="OUV3" s="34"/>
      <c r="OUW3" s="34"/>
      <c r="OUX3" s="34"/>
      <c r="OUY3" s="34"/>
      <c r="OUZ3" s="34"/>
      <c r="OVA3" s="34"/>
      <c r="OVB3" s="34"/>
      <c r="OVC3" s="34"/>
      <c r="OVD3" s="34"/>
      <c r="OVE3" s="34"/>
      <c r="OVF3" s="34"/>
      <c r="OVG3" s="34"/>
      <c r="OVH3" s="34"/>
      <c r="OVI3" s="34"/>
      <c r="OVJ3" s="34"/>
      <c r="OVK3" s="34"/>
      <c r="OVL3" s="34"/>
      <c r="OVM3" s="34"/>
      <c r="OVN3" s="34"/>
      <c r="OVO3" s="34"/>
      <c r="OVP3" s="34"/>
      <c r="OVQ3" s="34"/>
      <c r="OVR3" s="34"/>
      <c r="OVS3" s="34"/>
      <c r="OVT3" s="34"/>
      <c r="OVU3" s="34"/>
      <c r="OVV3" s="34"/>
      <c r="OVW3" s="34"/>
      <c r="OVX3" s="34"/>
      <c r="OVY3" s="34"/>
      <c r="OVZ3" s="34"/>
      <c r="OWA3" s="34"/>
      <c r="OWB3" s="34"/>
      <c r="OWC3" s="34"/>
      <c r="OWD3" s="34"/>
      <c r="OWE3" s="34"/>
      <c r="OWF3" s="34"/>
      <c r="OWG3" s="34"/>
      <c r="OWH3" s="34"/>
      <c r="OWI3" s="34"/>
      <c r="OWJ3" s="34"/>
      <c r="OWK3" s="34"/>
      <c r="OWL3" s="34"/>
      <c r="OWM3" s="34"/>
      <c r="OWN3" s="34"/>
      <c r="OWO3" s="34"/>
      <c r="OWP3" s="34"/>
      <c r="OWQ3" s="34"/>
      <c r="OWR3" s="34"/>
      <c r="OWS3" s="34"/>
      <c r="OWT3" s="34"/>
      <c r="OWU3" s="34"/>
      <c r="OWV3" s="34"/>
      <c r="OWW3" s="34"/>
      <c r="OWX3" s="34"/>
      <c r="OWY3" s="34"/>
      <c r="OWZ3" s="34"/>
      <c r="OXA3" s="34"/>
      <c r="OXB3" s="34"/>
      <c r="OXC3" s="34"/>
      <c r="OXD3" s="34"/>
      <c r="OXE3" s="34"/>
      <c r="OXF3" s="34"/>
      <c r="OXG3" s="34"/>
      <c r="OXH3" s="34"/>
      <c r="OXI3" s="34"/>
      <c r="OXJ3" s="34"/>
      <c r="OXK3" s="34"/>
      <c r="OXL3" s="34"/>
      <c r="OXM3" s="34"/>
      <c r="OXN3" s="34"/>
      <c r="OXO3" s="34"/>
      <c r="OXP3" s="34"/>
      <c r="OXQ3" s="34"/>
      <c r="OXR3" s="34"/>
      <c r="OXS3" s="34"/>
      <c r="OXT3" s="34"/>
      <c r="OXU3" s="34"/>
      <c r="OXV3" s="34"/>
      <c r="OXW3" s="34"/>
      <c r="OXX3" s="34"/>
      <c r="OXY3" s="34"/>
      <c r="OXZ3" s="34"/>
      <c r="OYA3" s="34"/>
      <c r="OYB3" s="34"/>
      <c r="OYC3" s="34"/>
      <c r="OYD3" s="34"/>
      <c r="OYE3" s="34"/>
      <c r="OYF3" s="34"/>
      <c r="OYG3" s="34"/>
      <c r="OYH3" s="34"/>
      <c r="OYI3" s="34"/>
      <c r="OYJ3" s="34"/>
      <c r="OYK3" s="34"/>
      <c r="OYL3" s="34"/>
      <c r="OYM3" s="34"/>
      <c r="OYN3" s="34"/>
      <c r="OYO3" s="34"/>
      <c r="OYP3" s="34"/>
      <c r="OYQ3" s="34"/>
      <c r="OYR3" s="34"/>
      <c r="OYS3" s="34"/>
      <c r="OYT3" s="34"/>
      <c r="OYU3" s="34"/>
      <c r="OYV3" s="34"/>
      <c r="OYW3" s="34"/>
      <c r="OYX3" s="34"/>
      <c r="OYY3" s="34"/>
      <c r="OYZ3" s="34"/>
      <c r="OZA3" s="34"/>
      <c r="OZB3" s="34"/>
      <c r="OZC3" s="34"/>
      <c r="OZD3" s="34"/>
      <c r="OZE3" s="34"/>
      <c r="OZF3" s="34"/>
      <c r="OZG3" s="34"/>
      <c r="OZH3" s="34"/>
      <c r="OZI3" s="34"/>
      <c r="OZJ3" s="34"/>
      <c r="OZK3" s="34"/>
      <c r="OZL3" s="34"/>
      <c r="OZM3" s="34"/>
      <c r="OZN3" s="34"/>
      <c r="OZO3" s="34"/>
      <c r="OZP3" s="34"/>
      <c r="OZQ3" s="34"/>
      <c r="OZR3" s="34"/>
      <c r="OZS3" s="34"/>
      <c r="OZT3" s="34"/>
      <c r="OZU3" s="34"/>
      <c r="OZV3" s="34"/>
      <c r="OZW3" s="34"/>
      <c r="OZX3" s="34"/>
      <c r="OZY3" s="34"/>
      <c r="OZZ3" s="34"/>
      <c r="PAA3" s="34"/>
      <c r="PAB3" s="34"/>
      <c r="PAC3" s="34"/>
      <c r="PAD3" s="34"/>
      <c r="PAE3" s="34"/>
      <c r="PAF3" s="34"/>
      <c r="PAG3" s="34"/>
      <c r="PAH3" s="34"/>
      <c r="PAI3" s="34"/>
      <c r="PAJ3" s="34"/>
      <c r="PAK3" s="34"/>
      <c r="PAL3" s="34"/>
      <c r="PAM3" s="34"/>
      <c r="PAN3" s="34"/>
      <c r="PAO3" s="34"/>
      <c r="PAP3" s="34"/>
      <c r="PAQ3" s="34"/>
      <c r="PAR3" s="34"/>
      <c r="PAS3" s="34"/>
      <c r="PAT3" s="34"/>
      <c r="PAU3" s="34"/>
      <c r="PAV3" s="34"/>
      <c r="PAW3" s="34"/>
      <c r="PAX3" s="34"/>
      <c r="PAY3" s="34"/>
      <c r="PAZ3" s="34"/>
      <c r="PBA3" s="34"/>
      <c r="PBB3" s="34"/>
      <c r="PBC3" s="34"/>
      <c r="PBD3" s="34"/>
      <c r="PBE3" s="34"/>
      <c r="PBF3" s="34"/>
      <c r="PBG3" s="34"/>
      <c r="PBH3" s="34"/>
      <c r="PBI3" s="34"/>
      <c r="PBJ3" s="34"/>
      <c r="PBK3" s="34"/>
      <c r="PBL3" s="34"/>
      <c r="PBM3" s="34"/>
      <c r="PBN3" s="34"/>
      <c r="PBO3" s="34"/>
      <c r="PBP3" s="34"/>
      <c r="PBQ3" s="34"/>
      <c r="PBR3" s="34"/>
      <c r="PBS3" s="34"/>
      <c r="PBT3" s="34"/>
      <c r="PBU3" s="34"/>
      <c r="PBV3" s="34"/>
      <c r="PBW3" s="34"/>
      <c r="PBX3" s="34"/>
      <c r="PBY3" s="34"/>
      <c r="PBZ3" s="34"/>
      <c r="PCA3" s="34"/>
      <c r="PCB3" s="34"/>
      <c r="PCC3" s="34"/>
      <c r="PCD3" s="34"/>
      <c r="PCE3" s="34"/>
      <c r="PCF3" s="34"/>
      <c r="PCG3" s="34"/>
      <c r="PCH3" s="34"/>
      <c r="PCI3" s="34"/>
      <c r="PCJ3" s="34"/>
      <c r="PCK3" s="34"/>
      <c r="PCL3" s="34"/>
      <c r="PCM3" s="34"/>
      <c r="PCN3" s="34"/>
      <c r="PCO3" s="34"/>
      <c r="PCP3" s="34"/>
      <c r="PCQ3" s="34"/>
      <c r="PCR3" s="34"/>
      <c r="PCS3" s="34"/>
      <c r="PCT3" s="34"/>
      <c r="PCU3" s="34"/>
      <c r="PCV3" s="34"/>
      <c r="PCW3" s="34"/>
      <c r="PCX3" s="34"/>
      <c r="PCY3" s="34"/>
      <c r="PCZ3" s="34"/>
      <c r="PDA3" s="34"/>
      <c r="PDB3" s="34"/>
      <c r="PDC3" s="34"/>
      <c r="PDD3" s="34"/>
      <c r="PDE3" s="34"/>
      <c r="PDF3" s="34"/>
      <c r="PDG3" s="34"/>
      <c r="PDH3" s="34"/>
      <c r="PDI3" s="34"/>
      <c r="PDJ3" s="34"/>
      <c r="PDK3" s="34"/>
      <c r="PDL3" s="34"/>
      <c r="PDM3" s="34"/>
      <c r="PDN3" s="34"/>
      <c r="PDO3" s="34"/>
      <c r="PDP3" s="34"/>
      <c r="PDQ3" s="34"/>
      <c r="PDR3" s="34"/>
      <c r="PDS3" s="34"/>
      <c r="PDT3" s="34"/>
      <c r="PDU3" s="34"/>
      <c r="PDV3" s="34"/>
      <c r="PDW3" s="34"/>
      <c r="PDX3" s="34"/>
      <c r="PDY3" s="34"/>
      <c r="PDZ3" s="34"/>
      <c r="PEA3" s="34"/>
      <c r="PEB3" s="34"/>
      <c r="PEC3" s="34"/>
      <c r="PED3" s="34"/>
      <c r="PEE3" s="34"/>
      <c r="PEF3" s="34"/>
      <c r="PEG3" s="34"/>
      <c r="PEH3" s="34"/>
      <c r="PEI3" s="34"/>
      <c r="PEJ3" s="34"/>
      <c r="PEK3" s="34"/>
      <c r="PEL3" s="34"/>
      <c r="PEM3" s="34"/>
      <c r="PEN3" s="34"/>
      <c r="PEO3" s="34"/>
      <c r="PEP3" s="34"/>
      <c r="PEQ3" s="34"/>
      <c r="PER3" s="34"/>
      <c r="PES3" s="34"/>
      <c r="PET3" s="34"/>
      <c r="PEU3" s="34"/>
      <c r="PEV3" s="34"/>
      <c r="PEW3" s="34"/>
      <c r="PEX3" s="34"/>
      <c r="PEY3" s="34"/>
      <c r="PEZ3" s="34"/>
      <c r="PFA3" s="34"/>
      <c r="PFB3" s="34"/>
      <c r="PFC3" s="34"/>
      <c r="PFD3" s="34"/>
      <c r="PFE3" s="34"/>
      <c r="PFF3" s="34"/>
      <c r="PFG3" s="34"/>
      <c r="PFH3" s="34"/>
      <c r="PFI3" s="34"/>
      <c r="PFJ3" s="34"/>
      <c r="PFK3" s="34"/>
      <c r="PFL3" s="34"/>
      <c r="PFM3" s="34"/>
      <c r="PFN3" s="34"/>
      <c r="PFO3" s="34"/>
      <c r="PFP3" s="34"/>
      <c r="PFQ3" s="34"/>
      <c r="PFR3" s="34"/>
      <c r="PFS3" s="34"/>
      <c r="PFT3" s="34"/>
      <c r="PFU3" s="34"/>
      <c r="PFV3" s="34"/>
      <c r="PFW3" s="34"/>
      <c r="PFX3" s="34"/>
      <c r="PFY3" s="34"/>
      <c r="PFZ3" s="34"/>
      <c r="PGA3" s="34"/>
      <c r="PGB3" s="34"/>
      <c r="PGC3" s="34"/>
      <c r="PGD3" s="34"/>
      <c r="PGE3" s="34"/>
      <c r="PGF3" s="34"/>
      <c r="PGG3" s="34"/>
      <c r="PGH3" s="34"/>
      <c r="PGI3" s="34"/>
      <c r="PGJ3" s="34"/>
      <c r="PGK3" s="34"/>
      <c r="PGL3" s="34"/>
      <c r="PGM3" s="34"/>
      <c r="PGN3" s="34"/>
      <c r="PGO3" s="34"/>
      <c r="PGP3" s="34"/>
      <c r="PGQ3" s="34"/>
      <c r="PGR3" s="34"/>
      <c r="PGS3" s="34"/>
      <c r="PGT3" s="34"/>
      <c r="PGU3" s="34"/>
      <c r="PGV3" s="34"/>
      <c r="PGW3" s="34"/>
      <c r="PGX3" s="34"/>
      <c r="PGY3" s="34"/>
      <c r="PGZ3" s="34"/>
      <c r="PHA3" s="34"/>
      <c r="PHB3" s="34"/>
      <c r="PHC3" s="34"/>
      <c r="PHD3" s="34"/>
      <c r="PHE3" s="34"/>
      <c r="PHF3" s="34"/>
      <c r="PHG3" s="34"/>
      <c r="PHH3" s="34"/>
      <c r="PHI3" s="34"/>
      <c r="PHJ3" s="34"/>
      <c r="PHK3" s="34"/>
      <c r="PHL3" s="34"/>
      <c r="PHM3" s="34"/>
      <c r="PHN3" s="34"/>
      <c r="PHO3" s="34"/>
      <c r="PHP3" s="34"/>
      <c r="PHQ3" s="34"/>
      <c r="PHR3" s="34"/>
      <c r="PHS3" s="34"/>
      <c r="PHT3" s="34"/>
      <c r="PHU3" s="34"/>
      <c r="PHV3" s="34"/>
      <c r="PHW3" s="34"/>
      <c r="PHX3" s="34"/>
      <c r="PHY3" s="34"/>
      <c r="PHZ3" s="34"/>
      <c r="PIA3" s="34"/>
      <c r="PIB3" s="34"/>
      <c r="PIC3" s="34"/>
      <c r="PID3" s="34"/>
      <c r="PIE3" s="34"/>
      <c r="PIF3" s="34"/>
      <c r="PIG3" s="34"/>
      <c r="PIH3" s="34"/>
      <c r="PII3" s="34"/>
      <c r="PIJ3" s="34"/>
      <c r="PIK3" s="34"/>
      <c r="PIL3" s="34"/>
      <c r="PIM3" s="34"/>
      <c r="PIN3" s="34"/>
      <c r="PIO3" s="34"/>
      <c r="PIP3" s="34"/>
      <c r="PIQ3" s="34"/>
      <c r="PIR3" s="34"/>
      <c r="PIS3" s="34"/>
      <c r="PIT3" s="34"/>
      <c r="PIU3" s="34"/>
      <c r="PIV3" s="34"/>
      <c r="PIW3" s="34"/>
      <c r="PIX3" s="34"/>
      <c r="PIY3" s="34"/>
      <c r="PIZ3" s="34"/>
      <c r="PJA3" s="34"/>
      <c r="PJB3" s="34"/>
      <c r="PJC3" s="34"/>
      <c r="PJD3" s="34"/>
      <c r="PJE3" s="34"/>
      <c r="PJF3" s="34"/>
      <c r="PJG3" s="34"/>
      <c r="PJH3" s="34"/>
      <c r="PJI3" s="34"/>
      <c r="PJJ3" s="34"/>
      <c r="PJK3" s="34"/>
      <c r="PJL3" s="34"/>
      <c r="PJM3" s="34"/>
      <c r="PJN3" s="34"/>
      <c r="PJO3" s="34"/>
      <c r="PJP3" s="34"/>
      <c r="PJQ3" s="34"/>
      <c r="PJR3" s="34"/>
      <c r="PJS3" s="34"/>
      <c r="PJT3" s="34"/>
      <c r="PJU3" s="34"/>
      <c r="PJV3" s="34"/>
      <c r="PJW3" s="34"/>
      <c r="PJX3" s="34"/>
      <c r="PJY3" s="34"/>
      <c r="PJZ3" s="34"/>
      <c r="PKA3" s="34"/>
    </row>
    <row r="4" spans="1:11103" s="5" customFormat="1" ht="15" customHeight="1">
      <c r="A4" s="2" t="s">
        <v>1</v>
      </c>
      <c r="B4" s="1401" t="s">
        <v>2</v>
      </c>
      <c r="C4" s="1401"/>
      <c r="D4" s="1401"/>
      <c r="E4" s="1401"/>
      <c r="F4" s="1401"/>
      <c r="G4" s="3" t="s">
        <v>3</v>
      </c>
      <c r="H4" s="3" t="s">
        <v>4</v>
      </c>
      <c r="I4" s="1401" t="s">
        <v>5</v>
      </c>
      <c r="J4" s="1401"/>
      <c r="K4" s="4" t="s">
        <v>6</v>
      </c>
      <c r="M4" s="6" t="s">
        <v>7</v>
      </c>
      <c r="N4" s="7">
        <v>8</v>
      </c>
    </row>
    <row r="5" spans="1:11103" ht="15" customHeight="1">
      <c r="A5" s="8"/>
      <c r="B5" s="9"/>
      <c r="C5" s="10"/>
      <c r="D5" s="10"/>
      <c r="E5" s="10"/>
      <c r="F5" s="11"/>
      <c r="G5" s="12"/>
      <c r="H5" s="12"/>
      <c r="I5" s="12"/>
      <c r="J5" s="12"/>
      <c r="K5" s="13"/>
    </row>
    <row r="6" spans="1:11103" ht="15" customHeight="1">
      <c r="A6" s="15">
        <v>1</v>
      </c>
      <c r="B6" s="16"/>
      <c r="C6" s="17" t="s">
        <v>8</v>
      </c>
      <c r="D6" s="17"/>
      <c r="E6" s="17"/>
      <c r="F6" s="18"/>
      <c r="G6" s="19" t="s">
        <v>9</v>
      </c>
      <c r="H6" s="19" t="s">
        <v>10</v>
      </c>
      <c r="I6" s="20">
        <f t="shared" ref="I6:I44" si="0">TRUNC(J6/$N$4,-2)</f>
        <v>22000</v>
      </c>
      <c r="J6" s="20">
        <v>176000</v>
      </c>
      <c r="K6" s="21"/>
    </row>
    <row r="7" spans="1:11103" ht="15" customHeight="1">
      <c r="A7" s="15">
        <f>A6+1</f>
        <v>2</v>
      </c>
      <c r="B7" s="16"/>
      <c r="C7" s="17" t="s">
        <v>11</v>
      </c>
      <c r="D7" s="17"/>
      <c r="E7" s="17"/>
      <c r="F7" s="18"/>
      <c r="G7" s="19" t="s">
        <v>9</v>
      </c>
      <c r="H7" s="19" t="s">
        <v>10</v>
      </c>
      <c r="I7" s="20">
        <f t="shared" si="0"/>
        <v>22000</v>
      </c>
      <c r="J7" s="20">
        <v>176000</v>
      </c>
      <c r="K7" s="21"/>
    </row>
    <row r="8" spans="1:11103" ht="15" customHeight="1">
      <c r="A8" s="15">
        <v>3</v>
      </c>
      <c r="B8" s="16"/>
      <c r="C8" s="17" t="s">
        <v>12</v>
      </c>
      <c r="D8" s="17"/>
      <c r="E8" s="17"/>
      <c r="F8" s="18"/>
      <c r="G8" s="19" t="s">
        <v>9</v>
      </c>
      <c r="H8" s="19" t="s">
        <v>10</v>
      </c>
      <c r="I8" s="20">
        <f t="shared" si="0"/>
        <v>22000</v>
      </c>
      <c r="J8" s="20">
        <v>176000</v>
      </c>
      <c r="K8" s="21"/>
    </row>
    <row r="9" spans="1:11103" ht="15" customHeight="1">
      <c r="A9" s="15">
        <f t="shared" ref="A9" si="1">A8+1</f>
        <v>4</v>
      </c>
      <c r="B9" s="16"/>
      <c r="C9" s="17" t="s">
        <v>13</v>
      </c>
      <c r="D9" s="17"/>
      <c r="E9" s="17"/>
      <c r="F9" s="18"/>
      <c r="G9" s="19" t="s">
        <v>14</v>
      </c>
      <c r="H9" s="19" t="s">
        <v>10</v>
      </c>
      <c r="I9" s="20">
        <f t="shared" si="0"/>
        <v>23200</v>
      </c>
      <c r="J9" s="20">
        <v>186000</v>
      </c>
      <c r="K9" s="21"/>
    </row>
    <row r="10" spans="1:11103" ht="15" customHeight="1">
      <c r="A10" s="15">
        <v>5</v>
      </c>
      <c r="B10" s="16"/>
      <c r="C10" s="17" t="s">
        <v>15</v>
      </c>
      <c r="D10" s="17"/>
      <c r="E10" s="17"/>
      <c r="F10" s="18"/>
      <c r="G10" s="19" t="s">
        <v>14</v>
      </c>
      <c r="H10" s="19" t="s">
        <v>10</v>
      </c>
      <c r="I10" s="20">
        <f t="shared" si="0"/>
        <v>23200</v>
      </c>
      <c r="J10" s="20">
        <v>186000</v>
      </c>
      <c r="K10" s="21"/>
    </row>
    <row r="11" spans="1:11103" ht="15" customHeight="1">
      <c r="A11" s="15">
        <f t="shared" ref="A11" si="2">A10+1</f>
        <v>6</v>
      </c>
      <c r="B11" s="16"/>
      <c r="C11" s="17" t="s">
        <v>16</v>
      </c>
      <c r="D11" s="17"/>
      <c r="E11" s="17"/>
      <c r="F11" s="18"/>
      <c r="G11" s="19" t="s">
        <v>14</v>
      </c>
      <c r="H11" s="19" t="s">
        <v>10</v>
      </c>
      <c r="I11" s="20">
        <f t="shared" si="0"/>
        <v>23200</v>
      </c>
      <c r="J11" s="20">
        <v>186000</v>
      </c>
      <c r="K11" s="21"/>
    </row>
    <row r="12" spans="1:11103" ht="15" customHeight="1">
      <c r="A12" s="15">
        <v>7</v>
      </c>
      <c r="B12" s="16"/>
      <c r="C12" s="17" t="s">
        <v>17</v>
      </c>
      <c r="D12" s="17"/>
      <c r="E12" s="17"/>
      <c r="F12" s="18"/>
      <c r="G12" s="19" t="s">
        <v>14</v>
      </c>
      <c r="H12" s="19" t="s">
        <v>10</v>
      </c>
      <c r="I12" s="20">
        <f t="shared" si="0"/>
        <v>23200</v>
      </c>
      <c r="J12" s="20">
        <v>186000</v>
      </c>
      <c r="K12" s="21"/>
    </row>
    <row r="13" spans="1:11103" ht="15" customHeight="1">
      <c r="A13" s="15">
        <f t="shared" ref="A13" si="3">A12+1</f>
        <v>8</v>
      </c>
      <c r="B13" s="16"/>
      <c r="C13" s="17" t="s">
        <v>18</v>
      </c>
      <c r="D13" s="17"/>
      <c r="E13" s="17"/>
      <c r="F13" s="18"/>
      <c r="G13" s="19" t="s">
        <v>14</v>
      </c>
      <c r="H13" s="19" t="s">
        <v>10</v>
      </c>
      <c r="I13" s="20">
        <f t="shared" si="0"/>
        <v>23200</v>
      </c>
      <c r="J13" s="20">
        <v>186000</v>
      </c>
      <c r="K13" s="21"/>
    </row>
    <row r="14" spans="1:11103" ht="15" customHeight="1">
      <c r="A14" s="15">
        <v>9</v>
      </c>
      <c r="B14" s="16"/>
      <c r="C14" s="17" t="s">
        <v>19</v>
      </c>
      <c r="D14" s="17"/>
      <c r="E14" s="17"/>
      <c r="F14" s="18"/>
      <c r="G14" s="19" t="s">
        <v>14</v>
      </c>
      <c r="H14" s="19" t="s">
        <v>10</v>
      </c>
      <c r="I14" s="20">
        <f t="shared" si="0"/>
        <v>23200</v>
      </c>
      <c r="J14" s="20">
        <v>186000</v>
      </c>
      <c r="K14" s="21"/>
    </row>
    <row r="15" spans="1:11103" ht="15" customHeight="1">
      <c r="A15" s="15">
        <f t="shared" ref="A15" si="4">A14+1</f>
        <v>10</v>
      </c>
      <c r="B15" s="16"/>
      <c r="C15" s="17" t="s">
        <v>20</v>
      </c>
      <c r="D15" s="17"/>
      <c r="E15" s="17"/>
      <c r="F15" s="18"/>
      <c r="G15" s="19" t="s">
        <v>14</v>
      </c>
      <c r="H15" s="19" t="s">
        <v>10</v>
      </c>
      <c r="I15" s="20">
        <f t="shared" si="0"/>
        <v>23200</v>
      </c>
      <c r="J15" s="20">
        <v>186000</v>
      </c>
      <c r="K15" s="21"/>
    </row>
    <row r="16" spans="1:11103" ht="15" customHeight="1">
      <c r="A16" s="15">
        <v>11</v>
      </c>
      <c r="B16" s="16"/>
      <c r="C16" s="17" t="s">
        <v>689</v>
      </c>
      <c r="D16" s="17"/>
      <c r="E16" s="17"/>
      <c r="F16" s="18"/>
      <c r="G16" s="19" t="s">
        <v>14</v>
      </c>
      <c r="H16" s="19" t="s">
        <v>10</v>
      </c>
      <c r="I16" s="20">
        <f t="shared" si="0"/>
        <v>23200</v>
      </c>
      <c r="J16" s="20">
        <v>186000</v>
      </c>
      <c r="K16" s="21"/>
    </row>
    <row r="17" spans="1:11" ht="15" customHeight="1">
      <c r="A17" s="15">
        <f t="shared" ref="A17" si="5">A16+1</f>
        <v>12</v>
      </c>
      <c r="B17" s="16"/>
      <c r="C17" s="17" t="s">
        <v>21</v>
      </c>
      <c r="D17" s="17"/>
      <c r="E17" s="17"/>
      <c r="F17" s="18"/>
      <c r="G17" s="19" t="s">
        <v>14</v>
      </c>
      <c r="H17" s="19" t="s">
        <v>10</v>
      </c>
      <c r="I17" s="20">
        <f t="shared" si="0"/>
        <v>23200</v>
      </c>
      <c r="J17" s="20">
        <v>186000</v>
      </c>
      <c r="K17" s="21"/>
    </row>
    <row r="18" spans="1:11" ht="15" customHeight="1">
      <c r="A18" s="15">
        <v>13</v>
      </c>
      <c r="B18" s="16"/>
      <c r="C18" s="17" t="s">
        <v>22</v>
      </c>
      <c r="D18" s="17"/>
      <c r="E18" s="17"/>
      <c r="F18" s="18"/>
      <c r="G18" s="19" t="s">
        <v>14</v>
      </c>
      <c r="H18" s="19" t="s">
        <v>10</v>
      </c>
      <c r="I18" s="20">
        <f t="shared" si="0"/>
        <v>23200</v>
      </c>
      <c r="J18" s="20">
        <v>186000</v>
      </c>
      <c r="K18" s="21"/>
    </row>
    <row r="19" spans="1:11" ht="15" customHeight="1">
      <c r="A19" s="15">
        <f t="shared" ref="A19" si="6">A18+1</f>
        <v>14</v>
      </c>
      <c r="B19" s="16"/>
      <c r="C19" s="17" t="s">
        <v>23</v>
      </c>
      <c r="D19" s="17"/>
      <c r="E19" s="17"/>
      <c r="F19" s="18"/>
      <c r="G19" s="19" t="s">
        <v>14</v>
      </c>
      <c r="H19" s="19" t="s">
        <v>10</v>
      </c>
      <c r="I19" s="20">
        <f t="shared" si="0"/>
        <v>23200</v>
      </c>
      <c r="J19" s="20">
        <v>186000</v>
      </c>
      <c r="K19" s="21"/>
    </row>
    <row r="20" spans="1:11" ht="15" customHeight="1">
      <c r="A20" s="15">
        <v>15</v>
      </c>
      <c r="B20" s="16"/>
      <c r="C20" s="17" t="s">
        <v>24</v>
      </c>
      <c r="D20" s="17"/>
      <c r="E20" s="17"/>
      <c r="F20" s="18"/>
      <c r="G20" s="19" t="s">
        <v>14</v>
      </c>
      <c r="H20" s="19" t="s">
        <v>10</v>
      </c>
      <c r="I20" s="20">
        <f t="shared" si="0"/>
        <v>23200</v>
      </c>
      <c r="J20" s="20">
        <v>186000</v>
      </c>
      <c r="K20" s="21"/>
    </row>
    <row r="21" spans="1:11" ht="15" customHeight="1">
      <c r="A21" s="15">
        <f t="shared" ref="A21" si="7">A20+1</f>
        <v>16</v>
      </c>
      <c r="B21" s="16"/>
      <c r="C21" s="17" t="s">
        <v>25</v>
      </c>
      <c r="D21" s="17"/>
      <c r="E21" s="17"/>
      <c r="F21" s="18"/>
      <c r="G21" s="19" t="s">
        <v>14</v>
      </c>
      <c r="H21" s="19" t="s">
        <v>10</v>
      </c>
      <c r="I21" s="20">
        <f t="shared" si="0"/>
        <v>23200</v>
      </c>
      <c r="J21" s="20">
        <v>186000</v>
      </c>
      <c r="K21" s="21"/>
    </row>
    <row r="22" spans="1:11" ht="15" customHeight="1">
      <c r="A22" s="15">
        <v>17</v>
      </c>
      <c r="B22" s="16"/>
      <c r="C22" s="17" t="s">
        <v>2938</v>
      </c>
      <c r="D22" s="17"/>
      <c r="E22" s="17"/>
      <c r="F22" s="18"/>
      <c r="G22" s="19" t="s">
        <v>14</v>
      </c>
      <c r="H22" s="19" t="s">
        <v>10</v>
      </c>
      <c r="I22" s="20">
        <f t="shared" si="0"/>
        <v>23200</v>
      </c>
      <c r="J22" s="20">
        <v>186000</v>
      </c>
      <c r="K22" s="21"/>
    </row>
    <row r="23" spans="1:11" ht="15" customHeight="1">
      <c r="A23" s="15">
        <f t="shared" ref="A23" si="8">A22+1</f>
        <v>18</v>
      </c>
      <c r="B23" s="16"/>
      <c r="C23" s="17" t="s">
        <v>26</v>
      </c>
      <c r="D23" s="17"/>
      <c r="E23" s="17"/>
      <c r="F23" s="18"/>
      <c r="G23" s="19" t="s">
        <v>14</v>
      </c>
      <c r="H23" s="19" t="s">
        <v>10</v>
      </c>
      <c r="I23" s="20">
        <f t="shared" si="0"/>
        <v>23200</v>
      </c>
      <c r="J23" s="20">
        <v>186000</v>
      </c>
      <c r="K23" s="21"/>
    </row>
    <row r="24" spans="1:11" ht="15" customHeight="1">
      <c r="A24" s="15">
        <v>19</v>
      </c>
      <c r="B24" s="16"/>
      <c r="C24" s="17" t="s">
        <v>27</v>
      </c>
      <c r="D24" s="17"/>
      <c r="E24" s="17"/>
      <c r="F24" s="18"/>
      <c r="G24" s="19" t="s">
        <v>14</v>
      </c>
      <c r="H24" s="19" t="s">
        <v>10</v>
      </c>
      <c r="I24" s="20">
        <f t="shared" si="0"/>
        <v>23200</v>
      </c>
      <c r="J24" s="20">
        <v>186000</v>
      </c>
      <c r="K24" s="21"/>
    </row>
    <row r="25" spans="1:11" ht="15" customHeight="1">
      <c r="A25" s="15">
        <f t="shared" ref="A25" si="9">A24+1</f>
        <v>20</v>
      </c>
      <c r="B25" s="16"/>
      <c r="C25" s="22" t="s">
        <v>28</v>
      </c>
      <c r="D25" s="17"/>
      <c r="E25" s="17"/>
      <c r="F25" s="18"/>
      <c r="G25" s="19" t="s">
        <v>14</v>
      </c>
      <c r="H25" s="19" t="s">
        <v>10</v>
      </c>
      <c r="I25" s="20">
        <f t="shared" si="0"/>
        <v>23200</v>
      </c>
      <c r="J25" s="20">
        <v>186000</v>
      </c>
      <c r="K25" s="21"/>
    </row>
    <row r="26" spans="1:11" ht="15" customHeight="1">
      <c r="A26" s="15">
        <v>11</v>
      </c>
      <c r="B26" s="16"/>
      <c r="C26" s="160" t="s">
        <v>1714</v>
      </c>
      <c r="D26" s="17"/>
      <c r="E26" s="17"/>
      <c r="F26" s="18"/>
      <c r="G26" s="19" t="s">
        <v>14</v>
      </c>
      <c r="H26" s="19" t="s">
        <v>10</v>
      </c>
      <c r="I26" s="20">
        <f t="shared" si="0"/>
        <v>23200</v>
      </c>
      <c r="J26" s="20">
        <v>186000</v>
      </c>
      <c r="K26" s="21"/>
    </row>
    <row r="27" spans="1:11" ht="15" customHeight="1">
      <c r="A27" s="15">
        <v>21</v>
      </c>
      <c r="B27" s="16"/>
      <c r="C27" s="17" t="s">
        <v>29</v>
      </c>
      <c r="D27" s="17"/>
      <c r="E27" s="17"/>
      <c r="F27" s="18"/>
      <c r="G27" s="19" t="s">
        <v>30</v>
      </c>
      <c r="H27" s="19" t="s">
        <v>10</v>
      </c>
      <c r="I27" s="20">
        <f t="shared" si="0"/>
        <v>24500</v>
      </c>
      <c r="J27" s="20">
        <v>196000</v>
      </c>
      <c r="K27" s="21"/>
    </row>
    <row r="28" spans="1:11" ht="15" customHeight="1">
      <c r="A28" s="15">
        <v>22</v>
      </c>
      <c r="B28" s="16"/>
      <c r="C28" s="17" t="s">
        <v>31</v>
      </c>
      <c r="D28" s="17"/>
      <c r="E28" s="17"/>
      <c r="F28" s="18"/>
      <c r="G28" s="19" t="s">
        <v>32</v>
      </c>
      <c r="H28" s="19" t="s">
        <v>10</v>
      </c>
      <c r="I28" s="20">
        <f t="shared" si="0"/>
        <v>25700</v>
      </c>
      <c r="J28" s="20">
        <f>J9+20000</f>
        <v>206000</v>
      </c>
      <c r="K28" s="21"/>
    </row>
    <row r="29" spans="1:11" ht="15" customHeight="1">
      <c r="A29" s="15">
        <v>23</v>
      </c>
      <c r="B29" s="16"/>
      <c r="C29" s="17" t="s">
        <v>33</v>
      </c>
      <c r="D29" s="17"/>
      <c r="E29" s="17"/>
      <c r="F29" s="18"/>
      <c r="G29" s="19" t="s">
        <v>34</v>
      </c>
      <c r="H29" s="19" t="s">
        <v>10</v>
      </c>
      <c r="I29" s="20">
        <f t="shared" si="0"/>
        <v>27000</v>
      </c>
      <c r="J29" s="20">
        <v>216000</v>
      </c>
      <c r="K29" s="23"/>
    </row>
    <row r="30" spans="1:11" ht="15" customHeight="1">
      <c r="A30" s="15">
        <v>24</v>
      </c>
      <c r="B30" s="16"/>
      <c r="C30" s="17" t="s">
        <v>35</v>
      </c>
      <c r="D30" s="17"/>
      <c r="E30" s="17"/>
      <c r="F30" s="18"/>
      <c r="G30" s="19" t="s">
        <v>36</v>
      </c>
      <c r="H30" s="19" t="s">
        <v>10</v>
      </c>
      <c r="I30" s="20">
        <f t="shared" si="0"/>
        <v>25700</v>
      </c>
      <c r="J30" s="20">
        <v>206000</v>
      </c>
      <c r="K30" s="21"/>
    </row>
    <row r="31" spans="1:11" ht="15" customHeight="1">
      <c r="A31" s="15">
        <f t="shared" ref="A31" si="10">A30+1</f>
        <v>25</v>
      </c>
      <c r="B31" s="16"/>
      <c r="C31" s="17" t="s">
        <v>37</v>
      </c>
      <c r="D31" s="17"/>
      <c r="E31" s="17"/>
      <c r="F31" s="18"/>
      <c r="G31" s="19" t="s">
        <v>38</v>
      </c>
      <c r="H31" s="19" t="s">
        <v>10</v>
      </c>
      <c r="I31" s="20">
        <f t="shared" si="0"/>
        <v>27000</v>
      </c>
      <c r="J31" s="20">
        <v>216000</v>
      </c>
      <c r="K31" s="21"/>
    </row>
    <row r="32" spans="1:11" ht="15" customHeight="1">
      <c r="A32" s="15">
        <v>26</v>
      </c>
      <c r="B32" s="16"/>
      <c r="C32" s="17" t="s">
        <v>39</v>
      </c>
      <c r="D32" s="17"/>
      <c r="E32" s="17"/>
      <c r="F32" s="18"/>
      <c r="G32" s="19" t="s">
        <v>40</v>
      </c>
      <c r="H32" s="19" t="s">
        <v>10</v>
      </c>
      <c r="I32" s="20">
        <f t="shared" si="0"/>
        <v>27000</v>
      </c>
      <c r="J32" s="20">
        <v>216000</v>
      </c>
      <c r="K32" s="21"/>
    </row>
    <row r="33" spans="1:11" ht="15" customHeight="1">
      <c r="A33" s="15">
        <f t="shared" ref="A33" si="11">A32+1</f>
        <v>27</v>
      </c>
      <c r="B33" s="16"/>
      <c r="C33" s="17" t="s">
        <v>41</v>
      </c>
      <c r="D33" s="17"/>
      <c r="E33" s="17"/>
      <c r="F33" s="18"/>
      <c r="G33" s="19" t="s">
        <v>42</v>
      </c>
      <c r="H33" s="19" t="s">
        <v>10</v>
      </c>
      <c r="I33" s="20">
        <f t="shared" si="0"/>
        <v>27000</v>
      </c>
      <c r="J33" s="20">
        <v>216000</v>
      </c>
      <c r="K33" s="21"/>
    </row>
    <row r="34" spans="1:11" ht="15" customHeight="1">
      <c r="A34" s="15">
        <v>28</v>
      </c>
      <c r="B34" s="16"/>
      <c r="C34" s="17" t="s">
        <v>43</v>
      </c>
      <c r="D34" s="17"/>
      <c r="E34" s="17"/>
      <c r="F34" s="18"/>
      <c r="G34" s="19" t="s">
        <v>40</v>
      </c>
      <c r="H34" s="19" t="s">
        <v>10</v>
      </c>
      <c r="I34" s="20">
        <f t="shared" si="0"/>
        <v>27000</v>
      </c>
      <c r="J34" s="20">
        <v>216000</v>
      </c>
      <c r="K34" s="21"/>
    </row>
    <row r="35" spans="1:11" ht="15" customHeight="1">
      <c r="A35" s="15">
        <f t="shared" ref="A35" si="12">A34+1</f>
        <v>29</v>
      </c>
      <c r="B35" s="16"/>
      <c r="C35" s="17" t="s">
        <v>44</v>
      </c>
      <c r="D35" s="17"/>
      <c r="E35" s="17"/>
      <c r="F35" s="18"/>
      <c r="G35" s="19" t="s">
        <v>45</v>
      </c>
      <c r="H35" s="19" t="s">
        <v>10</v>
      </c>
      <c r="I35" s="20">
        <f t="shared" si="0"/>
        <v>27000</v>
      </c>
      <c r="J35" s="20">
        <v>216000</v>
      </c>
      <c r="K35" s="21"/>
    </row>
    <row r="36" spans="1:11" ht="15" customHeight="1">
      <c r="A36" s="15">
        <v>30</v>
      </c>
      <c r="B36" s="16"/>
      <c r="C36" s="17" t="s">
        <v>46</v>
      </c>
      <c r="D36" s="17"/>
      <c r="E36" s="17"/>
      <c r="F36" s="18"/>
      <c r="G36" s="19" t="s">
        <v>47</v>
      </c>
      <c r="H36" s="19" t="s">
        <v>10</v>
      </c>
      <c r="I36" s="20">
        <f t="shared" si="0"/>
        <v>27000</v>
      </c>
      <c r="J36" s="20">
        <v>216000</v>
      </c>
      <c r="K36" s="21"/>
    </row>
    <row r="37" spans="1:11" ht="15" customHeight="1">
      <c r="A37" s="15">
        <v>31</v>
      </c>
      <c r="B37" s="16"/>
      <c r="C37" s="17" t="s">
        <v>48</v>
      </c>
      <c r="D37" s="17"/>
      <c r="E37" s="17"/>
      <c r="F37" s="18"/>
      <c r="G37" s="19" t="s">
        <v>49</v>
      </c>
      <c r="H37" s="19" t="s">
        <v>10</v>
      </c>
      <c r="I37" s="20">
        <f t="shared" si="0"/>
        <v>27000</v>
      </c>
      <c r="J37" s="20">
        <v>216000</v>
      </c>
      <c r="K37" s="21"/>
    </row>
    <row r="38" spans="1:11" ht="15" customHeight="1">
      <c r="A38" s="15">
        <v>32</v>
      </c>
      <c r="B38" s="16"/>
      <c r="C38" s="17" t="s">
        <v>50</v>
      </c>
      <c r="D38" s="17"/>
      <c r="E38" s="17"/>
      <c r="F38" s="18"/>
      <c r="G38" s="19" t="s">
        <v>51</v>
      </c>
      <c r="H38" s="19" t="s">
        <v>10</v>
      </c>
      <c r="I38" s="20">
        <f t="shared" si="0"/>
        <v>27000</v>
      </c>
      <c r="J38" s="20">
        <v>216000</v>
      </c>
      <c r="K38" s="21"/>
    </row>
    <row r="39" spans="1:11" ht="15" customHeight="1">
      <c r="A39" s="15">
        <v>33</v>
      </c>
      <c r="B39" s="16"/>
      <c r="C39" s="17" t="s">
        <v>52</v>
      </c>
      <c r="D39" s="17"/>
      <c r="E39" s="17"/>
      <c r="F39" s="18"/>
      <c r="G39" s="19" t="s">
        <v>53</v>
      </c>
      <c r="H39" s="19" t="s">
        <v>10</v>
      </c>
      <c r="I39" s="20">
        <f t="shared" si="0"/>
        <v>27000</v>
      </c>
      <c r="J39" s="20">
        <v>216000</v>
      </c>
      <c r="K39" s="21"/>
    </row>
    <row r="40" spans="1:11" ht="15" customHeight="1">
      <c r="A40" s="15">
        <v>34</v>
      </c>
      <c r="B40" s="16"/>
      <c r="C40" s="17" t="s">
        <v>54</v>
      </c>
      <c r="D40" s="17"/>
      <c r="E40" s="17"/>
      <c r="F40" s="18"/>
      <c r="G40" s="19" t="s">
        <v>55</v>
      </c>
      <c r="H40" s="19" t="s">
        <v>10</v>
      </c>
      <c r="I40" s="20">
        <f t="shared" si="0"/>
        <v>27000</v>
      </c>
      <c r="J40" s="20">
        <v>216000</v>
      </c>
      <c r="K40" s="21"/>
    </row>
    <row r="41" spans="1:11" ht="15" customHeight="1">
      <c r="A41" s="15">
        <v>35</v>
      </c>
      <c r="B41" s="16"/>
      <c r="C41" s="24" t="s">
        <v>56</v>
      </c>
      <c r="D41" s="17"/>
      <c r="E41" s="17"/>
      <c r="F41" s="18"/>
      <c r="G41" s="19" t="s">
        <v>40</v>
      </c>
      <c r="H41" s="19" t="s">
        <v>10</v>
      </c>
      <c r="I41" s="20">
        <f t="shared" si="0"/>
        <v>27000</v>
      </c>
      <c r="J41" s="20">
        <v>216000</v>
      </c>
      <c r="K41" s="21"/>
    </row>
    <row r="42" spans="1:11" ht="15" customHeight="1">
      <c r="A42" s="15">
        <v>36</v>
      </c>
      <c r="B42" s="16"/>
      <c r="C42" s="25" t="s">
        <v>57</v>
      </c>
      <c r="D42" s="17"/>
      <c r="E42" s="17"/>
      <c r="F42" s="18"/>
      <c r="G42" s="19" t="s">
        <v>42</v>
      </c>
      <c r="H42" s="19" t="s">
        <v>10</v>
      </c>
      <c r="I42" s="20">
        <f t="shared" si="0"/>
        <v>27000</v>
      </c>
      <c r="J42" s="20">
        <v>216000</v>
      </c>
      <c r="K42" s="21"/>
    </row>
    <row r="43" spans="1:11" ht="15" customHeight="1">
      <c r="A43" s="15">
        <f t="shared" ref="A43" si="13">A42+1</f>
        <v>37</v>
      </c>
      <c r="B43" s="16"/>
      <c r="C43" s="26" t="s">
        <v>58</v>
      </c>
      <c r="D43" s="17"/>
      <c r="E43" s="17"/>
      <c r="F43" s="18"/>
      <c r="G43" s="19"/>
      <c r="H43" s="19" t="s">
        <v>10</v>
      </c>
      <c r="I43" s="20">
        <f t="shared" si="0"/>
        <v>27000</v>
      </c>
      <c r="J43" s="20">
        <v>216000</v>
      </c>
      <c r="K43" s="21"/>
    </row>
    <row r="44" spans="1:11" ht="15" customHeight="1">
      <c r="A44" s="15">
        <v>38</v>
      </c>
      <c r="B44" s="16"/>
      <c r="C44" s="26" t="s">
        <v>59</v>
      </c>
      <c r="D44" s="17"/>
      <c r="E44" s="17"/>
      <c r="F44" s="18"/>
      <c r="G44" s="27"/>
      <c r="H44" s="19" t="s">
        <v>10</v>
      </c>
      <c r="I44" s="20">
        <f t="shared" si="0"/>
        <v>27000</v>
      </c>
      <c r="J44" s="20">
        <v>216000</v>
      </c>
      <c r="K44" s="21"/>
    </row>
    <row r="45" spans="1:11" ht="15" customHeight="1">
      <c r="A45" s="15"/>
      <c r="B45" s="16"/>
      <c r="C45" s="26"/>
      <c r="D45" s="17"/>
      <c r="E45" s="17"/>
      <c r="F45" s="18"/>
      <c r="G45" s="27"/>
      <c r="H45" s="27"/>
      <c r="I45" s="27"/>
      <c r="J45" s="27"/>
      <c r="K45" s="21"/>
    </row>
    <row r="46" spans="1:11" ht="15" customHeight="1">
      <c r="A46" s="15"/>
      <c r="B46" s="16"/>
      <c r="C46" s="26"/>
      <c r="D46" s="17"/>
      <c r="E46" s="17"/>
      <c r="F46" s="18"/>
      <c r="G46" s="27"/>
      <c r="H46" s="27"/>
      <c r="I46" s="27"/>
      <c r="J46" s="27"/>
      <c r="K46" s="21"/>
    </row>
    <row r="47" spans="1:11" ht="15" customHeight="1">
      <c r="A47" s="15"/>
      <c r="B47" s="16"/>
      <c r="C47" s="17"/>
      <c r="D47" s="17"/>
      <c r="E47" s="17"/>
      <c r="F47" s="18"/>
      <c r="G47" s="27"/>
      <c r="H47" s="27"/>
      <c r="I47" s="27"/>
      <c r="J47" s="27"/>
      <c r="K47" s="21"/>
    </row>
    <row r="48" spans="1:11" ht="15" customHeight="1" thickBot="1">
      <c r="A48" s="28"/>
      <c r="B48" s="29"/>
      <c r="C48" s="30"/>
      <c r="D48" s="30"/>
      <c r="E48" s="30"/>
      <c r="F48" s="31"/>
      <c r="G48" s="32"/>
      <c r="H48" s="32"/>
      <c r="I48" s="32"/>
      <c r="J48" s="32"/>
      <c r="K48" s="33"/>
    </row>
    <row r="51" spans="10:11" ht="15" customHeight="1">
      <c r="J51" s="35"/>
      <c r="K51" s="35"/>
    </row>
    <row r="52" spans="10:11" ht="15" customHeight="1">
      <c r="J52" s="35"/>
      <c r="K52" s="35"/>
    </row>
    <row r="53" spans="10:11" ht="15" customHeight="1">
      <c r="J53" s="36"/>
      <c r="K53" s="35"/>
    </row>
    <row r="54" spans="10:11" ht="15" customHeight="1">
      <c r="J54" s="36"/>
      <c r="K54" s="35"/>
    </row>
    <row r="55" spans="10:11" ht="15" customHeight="1">
      <c r="J55" s="36"/>
      <c r="K55" s="35"/>
    </row>
    <row r="56" spans="10:11" ht="15" customHeight="1">
      <c r="J56" s="36"/>
      <c r="K56" s="35"/>
    </row>
    <row r="57" spans="10:11" ht="15" customHeight="1">
      <c r="J57" s="37"/>
      <c r="K57" s="35"/>
    </row>
    <row r="58" spans="10:11" ht="15" customHeight="1">
      <c r="J58" s="35"/>
      <c r="K58" s="35"/>
    </row>
  </sheetData>
  <protectedRanges>
    <protectedRange sqref="N4 A47:K48 B25:B26 B27:K31 A45:B46 D45:K46 A1 B32:I40 D41:I44 J32:K44 B1:K9 D25:I26 B10:I24 J10:K26 B41:B44 A3:A44" name="Range1"/>
  </protectedRanges>
  <mergeCells count="3">
    <mergeCell ref="B4:F4"/>
    <mergeCell ref="I4:J4"/>
    <mergeCell ref="A1:K3"/>
  </mergeCells>
  <phoneticPr fontId="17" type="noConversion"/>
  <pageMargins left="0.7" right="0.7" top="0.75" bottom="0.75" header="0.3" footer="0.3"/>
  <pageSetup scale="73" fitToHeight="0" orientation="portrait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8020-55F5-4730-827E-A2F1A9ABCFC3}">
  <sheetPr codeName="Sheet4">
    <tabColor rgb="FF1F4E78"/>
  </sheetPr>
  <dimension ref="A1:W572"/>
  <sheetViews>
    <sheetView showGridLines="0" view="pageBreakPreview" zoomScale="107" zoomScaleNormal="75" zoomScaleSheetLayoutView="107" workbookViewId="0">
      <pane ySplit="4" topLeftCell="A5" activePane="bottomLeft" state="frozen"/>
      <selection activeCell="A5" sqref="A5"/>
      <selection pane="bottomLeft" activeCell="A572" sqref="A572"/>
    </sheetView>
  </sheetViews>
  <sheetFormatPr baseColWidth="10" defaultColWidth="9.1640625" defaultRowHeight="15" customHeight="1"/>
  <cols>
    <col min="1" max="1" width="6" style="174" customWidth="1"/>
    <col min="2" max="2" width="25.5" style="128" customWidth="1"/>
    <col min="3" max="5" width="6.1640625" style="128" customWidth="1"/>
    <col min="6" max="6" width="9.5" style="128" customWidth="1"/>
    <col min="7" max="7" width="17.5" style="148" customWidth="1"/>
    <col min="8" max="8" width="12.1640625" style="128" customWidth="1"/>
    <col min="9" max="9" width="20.83203125" style="128" customWidth="1"/>
    <col min="10" max="10" width="11.33203125" style="128" bestFit="1" customWidth="1"/>
    <col min="11" max="11" width="10.5" style="128" customWidth="1"/>
    <col min="12" max="16384" width="9.1640625" style="128"/>
  </cols>
  <sheetData>
    <row r="1" spans="1:23" s="120" customFormat="1" ht="15" customHeight="1">
      <c r="A1" s="1392" t="s">
        <v>2990</v>
      </c>
      <c r="B1" s="1392"/>
      <c r="C1" s="1392"/>
      <c r="D1" s="1392"/>
      <c r="E1" s="1392"/>
      <c r="F1" s="1392"/>
      <c r="G1" s="1392"/>
      <c r="H1" s="1392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</row>
    <row r="2" spans="1:23" s="120" customFormat="1" ht="15" customHeight="1">
      <c r="A2" s="1392"/>
      <c r="B2" s="1392"/>
      <c r="C2" s="1392"/>
      <c r="D2" s="1392"/>
      <c r="E2" s="1392"/>
      <c r="F2" s="1392"/>
      <c r="G2" s="1392"/>
      <c r="H2" s="1392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1:23" s="120" customFormat="1" ht="15" customHeight="1" thickBot="1">
      <c r="A3" s="1402"/>
      <c r="B3" s="1402"/>
      <c r="C3" s="1402"/>
      <c r="D3" s="1402"/>
      <c r="E3" s="1402"/>
      <c r="F3" s="1402"/>
      <c r="G3" s="1402"/>
      <c r="H3" s="1402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</row>
    <row r="4" spans="1:23" ht="15" customHeight="1" thickBot="1">
      <c r="A4" s="121" t="s">
        <v>1</v>
      </c>
      <c r="B4" s="122" t="s">
        <v>487</v>
      </c>
      <c r="C4" s="123"/>
      <c r="D4" s="123"/>
      <c r="E4" s="124"/>
      <c r="F4" s="125" t="s">
        <v>4</v>
      </c>
      <c r="G4" s="126" t="s">
        <v>488</v>
      </c>
      <c r="H4" s="127" t="s">
        <v>6</v>
      </c>
    </row>
    <row r="5" spans="1:23" ht="15" customHeight="1">
      <c r="A5" s="129"/>
      <c r="B5" s="130"/>
      <c r="C5" s="131"/>
      <c r="D5" s="131"/>
      <c r="E5" s="132"/>
      <c r="F5" s="133"/>
      <c r="G5" s="134"/>
      <c r="H5" s="135"/>
    </row>
    <row r="6" spans="1:23" ht="15" customHeight="1">
      <c r="A6" s="136">
        <v>1</v>
      </c>
      <c r="B6" s="137" t="s">
        <v>141</v>
      </c>
      <c r="C6" s="138"/>
      <c r="D6" s="138"/>
      <c r="E6" s="139"/>
      <c r="F6" s="140" t="s">
        <v>84</v>
      </c>
      <c r="G6" s="141">
        <v>100</v>
      </c>
      <c r="H6" s="142"/>
    </row>
    <row r="7" spans="1:23" ht="15" customHeight="1">
      <c r="A7" s="136">
        <v>2</v>
      </c>
      <c r="B7" s="137" t="s">
        <v>489</v>
      </c>
      <c r="C7" s="138"/>
      <c r="D7" s="138"/>
      <c r="E7" s="139"/>
      <c r="F7" s="140" t="s">
        <v>84</v>
      </c>
      <c r="G7" s="141">
        <v>100</v>
      </c>
      <c r="H7" s="142"/>
    </row>
    <row r="8" spans="1:23" ht="15" customHeight="1">
      <c r="A8" s="136">
        <v>3</v>
      </c>
      <c r="B8" s="137" t="s">
        <v>490</v>
      </c>
      <c r="C8" s="138"/>
      <c r="D8" s="138"/>
      <c r="E8" s="139"/>
      <c r="F8" s="140" t="s">
        <v>79</v>
      </c>
      <c r="G8" s="1242">
        <v>0</v>
      </c>
      <c r="H8" s="142"/>
    </row>
    <row r="9" spans="1:23" ht="15" customHeight="1">
      <c r="A9" s="136">
        <v>4</v>
      </c>
      <c r="B9" s="137" t="s">
        <v>491</v>
      </c>
      <c r="C9" s="138"/>
      <c r="D9" s="138"/>
      <c r="E9" s="139"/>
      <c r="F9" s="140" t="s">
        <v>84</v>
      </c>
      <c r="G9" s="1242">
        <v>0</v>
      </c>
      <c r="H9" s="142"/>
    </row>
    <row r="10" spans="1:23" ht="15" customHeight="1">
      <c r="A10" s="136">
        <v>5</v>
      </c>
      <c r="B10" s="137" t="s">
        <v>315</v>
      </c>
      <c r="C10" s="138"/>
      <c r="D10" s="138"/>
      <c r="E10" s="139"/>
      <c r="F10" s="140" t="s">
        <v>162</v>
      </c>
      <c r="G10" s="143">
        <v>200000</v>
      </c>
      <c r="H10" s="142"/>
    </row>
    <row r="11" spans="1:23" ht="15" customHeight="1">
      <c r="A11" s="136">
        <v>6</v>
      </c>
      <c r="B11" s="137" t="s">
        <v>313</v>
      </c>
      <c r="C11" s="138"/>
      <c r="D11" s="138"/>
      <c r="E11" s="139"/>
      <c r="F11" s="140" t="s">
        <v>162</v>
      </c>
      <c r="G11" s="143">
        <v>150000</v>
      </c>
      <c r="H11" s="142"/>
    </row>
    <row r="12" spans="1:23" ht="15" customHeight="1">
      <c r="A12" s="136">
        <v>7</v>
      </c>
      <c r="B12" s="137" t="s">
        <v>314</v>
      </c>
      <c r="C12" s="138"/>
      <c r="D12" s="138"/>
      <c r="E12" s="139"/>
      <c r="F12" s="140" t="s">
        <v>162</v>
      </c>
      <c r="G12" s="143">
        <v>130000</v>
      </c>
      <c r="H12" s="142"/>
    </row>
    <row r="13" spans="1:23" ht="15" customHeight="1">
      <c r="A13" s="136">
        <v>8</v>
      </c>
      <c r="B13" s="137" t="s">
        <v>424</v>
      </c>
      <c r="C13" s="138"/>
      <c r="D13" s="138"/>
      <c r="E13" s="139"/>
      <c r="F13" s="140" t="s">
        <v>425</v>
      </c>
      <c r="G13" s="143">
        <v>1000</v>
      </c>
      <c r="H13" s="142"/>
    </row>
    <row r="14" spans="1:23" ht="15" customHeight="1">
      <c r="A14" s="136">
        <v>9</v>
      </c>
      <c r="B14" s="137" t="s">
        <v>310</v>
      </c>
      <c r="C14" s="138"/>
      <c r="D14" s="138"/>
      <c r="E14" s="139"/>
      <c r="F14" s="140" t="s">
        <v>97</v>
      </c>
      <c r="G14" s="143">
        <v>750000</v>
      </c>
      <c r="H14" s="142"/>
    </row>
    <row r="15" spans="1:23" ht="15" customHeight="1">
      <c r="A15" s="136">
        <v>10</v>
      </c>
      <c r="B15" s="137" t="s">
        <v>196</v>
      </c>
      <c r="C15" s="138"/>
      <c r="D15" s="138"/>
      <c r="E15" s="139"/>
      <c r="F15" s="140" t="s">
        <v>146</v>
      </c>
      <c r="G15" s="143">
        <v>80000</v>
      </c>
      <c r="H15" s="142"/>
    </row>
    <row r="16" spans="1:23" ht="15" customHeight="1">
      <c r="A16" s="136">
        <v>11</v>
      </c>
      <c r="B16" s="137" t="s">
        <v>349</v>
      </c>
      <c r="C16" s="138"/>
      <c r="D16" s="138"/>
      <c r="E16" s="139"/>
      <c r="F16" s="140" t="s">
        <v>215</v>
      </c>
      <c r="G16" s="143">
        <v>53200</v>
      </c>
      <c r="H16" s="142"/>
    </row>
    <row r="17" spans="1:8" ht="15" customHeight="1">
      <c r="A17" s="136">
        <v>12</v>
      </c>
      <c r="B17" s="137" t="s">
        <v>346</v>
      </c>
      <c r="C17" s="138"/>
      <c r="D17" s="138"/>
      <c r="E17" s="139"/>
      <c r="F17" s="140" t="s">
        <v>97</v>
      </c>
      <c r="G17" s="1243">
        <v>647800</v>
      </c>
      <c r="H17" s="142"/>
    </row>
    <row r="18" spans="1:8" ht="15" customHeight="1">
      <c r="A18" s="136">
        <v>13</v>
      </c>
      <c r="B18" s="137" t="s">
        <v>411</v>
      </c>
      <c r="C18" s="138"/>
      <c r="D18" s="138"/>
      <c r="E18" s="139"/>
      <c r="F18" s="140" t="s">
        <v>97</v>
      </c>
      <c r="G18" s="143">
        <v>13900</v>
      </c>
      <c r="H18" s="142"/>
    </row>
    <row r="19" spans="1:8" ht="15" customHeight="1">
      <c r="A19" s="136">
        <v>14</v>
      </c>
      <c r="B19" s="137" t="s">
        <v>2983</v>
      </c>
      <c r="C19" s="138"/>
      <c r="D19" s="138"/>
      <c r="E19" s="139"/>
      <c r="F19" s="140" t="s">
        <v>2982</v>
      </c>
      <c r="G19" s="143">
        <v>86300</v>
      </c>
      <c r="H19" s="142"/>
    </row>
    <row r="20" spans="1:8" ht="15" customHeight="1">
      <c r="A20" s="136">
        <v>15</v>
      </c>
      <c r="B20" s="137" t="s">
        <v>2984</v>
      </c>
      <c r="C20" s="138"/>
      <c r="D20" s="138"/>
      <c r="E20" s="139"/>
      <c r="F20" s="140" t="s">
        <v>97</v>
      </c>
      <c r="G20" s="143">
        <v>76300</v>
      </c>
      <c r="H20" s="142"/>
    </row>
    <row r="21" spans="1:8" ht="15" customHeight="1">
      <c r="A21" s="136">
        <v>16</v>
      </c>
      <c r="B21" s="137" t="s">
        <v>3002</v>
      </c>
      <c r="C21" s="138"/>
      <c r="D21" s="138"/>
      <c r="E21" s="139"/>
      <c r="F21" s="140" t="s">
        <v>2982</v>
      </c>
      <c r="G21" s="143">
        <v>148400</v>
      </c>
      <c r="H21" s="273">
        <f>G21/(0.75*6)</f>
        <v>32977.777777777781</v>
      </c>
    </row>
    <row r="22" spans="1:8" ht="15" customHeight="1">
      <c r="A22" s="136">
        <v>17</v>
      </c>
      <c r="B22" s="137" t="s">
        <v>1864</v>
      </c>
      <c r="C22" s="138"/>
      <c r="D22" s="138"/>
      <c r="E22" s="139"/>
      <c r="F22" s="140" t="s">
        <v>2982</v>
      </c>
      <c r="G22" s="143">
        <v>207300</v>
      </c>
      <c r="H22" s="273">
        <f>G22/(0.75*6)</f>
        <v>46066.666666666664</v>
      </c>
    </row>
    <row r="23" spans="1:8" ht="15" customHeight="1">
      <c r="A23" s="136">
        <v>18</v>
      </c>
      <c r="B23" s="137" t="s">
        <v>207</v>
      </c>
      <c r="C23" s="138"/>
      <c r="D23" s="138"/>
      <c r="E23" s="139"/>
      <c r="F23" s="140" t="s">
        <v>208</v>
      </c>
      <c r="G23" s="143">
        <v>50000</v>
      </c>
      <c r="H23" s="142"/>
    </row>
    <row r="24" spans="1:8" ht="15" customHeight="1">
      <c r="A24" s="136">
        <v>19</v>
      </c>
      <c r="B24" s="137" t="s">
        <v>492</v>
      </c>
      <c r="C24" s="138"/>
      <c r="D24" s="138"/>
      <c r="E24" s="139"/>
      <c r="F24" s="140" t="s">
        <v>493</v>
      </c>
      <c r="G24" s="143">
        <v>15000</v>
      </c>
      <c r="H24" s="142"/>
    </row>
    <row r="25" spans="1:8" ht="15" customHeight="1">
      <c r="A25" s="136">
        <v>20</v>
      </c>
      <c r="B25" s="137" t="s">
        <v>142</v>
      </c>
      <c r="C25" s="138"/>
      <c r="D25" s="138"/>
      <c r="E25" s="139"/>
      <c r="F25" s="140" t="s">
        <v>84</v>
      </c>
      <c r="G25" s="1243">
        <v>0</v>
      </c>
      <c r="H25" s="142"/>
    </row>
    <row r="26" spans="1:8" ht="15" customHeight="1">
      <c r="A26" s="136">
        <v>21</v>
      </c>
      <c r="B26" s="137" t="s">
        <v>3000</v>
      </c>
      <c r="C26" s="138"/>
      <c r="D26" s="138"/>
      <c r="E26" s="139"/>
      <c r="F26" s="140" t="s">
        <v>120</v>
      </c>
      <c r="G26" s="1243">
        <v>100000</v>
      </c>
      <c r="H26" s="142"/>
    </row>
    <row r="27" spans="1:8" ht="15" customHeight="1">
      <c r="A27" s="136">
        <v>22</v>
      </c>
      <c r="B27" s="137" t="s">
        <v>209</v>
      </c>
      <c r="C27" s="138"/>
      <c r="D27" s="138"/>
      <c r="E27" s="139"/>
      <c r="F27" s="140" t="s">
        <v>210</v>
      </c>
      <c r="G27" s="143">
        <v>145000</v>
      </c>
      <c r="H27" s="142"/>
    </row>
    <row r="28" spans="1:8" ht="15" customHeight="1">
      <c r="A28" s="136">
        <v>23</v>
      </c>
      <c r="B28" s="137" t="s">
        <v>2991</v>
      </c>
      <c r="C28" s="138"/>
      <c r="D28" s="138"/>
      <c r="E28" s="139"/>
      <c r="F28" s="140" t="s">
        <v>210</v>
      </c>
      <c r="G28" s="143">
        <v>90000</v>
      </c>
      <c r="H28" s="142"/>
    </row>
    <row r="29" spans="1:8" ht="15" customHeight="1">
      <c r="A29" s="136">
        <v>24</v>
      </c>
      <c r="B29" s="137" t="s">
        <v>201</v>
      </c>
      <c r="C29" s="138"/>
      <c r="D29" s="138"/>
      <c r="E29" s="139"/>
      <c r="F29" s="140" t="s">
        <v>120</v>
      </c>
      <c r="G29" s="143">
        <v>30200</v>
      </c>
      <c r="H29" s="142"/>
    </row>
    <row r="30" spans="1:8" ht="15" customHeight="1">
      <c r="A30" s="136">
        <v>25</v>
      </c>
      <c r="B30" s="137" t="s">
        <v>445</v>
      </c>
      <c r="C30" s="138"/>
      <c r="D30" s="138"/>
      <c r="E30" s="139"/>
      <c r="F30" s="140" t="s">
        <v>77</v>
      </c>
      <c r="G30" s="143">
        <v>22000</v>
      </c>
      <c r="H30" s="142"/>
    </row>
    <row r="31" spans="1:8" ht="15" customHeight="1">
      <c r="A31" s="136">
        <v>26</v>
      </c>
      <c r="B31" s="137" t="s">
        <v>448</v>
      </c>
      <c r="C31" s="138"/>
      <c r="D31" s="138"/>
      <c r="E31" s="139"/>
      <c r="F31" s="140" t="s">
        <v>437</v>
      </c>
      <c r="G31" s="143">
        <v>450000</v>
      </c>
      <c r="H31" s="142"/>
    </row>
    <row r="32" spans="1:8" ht="15" customHeight="1">
      <c r="A32" s="136">
        <v>27</v>
      </c>
      <c r="B32" s="137" t="s">
        <v>442</v>
      </c>
      <c r="C32" s="138"/>
      <c r="D32" s="138"/>
      <c r="E32" s="139"/>
      <c r="F32" s="140" t="s">
        <v>437</v>
      </c>
      <c r="G32" s="143">
        <v>453300</v>
      </c>
      <c r="H32" s="142"/>
    </row>
    <row r="33" spans="1:11" ht="15" customHeight="1">
      <c r="A33" s="136">
        <v>28</v>
      </c>
      <c r="B33" s="137" t="s">
        <v>350</v>
      </c>
      <c r="C33" s="138"/>
      <c r="D33" s="138"/>
      <c r="E33" s="139"/>
      <c r="F33" s="140" t="s">
        <v>79</v>
      </c>
      <c r="G33" s="143">
        <v>6800000</v>
      </c>
      <c r="H33" s="142"/>
    </row>
    <row r="34" spans="1:11" ht="15" customHeight="1">
      <c r="A34" s="136">
        <v>29</v>
      </c>
      <c r="B34" s="137" t="s">
        <v>154</v>
      </c>
      <c r="C34" s="138"/>
      <c r="D34" s="138"/>
      <c r="E34" s="139"/>
      <c r="F34" s="140" t="s">
        <v>79</v>
      </c>
      <c r="G34" s="143">
        <v>5500000</v>
      </c>
      <c r="H34" s="142"/>
    </row>
    <row r="35" spans="1:11" ht="15" customHeight="1">
      <c r="A35" s="136">
        <v>30</v>
      </c>
      <c r="B35" s="137" t="s">
        <v>494</v>
      </c>
      <c r="C35" s="138"/>
      <c r="D35" s="138"/>
      <c r="E35" s="139"/>
      <c r="F35" s="140" t="s">
        <v>79</v>
      </c>
      <c r="G35" s="143">
        <v>5500000</v>
      </c>
      <c r="H35" s="142"/>
    </row>
    <row r="36" spans="1:11" ht="15" customHeight="1">
      <c r="A36" s="136">
        <v>31</v>
      </c>
      <c r="B36" s="137" t="s">
        <v>122</v>
      </c>
      <c r="C36" s="138"/>
      <c r="D36" s="138"/>
      <c r="E36" s="139"/>
      <c r="F36" s="140" t="s">
        <v>75</v>
      </c>
      <c r="G36" s="143">
        <v>70000</v>
      </c>
      <c r="H36" s="142"/>
    </row>
    <row r="37" spans="1:11" ht="15" customHeight="1">
      <c r="A37" s="136">
        <v>32</v>
      </c>
      <c r="B37" s="137" t="s">
        <v>223</v>
      </c>
      <c r="C37" s="138"/>
      <c r="D37" s="138"/>
      <c r="E37" s="139"/>
      <c r="F37" s="140" t="s">
        <v>212</v>
      </c>
      <c r="G37" s="143">
        <v>21600</v>
      </c>
      <c r="H37" s="142"/>
    </row>
    <row r="38" spans="1:11" ht="15" customHeight="1">
      <c r="A38" s="136">
        <v>33</v>
      </c>
      <c r="B38" s="137" t="s">
        <v>3003</v>
      </c>
      <c r="C38" s="138"/>
      <c r="D38" s="138"/>
      <c r="E38" s="139"/>
      <c r="F38" s="140" t="s">
        <v>212</v>
      </c>
      <c r="G38" s="143">
        <v>10000</v>
      </c>
      <c r="H38" s="142"/>
    </row>
    <row r="39" spans="1:11" ht="15" customHeight="1">
      <c r="A39" s="136">
        <v>34</v>
      </c>
      <c r="B39" s="137" t="s">
        <v>222</v>
      </c>
      <c r="C39" s="138"/>
      <c r="D39" s="138"/>
      <c r="E39" s="139"/>
      <c r="F39" s="140" t="s">
        <v>212</v>
      </c>
      <c r="G39" s="143">
        <v>4660</v>
      </c>
      <c r="H39" s="142"/>
    </row>
    <row r="40" spans="1:11" ht="15" customHeight="1">
      <c r="A40" s="136">
        <v>35</v>
      </c>
      <c r="B40" s="137" t="s">
        <v>110</v>
      </c>
      <c r="C40" s="138"/>
      <c r="D40" s="138"/>
      <c r="E40" s="139"/>
      <c r="F40" s="140" t="s">
        <v>111</v>
      </c>
      <c r="G40" s="143">
        <v>1780</v>
      </c>
      <c r="H40" s="142"/>
    </row>
    <row r="41" spans="1:11" ht="15" customHeight="1">
      <c r="A41" s="136">
        <v>36</v>
      </c>
      <c r="B41" s="137" t="s">
        <v>295</v>
      </c>
      <c r="C41" s="138"/>
      <c r="D41" s="138"/>
      <c r="E41" s="139"/>
      <c r="F41" s="140" t="s">
        <v>111</v>
      </c>
      <c r="G41" s="1243">
        <v>0</v>
      </c>
      <c r="H41" s="142"/>
    </row>
    <row r="42" spans="1:11" ht="15" customHeight="1">
      <c r="A42" s="136">
        <v>37</v>
      </c>
      <c r="B42" s="137" t="s">
        <v>221</v>
      </c>
      <c r="C42" s="138"/>
      <c r="D42" s="138"/>
      <c r="E42" s="139"/>
      <c r="F42" s="140" t="s">
        <v>111</v>
      </c>
      <c r="G42" s="143">
        <v>20000</v>
      </c>
      <c r="H42" s="142"/>
    </row>
    <row r="43" spans="1:11" ht="15" customHeight="1">
      <c r="A43" s="136">
        <v>38</v>
      </c>
      <c r="B43" s="137" t="s">
        <v>441</v>
      </c>
      <c r="C43" s="138"/>
      <c r="D43" s="138"/>
      <c r="E43" s="139"/>
      <c r="F43" s="140" t="s">
        <v>437</v>
      </c>
      <c r="G43" s="1243">
        <v>2500000</v>
      </c>
      <c r="H43" s="142"/>
    </row>
    <row r="44" spans="1:11" ht="15" customHeight="1">
      <c r="A44" s="136">
        <v>39</v>
      </c>
      <c r="B44" s="137" t="s">
        <v>124</v>
      </c>
      <c r="C44" s="138"/>
      <c r="D44" s="138"/>
      <c r="E44" s="139"/>
      <c r="F44" s="140" t="s">
        <v>79</v>
      </c>
      <c r="G44" s="143">
        <v>485000</v>
      </c>
      <c r="H44" s="142"/>
    </row>
    <row r="45" spans="1:11" ht="15" customHeight="1">
      <c r="A45" s="136">
        <v>40</v>
      </c>
      <c r="B45" s="137" t="s">
        <v>495</v>
      </c>
      <c r="C45" s="138"/>
      <c r="D45" s="138"/>
      <c r="E45" s="139"/>
      <c r="F45" s="140" t="s">
        <v>79</v>
      </c>
      <c r="G45" s="143">
        <v>485000</v>
      </c>
      <c r="H45" s="142"/>
    </row>
    <row r="46" spans="1:11" ht="15" customHeight="1">
      <c r="A46" s="136">
        <v>41</v>
      </c>
      <c r="B46" s="137" t="s">
        <v>230</v>
      </c>
      <c r="C46" s="138"/>
      <c r="D46" s="138"/>
      <c r="E46" s="139"/>
      <c r="F46" s="140" t="s">
        <v>77</v>
      </c>
      <c r="G46" s="1243">
        <v>0</v>
      </c>
      <c r="H46" s="142"/>
    </row>
    <row r="47" spans="1:11" ht="15" customHeight="1">
      <c r="A47" s="136">
        <v>42</v>
      </c>
      <c r="B47" s="137" t="s">
        <v>297</v>
      </c>
      <c r="C47" s="138"/>
      <c r="D47" s="138"/>
      <c r="E47" s="139"/>
      <c r="F47" s="140" t="s">
        <v>111</v>
      </c>
      <c r="G47" s="143">
        <v>11880</v>
      </c>
      <c r="H47" s="142"/>
      <c r="I47" s="144">
        <f>(0.2*0.1)*50</f>
        <v>1.0000000000000002</v>
      </c>
      <c r="J47" s="145">
        <v>594000</v>
      </c>
      <c r="K47" s="146">
        <f>J47/50</f>
        <v>11880</v>
      </c>
    </row>
    <row r="48" spans="1:11" ht="15" customHeight="1">
      <c r="A48" s="136">
        <v>43</v>
      </c>
      <c r="B48" s="137" t="s">
        <v>125</v>
      </c>
      <c r="C48" s="138"/>
      <c r="D48" s="138"/>
      <c r="E48" s="139"/>
      <c r="F48" s="140" t="s">
        <v>79</v>
      </c>
      <c r="G48" s="143">
        <v>900000</v>
      </c>
      <c r="H48" s="142"/>
    </row>
    <row r="49" spans="1:8" ht="15" customHeight="1">
      <c r="A49" s="136">
        <v>44</v>
      </c>
      <c r="B49" s="137" t="s">
        <v>231</v>
      </c>
      <c r="C49" s="138"/>
      <c r="D49" s="138"/>
      <c r="E49" s="139"/>
      <c r="F49" s="140" t="s">
        <v>77</v>
      </c>
      <c r="G49" s="1243">
        <v>0</v>
      </c>
      <c r="H49" s="142"/>
    </row>
    <row r="50" spans="1:8" ht="15" customHeight="1">
      <c r="A50" s="136">
        <v>45</v>
      </c>
      <c r="B50" s="137" t="s">
        <v>211</v>
      </c>
      <c r="C50" s="138"/>
      <c r="D50" s="138"/>
      <c r="E50" s="139"/>
      <c r="F50" s="140" t="s">
        <v>212</v>
      </c>
      <c r="G50" s="143">
        <v>500</v>
      </c>
      <c r="H50" s="142"/>
    </row>
    <row r="51" spans="1:8" ht="15" customHeight="1">
      <c r="A51" s="136">
        <v>46</v>
      </c>
      <c r="B51" s="137" t="s">
        <v>2996</v>
      </c>
      <c r="C51" s="138"/>
      <c r="D51" s="138"/>
      <c r="E51" s="139"/>
      <c r="F51" s="140" t="s">
        <v>79</v>
      </c>
      <c r="G51" s="143">
        <v>1935000</v>
      </c>
      <c r="H51" s="142"/>
    </row>
    <row r="52" spans="1:8" ht="15" customHeight="1">
      <c r="A52" s="136">
        <v>47</v>
      </c>
      <c r="B52" s="137" t="s">
        <v>1318</v>
      </c>
      <c r="C52" s="138"/>
      <c r="D52" s="138"/>
      <c r="E52" s="139"/>
      <c r="F52" s="140" t="s">
        <v>79</v>
      </c>
      <c r="G52" s="143">
        <v>1855000</v>
      </c>
      <c r="H52" s="142"/>
    </row>
    <row r="53" spans="1:8" ht="15" customHeight="1">
      <c r="A53" s="136">
        <v>48</v>
      </c>
      <c r="B53" s="137" t="s">
        <v>1321</v>
      </c>
      <c r="C53" s="138"/>
      <c r="D53" s="138"/>
      <c r="E53" s="139"/>
      <c r="F53" s="140" t="s">
        <v>79</v>
      </c>
      <c r="G53" s="143">
        <v>1865000</v>
      </c>
      <c r="H53" s="142"/>
    </row>
    <row r="54" spans="1:8" ht="15" customHeight="1">
      <c r="A54" s="136">
        <v>49</v>
      </c>
      <c r="B54" s="137" t="s">
        <v>1324</v>
      </c>
      <c r="C54" s="138"/>
      <c r="D54" s="138"/>
      <c r="E54" s="139"/>
      <c r="F54" s="140" t="s">
        <v>79</v>
      </c>
      <c r="G54" s="143">
        <v>1890000</v>
      </c>
      <c r="H54" s="142"/>
    </row>
    <row r="55" spans="1:8" ht="15" customHeight="1">
      <c r="A55" s="136">
        <v>50</v>
      </c>
      <c r="B55" s="137" t="s">
        <v>1327</v>
      </c>
      <c r="C55" s="138"/>
      <c r="D55" s="138"/>
      <c r="E55" s="139"/>
      <c r="F55" s="140" t="s">
        <v>79</v>
      </c>
      <c r="G55" s="143">
        <v>1897500</v>
      </c>
      <c r="H55" s="142"/>
    </row>
    <row r="56" spans="1:8" ht="15" customHeight="1">
      <c r="A56" s="136">
        <v>51</v>
      </c>
      <c r="B56" s="137" t="s">
        <v>1330</v>
      </c>
      <c r="C56" s="138"/>
      <c r="D56" s="138"/>
      <c r="E56" s="139"/>
      <c r="F56" s="140" t="s">
        <v>79</v>
      </c>
      <c r="G56" s="143">
        <v>1935000</v>
      </c>
      <c r="H56" s="142"/>
    </row>
    <row r="57" spans="1:8" ht="15" customHeight="1">
      <c r="A57" s="136">
        <v>52</v>
      </c>
      <c r="B57" s="137" t="s">
        <v>2997</v>
      </c>
      <c r="C57" s="138"/>
      <c r="D57" s="138"/>
      <c r="E57" s="139"/>
      <c r="F57" s="140" t="s">
        <v>79</v>
      </c>
      <c r="G57" s="143">
        <v>1960000</v>
      </c>
      <c r="H57" s="142"/>
    </row>
    <row r="58" spans="1:8" ht="15" customHeight="1">
      <c r="A58" s="136">
        <v>53</v>
      </c>
      <c r="B58" s="137" t="s">
        <v>1336</v>
      </c>
      <c r="C58" s="138"/>
      <c r="D58" s="138"/>
      <c r="E58" s="139"/>
      <c r="F58" s="140" t="s">
        <v>79</v>
      </c>
      <c r="G58" s="143">
        <v>2100000</v>
      </c>
      <c r="H58" s="142"/>
    </row>
    <row r="59" spans="1:8" ht="15" customHeight="1">
      <c r="A59" s="136">
        <v>54</v>
      </c>
      <c r="B59" s="137" t="s">
        <v>1339</v>
      </c>
      <c r="C59" s="138"/>
      <c r="D59" s="138"/>
      <c r="E59" s="139"/>
      <c r="F59" s="140" t="s">
        <v>79</v>
      </c>
      <c r="G59" s="143">
        <v>2135000</v>
      </c>
      <c r="H59" s="142"/>
    </row>
    <row r="60" spans="1:8" ht="15" customHeight="1">
      <c r="A60" s="136">
        <v>55</v>
      </c>
      <c r="B60" s="137" t="s">
        <v>1342</v>
      </c>
      <c r="C60" s="138"/>
      <c r="D60" s="138"/>
      <c r="E60" s="139"/>
      <c r="F60" s="140" t="s">
        <v>79</v>
      </c>
      <c r="G60" s="143">
        <v>2215000</v>
      </c>
      <c r="H60" s="142"/>
    </row>
    <row r="61" spans="1:8" ht="15" customHeight="1">
      <c r="A61" s="136">
        <v>56</v>
      </c>
      <c r="B61" s="137" t="s">
        <v>496</v>
      </c>
      <c r="C61" s="138"/>
      <c r="D61" s="138"/>
      <c r="E61" s="139"/>
      <c r="F61" s="140" t="s">
        <v>120</v>
      </c>
      <c r="G61" s="143">
        <v>50000</v>
      </c>
      <c r="H61" s="142"/>
    </row>
    <row r="62" spans="1:8" ht="15" customHeight="1">
      <c r="A62" s="136">
        <v>57</v>
      </c>
      <c r="B62" s="137" t="s">
        <v>218</v>
      </c>
      <c r="C62" s="138"/>
      <c r="D62" s="138"/>
      <c r="E62" s="139"/>
      <c r="F62" s="140" t="s">
        <v>77</v>
      </c>
      <c r="G62" s="143">
        <v>23000</v>
      </c>
      <c r="H62" s="142"/>
    </row>
    <row r="63" spans="1:8" ht="15" customHeight="1">
      <c r="A63" s="136">
        <v>58</v>
      </c>
      <c r="B63" s="137" t="s">
        <v>138</v>
      </c>
      <c r="C63" s="138"/>
      <c r="D63" s="138"/>
      <c r="E63" s="139"/>
      <c r="F63" s="140" t="s">
        <v>77</v>
      </c>
      <c r="G63" s="143">
        <v>23000</v>
      </c>
      <c r="H63" s="142"/>
    </row>
    <row r="64" spans="1:8" ht="15" customHeight="1">
      <c r="A64" s="136">
        <v>59</v>
      </c>
      <c r="B64" s="137" t="s">
        <v>2985</v>
      </c>
      <c r="C64" s="138"/>
      <c r="D64" s="138"/>
      <c r="E64" s="139"/>
      <c r="F64" s="140" t="s">
        <v>77</v>
      </c>
      <c r="G64" s="143">
        <v>40800</v>
      </c>
      <c r="H64" s="142"/>
    </row>
    <row r="65" spans="1:8" ht="15" customHeight="1">
      <c r="A65" s="136">
        <v>60</v>
      </c>
      <c r="B65" s="137" t="s">
        <v>175</v>
      </c>
      <c r="C65" s="138"/>
      <c r="D65" s="138"/>
      <c r="E65" s="139"/>
      <c r="F65" s="140" t="s">
        <v>77</v>
      </c>
      <c r="G65" s="143">
        <v>25000</v>
      </c>
      <c r="H65" s="142"/>
    </row>
    <row r="66" spans="1:8" ht="15" customHeight="1">
      <c r="A66" s="136">
        <v>61</v>
      </c>
      <c r="B66" s="137" t="s">
        <v>184</v>
      </c>
      <c r="C66" s="138"/>
      <c r="D66" s="138"/>
      <c r="E66" s="139"/>
      <c r="F66" s="140" t="s">
        <v>146</v>
      </c>
      <c r="G66" s="1243">
        <v>0</v>
      </c>
      <c r="H66" s="142"/>
    </row>
    <row r="67" spans="1:8" ht="15" customHeight="1">
      <c r="A67" s="136">
        <v>62</v>
      </c>
      <c r="B67" s="137" t="s">
        <v>179</v>
      </c>
      <c r="C67" s="138"/>
      <c r="D67" s="138"/>
      <c r="E67" s="139"/>
      <c r="F67" s="140" t="s">
        <v>77</v>
      </c>
      <c r="G67" s="143">
        <v>29800</v>
      </c>
      <c r="H67" s="142"/>
    </row>
    <row r="68" spans="1:8" ht="15" customHeight="1">
      <c r="A68" s="136">
        <v>63</v>
      </c>
      <c r="B68" s="137" t="s">
        <v>174</v>
      </c>
      <c r="C68" s="138"/>
      <c r="D68" s="138"/>
      <c r="E68" s="139"/>
      <c r="F68" s="140" t="s">
        <v>77</v>
      </c>
      <c r="G68" s="143">
        <v>31300</v>
      </c>
      <c r="H68" s="142"/>
    </row>
    <row r="69" spans="1:8" ht="15" customHeight="1">
      <c r="A69" s="136">
        <v>64</v>
      </c>
      <c r="B69" s="137" t="s">
        <v>183</v>
      </c>
      <c r="C69" s="138"/>
      <c r="D69" s="138"/>
      <c r="E69" s="139"/>
      <c r="F69" s="140" t="s">
        <v>146</v>
      </c>
      <c r="G69" s="1243">
        <v>0</v>
      </c>
      <c r="H69" s="142"/>
    </row>
    <row r="70" spans="1:8" ht="15" customHeight="1">
      <c r="A70" s="136">
        <v>65</v>
      </c>
      <c r="B70" s="137" t="s">
        <v>178</v>
      </c>
      <c r="C70" s="138"/>
      <c r="D70" s="138"/>
      <c r="E70" s="139"/>
      <c r="F70" s="140" t="s">
        <v>77</v>
      </c>
      <c r="G70" s="143">
        <v>33200</v>
      </c>
      <c r="H70" s="142"/>
    </row>
    <row r="71" spans="1:8" ht="15" customHeight="1">
      <c r="A71" s="136">
        <v>66</v>
      </c>
      <c r="B71" s="137" t="s">
        <v>108</v>
      </c>
      <c r="C71" s="138"/>
      <c r="D71" s="138"/>
      <c r="E71" s="139"/>
      <c r="F71" s="140" t="s">
        <v>77</v>
      </c>
      <c r="G71" s="143">
        <v>30200</v>
      </c>
      <c r="H71" s="142"/>
    </row>
    <row r="72" spans="1:8" ht="15" customHeight="1">
      <c r="A72" s="136">
        <v>67</v>
      </c>
      <c r="B72" s="137" t="s">
        <v>444</v>
      </c>
      <c r="C72" s="138"/>
      <c r="D72" s="138"/>
      <c r="E72" s="139"/>
      <c r="F72" s="140" t="s">
        <v>131</v>
      </c>
      <c r="G72" s="1243">
        <v>0</v>
      </c>
      <c r="H72" s="142"/>
    </row>
    <row r="73" spans="1:8" ht="15" customHeight="1">
      <c r="A73" s="136">
        <v>68</v>
      </c>
      <c r="B73" s="137" t="s">
        <v>364</v>
      </c>
      <c r="C73" s="138"/>
      <c r="D73" s="138"/>
      <c r="E73" s="139"/>
      <c r="F73" s="140" t="s">
        <v>115</v>
      </c>
      <c r="G73" s="1243">
        <v>0</v>
      </c>
      <c r="H73" s="142"/>
    </row>
    <row r="74" spans="1:8" ht="15" customHeight="1">
      <c r="A74" s="136">
        <v>69</v>
      </c>
      <c r="B74" s="137" t="s">
        <v>332</v>
      </c>
      <c r="C74" s="138"/>
      <c r="D74" s="138"/>
      <c r="E74" s="139"/>
      <c r="F74" s="140" t="s">
        <v>97</v>
      </c>
      <c r="G74" s="143">
        <v>20000</v>
      </c>
      <c r="H74" s="142"/>
    </row>
    <row r="75" spans="1:8" ht="15" customHeight="1">
      <c r="A75" s="136">
        <v>70</v>
      </c>
      <c r="B75" s="137" t="s">
        <v>3008</v>
      </c>
      <c r="C75" s="138"/>
      <c r="D75" s="138"/>
      <c r="E75" s="139"/>
      <c r="F75" s="140" t="s">
        <v>120</v>
      </c>
      <c r="G75" s="143">
        <f>G81</f>
        <v>133140</v>
      </c>
      <c r="H75" s="142"/>
    </row>
    <row r="76" spans="1:8" ht="15" customHeight="1">
      <c r="A76" s="136">
        <v>71</v>
      </c>
      <c r="B76" s="128" t="s">
        <v>2181</v>
      </c>
      <c r="C76" s="138"/>
      <c r="D76" s="138"/>
      <c r="E76" s="139"/>
      <c r="F76" s="140" t="s">
        <v>120</v>
      </c>
      <c r="G76" s="143">
        <f>G86</f>
        <v>310800</v>
      </c>
      <c r="H76" s="142"/>
    </row>
    <row r="77" spans="1:8" ht="15" customHeight="1">
      <c r="A77" s="136">
        <v>72</v>
      </c>
      <c r="B77" s="137" t="s">
        <v>435</v>
      </c>
      <c r="C77" s="138"/>
      <c r="D77" s="138"/>
      <c r="E77" s="139"/>
      <c r="F77" s="140" t="s">
        <v>77</v>
      </c>
      <c r="G77" s="143">
        <v>65000</v>
      </c>
      <c r="H77" s="142"/>
    </row>
    <row r="78" spans="1:8" ht="15" customHeight="1">
      <c r="A78" s="136">
        <v>73</v>
      </c>
      <c r="B78" s="137" t="s">
        <v>432</v>
      </c>
      <c r="C78" s="138"/>
      <c r="D78" s="138"/>
      <c r="E78" s="139"/>
      <c r="F78" s="140" t="s">
        <v>77</v>
      </c>
      <c r="G78" s="143">
        <v>75000</v>
      </c>
      <c r="H78" s="142"/>
    </row>
    <row r="79" spans="1:8" ht="15" customHeight="1">
      <c r="A79" s="136">
        <v>74</v>
      </c>
      <c r="B79" s="137" t="s">
        <v>434</v>
      </c>
      <c r="C79" s="138"/>
      <c r="D79" s="138"/>
      <c r="E79" s="139"/>
      <c r="F79" s="140" t="s">
        <v>77</v>
      </c>
      <c r="G79" s="143">
        <v>71400</v>
      </c>
      <c r="H79" s="142"/>
    </row>
    <row r="80" spans="1:8" ht="15" customHeight="1">
      <c r="A80" s="136">
        <v>75</v>
      </c>
      <c r="B80" s="137" t="s">
        <v>407</v>
      </c>
      <c r="C80" s="138"/>
      <c r="D80" s="138"/>
      <c r="E80" s="139"/>
      <c r="F80" s="140" t="s">
        <v>77</v>
      </c>
      <c r="G80" s="143">
        <v>81320</v>
      </c>
      <c r="H80" s="142"/>
    </row>
    <row r="81" spans="1:8" ht="15" customHeight="1">
      <c r="A81" s="136">
        <v>76</v>
      </c>
      <c r="B81" s="137" t="s">
        <v>420</v>
      </c>
      <c r="C81" s="138"/>
      <c r="D81" s="138"/>
      <c r="E81" s="139"/>
      <c r="F81" s="140" t="s">
        <v>77</v>
      </c>
      <c r="G81" s="143">
        <v>133140</v>
      </c>
      <c r="H81" s="142"/>
    </row>
    <row r="82" spans="1:8" ht="15" customHeight="1">
      <c r="A82" s="136">
        <v>77</v>
      </c>
      <c r="B82" s="137" t="s">
        <v>405</v>
      </c>
      <c r="C82" s="138"/>
      <c r="D82" s="138"/>
      <c r="E82" s="139"/>
      <c r="F82" s="140" t="s">
        <v>77</v>
      </c>
      <c r="G82" s="143">
        <v>44040</v>
      </c>
      <c r="H82" s="142"/>
    </row>
    <row r="83" spans="1:8" ht="15" customHeight="1">
      <c r="A83" s="136">
        <v>78</v>
      </c>
      <c r="B83" s="137" t="s">
        <v>408</v>
      </c>
      <c r="C83" s="138"/>
      <c r="D83" s="138"/>
      <c r="E83" s="139"/>
      <c r="F83" s="140" t="s">
        <v>77</v>
      </c>
      <c r="G83" s="143">
        <v>65000</v>
      </c>
      <c r="H83" s="142"/>
    </row>
    <row r="84" spans="1:8" ht="15" customHeight="1">
      <c r="A84" s="136">
        <v>79</v>
      </c>
      <c r="B84" s="137" t="s">
        <v>421</v>
      </c>
      <c r="C84" s="138"/>
      <c r="D84" s="138"/>
      <c r="E84" s="139"/>
      <c r="F84" s="140" t="s">
        <v>77</v>
      </c>
      <c r="G84" s="143">
        <v>131480</v>
      </c>
      <c r="H84" s="142"/>
    </row>
    <row r="85" spans="1:8" ht="15" customHeight="1">
      <c r="A85" s="136">
        <v>80</v>
      </c>
      <c r="B85" s="137" t="s">
        <v>2986</v>
      </c>
      <c r="C85" s="138"/>
      <c r="D85" s="138"/>
      <c r="E85" s="139"/>
      <c r="F85" s="140" t="s">
        <v>77</v>
      </c>
      <c r="G85" s="143">
        <v>198920</v>
      </c>
      <c r="H85" s="142"/>
    </row>
    <row r="86" spans="1:8" ht="15" customHeight="1">
      <c r="A86" s="136">
        <v>81</v>
      </c>
      <c r="B86" s="137" t="s">
        <v>2987</v>
      </c>
      <c r="C86" s="138"/>
      <c r="D86" s="138"/>
      <c r="E86" s="139"/>
      <c r="F86" s="140" t="s">
        <v>77</v>
      </c>
      <c r="G86" s="143">
        <v>310800</v>
      </c>
      <c r="H86" s="142"/>
    </row>
    <row r="87" spans="1:8" ht="15" customHeight="1">
      <c r="A87" s="136">
        <v>82</v>
      </c>
      <c r="B87" s="137" t="s">
        <v>3005</v>
      </c>
      <c r="C87" s="138"/>
      <c r="D87" s="138"/>
      <c r="E87" s="139"/>
      <c r="F87" s="140" t="s">
        <v>120</v>
      </c>
      <c r="G87" s="143">
        <v>80000</v>
      </c>
      <c r="H87" s="142"/>
    </row>
    <row r="88" spans="1:8" ht="15" customHeight="1">
      <c r="A88" s="136">
        <v>83</v>
      </c>
      <c r="B88" s="137" t="s">
        <v>3009</v>
      </c>
      <c r="C88" s="138"/>
      <c r="D88" s="138"/>
      <c r="E88" s="139"/>
      <c r="F88" s="140" t="s">
        <v>120</v>
      </c>
      <c r="G88" s="143">
        <v>200000</v>
      </c>
      <c r="H88" s="142"/>
    </row>
    <row r="89" spans="1:8" ht="15" customHeight="1">
      <c r="A89" s="136">
        <v>84</v>
      </c>
      <c r="B89" s="137" t="s">
        <v>436</v>
      </c>
      <c r="C89" s="138"/>
      <c r="D89" s="138"/>
      <c r="E89" s="139"/>
      <c r="F89" s="140" t="s">
        <v>437</v>
      </c>
      <c r="G89" s="143">
        <v>2386100</v>
      </c>
      <c r="H89" s="142"/>
    </row>
    <row r="90" spans="1:8" ht="15" customHeight="1">
      <c r="A90" s="136">
        <v>85</v>
      </c>
      <c r="B90" s="137" t="s">
        <v>438</v>
      </c>
      <c r="C90" s="138"/>
      <c r="D90" s="138"/>
      <c r="E90" s="139"/>
      <c r="F90" s="140" t="s">
        <v>437</v>
      </c>
      <c r="G90" s="143">
        <v>612000</v>
      </c>
      <c r="H90" s="142"/>
    </row>
    <row r="91" spans="1:8" ht="15" customHeight="1">
      <c r="A91" s="136">
        <v>86</v>
      </c>
      <c r="B91" s="137" t="s">
        <v>419</v>
      </c>
      <c r="C91" s="138"/>
      <c r="D91" s="138"/>
      <c r="E91" s="139"/>
      <c r="F91" s="140" t="s">
        <v>77</v>
      </c>
      <c r="G91" s="143">
        <v>46800</v>
      </c>
      <c r="H91" s="142"/>
    </row>
    <row r="92" spans="1:8" ht="15" customHeight="1">
      <c r="A92" s="136">
        <v>87</v>
      </c>
      <c r="B92" s="137" t="s">
        <v>299</v>
      </c>
      <c r="C92" s="138"/>
      <c r="D92" s="138"/>
      <c r="E92" s="139"/>
      <c r="F92" s="140" t="s">
        <v>111</v>
      </c>
      <c r="G92" s="1243">
        <v>0</v>
      </c>
      <c r="H92" s="142"/>
    </row>
    <row r="93" spans="1:8" ht="15" customHeight="1">
      <c r="A93" s="136">
        <v>88</v>
      </c>
      <c r="B93" s="137" t="s">
        <v>74</v>
      </c>
      <c r="C93" s="138"/>
      <c r="D93" s="138"/>
      <c r="E93" s="139"/>
      <c r="F93" s="140" t="s">
        <v>75</v>
      </c>
      <c r="G93" s="143">
        <v>21600</v>
      </c>
      <c r="H93" s="273">
        <f>G93/4</f>
        <v>5400</v>
      </c>
    </row>
    <row r="94" spans="1:8" ht="15" customHeight="1">
      <c r="A94" s="136">
        <v>89</v>
      </c>
      <c r="B94" s="137" t="s">
        <v>381</v>
      </c>
      <c r="C94" s="138"/>
      <c r="D94" s="138"/>
      <c r="E94" s="139"/>
      <c r="F94" s="140" t="s">
        <v>111</v>
      </c>
      <c r="G94" s="143">
        <v>471000</v>
      </c>
      <c r="H94" s="142"/>
    </row>
    <row r="95" spans="1:8" ht="15" customHeight="1">
      <c r="A95" s="136">
        <v>90</v>
      </c>
      <c r="B95" s="137" t="s">
        <v>384</v>
      </c>
      <c r="C95" s="138"/>
      <c r="D95" s="138"/>
      <c r="E95" s="139"/>
      <c r="F95" s="140" t="s">
        <v>111</v>
      </c>
      <c r="G95" s="143">
        <v>458300</v>
      </c>
      <c r="H95" s="142"/>
    </row>
    <row r="96" spans="1:8" ht="15" customHeight="1">
      <c r="A96" s="136">
        <v>91</v>
      </c>
      <c r="B96" s="137" t="s">
        <v>385</v>
      </c>
      <c r="C96" s="138"/>
      <c r="D96" s="138"/>
      <c r="E96" s="139"/>
      <c r="F96" s="140" t="s">
        <v>111</v>
      </c>
      <c r="G96" s="143">
        <v>95000</v>
      </c>
      <c r="H96" s="142"/>
    </row>
    <row r="97" spans="1:8" ht="15" customHeight="1">
      <c r="A97" s="136">
        <v>92</v>
      </c>
      <c r="B97" s="137" t="s">
        <v>168</v>
      </c>
      <c r="C97" s="138"/>
      <c r="D97" s="138"/>
      <c r="E97" s="139"/>
      <c r="F97" s="140" t="s">
        <v>111</v>
      </c>
      <c r="G97" s="143">
        <v>11100</v>
      </c>
      <c r="H97" s="142"/>
    </row>
    <row r="98" spans="1:8" ht="15" customHeight="1">
      <c r="A98" s="136">
        <v>93</v>
      </c>
      <c r="B98" s="137" t="s">
        <v>377</v>
      </c>
      <c r="C98" s="138"/>
      <c r="D98" s="138"/>
      <c r="E98" s="139"/>
      <c r="F98" s="140" t="s">
        <v>111</v>
      </c>
      <c r="G98" s="143">
        <v>20000</v>
      </c>
      <c r="H98" s="142"/>
    </row>
    <row r="99" spans="1:8" ht="15" customHeight="1">
      <c r="A99" s="136">
        <v>94</v>
      </c>
      <c r="B99" s="137" t="s">
        <v>375</v>
      </c>
      <c r="C99" s="138"/>
      <c r="D99" s="138"/>
      <c r="E99" s="139"/>
      <c r="F99" s="140" t="s">
        <v>2988</v>
      </c>
      <c r="G99" s="143">
        <v>140000</v>
      </c>
      <c r="H99" s="273">
        <f>G99/2</f>
        <v>70000</v>
      </c>
    </row>
    <row r="100" spans="1:8" ht="15" customHeight="1">
      <c r="A100" s="136">
        <v>95</v>
      </c>
      <c r="B100" s="137" t="s">
        <v>373</v>
      </c>
      <c r="C100" s="138"/>
      <c r="D100" s="138"/>
      <c r="E100" s="139"/>
      <c r="F100" s="140" t="s">
        <v>2988</v>
      </c>
      <c r="G100" s="143">
        <v>185000</v>
      </c>
      <c r="H100" s="273">
        <f>G100/3</f>
        <v>61666.666666666664</v>
      </c>
    </row>
    <row r="101" spans="1:8" ht="15" customHeight="1">
      <c r="A101" s="136">
        <v>96</v>
      </c>
      <c r="B101" s="137" t="s">
        <v>483</v>
      </c>
      <c r="C101" s="138"/>
      <c r="D101" s="138"/>
      <c r="E101" s="139"/>
      <c r="F101" s="140" t="s">
        <v>212</v>
      </c>
      <c r="G101" s="143">
        <v>500</v>
      </c>
      <c r="H101" s="142"/>
    </row>
    <row r="102" spans="1:8" ht="15" customHeight="1">
      <c r="A102" s="136">
        <v>97</v>
      </c>
      <c r="B102" s="137" t="s">
        <v>479</v>
      </c>
      <c r="C102" s="138"/>
      <c r="D102" s="138"/>
      <c r="E102" s="139"/>
      <c r="F102" s="140" t="s">
        <v>212</v>
      </c>
      <c r="G102" s="143">
        <v>40720</v>
      </c>
      <c r="H102" s="142"/>
    </row>
    <row r="103" spans="1:8" ht="15" customHeight="1">
      <c r="A103" s="136">
        <v>98</v>
      </c>
      <c r="B103" s="137" t="s">
        <v>3013</v>
      </c>
      <c r="C103" s="138"/>
      <c r="D103" s="138"/>
      <c r="E103" s="139"/>
      <c r="F103" s="140" t="s">
        <v>212</v>
      </c>
      <c r="G103" s="143">
        <v>100000</v>
      </c>
      <c r="H103" s="142"/>
    </row>
    <row r="104" spans="1:8" ht="15" customHeight="1">
      <c r="A104" s="136">
        <v>99</v>
      </c>
      <c r="B104" s="137" t="s">
        <v>450</v>
      </c>
      <c r="C104" s="138"/>
      <c r="D104" s="138"/>
      <c r="E104" s="139"/>
      <c r="F104" s="140" t="s">
        <v>437</v>
      </c>
      <c r="G104" s="143">
        <v>421440</v>
      </c>
      <c r="H104" s="142"/>
    </row>
    <row r="105" spans="1:8" ht="15" customHeight="1">
      <c r="A105" s="136">
        <v>100</v>
      </c>
      <c r="B105" s="137" t="s">
        <v>497</v>
      </c>
      <c r="C105" s="138"/>
      <c r="D105" s="138"/>
      <c r="E105" s="139"/>
      <c r="F105" s="140" t="s">
        <v>77</v>
      </c>
      <c r="G105" s="1243">
        <v>0</v>
      </c>
      <c r="H105" s="142"/>
    </row>
    <row r="106" spans="1:8" ht="15" customHeight="1">
      <c r="A106" s="136">
        <v>101</v>
      </c>
      <c r="B106" s="137" t="s">
        <v>354</v>
      </c>
      <c r="C106" s="138"/>
      <c r="D106" s="138"/>
      <c r="E106" s="139"/>
      <c r="F106" s="140" t="s">
        <v>162</v>
      </c>
      <c r="G106" s="1243">
        <v>0</v>
      </c>
      <c r="H106" s="142"/>
    </row>
    <row r="107" spans="1:8" ht="15" customHeight="1">
      <c r="A107" s="136">
        <v>102</v>
      </c>
      <c r="B107" s="137" t="s">
        <v>2851</v>
      </c>
      <c r="C107" s="138"/>
      <c r="D107" s="138"/>
      <c r="E107" s="139"/>
      <c r="F107" s="140" t="s">
        <v>111</v>
      </c>
      <c r="G107" s="1243">
        <v>50000</v>
      </c>
      <c r="H107" s="142"/>
    </row>
    <row r="108" spans="1:8" ht="15" customHeight="1">
      <c r="A108" s="136">
        <v>103</v>
      </c>
      <c r="B108" s="137" t="s">
        <v>3023</v>
      </c>
      <c r="C108" s="138"/>
      <c r="D108" s="138"/>
      <c r="E108" s="139"/>
      <c r="F108" s="140" t="s">
        <v>146</v>
      </c>
      <c r="G108" s="1243">
        <v>2000</v>
      </c>
      <c r="H108" s="142"/>
    </row>
    <row r="109" spans="1:8" ht="15" customHeight="1">
      <c r="A109" s="136">
        <v>104</v>
      </c>
      <c r="B109" s="137" t="s">
        <v>335</v>
      </c>
      <c r="C109" s="138"/>
      <c r="D109" s="138"/>
      <c r="E109" s="139"/>
      <c r="F109" s="140" t="s">
        <v>111</v>
      </c>
      <c r="G109" s="1243">
        <v>0</v>
      </c>
      <c r="H109" s="142"/>
    </row>
    <row r="110" spans="1:8" ht="15" customHeight="1">
      <c r="A110" s="136">
        <v>105</v>
      </c>
      <c r="B110" s="137" t="s">
        <v>334</v>
      </c>
      <c r="C110" s="138"/>
      <c r="D110" s="138"/>
      <c r="E110" s="139"/>
      <c r="F110" s="140" t="s">
        <v>111</v>
      </c>
      <c r="G110" s="143">
        <v>25900</v>
      </c>
      <c r="H110" s="142"/>
    </row>
    <row r="111" spans="1:8" ht="15" customHeight="1">
      <c r="A111" s="136">
        <v>106</v>
      </c>
      <c r="B111" s="137" t="s">
        <v>329</v>
      </c>
      <c r="C111" s="138"/>
      <c r="D111" s="138"/>
      <c r="E111" s="139"/>
      <c r="F111" s="140" t="s">
        <v>111</v>
      </c>
      <c r="G111" s="143">
        <v>150000</v>
      </c>
      <c r="H111" s="142"/>
    </row>
    <row r="112" spans="1:8" ht="15" customHeight="1">
      <c r="A112" s="136">
        <v>107</v>
      </c>
      <c r="B112" s="137" t="s">
        <v>328</v>
      </c>
      <c r="C112" s="138"/>
      <c r="D112" s="138"/>
      <c r="E112" s="139"/>
      <c r="F112" s="140" t="s">
        <v>111</v>
      </c>
      <c r="G112" s="143">
        <v>5000</v>
      </c>
      <c r="H112" s="142"/>
    </row>
    <row r="113" spans="1:8" ht="15" customHeight="1">
      <c r="A113" s="136">
        <v>108</v>
      </c>
      <c r="B113" s="137" t="s">
        <v>338</v>
      </c>
      <c r="C113" s="138"/>
      <c r="D113" s="138"/>
      <c r="E113" s="139"/>
      <c r="F113" s="140" t="s">
        <v>111</v>
      </c>
      <c r="G113" s="143">
        <v>148400</v>
      </c>
      <c r="H113" s="142"/>
    </row>
    <row r="114" spans="1:8" ht="15" customHeight="1">
      <c r="A114" s="136">
        <v>109</v>
      </c>
      <c r="B114" s="137" t="s">
        <v>326</v>
      </c>
      <c r="C114" s="138"/>
      <c r="D114" s="138"/>
      <c r="E114" s="139"/>
      <c r="F114" s="140" t="s">
        <v>111</v>
      </c>
      <c r="G114" s="143">
        <v>3000</v>
      </c>
      <c r="H114" s="142"/>
    </row>
    <row r="115" spans="1:8" ht="15" customHeight="1">
      <c r="A115" s="136">
        <v>110</v>
      </c>
      <c r="B115" s="137" t="s">
        <v>318</v>
      </c>
      <c r="C115" s="138"/>
      <c r="D115" s="138"/>
      <c r="E115" s="139"/>
      <c r="F115" s="140" t="s">
        <v>162</v>
      </c>
      <c r="G115" s="143">
        <v>80400</v>
      </c>
      <c r="H115" s="142"/>
    </row>
    <row r="116" spans="1:8" ht="15" customHeight="1">
      <c r="A116" s="136">
        <v>111</v>
      </c>
      <c r="B116" s="137" t="s">
        <v>3004</v>
      </c>
      <c r="C116" s="138"/>
      <c r="D116" s="138"/>
      <c r="E116" s="139"/>
      <c r="F116" s="140" t="s">
        <v>162</v>
      </c>
      <c r="G116" s="143">
        <v>98000</v>
      </c>
      <c r="H116" s="142"/>
    </row>
    <row r="117" spans="1:8" ht="15" customHeight="1">
      <c r="A117" s="136">
        <v>112</v>
      </c>
      <c r="B117" s="137" t="s">
        <v>3010</v>
      </c>
      <c r="C117" s="138"/>
      <c r="D117" s="138"/>
      <c r="E117" s="139"/>
      <c r="F117" s="140" t="s">
        <v>111</v>
      </c>
      <c r="G117" s="143">
        <f>H117/4</f>
        <v>89000</v>
      </c>
      <c r="H117" s="1244">
        <v>356000</v>
      </c>
    </row>
    <row r="118" spans="1:8" ht="15" customHeight="1">
      <c r="A118" s="136">
        <v>113</v>
      </c>
      <c r="B118" s="137" t="s">
        <v>3011</v>
      </c>
      <c r="C118" s="138"/>
      <c r="D118" s="138"/>
      <c r="E118" s="139"/>
      <c r="F118" s="140" t="s">
        <v>111</v>
      </c>
      <c r="G118" s="143">
        <f>H118/4</f>
        <v>75000</v>
      </c>
      <c r="H118" s="1244">
        <v>300000</v>
      </c>
    </row>
    <row r="119" spans="1:8" ht="15" customHeight="1">
      <c r="A119" s="136">
        <v>114</v>
      </c>
      <c r="B119" s="137" t="s">
        <v>2705</v>
      </c>
      <c r="C119" s="138"/>
      <c r="D119" s="138"/>
      <c r="E119" s="139"/>
      <c r="F119" s="140" t="s">
        <v>111</v>
      </c>
      <c r="G119" s="143">
        <v>25000</v>
      </c>
      <c r="H119" s="1244"/>
    </row>
    <row r="120" spans="1:8" ht="15" customHeight="1">
      <c r="A120" s="136">
        <v>115</v>
      </c>
      <c r="B120" s="137" t="s">
        <v>3014</v>
      </c>
      <c r="C120" s="138"/>
      <c r="D120" s="138"/>
      <c r="E120" s="139"/>
      <c r="F120" s="140" t="s">
        <v>111</v>
      </c>
      <c r="G120" s="143">
        <v>35000</v>
      </c>
      <c r="H120" s="1244"/>
    </row>
    <row r="121" spans="1:8" ht="15" customHeight="1">
      <c r="A121" s="136">
        <v>116</v>
      </c>
      <c r="B121" s="137" t="s">
        <v>1920</v>
      </c>
      <c r="C121" s="138"/>
      <c r="D121" s="138"/>
      <c r="E121" s="139"/>
      <c r="F121" s="140" t="s">
        <v>146</v>
      </c>
      <c r="G121" s="143">
        <v>25000</v>
      </c>
      <c r="H121" s="142"/>
    </row>
    <row r="122" spans="1:8" ht="15" customHeight="1">
      <c r="A122" s="136">
        <v>117</v>
      </c>
      <c r="B122" s="137" t="s">
        <v>1917</v>
      </c>
      <c r="C122" s="138"/>
      <c r="D122" s="138"/>
      <c r="E122" s="139"/>
      <c r="F122" s="140" t="s">
        <v>146</v>
      </c>
      <c r="G122" s="143">
        <v>35000</v>
      </c>
      <c r="H122" s="142"/>
    </row>
    <row r="123" spans="1:8" ht="15" customHeight="1">
      <c r="A123" s="136">
        <v>118</v>
      </c>
      <c r="B123" s="137" t="s">
        <v>3015</v>
      </c>
      <c r="C123" s="138"/>
      <c r="D123" s="138"/>
      <c r="E123" s="139"/>
      <c r="F123" s="140" t="s">
        <v>111</v>
      </c>
      <c r="G123" s="143">
        <v>20000</v>
      </c>
      <c r="H123" s="142"/>
    </row>
    <row r="124" spans="1:8" ht="15" customHeight="1">
      <c r="A124" s="136">
        <v>119</v>
      </c>
      <c r="B124" s="137" t="s">
        <v>220</v>
      </c>
      <c r="C124" s="138"/>
      <c r="D124" s="138"/>
      <c r="E124" s="139"/>
      <c r="F124" s="140" t="s">
        <v>111</v>
      </c>
      <c r="G124" s="1243">
        <v>0</v>
      </c>
      <c r="H124" s="142"/>
    </row>
    <row r="125" spans="1:8" ht="15" customHeight="1">
      <c r="A125" s="136">
        <v>120</v>
      </c>
      <c r="B125" s="137" t="s">
        <v>219</v>
      </c>
      <c r="C125" s="138"/>
      <c r="D125" s="138"/>
      <c r="E125" s="139"/>
      <c r="F125" s="140" t="s">
        <v>111</v>
      </c>
      <c r="G125" s="1243">
        <v>0</v>
      </c>
      <c r="H125" s="142"/>
    </row>
    <row r="126" spans="1:8" ht="15" customHeight="1">
      <c r="A126" s="136">
        <v>121</v>
      </c>
      <c r="B126" s="137" t="s">
        <v>217</v>
      </c>
      <c r="C126" s="138"/>
      <c r="D126" s="138"/>
      <c r="E126" s="139"/>
      <c r="F126" s="140" t="s">
        <v>111</v>
      </c>
      <c r="G126" s="1243">
        <v>0</v>
      </c>
      <c r="H126" s="142"/>
    </row>
    <row r="127" spans="1:8" ht="15" customHeight="1">
      <c r="A127" s="136">
        <v>122</v>
      </c>
      <c r="B127" s="137" t="s">
        <v>3022</v>
      </c>
      <c r="C127" s="138"/>
      <c r="D127" s="138"/>
      <c r="E127" s="139"/>
      <c r="F127" s="140" t="s">
        <v>111</v>
      </c>
      <c r="G127" s="1243">
        <v>1000</v>
      </c>
      <c r="H127" s="142"/>
    </row>
    <row r="128" spans="1:8" ht="15" customHeight="1">
      <c r="A128" s="136">
        <v>123</v>
      </c>
      <c r="B128" s="137" t="s">
        <v>135</v>
      </c>
      <c r="C128" s="138"/>
      <c r="D128" s="138"/>
      <c r="E128" s="139"/>
      <c r="F128" s="140" t="s">
        <v>120</v>
      </c>
      <c r="G128" s="143">
        <v>100800</v>
      </c>
      <c r="H128" s="142"/>
    </row>
    <row r="129" spans="1:8" ht="15" customHeight="1">
      <c r="A129" s="136">
        <v>124</v>
      </c>
      <c r="B129" s="137" t="s">
        <v>149</v>
      </c>
      <c r="C129" s="138"/>
      <c r="D129" s="138"/>
      <c r="E129" s="139"/>
      <c r="F129" s="140" t="s">
        <v>120</v>
      </c>
      <c r="G129" s="143">
        <v>26000</v>
      </c>
      <c r="H129" s="142"/>
    </row>
    <row r="130" spans="1:8" ht="15" customHeight="1">
      <c r="A130" s="136">
        <v>125</v>
      </c>
      <c r="B130" s="137" t="s">
        <v>113</v>
      </c>
      <c r="C130" s="138"/>
      <c r="D130" s="138"/>
      <c r="E130" s="139"/>
      <c r="F130" s="140" t="s">
        <v>111</v>
      </c>
      <c r="G130" s="1243">
        <v>0</v>
      </c>
      <c r="H130" s="142"/>
    </row>
    <row r="131" spans="1:8" ht="15" customHeight="1">
      <c r="A131" s="136">
        <v>126</v>
      </c>
      <c r="B131" s="137" t="s">
        <v>202</v>
      </c>
      <c r="C131" s="138"/>
      <c r="D131" s="138"/>
      <c r="E131" s="139"/>
      <c r="F131" s="140" t="s">
        <v>115</v>
      </c>
      <c r="G131" s="1243">
        <v>0</v>
      </c>
      <c r="H131" s="142"/>
    </row>
    <row r="132" spans="1:8" ht="15" customHeight="1">
      <c r="A132" s="136">
        <v>127</v>
      </c>
      <c r="B132" s="137" t="s">
        <v>498</v>
      </c>
      <c r="C132" s="138"/>
      <c r="D132" s="138"/>
      <c r="E132" s="139"/>
      <c r="F132" s="140" t="s">
        <v>111</v>
      </c>
      <c r="G132" s="143">
        <v>4387900</v>
      </c>
      <c r="H132" s="142"/>
    </row>
    <row r="133" spans="1:8" ht="15" customHeight="1">
      <c r="A133" s="136">
        <v>128</v>
      </c>
      <c r="B133" s="137" t="s">
        <v>3019</v>
      </c>
      <c r="C133" s="138"/>
      <c r="D133" s="138"/>
      <c r="E133" s="139"/>
      <c r="F133" s="140" t="s">
        <v>111</v>
      </c>
      <c r="G133" s="143">
        <v>200000</v>
      </c>
      <c r="H133" s="142"/>
    </row>
    <row r="134" spans="1:8" ht="15" customHeight="1">
      <c r="A134" s="136">
        <v>129</v>
      </c>
      <c r="B134" s="137" t="s">
        <v>472</v>
      </c>
      <c r="C134" s="138"/>
      <c r="D134" s="138"/>
      <c r="E134" s="139"/>
      <c r="F134" s="140" t="s">
        <v>146</v>
      </c>
      <c r="G134" s="143">
        <v>27880</v>
      </c>
      <c r="H134" s="142"/>
    </row>
    <row r="135" spans="1:8" ht="15" customHeight="1">
      <c r="A135" s="136">
        <v>130</v>
      </c>
      <c r="B135" s="137" t="s">
        <v>2998</v>
      </c>
      <c r="C135" s="138"/>
      <c r="D135" s="138"/>
      <c r="E135" s="139"/>
      <c r="F135" s="140" t="s">
        <v>212</v>
      </c>
      <c r="G135" s="143">
        <v>2500</v>
      </c>
      <c r="H135" s="142"/>
    </row>
    <row r="136" spans="1:8" ht="15" customHeight="1">
      <c r="A136" s="136">
        <v>131</v>
      </c>
      <c r="B136" s="137" t="s">
        <v>399</v>
      </c>
      <c r="C136" s="138"/>
      <c r="D136" s="138"/>
      <c r="E136" s="139"/>
      <c r="F136" s="140" t="s">
        <v>115</v>
      </c>
      <c r="G136" s="143">
        <v>2375400</v>
      </c>
      <c r="H136" s="142"/>
    </row>
    <row r="137" spans="1:8" ht="15" customHeight="1">
      <c r="A137" s="136">
        <v>132</v>
      </c>
      <c r="B137" s="137" t="s">
        <v>394</v>
      </c>
      <c r="C137" s="138"/>
      <c r="D137" s="138"/>
      <c r="E137" s="139"/>
      <c r="F137" s="140" t="s">
        <v>115</v>
      </c>
      <c r="G137" s="143">
        <v>1300000</v>
      </c>
      <c r="H137" s="142"/>
    </row>
    <row r="138" spans="1:8" ht="15" customHeight="1">
      <c r="A138" s="136">
        <v>133</v>
      </c>
      <c r="B138" s="137" t="s">
        <v>2989</v>
      </c>
      <c r="C138" s="138"/>
      <c r="D138" s="138"/>
      <c r="E138" s="139"/>
      <c r="F138" s="140" t="s">
        <v>115</v>
      </c>
      <c r="G138" s="143">
        <v>1130200</v>
      </c>
      <c r="H138" s="142"/>
    </row>
    <row r="139" spans="1:8" ht="15" customHeight="1">
      <c r="A139" s="136">
        <v>134</v>
      </c>
      <c r="B139" s="137" t="s">
        <v>398</v>
      </c>
      <c r="C139" s="138"/>
      <c r="D139" s="138"/>
      <c r="E139" s="139"/>
      <c r="F139" s="140" t="s">
        <v>115</v>
      </c>
      <c r="G139" s="143">
        <v>721200</v>
      </c>
      <c r="H139" s="142"/>
    </row>
    <row r="140" spans="1:8" ht="15" customHeight="1">
      <c r="A140" s="136">
        <v>135</v>
      </c>
      <c r="B140" s="137" t="s">
        <v>401</v>
      </c>
      <c r="C140" s="138"/>
      <c r="D140" s="138"/>
      <c r="E140" s="139"/>
      <c r="F140" s="140" t="s">
        <v>115</v>
      </c>
      <c r="G140" s="143">
        <v>4606800</v>
      </c>
      <c r="H140" s="142"/>
    </row>
    <row r="141" spans="1:8" ht="15" customHeight="1">
      <c r="A141" s="136">
        <v>136</v>
      </c>
      <c r="B141" s="137" t="s">
        <v>114</v>
      </c>
      <c r="C141" s="138"/>
      <c r="D141" s="138"/>
      <c r="E141" s="139"/>
      <c r="F141" s="140" t="s">
        <v>115</v>
      </c>
      <c r="G141" s="143">
        <v>150000</v>
      </c>
      <c r="H141" s="142"/>
    </row>
    <row r="142" spans="1:8" ht="15" customHeight="1">
      <c r="A142" s="136">
        <v>137</v>
      </c>
      <c r="B142" s="137" t="s">
        <v>390</v>
      </c>
      <c r="C142" s="138"/>
      <c r="D142" s="138"/>
      <c r="E142" s="139"/>
      <c r="F142" s="140" t="s">
        <v>115</v>
      </c>
      <c r="G142" s="143">
        <v>177720</v>
      </c>
      <c r="H142" s="142"/>
    </row>
    <row r="143" spans="1:8" ht="15" customHeight="1">
      <c r="A143" s="136">
        <v>138</v>
      </c>
      <c r="B143" s="137" t="s">
        <v>391</v>
      </c>
      <c r="C143" s="138"/>
      <c r="D143" s="138"/>
      <c r="E143" s="139"/>
      <c r="F143" s="140" t="s">
        <v>115</v>
      </c>
      <c r="G143" s="143">
        <v>221280</v>
      </c>
      <c r="H143" s="142"/>
    </row>
    <row r="144" spans="1:8" ht="15" customHeight="1">
      <c r="A144" s="136">
        <v>139</v>
      </c>
      <c r="B144" s="137" t="s">
        <v>3016</v>
      </c>
      <c r="C144" s="138"/>
      <c r="D144" s="138"/>
      <c r="E144" s="139"/>
      <c r="F144" s="140" t="s">
        <v>115</v>
      </c>
      <c r="G144" s="143">
        <v>230000</v>
      </c>
      <c r="H144" s="142"/>
    </row>
    <row r="145" spans="1:8" ht="15" customHeight="1">
      <c r="A145" s="136">
        <v>140</v>
      </c>
      <c r="B145" s="137" t="s">
        <v>392</v>
      </c>
      <c r="C145" s="138"/>
      <c r="D145" s="138"/>
      <c r="E145" s="139"/>
      <c r="F145" s="140" t="s">
        <v>115</v>
      </c>
      <c r="G145" s="143">
        <v>618200</v>
      </c>
      <c r="H145" s="142"/>
    </row>
    <row r="146" spans="1:8" ht="15" customHeight="1">
      <c r="A146" s="136">
        <v>141</v>
      </c>
      <c r="B146" s="137" t="s">
        <v>380</v>
      </c>
      <c r="C146" s="138"/>
      <c r="D146" s="138"/>
      <c r="E146" s="139"/>
      <c r="F146" s="140" t="s">
        <v>111</v>
      </c>
      <c r="G146" s="143">
        <v>21160</v>
      </c>
      <c r="H146" s="142"/>
    </row>
    <row r="147" spans="1:8" ht="15" customHeight="1">
      <c r="A147" s="136">
        <v>142</v>
      </c>
      <c r="B147" s="137" t="s">
        <v>422</v>
      </c>
      <c r="C147" s="138"/>
      <c r="D147" s="138"/>
      <c r="E147" s="139"/>
      <c r="F147" s="140" t="s">
        <v>77</v>
      </c>
      <c r="G147" s="1243">
        <v>0</v>
      </c>
      <c r="H147" s="142"/>
    </row>
    <row r="148" spans="1:8" ht="15" customHeight="1">
      <c r="A148" s="136">
        <v>143</v>
      </c>
      <c r="B148" s="137" t="s">
        <v>132</v>
      </c>
      <c r="C148" s="138"/>
      <c r="D148" s="138"/>
      <c r="E148" s="139"/>
      <c r="F148" s="140" t="s">
        <v>79</v>
      </c>
      <c r="G148" s="143">
        <v>683800</v>
      </c>
      <c r="H148" s="142"/>
    </row>
    <row r="149" spans="1:8" ht="15" customHeight="1">
      <c r="A149" s="136">
        <v>144</v>
      </c>
      <c r="B149" s="137" t="s">
        <v>228</v>
      </c>
      <c r="C149" s="138"/>
      <c r="D149" s="138"/>
      <c r="E149" s="139"/>
      <c r="F149" s="140" t="s">
        <v>79</v>
      </c>
      <c r="G149" s="143">
        <v>683800</v>
      </c>
      <c r="H149" s="142"/>
    </row>
    <row r="150" spans="1:8" ht="15" customHeight="1">
      <c r="A150" s="136">
        <v>145</v>
      </c>
      <c r="B150" s="137" t="s">
        <v>423</v>
      </c>
      <c r="C150" s="138"/>
      <c r="D150" s="138"/>
      <c r="E150" s="139"/>
      <c r="F150" s="140" t="s">
        <v>77</v>
      </c>
      <c r="G150" s="1243">
        <v>0</v>
      </c>
      <c r="H150" s="142"/>
    </row>
    <row r="151" spans="1:8" ht="15" customHeight="1">
      <c r="A151" s="136">
        <v>146</v>
      </c>
      <c r="B151" s="137" t="s">
        <v>139</v>
      </c>
      <c r="C151" s="138"/>
      <c r="D151" s="138"/>
      <c r="E151" s="139"/>
      <c r="F151" s="140" t="s">
        <v>77</v>
      </c>
      <c r="G151" s="143">
        <v>25000</v>
      </c>
      <c r="H151" s="142"/>
    </row>
    <row r="152" spans="1:8" ht="15" customHeight="1">
      <c r="A152" s="136">
        <v>147</v>
      </c>
      <c r="B152" s="137" t="s">
        <v>499</v>
      </c>
      <c r="C152" s="138"/>
      <c r="D152" s="138"/>
      <c r="E152" s="139"/>
      <c r="F152" s="140" t="s">
        <v>97</v>
      </c>
      <c r="G152" s="1243">
        <v>0</v>
      </c>
      <c r="H152" s="142"/>
    </row>
    <row r="153" spans="1:8" ht="15" customHeight="1">
      <c r="A153" s="136">
        <v>148</v>
      </c>
      <c r="B153" s="137" t="s">
        <v>322</v>
      </c>
      <c r="C153" s="138"/>
      <c r="D153" s="138"/>
      <c r="E153" s="139"/>
      <c r="F153" s="140" t="s">
        <v>120</v>
      </c>
      <c r="G153" s="1243">
        <v>0</v>
      </c>
      <c r="H153" s="142"/>
    </row>
    <row r="154" spans="1:8" ht="15" customHeight="1">
      <c r="A154" s="136">
        <v>149</v>
      </c>
      <c r="B154" s="137" t="s">
        <v>100</v>
      </c>
      <c r="C154" s="138"/>
      <c r="D154" s="138"/>
      <c r="E154" s="139"/>
      <c r="F154" s="140" t="s">
        <v>101</v>
      </c>
      <c r="G154" s="1243">
        <v>0</v>
      </c>
      <c r="H154" s="142"/>
    </row>
    <row r="155" spans="1:8" ht="15" customHeight="1">
      <c r="A155" s="136">
        <v>150</v>
      </c>
      <c r="B155" s="137" t="s">
        <v>500</v>
      </c>
      <c r="C155" s="138"/>
      <c r="D155" s="138"/>
      <c r="E155" s="139"/>
      <c r="F155" s="140" t="s">
        <v>77</v>
      </c>
      <c r="G155" s="1243">
        <v>0</v>
      </c>
      <c r="H155" s="142"/>
    </row>
    <row r="156" spans="1:8" ht="15" customHeight="1">
      <c r="A156" s="136">
        <v>151</v>
      </c>
      <c r="B156" s="137" t="s">
        <v>126</v>
      </c>
      <c r="C156" s="138"/>
      <c r="D156" s="138"/>
      <c r="E156" s="139"/>
      <c r="F156" s="140" t="s">
        <v>97</v>
      </c>
      <c r="G156" s="143">
        <v>26000</v>
      </c>
      <c r="H156" s="142"/>
    </row>
    <row r="157" spans="1:8" ht="15" customHeight="1">
      <c r="A157" s="136">
        <v>152</v>
      </c>
      <c r="B157" s="137" t="s">
        <v>180</v>
      </c>
      <c r="C157" s="138"/>
      <c r="D157" s="138"/>
      <c r="E157" s="139"/>
      <c r="F157" s="140" t="s">
        <v>77</v>
      </c>
      <c r="G157" s="143">
        <v>120000</v>
      </c>
      <c r="H157" s="142"/>
    </row>
    <row r="158" spans="1:8" ht="15" customHeight="1">
      <c r="A158" s="136">
        <v>153</v>
      </c>
      <c r="B158" s="137" t="s">
        <v>181</v>
      </c>
      <c r="C158" s="138"/>
      <c r="D158" s="138"/>
      <c r="E158" s="139"/>
      <c r="F158" s="140" t="s">
        <v>77</v>
      </c>
      <c r="G158" s="143">
        <f>G157</f>
        <v>120000</v>
      </c>
      <c r="H158" s="142"/>
    </row>
    <row r="159" spans="1:8" ht="15" customHeight="1">
      <c r="A159" s="136">
        <v>154</v>
      </c>
      <c r="B159" s="137" t="s">
        <v>200</v>
      </c>
      <c r="C159" s="138"/>
      <c r="D159" s="138"/>
      <c r="E159" s="139"/>
      <c r="F159" s="140" t="s">
        <v>115</v>
      </c>
      <c r="G159" s="143">
        <v>30200</v>
      </c>
      <c r="H159" s="142"/>
    </row>
    <row r="160" spans="1:8" ht="15" customHeight="1">
      <c r="A160" s="136">
        <v>155</v>
      </c>
      <c r="B160" s="137" t="s">
        <v>118</v>
      </c>
      <c r="C160" s="138"/>
      <c r="D160" s="138"/>
      <c r="E160" s="139"/>
      <c r="F160" s="140" t="s">
        <v>79</v>
      </c>
      <c r="G160" s="143">
        <v>3950000</v>
      </c>
      <c r="H160" s="142"/>
    </row>
    <row r="161" spans="1:8" ht="15" customHeight="1">
      <c r="A161" s="136">
        <v>156</v>
      </c>
      <c r="B161" s="137" t="s">
        <v>81</v>
      </c>
      <c r="C161" s="138"/>
      <c r="D161" s="138"/>
      <c r="E161" s="139"/>
      <c r="F161" s="140" t="s">
        <v>79</v>
      </c>
      <c r="G161" s="143">
        <v>3950000</v>
      </c>
      <c r="H161" s="142"/>
    </row>
    <row r="162" spans="1:8" ht="15" customHeight="1">
      <c r="A162" s="136">
        <v>157</v>
      </c>
      <c r="B162" s="137" t="s">
        <v>107</v>
      </c>
      <c r="C162" s="138"/>
      <c r="D162" s="138"/>
      <c r="E162" s="139"/>
      <c r="F162" s="140" t="s">
        <v>79</v>
      </c>
      <c r="G162" s="143">
        <v>3950000</v>
      </c>
      <c r="H162" s="142"/>
    </row>
    <row r="163" spans="1:8" ht="15" customHeight="1">
      <c r="A163" s="136">
        <v>158</v>
      </c>
      <c r="B163" s="137" t="s">
        <v>828</v>
      </c>
      <c r="C163" s="138"/>
      <c r="D163" s="138"/>
      <c r="E163" s="139"/>
      <c r="F163" s="140" t="s">
        <v>79</v>
      </c>
      <c r="G163" s="143">
        <v>4291200</v>
      </c>
      <c r="H163" s="273">
        <f>G163/56</f>
        <v>76628.571428571435</v>
      </c>
    </row>
    <row r="164" spans="1:8" ht="15" customHeight="1">
      <c r="A164" s="136">
        <v>159</v>
      </c>
      <c r="B164" s="137" t="s">
        <v>103</v>
      </c>
      <c r="C164" s="138"/>
      <c r="D164" s="138"/>
      <c r="E164" s="139"/>
      <c r="F164" s="140" t="s">
        <v>79</v>
      </c>
      <c r="G164" s="143">
        <v>3300000</v>
      </c>
      <c r="H164" s="142"/>
    </row>
    <row r="165" spans="1:8" ht="15" customHeight="1">
      <c r="A165" s="136">
        <v>160</v>
      </c>
      <c r="B165" s="137" t="s">
        <v>344</v>
      </c>
      <c r="C165" s="138"/>
      <c r="D165" s="138"/>
      <c r="E165" s="139"/>
      <c r="F165" s="140" t="s">
        <v>131</v>
      </c>
      <c r="G165" s="143">
        <v>3300000</v>
      </c>
      <c r="H165" s="142"/>
    </row>
    <row r="166" spans="1:8" ht="15" customHeight="1">
      <c r="A166" s="136">
        <v>161</v>
      </c>
      <c r="B166" s="137" t="s">
        <v>446</v>
      </c>
      <c r="C166" s="138"/>
      <c r="D166" s="138"/>
      <c r="E166" s="139"/>
      <c r="F166" s="140" t="s">
        <v>215</v>
      </c>
      <c r="G166" s="143">
        <v>3300000</v>
      </c>
      <c r="H166" s="142"/>
    </row>
    <row r="167" spans="1:8" ht="15" customHeight="1">
      <c r="A167" s="136">
        <v>162</v>
      </c>
      <c r="B167" s="137" t="s">
        <v>166</v>
      </c>
      <c r="C167" s="138"/>
      <c r="D167" s="138"/>
      <c r="E167" s="139"/>
      <c r="F167" s="140" t="s">
        <v>79</v>
      </c>
      <c r="G167" s="143">
        <f>G161</f>
        <v>3950000</v>
      </c>
      <c r="H167" s="142"/>
    </row>
    <row r="168" spans="1:8" ht="15" customHeight="1">
      <c r="A168" s="136">
        <v>163</v>
      </c>
      <c r="B168" s="137" t="s">
        <v>2980</v>
      </c>
      <c r="C168" s="138"/>
      <c r="D168" s="138"/>
      <c r="E168" s="139"/>
      <c r="F168" s="140" t="s">
        <v>471</v>
      </c>
      <c r="G168" s="1237">
        <f>G167/56</f>
        <v>70535.71428571429</v>
      </c>
      <c r="H168" s="142"/>
    </row>
    <row r="169" spans="1:8" ht="15" customHeight="1">
      <c r="A169" s="136">
        <v>164</v>
      </c>
      <c r="B169" s="137" t="s">
        <v>360</v>
      </c>
      <c r="C169" s="138"/>
      <c r="D169" s="138"/>
      <c r="E169" s="139"/>
      <c r="F169" s="140" t="s">
        <v>79</v>
      </c>
      <c r="G169" s="143">
        <v>5500000</v>
      </c>
      <c r="H169" s="142"/>
    </row>
    <row r="170" spans="1:8" ht="15" customHeight="1">
      <c r="A170" s="136">
        <v>165</v>
      </c>
      <c r="B170" s="137" t="s">
        <v>161</v>
      </c>
      <c r="C170" s="138"/>
      <c r="D170" s="138"/>
      <c r="E170" s="139"/>
      <c r="F170" s="140" t="s">
        <v>131</v>
      </c>
      <c r="G170" s="143">
        <v>5500000</v>
      </c>
      <c r="H170" s="142"/>
    </row>
    <row r="171" spans="1:8" ht="15" customHeight="1">
      <c r="A171" s="136">
        <v>166</v>
      </c>
      <c r="B171" s="137" t="s">
        <v>150</v>
      </c>
      <c r="C171" s="138"/>
      <c r="D171" s="138"/>
      <c r="E171" s="139"/>
      <c r="F171" s="140" t="s">
        <v>79</v>
      </c>
      <c r="G171" s="143">
        <v>3600000</v>
      </c>
      <c r="H171" s="142"/>
    </row>
    <row r="172" spans="1:8" ht="15" customHeight="1">
      <c r="A172" s="136">
        <v>167</v>
      </c>
      <c r="B172" s="137" t="s">
        <v>158</v>
      </c>
      <c r="C172" s="138"/>
      <c r="D172" s="138"/>
      <c r="E172" s="139"/>
      <c r="F172" s="140" t="s">
        <v>79</v>
      </c>
      <c r="G172" s="143">
        <v>3300000</v>
      </c>
      <c r="H172" s="142"/>
    </row>
    <row r="173" spans="1:8" ht="15" customHeight="1">
      <c r="A173" s="136">
        <v>168</v>
      </c>
      <c r="B173" s="137" t="s">
        <v>317</v>
      </c>
      <c r="C173" s="138"/>
      <c r="D173" s="138"/>
      <c r="E173" s="139"/>
      <c r="F173" s="140" t="s">
        <v>79</v>
      </c>
      <c r="G173" s="143">
        <v>3300000</v>
      </c>
      <c r="H173" s="142"/>
    </row>
    <row r="174" spans="1:8" ht="15" customHeight="1">
      <c r="A174" s="136">
        <v>169</v>
      </c>
      <c r="B174" s="137" t="s">
        <v>501</v>
      </c>
      <c r="C174" s="138"/>
      <c r="D174" s="138"/>
      <c r="E174" s="139"/>
      <c r="F174" s="140" t="s">
        <v>79</v>
      </c>
      <c r="G174" s="143">
        <v>5500000</v>
      </c>
      <c r="H174" s="142"/>
    </row>
    <row r="175" spans="1:8" ht="15" customHeight="1">
      <c r="A175" s="136">
        <v>170</v>
      </c>
      <c r="B175" s="137" t="s">
        <v>305</v>
      </c>
      <c r="C175" s="138"/>
      <c r="D175" s="138"/>
      <c r="E175" s="139"/>
      <c r="F175" s="140" t="s">
        <v>131</v>
      </c>
      <c r="G175" s="143">
        <v>6436800</v>
      </c>
      <c r="H175" s="142"/>
    </row>
    <row r="176" spans="1:8" ht="15" customHeight="1">
      <c r="A176" s="136">
        <v>171</v>
      </c>
      <c r="B176" s="137" t="s">
        <v>204</v>
      </c>
      <c r="C176" s="138"/>
      <c r="D176" s="138"/>
      <c r="E176" s="139"/>
      <c r="F176" s="140" t="s">
        <v>79</v>
      </c>
      <c r="G176" s="143">
        <v>4291200</v>
      </c>
      <c r="H176" s="142"/>
    </row>
    <row r="177" spans="1:12" ht="15" customHeight="1">
      <c r="A177" s="136">
        <v>172</v>
      </c>
      <c r="B177" s="137" t="s">
        <v>105</v>
      </c>
      <c r="C177" s="138"/>
      <c r="D177" s="138"/>
      <c r="E177" s="139"/>
      <c r="F177" s="140" t="s">
        <v>79</v>
      </c>
      <c r="G177" s="143">
        <v>3218400</v>
      </c>
      <c r="H177" s="142"/>
    </row>
    <row r="178" spans="1:12" ht="15" customHeight="1">
      <c r="A178" s="136">
        <v>173</v>
      </c>
      <c r="B178" s="137" t="s">
        <v>2992</v>
      </c>
      <c r="C178" s="138"/>
      <c r="D178" s="138"/>
      <c r="E178" s="139"/>
      <c r="F178" s="140" t="s">
        <v>79</v>
      </c>
      <c r="G178" s="143">
        <v>5900400</v>
      </c>
      <c r="H178" s="142"/>
    </row>
    <row r="179" spans="1:12" ht="15" customHeight="1">
      <c r="A179" s="136">
        <v>174</v>
      </c>
      <c r="B179" s="137" t="s">
        <v>502</v>
      </c>
      <c r="C179" s="138"/>
      <c r="D179" s="138"/>
      <c r="E179" s="139"/>
      <c r="F179" s="140" t="s">
        <v>79</v>
      </c>
      <c r="G179" s="143">
        <v>5900400</v>
      </c>
      <c r="H179" s="142"/>
    </row>
    <row r="180" spans="1:12" ht="15" customHeight="1">
      <c r="A180" s="136">
        <v>175</v>
      </c>
      <c r="B180" s="137" t="s">
        <v>503</v>
      </c>
      <c r="C180" s="138"/>
      <c r="D180" s="138"/>
      <c r="E180" s="139"/>
      <c r="F180" s="140" t="s">
        <v>79</v>
      </c>
      <c r="G180" s="143">
        <f>G179</f>
        <v>5900400</v>
      </c>
      <c r="H180" s="142"/>
    </row>
    <row r="181" spans="1:12" ht="15" customHeight="1">
      <c r="A181" s="136">
        <v>176</v>
      </c>
      <c r="B181" s="137" t="s">
        <v>269</v>
      </c>
      <c r="C181" s="138"/>
      <c r="D181" s="138"/>
      <c r="E181" s="139"/>
      <c r="F181" s="140" t="s">
        <v>111</v>
      </c>
      <c r="G181" s="1243">
        <v>0</v>
      </c>
      <c r="H181" s="142"/>
      <c r="L181" s="147"/>
    </row>
    <row r="182" spans="1:12" ht="15" customHeight="1">
      <c r="A182" s="136">
        <v>177</v>
      </c>
      <c r="B182" s="137" t="s">
        <v>268</v>
      </c>
      <c r="C182" s="138"/>
      <c r="D182" s="138"/>
      <c r="E182" s="139"/>
      <c r="F182" s="140" t="s">
        <v>111</v>
      </c>
      <c r="G182" s="1243">
        <v>0</v>
      </c>
      <c r="H182" s="142"/>
      <c r="L182" s="147"/>
    </row>
    <row r="183" spans="1:12" ht="15" customHeight="1">
      <c r="A183" s="136">
        <v>178</v>
      </c>
      <c r="B183" s="137" t="s">
        <v>292</v>
      </c>
      <c r="C183" s="138"/>
      <c r="D183" s="138"/>
      <c r="E183" s="139"/>
      <c r="F183" s="140" t="s">
        <v>111</v>
      </c>
      <c r="G183" s="143">
        <v>2000</v>
      </c>
      <c r="H183" s="142"/>
    </row>
    <row r="184" spans="1:12" ht="15" customHeight="1">
      <c r="A184" s="136">
        <v>179</v>
      </c>
      <c r="B184" s="137" t="s">
        <v>293</v>
      </c>
      <c r="C184" s="138"/>
      <c r="D184" s="138"/>
      <c r="E184" s="139"/>
      <c r="F184" s="140" t="s">
        <v>111</v>
      </c>
      <c r="G184" s="143">
        <f>H184/25</f>
        <v>5325.6</v>
      </c>
      <c r="H184" s="1245">
        <f>133140</f>
        <v>133140</v>
      </c>
    </row>
    <row r="185" spans="1:12" ht="15" customHeight="1">
      <c r="A185" s="136">
        <v>180</v>
      </c>
      <c r="B185" s="137" t="s">
        <v>290</v>
      </c>
      <c r="C185" s="138"/>
      <c r="D185" s="138"/>
      <c r="E185" s="139"/>
      <c r="F185" s="140" t="s">
        <v>111</v>
      </c>
      <c r="G185" s="1243">
        <v>0</v>
      </c>
      <c r="H185" s="142"/>
    </row>
    <row r="186" spans="1:12" ht="15" customHeight="1">
      <c r="A186" s="136">
        <v>181</v>
      </c>
      <c r="B186" s="137" t="s">
        <v>291</v>
      </c>
      <c r="C186" s="138"/>
      <c r="D186" s="138"/>
      <c r="E186" s="139"/>
      <c r="F186" s="140" t="s">
        <v>111</v>
      </c>
      <c r="G186" s="1243">
        <v>0</v>
      </c>
      <c r="H186" s="142"/>
    </row>
    <row r="187" spans="1:12" ht="15" customHeight="1">
      <c r="A187" s="136">
        <v>182</v>
      </c>
      <c r="B187" s="137" t="s">
        <v>274</v>
      </c>
      <c r="C187" s="138"/>
      <c r="D187" s="138"/>
      <c r="E187" s="139"/>
      <c r="F187" s="140" t="s">
        <v>111</v>
      </c>
      <c r="G187" s="1243">
        <v>0</v>
      </c>
      <c r="H187" s="142"/>
    </row>
    <row r="188" spans="1:12" ht="15" customHeight="1">
      <c r="A188" s="136">
        <v>183</v>
      </c>
      <c r="B188" s="137" t="s">
        <v>272</v>
      </c>
      <c r="C188" s="138"/>
      <c r="D188" s="138"/>
      <c r="E188" s="139"/>
      <c r="F188" s="140" t="s">
        <v>111</v>
      </c>
      <c r="G188" s="143">
        <v>8500</v>
      </c>
      <c r="H188" s="142"/>
    </row>
    <row r="189" spans="1:12" ht="15" customHeight="1">
      <c r="A189" s="136">
        <v>184</v>
      </c>
      <c r="B189" s="137" t="s">
        <v>271</v>
      </c>
      <c r="C189" s="138"/>
      <c r="D189" s="138"/>
      <c r="E189" s="139"/>
      <c r="F189" s="140" t="s">
        <v>111</v>
      </c>
      <c r="G189" s="143">
        <v>10000</v>
      </c>
      <c r="H189" s="142"/>
    </row>
    <row r="190" spans="1:12" ht="15" customHeight="1">
      <c r="A190" s="136">
        <v>185</v>
      </c>
      <c r="B190" s="137" t="s">
        <v>270</v>
      </c>
      <c r="C190" s="138"/>
      <c r="D190" s="138"/>
      <c r="E190" s="139"/>
      <c r="F190" s="140" t="s">
        <v>111</v>
      </c>
      <c r="G190" s="1243">
        <v>0</v>
      </c>
      <c r="H190" s="142"/>
    </row>
    <row r="191" spans="1:12" ht="15" customHeight="1">
      <c r="A191" s="136">
        <v>186</v>
      </c>
      <c r="B191" s="137" t="s">
        <v>137</v>
      </c>
      <c r="C191" s="138"/>
      <c r="D191" s="138"/>
      <c r="E191" s="139"/>
      <c r="F191" s="140" t="s">
        <v>79</v>
      </c>
      <c r="G191" s="143">
        <v>535460</v>
      </c>
      <c r="H191" s="142"/>
    </row>
    <row r="192" spans="1:12" ht="15" customHeight="1">
      <c r="A192" s="136">
        <v>187</v>
      </c>
      <c r="B192" s="137" t="s">
        <v>504</v>
      </c>
      <c r="C192" s="138"/>
      <c r="D192" s="138"/>
      <c r="E192" s="139"/>
      <c r="F192" s="140" t="s">
        <v>120</v>
      </c>
      <c r="G192" s="143">
        <f>G191/1350</f>
        <v>396.63703703703703</v>
      </c>
      <c r="H192" s="142"/>
    </row>
    <row r="193" spans="1:8" ht="15" customHeight="1">
      <c r="A193" s="136">
        <v>188</v>
      </c>
      <c r="B193" s="137" t="s">
        <v>143</v>
      </c>
      <c r="C193" s="138"/>
      <c r="D193" s="138"/>
      <c r="E193" s="139"/>
      <c r="F193" s="140" t="s">
        <v>79</v>
      </c>
      <c r="G193" s="143">
        <f>G191</f>
        <v>535460</v>
      </c>
      <c r="H193" s="142"/>
    </row>
    <row r="194" spans="1:8" ht="15" customHeight="1">
      <c r="A194" s="136">
        <v>189</v>
      </c>
      <c r="B194" s="137" t="s">
        <v>140</v>
      </c>
      <c r="C194" s="138"/>
      <c r="D194" s="138"/>
      <c r="E194" s="139"/>
      <c r="F194" s="140" t="s">
        <v>120</v>
      </c>
      <c r="G194" s="143">
        <f>G193/1350</f>
        <v>396.63703703703703</v>
      </c>
      <c r="H194" s="142"/>
    </row>
    <row r="195" spans="1:8" ht="15" customHeight="1">
      <c r="A195" s="136">
        <v>190</v>
      </c>
      <c r="B195" s="137" t="s">
        <v>482</v>
      </c>
      <c r="C195" s="138"/>
      <c r="D195" s="138"/>
      <c r="E195" s="139"/>
      <c r="F195" s="140" t="s">
        <v>212</v>
      </c>
      <c r="G195" s="143">
        <v>500</v>
      </c>
      <c r="H195" s="142"/>
    </row>
    <row r="196" spans="1:8" ht="15" customHeight="1">
      <c r="A196" s="136">
        <v>191</v>
      </c>
      <c r="B196" s="137" t="s">
        <v>476</v>
      </c>
      <c r="C196" s="138"/>
      <c r="D196" s="138"/>
      <c r="E196" s="139"/>
      <c r="F196" s="140" t="s">
        <v>212</v>
      </c>
      <c r="G196" s="143">
        <f>G195</f>
        <v>500</v>
      </c>
      <c r="H196" s="142"/>
    </row>
    <row r="197" spans="1:8" ht="15" customHeight="1">
      <c r="A197" s="136">
        <v>192</v>
      </c>
      <c r="B197" s="137" t="s">
        <v>128</v>
      </c>
      <c r="C197" s="138"/>
      <c r="D197" s="138"/>
      <c r="E197" s="139"/>
      <c r="F197" s="140" t="s">
        <v>75</v>
      </c>
      <c r="G197" s="1243">
        <v>0</v>
      </c>
      <c r="H197" s="142"/>
    </row>
    <row r="198" spans="1:8" ht="15" customHeight="1">
      <c r="A198" s="136">
        <v>193</v>
      </c>
      <c r="B198" s="137" t="s">
        <v>129</v>
      </c>
      <c r="C198" s="138"/>
      <c r="D198" s="138"/>
      <c r="E198" s="139"/>
      <c r="F198" s="140" t="s">
        <v>79</v>
      </c>
      <c r="G198" s="143">
        <v>535460</v>
      </c>
      <c r="H198" s="142"/>
    </row>
    <row r="199" spans="1:8" ht="15" customHeight="1">
      <c r="A199" s="136">
        <v>194</v>
      </c>
      <c r="B199" s="137" t="s">
        <v>80</v>
      </c>
      <c r="C199" s="138"/>
      <c r="D199" s="138"/>
      <c r="E199" s="139"/>
      <c r="F199" s="140" t="s">
        <v>79</v>
      </c>
      <c r="G199" s="143">
        <v>535460</v>
      </c>
      <c r="H199" s="142"/>
    </row>
    <row r="200" spans="1:8" ht="15" customHeight="1">
      <c r="A200" s="136">
        <v>195</v>
      </c>
      <c r="B200" s="137" t="s">
        <v>453</v>
      </c>
      <c r="C200" s="138"/>
      <c r="D200" s="138"/>
      <c r="E200" s="139"/>
      <c r="F200" s="140" t="s">
        <v>111</v>
      </c>
      <c r="G200" s="143">
        <v>356900</v>
      </c>
      <c r="H200" s="142"/>
    </row>
    <row r="201" spans="1:8" ht="15" customHeight="1">
      <c r="A201" s="136">
        <v>196</v>
      </c>
      <c r="B201" s="137" t="s">
        <v>409</v>
      </c>
      <c r="C201" s="138"/>
      <c r="D201" s="138"/>
      <c r="E201" s="139"/>
      <c r="F201" s="140" t="s">
        <v>111</v>
      </c>
      <c r="G201" s="143">
        <v>20000</v>
      </c>
      <c r="H201" s="142"/>
    </row>
    <row r="202" spans="1:8" ht="15" customHeight="1">
      <c r="A202" s="136">
        <v>197</v>
      </c>
      <c r="B202" s="137" t="s">
        <v>389</v>
      </c>
      <c r="C202" s="138"/>
      <c r="D202" s="138"/>
      <c r="E202" s="139"/>
      <c r="F202" s="140" t="s">
        <v>387</v>
      </c>
      <c r="G202" s="143">
        <v>100000</v>
      </c>
      <c r="H202" s="142"/>
    </row>
    <row r="203" spans="1:8" ht="15" customHeight="1">
      <c r="A203" s="136">
        <v>198</v>
      </c>
      <c r="B203" s="137" t="s">
        <v>371</v>
      </c>
      <c r="C203" s="138"/>
      <c r="D203" s="138"/>
      <c r="E203" s="139"/>
      <c r="F203" s="140" t="s">
        <v>111</v>
      </c>
      <c r="G203" s="143">
        <v>100000</v>
      </c>
      <c r="H203" s="142"/>
    </row>
    <row r="204" spans="1:8" ht="15" customHeight="1">
      <c r="A204" s="136">
        <v>199</v>
      </c>
      <c r="B204" s="137" t="s">
        <v>383</v>
      </c>
      <c r="C204" s="138"/>
      <c r="D204" s="138"/>
      <c r="E204" s="139"/>
      <c r="F204" s="140" t="s">
        <v>111</v>
      </c>
      <c r="G204" s="143">
        <v>200000</v>
      </c>
      <c r="H204" s="142"/>
    </row>
    <row r="205" spans="1:8" ht="15" customHeight="1">
      <c r="A205" s="136">
        <v>200</v>
      </c>
      <c r="B205" s="137" t="s">
        <v>116</v>
      </c>
      <c r="C205" s="138"/>
      <c r="D205" s="138"/>
      <c r="E205" s="139"/>
      <c r="F205" s="140" t="s">
        <v>111</v>
      </c>
      <c r="G205" s="143">
        <v>173100</v>
      </c>
      <c r="H205" s="142"/>
    </row>
    <row r="206" spans="1:8" ht="15" customHeight="1">
      <c r="A206" s="136">
        <v>201</v>
      </c>
      <c r="B206" s="137" t="s">
        <v>367</v>
      </c>
      <c r="C206" s="138"/>
      <c r="D206" s="138"/>
      <c r="E206" s="139"/>
      <c r="F206" s="140" t="s">
        <v>111</v>
      </c>
      <c r="G206" s="143">
        <v>487260</v>
      </c>
      <c r="H206" s="142"/>
    </row>
    <row r="207" spans="1:8" ht="15" customHeight="1">
      <c r="A207" s="136">
        <v>202</v>
      </c>
      <c r="B207" s="137" t="s">
        <v>369</v>
      </c>
      <c r="C207" s="138"/>
      <c r="D207" s="138"/>
      <c r="E207" s="139"/>
      <c r="F207" s="140" t="s">
        <v>111</v>
      </c>
      <c r="G207" s="143">
        <v>159820</v>
      </c>
      <c r="H207" s="142"/>
    </row>
    <row r="208" spans="1:8" ht="15" customHeight="1">
      <c r="A208" s="136">
        <v>203</v>
      </c>
      <c r="B208" s="137" t="s">
        <v>370</v>
      </c>
      <c r="C208" s="138"/>
      <c r="D208" s="138"/>
      <c r="E208" s="139"/>
      <c r="F208" s="140" t="s">
        <v>111</v>
      </c>
      <c r="G208" s="143">
        <v>432700</v>
      </c>
      <c r="H208" s="142"/>
    </row>
    <row r="209" spans="1:8" ht="15" customHeight="1">
      <c r="A209" s="136">
        <v>204</v>
      </c>
      <c r="B209" s="137" t="s">
        <v>474</v>
      </c>
      <c r="C209" s="138"/>
      <c r="D209" s="138"/>
      <c r="E209" s="139"/>
      <c r="F209" s="140" t="s">
        <v>212</v>
      </c>
      <c r="G209" s="143">
        <v>4000</v>
      </c>
      <c r="H209" s="142"/>
    </row>
    <row r="210" spans="1:8" ht="15" customHeight="1">
      <c r="A210" s="136">
        <v>205</v>
      </c>
      <c r="B210" s="137" t="s">
        <v>281</v>
      </c>
      <c r="C210" s="138"/>
      <c r="D210" s="138"/>
      <c r="E210" s="139"/>
      <c r="F210" s="140" t="s">
        <v>115</v>
      </c>
      <c r="G210" s="1243">
        <v>0</v>
      </c>
      <c r="H210" s="142"/>
    </row>
    <row r="211" spans="1:8" ht="15" customHeight="1">
      <c r="A211" s="136">
        <v>206</v>
      </c>
      <c r="B211" s="137" t="s">
        <v>165</v>
      </c>
      <c r="C211" s="138"/>
      <c r="D211" s="138"/>
      <c r="E211" s="139"/>
      <c r="F211" s="140" t="s">
        <v>79</v>
      </c>
      <c r="G211" s="143">
        <v>200000</v>
      </c>
      <c r="H211" s="142"/>
    </row>
    <row r="212" spans="1:8" ht="15" customHeight="1">
      <c r="A212" s="136">
        <v>207</v>
      </c>
      <c r="B212" s="137" t="s">
        <v>475</v>
      </c>
      <c r="C212" s="138"/>
      <c r="D212" s="138"/>
      <c r="E212" s="139"/>
      <c r="F212" s="140" t="s">
        <v>212</v>
      </c>
      <c r="G212" s="143">
        <v>500</v>
      </c>
      <c r="H212" s="142"/>
    </row>
    <row r="213" spans="1:8" ht="15" customHeight="1">
      <c r="A213" s="136">
        <v>208</v>
      </c>
      <c r="B213" s="137" t="s">
        <v>282</v>
      </c>
      <c r="C213" s="138"/>
      <c r="D213" s="138"/>
      <c r="E213" s="139"/>
      <c r="F213" s="140" t="s">
        <v>77</v>
      </c>
      <c r="G213" s="143">
        <v>19000</v>
      </c>
      <c r="H213" s="142"/>
    </row>
    <row r="214" spans="1:8" ht="15" customHeight="1">
      <c r="A214" s="136">
        <v>209</v>
      </c>
      <c r="B214" s="137" t="s">
        <v>303</v>
      </c>
      <c r="C214" s="138"/>
      <c r="D214" s="138"/>
      <c r="E214" s="139"/>
      <c r="F214" s="140" t="s">
        <v>77</v>
      </c>
      <c r="G214" s="143">
        <f>G213</f>
        <v>19000</v>
      </c>
      <c r="H214" s="142"/>
    </row>
    <row r="215" spans="1:8" ht="15" customHeight="1">
      <c r="A215" s="136">
        <v>210</v>
      </c>
      <c r="B215" s="137" t="s">
        <v>3024</v>
      </c>
      <c r="C215" s="138"/>
      <c r="D215" s="138"/>
      <c r="E215" s="139"/>
      <c r="F215" s="140" t="s">
        <v>111</v>
      </c>
      <c r="G215" s="143">
        <v>45000</v>
      </c>
      <c r="H215" s="142"/>
    </row>
    <row r="216" spans="1:8" ht="15" customHeight="1">
      <c r="A216" s="136">
        <v>211</v>
      </c>
      <c r="B216" s="137" t="s">
        <v>319</v>
      </c>
      <c r="C216" s="138"/>
      <c r="D216" s="138"/>
      <c r="E216" s="139"/>
      <c r="F216" s="140" t="s">
        <v>146</v>
      </c>
      <c r="G216" s="143">
        <v>20000</v>
      </c>
      <c r="H216" s="142"/>
    </row>
    <row r="217" spans="1:8" ht="15" customHeight="1">
      <c r="A217" s="136">
        <v>212</v>
      </c>
      <c r="B217" s="137" t="s">
        <v>365</v>
      </c>
      <c r="C217" s="138"/>
      <c r="D217" s="138"/>
      <c r="E217" s="139"/>
      <c r="F217" s="140" t="s">
        <v>79</v>
      </c>
      <c r="G217" s="1243">
        <v>621060</v>
      </c>
      <c r="H217" s="142"/>
    </row>
    <row r="218" spans="1:8" ht="15" customHeight="1">
      <c r="A218" s="136">
        <v>213</v>
      </c>
      <c r="B218" s="137" t="s">
        <v>324</v>
      </c>
      <c r="C218" s="138"/>
      <c r="D218" s="138"/>
      <c r="E218" s="139"/>
      <c r="F218" s="140" t="s">
        <v>146</v>
      </c>
      <c r="G218" s="143">
        <v>25000</v>
      </c>
      <c r="H218" s="142"/>
    </row>
    <row r="219" spans="1:8" ht="15" customHeight="1">
      <c r="A219" s="136">
        <v>214</v>
      </c>
      <c r="B219" s="137" t="s">
        <v>294</v>
      </c>
      <c r="C219" s="138"/>
      <c r="D219" s="138"/>
      <c r="E219" s="139"/>
      <c r="F219" s="140" t="s">
        <v>111</v>
      </c>
      <c r="G219" s="1243">
        <v>0</v>
      </c>
      <c r="H219" s="142"/>
    </row>
    <row r="220" spans="1:8" ht="15" customHeight="1">
      <c r="A220" s="136">
        <v>215</v>
      </c>
      <c r="B220" s="137" t="s">
        <v>279</v>
      </c>
      <c r="C220" s="138"/>
      <c r="D220" s="138"/>
      <c r="E220" s="139"/>
      <c r="F220" s="140" t="s">
        <v>111</v>
      </c>
      <c r="G220" s="1243">
        <v>0</v>
      </c>
      <c r="H220" s="142"/>
    </row>
    <row r="221" spans="1:8" ht="15" customHeight="1">
      <c r="A221" s="136">
        <v>216</v>
      </c>
      <c r="B221" s="137" t="s">
        <v>486</v>
      </c>
      <c r="C221" s="138"/>
      <c r="D221" s="138"/>
      <c r="E221" s="139"/>
      <c r="F221" s="140" t="s">
        <v>111</v>
      </c>
      <c r="G221" s="143">
        <v>133100</v>
      </c>
      <c r="H221" s="142"/>
    </row>
    <row r="222" spans="1:8" ht="15" customHeight="1">
      <c r="A222" s="136">
        <v>217</v>
      </c>
      <c r="B222" s="137" t="s">
        <v>3006</v>
      </c>
      <c r="C222" s="138"/>
      <c r="D222" s="138"/>
      <c r="E222" s="139"/>
      <c r="F222" s="140" t="s">
        <v>120</v>
      </c>
      <c r="G222" s="143">
        <v>40000</v>
      </c>
      <c r="H222" s="142"/>
    </row>
    <row r="223" spans="1:8" ht="15" customHeight="1">
      <c r="A223" s="136">
        <v>218</v>
      </c>
      <c r="B223" s="137" t="s">
        <v>98</v>
      </c>
      <c r="C223" s="138"/>
      <c r="D223" s="138"/>
      <c r="E223" s="139"/>
      <c r="F223" s="140" t="s">
        <v>77</v>
      </c>
      <c r="G223" s="143">
        <v>30000</v>
      </c>
      <c r="H223" s="142"/>
    </row>
    <row r="224" spans="1:8" ht="15" customHeight="1">
      <c r="A224" s="136">
        <v>219</v>
      </c>
      <c r="B224" s="137" t="s">
        <v>98</v>
      </c>
      <c r="C224" s="138"/>
      <c r="D224" s="138"/>
      <c r="E224" s="139"/>
      <c r="F224" s="140" t="s">
        <v>84</v>
      </c>
      <c r="G224" s="143">
        <v>30000</v>
      </c>
      <c r="H224" s="142"/>
    </row>
    <row r="225" spans="1:8" ht="15" customHeight="1">
      <c r="A225" s="136">
        <v>220</v>
      </c>
      <c r="B225" s="137" t="s">
        <v>430</v>
      </c>
      <c r="C225" s="138"/>
      <c r="D225" s="138"/>
      <c r="E225" s="139"/>
      <c r="F225" s="140" t="s">
        <v>77</v>
      </c>
      <c r="G225" s="143">
        <v>44000</v>
      </c>
      <c r="H225" s="142"/>
    </row>
    <row r="226" spans="1:8" ht="15" customHeight="1">
      <c r="A226" s="136">
        <v>221</v>
      </c>
      <c r="B226" s="137" t="s">
        <v>431</v>
      </c>
      <c r="C226" s="138"/>
      <c r="D226" s="138"/>
      <c r="E226" s="139"/>
      <c r="F226" s="140" t="s">
        <v>77</v>
      </c>
      <c r="G226" s="143">
        <v>28000</v>
      </c>
      <c r="H226" s="142"/>
    </row>
    <row r="227" spans="1:8" ht="15" customHeight="1">
      <c r="A227" s="136">
        <v>222</v>
      </c>
      <c r="B227" s="137" t="s">
        <v>427</v>
      </c>
      <c r="C227" s="138"/>
      <c r="D227" s="138"/>
      <c r="E227" s="139"/>
      <c r="F227" s="140" t="s">
        <v>77</v>
      </c>
      <c r="G227" s="143">
        <f>G224</f>
        <v>30000</v>
      </c>
      <c r="H227" s="142"/>
    </row>
    <row r="228" spans="1:8" ht="15" customHeight="1">
      <c r="A228" s="136">
        <v>223</v>
      </c>
      <c r="B228" s="137" t="s">
        <v>152</v>
      </c>
      <c r="C228" s="138"/>
      <c r="D228" s="138"/>
      <c r="E228" s="139"/>
      <c r="F228" s="140" t="s">
        <v>84</v>
      </c>
      <c r="G228" s="143">
        <v>48000</v>
      </c>
      <c r="H228" s="142"/>
    </row>
    <row r="229" spans="1:8" ht="15" customHeight="1">
      <c r="A229" s="136">
        <v>224</v>
      </c>
      <c r="B229" s="137" t="s">
        <v>176</v>
      </c>
      <c r="C229" s="138"/>
      <c r="D229" s="138"/>
      <c r="E229" s="139"/>
      <c r="F229" s="140" t="s">
        <v>84</v>
      </c>
      <c r="G229" s="143">
        <v>96340</v>
      </c>
      <c r="H229" s="142"/>
    </row>
    <row r="230" spans="1:8" ht="15" customHeight="1">
      <c r="A230" s="136">
        <v>225</v>
      </c>
      <c r="B230" s="137" t="s">
        <v>477</v>
      </c>
      <c r="C230" s="138"/>
      <c r="D230" s="138"/>
      <c r="E230" s="139"/>
      <c r="F230" s="140" t="s">
        <v>212</v>
      </c>
      <c r="G230" s="143">
        <v>6000</v>
      </c>
      <c r="H230" s="142"/>
    </row>
    <row r="231" spans="1:8" ht="15" customHeight="1">
      <c r="A231" s="136">
        <v>226</v>
      </c>
      <c r="B231" s="137" t="s">
        <v>224</v>
      </c>
      <c r="C231" s="138"/>
      <c r="D231" s="138"/>
      <c r="E231" s="139"/>
      <c r="F231" s="140" t="s">
        <v>77</v>
      </c>
      <c r="G231" s="143">
        <v>30000</v>
      </c>
      <c r="H231" s="142"/>
    </row>
    <row r="232" spans="1:8" ht="15" customHeight="1">
      <c r="A232" s="136">
        <v>227</v>
      </c>
      <c r="B232" s="137" t="s">
        <v>343</v>
      </c>
      <c r="C232" s="138"/>
      <c r="D232" s="138"/>
      <c r="E232" s="139"/>
      <c r="F232" s="140" t="s">
        <v>111</v>
      </c>
      <c r="G232" s="143">
        <v>50000</v>
      </c>
      <c r="H232" s="142"/>
    </row>
    <row r="233" spans="1:8" ht="15" customHeight="1">
      <c r="A233" s="136">
        <v>228</v>
      </c>
      <c r="B233" s="137" t="s">
        <v>342</v>
      </c>
      <c r="C233" s="138"/>
      <c r="D233" s="138"/>
      <c r="E233" s="139"/>
      <c r="F233" s="140" t="s">
        <v>111</v>
      </c>
      <c r="G233" s="143">
        <v>60000</v>
      </c>
      <c r="H233" s="142"/>
    </row>
    <row r="234" spans="1:8" ht="15" customHeight="1">
      <c r="A234" s="136">
        <v>229</v>
      </c>
      <c r="B234" s="137" t="s">
        <v>345</v>
      </c>
      <c r="C234" s="138"/>
      <c r="D234" s="138"/>
      <c r="E234" s="139"/>
      <c r="F234" s="140" t="s">
        <v>111</v>
      </c>
      <c r="G234" s="143">
        <v>60000</v>
      </c>
      <c r="H234" s="142"/>
    </row>
    <row r="235" spans="1:8" ht="15" customHeight="1">
      <c r="A235" s="136">
        <v>230</v>
      </c>
      <c r="B235" s="137" t="s">
        <v>333</v>
      </c>
      <c r="C235" s="138"/>
      <c r="D235" s="138"/>
      <c r="E235" s="139"/>
      <c r="F235" s="140" t="s">
        <v>97</v>
      </c>
      <c r="G235" s="1243">
        <v>0</v>
      </c>
      <c r="H235" s="142"/>
    </row>
    <row r="236" spans="1:8" ht="15" customHeight="1">
      <c r="A236" s="136">
        <v>231</v>
      </c>
      <c r="B236" s="137" t="s">
        <v>348</v>
      </c>
      <c r="C236" s="138"/>
      <c r="D236" s="138"/>
      <c r="E236" s="139"/>
      <c r="F236" s="140" t="s">
        <v>111</v>
      </c>
      <c r="G236" s="1243">
        <v>0</v>
      </c>
      <c r="H236" s="142"/>
    </row>
    <row r="237" spans="1:8" ht="15" customHeight="1">
      <c r="A237" s="136">
        <v>232</v>
      </c>
      <c r="B237" s="137" t="s">
        <v>505</v>
      </c>
      <c r="C237" s="138"/>
      <c r="D237" s="138"/>
      <c r="E237" s="139"/>
      <c r="F237" s="140" t="s">
        <v>111</v>
      </c>
      <c r="G237" s="1243">
        <v>0</v>
      </c>
      <c r="H237" s="142"/>
    </row>
    <row r="238" spans="1:8" ht="15" customHeight="1">
      <c r="A238" s="136">
        <v>233</v>
      </c>
      <c r="B238" s="137" t="s">
        <v>506</v>
      </c>
      <c r="C238" s="138"/>
      <c r="D238" s="138"/>
      <c r="E238" s="139"/>
      <c r="F238" s="140" t="s">
        <v>493</v>
      </c>
      <c r="G238" s="143">
        <v>75000</v>
      </c>
      <c r="H238" s="142"/>
    </row>
    <row r="239" spans="1:8" ht="15" customHeight="1">
      <c r="A239" s="136">
        <v>234</v>
      </c>
      <c r="B239" s="137" t="s">
        <v>3017</v>
      </c>
      <c r="C239" s="138"/>
      <c r="D239" s="138"/>
      <c r="E239" s="139"/>
      <c r="F239" s="140" t="s">
        <v>115</v>
      </c>
      <c r="G239" s="143">
        <v>80000</v>
      </c>
      <c r="H239" s="142"/>
    </row>
    <row r="240" spans="1:8" ht="15" customHeight="1">
      <c r="A240" s="136">
        <v>235</v>
      </c>
      <c r="B240" s="137" t="s">
        <v>3007</v>
      </c>
      <c r="C240" s="138"/>
      <c r="D240" s="138"/>
      <c r="E240" s="139"/>
      <c r="F240" s="140" t="s">
        <v>493</v>
      </c>
      <c r="G240" s="143">
        <v>20000</v>
      </c>
      <c r="H240" s="142"/>
    </row>
    <row r="241" spans="1:8" ht="15" customHeight="1">
      <c r="A241" s="136">
        <v>236</v>
      </c>
      <c r="B241" s="137" t="s">
        <v>2135</v>
      </c>
      <c r="C241" s="138"/>
      <c r="D241" s="138"/>
      <c r="E241" s="139"/>
      <c r="F241" s="140" t="s">
        <v>493</v>
      </c>
      <c r="G241" s="143">
        <v>25000</v>
      </c>
      <c r="H241" s="142"/>
    </row>
    <row r="242" spans="1:8" ht="15" customHeight="1">
      <c r="A242" s="136">
        <v>237</v>
      </c>
      <c r="B242" s="137" t="s">
        <v>2123</v>
      </c>
      <c r="C242" s="138"/>
      <c r="D242" s="138"/>
      <c r="E242" s="139"/>
      <c r="F242" s="140" t="s">
        <v>120</v>
      </c>
      <c r="G242" s="143">
        <v>55000</v>
      </c>
      <c r="H242" s="142"/>
    </row>
    <row r="243" spans="1:8" ht="15" customHeight="1">
      <c r="A243" s="136">
        <v>238</v>
      </c>
      <c r="B243" s="137" t="s">
        <v>1960</v>
      </c>
      <c r="C243" s="138"/>
      <c r="D243" s="138"/>
      <c r="E243" s="139"/>
      <c r="F243" s="140" t="s">
        <v>115</v>
      </c>
      <c r="G243" s="143">
        <v>250000</v>
      </c>
      <c r="H243" s="142"/>
    </row>
    <row r="244" spans="1:8" ht="15" customHeight="1">
      <c r="A244" s="136">
        <v>239</v>
      </c>
      <c r="B244" s="137" t="s">
        <v>1963</v>
      </c>
      <c r="C244" s="138"/>
      <c r="D244" s="138"/>
      <c r="E244" s="139"/>
      <c r="F244" s="140" t="s">
        <v>79</v>
      </c>
      <c r="G244" s="143">
        <v>275000</v>
      </c>
      <c r="H244" s="142"/>
    </row>
    <row r="245" spans="1:8" ht="15" customHeight="1">
      <c r="A245" s="136">
        <v>240</v>
      </c>
      <c r="B245" s="137" t="s">
        <v>104</v>
      </c>
      <c r="C245" s="138"/>
      <c r="D245" s="138"/>
      <c r="E245" s="139"/>
      <c r="F245" s="140" t="s">
        <v>77</v>
      </c>
      <c r="G245" s="143">
        <v>22000</v>
      </c>
      <c r="H245" s="142"/>
    </row>
    <row r="246" spans="1:8" ht="15" customHeight="1">
      <c r="A246" s="136">
        <v>241</v>
      </c>
      <c r="B246" s="137" t="s">
        <v>151</v>
      </c>
      <c r="C246" s="138"/>
      <c r="D246" s="138"/>
      <c r="E246" s="139"/>
      <c r="F246" s="140" t="s">
        <v>120</v>
      </c>
      <c r="G246" s="143">
        <f>G245</f>
        <v>22000</v>
      </c>
      <c r="H246" s="142"/>
    </row>
    <row r="247" spans="1:8" ht="15" customHeight="1">
      <c r="A247" s="136">
        <v>242</v>
      </c>
      <c r="B247" s="137" t="s">
        <v>153</v>
      </c>
      <c r="C247" s="138"/>
      <c r="D247" s="138"/>
      <c r="E247" s="139"/>
      <c r="F247" s="140" t="s">
        <v>120</v>
      </c>
      <c r="G247" s="143">
        <f>G245</f>
        <v>22000</v>
      </c>
      <c r="H247" s="142"/>
    </row>
    <row r="248" spans="1:8" ht="15" customHeight="1">
      <c r="A248" s="136">
        <v>243</v>
      </c>
      <c r="B248" s="137" t="s">
        <v>82</v>
      </c>
      <c r="C248" s="138"/>
      <c r="D248" s="138"/>
      <c r="E248" s="139"/>
      <c r="F248" s="140" t="s">
        <v>77</v>
      </c>
      <c r="G248" s="143">
        <f>G245</f>
        <v>22000</v>
      </c>
      <c r="H248" s="142"/>
    </row>
    <row r="249" spans="1:8" ht="15" customHeight="1">
      <c r="A249" s="136">
        <v>244</v>
      </c>
      <c r="B249" s="137" t="s">
        <v>339</v>
      </c>
      <c r="C249" s="138"/>
      <c r="D249" s="138"/>
      <c r="E249" s="139"/>
      <c r="F249" s="140" t="s">
        <v>77</v>
      </c>
      <c r="G249" s="143">
        <f>G245</f>
        <v>22000</v>
      </c>
      <c r="H249" s="142"/>
    </row>
    <row r="250" spans="1:8" ht="15" customHeight="1">
      <c r="A250" s="136">
        <v>245</v>
      </c>
      <c r="B250" s="137" t="s">
        <v>102</v>
      </c>
      <c r="C250" s="138"/>
      <c r="D250" s="138"/>
      <c r="E250" s="139"/>
      <c r="F250" s="140" t="s">
        <v>77</v>
      </c>
      <c r="G250" s="143">
        <f t="shared" ref="G250:G252" si="0">G246</f>
        <v>22000</v>
      </c>
      <c r="H250" s="142"/>
    </row>
    <row r="251" spans="1:8" ht="15" customHeight="1">
      <c r="A251" s="136">
        <v>246</v>
      </c>
      <c r="B251" s="137" t="s">
        <v>347</v>
      </c>
      <c r="C251" s="138"/>
      <c r="D251" s="138"/>
      <c r="E251" s="139"/>
      <c r="F251" s="140" t="s">
        <v>77</v>
      </c>
      <c r="G251" s="143">
        <f t="shared" si="0"/>
        <v>22000</v>
      </c>
      <c r="H251" s="142"/>
    </row>
    <row r="252" spans="1:8" ht="15" customHeight="1">
      <c r="A252" s="136">
        <v>247</v>
      </c>
      <c r="B252" s="137" t="s">
        <v>331</v>
      </c>
      <c r="C252" s="138"/>
      <c r="D252" s="138"/>
      <c r="E252" s="139"/>
      <c r="F252" s="140" t="s">
        <v>77</v>
      </c>
      <c r="G252" s="143">
        <f t="shared" si="0"/>
        <v>22000</v>
      </c>
      <c r="H252" s="142"/>
    </row>
    <row r="253" spans="1:8" ht="15" customHeight="1">
      <c r="A253" s="136">
        <v>248</v>
      </c>
      <c r="B253" s="137" t="s">
        <v>817</v>
      </c>
      <c r="C253" s="138"/>
      <c r="D253" s="138"/>
      <c r="E253" s="139"/>
      <c r="F253" s="140" t="s">
        <v>77</v>
      </c>
      <c r="G253" s="143">
        <v>26000</v>
      </c>
      <c r="H253" s="142"/>
    </row>
    <row r="254" spans="1:8" ht="15" customHeight="1">
      <c r="A254" s="136">
        <v>249</v>
      </c>
      <c r="B254" s="137" t="s">
        <v>203</v>
      </c>
      <c r="C254" s="138"/>
      <c r="D254" s="138"/>
      <c r="E254" s="139"/>
      <c r="F254" s="140" t="s">
        <v>193</v>
      </c>
      <c r="G254" s="143">
        <v>500</v>
      </c>
      <c r="H254" s="1244">
        <v>40000</v>
      </c>
    </row>
    <row r="255" spans="1:8" ht="15" customHeight="1">
      <c r="A255" s="136">
        <v>250</v>
      </c>
      <c r="B255" s="137" t="s">
        <v>312</v>
      </c>
      <c r="C255" s="138"/>
      <c r="D255" s="138"/>
      <c r="E255" s="139"/>
      <c r="F255" s="140" t="s">
        <v>120</v>
      </c>
      <c r="G255" s="143">
        <v>27000</v>
      </c>
      <c r="H255" s="142"/>
    </row>
    <row r="256" spans="1:8" ht="15" customHeight="1">
      <c r="A256" s="136">
        <v>251</v>
      </c>
      <c r="B256" s="137" t="s">
        <v>127</v>
      </c>
      <c r="C256" s="138"/>
      <c r="D256" s="138"/>
      <c r="E256" s="139"/>
      <c r="F256" s="140" t="s">
        <v>97</v>
      </c>
      <c r="G256" s="1243">
        <v>0</v>
      </c>
      <c r="H256" s="142"/>
    </row>
    <row r="257" spans="1:9" ht="15" customHeight="1">
      <c r="A257" s="136">
        <v>252</v>
      </c>
      <c r="B257" s="137" t="s">
        <v>285</v>
      </c>
      <c r="C257" s="138"/>
      <c r="D257" s="138"/>
      <c r="E257" s="139"/>
      <c r="F257" s="140" t="s">
        <v>115</v>
      </c>
      <c r="G257" s="143">
        <v>16660</v>
      </c>
      <c r="H257" s="142"/>
    </row>
    <row r="258" spans="1:9" ht="15" customHeight="1">
      <c r="A258" s="136">
        <v>253</v>
      </c>
      <c r="B258" s="137" t="s">
        <v>286</v>
      </c>
      <c r="C258" s="138"/>
      <c r="D258" s="138"/>
      <c r="E258" s="139"/>
      <c r="F258" s="140" t="s">
        <v>115</v>
      </c>
      <c r="G258" s="143">
        <v>365400</v>
      </c>
      <c r="H258" s="142"/>
    </row>
    <row r="259" spans="1:9" ht="15" customHeight="1">
      <c r="A259" s="136">
        <v>254</v>
      </c>
      <c r="B259" s="137" t="s">
        <v>78</v>
      </c>
      <c r="C259" s="138"/>
      <c r="D259" s="138"/>
      <c r="E259" s="139"/>
      <c r="F259" s="140" t="s">
        <v>79</v>
      </c>
      <c r="G259" s="143">
        <v>664200</v>
      </c>
      <c r="H259" s="142"/>
    </row>
    <row r="260" spans="1:9" ht="15" customHeight="1">
      <c r="A260" s="136">
        <v>255</v>
      </c>
      <c r="B260" s="137" t="s">
        <v>163</v>
      </c>
      <c r="C260" s="138"/>
      <c r="D260" s="138"/>
      <c r="E260" s="139"/>
      <c r="F260" s="140" t="s">
        <v>120</v>
      </c>
      <c r="G260" s="143">
        <f>G259/1400</f>
        <v>474.42857142857144</v>
      </c>
      <c r="H260" s="142"/>
      <c r="I260" s="148"/>
    </row>
    <row r="261" spans="1:9" ht="15" customHeight="1">
      <c r="A261" s="136">
        <v>256</v>
      </c>
      <c r="B261" s="137" t="s">
        <v>109</v>
      </c>
      <c r="C261" s="138"/>
      <c r="D261" s="138"/>
      <c r="E261" s="139"/>
      <c r="F261" s="140" t="s">
        <v>79</v>
      </c>
      <c r="G261" s="143">
        <v>139100</v>
      </c>
      <c r="H261" s="142"/>
      <c r="I261" s="148"/>
    </row>
    <row r="262" spans="1:9" ht="15" customHeight="1">
      <c r="A262" s="136">
        <v>257</v>
      </c>
      <c r="B262" s="137" t="s">
        <v>130</v>
      </c>
      <c r="C262" s="138"/>
      <c r="D262" s="138"/>
      <c r="E262" s="139"/>
      <c r="F262" s="140" t="s">
        <v>131</v>
      </c>
      <c r="G262" s="143">
        <v>139100</v>
      </c>
      <c r="H262" s="142"/>
      <c r="I262" s="148"/>
    </row>
    <row r="263" spans="1:9" ht="15" customHeight="1">
      <c r="A263" s="136">
        <v>258</v>
      </c>
      <c r="B263" s="137" t="s">
        <v>309</v>
      </c>
      <c r="C263" s="138"/>
      <c r="D263" s="138"/>
      <c r="E263" s="139"/>
      <c r="F263" s="140" t="s">
        <v>215</v>
      </c>
      <c r="G263" s="143">
        <v>139700</v>
      </c>
      <c r="H263" s="142"/>
    </row>
    <row r="264" spans="1:9" ht="15" customHeight="1">
      <c r="A264" s="136">
        <v>259</v>
      </c>
      <c r="B264" s="137" t="s">
        <v>306</v>
      </c>
      <c r="C264" s="138"/>
      <c r="D264" s="138"/>
      <c r="E264" s="139"/>
      <c r="F264" s="140" t="s">
        <v>215</v>
      </c>
      <c r="G264" s="143">
        <v>155250</v>
      </c>
      <c r="H264" s="142"/>
    </row>
    <row r="265" spans="1:9" ht="15" customHeight="1">
      <c r="A265" s="136">
        <v>260</v>
      </c>
      <c r="B265" s="137" t="s">
        <v>308</v>
      </c>
      <c r="C265" s="138"/>
      <c r="D265" s="138"/>
      <c r="E265" s="139"/>
      <c r="F265" s="140" t="s">
        <v>215</v>
      </c>
      <c r="G265" s="143">
        <v>165100</v>
      </c>
      <c r="H265" s="142"/>
    </row>
    <row r="266" spans="1:9" ht="15" customHeight="1">
      <c r="A266" s="136">
        <v>261</v>
      </c>
      <c r="B266" s="137" t="s">
        <v>307</v>
      </c>
      <c r="C266" s="138"/>
      <c r="D266" s="138"/>
      <c r="E266" s="139"/>
      <c r="F266" s="140" t="s">
        <v>215</v>
      </c>
      <c r="G266" s="143">
        <v>3900</v>
      </c>
      <c r="H266" s="142"/>
    </row>
    <row r="267" spans="1:9" ht="15" customHeight="1">
      <c r="A267" s="136">
        <v>262</v>
      </c>
      <c r="B267" s="137" t="s">
        <v>507</v>
      </c>
      <c r="C267" s="138"/>
      <c r="D267" s="138"/>
      <c r="E267" s="139"/>
      <c r="F267" s="140" t="s">
        <v>210</v>
      </c>
      <c r="G267" s="143">
        <v>300000</v>
      </c>
      <c r="H267" s="142"/>
    </row>
    <row r="268" spans="1:9" ht="15" customHeight="1">
      <c r="A268" s="136">
        <v>263</v>
      </c>
      <c r="B268" s="137" t="s">
        <v>185</v>
      </c>
      <c r="C268" s="138"/>
      <c r="D268" s="138"/>
      <c r="E268" s="139"/>
      <c r="F268" s="140" t="s">
        <v>186</v>
      </c>
      <c r="G268" s="143">
        <v>5490</v>
      </c>
      <c r="H268" s="142"/>
    </row>
    <row r="269" spans="1:9" ht="15" customHeight="1">
      <c r="A269" s="136">
        <v>264</v>
      </c>
      <c r="B269" s="137" t="s">
        <v>410</v>
      </c>
      <c r="C269" s="138"/>
      <c r="D269" s="138"/>
      <c r="E269" s="139"/>
      <c r="F269" s="140" t="s">
        <v>493</v>
      </c>
      <c r="G269" s="143">
        <v>42000</v>
      </c>
      <c r="H269" s="142"/>
    </row>
    <row r="270" spans="1:9" ht="15" customHeight="1">
      <c r="A270" s="136">
        <v>265</v>
      </c>
      <c r="B270" s="137" t="s">
        <v>156</v>
      </c>
      <c r="C270" s="138"/>
      <c r="D270" s="138"/>
      <c r="E270" s="139"/>
      <c r="F270" s="140" t="s">
        <v>157</v>
      </c>
      <c r="G270" s="143">
        <v>25000</v>
      </c>
      <c r="H270" s="142"/>
    </row>
    <row r="271" spans="1:9" ht="15" customHeight="1">
      <c r="A271" s="136">
        <v>266</v>
      </c>
      <c r="B271" s="137" t="s">
        <v>429</v>
      </c>
      <c r="C271" s="138"/>
      <c r="D271" s="138"/>
      <c r="E271" s="139"/>
      <c r="F271" s="140" t="s">
        <v>79</v>
      </c>
      <c r="G271" s="143">
        <v>1633500</v>
      </c>
      <c r="H271" s="142"/>
    </row>
    <row r="272" spans="1:9" ht="15" customHeight="1">
      <c r="A272" s="136">
        <v>267</v>
      </c>
      <c r="B272" s="137" t="s">
        <v>167</v>
      </c>
      <c r="C272" s="138"/>
      <c r="D272" s="138"/>
      <c r="E272" s="139"/>
      <c r="F272" s="140" t="s">
        <v>97</v>
      </c>
      <c r="G272" s="143">
        <v>255000</v>
      </c>
      <c r="H272" s="142"/>
    </row>
    <row r="273" spans="1:8" ht="15" customHeight="1">
      <c r="A273" s="136">
        <v>268</v>
      </c>
      <c r="B273" s="137" t="s">
        <v>197</v>
      </c>
      <c r="C273" s="138"/>
      <c r="D273" s="138"/>
      <c r="E273" s="139"/>
      <c r="F273" s="140" t="s">
        <v>146</v>
      </c>
      <c r="G273" s="143">
        <v>571500</v>
      </c>
      <c r="H273" s="142"/>
    </row>
    <row r="274" spans="1:8" ht="15" customHeight="1">
      <c r="A274" s="136">
        <v>269</v>
      </c>
      <c r="B274" s="137" t="s">
        <v>187</v>
      </c>
      <c r="C274" s="138"/>
      <c r="D274" s="138"/>
      <c r="E274" s="139"/>
      <c r="F274" s="140" t="s">
        <v>115</v>
      </c>
      <c r="G274" s="143">
        <v>676500</v>
      </c>
      <c r="H274" s="142"/>
    </row>
    <row r="275" spans="1:8" ht="15" customHeight="1">
      <c r="A275" s="136">
        <v>270</v>
      </c>
      <c r="B275" s="137" t="s">
        <v>188</v>
      </c>
      <c r="C275" s="138"/>
      <c r="D275" s="138"/>
      <c r="E275" s="139"/>
      <c r="F275" s="140" t="s">
        <v>115</v>
      </c>
      <c r="G275" s="143">
        <v>630000</v>
      </c>
      <c r="H275" s="142"/>
    </row>
    <row r="276" spans="1:8" ht="15" customHeight="1">
      <c r="A276" s="136">
        <v>271</v>
      </c>
      <c r="B276" s="137" t="s">
        <v>3012</v>
      </c>
      <c r="C276" s="138"/>
      <c r="D276" s="138"/>
      <c r="E276" s="139"/>
      <c r="F276" s="140" t="s">
        <v>437</v>
      </c>
      <c r="G276" s="143">
        <v>7500000</v>
      </c>
      <c r="H276" s="142"/>
    </row>
    <row r="277" spans="1:8" ht="15" customHeight="1">
      <c r="A277" s="136">
        <v>272</v>
      </c>
      <c r="B277" s="137" t="s">
        <v>508</v>
      </c>
      <c r="C277" s="138"/>
      <c r="D277" s="138"/>
      <c r="E277" s="139"/>
      <c r="F277" s="140" t="s">
        <v>146</v>
      </c>
      <c r="G277" s="149"/>
      <c r="H277" s="142"/>
    </row>
    <row r="278" spans="1:8" ht="15" customHeight="1">
      <c r="A278" s="136">
        <v>273</v>
      </c>
      <c r="B278" s="137" t="s">
        <v>509</v>
      </c>
      <c r="C278" s="138"/>
      <c r="D278" s="138"/>
      <c r="E278" s="139"/>
      <c r="F278" s="140" t="s">
        <v>146</v>
      </c>
      <c r="G278" s="143"/>
      <c r="H278" s="142"/>
    </row>
    <row r="279" spans="1:8" ht="15" customHeight="1">
      <c r="A279" s="136">
        <v>274</v>
      </c>
      <c r="B279" s="137" t="s">
        <v>510</v>
      </c>
      <c r="C279" s="138"/>
      <c r="D279" s="138"/>
      <c r="E279" s="139"/>
      <c r="F279" s="140" t="s">
        <v>146</v>
      </c>
      <c r="G279" s="143"/>
      <c r="H279" s="142"/>
    </row>
    <row r="280" spans="1:8" ht="15" customHeight="1">
      <c r="A280" s="136">
        <v>275</v>
      </c>
      <c r="B280" s="137" t="s">
        <v>511</v>
      </c>
      <c r="C280" s="138"/>
      <c r="D280" s="138"/>
      <c r="E280" s="139"/>
      <c r="F280" s="140" t="s">
        <v>146</v>
      </c>
      <c r="G280" s="143"/>
      <c r="H280" s="142"/>
    </row>
    <row r="281" spans="1:8" ht="15" customHeight="1">
      <c r="A281" s="136">
        <v>276</v>
      </c>
      <c r="B281" s="137" t="s">
        <v>512</v>
      </c>
      <c r="C281" s="138"/>
      <c r="D281" s="138"/>
      <c r="E281" s="139"/>
      <c r="F281" s="140" t="s">
        <v>146</v>
      </c>
      <c r="G281" s="149"/>
      <c r="H281" s="142"/>
    </row>
    <row r="282" spans="1:8" ht="15" customHeight="1">
      <c r="A282" s="136">
        <v>277</v>
      </c>
      <c r="B282" s="137" t="s">
        <v>513</v>
      </c>
      <c r="C282" s="138"/>
      <c r="D282" s="138"/>
      <c r="E282" s="139"/>
      <c r="F282" s="140" t="s">
        <v>146</v>
      </c>
      <c r="G282" s="149"/>
      <c r="H282" s="142"/>
    </row>
    <row r="283" spans="1:8" ht="15" customHeight="1">
      <c r="A283" s="136">
        <v>278</v>
      </c>
      <c r="B283" s="137" t="s">
        <v>514</v>
      </c>
      <c r="C283" s="138"/>
      <c r="D283" s="138"/>
      <c r="E283" s="139"/>
      <c r="F283" s="140" t="s">
        <v>146</v>
      </c>
      <c r="G283" s="149"/>
      <c r="H283" s="142"/>
    </row>
    <row r="284" spans="1:8" ht="15" customHeight="1">
      <c r="A284" s="136">
        <v>279</v>
      </c>
      <c r="B284" s="137" t="s">
        <v>515</v>
      </c>
      <c r="C284" s="138"/>
      <c r="D284" s="138"/>
      <c r="E284" s="139"/>
      <c r="F284" s="140" t="s">
        <v>146</v>
      </c>
      <c r="G284" s="149"/>
      <c r="H284" s="142"/>
    </row>
    <row r="285" spans="1:8" ht="15" customHeight="1">
      <c r="A285" s="136">
        <v>280</v>
      </c>
      <c r="B285" s="137" t="s">
        <v>516</v>
      </c>
      <c r="C285" s="138"/>
      <c r="D285" s="138"/>
      <c r="E285" s="139"/>
      <c r="F285" s="140" t="s">
        <v>146</v>
      </c>
      <c r="G285" s="149"/>
      <c r="H285" s="142"/>
    </row>
    <row r="286" spans="1:8" ht="15" customHeight="1">
      <c r="A286" s="136">
        <v>281</v>
      </c>
      <c r="B286" s="137" t="s">
        <v>517</v>
      </c>
      <c r="C286" s="138"/>
      <c r="D286" s="138"/>
      <c r="E286" s="139"/>
      <c r="F286" s="140" t="s">
        <v>146</v>
      </c>
      <c r="G286" s="149"/>
      <c r="H286" s="142"/>
    </row>
    <row r="287" spans="1:8" ht="15" customHeight="1">
      <c r="A287" s="136">
        <v>282</v>
      </c>
      <c r="B287" s="137" t="s">
        <v>518</v>
      </c>
      <c r="C287" s="138"/>
      <c r="D287" s="138"/>
      <c r="E287" s="139"/>
      <c r="F287" s="140" t="s">
        <v>146</v>
      </c>
      <c r="G287" s="149"/>
      <c r="H287" s="142"/>
    </row>
    <row r="288" spans="1:8" ht="15" customHeight="1">
      <c r="A288" s="136">
        <v>283</v>
      </c>
      <c r="B288" s="137" t="s">
        <v>519</v>
      </c>
      <c r="C288" s="138"/>
      <c r="D288" s="138"/>
      <c r="E288" s="139"/>
      <c r="F288" s="140" t="s">
        <v>146</v>
      </c>
      <c r="G288" s="149"/>
      <c r="H288" s="142"/>
    </row>
    <row r="289" spans="1:8" ht="15" customHeight="1">
      <c r="A289" s="136">
        <v>284</v>
      </c>
      <c r="B289" s="137" t="s">
        <v>520</v>
      </c>
      <c r="C289" s="138"/>
      <c r="D289" s="138"/>
      <c r="E289" s="139"/>
      <c r="F289" s="140" t="s">
        <v>146</v>
      </c>
      <c r="G289" s="143"/>
      <c r="H289" s="142"/>
    </row>
    <row r="290" spans="1:8" ht="15" customHeight="1">
      <c r="A290" s="136">
        <v>285</v>
      </c>
      <c r="B290" s="137" t="s">
        <v>521</v>
      </c>
      <c r="C290" s="138"/>
      <c r="D290" s="138"/>
      <c r="E290" s="139"/>
      <c r="F290" s="140" t="s">
        <v>146</v>
      </c>
      <c r="G290" s="149"/>
      <c r="H290" s="142"/>
    </row>
    <row r="291" spans="1:8" ht="15" customHeight="1">
      <c r="A291" s="136">
        <v>286</v>
      </c>
      <c r="B291" s="137" t="s">
        <v>522</v>
      </c>
      <c r="C291" s="138"/>
      <c r="D291" s="138"/>
      <c r="E291" s="139"/>
      <c r="F291" s="140" t="s">
        <v>146</v>
      </c>
      <c r="G291" s="143"/>
      <c r="H291" s="142"/>
    </row>
    <row r="292" spans="1:8" ht="15" customHeight="1">
      <c r="A292" s="136">
        <v>287</v>
      </c>
      <c r="B292" s="137" t="s">
        <v>523</v>
      </c>
      <c r="C292" s="138"/>
      <c r="D292" s="138"/>
      <c r="E292" s="139"/>
      <c r="F292" s="140" t="s">
        <v>146</v>
      </c>
      <c r="G292" s="143"/>
      <c r="H292" s="142"/>
    </row>
    <row r="293" spans="1:8" ht="15" customHeight="1">
      <c r="A293" s="136">
        <v>288</v>
      </c>
      <c r="B293" s="137" t="s">
        <v>469</v>
      </c>
      <c r="C293" s="138"/>
      <c r="D293" s="138"/>
      <c r="E293" s="139"/>
      <c r="F293" s="140" t="s">
        <v>111</v>
      </c>
      <c r="G293" s="143">
        <v>64900</v>
      </c>
      <c r="H293" s="142"/>
    </row>
    <row r="294" spans="1:8" ht="15" customHeight="1">
      <c r="A294" s="136">
        <v>289</v>
      </c>
      <c r="B294" s="137" t="s">
        <v>480</v>
      </c>
      <c r="C294" s="138"/>
      <c r="D294" s="138"/>
      <c r="E294" s="139"/>
      <c r="F294" s="140" t="s">
        <v>210</v>
      </c>
      <c r="G294" s="143">
        <v>6140</v>
      </c>
      <c r="H294" s="142"/>
    </row>
    <row r="295" spans="1:8" ht="15" customHeight="1">
      <c r="A295" s="136">
        <v>290</v>
      </c>
      <c r="B295" s="137" t="s">
        <v>524</v>
      </c>
      <c r="C295" s="138"/>
      <c r="D295" s="138"/>
      <c r="E295" s="139"/>
      <c r="F295" s="140" t="s">
        <v>146</v>
      </c>
      <c r="G295" s="143"/>
      <c r="H295" s="142"/>
    </row>
    <row r="296" spans="1:8" ht="15" customHeight="1">
      <c r="A296" s="136">
        <v>291</v>
      </c>
      <c r="B296" s="137" t="s">
        <v>525</v>
      </c>
      <c r="C296" s="138"/>
      <c r="D296" s="138"/>
      <c r="E296" s="139"/>
      <c r="F296" s="140" t="s">
        <v>146</v>
      </c>
      <c r="G296" s="143"/>
      <c r="H296" s="142"/>
    </row>
    <row r="297" spans="1:8" ht="15" customHeight="1">
      <c r="A297" s="136">
        <v>292</v>
      </c>
      <c r="B297" s="137" t="s">
        <v>526</v>
      </c>
      <c r="C297" s="138"/>
      <c r="D297" s="138"/>
      <c r="E297" s="139"/>
      <c r="F297" s="140" t="s">
        <v>146</v>
      </c>
      <c r="G297" s="143"/>
      <c r="H297" s="142"/>
    </row>
    <row r="298" spans="1:8" ht="15" customHeight="1">
      <c r="A298" s="136">
        <v>293</v>
      </c>
      <c r="B298" s="137" t="s">
        <v>527</v>
      </c>
      <c r="C298" s="138"/>
      <c r="D298" s="138"/>
      <c r="E298" s="139"/>
      <c r="F298" s="140" t="s">
        <v>146</v>
      </c>
      <c r="G298" s="143"/>
      <c r="H298" s="142"/>
    </row>
    <row r="299" spans="1:8" ht="15" customHeight="1">
      <c r="A299" s="136">
        <v>294</v>
      </c>
      <c r="B299" s="137" t="s">
        <v>528</v>
      </c>
      <c r="C299" s="138"/>
      <c r="D299" s="138"/>
      <c r="E299" s="139"/>
      <c r="F299" s="140" t="s">
        <v>146</v>
      </c>
      <c r="G299" s="143"/>
      <c r="H299" s="142"/>
    </row>
    <row r="300" spans="1:8" ht="15" customHeight="1">
      <c r="A300" s="136">
        <v>295</v>
      </c>
      <c r="B300" s="137" t="s">
        <v>529</v>
      </c>
      <c r="C300" s="138"/>
      <c r="D300" s="138"/>
      <c r="E300" s="139"/>
      <c r="F300" s="140" t="s">
        <v>146</v>
      </c>
      <c r="G300" s="143"/>
      <c r="H300" s="142"/>
    </row>
    <row r="301" spans="1:8" ht="15" customHeight="1">
      <c r="A301" s="136">
        <v>296</v>
      </c>
      <c r="B301" s="137" t="s">
        <v>530</v>
      </c>
      <c r="C301" s="138"/>
      <c r="D301" s="138"/>
      <c r="E301" s="139"/>
      <c r="F301" s="140" t="s">
        <v>452</v>
      </c>
      <c r="G301" s="143"/>
      <c r="H301" s="142"/>
    </row>
    <row r="302" spans="1:8" ht="15" customHeight="1">
      <c r="A302" s="136">
        <v>297</v>
      </c>
      <c r="B302" s="137" t="s">
        <v>531</v>
      </c>
      <c r="C302" s="138"/>
      <c r="D302" s="138"/>
      <c r="E302" s="139"/>
      <c r="F302" s="140" t="s">
        <v>452</v>
      </c>
      <c r="G302" s="143"/>
      <c r="H302" s="142"/>
    </row>
    <row r="303" spans="1:8" ht="15" customHeight="1">
      <c r="A303" s="136">
        <v>298</v>
      </c>
      <c r="B303" s="137" t="s">
        <v>532</v>
      </c>
      <c r="C303" s="138"/>
      <c r="D303" s="138"/>
      <c r="E303" s="139"/>
      <c r="F303" s="140" t="s">
        <v>146</v>
      </c>
      <c r="G303" s="143"/>
      <c r="H303" s="142"/>
    </row>
    <row r="304" spans="1:8" ht="15" customHeight="1">
      <c r="A304" s="136">
        <v>299</v>
      </c>
      <c r="B304" s="137" t="s">
        <v>533</v>
      </c>
      <c r="C304" s="138"/>
      <c r="D304" s="138"/>
      <c r="E304" s="139"/>
      <c r="F304" s="140" t="s">
        <v>146</v>
      </c>
      <c r="G304" s="143"/>
      <c r="H304" s="142"/>
    </row>
    <row r="305" spans="1:8" ht="15" customHeight="1">
      <c r="A305" s="136">
        <v>300</v>
      </c>
      <c r="B305" s="137" t="s">
        <v>534</v>
      </c>
      <c r="C305" s="138"/>
      <c r="D305" s="138"/>
      <c r="E305" s="139"/>
      <c r="F305" s="140" t="s">
        <v>146</v>
      </c>
      <c r="G305" s="143"/>
      <c r="H305" s="142"/>
    </row>
    <row r="306" spans="1:8" ht="15" customHeight="1">
      <c r="A306" s="136">
        <v>301</v>
      </c>
      <c r="B306" s="137" t="s">
        <v>535</v>
      </c>
      <c r="C306" s="138"/>
      <c r="D306" s="138"/>
      <c r="E306" s="139"/>
      <c r="F306" s="140" t="s">
        <v>146</v>
      </c>
      <c r="G306" s="143"/>
      <c r="H306" s="142"/>
    </row>
    <row r="307" spans="1:8" ht="15" customHeight="1">
      <c r="A307" s="136">
        <v>302</v>
      </c>
      <c r="B307" s="137" t="s">
        <v>536</v>
      </c>
      <c r="C307" s="138"/>
      <c r="D307" s="138"/>
      <c r="E307" s="139"/>
      <c r="F307" s="140" t="s">
        <v>146</v>
      </c>
      <c r="G307" s="143"/>
      <c r="H307" s="142"/>
    </row>
    <row r="308" spans="1:8" ht="15" customHeight="1">
      <c r="A308" s="136">
        <v>303</v>
      </c>
      <c r="B308" s="137" t="s">
        <v>537</v>
      </c>
      <c r="C308" s="138"/>
      <c r="D308" s="138"/>
      <c r="E308" s="139"/>
      <c r="F308" s="140" t="s">
        <v>146</v>
      </c>
      <c r="G308" s="143"/>
      <c r="H308" s="142"/>
    </row>
    <row r="309" spans="1:8" ht="15" customHeight="1">
      <c r="A309" s="136">
        <v>304</v>
      </c>
      <c r="B309" s="137" t="s">
        <v>538</v>
      </c>
      <c r="C309" s="138"/>
      <c r="D309" s="138"/>
      <c r="E309" s="139"/>
      <c r="F309" s="140" t="s">
        <v>146</v>
      </c>
      <c r="G309" s="143"/>
      <c r="H309" s="142"/>
    </row>
    <row r="310" spans="1:8" ht="15" customHeight="1">
      <c r="A310" s="136">
        <v>305</v>
      </c>
      <c r="B310" s="137" t="s">
        <v>451</v>
      </c>
      <c r="C310" s="138"/>
      <c r="D310" s="138"/>
      <c r="E310" s="139"/>
      <c r="F310" s="140" t="s">
        <v>452</v>
      </c>
      <c r="G310" s="143">
        <v>30000</v>
      </c>
      <c r="H310" s="142"/>
    </row>
    <row r="311" spans="1:8" ht="15" customHeight="1">
      <c r="A311" s="136">
        <v>306</v>
      </c>
      <c r="B311" s="137" t="s">
        <v>456</v>
      </c>
      <c r="C311" s="138"/>
      <c r="D311" s="138"/>
      <c r="E311" s="139"/>
      <c r="F311" s="140" t="s">
        <v>452</v>
      </c>
      <c r="G311" s="143">
        <v>35000</v>
      </c>
      <c r="H311" s="142"/>
    </row>
    <row r="312" spans="1:8" ht="15" customHeight="1">
      <c r="A312" s="136">
        <v>307</v>
      </c>
      <c r="B312" s="137" t="s">
        <v>457</v>
      </c>
      <c r="C312" s="138"/>
      <c r="D312" s="138"/>
      <c r="E312" s="139"/>
      <c r="F312" s="140" t="s">
        <v>452</v>
      </c>
      <c r="G312" s="143">
        <v>79350</v>
      </c>
      <c r="H312" s="142"/>
    </row>
    <row r="313" spans="1:8" ht="15" customHeight="1">
      <c r="A313" s="136">
        <v>308</v>
      </c>
      <c r="B313" s="137" t="s">
        <v>455</v>
      </c>
      <c r="C313" s="138"/>
      <c r="D313" s="138"/>
      <c r="E313" s="139"/>
      <c r="F313" s="140" t="s">
        <v>452</v>
      </c>
      <c r="G313" s="143">
        <v>32000</v>
      </c>
      <c r="H313" s="142"/>
    </row>
    <row r="314" spans="1:8" ht="15" customHeight="1">
      <c r="A314" s="136">
        <v>309</v>
      </c>
      <c r="B314" s="137" t="s">
        <v>458</v>
      </c>
      <c r="C314" s="138"/>
      <c r="D314" s="138"/>
      <c r="E314" s="139"/>
      <c r="F314" s="140" t="s">
        <v>452</v>
      </c>
      <c r="G314" s="149">
        <v>235750</v>
      </c>
      <c r="H314" s="142"/>
    </row>
    <row r="315" spans="1:8" ht="15" customHeight="1">
      <c r="A315" s="136">
        <v>310</v>
      </c>
      <c r="B315" s="137" t="s">
        <v>459</v>
      </c>
      <c r="C315" s="138"/>
      <c r="D315" s="138"/>
      <c r="E315" s="139"/>
      <c r="F315" s="140" t="s">
        <v>452</v>
      </c>
      <c r="G315" s="149">
        <v>448500</v>
      </c>
      <c r="H315" s="142"/>
    </row>
    <row r="316" spans="1:8" ht="15" customHeight="1">
      <c r="A316" s="136">
        <v>311</v>
      </c>
      <c r="B316" s="137" t="s">
        <v>539</v>
      </c>
      <c r="C316" s="138"/>
      <c r="D316" s="138"/>
      <c r="E316" s="139"/>
      <c r="F316" s="140" t="s">
        <v>146</v>
      </c>
      <c r="G316" s="143"/>
      <c r="H316" s="142"/>
    </row>
    <row r="317" spans="1:8" ht="15" customHeight="1">
      <c r="A317" s="136">
        <v>312</v>
      </c>
      <c r="B317" s="137" t="s">
        <v>540</v>
      </c>
      <c r="C317" s="138"/>
      <c r="D317" s="138"/>
      <c r="E317" s="139"/>
      <c r="F317" s="140" t="s">
        <v>146</v>
      </c>
      <c r="G317" s="143"/>
      <c r="H317" s="142"/>
    </row>
    <row r="318" spans="1:8" ht="15" customHeight="1">
      <c r="A318" s="136">
        <v>313</v>
      </c>
      <c r="B318" s="137" t="s">
        <v>541</v>
      </c>
      <c r="C318" s="138"/>
      <c r="D318" s="138"/>
      <c r="E318" s="139"/>
      <c r="F318" s="140" t="s">
        <v>146</v>
      </c>
      <c r="G318" s="143"/>
      <c r="H318" s="142"/>
    </row>
    <row r="319" spans="1:8" ht="15" customHeight="1">
      <c r="A319" s="136">
        <v>314</v>
      </c>
      <c r="B319" s="137" t="s">
        <v>542</v>
      </c>
      <c r="C319" s="138"/>
      <c r="D319" s="138"/>
      <c r="E319" s="139"/>
      <c r="F319" s="140" t="s">
        <v>146</v>
      </c>
      <c r="G319" s="143"/>
      <c r="H319" s="142"/>
    </row>
    <row r="320" spans="1:8" ht="15" customHeight="1">
      <c r="A320" s="136">
        <v>315</v>
      </c>
      <c r="B320" s="137" t="s">
        <v>543</v>
      </c>
      <c r="C320" s="138"/>
      <c r="D320" s="138"/>
      <c r="E320" s="139"/>
      <c r="F320" s="140" t="s">
        <v>146</v>
      </c>
      <c r="G320" s="143"/>
      <c r="H320" s="142"/>
    </row>
    <row r="321" spans="1:8" ht="15" customHeight="1">
      <c r="A321" s="136">
        <v>316</v>
      </c>
      <c r="B321" s="137" t="s">
        <v>544</v>
      </c>
      <c r="C321" s="138"/>
      <c r="D321" s="138"/>
      <c r="E321" s="139"/>
      <c r="F321" s="140" t="s">
        <v>146</v>
      </c>
      <c r="G321" s="143"/>
      <c r="H321" s="142"/>
    </row>
    <row r="322" spans="1:8" ht="15" customHeight="1">
      <c r="A322" s="136">
        <v>317</v>
      </c>
      <c r="B322" s="137" t="s">
        <v>545</v>
      </c>
      <c r="C322" s="138"/>
      <c r="D322" s="138"/>
      <c r="E322" s="139"/>
      <c r="F322" s="140" t="s">
        <v>146</v>
      </c>
      <c r="G322" s="143"/>
      <c r="H322" s="142"/>
    </row>
    <row r="323" spans="1:8" ht="15" customHeight="1">
      <c r="A323" s="136">
        <v>318</v>
      </c>
      <c r="B323" s="137" t="s">
        <v>546</v>
      </c>
      <c r="C323" s="138"/>
      <c r="D323" s="138"/>
      <c r="E323" s="139"/>
      <c r="F323" s="140" t="s">
        <v>146</v>
      </c>
      <c r="G323" s="143"/>
      <c r="H323" s="142"/>
    </row>
    <row r="324" spans="1:8" ht="15" customHeight="1">
      <c r="A324" s="136">
        <v>319</v>
      </c>
      <c r="B324" s="137" t="s">
        <v>547</v>
      </c>
      <c r="C324" s="138"/>
      <c r="D324" s="138"/>
      <c r="E324" s="139"/>
      <c r="F324" s="140" t="s">
        <v>146</v>
      </c>
      <c r="G324" s="143"/>
      <c r="H324" s="142"/>
    </row>
    <row r="325" spans="1:8" ht="15" customHeight="1">
      <c r="A325" s="136">
        <v>320</v>
      </c>
      <c r="B325" s="137" t="s">
        <v>548</v>
      </c>
      <c r="C325" s="138"/>
      <c r="D325" s="138"/>
      <c r="E325" s="139"/>
      <c r="F325" s="140" t="s">
        <v>146</v>
      </c>
      <c r="G325" s="143"/>
      <c r="H325" s="142"/>
    </row>
    <row r="326" spans="1:8" ht="15" customHeight="1">
      <c r="A326" s="136">
        <v>321</v>
      </c>
      <c r="B326" s="137" t="s">
        <v>549</v>
      </c>
      <c r="C326" s="138"/>
      <c r="D326" s="138"/>
      <c r="E326" s="139"/>
      <c r="F326" s="140" t="s">
        <v>146</v>
      </c>
      <c r="G326" s="143"/>
      <c r="H326" s="142"/>
    </row>
    <row r="327" spans="1:8" ht="15" customHeight="1">
      <c r="A327" s="136">
        <v>322</v>
      </c>
      <c r="B327" s="137" t="s">
        <v>550</v>
      </c>
      <c r="C327" s="138"/>
      <c r="D327" s="138"/>
      <c r="E327" s="139"/>
      <c r="F327" s="140" t="s">
        <v>146</v>
      </c>
      <c r="G327" s="143"/>
      <c r="H327" s="142"/>
    </row>
    <row r="328" spans="1:8" ht="15" customHeight="1">
      <c r="A328" s="136">
        <v>323</v>
      </c>
      <c r="B328" s="137" t="s">
        <v>551</v>
      </c>
      <c r="C328" s="138"/>
      <c r="D328" s="138"/>
      <c r="E328" s="139"/>
      <c r="F328" s="140" t="s">
        <v>146</v>
      </c>
      <c r="G328" s="143"/>
      <c r="H328" s="142"/>
    </row>
    <row r="329" spans="1:8" ht="15" customHeight="1">
      <c r="A329" s="136">
        <v>324</v>
      </c>
      <c r="B329" s="137" t="s">
        <v>552</v>
      </c>
      <c r="C329" s="138"/>
      <c r="D329" s="138"/>
      <c r="E329" s="139"/>
      <c r="F329" s="140" t="s">
        <v>146</v>
      </c>
      <c r="G329" s="143"/>
      <c r="H329" s="142"/>
    </row>
    <row r="330" spans="1:8" ht="15" customHeight="1">
      <c r="A330" s="136">
        <v>325</v>
      </c>
      <c r="B330" s="137" t="s">
        <v>553</v>
      </c>
      <c r="C330" s="138"/>
      <c r="D330" s="138"/>
      <c r="E330" s="139"/>
      <c r="F330" s="140" t="s">
        <v>146</v>
      </c>
      <c r="G330" s="143"/>
      <c r="H330" s="142"/>
    </row>
    <row r="331" spans="1:8" ht="15" customHeight="1">
      <c r="A331" s="136">
        <v>326</v>
      </c>
      <c r="B331" s="137" t="s">
        <v>554</v>
      </c>
      <c r="C331" s="138"/>
      <c r="D331" s="138"/>
      <c r="E331" s="139"/>
      <c r="F331" s="140" t="s">
        <v>146</v>
      </c>
      <c r="G331" s="143"/>
      <c r="H331" s="142"/>
    </row>
    <row r="332" spans="1:8" ht="15" customHeight="1">
      <c r="A332" s="136">
        <v>327</v>
      </c>
      <c r="B332" s="137" t="s">
        <v>555</v>
      </c>
      <c r="C332" s="138"/>
      <c r="D332" s="138"/>
      <c r="E332" s="139"/>
      <c r="F332" s="140" t="s">
        <v>146</v>
      </c>
      <c r="G332" s="143"/>
      <c r="H332" s="142"/>
    </row>
    <row r="333" spans="1:8" ht="15" customHeight="1">
      <c r="A333" s="136">
        <v>328</v>
      </c>
      <c r="B333" s="137" t="s">
        <v>556</v>
      </c>
      <c r="C333" s="138"/>
      <c r="D333" s="138"/>
      <c r="E333" s="139"/>
      <c r="F333" s="140" t="s">
        <v>212</v>
      </c>
      <c r="G333" s="143"/>
      <c r="H333" s="142"/>
    </row>
    <row r="334" spans="1:8" ht="15" customHeight="1">
      <c r="A334" s="136">
        <v>329</v>
      </c>
      <c r="B334" s="137" t="s">
        <v>557</v>
      </c>
      <c r="C334" s="138"/>
      <c r="D334" s="138"/>
      <c r="E334" s="139"/>
      <c r="F334" s="140" t="s">
        <v>146</v>
      </c>
      <c r="G334" s="143"/>
      <c r="H334" s="142"/>
    </row>
    <row r="335" spans="1:8" ht="15" customHeight="1">
      <c r="A335" s="136">
        <v>330</v>
      </c>
      <c r="B335" s="137" t="s">
        <v>558</v>
      </c>
      <c r="C335" s="138"/>
      <c r="D335" s="138"/>
      <c r="E335" s="139"/>
      <c r="F335" s="140" t="s">
        <v>212</v>
      </c>
      <c r="G335" s="143"/>
      <c r="H335" s="142"/>
    </row>
    <row r="336" spans="1:8" ht="15" customHeight="1">
      <c r="A336" s="136">
        <v>331</v>
      </c>
      <c r="B336" s="137" t="s">
        <v>559</v>
      </c>
      <c r="C336" s="138"/>
      <c r="D336" s="138"/>
      <c r="E336" s="139"/>
      <c r="F336" s="140" t="s">
        <v>146</v>
      </c>
      <c r="G336" s="143"/>
      <c r="H336" s="142"/>
    </row>
    <row r="337" spans="1:11" ht="15" customHeight="1">
      <c r="A337" s="136">
        <v>332</v>
      </c>
      <c r="B337" s="137" t="s">
        <v>560</v>
      </c>
      <c r="C337" s="138"/>
      <c r="D337" s="138"/>
      <c r="E337" s="139"/>
      <c r="F337" s="140" t="s">
        <v>146</v>
      </c>
      <c r="G337" s="143"/>
      <c r="H337" s="142"/>
    </row>
    <row r="338" spans="1:11" ht="15" customHeight="1">
      <c r="A338" s="136">
        <v>333</v>
      </c>
      <c r="B338" s="137" t="s">
        <v>561</v>
      </c>
      <c r="C338" s="138"/>
      <c r="D338" s="138"/>
      <c r="E338" s="139"/>
      <c r="F338" s="140" t="s">
        <v>146</v>
      </c>
      <c r="G338" s="150"/>
      <c r="H338" s="142"/>
      <c r="K338" s="151"/>
    </row>
    <row r="339" spans="1:11" ht="15" customHeight="1">
      <c r="A339" s="136">
        <v>334</v>
      </c>
      <c r="B339" s="137" t="s">
        <v>562</v>
      </c>
      <c r="C339" s="138"/>
      <c r="D339" s="138"/>
      <c r="E339" s="139"/>
      <c r="F339" s="140" t="s">
        <v>146</v>
      </c>
      <c r="G339" s="152"/>
      <c r="H339" s="142"/>
      <c r="K339" s="153"/>
    </row>
    <row r="340" spans="1:11" ht="15" customHeight="1">
      <c r="A340" s="136">
        <v>335</v>
      </c>
      <c r="B340" s="137" t="s">
        <v>563</v>
      </c>
      <c r="C340" s="138"/>
      <c r="D340" s="138"/>
      <c r="E340" s="139"/>
      <c r="F340" s="140" t="s">
        <v>146</v>
      </c>
      <c r="G340" s="152"/>
      <c r="H340" s="142"/>
      <c r="K340" s="151"/>
    </row>
    <row r="341" spans="1:11" ht="15" customHeight="1">
      <c r="A341" s="136">
        <v>336</v>
      </c>
      <c r="B341" s="137" t="s">
        <v>564</v>
      </c>
      <c r="C341" s="138"/>
      <c r="D341" s="138"/>
      <c r="E341" s="139"/>
      <c r="F341" s="140" t="s">
        <v>146</v>
      </c>
      <c r="G341" s="152"/>
      <c r="H341" s="142"/>
      <c r="K341" s="153"/>
    </row>
    <row r="342" spans="1:11" ht="15" customHeight="1">
      <c r="A342" s="136">
        <v>337</v>
      </c>
      <c r="B342" s="137" t="s">
        <v>565</v>
      </c>
      <c r="C342" s="138"/>
      <c r="D342" s="138"/>
      <c r="E342" s="139"/>
      <c r="F342" s="140" t="s">
        <v>146</v>
      </c>
      <c r="G342" s="152"/>
      <c r="H342" s="142"/>
      <c r="K342" s="151"/>
    </row>
    <row r="343" spans="1:11" ht="15" customHeight="1">
      <c r="A343" s="136">
        <v>338</v>
      </c>
      <c r="B343" s="137" t="s">
        <v>566</v>
      </c>
      <c r="C343" s="138"/>
      <c r="D343" s="138"/>
      <c r="E343" s="139"/>
      <c r="F343" s="140" t="s">
        <v>146</v>
      </c>
      <c r="G343" s="152"/>
      <c r="H343" s="142"/>
      <c r="K343" s="153"/>
    </row>
    <row r="344" spans="1:11" ht="15" customHeight="1">
      <c r="A344" s="136">
        <v>339</v>
      </c>
      <c r="B344" s="137" t="s">
        <v>567</v>
      </c>
      <c r="C344" s="138"/>
      <c r="D344" s="138"/>
      <c r="E344" s="139"/>
      <c r="F344" s="140" t="s">
        <v>146</v>
      </c>
      <c r="G344" s="150"/>
      <c r="H344" s="142"/>
      <c r="K344" s="153"/>
    </row>
    <row r="345" spans="1:11" ht="15" customHeight="1">
      <c r="A345" s="136">
        <v>340</v>
      </c>
      <c r="B345" s="137" t="s">
        <v>568</v>
      </c>
      <c r="C345" s="138"/>
      <c r="D345" s="138"/>
      <c r="E345" s="139"/>
      <c r="F345" s="140" t="s">
        <v>146</v>
      </c>
      <c r="G345" s="150"/>
      <c r="H345" s="142"/>
      <c r="K345" s="153"/>
    </row>
    <row r="346" spans="1:11" ht="15" customHeight="1">
      <c r="A346" s="136">
        <v>341</v>
      </c>
      <c r="B346" s="137" t="s">
        <v>569</v>
      </c>
      <c r="C346" s="138"/>
      <c r="D346" s="138"/>
      <c r="E346" s="139"/>
      <c r="F346" s="140" t="s">
        <v>146</v>
      </c>
      <c r="G346" s="150"/>
      <c r="H346" s="142"/>
      <c r="K346" s="153"/>
    </row>
    <row r="347" spans="1:11" ht="15" customHeight="1">
      <c r="A347" s="136">
        <v>342</v>
      </c>
      <c r="B347" s="137" t="s">
        <v>570</v>
      </c>
      <c r="C347" s="138"/>
      <c r="D347" s="138"/>
      <c r="E347" s="139"/>
      <c r="F347" s="140" t="s">
        <v>146</v>
      </c>
      <c r="G347" s="143"/>
      <c r="H347" s="142"/>
      <c r="K347" s="151"/>
    </row>
    <row r="348" spans="1:11" ht="15" customHeight="1">
      <c r="A348" s="136">
        <v>343</v>
      </c>
      <c r="B348" s="137" t="s">
        <v>571</v>
      </c>
      <c r="C348" s="138"/>
      <c r="D348" s="138"/>
      <c r="E348" s="139"/>
      <c r="F348" s="140" t="s">
        <v>146</v>
      </c>
      <c r="G348" s="150"/>
      <c r="H348" s="142"/>
      <c r="K348" s="151"/>
    </row>
    <row r="349" spans="1:11" ht="15" customHeight="1">
      <c r="A349" s="136">
        <v>344</v>
      </c>
      <c r="B349" s="137" t="s">
        <v>572</v>
      </c>
      <c r="C349" s="138"/>
      <c r="D349" s="138"/>
      <c r="E349" s="139"/>
      <c r="F349" s="140" t="s">
        <v>146</v>
      </c>
      <c r="G349" s="150"/>
      <c r="H349" s="142"/>
      <c r="K349" s="151"/>
    </row>
    <row r="350" spans="1:11" ht="15" customHeight="1">
      <c r="A350" s="136">
        <v>345</v>
      </c>
      <c r="B350" s="137" t="s">
        <v>470</v>
      </c>
      <c r="C350" s="138"/>
      <c r="D350" s="138"/>
      <c r="E350" s="139"/>
      <c r="F350" s="140" t="s">
        <v>471</v>
      </c>
      <c r="G350" s="143">
        <v>15380</v>
      </c>
      <c r="H350" s="142"/>
      <c r="K350" s="151"/>
    </row>
    <row r="351" spans="1:11" ht="15" customHeight="1">
      <c r="A351" s="136">
        <v>346</v>
      </c>
      <c r="B351" s="137" t="s">
        <v>573</v>
      </c>
      <c r="C351" s="138"/>
      <c r="D351" s="138"/>
      <c r="E351" s="139"/>
      <c r="F351" s="140" t="s">
        <v>212</v>
      </c>
      <c r="G351" s="143"/>
      <c r="H351" s="142"/>
      <c r="K351" s="151"/>
    </row>
    <row r="352" spans="1:11" ht="15" customHeight="1">
      <c r="A352" s="136">
        <v>347</v>
      </c>
      <c r="B352" s="137" t="s">
        <v>574</v>
      </c>
      <c r="C352" s="138"/>
      <c r="D352" s="138"/>
      <c r="E352" s="139"/>
      <c r="F352" s="140" t="s">
        <v>212</v>
      </c>
      <c r="G352" s="143"/>
      <c r="H352" s="142"/>
      <c r="K352" s="151"/>
    </row>
    <row r="353" spans="1:11" ht="15" customHeight="1">
      <c r="A353" s="136">
        <v>348</v>
      </c>
      <c r="B353" s="137" t="s">
        <v>575</v>
      </c>
      <c r="C353" s="138"/>
      <c r="D353" s="138"/>
      <c r="E353" s="139"/>
      <c r="F353" s="140" t="s">
        <v>212</v>
      </c>
      <c r="G353" s="143"/>
      <c r="H353" s="142"/>
      <c r="K353" s="151"/>
    </row>
    <row r="354" spans="1:11" ht="15" customHeight="1">
      <c r="A354" s="136">
        <v>349</v>
      </c>
      <c r="B354" s="137" t="s">
        <v>576</v>
      </c>
      <c r="C354" s="138"/>
      <c r="D354" s="138"/>
      <c r="E354" s="139"/>
      <c r="F354" s="140" t="s">
        <v>212</v>
      </c>
      <c r="G354" s="143"/>
      <c r="H354" s="142"/>
    </row>
    <row r="355" spans="1:11" ht="15" customHeight="1">
      <c r="A355" s="136">
        <v>350</v>
      </c>
      <c r="B355" s="137" t="s">
        <v>577</v>
      </c>
      <c r="C355" s="138"/>
      <c r="D355" s="138"/>
      <c r="E355" s="139"/>
      <c r="F355" s="140" t="s">
        <v>212</v>
      </c>
      <c r="G355" s="143"/>
      <c r="H355" s="142"/>
    </row>
    <row r="356" spans="1:11" ht="15" customHeight="1">
      <c r="A356" s="136">
        <v>351</v>
      </c>
      <c r="B356" s="137" t="s">
        <v>578</v>
      </c>
      <c r="C356" s="138"/>
      <c r="D356" s="138"/>
      <c r="E356" s="139"/>
      <c r="F356" s="140" t="s">
        <v>212</v>
      </c>
      <c r="G356" s="143"/>
      <c r="H356" s="142"/>
    </row>
    <row r="357" spans="1:11" ht="15" customHeight="1">
      <c r="A357" s="136">
        <v>352</v>
      </c>
      <c r="B357" s="137" t="s">
        <v>579</v>
      </c>
      <c r="C357" s="138"/>
      <c r="D357" s="138"/>
      <c r="E357" s="139"/>
      <c r="F357" s="140" t="s">
        <v>212</v>
      </c>
      <c r="G357" s="143"/>
      <c r="H357" s="142"/>
    </row>
    <row r="358" spans="1:11" ht="15" customHeight="1">
      <c r="A358" s="136">
        <v>353</v>
      </c>
      <c r="B358" s="137" t="s">
        <v>580</v>
      </c>
      <c r="C358" s="138"/>
      <c r="D358" s="138"/>
      <c r="E358" s="139"/>
      <c r="F358" s="140" t="s">
        <v>212</v>
      </c>
      <c r="G358" s="143"/>
      <c r="H358" s="142"/>
    </row>
    <row r="359" spans="1:11" ht="15" customHeight="1">
      <c r="A359" s="136">
        <v>354</v>
      </c>
      <c r="B359" s="137" t="s">
        <v>581</v>
      </c>
      <c r="C359" s="138"/>
      <c r="D359" s="138"/>
      <c r="E359" s="139"/>
      <c r="F359" s="140" t="s">
        <v>212</v>
      </c>
      <c r="G359" s="143"/>
      <c r="H359" s="142"/>
    </row>
    <row r="360" spans="1:11" ht="15" customHeight="1">
      <c r="A360" s="136">
        <v>355</v>
      </c>
      <c r="B360" s="137" t="s">
        <v>582</v>
      </c>
      <c r="C360" s="138"/>
      <c r="D360" s="138"/>
      <c r="E360" s="139"/>
      <c r="F360" s="140" t="s">
        <v>212</v>
      </c>
      <c r="G360" s="143"/>
      <c r="H360" s="142"/>
    </row>
    <row r="361" spans="1:11" ht="15" customHeight="1">
      <c r="A361" s="136">
        <v>356</v>
      </c>
      <c r="B361" s="137" t="s">
        <v>583</v>
      </c>
      <c r="C361" s="138"/>
      <c r="D361" s="138"/>
      <c r="E361" s="139"/>
      <c r="F361" s="140" t="s">
        <v>212</v>
      </c>
      <c r="G361" s="143"/>
      <c r="H361" s="142"/>
    </row>
    <row r="362" spans="1:11" ht="15" customHeight="1">
      <c r="A362" s="136">
        <v>357</v>
      </c>
      <c r="B362" s="137" t="s">
        <v>584</v>
      </c>
      <c r="C362" s="138"/>
      <c r="D362" s="138"/>
      <c r="E362" s="139"/>
      <c r="F362" s="140" t="s">
        <v>212</v>
      </c>
      <c r="G362" s="143"/>
      <c r="H362" s="142"/>
    </row>
    <row r="363" spans="1:11" ht="15" customHeight="1">
      <c r="A363" s="136">
        <v>358</v>
      </c>
      <c r="B363" s="137" t="s">
        <v>460</v>
      </c>
      <c r="C363" s="138"/>
      <c r="D363" s="138"/>
      <c r="E363" s="139"/>
      <c r="F363" s="140" t="s">
        <v>452</v>
      </c>
      <c r="G363" s="143">
        <v>6300</v>
      </c>
      <c r="H363" s="142"/>
    </row>
    <row r="364" spans="1:11" ht="15" customHeight="1">
      <c r="A364" s="136">
        <v>359</v>
      </c>
      <c r="B364" s="137" t="s">
        <v>462</v>
      </c>
      <c r="C364" s="138"/>
      <c r="D364" s="138"/>
      <c r="E364" s="139"/>
      <c r="F364" s="140" t="s">
        <v>452</v>
      </c>
      <c r="G364" s="143">
        <v>11200</v>
      </c>
      <c r="H364" s="142"/>
    </row>
    <row r="365" spans="1:11" ht="15" customHeight="1">
      <c r="A365" s="136">
        <v>360</v>
      </c>
      <c r="B365" s="137" t="s">
        <v>463</v>
      </c>
      <c r="C365" s="138"/>
      <c r="D365" s="138"/>
      <c r="E365" s="139"/>
      <c r="F365" s="140" t="s">
        <v>452</v>
      </c>
      <c r="G365" s="143">
        <v>19500</v>
      </c>
      <c r="H365" s="142"/>
    </row>
    <row r="366" spans="1:11" ht="15" customHeight="1">
      <c r="A366" s="136">
        <v>361</v>
      </c>
      <c r="B366" s="137" t="s">
        <v>464</v>
      </c>
      <c r="C366" s="138"/>
      <c r="D366" s="138"/>
      <c r="E366" s="139"/>
      <c r="F366" s="140" t="s">
        <v>452</v>
      </c>
      <c r="G366" s="143">
        <v>25000</v>
      </c>
      <c r="H366" s="142"/>
    </row>
    <row r="367" spans="1:11" ht="15" customHeight="1">
      <c r="A367" s="136">
        <v>362</v>
      </c>
      <c r="B367" s="137" t="s">
        <v>465</v>
      </c>
      <c r="C367" s="138"/>
      <c r="D367" s="138"/>
      <c r="E367" s="139"/>
      <c r="F367" s="140" t="s">
        <v>452</v>
      </c>
      <c r="G367" s="143">
        <v>36500</v>
      </c>
      <c r="H367" s="142"/>
    </row>
    <row r="368" spans="1:11" ht="15" customHeight="1">
      <c r="A368" s="136">
        <v>363</v>
      </c>
      <c r="B368" s="137" t="s">
        <v>461</v>
      </c>
      <c r="C368" s="138"/>
      <c r="D368" s="138"/>
      <c r="E368" s="139"/>
      <c r="F368" s="140" t="s">
        <v>452</v>
      </c>
      <c r="G368" s="143">
        <v>8300</v>
      </c>
      <c r="H368" s="142"/>
    </row>
    <row r="369" spans="1:11" ht="15" customHeight="1">
      <c r="A369" s="136">
        <v>364</v>
      </c>
      <c r="B369" s="137" t="s">
        <v>466</v>
      </c>
      <c r="C369" s="138"/>
      <c r="D369" s="138"/>
      <c r="E369" s="139"/>
      <c r="F369" s="140" t="s">
        <v>452</v>
      </c>
      <c r="G369" s="143">
        <v>50000</v>
      </c>
      <c r="H369" s="142"/>
    </row>
    <row r="370" spans="1:11" ht="15" customHeight="1">
      <c r="A370" s="136">
        <v>365</v>
      </c>
      <c r="B370" s="137" t="s">
        <v>467</v>
      </c>
      <c r="C370" s="138"/>
      <c r="D370" s="138"/>
      <c r="E370" s="139"/>
      <c r="F370" s="140" t="s">
        <v>452</v>
      </c>
      <c r="G370" s="143">
        <v>66000</v>
      </c>
      <c r="H370" s="142"/>
    </row>
    <row r="371" spans="1:11" ht="15" customHeight="1">
      <c r="A371" s="136">
        <v>366</v>
      </c>
      <c r="B371" s="137" t="s">
        <v>585</v>
      </c>
      <c r="C371" s="138"/>
      <c r="D371" s="138"/>
      <c r="E371" s="139"/>
      <c r="F371" s="140" t="s">
        <v>146</v>
      </c>
      <c r="G371" s="143"/>
      <c r="H371" s="142"/>
      <c r="J371" s="154"/>
      <c r="K371" s="155"/>
    </row>
    <row r="372" spans="1:11" ht="15" customHeight="1">
      <c r="A372" s="136">
        <v>367</v>
      </c>
      <c r="B372" s="137" t="s">
        <v>586</v>
      </c>
      <c r="C372" s="138"/>
      <c r="D372" s="138"/>
      <c r="E372" s="139"/>
      <c r="F372" s="140" t="s">
        <v>146</v>
      </c>
      <c r="G372" s="143"/>
      <c r="H372" s="142"/>
      <c r="J372" s="154"/>
      <c r="K372" s="155"/>
    </row>
    <row r="373" spans="1:11" ht="15" customHeight="1">
      <c r="A373" s="136">
        <v>368</v>
      </c>
      <c r="B373" s="137" t="s">
        <v>587</v>
      </c>
      <c r="C373" s="138"/>
      <c r="D373" s="138"/>
      <c r="E373" s="139"/>
      <c r="F373" s="140" t="s">
        <v>146</v>
      </c>
      <c r="G373" s="143"/>
      <c r="H373" s="142"/>
      <c r="J373" s="154"/>
      <c r="K373" s="155"/>
    </row>
    <row r="374" spans="1:11" ht="15" customHeight="1">
      <c r="A374" s="136">
        <v>369</v>
      </c>
      <c r="B374" s="137" t="s">
        <v>588</v>
      </c>
      <c r="C374" s="138"/>
      <c r="D374" s="138"/>
      <c r="E374" s="139"/>
      <c r="F374" s="140" t="s">
        <v>146</v>
      </c>
      <c r="G374" s="143"/>
      <c r="H374" s="142"/>
      <c r="J374" s="154"/>
      <c r="K374" s="155"/>
    </row>
    <row r="375" spans="1:11" ht="15" customHeight="1">
      <c r="A375" s="136">
        <v>370</v>
      </c>
      <c r="B375" s="137" t="s">
        <v>589</v>
      </c>
      <c r="C375" s="138"/>
      <c r="D375" s="138"/>
      <c r="E375" s="139"/>
      <c r="F375" s="140" t="s">
        <v>146</v>
      </c>
      <c r="G375" s="143"/>
      <c r="H375" s="142"/>
      <c r="J375" s="154"/>
      <c r="K375" s="155"/>
    </row>
    <row r="376" spans="1:11" ht="15" customHeight="1">
      <c r="A376" s="136">
        <v>371</v>
      </c>
      <c r="B376" s="137" t="s">
        <v>590</v>
      </c>
      <c r="C376" s="138"/>
      <c r="D376" s="138"/>
      <c r="E376" s="139"/>
      <c r="F376" s="140" t="s">
        <v>146</v>
      </c>
      <c r="G376" s="143"/>
      <c r="H376" s="142"/>
      <c r="J376" s="154"/>
      <c r="K376" s="155"/>
    </row>
    <row r="377" spans="1:11" ht="15" customHeight="1">
      <c r="A377" s="136">
        <v>372</v>
      </c>
      <c r="B377" s="137" t="s">
        <v>591</v>
      </c>
      <c r="C377" s="138"/>
      <c r="D377" s="138"/>
      <c r="E377" s="139"/>
      <c r="F377" s="140" t="s">
        <v>146</v>
      </c>
      <c r="G377" s="143"/>
      <c r="H377" s="142"/>
      <c r="J377" s="154"/>
      <c r="K377" s="155"/>
    </row>
    <row r="378" spans="1:11" ht="15" customHeight="1">
      <c r="A378" s="136">
        <v>373</v>
      </c>
      <c r="B378" s="137" t="s">
        <v>592</v>
      </c>
      <c r="C378" s="138"/>
      <c r="D378" s="138"/>
      <c r="E378" s="139"/>
      <c r="F378" s="140" t="s">
        <v>146</v>
      </c>
      <c r="G378" s="143"/>
      <c r="H378" s="142"/>
      <c r="J378" s="154"/>
      <c r="K378" s="155"/>
    </row>
    <row r="379" spans="1:11" ht="15" customHeight="1">
      <c r="A379" s="136">
        <v>374</v>
      </c>
      <c r="B379" s="137" t="s">
        <v>593</v>
      </c>
      <c r="C379" s="138"/>
      <c r="D379" s="138"/>
      <c r="E379" s="139"/>
      <c r="F379" s="140" t="s">
        <v>146</v>
      </c>
      <c r="G379" s="143"/>
      <c r="H379" s="142"/>
      <c r="J379" s="154"/>
      <c r="K379" s="155"/>
    </row>
    <row r="380" spans="1:11" ht="15" customHeight="1">
      <c r="A380" s="136">
        <v>375</v>
      </c>
      <c r="B380" s="137" t="s">
        <v>594</v>
      </c>
      <c r="C380" s="138"/>
      <c r="D380" s="138"/>
      <c r="E380" s="139"/>
      <c r="F380" s="140" t="s">
        <v>146</v>
      </c>
      <c r="G380" s="143"/>
      <c r="H380" s="142"/>
      <c r="J380" s="154"/>
      <c r="K380" s="155"/>
    </row>
    <row r="381" spans="1:11" ht="15" customHeight="1">
      <c r="A381" s="136">
        <v>376</v>
      </c>
      <c r="B381" s="137" t="s">
        <v>595</v>
      </c>
      <c r="C381" s="138"/>
      <c r="D381" s="138"/>
      <c r="E381" s="139"/>
      <c r="F381" s="140" t="s">
        <v>146</v>
      </c>
      <c r="G381" s="143"/>
      <c r="H381" s="142"/>
      <c r="J381" s="154"/>
      <c r="K381" s="155"/>
    </row>
    <row r="382" spans="1:11" ht="15" customHeight="1">
      <c r="A382" s="136">
        <v>377</v>
      </c>
      <c r="B382" s="137" t="s">
        <v>596</v>
      </c>
      <c r="C382" s="138"/>
      <c r="D382" s="138"/>
      <c r="E382" s="139"/>
      <c r="F382" s="140" t="s">
        <v>146</v>
      </c>
      <c r="G382" s="143"/>
      <c r="H382" s="142"/>
      <c r="J382" s="154"/>
      <c r="K382" s="155"/>
    </row>
    <row r="383" spans="1:11" ht="15" customHeight="1">
      <c r="A383" s="136">
        <v>378</v>
      </c>
      <c r="B383" s="137" t="s">
        <v>597</v>
      </c>
      <c r="C383" s="138"/>
      <c r="D383" s="138"/>
      <c r="E383" s="139"/>
      <c r="F383" s="140" t="s">
        <v>146</v>
      </c>
      <c r="G383" s="143"/>
      <c r="H383" s="142"/>
      <c r="J383" s="154"/>
      <c r="K383" s="155"/>
    </row>
    <row r="384" spans="1:11" ht="15" customHeight="1">
      <c r="A384" s="136">
        <v>379</v>
      </c>
      <c r="B384" s="137" t="s">
        <v>598</v>
      </c>
      <c r="C384" s="138"/>
      <c r="D384" s="138"/>
      <c r="E384" s="139"/>
      <c r="F384" s="140" t="s">
        <v>146</v>
      </c>
      <c r="G384" s="143"/>
      <c r="H384" s="142"/>
      <c r="J384" s="156"/>
      <c r="K384" s="155"/>
    </row>
    <row r="385" spans="1:11" ht="15" customHeight="1">
      <c r="A385" s="136">
        <v>380</v>
      </c>
      <c r="B385" s="137" t="s">
        <v>599</v>
      </c>
      <c r="C385" s="138"/>
      <c r="D385" s="138"/>
      <c r="E385" s="139"/>
      <c r="F385" s="140" t="s">
        <v>146</v>
      </c>
      <c r="G385" s="143"/>
      <c r="H385" s="142"/>
      <c r="K385" s="155"/>
    </row>
    <row r="386" spans="1:11" ht="15" customHeight="1">
      <c r="A386" s="136">
        <v>381</v>
      </c>
      <c r="B386" s="137" t="s">
        <v>600</v>
      </c>
      <c r="C386" s="138"/>
      <c r="D386" s="138"/>
      <c r="E386" s="139"/>
      <c r="F386" s="140" t="s">
        <v>146</v>
      </c>
      <c r="G386" s="143"/>
      <c r="H386" s="142"/>
      <c r="J386" s="154"/>
      <c r="K386" s="155"/>
    </row>
    <row r="387" spans="1:11" ht="15" customHeight="1">
      <c r="A387" s="136">
        <v>382</v>
      </c>
      <c r="B387" s="137" t="s">
        <v>468</v>
      </c>
      <c r="C387" s="138"/>
      <c r="D387" s="138"/>
      <c r="E387" s="139"/>
      <c r="F387" s="140" t="s">
        <v>111</v>
      </c>
      <c r="G387" s="143">
        <v>57200</v>
      </c>
      <c r="H387" s="142"/>
      <c r="J387" s="154"/>
      <c r="K387" s="155"/>
    </row>
    <row r="388" spans="1:11" ht="15" customHeight="1">
      <c r="A388" s="136">
        <v>383</v>
      </c>
      <c r="B388" s="137" t="s">
        <v>325</v>
      </c>
      <c r="C388" s="138"/>
      <c r="D388" s="138"/>
      <c r="E388" s="139"/>
      <c r="F388" s="140" t="s">
        <v>115</v>
      </c>
      <c r="G388" s="143">
        <v>131890</v>
      </c>
      <c r="H388" s="142"/>
      <c r="J388" s="154"/>
      <c r="K388" s="155"/>
    </row>
    <row r="389" spans="1:11" ht="15" customHeight="1">
      <c r="A389" s="136">
        <v>384</v>
      </c>
      <c r="B389" s="137" t="s">
        <v>406</v>
      </c>
      <c r="C389" s="138"/>
      <c r="D389" s="138"/>
      <c r="E389" s="139"/>
      <c r="F389" s="140" t="s">
        <v>77</v>
      </c>
      <c r="G389" s="143">
        <v>22000</v>
      </c>
      <c r="H389" s="142"/>
    </row>
    <row r="390" spans="1:11" ht="15" customHeight="1">
      <c r="A390" s="136">
        <v>385</v>
      </c>
      <c r="B390" s="137" t="s">
        <v>337</v>
      </c>
      <c r="C390" s="138"/>
      <c r="D390" s="138"/>
      <c r="E390" s="139"/>
      <c r="F390" s="140" t="s">
        <v>111</v>
      </c>
      <c r="G390" s="143">
        <v>44100</v>
      </c>
      <c r="H390" s="142"/>
    </row>
    <row r="391" spans="1:11" ht="15" customHeight="1">
      <c r="A391" s="136">
        <v>386</v>
      </c>
      <c r="B391" s="137" t="s">
        <v>278</v>
      </c>
      <c r="C391" s="138"/>
      <c r="D391" s="138"/>
      <c r="E391" s="139"/>
      <c r="F391" s="140" t="s">
        <v>111</v>
      </c>
      <c r="G391" s="143">
        <v>5360</v>
      </c>
      <c r="H391" s="142"/>
    </row>
    <row r="392" spans="1:11" ht="15" customHeight="1">
      <c r="A392" s="136">
        <v>387</v>
      </c>
      <c r="B392" s="137" t="s">
        <v>276</v>
      </c>
      <c r="C392" s="138"/>
      <c r="D392" s="138"/>
      <c r="E392" s="139"/>
      <c r="F392" s="140" t="s">
        <v>111</v>
      </c>
      <c r="G392" s="143">
        <v>6440</v>
      </c>
      <c r="H392" s="142"/>
    </row>
    <row r="393" spans="1:11" ht="15" customHeight="1">
      <c r="A393" s="136">
        <v>388</v>
      </c>
      <c r="B393" s="137" t="s">
        <v>275</v>
      </c>
      <c r="C393" s="138"/>
      <c r="D393" s="138"/>
      <c r="E393" s="139"/>
      <c r="F393" s="140" t="s">
        <v>111</v>
      </c>
      <c r="G393" s="143">
        <v>8130</v>
      </c>
      <c r="H393" s="142"/>
    </row>
    <row r="394" spans="1:11" ht="15" customHeight="1">
      <c r="A394" s="136">
        <v>389</v>
      </c>
      <c r="B394" s="137" t="s">
        <v>277</v>
      </c>
      <c r="C394" s="138"/>
      <c r="D394" s="138"/>
      <c r="E394" s="139"/>
      <c r="F394" s="140" t="s">
        <v>111</v>
      </c>
      <c r="G394" s="143">
        <v>5630</v>
      </c>
      <c r="H394" s="142"/>
    </row>
    <row r="395" spans="1:11" ht="15" customHeight="1">
      <c r="A395" s="136">
        <v>390</v>
      </c>
      <c r="B395" s="137" t="s">
        <v>260</v>
      </c>
      <c r="C395" s="138"/>
      <c r="D395" s="138"/>
      <c r="E395" s="139"/>
      <c r="F395" s="140" t="s">
        <v>111</v>
      </c>
      <c r="G395" s="143">
        <v>15730</v>
      </c>
      <c r="H395" s="142"/>
    </row>
    <row r="396" spans="1:11" ht="15" customHeight="1">
      <c r="A396" s="136">
        <v>391</v>
      </c>
      <c r="B396" s="137" t="s">
        <v>259</v>
      </c>
      <c r="C396" s="138"/>
      <c r="D396" s="138"/>
      <c r="E396" s="139"/>
      <c r="F396" s="140" t="s">
        <v>111</v>
      </c>
      <c r="G396" s="143">
        <v>17780</v>
      </c>
      <c r="H396" s="142"/>
    </row>
    <row r="397" spans="1:11" ht="15" customHeight="1">
      <c r="A397" s="136">
        <v>392</v>
      </c>
      <c r="B397" s="137" t="s">
        <v>252</v>
      </c>
      <c r="C397" s="138"/>
      <c r="D397" s="138"/>
      <c r="E397" s="139"/>
      <c r="F397" s="140" t="s">
        <v>111</v>
      </c>
      <c r="G397" s="143">
        <v>6300</v>
      </c>
      <c r="H397" s="142"/>
    </row>
    <row r="398" spans="1:11" ht="15" customHeight="1">
      <c r="A398" s="136">
        <v>393</v>
      </c>
      <c r="B398" s="137" t="s">
        <v>253</v>
      </c>
      <c r="C398" s="138"/>
      <c r="D398" s="138"/>
      <c r="E398" s="139"/>
      <c r="F398" s="140" t="s">
        <v>111</v>
      </c>
      <c r="G398" s="143">
        <v>7080</v>
      </c>
      <c r="H398" s="142"/>
    </row>
    <row r="399" spans="1:11" ht="15" customHeight="1">
      <c r="A399" s="136">
        <v>394</v>
      </c>
      <c r="B399" s="137" t="s">
        <v>251</v>
      </c>
      <c r="C399" s="138"/>
      <c r="D399" s="138"/>
      <c r="E399" s="139"/>
      <c r="F399" s="140" t="s">
        <v>111</v>
      </c>
      <c r="G399" s="143">
        <v>7540</v>
      </c>
      <c r="H399" s="142"/>
    </row>
    <row r="400" spans="1:11" ht="15" customHeight="1">
      <c r="A400" s="136">
        <v>395</v>
      </c>
      <c r="B400" s="137" t="s">
        <v>262</v>
      </c>
      <c r="C400" s="138"/>
      <c r="D400" s="138"/>
      <c r="E400" s="139"/>
      <c r="F400" s="140" t="s">
        <v>111</v>
      </c>
      <c r="G400" s="143">
        <v>7040</v>
      </c>
      <c r="H400" s="142"/>
    </row>
    <row r="401" spans="1:8" ht="15" customHeight="1">
      <c r="A401" s="136">
        <v>396</v>
      </c>
      <c r="B401" s="137" t="s">
        <v>261</v>
      </c>
      <c r="C401" s="138"/>
      <c r="D401" s="138"/>
      <c r="E401" s="139"/>
      <c r="F401" s="140" t="s">
        <v>111</v>
      </c>
      <c r="G401" s="143">
        <v>8120</v>
      </c>
      <c r="H401" s="142"/>
    </row>
    <row r="402" spans="1:8" ht="15" customHeight="1">
      <c r="A402" s="136">
        <v>397</v>
      </c>
      <c r="B402" s="137" t="s">
        <v>265</v>
      </c>
      <c r="C402" s="138"/>
      <c r="D402" s="138"/>
      <c r="E402" s="139"/>
      <c r="F402" s="140" t="s">
        <v>111</v>
      </c>
      <c r="G402" s="143">
        <v>17500</v>
      </c>
      <c r="H402" s="142"/>
    </row>
    <row r="403" spans="1:8" ht="15" customHeight="1">
      <c r="A403" s="136">
        <v>398</v>
      </c>
      <c r="B403" s="137" t="s">
        <v>264</v>
      </c>
      <c r="C403" s="138"/>
      <c r="D403" s="138"/>
      <c r="E403" s="139"/>
      <c r="F403" s="140" t="s">
        <v>111</v>
      </c>
      <c r="G403" s="143">
        <v>18000</v>
      </c>
      <c r="H403" s="142"/>
    </row>
    <row r="404" spans="1:8" ht="15" customHeight="1">
      <c r="A404" s="136">
        <v>399</v>
      </c>
      <c r="B404" s="137" t="s">
        <v>263</v>
      </c>
      <c r="C404" s="138"/>
      <c r="D404" s="138"/>
      <c r="E404" s="139"/>
      <c r="F404" s="140" t="s">
        <v>111</v>
      </c>
      <c r="G404" s="143">
        <v>19040</v>
      </c>
      <c r="H404" s="142"/>
    </row>
    <row r="405" spans="1:8" ht="15" customHeight="1">
      <c r="A405" s="136">
        <v>400</v>
      </c>
      <c r="B405" s="137" t="s">
        <v>257</v>
      </c>
      <c r="C405" s="138"/>
      <c r="D405" s="138"/>
      <c r="E405" s="139"/>
      <c r="F405" s="140" t="s">
        <v>111</v>
      </c>
      <c r="G405" s="143">
        <v>5950</v>
      </c>
      <c r="H405" s="142"/>
    </row>
    <row r="406" spans="1:8" ht="15" customHeight="1">
      <c r="A406" s="136">
        <v>401</v>
      </c>
      <c r="B406" s="137" t="s">
        <v>258</v>
      </c>
      <c r="C406" s="138"/>
      <c r="D406" s="138"/>
      <c r="E406" s="139"/>
      <c r="F406" s="140" t="s">
        <v>111</v>
      </c>
      <c r="G406" s="143">
        <v>8400</v>
      </c>
      <c r="H406" s="142"/>
    </row>
    <row r="407" spans="1:8" ht="15" customHeight="1">
      <c r="A407" s="136">
        <v>402</v>
      </c>
      <c r="B407" s="137" t="s">
        <v>254</v>
      </c>
      <c r="C407" s="138"/>
      <c r="D407" s="138"/>
      <c r="E407" s="139"/>
      <c r="F407" s="140" t="s">
        <v>111</v>
      </c>
      <c r="G407" s="143">
        <v>5090</v>
      </c>
      <c r="H407" s="142"/>
    </row>
    <row r="408" spans="1:8" ht="15" customHeight="1">
      <c r="A408" s="136">
        <v>403</v>
      </c>
      <c r="B408" s="137" t="s">
        <v>255</v>
      </c>
      <c r="C408" s="138"/>
      <c r="D408" s="138"/>
      <c r="E408" s="139"/>
      <c r="F408" s="140" t="s">
        <v>111</v>
      </c>
      <c r="G408" s="143">
        <v>5700</v>
      </c>
      <c r="H408" s="142"/>
    </row>
    <row r="409" spans="1:8" ht="15" customHeight="1">
      <c r="A409" s="136">
        <v>404</v>
      </c>
      <c r="B409" s="137" t="s">
        <v>256</v>
      </c>
      <c r="C409" s="138"/>
      <c r="D409" s="138"/>
      <c r="E409" s="139"/>
      <c r="F409" s="140" t="s">
        <v>111</v>
      </c>
      <c r="G409" s="143">
        <v>7870</v>
      </c>
      <c r="H409" s="142"/>
    </row>
    <row r="410" spans="1:8" ht="15" customHeight="1">
      <c r="A410" s="136">
        <v>405</v>
      </c>
      <c r="B410" s="137" t="s">
        <v>304</v>
      </c>
      <c r="C410" s="138"/>
      <c r="D410" s="138"/>
      <c r="E410" s="139"/>
      <c r="F410" s="140" t="s">
        <v>111</v>
      </c>
      <c r="G410" s="143">
        <v>28750</v>
      </c>
      <c r="H410" s="142"/>
    </row>
    <row r="411" spans="1:8" ht="15" customHeight="1">
      <c r="A411" s="136">
        <v>406</v>
      </c>
      <c r="B411" s="137" t="s">
        <v>1971</v>
      </c>
      <c r="C411" s="138"/>
      <c r="D411" s="138"/>
      <c r="E411" s="139"/>
      <c r="F411" s="140" t="s">
        <v>97</v>
      </c>
      <c r="G411" s="143">
        <v>75000</v>
      </c>
      <c r="H411" s="142"/>
    </row>
    <row r="412" spans="1:8" ht="15" customHeight="1">
      <c r="A412" s="136">
        <v>407</v>
      </c>
      <c r="B412" s="137" t="s">
        <v>117</v>
      </c>
      <c r="C412" s="138"/>
      <c r="D412" s="138"/>
      <c r="E412" s="139"/>
      <c r="F412" s="140" t="s">
        <v>97</v>
      </c>
      <c r="G412" s="143">
        <v>85000</v>
      </c>
      <c r="H412" s="142"/>
    </row>
    <row r="413" spans="1:8" ht="15" customHeight="1">
      <c r="A413" s="136">
        <v>408</v>
      </c>
      <c r="B413" s="137" t="s">
        <v>336</v>
      </c>
      <c r="C413" s="138"/>
      <c r="D413" s="138"/>
      <c r="E413" s="139"/>
      <c r="F413" s="140" t="s">
        <v>97</v>
      </c>
      <c r="G413" s="143">
        <v>132320</v>
      </c>
      <c r="H413" s="142"/>
    </row>
    <row r="414" spans="1:8" ht="15" customHeight="1">
      <c r="A414" s="136">
        <v>409</v>
      </c>
      <c r="B414" s="137" t="s">
        <v>155</v>
      </c>
      <c r="C414" s="138"/>
      <c r="D414" s="138"/>
      <c r="E414" s="139"/>
      <c r="F414" s="140" t="s">
        <v>97</v>
      </c>
      <c r="G414" s="143">
        <v>136160</v>
      </c>
      <c r="H414" s="142"/>
    </row>
    <row r="415" spans="1:8" ht="15" customHeight="1">
      <c r="A415" s="136">
        <v>410</v>
      </c>
      <c r="B415" s="137" t="s">
        <v>2993</v>
      </c>
      <c r="C415" s="138"/>
      <c r="D415" s="138"/>
      <c r="E415" s="139"/>
      <c r="F415" s="140" t="s">
        <v>97</v>
      </c>
      <c r="G415" s="143">
        <v>246780</v>
      </c>
      <c r="H415" s="142"/>
    </row>
    <row r="416" spans="1:8" ht="15" customHeight="1">
      <c r="A416" s="136">
        <v>411</v>
      </c>
      <c r="B416" s="137" t="s">
        <v>414</v>
      </c>
      <c r="C416" s="138"/>
      <c r="D416" s="138"/>
      <c r="E416" s="139"/>
      <c r="F416" s="140" t="s">
        <v>164</v>
      </c>
      <c r="G416" s="143">
        <v>73360</v>
      </c>
      <c r="H416" s="142"/>
    </row>
    <row r="417" spans="1:11" ht="15" customHeight="1">
      <c r="A417" s="136">
        <v>412</v>
      </c>
      <c r="B417" s="137" t="s">
        <v>415</v>
      </c>
      <c r="C417" s="138"/>
      <c r="D417" s="138"/>
      <c r="E417" s="139"/>
      <c r="F417" s="140" t="s">
        <v>164</v>
      </c>
      <c r="G417" s="143">
        <v>73360</v>
      </c>
      <c r="H417" s="142"/>
    </row>
    <row r="418" spans="1:11" ht="15" customHeight="1">
      <c r="A418" s="136">
        <v>413</v>
      </c>
      <c r="B418" s="137" t="s">
        <v>601</v>
      </c>
      <c r="C418" s="138"/>
      <c r="D418" s="138"/>
      <c r="E418" s="139"/>
      <c r="F418" s="140" t="s">
        <v>111</v>
      </c>
      <c r="G418" s="143">
        <v>3800000</v>
      </c>
      <c r="H418" s="142"/>
    </row>
    <row r="419" spans="1:11" ht="15" customHeight="1">
      <c r="A419" s="136">
        <v>414</v>
      </c>
      <c r="B419" s="137" t="s">
        <v>443</v>
      </c>
      <c r="C419" s="138"/>
      <c r="D419" s="138"/>
      <c r="E419" s="139"/>
      <c r="F419" s="140" t="s">
        <v>212</v>
      </c>
      <c r="G419" s="143">
        <v>8260</v>
      </c>
      <c r="H419" s="142"/>
    </row>
    <row r="420" spans="1:11" ht="15" customHeight="1">
      <c r="A420" s="136">
        <v>415</v>
      </c>
      <c r="B420" s="137" t="s">
        <v>288</v>
      </c>
      <c r="C420" s="138"/>
      <c r="D420" s="138"/>
      <c r="E420" s="139"/>
      <c r="F420" s="140" t="s">
        <v>111</v>
      </c>
      <c r="G420" s="143">
        <v>5900</v>
      </c>
      <c r="H420" s="142"/>
    </row>
    <row r="421" spans="1:11" ht="15" customHeight="1">
      <c r="A421" s="136">
        <v>416</v>
      </c>
      <c r="B421" s="137" t="s">
        <v>287</v>
      </c>
      <c r="C421" s="138"/>
      <c r="D421" s="138"/>
      <c r="E421" s="139"/>
      <c r="F421" s="140" t="s">
        <v>111</v>
      </c>
      <c r="G421" s="143">
        <v>7200</v>
      </c>
      <c r="H421" s="142"/>
    </row>
    <row r="422" spans="1:11" ht="15" customHeight="1">
      <c r="A422" s="136">
        <v>417</v>
      </c>
      <c r="B422" s="137" t="s">
        <v>289</v>
      </c>
      <c r="C422" s="138"/>
      <c r="D422" s="138"/>
      <c r="E422" s="139"/>
      <c r="F422" s="140" t="s">
        <v>111</v>
      </c>
      <c r="G422" s="143">
        <v>8750</v>
      </c>
      <c r="H422" s="142"/>
    </row>
    <row r="423" spans="1:11" ht="15" customHeight="1">
      <c r="A423" s="136">
        <v>418</v>
      </c>
      <c r="B423" s="137" t="s">
        <v>321</v>
      </c>
      <c r="C423" s="138"/>
      <c r="D423" s="138"/>
      <c r="E423" s="139"/>
      <c r="F423" s="140" t="s">
        <v>146</v>
      </c>
      <c r="G423" s="143">
        <v>14520</v>
      </c>
      <c r="H423" s="142"/>
    </row>
    <row r="424" spans="1:11" ht="15" customHeight="1">
      <c r="A424" s="136">
        <v>419</v>
      </c>
      <c r="B424" s="137" t="s">
        <v>191</v>
      </c>
      <c r="C424" s="138"/>
      <c r="D424" s="138"/>
      <c r="E424" s="139"/>
      <c r="F424" s="140" t="s">
        <v>146</v>
      </c>
      <c r="G424" s="143">
        <v>20000</v>
      </c>
      <c r="H424" s="142"/>
    </row>
    <row r="425" spans="1:11" ht="15" customHeight="1">
      <c r="A425" s="136">
        <v>420</v>
      </c>
      <c r="B425" s="137" t="s">
        <v>198</v>
      </c>
      <c r="C425" s="138"/>
      <c r="D425" s="138"/>
      <c r="E425" s="139"/>
      <c r="F425" s="140" t="s">
        <v>146</v>
      </c>
      <c r="G425" s="143">
        <v>65000</v>
      </c>
      <c r="H425" s="142"/>
    </row>
    <row r="426" spans="1:11" ht="15" customHeight="1">
      <c r="A426" s="136">
        <v>421</v>
      </c>
      <c r="B426" s="137" t="s">
        <v>323</v>
      </c>
      <c r="C426" s="138"/>
      <c r="D426" s="138"/>
      <c r="E426" s="139"/>
      <c r="F426" s="140" t="s">
        <v>157</v>
      </c>
      <c r="G426" s="143">
        <v>350</v>
      </c>
      <c r="H426" s="142"/>
      <c r="J426" s="148"/>
      <c r="K426" s="157"/>
    </row>
    <row r="427" spans="1:11" ht="15" customHeight="1">
      <c r="A427" s="136">
        <v>422</v>
      </c>
      <c r="B427" s="137" t="s">
        <v>205</v>
      </c>
      <c r="C427" s="138"/>
      <c r="D427" s="138"/>
      <c r="E427" s="139"/>
      <c r="F427" s="140" t="s">
        <v>206</v>
      </c>
      <c r="G427" s="143">
        <v>57500</v>
      </c>
      <c r="H427" s="142"/>
    </row>
    <row r="428" spans="1:11" ht="15" customHeight="1">
      <c r="A428" s="136">
        <v>423</v>
      </c>
      <c r="B428" s="137" t="s">
        <v>386</v>
      </c>
      <c r="C428" s="138"/>
      <c r="D428" s="138"/>
      <c r="E428" s="139"/>
      <c r="F428" s="140" t="s">
        <v>387</v>
      </c>
      <c r="G428" s="143">
        <v>238000</v>
      </c>
      <c r="H428" s="142"/>
    </row>
    <row r="429" spans="1:11" ht="15" customHeight="1">
      <c r="A429" s="136">
        <v>424</v>
      </c>
      <c r="B429" s="137" t="s">
        <v>359</v>
      </c>
      <c r="C429" s="138"/>
      <c r="D429" s="138"/>
      <c r="E429" s="139"/>
      <c r="F429" s="140" t="s">
        <v>79</v>
      </c>
      <c r="G429" s="143">
        <v>4500000</v>
      </c>
      <c r="H429" s="142"/>
    </row>
    <row r="430" spans="1:11" ht="15" customHeight="1">
      <c r="A430" s="136">
        <v>425</v>
      </c>
      <c r="B430" s="137" t="s">
        <v>357</v>
      </c>
      <c r="C430" s="138"/>
      <c r="D430" s="138"/>
      <c r="E430" s="139"/>
      <c r="F430" s="140" t="s">
        <v>79</v>
      </c>
      <c r="G430" s="143">
        <v>3456000</v>
      </c>
      <c r="H430" s="142"/>
    </row>
    <row r="431" spans="1:11" ht="15" customHeight="1">
      <c r="A431" s="136">
        <v>426</v>
      </c>
      <c r="B431" s="137" t="s">
        <v>1147</v>
      </c>
      <c r="C431" s="138"/>
      <c r="D431" s="138"/>
      <c r="E431" s="139"/>
      <c r="F431" s="140" t="s">
        <v>471</v>
      </c>
      <c r="G431" s="143">
        <v>60000</v>
      </c>
      <c r="H431" s="273">
        <f>G431/6</f>
        <v>10000</v>
      </c>
    </row>
    <row r="432" spans="1:11" ht="15" customHeight="1">
      <c r="A432" s="136">
        <v>427</v>
      </c>
      <c r="B432" s="137" t="s">
        <v>83</v>
      </c>
      <c r="C432" s="138"/>
      <c r="D432" s="138"/>
      <c r="E432" s="139"/>
      <c r="F432" s="140" t="s">
        <v>84</v>
      </c>
      <c r="G432" s="143">
        <v>57600</v>
      </c>
      <c r="H432" s="142"/>
    </row>
    <row r="433" spans="1:8" ht="15" customHeight="1">
      <c r="A433" s="136">
        <v>428</v>
      </c>
      <c r="B433" s="137" t="s">
        <v>416</v>
      </c>
      <c r="C433" s="138"/>
      <c r="D433" s="138"/>
      <c r="E433" s="139"/>
      <c r="F433" s="140" t="s">
        <v>164</v>
      </c>
      <c r="G433" s="143">
        <f>G432</f>
        <v>57600</v>
      </c>
      <c r="H433" s="142"/>
    </row>
    <row r="434" spans="1:8" ht="15" customHeight="1">
      <c r="A434" s="136">
        <v>429</v>
      </c>
      <c r="B434" s="137" t="s">
        <v>190</v>
      </c>
      <c r="C434" s="138"/>
      <c r="D434" s="138"/>
      <c r="E434" s="139"/>
      <c r="F434" s="140" t="s">
        <v>115</v>
      </c>
      <c r="G434" s="143">
        <v>608400</v>
      </c>
      <c r="H434" s="142"/>
    </row>
    <row r="435" spans="1:8" ht="15" customHeight="1">
      <c r="A435" s="136">
        <v>430</v>
      </c>
      <c r="B435" s="137" t="s">
        <v>330</v>
      </c>
      <c r="C435" s="138"/>
      <c r="D435" s="138"/>
      <c r="E435" s="139"/>
      <c r="F435" s="140" t="s">
        <v>97</v>
      </c>
      <c r="G435" s="143">
        <v>144000</v>
      </c>
      <c r="H435" s="142"/>
    </row>
    <row r="436" spans="1:8" ht="15" customHeight="1">
      <c r="A436" s="136">
        <v>431</v>
      </c>
      <c r="B436" s="137" t="s">
        <v>403</v>
      </c>
      <c r="C436" s="138"/>
      <c r="D436" s="138"/>
      <c r="E436" s="139"/>
      <c r="F436" s="140" t="s">
        <v>77</v>
      </c>
      <c r="G436" s="143">
        <v>13000</v>
      </c>
      <c r="H436" s="142"/>
    </row>
    <row r="437" spans="1:8" ht="15" customHeight="1">
      <c r="A437" s="136">
        <v>432</v>
      </c>
      <c r="B437" s="137" t="s">
        <v>602</v>
      </c>
      <c r="C437" s="138"/>
      <c r="D437" s="138"/>
      <c r="E437" s="139"/>
      <c r="F437" s="140" t="s">
        <v>212</v>
      </c>
      <c r="G437" s="143">
        <v>24840</v>
      </c>
      <c r="H437" s="142"/>
    </row>
    <row r="438" spans="1:8" ht="15" customHeight="1">
      <c r="A438" s="136">
        <v>433</v>
      </c>
      <c r="B438" s="137" t="s">
        <v>478</v>
      </c>
      <c r="C438" s="138"/>
      <c r="D438" s="138"/>
      <c r="E438" s="139"/>
      <c r="F438" s="140" t="s">
        <v>212</v>
      </c>
      <c r="G438" s="143">
        <v>22100</v>
      </c>
      <c r="H438" s="142"/>
    </row>
    <row r="439" spans="1:8" ht="15" customHeight="1">
      <c r="A439" s="136">
        <v>434</v>
      </c>
      <c r="B439" s="137" t="s">
        <v>3020</v>
      </c>
      <c r="C439" s="138"/>
      <c r="D439" s="138"/>
      <c r="E439" s="139"/>
      <c r="F439" s="140" t="s">
        <v>212</v>
      </c>
      <c r="G439" s="143">
        <v>25000</v>
      </c>
      <c r="H439" s="142"/>
    </row>
    <row r="440" spans="1:8" ht="15" customHeight="1">
      <c r="A440" s="136">
        <v>435</v>
      </c>
      <c r="B440" s="137" t="s">
        <v>172</v>
      </c>
      <c r="C440" s="138"/>
      <c r="D440" s="138"/>
      <c r="E440" s="139"/>
      <c r="F440" s="140" t="s">
        <v>77</v>
      </c>
      <c r="G440" s="143">
        <v>3050</v>
      </c>
      <c r="H440" s="142"/>
    </row>
    <row r="441" spans="1:8" ht="15" customHeight="1">
      <c r="A441" s="136">
        <v>436</v>
      </c>
      <c r="B441" s="137" t="s">
        <v>311</v>
      </c>
      <c r="C441" s="138"/>
      <c r="D441" s="138"/>
      <c r="E441" s="139"/>
      <c r="F441" s="140" t="s">
        <v>212</v>
      </c>
      <c r="G441" s="143">
        <v>600</v>
      </c>
      <c r="H441" s="142"/>
    </row>
    <row r="442" spans="1:8" ht="15" customHeight="1">
      <c r="A442" s="136">
        <v>437</v>
      </c>
      <c r="B442" s="137" t="s">
        <v>194</v>
      </c>
      <c r="C442" s="138"/>
      <c r="D442" s="138"/>
      <c r="E442" s="139"/>
      <c r="F442" s="140" t="s">
        <v>195</v>
      </c>
      <c r="G442" s="143">
        <v>23180</v>
      </c>
      <c r="H442" s="142"/>
    </row>
    <row r="443" spans="1:8" ht="15" customHeight="1">
      <c r="A443" s="136">
        <v>438</v>
      </c>
      <c r="B443" s="137" t="s">
        <v>454</v>
      </c>
      <c r="C443" s="138"/>
      <c r="D443" s="138"/>
      <c r="E443" s="139"/>
      <c r="F443" s="140" t="s">
        <v>157</v>
      </c>
      <c r="G443" s="143">
        <v>4060</v>
      </c>
      <c r="H443" s="142"/>
    </row>
    <row r="444" spans="1:8" ht="15" customHeight="1">
      <c r="A444" s="136">
        <v>439</v>
      </c>
      <c r="B444" s="137" t="s">
        <v>484</v>
      </c>
      <c r="C444" s="138"/>
      <c r="D444" s="138"/>
      <c r="E444" s="139"/>
      <c r="F444" s="140" t="s">
        <v>212</v>
      </c>
      <c r="G444" s="143">
        <v>310</v>
      </c>
      <c r="H444" s="142"/>
    </row>
    <row r="445" spans="1:8" ht="15" customHeight="1">
      <c r="A445" s="136">
        <v>440</v>
      </c>
      <c r="B445" s="137" t="s">
        <v>171</v>
      </c>
      <c r="C445" s="138"/>
      <c r="D445" s="138"/>
      <c r="E445" s="139"/>
      <c r="F445" s="140" t="s">
        <v>77</v>
      </c>
      <c r="G445" s="143">
        <v>1920</v>
      </c>
      <c r="H445" s="142"/>
    </row>
    <row r="446" spans="1:8" ht="15" customHeight="1">
      <c r="A446" s="136">
        <v>441</v>
      </c>
      <c r="B446" s="137" t="s">
        <v>216</v>
      </c>
      <c r="C446" s="138"/>
      <c r="D446" s="138"/>
      <c r="E446" s="139"/>
      <c r="F446" s="140" t="s">
        <v>77</v>
      </c>
      <c r="G446" s="143">
        <v>2460</v>
      </c>
      <c r="H446" s="142"/>
    </row>
    <row r="447" spans="1:8" ht="15" customHeight="1">
      <c r="A447" s="136">
        <v>442</v>
      </c>
      <c r="B447" s="137" t="s">
        <v>234</v>
      </c>
      <c r="C447" s="138"/>
      <c r="D447" s="138"/>
      <c r="E447" s="139"/>
      <c r="F447" s="140" t="s">
        <v>77</v>
      </c>
      <c r="G447" s="143">
        <v>2330</v>
      </c>
      <c r="H447" s="142"/>
    </row>
    <row r="448" spans="1:8" ht="15" customHeight="1">
      <c r="A448" s="136">
        <v>443</v>
      </c>
      <c r="B448" s="137" t="s">
        <v>233</v>
      </c>
      <c r="C448" s="138"/>
      <c r="D448" s="138"/>
      <c r="E448" s="139"/>
      <c r="F448" s="140" t="s">
        <v>77</v>
      </c>
      <c r="G448" s="143">
        <v>2330</v>
      </c>
      <c r="H448" s="142"/>
    </row>
    <row r="449" spans="1:8" ht="15" customHeight="1">
      <c r="A449" s="136">
        <v>444</v>
      </c>
      <c r="B449" s="137" t="s">
        <v>76</v>
      </c>
      <c r="C449" s="138"/>
      <c r="D449" s="138"/>
      <c r="E449" s="139"/>
      <c r="F449" s="140" t="s">
        <v>77</v>
      </c>
      <c r="G449" s="143">
        <v>1820</v>
      </c>
      <c r="H449" s="142"/>
    </row>
    <row r="450" spans="1:8" ht="15" customHeight="1">
      <c r="A450" s="136">
        <v>445</v>
      </c>
      <c r="B450" s="137" t="s">
        <v>239</v>
      </c>
      <c r="C450" s="138"/>
      <c r="D450" s="138"/>
      <c r="E450" s="139"/>
      <c r="F450" s="140" t="s">
        <v>77</v>
      </c>
      <c r="G450" s="143">
        <v>15400</v>
      </c>
      <c r="H450" s="142"/>
    </row>
    <row r="451" spans="1:8" ht="15" customHeight="1">
      <c r="A451" s="136">
        <v>446</v>
      </c>
      <c r="B451" s="137" t="s">
        <v>96</v>
      </c>
      <c r="C451" s="138"/>
      <c r="D451" s="138"/>
      <c r="E451" s="139"/>
      <c r="F451" s="140" t="s">
        <v>97</v>
      </c>
      <c r="G451" s="143">
        <v>63500</v>
      </c>
      <c r="H451" s="142"/>
    </row>
    <row r="452" spans="1:8" ht="15" customHeight="1">
      <c r="A452" s="136">
        <v>447</v>
      </c>
      <c r="B452" s="137" t="s">
        <v>112</v>
      </c>
      <c r="C452" s="138"/>
      <c r="D452" s="138"/>
      <c r="E452" s="139"/>
      <c r="F452" s="140" t="s">
        <v>97</v>
      </c>
      <c r="G452" s="143">
        <v>33000</v>
      </c>
      <c r="H452" s="142"/>
    </row>
    <row r="453" spans="1:8" ht="15" customHeight="1">
      <c r="A453" s="136">
        <v>448</v>
      </c>
      <c r="B453" s="137" t="s">
        <v>341</v>
      </c>
      <c r="C453" s="138"/>
      <c r="D453" s="138"/>
      <c r="E453" s="139"/>
      <c r="F453" s="140" t="s">
        <v>111</v>
      </c>
      <c r="G453" s="143">
        <v>12000</v>
      </c>
      <c r="H453" s="142"/>
    </row>
    <row r="454" spans="1:8" ht="15" customHeight="1">
      <c r="A454" s="136">
        <v>449</v>
      </c>
      <c r="B454" s="137" t="s">
        <v>136</v>
      </c>
      <c r="C454" s="138"/>
      <c r="D454" s="138"/>
      <c r="E454" s="139"/>
      <c r="F454" s="140" t="s">
        <v>79</v>
      </c>
      <c r="G454" s="143">
        <v>274850</v>
      </c>
      <c r="H454" s="142"/>
    </row>
    <row r="455" spans="1:8" ht="15" customHeight="1">
      <c r="A455" s="136">
        <v>450</v>
      </c>
      <c r="B455" s="137" t="s">
        <v>192</v>
      </c>
      <c r="C455" s="138"/>
      <c r="D455" s="138"/>
      <c r="E455" s="139"/>
      <c r="F455" s="140" t="s">
        <v>193</v>
      </c>
      <c r="G455" s="143">
        <v>200</v>
      </c>
      <c r="H455" s="142"/>
    </row>
    <row r="456" spans="1:8" ht="15" customHeight="1">
      <c r="A456" s="136">
        <v>451</v>
      </c>
      <c r="B456" s="137" t="s">
        <v>481</v>
      </c>
      <c r="C456" s="138"/>
      <c r="D456" s="138"/>
      <c r="E456" s="139"/>
      <c r="F456" s="140" t="s">
        <v>212</v>
      </c>
      <c r="G456" s="143">
        <v>16520</v>
      </c>
      <c r="H456" s="142"/>
    </row>
    <row r="457" spans="1:8" ht="15" customHeight="1">
      <c r="A457" s="136">
        <v>452</v>
      </c>
      <c r="B457" s="137" t="s">
        <v>402</v>
      </c>
      <c r="C457" s="138"/>
      <c r="D457" s="138"/>
      <c r="E457" s="139"/>
      <c r="F457" s="140" t="s">
        <v>77</v>
      </c>
      <c r="G457" s="143">
        <v>50850</v>
      </c>
      <c r="H457" s="142"/>
    </row>
    <row r="458" spans="1:8" ht="15" customHeight="1">
      <c r="A458" s="136">
        <v>453</v>
      </c>
      <c r="B458" s="137" t="s">
        <v>169</v>
      </c>
      <c r="C458" s="138"/>
      <c r="D458" s="138"/>
      <c r="E458" s="139"/>
      <c r="F458" s="140" t="s">
        <v>164</v>
      </c>
      <c r="G458" s="143">
        <v>10000</v>
      </c>
      <c r="H458" s="142"/>
    </row>
    <row r="459" spans="1:8" ht="15" customHeight="1">
      <c r="A459" s="136">
        <v>454</v>
      </c>
      <c r="B459" s="137" t="s">
        <v>378</v>
      </c>
      <c r="C459" s="138"/>
      <c r="D459" s="138"/>
      <c r="E459" s="139"/>
      <c r="F459" s="140" t="s">
        <v>111</v>
      </c>
      <c r="G459" s="143">
        <v>75400</v>
      </c>
      <c r="H459" s="142"/>
    </row>
    <row r="460" spans="1:8" ht="15" customHeight="1">
      <c r="A460" s="136">
        <v>455</v>
      </c>
      <c r="B460" s="137" t="s">
        <v>3018</v>
      </c>
      <c r="C460" s="138"/>
      <c r="D460" s="138"/>
      <c r="E460" s="139"/>
      <c r="F460" s="140" t="s">
        <v>111</v>
      </c>
      <c r="G460" s="143">
        <v>65000</v>
      </c>
      <c r="H460" s="142"/>
    </row>
    <row r="461" spans="1:8" ht="15" customHeight="1">
      <c r="A461" s="136">
        <v>456</v>
      </c>
      <c r="B461" s="137" t="s">
        <v>485</v>
      </c>
      <c r="C461" s="138"/>
      <c r="D461" s="138"/>
      <c r="E461" s="139"/>
      <c r="F461" s="140" t="s">
        <v>111</v>
      </c>
      <c r="G461" s="143">
        <v>22160</v>
      </c>
      <c r="H461" s="142"/>
    </row>
    <row r="462" spans="1:8" ht="15" customHeight="1">
      <c r="A462" s="136">
        <v>457</v>
      </c>
      <c r="B462" s="137" t="s">
        <v>3021</v>
      </c>
      <c r="C462" s="138"/>
      <c r="D462" s="138"/>
      <c r="E462" s="139"/>
      <c r="F462" s="140" t="s">
        <v>111</v>
      </c>
      <c r="G462" s="143">
        <v>28000</v>
      </c>
      <c r="H462" s="142"/>
    </row>
    <row r="463" spans="1:8" ht="15" customHeight="1">
      <c r="A463" s="136">
        <v>458</v>
      </c>
      <c r="B463" s="137" t="s">
        <v>144</v>
      </c>
      <c r="C463" s="138"/>
      <c r="D463" s="138"/>
      <c r="E463" s="139"/>
      <c r="F463" s="140" t="s">
        <v>120</v>
      </c>
      <c r="G463" s="143">
        <v>52700</v>
      </c>
      <c r="H463" s="142"/>
    </row>
    <row r="464" spans="1:8" ht="15" customHeight="1">
      <c r="A464" s="136">
        <v>459</v>
      </c>
      <c r="B464" s="137" t="s">
        <v>189</v>
      </c>
      <c r="C464" s="138"/>
      <c r="D464" s="138"/>
      <c r="E464" s="139"/>
      <c r="F464" s="140" t="s">
        <v>115</v>
      </c>
      <c r="G464" s="143">
        <v>292500</v>
      </c>
      <c r="H464" s="142"/>
    </row>
    <row r="465" spans="1:8" ht="15" customHeight="1">
      <c r="A465" s="136">
        <v>460</v>
      </c>
      <c r="B465" s="137" t="s">
        <v>213</v>
      </c>
      <c r="C465" s="138"/>
      <c r="D465" s="138"/>
      <c r="E465" s="139"/>
      <c r="F465" s="140" t="s">
        <v>210</v>
      </c>
      <c r="G465" s="143">
        <v>50400</v>
      </c>
      <c r="H465" s="142"/>
    </row>
    <row r="466" spans="1:8" ht="15" customHeight="1">
      <c r="A466" s="136">
        <v>461</v>
      </c>
      <c r="B466" s="137" t="s">
        <v>123</v>
      </c>
      <c r="C466" s="138"/>
      <c r="D466" s="138"/>
      <c r="E466" s="139"/>
      <c r="F466" s="140" t="s">
        <v>77</v>
      </c>
      <c r="G466" s="143">
        <v>25510</v>
      </c>
      <c r="H466" s="142"/>
    </row>
    <row r="467" spans="1:8" ht="15" customHeight="1">
      <c r="A467" s="136">
        <v>462</v>
      </c>
      <c r="B467" s="137" t="s">
        <v>134</v>
      </c>
      <c r="C467" s="138"/>
      <c r="D467" s="138"/>
      <c r="E467" s="139"/>
      <c r="F467" s="140" t="s">
        <v>79</v>
      </c>
      <c r="G467" s="143">
        <v>72000</v>
      </c>
      <c r="H467" s="142"/>
    </row>
    <row r="468" spans="1:8" ht="15" customHeight="1">
      <c r="A468" s="136">
        <v>463</v>
      </c>
      <c r="B468" s="137" t="s">
        <v>413</v>
      </c>
      <c r="C468" s="138"/>
      <c r="D468" s="138"/>
      <c r="E468" s="139"/>
      <c r="F468" s="140" t="s">
        <v>164</v>
      </c>
      <c r="G468" s="143">
        <v>20460</v>
      </c>
      <c r="H468" s="142"/>
    </row>
    <row r="469" spans="1:8" ht="15" customHeight="1">
      <c r="A469" s="136">
        <v>464</v>
      </c>
      <c r="B469" s="137" t="s">
        <v>353</v>
      </c>
      <c r="C469" s="138"/>
      <c r="D469" s="138"/>
      <c r="E469" s="139"/>
      <c r="F469" s="140" t="s">
        <v>162</v>
      </c>
      <c r="G469" s="143">
        <v>73080</v>
      </c>
      <c r="H469" s="142"/>
    </row>
    <row r="470" spans="1:8" ht="15" customHeight="1">
      <c r="A470" s="136">
        <v>465</v>
      </c>
      <c r="B470" s="137" t="s">
        <v>361</v>
      </c>
      <c r="C470" s="138"/>
      <c r="D470" s="138"/>
      <c r="E470" s="139"/>
      <c r="F470" s="140" t="s">
        <v>162</v>
      </c>
      <c r="G470" s="143">
        <v>81900</v>
      </c>
      <c r="H470" s="142"/>
    </row>
    <row r="471" spans="1:8" ht="15" customHeight="1">
      <c r="A471" s="136">
        <v>466</v>
      </c>
      <c r="B471" s="137" t="s">
        <v>849</v>
      </c>
      <c r="C471" s="138"/>
      <c r="D471" s="138"/>
      <c r="E471" s="139"/>
      <c r="F471" s="140" t="s">
        <v>79</v>
      </c>
      <c r="G471" s="143">
        <v>90400</v>
      </c>
      <c r="H471" s="142"/>
    </row>
    <row r="472" spans="1:8" ht="15" customHeight="1">
      <c r="A472" s="136">
        <v>467</v>
      </c>
      <c r="B472" s="137" t="s">
        <v>1374</v>
      </c>
      <c r="C472" s="138"/>
      <c r="D472" s="138"/>
      <c r="E472" s="139"/>
      <c r="F472" s="140" t="s">
        <v>115</v>
      </c>
      <c r="G472" s="143">
        <v>9000</v>
      </c>
      <c r="H472" s="142"/>
    </row>
    <row r="473" spans="1:8" ht="15" customHeight="1">
      <c r="A473" s="136">
        <v>468</v>
      </c>
      <c r="B473" s="137" t="s">
        <v>473</v>
      </c>
      <c r="C473" s="138"/>
      <c r="D473" s="138"/>
      <c r="E473" s="139"/>
      <c r="F473" s="140" t="s">
        <v>212</v>
      </c>
      <c r="G473" s="143">
        <v>1770</v>
      </c>
      <c r="H473" s="142"/>
    </row>
    <row r="474" spans="1:8" ht="15" customHeight="1">
      <c r="A474" s="136">
        <v>469</v>
      </c>
      <c r="B474" s="137" t="s">
        <v>603</v>
      </c>
      <c r="C474" s="138"/>
      <c r="D474" s="138"/>
      <c r="E474" s="139"/>
      <c r="F474" s="140" t="s">
        <v>212</v>
      </c>
      <c r="G474" s="143"/>
      <c r="H474" s="142"/>
    </row>
    <row r="475" spans="1:8" ht="15" customHeight="1">
      <c r="A475" s="136">
        <v>470</v>
      </c>
      <c r="B475" s="137" t="s">
        <v>604</v>
      </c>
      <c r="C475" s="138"/>
      <c r="D475" s="138"/>
      <c r="E475" s="139"/>
      <c r="F475" s="140" t="s">
        <v>212</v>
      </c>
      <c r="G475" s="143"/>
      <c r="H475" s="142"/>
    </row>
    <row r="476" spans="1:8" ht="15" customHeight="1">
      <c r="A476" s="136">
        <v>471</v>
      </c>
      <c r="B476" s="137" t="s">
        <v>605</v>
      </c>
      <c r="C476" s="138"/>
      <c r="D476" s="138"/>
      <c r="E476" s="139"/>
      <c r="F476" s="140" t="s">
        <v>212</v>
      </c>
      <c r="G476" s="143"/>
      <c r="H476" s="142"/>
    </row>
    <row r="477" spans="1:8" ht="15" customHeight="1">
      <c r="A477" s="136">
        <v>472</v>
      </c>
      <c r="B477" s="137" t="s">
        <v>606</v>
      </c>
      <c r="C477" s="138"/>
      <c r="D477" s="138"/>
      <c r="E477" s="139"/>
      <c r="F477" s="140" t="s">
        <v>212</v>
      </c>
      <c r="G477" s="143"/>
      <c r="H477" s="142"/>
    </row>
    <row r="478" spans="1:8" ht="15" customHeight="1">
      <c r="A478" s="136">
        <v>473</v>
      </c>
      <c r="B478" s="137" t="s">
        <v>607</v>
      </c>
      <c r="C478" s="138"/>
      <c r="D478" s="138"/>
      <c r="E478" s="139"/>
      <c r="F478" s="140" t="s">
        <v>212</v>
      </c>
      <c r="G478" s="143"/>
      <c r="H478" s="142"/>
    </row>
    <row r="479" spans="1:8" ht="15" customHeight="1">
      <c r="A479" s="136">
        <v>474</v>
      </c>
      <c r="B479" s="137" t="s">
        <v>608</v>
      </c>
      <c r="C479" s="138"/>
      <c r="D479" s="138"/>
      <c r="E479" s="139"/>
      <c r="F479" s="140" t="s">
        <v>212</v>
      </c>
      <c r="G479" s="143"/>
      <c r="H479" s="142"/>
    </row>
    <row r="480" spans="1:8" ht="15" customHeight="1">
      <c r="A480" s="136">
        <v>475</v>
      </c>
      <c r="B480" s="137" t="s">
        <v>609</v>
      </c>
      <c r="C480" s="138"/>
      <c r="D480" s="138"/>
      <c r="E480" s="139"/>
      <c r="F480" s="140" t="s">
        <v>212</v>
      </c>
      <c r="G480" s="143"/>
      <c r="H480" s="142"/>
    </row>
    <row r="481" spans="1:8" ht="15" customHeight="1">
      <c r="A481" s="136">
        <v>476</v>
      </c>
      <c r="B481" s="137" t="s">
        <v>610</v>
      </c>
      <c r="C481" s="138"/>
      <c r="D481" s="138"/>
      <c r="E481" s="139"/>
      <c r="F481" s="140" t="s">
        <v>212</v>
      </c>
      <c r="G481" s="143"/>
      <c r="H481" s="142"/>
    </row>
    <row r="482" spans="1:8" ht="15" customHeight="1">
      <c r="A482" s="136">
        <v>477</v>
      </c>
      <c r="B482" s="137" t="s">
        <v>611</v>
      </c>
      <c r="C482" s="138"/>
      <c r="D482" s="138"/>
      <c r="E482" s="139"/>
      <c r="F482" s="140" t="s">
        <v>212</v>
      </c>
      <c r="G482" s="143"/>
      <c r="H482" s="142"/>
    </row>
    <row r="483" spans="1:8" ht="15" customHeight="1">
      <c r="A483" s="136">
        <v>478</v>
      </c>
      <c r="B483" s="137" t="s">
        <v>612</v>
      </c>
      <c r="C483" s="138"/>
      <c r="D483" s="138"/>
      <c r="E483" s="139"/>
      <c r="F483" s="140" t="s">
        <v>212</v>
      </c>
      <c r="G483" s="143"/>
      <c r="H483" s="142"/>
    </row>
    <row r="484" spans="1:8" ht="15" customHeight="1">
      <c r="A484" s="136">
        <v>479</v>
      </c>
      <c r="B484" s="137" t="s">
        <v>613</v>
      </c>
      <c r="C484" s="138"/>
      <c r="D484" s="138"/>
      <c r="E484" s="139"/>
      <c r="F484" s="140" t="s">
        <v>212</v>
      </c>
      <c r="G484" s="143"/>
      <c r="H484" s="142"/>
    </row>
    <row r="485" spans="1:8" ht="15" customHeight="1">
      <c r="A485" s="136">
        <v>480</v>
      </c>
      <c r="B485" s="137" t="s">
        <v>614</v>
      </c>
      <c r="C485" s="138"/>
      <c r="D485" s="138"/>
      <c r="E485" s="139"/>
      <c r="F485" s="140" t="s">
        <v>212</v>
      </c>
      <c r="G485" s="143"/>
      <c r="H485" s="142"/>
    </row>
    <row r="486" spans="1:8" ht="15" customHeight="1">
      <c r="A486" s="136">
        <v>481</v>
      </c>
      <c r="B486" s="137" t="s">
        <v>615</v>
      </c>
      <c r="C486" s="138"/>
      <c r="D486" s="138"/>
      <c r="E486" s="139"/>
      <c r="F486" s="140" t="s">
        <v>212</v>
      </c>
      <c r="G486" s="143"/>
      <c r="H486" s="142"/>
    </row>
    <row r="487" spans="1:8" ht="15" customHeight="1">
      <c r="A487" s="136">
        <v>482</v>
      </c>
      <c r="B487" s="137" t="s">
        <v>616</v>
      </c>
      <c r="C487" s="138"/>
      <c r="D487" s="138"/>
      <c r="E487" s="139"/>
      <c r="F487" s="140" t="s">
        <v>212</v>
      </c>
      <c r="G487" s="143"/>
      <c r="H487" s="142"/>
    </row>
    <row r="488" spans="1:8" ht="15" customHeight="1">
      <c r="A488" s="136">
        <v>483</v>
      </c>
      <c r="B488" s="137" t="s">
        <v>266</v>
      </c>
      <c r="C488" s="138"/>
      <c r="D488" s="138"/>
      <c r="E488" s="139"/>
      <c r="F488" s="140" t="s">
        <v>131</v>
      </c>
      <c r="G488" s="143">
        <v>5400</v>
      </c>
      <c r="H488" s="142"/>
    </row>
    <row r="489" spans="1:8" ht="15" customHeight="1">
      <c r="A489" s="136">
        <v>484</v>
      </c>
      <c r="B489" s="137" t="s">
        <v>320</v>
      </c>
      <c r="C489" s="138"/>
      <c r="D489" s="138"/>
      <c r="E489" s="139"/>
      <c r="F489" s="140" t="s">
        <v>77</v>
      </c>
      <c r="G489" s="143">
        <v>29000</v>
      </c>
      <c r="H489" s="142"/>
    </row>
    <row r="490" spans="1:8" ht="15" customHeight="1">
      <c r="A490" s="136">
        <v>485</v>
      </c>
      <c r="B490" s="137" t="s">
        <v>617</v>
      </c>
      <c r="C490" s="138"/>
      <c r="D490" s="138"/>
      <c r="E490" s="139"/>
      <c r="F490" s="140" t="s">
        <v>146</v>
      </c>
      <c r="G490" s="143">
        <v>132250</v>
      </c>
      <c r="H490" s="142"/>
    </row>
    <row r="491" spans="1:8" ht="15" customHeight="1">
      <c r="A491" s="136">
        <v>486</v>
      </c>
      <c r="B491" s="137" t="s">
        <v>316</v>
      </c>
      <c r="C491" s="138"/>
      <c r="D491" s="138"/>
      <c r="E491" s="139"/>
      <c r="F491" s="140" t="s">
        <v>162</v>
      </c>
      <c r="G491" s="143">
        <v>46990</v>
      </c>
      <c r="H491" s="142"/>
    </row>
    <row r="492" spans="1:8" ht="15" customHeight="1">
      <c r="A492" s="136">
        <v>487</v>
      </c>
      <c r="B492" s="137" t="s">
        <v>245</v>
      </c>
      <c r="C492" s="138"/>
      <c r="D492" s="138"/>
      <c r="E492" s="139"/>
      <c r="F492" s="140" t="s">
        <v>111</v>
      </c>
      <c r="G492" s="143">
        <v>19840</v>
      </c>
      <c r="H492" s="142"/>
    </row>
    <row r="493" spans="1:8" ht="15" customHeight="1">
      <c r="A493" s="136">
        <v>488</v>
      </c>
      <c r="B493" s="137" t="s">
        <v>244</v>
      </c>
      <c r="C493" s="138"/>
      <c r="D493" s="138"/>
      <c r="E493" s="139"/>
      <c r="F493" s="140" t="s">
        <v>111</v>
      </c>
      <c r="G493" s="143">
        <v>24600</v>
      </c>
      <c r="H493" s="142"/>
    </row>
    <row r="494" spans="1:8" ht="15" customHeight="1">
      <c r="A494" s="136">
        <v>489</v>
      </c>
      <c r="B494" s="137" t="s">
        <v>273</v>
      </c>
      <c r="C494" s="138"/>
      <c r="D494" s="138"/>
      <c r="E494" s="139"/>
      <c r="F494" s="140" t="s">
        <v>111</v>
      </c>
      <c r="G494" s="143">
        <v>17700</v>
      </c>
      <c r="H494" s="142"/>
    </row>
    <row r="495" spans="1:8" ht="15" customHeight="1">
      <c r="A495" s="136">
        <v>490</v>
      </c>
      <c r="B495" s="137" t="s">
        <v>237</v>
      </c>
      <c r="C495" s="138"/>
      <c r="D495" s="138"/>
      <c r="E495" s="139"/>
      <c r="F495" s="140" t="s">
        <v>111</v>
      </c>
      <c r="G495" s="143">
        <v>3630</v>
      </c>
      <c r="H495" s="142"/>
    </row>
    <row r="496" spans="1:8" ht="15" customHeight="1">
      <c r="A496" s="136">
        <v>491</v>
      </c>
      <c r="B496" s="137" t="s">
        <v>236</v>
      </c>
      <c r="C496" s="138"/>
      <c r="D496" s="138"/>
      <c r="E496" s="139"/>
      <c r="F496" s="140" t="s">
        <v>111</v>
      </c>
      <c r="G496" s="143">
        <v>5180</v>
      </c>
      <c r="H496" s="142"/>
    </row>
    <row r="497" spans="1:8" ht="15" customHeight="1">
      <c r="A497" s="136">
        <v>492</v>
      </c>
      <c r="B497" s="137" t="s">
        <v>235</v>
      </c>
      <c r="C497" s="138"/>
      <c r="D497" s="138"/>
      <c r="E497" s="139"/>
      <c r="F497" s="140" t="s">
        <v>111</v>
      </c>
      <c r="G497" s="143">
        <v>7380</v>
      </c>
      <c r="H497" s="142"/>
    </row>
    <row r="498" spans="1:8" ht="15" customHeight="1">
      <c r="A498" s="136">
        <v>493</v>
      </c>
      <c r="B498" s="137" t="s">
        <v>447</v>
      </c>
      <c r="C498" s="138"/>
      <c r="D498" s="138"/>
      <c r="E498" s="139"/>
      <c r="F498" s="140" t="s">
        <v>111</v>
      </c>
      <c r="G498" s="143">
        <v>7740</v>
      </c>
      <c r="H498" s="142"/>
    </row>
    <row r="499" spans="1:8" ht="15" customHeight="1">
      <c r="A499" s="136">
        <v>494</v>
      </c>
      <c r="B499" s="137" t="s">
        <v>246</v>
      </c>
      <c r="C499" s="138"/>
      <c r="D499" s="138"/>
      <c r="E499" s="139"/>
      <c r="F499" s="140" t="s">
        <v>111</v>
      </c>
      <c r="G499" s="143">
        <v>13800</v>
      </c>
      <c r="H499" s="142"/>
    </row>
    <row r="500" spans="1:8" ht="15" customHeight="1">
      <c r="A500" s="136">
        <v>495</v>
      </c>
      <c r="B500" s="137" t="s">
        <v>247</v>
      </c>
      <c r="C500" s="138"/>
      <c r="D500" s="138"/>
      <c r="E500" s="139"/>
      <c r="F500" s="140" t="s">
        <v>111</v>
      </c>
      <c r="G500" s="143">
        <v>17360</v>
      </c>
      <c r="H500" s="142"/>
    </row>
    <row r="501" spans="1:8" ht="15" customHeight="1">
      <c r="A501" s="136">
        <v>496</v>
      </c>
      <c r="B501" s="137" t="s">
        <v>250</v>
      </c>
      <c r="C501" s="138"/>
      <c r="D501" s="138"/>
      <c r="E501" s="139"/>
      <c r="F501" s="140" t="s">
        <v>111</v>
      </c>
      <c r="G501" s="143">
        <v>39780</v>
      </c>
      <c r="H501" s="142"/>
    </row>
    <row r="502" spans="1:8" ht="15" customHeight="1">
      <c r="A502" s="136">
        <v>497</v>
      </c>
      <c r="B502" s="137" t="s">
        <v>249</v>
      </c>
      <c r="C502" s="138"/>
      <c r="D502" s="138"/>
      <c r="E502" s="139"/>
      <c r="F502" s="140" t="s">
        <v>111</v>
      </c>
      <c r="G502" s="143">
        <v>41040</v>
      </c>
      <c r="H502" s="142"/>
    </row>
    <row r="503" spans="1:8" ht="15" customHeight="1">
      <c r="A503" s="136">
        <v>498</v>
      </c>
      <c r="B503" s="137" t="s">
        <v>248</v>
      </c>
      <c r="C503" s="138"/>
      <c r="D503" s="138"/>
      <c r="E503" s="139"/>
      <c r="F503" s="140" t="s">
        <v>111</v>
      </c>
      <c r="G503" s="143">
        <v>55800</v>
      </c>
      <c r="H503" s="142"/>
    </row>
    <row r="504" spans="1:8" ht="15" customHeight="1">
      <c r="A504" s="136">
        <v>499</v>
      </c>
      <c r="B504" s="137" t="s">
        <v>243</v>
      </c>
      <c r="C504" s="138"/>
      <c r="D504" s="138"/>
      <c r="E504" s="139"/>
      <c r="F504" s="140" t="s">
        <v>111</v>
      </c>
      <c r="G504" s="143">
        <v>16200</v>
      </c>
      <c r="H504" s="142"/>
    </row>
    <row r="505" spans="1:8" ht="15" customHeight="1">
      <c r="A505" s="136">
        <v>500</v>
      </c>
      <c r="B505" s="137" t="s">
        <v>242</v>
      </c>
      <c r="C505" s="138"/>
      <c r="D505" s="138"/>
      <c r="E505" s="139"/>
      <c r="F505" s="140" t="s">
        <v>111</v>
      </c>
      <c r="G505" s="143">
        <v>19380</v>
      </c>
      <c r="H505" s="142"/>
    </row>
    <row r="506" spans="1:8" ht="15" customHeight="1">
      <c r="A506" s="136">
        <v>501</v>
      </c>
      <c r="B506" s="137" t="s">
        <v>241</v>
      </c>
      <c r="C506" s="138"/>
      <c r="D506" s="138"/>
      <c r="E506" s="139"/>
      <c r="F506" s="140" t="s">
        <v>111</v>
      </c>
      <c r="G506" s="143">
        <v>14260</v>
      </c>
      <c r="H506" s="142"/>
    </row>
    <row r="507" spans="1:8" ht="15" customHeight="1">
      <c r="A507" s="136">
        <v>502</v>
      </c>
      <c r="B507" s="137" t="s">
        <v>240</v>
      </c>
      <c r="C507" s="138"/>
      <c r="D507" s="138"/>
      <c r="E507" s="139"/>
      <c r="F507" s="140" t="s">
        <v>111</v>
      </c>
      <c r="G507" s="143">
        <v>15750</v>
      </c>
      <c r="H507" s="142"/>
    </row>
    <row r="508" spans="1:8" ht="15" customHeight="1">
      <c r="A508" s="136">
        <v>503</v>
      </c>
      <c r="B508" s="137" t="s">
        <v>238</v>
      </c>
      <c r="C508" s="138"/>
      <c r="D508" s="138"/>
      <c r="E508" s="139"/>
      <c r="F508" s="140" t="s">
        <v>111</v>
      </c>
      <c r="G508" s="143">
        <v>17980</v>
      </c>
      <c r="H508" s="142"/>
    </row>
    <row r="509" spans="1:8" ht="15" customHeight="1">
      <c r="A509" s="136">
        <v>504</v>
      </c>
      <c r="B509" s="137" t="s">
        <v>284</v>
      </c>
      <c r="C509" s="138"/>
      <c r="D509" s="138"/>
      <c r="E509" s="139"/>
      <c r="F509" s="140" t="s">
        <v>115</v>
      </c>
      <c r="G509" s="143">
        <v>35060</v>
      </c>
      <c r="H509" s="142"/>
    </row>
    <row r="510" spans="1:8" ht="15" customHeight="1">
      <c r="A510" s="136">
        <v>505</v>
      </c>
      <c r="B510" s="137" t="s">
        <v>439</v>
      </c>
      <c r="C510" s="138"/>
      <c r="D510" s="138"/>
      <c r="E510" s="139"/>
      <c r="F510" s="140" t="s">
        <v>437</v>
      </c>
      <c r="G510" s="143">
        <v>1652000</v>
      </c>
      <c r="H510" s="142"/>
    </row>
    <row r="511" spans="1:8" ht="15" customHeight="1">
      <c r="A511" s="136">
        <v>506</v>
      </c>
      <c r="B511" s="137" t="s">
        <v>1594</v>
      </c>
      <c r="C511" s="138"/>
      <c r="D511" s="138"/>
      <c r="E511" s="139"/>
      <c r="F511" s="140" t="s">
        <v>120</v>
      </c>
      <c r="G511" s="143">
        <v>55000</v>
      </c>
      <c r="H511" s="142"/>
    </row>
    <row r="512" spans="1:8" ht="15" customHeight="1">
      <c r="A512" s="136">
        <v>507</v>
      </c>
      <c r="B512" s="137" t="s">
        <v>618</v>
      </c>
      <c r="C512" s="138"/>
      <c r="D512" s="138"/>
      <c r="E512" s="139"/>
      <c r="F512" s="140" t="s">
        <v>212</v>
      </c>
      <c r="G512" s="143"/>
      <c r="H512" s="142"/>
    </row>
    <row r="513" spans="1:8" ht="15" customHeight="1">
      <c r="A513" s="136">
        <v>508</v>
      </c>
      <c r="B513" s="137" t="s">
        <v>619</v>
      </c>
      <c r="C513" s="138"/>
      <c r="D513" s="138"/>
      <c r="E513" s="139"/>
      <c r="F513" s="140" t="s">
        <v>212</v>
      </c>
      <c r="G513" s="143"/>
      <c r="H513" s="142"/>
    </row>
    <row r="514" spans="1:8" ht="15" customHeight="1">
      <c r="A514" s="136">
        <v>509</v>
      </c>
      <c r="B514" s="137" t="s">
        <v>620</v>
      </c>
      <c r="C514" s="138"/>
      <c r="D514" s="138"/>
      <c r="E514" s="139"/>
      <c r="F514" s="140" t="s">
        <v>212</v>
      </c>
      <c r="G514" s="143"/>
      <c r="H514" s="142"/>
    </row>
    <row r="515" spans="1:8" ht="15" customHeight="1">
      <c r="A515" s="136">
        <v>510</v>
      </c>
      <c r="B515" s="137" t="s">
        <v>621</v>
      </c>
      <c r="C515" s="138"/>
      <c r="D515" s="138"/>
      <c r="E515" s="139"/>
      <c r="F515" s="140" t="s">
        <v>212</v>
      </c>
      <c r="G515" s="143"/>
      <c r="H515" s="142"/>
    </row>
    <row r="516" spans="1:8" ht="15" customHeight="1">
      <c r="A516" s="136">
        <v>511</v>
      </c>
      <c r="B516" s="137" t="s">
        <v>622</v>
      </c>
      <c r="C516" s="138"/>
      <c r="D516" s="138"/>
      <c r="E516" s="139"/>
      <c r="F516" s="140" t="s">
        <v>212</v>
      </c>
      <c r="G516" s="143"/>
      <c r="H516" s="142"/>
    </row>
    <row r="517" spans="1:8" ht="15" customHeight="1">
      <c r="A517" s="136">
        <v>512</v>
      </c>
      <c r="B517" s="137" t="s">
        <v>623</v>
      </c>
      <c r="C517" s="138"/>
      <c r="D517" s="138"/>
      <c r="E517" s="139"/>
      <c r="F517" s="140" t="s">
        <v>212</v>
      </c>
      <c r="G517" s="143"/>
      <c r="H517" s="142"/>
    </row>
    <row r="518" spans="1:8" ht="15" customHeight="1">
      <c r="A518" s="136">
        <v>513</v>
      </c>
      <c r="B518" s="137" t="s">
        <v>624</v>
      </c>
      <c r="C518" s="138"/>
      <c r="D518" s="138"/>
      <c r="E518" s="139"/>
      <c r="F518" s="140" t="s">
        <v>212</v>
      </c>
      <c r="G518" s="143"/>
      <c r="H518" s="142"/>
    </row>
    <row r="519" spans="1:8" ht="15" customHeight="1">
      <c r="A519" s="136">
        <v>514</v>
      </c>
      <c r="B519" s="137" t="s">
        <v>625</v>
      </c>
      <c r="C519" s="138"/>
      <c r="D519" s="138"/>
      <c r="E519" s="139"/>
      <c r="F519" s="140" t="s">
        <v>212</v>
      </c>
      <c r="G519" s="143"/>
      <c r="H519" s="142"/>
    </row>
    <row r="520" spans="1:8" ht="15" customHeight="1">
      <c r="A520" s="136">
        <v>515</v>
      </c>
      <c r="B520" s="137" t="s">
        <v>626</v>
      </c>
      <c r="C520" s="138"/>
      <c r="D520" s="138"/>
      <c r="E520" s="139"/>
      <c r="F520" s="140" t="s">
        <v>212</v>
      </c>
      <c r="G520" s="143"/>
      <c r="H520" s="142"/>
    </row>
    <row r="521" spans="1:8" ht="15" customHeight="1">
      <c r="A521" s="136">
        <v>516</v>
      </c>
      <c r="B521" s="137" t="s">
        <v>627</v>
      </c>
      <c r="C521" s="138"/>
      <c r="D521" s="138"/>
      <c r="E521" s="139"/>
      <c r="F521" s="140" t="s">
        <v>212</v>
      </c>
      <c r="G521" s="143"/>
      <c r="H521" s="142"/>
    </row>
    <row r="522" spans="1:8" ht="15" customHeight="1">
      <c r="A522" s="136">
        <v>517</v>
      </c>
      <c r="B522" s="137" t="s">
        <v>628</v>
      </c>
      <c r="C522" s="138"/>
      <c r="D522" s="138"/>
      <c r="E522" s="139"/>
      <c r="F522" s="140" t="s">
        <v>212</v>
      </c>
      <c r="G522" s="143"/>
      <c r="H522" s="142"/>
    </row>
    <row r="523" spans="1:8" ht="15" customHeight="1">
      <c r="A523" s="136">
        <v>518</v>
      </c>
      <c r="B523" s="137" t="s">
        <v>629</v>
      </c>
      <c r="C523" s="138"/>
      <c r="D523" s="138"/>
      <c r="E523" s="139"/>
      <c r="F523" s="140" t="s">
        <v>212</v>
      </c>
      <c r="G523" s="143"/>
      <c r="H523" s="142"/>
    </row>
    <row r="524" spans="1:8" ht="15" customHeight="1">
      <c r="A524" s="136">
        <v>519</v>
      </c>
      <c r="B524" s="137" t="s">
        <v>630</v>
      </c>
      <c r="C524" s="138"/>
      <c r="D524" s="138"/>
      <c r="E524" s="139"/>
      <c r="F524" s="140" t="s">
        <v>212</v>
      </c>
      <c r="G524" s="143"/>
      <c r="H524" s="142"/>
    </row>
    <row r="525" spans="1:8" ht="15" customHeight="1">
      <c r="A525" s="136">
        <v>520</v>
      </c>
      <c r="B525" s="137" t="s">
        <v>631</v>
      </c>
      <c r="C525" s="138"/>
      <c r="D525" s="138"/>
      <c r="E525" s="139"/>
      <c r="F525" s="140" t="s">
        <v>212</v>
      </c>
      <c r="G525" s="143"/>
      <c r="H525" s="142"/>
    </row>
    <row r="526" spans="1:8" ht="15" customHeight="1">
      <c r="A526" s="136">
        <v>521</v>
      </c>
      <c r="B526" s="137" t="s">
        <v>214</v>
      </c>
      <c r="C526" s="138"/>
      <c r="D526" s="138"/>
      <c r="E526" s="139"/>
      <c r="F526" s="140" t="s">
        <v>215</v>
      </c>
      <c r="G526" s="143">
        <v>95250</v>
      </c>
      <c r="H526" s="142"/>
    </row>
    <row r="527" spans="1:8" ht="15" customHeight="1">
      <c r="A527" s="136">
        <v>522</v>
      </c>
      <c r="B527" s="137" t="s">
        <v>199</v>
      </c>
      <c r="C527" s="138"/>
      <c r="D527" s="138"/>
      <c r="E527" s="139"/>
      <c r="F527" s="140" t="s">
        <v>115</v>
      </c>
      <c r="G527" s="143">
        <v>95250</v>
      </c>
      <c r="H527" s="142"/>
    </row>
    <row r="528" spans="1:8" ht="15" customHeight="1">
      <c r="A528" s="136">
        <v>523</v>
      </c>
      <c r="B528" s="137" t="s">
        <v>418</v>
      </c>
      <c r="C528" s="138"/>
      <c r="D528" s="138"/>
      <c r="E528" s="139"/>
      <c r="F528" s="140" t="s">
        <v>164</v>
      </c>
      <c r="G528" s="143">
        <v>146050</v>
      </c>
      <c r="H528" s="142"/>
    </row>
    <row r="529" spans="1:8" ht="15" customHeight="1">
      <c r="A529" s="136">
        <v>524</v>
      </c>
      <c r="B529" s="137" t="s">
        <v>300</v>
      </c>
      <c r="C529" s="138"/>
      <c r="D529" s="138"/>
      <c r="E529" s="139"/>
      <c r="F529" s="140" t="s">
        <v>111</v>
      </c>
      <c r="G529" s="143">
        <v>20570</v>
      </c>
      <c r="H529" s="142"/>
    </row>
    <row r="530" spans="1:8" ht="15" customHeight="1">
      <c r="A530" s="136">
        <v>525</v>
      </c>
      <c r="B530" s="137" t="s">
        <v>426</v>
      </c>
      <c r="C530" s="138"/>
      <c r="D530" s="138"/>
      <c r="E530" s="139"/>
      <c r="F530" s="140" t="s">
        <v>115</v>
      </c>
      <c r="G530" s="143">
        <v>43750</v>
      </c>
      <c r="H530" s="142"/>
    </row>
    <row r="531" spans="1:8" ht="15" customHeight="1">
      <c r="A531" s="136">
        <v>526</v>
      </c>
      <c r="B531" s="137" t="s">
        <v>302</v>
      </c>
      <c r="C531" s="138"/>
      <c r="D531" s="138"/>
      <c r="E531" s="139"/>
      <c r="F531" s="140" t="s">
        <v>146</v>
      </c>
      <c r="G531" s="143">
        <v>25000</v>
      </c>
      <c r="H531" s="142"/>
    </row>
    <row r="532" spans="1:8" ht="15" customHeight="1">
      <c r="A532" s="136">
        <v>527</v>
      </c>
      <c r="B532" s="137" t="s">
        <v>440</v>
      </c>
      <c r="C532" s="138"/>
      <c r="D532" s="138"/>
      <c r="E532" s="139"/>
      <c r="F532" s="140" t="s">
        <v>437</v>
      </c>
      <c r="G532" s="143">
        <v>380000</v>
      </c>
      <c r="H532" s="142"/>
    </row>
    <row r="533" spans="1:8" ht="15" customHeight="1">
      <c r="A533" s="136">
        <v>528</v>
      </c>
      <c r="B533" s="137" t="s">
        <v>449</v>
      </c>
      <c r="C533" s="138"/>
      <c r="D533" s="138"/>
      <c r="E533" s="139"/>
      <c r="F533" s="140" t="s">
        <v>111</v>
      </c>
      <c r="G533" s="143">
        <v>87400</v>
      </c>
      <c r="H533" s="142"/>
    </row>
    <row r="534" spans="1:8" ht="15" customHeight="1">
      <c r="A534" s="136">
        <v>529</v>
      </c>
      <c r="B534" s="137" t="s">
        <v>145</v>
      </c>
      <c r="C534" s="138"/>
      <c r="D534" s="138"/>
      <c r="E534" s="139"/>
      <c r="F534" s="140" t="s">
        <v>146</v>
      </c>
      <c r="G534" s="143">
        <v>92800</v>
      </c>
      <c r="H534" s="142"/>
    </row>
    <row r="535" spans="1:8" ht="15" customHeight="1">
      <c r="A535" s="136">
        <v>530</v>
      </c>
      <c r="B535" s="137" t="s">
        <v>147</v>
      </c>
      <c r="C535" s="138"/>
      <c r="D535" s="138"/>
      <c r="E535" s="139"/>
      <c r="F535" s="140" t="s">
        <v>146</v>
      </c>
      <c r="G535" s="143">
        <v>93600</v>
      </c>
      <c r="H535" s="142"/>
    </row>
    <row r="536" spans="1:8" ht="15" customHeight="1">
      <c r="A536" s="136">
        <v>531</v>
      </c>
      <c r="B536" s="137" t="s">
        <v>148</v>
      </c>
      <c r="C536" s="138"/>
      <c r="D536" s="138"/>
      <c r="E536" s="139"/>
      <c r="F536" s="140" t="s">
        <v>146</v>
      </c>
      <c r="G536" s="143">
        <v>118750</v>
      </c>
      <c r="H536" s="142"/>
    </row>
    <row r="537" spans="1:8" ht="15" customHeight="1">
      <c r="A537" s="136">
        <v>532</v>
      </c>
      <c r="B537" s="137" t="s">
        <v>1212</v>
      </c>
      <c r="C537" s="138"/>
      <c r="D537" s="138"/>
      <c r="E537" s="139"/>
      <c r="F537" s="140" t="s">
        <v>77</v>
      </c>
      <c r="G537" s="143">
        <v>27000</v>
      </c>
      <c r="H537" s="142"/>
    </row>
    <row r="538" spans="1:8" ht="15" customHeight="1">
      <c r="A538" s="136">
        <v>533</v>
      </c>
      <c r="B538" s="137" t="s">
        <v>1217</v>
      </c>
      <c r="C538" s="138"/>
      <c r="D538" s="138"/>
      <c r="E538" s="139"/>
      <c r="F538" s="140" t="s">
        <v>77</v>
      </c>
      <c r="G538" s="143">
        <v>28000</v>
      </c>
      <c r="H538" s="142"/>
    </row>
    <row r="539" spans="1:8" ht="15" customHeight="1">
      <c r="A539" s="136">
        <v>534</v>
      </c>
      <c r="B539" s="137" t="s">
        <v>1220</v>
      </c>
      <c r="C539" s="138"/>
      <c r="D539" s="138"/>
      <c r="E539" s="139"/>
      <c r="F539" s="140" t="s">
        <v>77</v>
      </c>
      <c r="G539" s="143">
        <v>29000</v>
      </c>
      <c r="H539" s="142"/>
    </row>
    <row r="540" spans="1:8" ht="15" customHeight="1">
      <c r="A540" s="136">
        <v>535</v>
      </c>
      <c r="B540" s="137" t="s">
        <v>632</v>
      </c>
      <c r="C540" s="138"/>
      <c r="D540" s="138"/>
      <c r="E540" s="139"/>
      <c r="F540" s="140" t="s">
        <v>120</v>
      </c>
      <c r="G540" s="143">
        <v>34500</v>
      </c>
      <c r="H540" s="142"/>
    </row>
    <row r="541" spans="1:8" ht="15" customHeight="1">
      <c r="A541" s="136">
        <v>536</v>
      </c>
      <c r="B541" s="137" t="s">
        <v>633</v>
      </c>
      <c r="C541" s="138"/>
      <c r="D541" s="138"/>
      <c r="E541" s="139"/>
      <c r="F541" s="140" t="s">
        <v>120</v>
      </c>
      <c r="G541" s="143">
        <v>23000</v>
      </c>
      <c r="H541" s="142"/>
    </row>
    <row r="542" spans="1:8" ht="15" customHeight="1">
      <c r="A542" s="136">
        <v>537</v>
      </c>
      <c r="B542" s="137" t="s">
        <v>634</v>
      </c>
      <c r="C542" s="138"/>
      <c r="D542" s="138"/>
      <c r="E542" s="139"/>
      <c r="F542" s="140" t="s">
        <v>120</v>
      </c>
      <c r="G542" s="143">
        <v>40250</v>
      </c>
      <c r="H542" s="142"/>
    </row>
    <row r="543" spans="1:8" ht="15" customHeight="1">
      <c r="A543" s="136">
        <v>538</v>
      </c>
      <c r="B543" s="137" t="s">
        <v>635</v>
      </c>
      <c r="C543" s="138"/>
      <c r="D543" s="138"/>
      <c r="E543" s="139"/>
      <c r="F543" s="140" t="s">
        <v>120</v>
      </c>
      <c r="G543" s="143">
        <v>115000</v>
      </c>
      <c r="H543" s="142"/>
    </row>
    <row r="544" spans="1:8" ht="15" customHeight="1">
      <c r="A544" s="136">
        <v>539</v>
      </c>
      <c r="B544" s="137" t="s">
        <v>636</v>
      </c>
      <c r="C544" s="138"/>
      <c r="D544" s="138"/>
      <c r="E544" s="139"/>
      <c r="F544" s="140" t="s">
        <v>120</v>
      </c>
      <c r="G544" s="143">
        <v>103500</v>
      </c>
      <c r="H544" s="142"/>
    </row>
    <row r="545" spans="1:8" ht="15" customHeight="1">
      <c r="A545" s="136">
        <v>540</v>
      </c>
      <c r="B545" s="137" t="s">
        <v>637</v>
      </c>
      <c r="C545" s="138"/>
      <c r="D545" s="138"/>
      <c r="E545" s="139"/>
      <c r="F545" s="140" t="s">
        <v>120</v>
      </c>
      <c r="G545" s="143">
        <v>172500</v>
      </c>
      <c r="H545" s="142"/>
    </row>
    <row r="546" spans="1:8" ht="15" customHeight="1">
      <c r="A546" s="136">
        <v>541</v>
      </c>
      <c r="B546" s="137" t="s">
        <v>638</v>
      </c>
      <c r="C546" s="138"/>
      <c r="D546" s="138"/>
      <c r="E546" s="139"/>
      <c r="F546" s="140" t="s">
        <v>639</v>
      </c>
      <c r="G546" s="143">
        <v>160000</v>
      </c>
      <c r="H546" s="142"/>
    </row>
    <row r="547" spans="1:8" ht="15" customHeight="1">
      <c r="A547" s="136">
        <v>542</v>
      </c>
      <c r="B547" s="137" t="s">
        <v>1259</v>
      </c>
      <c r="C547" s="138"/>
      <c r="D547" s="138"/>
      <c r="E547" s="139"/>
      <c r="F547" s="140" t="s">
        <v>212</v>
      </c>
      <c r="G547" s="143">
        <v>5000</v>
      </c>
      <c r="H547" s="142"/>
    </row>
    <row r="548" spans="1:8" ht="15" customHeight="1">
      <c r="A548" s="136">
        <v>543</v>
      </c>
      <c r="B548" s="137" t="s">
        <v>2995</v>
      </c>
      <c r="C548" s="138"/>
      <c r="D548" s="138"/>
      <c r="E548" s="139"/>
      <c r="F548" s="140" t="s">
        <v>120</v>
      </c>
      <c r="G548" s="143">
        <v>1500</v>
      </c>
      <c r="H548" s="142"/>
    </row>
    <row r="549" spans="1:8" ht="15" customHeight="1">
      <c r="A549" s="136">
        <v>544</v>
      </c>
      <c r="B549" s="137" t="s">
        <v>1310</v>
      </c>
      <c r="C549" s="138"/>
      <c r="D549" s="138"/>
      <c r="E549" s="139"/>
      <c r="F549" s="140" t="s">
        <v>120</v>
      </c>
      <c r="G549" s="143">
        <v>55000</v>
      </c>
      <c r="H549" s="142"/>
    </row>
    <row r="550" spans="1:8" ht="15" customHeight="1">
      <c r="A550" s="136"/>
      <c r="B550" s="158" t="s">
        <v>640</v>
      </c>
      <c r="C550" s="138"/>
      <c r="D550" s="138"/>
      <c r="E550" s="139"/>
      <c r="F550" s="140"/>
      <c r="G550" s="143"/>
      <c r="H550" s="142"/>
    </row>
    <row r="551" spans="1:8" ht="15" customHeight="1">
      <c r="A551" s="136">
        <v>1</v>
      </c>
      <c r="B551" s="159" t="s">
        <v>641</v>
      </c>
      <c r="C551" s="138"/>
      <c r="D551" s="138"/>
      <c r="E551" s="139"/>
      <c r="F551" s="140" t="s">
        <v>642</v>
      </c>
      <c r="G551" s="143">
        <v>1291500</v>
      </c>
      <c r="H551" s="142"/>
    </row>
    <row r="552" spans="1:8" ht="15" customHeight="1">
      <c r="A552" s="136">
        <v>2</v>
      </c>
      <c r="B552" s="160" t="s">
        <v>643</v>
      </c>
      <c r="C552" s="138"/>
      <c r="D552" s="138"/>
      <c r="E552" s="139"/>
      <c r="F552" s="140" t="s">
        <v>644</v>
      </c>
      <c r="G552" s="143">
        <v>280800</v>
      </c>
      <c r="H552" s="142"/>
    </row>
    <row r="553" spans="1:8" ht="15" customHeight="1">
      <c r="A553" s="136">
        <v>3</v>
      </c>
      <c r="B553" s="160" t="s">
        <v>645</v>
      </c>
      <c r="C553" s="138"/>
      <c r="D553" s="138"/>
      <c r="E553" s="139"/>
      <c r="F553" s="140" t="s">
        <v>644</v>
      </c>
      <c r="G553" s="143">
        <v>767000</v>
      </c>
      <c r="H553" s="142"/>
    </row>
    <row r="554" spans="1:8" ht="15" customHeight="1">
      <c r="A554" s="136">
        <f t="shared" ref="A554" si="1">A553+1</f>
        <v>4</v>
      </c>
      <c r="B554" s="160" t="s">
        <v>646</v>
      </c>
      <c r="C554" s="138"/>
      <c r="D554" s="138"/>
      <c r="E554" s="139"/>
      <c r="F554" s="140" t="s">
        <v>644</v>
      </c>
      <c r="G554" s="143">
        <v>767000</v>
      </c>
      <c r="H554" s="142"/>
    </row>
    <row r="555" spans="1:8" ht="15" customHeight="1">
      <c r="A555" s="136">
        <v>5</v>
      </c>
      <c r="B555" s="138" t="s">
        <v>182</v>
      </c>
      <c r="C555" s="138"/>
      <c r="D555" s="138"/>
      <c r="E555" s="139"/>
      <c r="F555" s="140" t="s">
        <v>177</v>
      </c>
      <c r="G555" s="143">
        <v>150000</v>
      </c>
      <c r="H555" s="142"/>
    </row>
    <row r="556" spans="1:8" ht="15" customHeight="1">
      <c r="A556" s="136">
        <f t="shared" ref="A556" si="2">A555+1</f>
        <v>6</v>
      </c>
      <c r="B556" s="160" t="s">
        <v>647</v>
      </c>
      <c r="C556" s="138"/>
      <c r="D556" s="138"/>
      <c r="E556" s="139"/>
      <c r="F556" s="140" t="s">
        <v>644</v>
      </c>
      <c r="G556" s="143">
        <v>393750</v>
      </c>
      <c r="H556" s="142"/>
    </row>
    <row r="557" spans="1:8" ht="15" customHeight="1">
      <c r="A557" s="136">
        <v>7</v>
      </c>
      <c r="B557" s="160" t="s">
        <v>648</v>
      </c>
      <c r="C557" s="138"/>
      <c r="D557" s="138"/>
      <c r="E557" s="139"/>
      <c r="F557" s="140" t="s">
        <v>644</v>
      </c>
      <c r="G557" s="143">
        <v>358750</v>
      </c>
      <c r="H557" s="142"/>
    </row>
    <row r="558" spans="1:8" ht="15" customHeight="1">
      <c r="A558" s="136">
        <v>8</v>
      </c>
      <c r="B558" s="160" t="s">
        <v>649</v>
      </c>
      <c r="C558" s="138"/>
      <c r="D558" s="138"/>
      <c r="E558" s="139"/>
      <c r="F558" s="140" t="s">
        <v>644</v>
      </c>
      <c r="G558" s="143">
        <v>562280</v>
      </c>
      <c r="H558" s="142"/>
    </row>
    <row r="559" spans="1:8" ht="15" customHeight="1">
      <c r="A559" s="136">
        <v>9</v>
      </c>
      <c r="B559" s="137" t="s">
        <v>170</v>
      </c>
      <c r="C559" s="138"/>
      <c r="D559" s="138"/>
      <c r="E559" s="139"/>
      <c r="F559" s="140" t="s">
        <v>644</v>
      </c>
      <c r="G559" s="143">
        <v>1540000</v>
      </c>
      <c r="H559" s="142"/>
    </row>
    <row r="560" spans="1:8" ht="15" customHeight="1">
      <c r="A560" s="136">
        <f t="shared" ref="A560" si="3">A559+1</f>
        <v>10</v>
      </c>
      <c r="B560" s="137" t="s">
        <v>650</v>
      </c>
      <c r="C560" s="138"/>
      <c r="D560" s="138"/>
      <c r="E560" s="139"/>
      <c r="F560" s="140" t="s">
        <v>644</v>
      </c>
      <c r="G560" s="143">
        <v>396800</v>
      </c>
      <c r="H560" s="142"/>
    </row>
    <row r="561" spans="1:8" ht="15" customHeight="1">
      <c r="A561" s="136">
        <v>11</v>
      </c>
      <c r="B561" s="137" t="s">
        <v>651</v>
      </c>
      <c r="C561" s="138"/>
      <c r="D561" s="138"/>
      <c r="E561" s="139"/>
      <c r="F561" s="140" t="s">
        <v>644</v>
      </c>
      <c r="G561" s="143">
        <v>1997520</v>
      </c>
      <c r="H561" s="142"/>
    </row>
    <row r="562" spans="1:8" ht="15" customHeight="1">
      <c r="A562" s="136">
        <f t="shared" ref="A562" si="4">A561+1</f>
        <v>12</v>
      </c>
      <c r="B562" s="161" t="s">
        <v>652</v>
      </c>
      <c r="C562" s="138"/>
      <c r="D562" s="138"/>
      <c r="E562" s="139"/>
      <c r="F562" s="140" t="s">
        <v>642</v>
      </c>
      <c r="G562" s="143">
        <v>3500000</v>
      </c>
      <c r="H562" s="142"/>
    </row>
    <row r="563" spans="1:8" ht="15" customHeight="1">
      <c r="A563" s="136">
        <v>13</v>
      </c>
      <c r="B563" s="161" t="s">
        <v>653</v>
      </c>
      <c r="C563" s="138"/>
      <c r="D563" s="138"/>
      <c r="E563" s="139"/>
      <c r="F563" s="140"/>
      <c r="G563" s="143"/>
      <c r="H563" s="142"/>
    </row>
    <row r="564" spans="1:8" ht="15" customHeight="1">
      <c r="A564" s="136">
        <f t="shared" ref="A564" si="5">A563+1</f>
        <v>14</v>
      </c>
      <c r="B564" s="161" t="s">
        <v>654</v>
      </c>
      <c r="C564" s="138"/>
      <c r="D564" s="138"/>
      <c r="E564" s="139"/>
      <c r="F564" s="140" t="s">
        <v>642</v>
      </c>
      <c r="G564" s="143">
        <v>750000</v>
      </c>
      <c r="H564" s="142"/>
    </row>
    <row r="565" spans="1:8" ht="15" customHeight="1">
      <c r="A565" s="136">
        <v>15</v>
      </c>
      <c r="B565" s="161" t="s">
        <v>655</v>
      </c>
      <c r="C565" s="138"/>
      <c r="D565" s="138"/>
      <c r="E565" s="139"/>
      <c r="F565" s="140" t="s">
        <v>642</v>
      </c>
      <c r="G565" s="143">
        <v>505500</v>
      </c>
      <c r="H565" s="142"/>
    </row>
    <row r="566" spans="1:8" ht="15" customHeight="1">
      <c r="A566" s="136">
        <v>16</v>
      </c>
      <c r="B566" s="137" t="s">
        <v>2994</v>
      </c>
      <c r="C566" s="138"/>
      <c r="D566" s="138"/>
      <c r="E566" s="139"/>
      <c r="F566" s="140" t="s">
        <v>644</v>
      </c>
      <c r="G566" s="143">
        <v>200000</v>
      </c>
      <c r="H566" s="142"/>
    </row>
    <row r="567" spans="1:8" ht="15" customHeight="1">
      <c r="A567" s="136">
        <v>17</v>
      </c>
      <c r="B567" s="162" t="s">
        <v>1351</v>
      </c>
      <c r="C567" s="163"/>
      <c r="D567" s="163"/>
      <c r="E567" s="164"/>
      <c r="F567" s="165" t="s">
        <v>778</v>
      </c>
      <c r="G567" s="166">
        <v>350000</v>
      </c>
      <c r="H567" s="167"/>
    </row>
    <row r="568" spans="1:8" ht="15" customHeight="1">
      <c r="A568" s="136">
        <v>18</v>
      </c>
      <c r="B568" s="162" t="s">
        <v>1354</v>
      </c>
      <c r="C568" s="163"/>
      <c r="D568" s="163"/>
      <c r="E568" s="164"/>
      <c r="F568" s="165" t="s">
        <v>778</v>
      </c>
      <c r="G568" s="166">
        <v>450000</v>
      </c>
      <c r="H568" s="167"/>
    </row>
    <row r="569" spans="1:8" ht="15" customHeight="1">
      <c r="A569" s="136">
        <v>19</v>
      </c>
      <c r="B569" s="137" t="s">
        <v>1357</v>
      </c>
      <c r="C569" s="138"/>
      <c r="D569" s="138"/>
      <c r="E569" s="139"/>
      <c r="F569" s="165" t="s">
        <v>778</v>
      </c>
      <c r="G569" s="143">
        <v>550000</v>
      </c>
      <c r="H569" s="142"/>
    </row>
    <row r="570" spans="1:8" ht="15" customHeight="1">
      <c r="A570" s="136">
        <v>20</v>
      </c>
      <c r="B570" s="137" t="s">
        <v>1360</v>
      </c>
      <c r="C570" s="138"/>
      <c r="D570" s="138"/>
      <c r="E570" s="139"/>
      <c r="F570" s="165" t="s">
        <v>778</v>
      </c>
      <c r="G570" s="143">
        <v>650000</v>
      </c>
      <c r="H570" s="142"/>
    </row>
    <row r="571" spans="1:8" ht="15" customHeight="1">
      <c r="A571" s="136">
        <v>21</v>
      </c>
      <c r="B571" s="137" t="s">
        <v>1367</v>
      </c>
      <c r="C571" s="138"/>
      <c r="D571" s="138"/>
      <c r="E571" s="139"/>
      <c r="F571" s="165" t="s">
        <v>778</v>
      </c>
      <c r="G571" s="143">
        <v>250000</v>
      </c>
      <c r="H571" s="142"/>
    </row>
    <row r="572" spans="1:8" ht="15" customHeight="1" thickBot="1">
      <c r="A572" s="136">
        <f t="shared" ref="A572" si="6">A571+1</f>
        <v>22</v>
      </c>
      <c r="B572" s="168" t="s">
        <v>3001</v>
      </c>
      <c r="C572" s="169"/>
      <c r="D572" s="169"/>
      <c r="E572" s="170"/>
      <c r="F572" s="171" t="s">
        <v>778</v>
      </c>
      <c r="G572" s="172">
        <v>5772000</v>
      </c>
      <c r="H572" s="173"/>
    </row>
  </sheetData>
  <mergeCells count="1">
    <mergeCell ref="A1:H3"/>
  </mergeCells>
  <phoneticPr fontId="17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848C-DFF4-4CDA-86FD-A5F2D6680F9D}">
  <sheetPr>
    <tabColor theme="4" tint="-0.249977111117893"/>
    <pageSetUpPr fitToPage="1"/>
  </sheetPr>
  <dimension ref="A1:Q1613"/>
  <sheetViews>
    <sheetView tabSelected="1" view="pageBreakPreview" topLeftCell="A141" zoomScale="121" zoomScaleSheetLayoutView="82" workbookViewId="0">
      <selection activeCell="F109" sqref="F109"/>
    </sheetView>
  </sheetViews>
  <sheetFormatPr baseColWidth="10" defaultColWidth="8.83203125" defaultRowHeight="14"/>
  <cols>
    <col min="1" max="1" width="18" style="1258" customWidth="1"/>
    <col min="2" max="2" width="12.33203125" style="1422" customWidth="1"/>
    <col min="3" max="3" width="11.83203125" style="1252" customWidth="1"/>
    <col min="4" max="4" width="130.33203125" style="1252" customWidth="1"/>
    <col min="5" max="5" width="11.83203125" style="1300" customWidth="1"/>
    <col min="6" max="6" width="9.6640625" style="1258" customWidth="1"/>
    <col min="7" max="7" width="19.5" style="1252" customWidth="1"/>
    <col min="8" max="8" width="8.5" style="1251" customWidth="1"/>
    <col min="9" max="9" width="6.83203125" style="1252" customWidth="1"/>
    <col min="10" max="10" width="21.83203125" style="1252" customWidth="1"/>
    <col min="11" max="11" width="24.33203125" style="1252" customWidth="1"/>
    <col min="12" max="12" width="3.33203125" style="1252" customWidth="1"/>
    <col min="13" max="13" width="2.1640625" style="1252" customWidth="1"/>
    <col min="14" max="14" width="3.33203125" style="1252" customWidth="1"/>
    <col min="15" max="15" width="1.83203125" style="1252" customWidth="1"/>
    <col min="16" max="16" width="2.5" style="1252" customWidth="1"/>
    <col min="17" max="17" width="18.83203125" style="1257" bestFit="1" customWidth="1"/>
    <col min="18" max="18" width="10.5" style="1252" customWidth="1"/>
    <col min="19" max="19" width="10.83203125" style="1252" customWidth="1"/>
    <col min="20" max="16384" width="8.83203125" style="1252"/>
  </cols>
  <sheetData>
    <row r="1" spans="1:10" ht="24" customHeight="1">
      <c r="A1" s="1409" t="s">
        <v>3025</v>
      </c>
      <c r="B1" s="1409"/>
      <c r="C1" s="1409"/>
      <c r="D1" s="1409"/>
      <c r="E1" s="1409"/>
      <c r="F1" s="1409"/>
      <c r="G1" s="1409"/>
      <c r="J1" s="1253"/>
    </row>
    <row r="2" spans="1:10" ht="15.75" customHeight="1">
      <c r="A2" s="1254"/>
      <c r="B2" s="1438"/>
      <c r="C2" s="1254"/>
      <c r="D2" s="1254"/>
      <c r="E2" s="1298"/>
      <c r="F2" s="1254"/>
      <c r="G2" s="1254"/>
      <c r="J2" s="1253"/>
    </row>
    <row r="3" spans="1:10" ht="15.75" customHeight="1">
      <c r="A3" s="1410" t="s">
        <v>3026</v>
      </c>
      <c r="B3" s="1410"/>
      <c r="C3" s="1255"/>
      <c r="D3" s="1256"/>
      <c r="E3" s="1299"/>
      <c r="F3" s="1256"/>
      <c r="G3" s="1256"/>
      <c r="I3" s="1257"/>
      <c r="J3" s="1253"/>
    </row>
    <row r="4" spans="1:10" ht="15.75" customHeight="1">
      <c r="A4" s="1410" t="s">
        <v>3027</v>
      </c>
      <c r="B4" s="1410"/>
      <c r="C4" s="1255"/>
      <c r="D4" s="1256"/>
      <c r="E4" s="1299"/>
      <c r="F4" s="1256"/>
      <c r="G4" s="1256"/>
      <c r="I4" s="1257"/>
      <c r="J4" s="1253"/>
    </row>
    <row r="5" spans="1:10" ht="15.75" customHeight="1">
      <c r="A5" s="1410" t="s">
        <v>3028</v>
      </c>
      <c r="B5" s="1410"/>
      <c r="C5" s="1255"/>
      <c r="D5" s="1256"/>
      <c r="E5" s="1299"/>
      <c r="F5" s="1256"/>
      <c r="G5" s="1256"/>
      <c r="I5" s="1257"/>
      <c r="J5" s="1253"/>
    </row>
    <row r="6" spans="1:10" ht="15.75" customHeight="1">
      <c r="A6" s="1410" t="s">
        <v>3029</v>
      </c>
      <c r="B6" s="1410"/>
      <c r="C6" s="1255"/>
      <c r="D6" s="1256"/>
      <c r="E6" s="1299"/>
      <c r="F6" s="1256"/>
      <c r="G6" s="1256"/>
      <c r="I6" s="1257"/>
      <c r="J6" s="1253"/>
    </row>
    <row r="7" spans="1:10" ht="15.75" customHeight="1">
      <c r="A7" s="1410" t="s">
        <v>3030</v>
      </c>
      <c r="B7" s="1410"/>
      <c r="C7" s="1255"/>
      <c r="D7" s="1256"/>
      <c r="E7" s="1299"/>
      <c r="F7" s="1256"/>
      <c r="G7" s="1256"/>
      <c r="I7" s="1257"/>
      <c r="J7" s="1253"/>
    </row>
    <row r="8" spans="1:10" ht="15.75" customHeight="1">
      <c r="J8" s="1253"/>
    </row>
    <row r="9" spans="1:10" ht="15.75" customHeight="1">
      <c r="A9" s="1403" t="s">
        <v>3031</v>
      </c>
      <c r="B9" s="1405" t="s">
        <v>3032</v>
      </c>
      <c r="C9" s="1405"/>
      <c r="D9" s="1405"/>
      <c r="E9" s="1407" t="s">
        <v>3033</v>
      </c>
      <c r="F9" s="1403" t="s">
        <v>4</v>
      </c>
      <c r="G9" s="1403" t="s">
        <v>3034</v>
      </c>
      <c r="J9" s="1253"/>
    </row>
    <row r="10" spans="1:10" ht="15.75" customHeight="1" thickBot="1">
      <c r="A10" s="1404"/>
      <c r="B10" s="1406"/>
      <c r="C10" s="1406"/>
      <c r="D10" s="1406"/>
      <c r="E10" s="1408"/>
      <c r="F10" s="1404"/>
      <c r="G10" s="1404"/>
      <c r="J10" s="1253"/>
    </row>
    <row r="11" spans="1:10" ht="15.75" hidden="1" customHeight="1" thickTop="1">
      <c r="A11" s="1259"/>
      <c r="B11" s="1260"/>
      <c r="C11" s="1261"/>
      <c r="D11" s="1262"/>
      <c r="E11" s="1301"/>
      <c r="F11" s="1259"/>
      <c r="G11" s="1263"/>
      <c r="J11" s="1253"/>
    </row>
    <row r="12" spans="1:10" ht="15.75" hidden="1" customHeight="1">
      <c r="A12" s="1264" t="s">
        <v>3038</v>
      </c>
      <c r="B12" s="1411" t="s">
        <v>3039</v>
      </c>
      <c r="C12" s="1265"/>
      <c r="D12" s="1266"/>
      <c r="E12" s="1302">
        <v>1</v>
      </c>
      <c r="F12" s="1267" t="s">
        <v>710</v>
      </c>
      <c r="G12" s="1268">
        <v>748339.49535714288</v>
      </c>
      <c r="J12" s="1253"/>
    </row>
    <row r="13" spans="1:10" ht="15.75" hidden="1" customHeight="1">
      <c r="A13" s="1264"/>
      <c r="B13" s="1269"/>
      <c r="C13" s="1265"/>
      <c r="D13" s="1266"/>
      <c r="E13" s="1302"/>
      <c r="F13" s="1267"/>
      <c r="G13" s="1268"/>
      <c r="J13" s="1253"/>
    </row>
    <row r="14" spans="1:10" ht="15.75" hidden="1" customHeight="1">
      <c r="A14" s="1264" t="s">
        <v>3040</v>
      </c>
      <c r="B14" s="1269" t="s">
        <v>3041</v>
      </c>
      <c r="C14" s="1265"/>
      <c r="D14" s="1266"/>
      <c r="E14" s="1302">
        <v>1</v>
      </c>
      <c r="F14" s="1267" t="s">
        <v>710</v>
      </c>
      <c r="G14" s="1268">
        <v>535929.00035714288</v>
      </c>
      <c r="J14" s="1253"/>
    </row>
    <row r="15" spans="1:10" ht="15.75" hidden="1" customHeight="1">
      <c r="A15" s="1264"/>
      <c r="B15" s="1269"/>
      <c r="C15" s="1265"/>
      <c r="D15" s="1266"/>
      <c r="E15" s="1302"/>
      <c r="F15" s="1267"/>
      <c r="G15" s="1268"/>
      <c r="J15" s="1253"/>
    </row>
    <row r="16" spans="1:10" ht="15.75" hidden="1" customHeight="1">
      <c r="A16" s="1264" t="s">
        <v>3042</v>
      </c>
      <c r="B16" s="1269" t="s">
        <v>821</v>
      </c>
      <c r="C16" s="1265"/>
      <c r="D16" s="1266"/>
      <c r="E16" s="1302">
        <v>1</v>
      </c>
      <c r="F16" s="1267" t="s">
        <v>710</v>
      </c>
      <c r="G16" s="1268">
        <v>107946.454</v>
      </c>
      <c r="J16" s="1253"/>
    </row>
    <row r="17" spans="1:10" ht="15.75" hidden="1" customHeight="1">
      <c r="A17" s="1264"/>
      <c r="B17" s="1269"/>
      <c r="C17" s="1265"/>
      <c r="D17" s="1266"/>
      <c r="E17" s="1302"/>
      <c r="F17" s="1267"/>
      <c r="G17" s="1268"/>
      <c r="J17" s="1253"/>
    </row>
    <row r="18" spans="1:10" ht="15.75" hidden="1" customHeight="1">
      <c r="A18" s="1264" t="s">
        <v>3043</v>
      </c>
      <c r="B18" s="1269" t="s">
        <v>3044</v>
      </c>
      <c r="C18" s="1265"/>
      <c r="D18" s="1266"/>
      <c r="E18" s="1302">
        <v>1</v>
      </c>
      <c r="F18" s="1267" t="s">
        <v>79</v>
      </c>
      <c r="G18" s="1268">
        <v>140652.6</v>
      </c>
      <c r="J18" s="1253"/>
    </row>
    <row r="19" spans="1:10" ht="15.75" hidden="1" customHeight="1">
      <c r="A19" s="1264"/>
      <c r="B19" s="1269"/>
      <c r="C19" s="1265"/>
      <c r="D19" s="1266"/>
      <c r="E19" s="1302"/>
      <c r="F19" s="1267"/>
      <c r="G19" s="1268"/>
      <c r="J19" s="1253"/>
    </row>
    <row r="20" spans="1:10" ht="15.75" hidden="1" customHeight="1">
      <c r="A20" s="1264" t="s">
        <v>3045</v>
      </c>
      <c r="B20" s="1269" t="s">
        <v>3046</v>
      </c>
      <c r="C20" s="1265"/>
      <c r="D20" s="1266"/>
      <c r="E20" s="1302">
        <v>1</v>
      </c>
      <c r="F20" s="1267" t="s">
        <v>79</v>
      </c>
      <c r="G20" s="1268">
        <v>168646.5</v>
      </c>
    </row>
    <row r="21" spans="1:10" ht="15.75" hidden="1" customHeight="1">
      <c r="A21" s="1264"/>
      <c r="B21" s="1269"/>
      <c r="C21" s="1265"/>
      <c r="D21" s="1266"/>
      <c r="E21" s="1302"/>
      <c r="F21" s="1267"/>
      <c r="G21" s="1268"/>
      <c r="J21" s="1253"/>
    </row>
    <row r="22" spans="1:10" ht="15.75" hidden="1" customHeight="1">
      <c r="A22" s="1264" t="s">
        <v>3047</v>
      </c>
      <c r="B22" s="1269" t="s">
        <v>3048</v>
      </c>
      <c r="C22" s="1265"/>
      <c r="D22" s="1266"/>
      <c r="E22" s="1302">
        <v>1</v>
      </c>
      <c r="F22" s="1267" t="s">
        <v>79</v>
      </c>
      <c r="G22" s="1268">
        <v>93692.5</v>
      </c>
      <c r="J22" s="1253"/>
    </row>
    <row r="23" spans="1:10" ht="15.75" hidden="1" customHeight="1">
      <c r="A23" s="1264"/>
      <c r="B23" s="1269"/>
      <c r="C23" s="1265"/>
      <c r="D23" s="1266"/>
      <c r="E23" s="1302"/>
      <c r="F23" s="1267"/>
      <c r="G23" s="1268"/>
      <c r="J23" s="1253"/>
    </row>
    <row r="24" spans="1:10" ht="15.75" hidden="1" customHeight="1">
      <c r="A24" s="1264" t="s">
        <v>3049</v>
      </c>
      <c r="B24" s="1269" t="s">
        <v>3050</v>
      </c>
      <c r="C24" s="1265"/>
      <c r="D24" s="1266"/>
      <c r="E24" s="1302">
        <v>1</v>
      </c>
      <c r="F24" s="1267" t="s">
        <v>79</v>
      </c>
      <c r="G24" s="1268">
        <v>320215.5</v>
      </c>
      <c r="J24" s="1253"/>
    </row>
    <row r="25" spans="1:10" ht="15.75" hidden="1" customHeight="1">
      <c r="A25" s="1264"/>
      <c r="B25" s="1269"/>
      <c r="C25" s="1265"/>
      <c r="D25" s="1266"/>
      <c r="E25" s="1302"/>
      <c r="F25" s="1267"/>
      <c r="G25" s="1268"/>
      <c r="J25" s="1253"/>
    </row>
    <row r="26" spans="1:10" ht="15.75" hidden="1" customHeight="1">
      <c r="A26" s="1264" t="s">
        <v>3051</v>
      </c>
      <c r="B26" s="1269" t="s">
        <v>3052</v>
      </c>
      <c r="C26" s="1265"/>
      <c r="D26" s="1266"/>
      <c r="E26" s="1302">
        <v>1</v>
      </c>
      <c r="F26" s="1267" t="s">
        <v>79</v>
      </c>
      <c r="G26" s="1268">
        <v>126005</v>
      </c>
      <c r="J26" s="1253"/>
    </row>
    <row r="27" spans="1:10" ht="15.75" hidden="1" customHeight="1">
      <c r="A27" s="1264"/>
      <c r="B27" s="1269"/>
      <c r="C27" s="1265"/>
      <c r="D27" s="1266"/>
      <c r="E27" s="1302"/>
      <c r="F27" s="1267"/>
      <c r="G27" s="1268"/>
      <c r="J27" s="1253"/>
    </row>
    <row r="28" spans="1:10" ht="15.75" hidden="1" customHeight="1">
      <c r="A28" s="1264" t="s">
        <v>3053</v>
      </c>
      <c r="B28" s="1269" t="s">
        <v>3054</v>
      </c>
      <c r="C28" s="1265"/>
      <c r="D28" s="1266"/>
      <c r="E28" s="1302">
        <v>1</v>
      </c>
      <c r="F28" s="1267" t="s">
        <v>79</v>
      </c>
      <c r="G28" s="1268">
        <v>93692.5</v>
      </c>
      <c r="J28" s="1253"/>
    </row>
    <row r="29" spans="1:10" ht="15.75" hidden="1" customHeight="1">
      <c r="A29" s="1264"/>
      <c r="B29" s="1269"/>
      <c r="C29" s="1265"/>
      <c r="D29" s="1266"/>
      <c r="E29" s="1302"/>
      <c r="F29" s="1267"/>
      <c r="G29" s="1268"/>
      <c r="J29" s="1253"/>
    </row>
    <row r="30" spans="1:10" ht="15.75" hidden="1" customHeight="1">
      <c r="A30" s="1264" t="s">
        <v>3055</v>
      </c>
      <c r="B30" s="1269" t="s">
        <v>3056</v>
      </c>
      <c r="C30" s="1265"/>
      <c r="D30" s="1266"/>
      <c r="E30" s="1302">
        <v>1</v>
      </c>
      <c r="F30" s="1267" t="s">
        <v>79</v>
      </c>
      <c r="G30" s="1268">
        <v>29645</v>
      </c>
      <c r="J30" s="1253"/>
    </row>
    <row r="31" spans="1:10" ht="15.75" hidden="1" customHeight="1">
      <c r="A31" s="1264"/>
      <c r="B31" s="1269"/>
      <c r="C31" s="1265"/>
      <c r="D31" s="1266"/>
      <c r="E31" s="1302"/>
      <c r="F31" s="1267"/>
      <c r="G31" s="1268"/>
      <c r="J31" s="1253"/>
    </row>
    <row r="32" spans="1:10" ht="15.75" hidden="1" customHeight="1">
      <c r="A32" s="1264" t="s">
        <v>3057</v>
      </c>
      <c r="B32" s="1269" t="s">
        <v>3058</v>
      </c>
      <c r="C32" s="1265"/>
      <c r="D32" s="1266"/>
      <c r="E32" s="1302">
        <v>1</v>
      </c>
      <c r="F32" s="1267" t="s">
        <v>79</v>
      </c>
      <c r="G32" s="1268">
        <v>1730154.25</v>
      </c>
      <c r="J32" s="1253"/>
    </row>
    <row r="33" spans="1:10" ht="15.75" hidden="1" customHeight="1">
      <c r="A33" s="1264"/>
      <c r="B33" s="1269"/>
      <c r="C33" s="1265"/>
      <c r="D33" s="1266"/>
      <c r="E33" s="1302"/>
      <c r="F33" s="1267"/>
      <c r="G33" s="1268"/>
      <c r="J33" s="1253"/>
    </row>
    <row r="34" spans="1:10" ht="15.75" hidden="1" customHeight="1">
      <c r="A34" s="1264" t="s">
        <v>3059</v>
      </c>
      <c r="B34" s="1269" t="s">
        <v>3060</v>
      </c>
      <c r="C34" s="1265"/>
      <c r="D34" s="1266"/>
      <c r="E34" s="1302">
        <v>1</v>
      </c>
      <c r="F34" s="1267" t="s">
        <v>79</v>
      </c>
      <c r="G34" s="1268">
        <v>1662779.25</v>
      </c>
      <c r="J34" s="1253"/>
    </row>
    <row r="35" spans="1:10" ht="15.75" hidden="1" customHeight="1">
      <c r="A35" s="1264"/>
      <c r="B35" s="1269"/>
      <c r="C35" s="1265"/>
      <c r="D35" s="1266"/>
      <c r="E35" s="1302"/>
      <c r="F35" s="1267"/>
      <c r="G35" s="1268"/>
      <c r="J35" s="1253"/>
    </row>
    <row r="36" spans="1:10" ht="15.75" hidden="1" customHeight="1">
      <c r="A36" s="1264" t="s">
        <v>3061</v>
      </c>
      <c r="B36" s="1269" t="s">
        <v>3062</v>
      </c>
      <c r="C36" s="1265"/>
      <c r="D36" s="1266"/>
      <c r="E36" s="1302">
        <v>1</v>
      </c>
      <c r="F36" s="1267" t="s">
        <v>79</v>
      </c>
      <c r="G36" s="1268">
        <v>1117194.21</v>
      </c>
      <c r="J36" s="1253"/>
    </row>
    <row r="37" spans="1:10" ht="15.75" hidden="1" customHeight="1">
      <c r="A37" s="1264"/>
      <c r="B37" s="1269"/>
      <c r="C37" s="1265"/>
      <c r="D37" s="1266"/>
      <c r="E37" s="1302"/>
      <c r="F37" s="1267"/>
      <c r="G37" s="1268"/>
      <c r="J37" s="1253"/>
    </row>
    <row r="38" spans="1:10" ht="15.75" hidden="1" customHeight="1">
      <c r="A38" s="1264" t="s">
        <v>3063</v>
      </c>
      <c r="B38" s="1269" t="s">
        <v>3064</v>
      </c>
      <c r="C38" s="1265"/>
      <c r="D38" s="1266"/>
      <c r="E38" s="1302">
        <v>1</v>
      </c>
      <c r="F38" s="1267" t="s">
        <v>79</v>
      </c>
      <c r="G38" s="1268">
        <v>1832776.8485714286</v>
      </c>
      <c r="J38" s="1253"/>
    </row>
    <row r="39" spans="1:10" ht="15.75" hidden="1" customHeight="1">
      <c r="A39" s="1264"/>
      <c r="B39" s="1269"/>
      <c r="C39" s="1265"/>
      <c r="D39" s="1266"/>
      <c r="E39" s="1302"/>
      <c r="F39" s="1267"/>
      <c r="G39" s="1268"/>
      <c r="J39" s="1253"/>
    </row>
    <row r="40" spans="1:10" ht="15.75" hidden="1" customHeight="1">
      <c r="A40" s="1264" t="s">
        <v>3065</v>
      </c>
      <c r="B40" s="1269" t="s">
        <v>3066</v>
      </c>
      <c r="C40" s="1265"/>
      <c r="D40" s="1266"/>
      <c r="E40" s="1302">
        <v>1</v>
      </c>
      <c r="F40" s="1267" t="s">
        <v>79</v>
      </c>
      <c r="G40" s="1268">
        <v>1876423.277142857</v>
      </c>
      <c r="J40" s="1253"/>
    </row>
    <row r="41" spans="1:10" ht="15.75" hidden="1" customHeight="1">
      <c r="A41" s="1264"/>
      <c r="B41" s="1269"/>
      <c r="C41" s="1265"/>
      <c r="D41" s="1266"/>
      <c r="E41" s="1302"/>
      <c r="F41" s="1267"/>
      <c r="G41" s="1268"/>
      <c r="J41" s="1253"/>
    </row>
    <row r="42" spans="1:10" ht="15.75" hidden="1" customHeight="1">
      <c r="A42" s="1264" t="s">
        <v>3067</v>
      </c>
      <c r="B42" s="1269" t="s">
        <v>3068</v>
      </c>
      <c r="C42" s="1265"/>
      <c r="D42" s="1266"/>
      <c r="E42" s="1302">
        <v>1</v>
      </c>
      <c r="F42" s="1267" t="s">
        <v>79</v>
      </c>
      <c r="G42" s="1268">
        <v>1909776.8485714286</v>
      </c>
      <c r="J42" s="1253"/>
    </row>
    <row r="43" spans="1:10" ht="15.75" hidden="1" customHeight="1">
      <c r="A43" s="1264"/>
      <c r="B43" s="1269"/>
      <c r="C43" s="1265"/>
      <c r="D43" s="1266"/>
      <c r="E43" s="1302"/>
      <c r="F43" s="1267"/>
      <c r="G43" s="1268"/>
      <c r="J43" s="1253"/>
    </row>
    <row r="44" spans="1:10" ht="15.75" hidden="1" customHeight="1">
      <c r="A44" s="1264" t="s">
        <v>3069</v>
      </c>
      <c r="B44" s="1269" t="s">
        <v>3070</v>
      </c>
      <c r="C44" s="1265"/>
      <c r="D44" s="1266"/>
      <c r="E44" s="1302">
        <v>1</v>
      </c>
      <c r="F44" s="1267" t="s">
        <v>79</v>
      </c>
      <c r="G44" s="1268">
        <v>1949966.1342857142</v>
      </c>
      <c r="J44" s="1253"/>
    </row>
    <row r="45" spans="1:10" ht="15.75" hidden="1" customHeight="1">
      <c r="A45" s="1264"/>
      <c r="B45" s="1269"/>
      <c r="C45" s="1265"/>
      <c r="D45" s="1266"/>
      <c r="E45" s="1302"/>
      <c r="F45" s="1267"/>
      <c r="G45" s="1268"/>
      <c r="J45" s="1253"/>
    </row>
    <row r="46" spans="1:10" ht="15.75" hidden="1" customHeight="1">
      <c r="A46" s="1264" t="s">
        <v>3071</v>
      </c>
      <c r="B46" s="1269" t="s">
        <v>3072</v>
      </c>
      <c r="C46" s="1265"/>
      <c r="D46" s="1266"/>
      <c r="E46" s="1302">
        <v>1</v>
      </c>
      <c r="F46" s="1267" t="s">
        <v>79</v>
      </c>
      <c r="G46" s="1268">
        <v>1987444.7057142858</v>
      </c>
      <c r="J46" s="1253"/>
    </row>
    <row r="47" spans="1:10" ht="15.75" customHeight="1" thickTop="1">
      <c r="A47" s="1264"/>
      <c r="B47" s="1269"/>
      <c r="C47" s="1265"/>
      <c r="D47" s="1266"/>
      <c r="E47" s="1302"/>
      <c r="F47" s="1267"/>
      <c r="G47" s="1421"/>
      <c r="J47" s="1253"/>
    </row>
    <row r="48" spans="1:10" ht="15.75" customHeight="1">
      <c r="A48" s="1264" t="str">
        <f>AHSP!B8</f>
        <v>A.1.1.1.1</v>
      </c>
      <c r="B48" s="1277" t="str">
        <f>AHSP!C8</f>
        <v>Pembuatan 1 m’ pagar sementara dari kayu tinggi 2 meter</v>
      </c>
      <c r="C48" s="1265"/>
      <c r="D48" s="1266"/>
      <c r="E48" s="1302">
        <v>1</v>
      </c>
      <c r="F48" s="1267" t="s">
        <v>710</v>
      </c>
      <c r="G48" s="1421">
        <f>AHSP!I31</f>
        <v>754783</v>
      </c>
      <c r="I48" s="1252" t="s">
        <v>3035</v>
      </c>
      <c r="J48" s="1253"/>
    </row>
    <row r="49" spans="1:10" ht="15.75" customHeight="1">
      <c r="A49" s="1264"/>
      <c r="B49" s="1269"/>
      <c r="C49" s="1265"/>
      <c r="D49" s="1266"/>
      <c r="E49" s="1302"/>
      <c r="F49" s="1267"/>
      <c r="G49" s="1421"/>
      <c r="J49" s="1253"/>
    </row>
    <row r="50" spans="1:10" ht="15.75" customHeight="1">
      <c r="A50" s="1264" t="str">
        <f>AHSP!B33</f>
        <v>A.1.1.1.2</v>
      </c>
      <c r="B50" s="1277" t="str">
        <f>AHSP!C33</f>
        <v>Pembuatan 1 m’ pagar sementara dari seng gelombang rangka kayu tinggi 2 meter</v>
      </c>
      <c r="C50" s="1265"/>
      <c r="D50" s="1266"/>
      <c r="E50" s="1302">
        <v>1</v>
      </c>
      <c r="F50" s="1267" t="s">
        <v>710</v>
      </c>
      <c r="G50" s="1421">
        <f>AHSP!I55</f>
        <v>466733</v>
      </c>
      <c r="J50" s="1253"/>
    </row>
    <row r="51" spans="1:10" ht="15.75" customHeight="1">
      <c r="A51" s="1264"/>
      <c r="B51" s="1269"/>
      <c r="C51" s="1265"/>
      <c r="D51" s="1266"/>
      <c r="E51" s="1302"/>
      <c r="F51" s="1267"/>
      <c r="G51" s="1421"/>
      <c r="J51" s="1253"/>
    </row>
    <row r="52" spans="1:10" ht="15.75" customHeight="1">
      <c r="A52" s="1264" t="str">
        <f>AHSP!B57</f>
        <v>A.1.1.1.3</v>
      </c>
      <c r="B52" s="1277" t="str">
        <f>AHSP!C57</f>
        <v>Pembuatan 1 m2   pagar sementara dari kawat duri tinggi 2 meter</v>
      </c>
      <c r="C52" s="1265"/>
      <c r="D52" s="1266"/>
      <c r="E52" s="1302">
        <v>1</v>
      </c>
      <c r="F52" s="1267" t="s">
        <v>115</v>
      </c>
      <c r="G52" s="1421">
        <f>AHSP!I79</f>
        <v>953925</v>
      </c>
      <c r="J52" s="1253"/>
    </row>
    <row r="53" spans="1:10" ht="15.75" customHeight="1">
      <c r="A53" s="1264"/>
      <c r="B53" s="1269"/>
      <c r="C53" s="1265"/>
      <c r="D53" s="1266"/>
      <c r="E53" s="1302"/>
      <c r="F53" s="1267"/>
      <c r="G53" s="1421"/>
      <c r="J53" s="1253"/>
    </row>
    <row r="54" spans="1:10" ht="15.75" customHeight="1">
      <c r="A54" s="1264" t="str">
        <f>AHSP!C81</f>
        <v>1.1.1.6</v>
      </c>
      <c r="B54" s="1269" t="str">
        <f>AHSP!D81</f>
        <v>Pemasangan 1 m2 panel beton pracetak 50x50x240 untuk pagar</v>
      </c>
      <c r="C54" s="1265"/>
      <c r="D54" s="1266"/>
      <c r="E54" s="1302">
        <v>1</v>
      </c>
      <c r="F54" s="1267" t="s">
        <v>115</v>
      </c>
      <c r="G54" s="1421">
        <f>AHSP!I100</f>
        <v>102739.12</v>
      </c>
      <c r="J54" s="1253"/>
    </row>
    <row r="55" spans="1:10" ht="15.75" customHeight="1">
      <c r="A55" s="1264"/>
      <c r="B55" s="1269"/>
      <c r="C55" s="1265"/>
      <c r="D55" s="1266"/>
      <c r="E55" s="1302"/>
      <c r="F55" s="1267"/>
      <c r="G55" s="1421"/>
      <c r="J55" s="1253"/>
    </row>
    <row r="56" spans="1:10" ht="15.75" customHeight="1">
      <c r="A56" s="1264" t="str">
        <f>AHSP!C103</f>
        <v>1.1.2.1</v>
      </c>
      <c r="B56" s="1269" t="str">
        <f>AHSP!D103</f>
        <v>1 buah papan nama pekerjaan ukuran 0.8x1.2 menggunakan multiflex 18 mm, frame besi siku dan tiang kayu 8/12</v>
      </c>
      <c r="C56" s="1265"/>
      <c r="D56" s="1266"/>
      <c r="E56" s="1302">
        <v>1</v>
      </c>
      <c r="F56" s="1267" t="s">
        <v>2611</v>
      </c>
      <c r="G56" s="1421">
        <f>AHSP!I123</f>
        <v>749329.5996999999</v>
      </c>
      <c r="J56" s="1253"/>
    </row>
    <row r="57" spans="1:10" ht="15.75" customHeight="1">
      <c r="A57" s="1264"/>
      <c r="B57" s="1269"/>
      <c r="C57" s="1265"/>
      <c r="D57" s="1266"/>
      <c r="E57" s="1302"/>
      <c r="F57" s="1267"/>
      <c r="G57" s="1421"/>
      <c r="J57" s="1253"/>
    </row>
    <row r="58" spans="1:10" ht="15.75" customHeight="1">
      <c r="A58" s="1278" t="str">
        <f>AHSP!C126</f>
        <v>1.1.2.2</v>
      </c>
      <c r="B58" s="1422" t="str">
        <f>AHSP!D126</f>
        <v>1 buah papan nama pekerjaan ukuran 0.6x08 menggunakan multiplex 10 mm, frame allumunium siku dan tiang kayu 5/7, printing banner plastik</v>
      </c>
      <c r="C58" s="1423"/>
      <c r="D58" s="1423"/>
      <c r="E58" s="1280">
        <v>1</v>
      </c>
      <c r="F58" s="1264" t="s">
        <v>2611</v>
      </c>
      <c r="G58" s="1424">
        <f>AHSP!I146</f>
        <v>337207.50910000002</v>
      </c>
      <c r="I58" s="1252" t="s">
        <v>3035</v>
      </c>
      <c r="J58" s="1253"/>
    </row>
    <row r="59" spans="1:10" ht="15.75" customHeight="1">
      <c r="A59" s="1264"/>
      <c r="B59" s="1269"/>
      <c r="C59" s="1265"/>
      <c r="D59" s="1266"/>
      <c r="E59" s="1302"/>
      <c r="F59" s="1267"/>
      <c r="G59" s="1421"/>
      <c r="J59" s="1253"/>
    </row>
    <row r="60" spans="1:10" ht="15.75" customHeight="1">
      <c r="A60" s="1264" t="str">
        <f>AHSP!C149</f>
        <v>1.1.2.3</v>
      </c>
      <c r="B60" s="1269" t="str">
        <f>AHSP!D149</f>
        <v>Pembuatan 1 m2 kantor sementara/rumah jaga/gudang semen dan peralatan lantai plesteran, dinding setengah tembok</v>
      </c>
      <c r="C60" s="1265"/>
      <c r="D60" s="1266"/>
      <c r="E60" s="1302">
        <v>1</v>
      </c>
      <c r="F60" s="1267" t="s">
        <v>2611</v>
      </c>
      <c r="G60" s="1421">
        <f>AHSP!I178</f>
        <v>2285963.9</v>
      </c>
      <c r="J60" s="1253"/>
    </row>
    <row r="61" spans="1:10" ht="15.75" customHeight="1">
      <c r="A61" s="1264"/>
      <c r="B61" s="1269"/>
      <c r="C61" s="1265"/>
      <c r="D61" s="1266"/>
      <c r="E61" s="1302"/>
      <c r="F61" s="1267"/>
      <c r="G61" s="1421"/>
      <c r="J61" s="1253"/>
    </row>
    <row r="62" spans="1:10" ht="15.75" customHeight="1">
      <c r="A62" s="1264" t="str">
        <f>AHSP!C181</f>
        <v>1.1.2.4</v>
      </c>
      <c r="B62" s="1269" t="str">
        <f>AHSP!D181</f>
        <v>Pembuatan 1 m2 direksi keet (Kantor), los kerja dan gudang</v>
      </c>
      <c r="C62" s="1265"/>
      <c r="D62" s="1266"/>
      <c r="E62" s="1302">
        <v>1</v>
      </c>
      <c r="F62" s="1267" t="s">
        <v>2611</v>
      </c>
      <c r="G62" s="1421">
        <f>AHSP!I206</f>
        <v>1964226</v>
      </c>
      <c r="I62" s="1252" t="s">
        <v>3035</v>
      </c>
      <c r="J62" s="1253"/>
    </row>
    <row r="63" spans="1:10" ht="15.75" customHeight="1">
      <c r="A63" s="1264"/>
      <c r="B63" s="1269"/>
      <c r="C63" s="1265"/>
      <c r="D63" s="1266"/>
      <c r="E63" s="1302"/>
      <c r="F63" s="1267"/>
      <c r="G63" s="1421"/>
      <c r="J63" s="1253"/>
    </row>
    <row r="64" spans="1:10" ht="15.75" customHeight="1">
      <c r="A64" s="1270" t="str">
        <f>AHSP!C209</f>
        <v>1.1.2.5</v>
      </c>
      <c r="B64" s="1271" t="str">
        <f>AHSP!D209</f>
        <v>Pembuatan 1 m2 jalan sementara lapis macadam</v>
      </c>
      <c r="C64" s="1272"/>
      <c r="D64" s="1273"/>
      <c r="E64" s="1303">
        <v>1</v>
      </c>
      <c r="F64" s="1274" t="s">
        <v>115</v>
      </c>
      <c r="G64" s="1425">
        <f>AHSP!I231</f>
        <v>422683.3897</v>
      </c>
      <c r="J64" s="1253"/>
    </row>
    <row r="65" spans="1:10" ht="15.75" customHeight="1">
      <c r="A65" s="1264"/>
      <c r="B65" s="1269"/>
      <c r="C65" s="1265"/>
      <c r="D65" s="1266"/>
      <c r="E65" s="1302"/>
      <c r="F65" s="1267"/>
      <c r="G65" s="1421"/>
      <c r="J65" s="1253"/>
    </row>
    <row r="66" spans="1:10" ht="15.75" customHeight="1">
      <c r="A66" s="1264" t="str">
        <f>AHSP!C234</f>
        <v>1.1.2.6</v>
      </c>
      <c r="B66" s="1269" t="str">
        <f>AHSP!D234</f>
        <v>Pembuatan 1 m2 jalan sementara (Jalan Tanah)</v>
      </c>
      <c r="C66" s="1265"/>
      <c r="D66" s="1266"/>
      <c r="E66" s="1302">
        <v>1</v>
      </c>
      <c r="F66" s="1267" t="s">
        <v>115</v>
      </c>
      <c r="G66" s="1421">
        <f>AHSP!I246</f>
        <v>0</v>
      </c>
      <c r="J66" s="1253"/>
    </row>
    <row r="67" spans="1:10" ht="15.75" customHeight="1">
      <c r="A67" s="1264"/>
      <c r="B67" s="1269"/>
      <c r="C67" s="1265"/>
      <c r="D67" s="1266"/>
      <c r="E67" s="1302"/>
      <c r="F67" s="1267"/>
      <c r="G67" s="1421"/>
      <c r="J67" s="1253"/>
    </row>
    <row r="68" spans="1:10" ht="15.75" customHeight="1">
      <c r="A68" s="1264" t="str">
        <f>AHSP!C249</f>
        <v>1.1.2.7</v>
      </c>
      <c r="B68" s="1269" t="str">
        <f>AHSP!D249</f>
        <v>Pembuatan 1 m2 jalan sementara (Jalan Kerikil)</v>
      </c>
      <c r="C68" s="1265"/>
      <c r="D68" s="1266"/>
      <c r="E68" s="1302">
        <v>1</v>
      </c>
      <c r="F68" s="1267" t="s">
        <v>115</v>
      </c>
      <c r="G68" s="1421">
        <f>AHSP!I262</f>
        <v>0</v>
      </c>
      <c r="J68" s="1253"/>
    </row>
    <row r="69" spans="1:10" ht="15.75" customHeight="1">
      <c r="A69" s="1264"/>
      <c r="B69" s="1269"/>
      <c r="C69" s="1265"/>
      <c r="D69" s="1266"/>
      <c r="E69" s="1302"/>
      <c r="F69" s="1267"/>
      <c r="G69" s="1421"/>
      <c r="J69" s="1253"/>
    </row>
    <row r="70" spans="1:10" ht="15.75" customHeight="1">
      <c r="A70" s="1264" t="str">
        <f>AHSP!C265</f>
        <v xml:space="preserve">1.1.3.1 </v>
      </c>
      <c r="B70" s="1269" t="str">
        <f>AHSP!D265</f>
        <v xml:space="preserve">1 m3 Pembersihan dan pengupasan permukaan tanah (striping) s.d. tanaman ∅ 2 cm </v>
      </c>
      <c r="C70" s="1265"/>
      <c r="D70" s="1266"/>
      <c r="E70" s="1302">
        <v>1</v>
      </c>
      <c r="F70" s="1267" t="s">
        <v>79</v>
      </c>
      <c r="G70" s="1421">
        <f>AHSP!I277</f>
        <v>20493</v>
      </c>
      <c r="J70" s="1253"/>
    </row>
    <row r="71" spans="1:10" ht="15.75" customHeight="1">
      <c r="A71" s="1264"/>
      <c r="B71" s="1269"/>
      <c r="C71" s="1265"/>
      <c r="D71" s="1266"/>
      <c r="E71" s="1302"/>
      <c r="F71" s="1267"/>
      <c r="G71" s="1421"/>
      <c r="J71" s="1253"/>
    </row>
    <row r="72" spans="1:10" ht="15.75" customHeight="1">
      <c r="A72" s="1264" t="str">
        <f>AHSP!C279</f>
        <v>1.1.3.3.</v>
      </c>
      <c r="B72" s="1269" t="str">
        <f>AHSP!D279</f>
        <v>Tebas tebang 1 m
2
 tanaman/tumbuhan ∅ &gt;5 s.d. 15 cm</v>
      </c>
      <c r="C72" s="1265"/>
      <c r="D72" s="1266"/>
      <c r="E72" s="1302">
        <v>1</v>
      </c>
      <c r="F72" s="1267" t="s">
        <v>115</v>
      </c>
      <c r="G72" s="1421">
        <f>AHSP!I291</f>
        <v>10813</v>
      </c>
      <c r="J72" s="1253"/>
    </row>
    <row r="73" spans="1:10" ht="15.75" customHeight="1">
      <c r="A73" s="1264"/>
      <c r="B73" s="1269"/>
      <c r="C73" s="1265"/>
      <c r="D73" s="1266"/>
      <c r="E73" s="1302"/>
      <c r="F73" s="1267"/>
      <c r="G73" s="1421"/>
      <c r="J73" s="1253"/>
    </row>
    <row r="74" spans="1:10" ht="15.75" customHeight="1">
      <c r="A74" s="1264" t="str">
        <f>AHSP!C293</f>
        <v xml:space="preserve">1.1.3.4 </v>
      </c>
      <c r="B74" s="1269" t="str">
        <f>AHSP!D293</f>
        <v>Tebas tebang 1 batang pohon/tumbuhan ∅ &gt;15 s.d. 30 cm</v>
      </c>
      <c r="C74" s="1265"/>
      <c r="D74" s="1266"/>
      <c r="E74" s="1302">
        <v>1</v>
      </c>
      <c r="F74" s="1267" t="s">
        <v>471</v>
      </c>
      <c r="G74" s="1421">
        <f>AHSP!I306</f>
        <v>17300.83927</v>
      </c>
      <c r="J74" s="1253"/>
    </row>
    <row r="75" spans="1:10" ht="15.75" customHeight="1">
      <c r="A75" s="1264"/>
      <c r="B75" s="1269"/>
      <c r="C75" s="1265"/>
      <c r="D75" s="1266"/>
      <c r="E75" s="1302"/>
      <c r="F75" s="1267"/>
      <c r="G75" s="1421"/>
      <c r="J75" s="1253"/>
    </row>
    <row r="76" spans="1:10" ht="15.75" customHeight="1">
      <c r="A76" s="1264" t="str">
        <f>AHSP!C308</f>
        <v>1.1.3.5</v>
      </c>
      <c r="B76" s="1269" t="str">
        <f>AHSP!D308</f>
        <v>Tebas tebang 1 batang pohon/tumbuhan ∅ &gt; 30 s.d 50 cm</v>
      </c>
      <c r="C76" s="1265"/>
      <c r="D76" s="1266"/>
      <c r="E76" s="1302">
        <v>1</v>
      </c>
      <c r="F76" s="1267" t="s">
        <v>471</v>
      </c>
      <c r="G76" s="1421">
        <f>AHSP!I321</f>
        <v>2595.1887499999998</v>
      </c>
      <c r="J76" s="1253"/>
    </row>
    <row r="77" spans="1:10" ht="15.75" customHeight="1">
      <c r="A77" s="1264"/>
      <c r="B77" s="1269"/>
      <c r="C77" s="1265"/>
      <c r="D77" s="1266"/>
      <c r="E77" s="1302"/>
      <c r="F77" s="1267"/>
      <c r="G77" s="1421"/>
      <c r="J77" s="1253"/>
    </row>
    <row r="78" spans="1:10" ht="15.75" customHeight="1">
      <c r="A78" s="1264" t="str">
        <f>AHSP!C323</f>
        <v xml:space="preserve">1.1.3.6 </v>
      </c>
      <c r="B78" s="1269" t="str">
        <f>AHSP!D323</f>
        <v>Tebas tebang 1 batang pohon/tumbuhan ∅ &gt; 50 s.d 75 cm (diameter pohon diukur 1 m di atas permukaan tanah)</v>
      </c>
      <c r="C78" s="1265"/>
      <c r="D78" s="1266"/>
      <c r="E78" s="1302">
        <v>1</v>
      </c>
      <c r="F78" s="1267" t="s">
        <v>471</v>
      </c>
      <c r="G78" s="1421">
        <f>AHSP!I336</f>
        <v>36764.288000000008</v>
      </c>
      <c r="J78" s="1253"/>
    </row>
    <row r="79" spans="1:10" ht="15.75" customHeight="1">
      <c r="A79" s="1264"/>
      <c r="B79" s="1269"/>
      <c r="C79" s="1265"/>
      <c r="D79" s="1266"/>
      <c r="E79" s="1302"/>
      <c r="F79" s="1267"/>
      <c r="G79" s="1421"/>
      <c r="J79" s="1253"/>
    </row>
    <row r="80" spans="1:10" ht="15.75" customHeight="1">
      <c r="A80" s="1264" t="str">
        <f>AHSP!C338</f>
        <v>1.1.3.7</v>
      </c>
      <c r="B80" s="1269" t="str">
        <f>AHSP!D338</f>
        <v>Tebas tebang 1 batang pohon/tumbuhan ∅ &gt; 75 cm (diameter pohon diukur 1 m di atas permukaan tanah)</v>
      </c>
      <c r="C80" s="1265"/>
      <c r="D80" s="1266"/>
      <c r="E80" s="1302">
        <v>1</v>
      </c>
      <c r="F80" s="1267" t="s">
        <v>471</v>
      </c>
      <c r="G80" s="1421">
        <f>AHSP!I351</f>
        <v>54065.098999999995</v>
      </c>
      <c r="J80" s="1253"/>
    </row>
    <row r="81" spans="1:10" ht="15.75" customHeight="1">
      <c r="A81" s="1264"/>
      <c r="B81" s="1269"/>
      <c r="C81" s="1265"/>
      <c r="D81" s="1266"/>
      <c r="E81" s="1302"/>
      <c r="F81" s="1267"/>
      <c r="G81" s="1421"/>
      <c r="J81" s="1253"/>
    </row>
    <row r="82" spans="1:10" ht="15.75" customHeight="1">
      <c r="A82" s="1264" t="str">
        <f>AHSP!C353</f>
        <v>1.1.3.8</v>
      </c>
      <c r="B82" s="1269" t="str">
        <f>AHSP!D353</f>
        <v>Gali dan cabut 1 tunggul pohon tanaman keras ∅ &gt; 5 s.d. 15 cm (termasuk pembuangan sisa tunggul tanpa menutup kembali bekas lubang)</v>
      </c>
      <c r="C82" s="1265"/>
      <c r="D82" s="1266"/>
      <c r="E82" s="1302">
        <v>1</v>
      </c>
      <c r="F82" s="1267" t="s">
        <v>471</v>
      </c>
      <c r="G82" s="1421">
        <f>AHSP!I366</f>
        <v>30905.919000000002</v>
      </c>
      <c r="J82" s="1253"/>
    </row>
    <row r="83" spans="1:10" ht="15.75" customHeight="1">
      <c r="A83" s="1264"/>
      <c r="B83" s="1269"/>
      <c r="C83" s="1265"/>
      <c r="D83" s="1266"/>
      <c r="E83" s="1302"/>
      <c r="F83" s="1267"/>
      <c r="G83" s="1421"/>
      <c r="J83" s="1253"/>
    </row>
    <row r="84" spans="1:10" ht="15.75" customHeight="1">
      <c r="A84" s="1264" t="str">
        <f>AHSP!C368</f>
        <v>1.1.3.9</v>
      </c>
      <c r="B84" s="1269" t="str">
        <f>AHSP!D368</f>
        <v xml:space="preserve">Gali dan cabut 1 tunggul pohon tanaman keras ∅ &gt; 15 cm  s.d. 30 cm (termasuk pembuangan sisa tunggul tanpa menutup kembali bekas lubang) </v>
      </c>
      <c r="C84" s="1265"/>
      <c r="D84" s="1266"/>
      <c r="E84" s="1302">
        <v>1</v>
      </c>
      <c r="F84" s="1267" t="s">
        <v>471</v>
      </c>
      <c r="G84" s="1421">
        <f>AHSP!I381</f>
        <v>36235.034</v>
      </c>
      <c r="J84" s="1253"/>
    </row>
    <row r="85" spans="1:10" ht="15.75" customHeight="1">
      <c r="A85" s="1264"/>
      <c r="B85" s="1269"/>
      <c r="C85" s="1265"/>
      <c r="D85" s="1266"/>
      <c r="E85" s="1302"/>
      <c r="F85" s="1267"/>
      <c r="G85" s="1421"/>
      <c r="J85" s="1253"/>
    </row>
    <row r="86" spans="1:10" ht="15.75" customHeight="1">
      <c r="A86" s="1264" t="str">
        <f>AHSP!C383</f>
        <v>1.1.3.10</v>
      </c>
      <c r="B86" s="1269" t="str">
        <f>AHSP!D383</f>
        <v>Gali dan cabut 1 tunggul pohon tanaman keras ∅ &gt; 30 cm  s.d. 50 cm (termasuk pembuangan sisa tunggul tanpa menutup kembali bekas lubang)</v>
      </c>
      <c r="C86" s="1265"/>
      <c r="D86" s="1266"/>
      <c r="E86" s="1302">
        <v>1</v>
      </c>
      <c r="F86" s="1267" t="s">
        <v>471</v>
      </c>
      <c r="G86" s="1421">
        <f>AHSP!I396</f>
        <v>39456.362000000001</v>
      </c>
      <c r="J86" s="1253"/>
    </row>
    <row r="87" spans="1:10" ht="15.75" customHeight="1">
      <c r="A87" s="1264"/>
      <c r="B87" s="1269"/>
      <c r="C87" s="1265"/>
      <c r="D87" s="1266"/>
      <c r="E87" s="1302"/>
      <c r="F87" s="1267"/>
      <c r="G87" s="1421"/>
      <c r="J87" s="1253"/>
    </row>
    <row r="88" spans="1:10" ht="15.75" customHeight="1">
      <c r="A88" s="1264" t="str">
        <f>AHSP!C398</f>
        <v xml:space="preserve">1.1.3.11 </v>
      </c>
      <c r="B88" s="1269" t="str">
        <f>AHSP!D398</f>
        <v>Gali dan cabut 1 tunggul pohon tanaman keras ∅ &gt; 50 cm  s.d. 75 cm (termasuk pembuangan sisa tunggul tanpa menutup kembali bekas lubang)</v>
      </c>
      <c r="C88" s="1265"/>
      <c r="D88" s="1266"/>
      <c r="E88" s="1302">
        <v>1</v>
      </c>
      <c r="F88" s="1267" t="s">
        <v>471</v>
      </c>
      <c r="G88" s="1421">
        <f>AHSP!I411</f>
        <v>56502.32499999999</v>
      </c>
      <c r="J88" s="1253"/>
    </row>
    <row r="89" spans="1:10" ht="15.75" customHeight="1">
      <c r="A89" s="1264"/>
      <c r="B89" s="1269"/>
      <c r="C89" s="1265"/>
      <c r="D89" s="1266"/>
      <c r="E89" s="1302"/>
      <c r="F89" s="1267"/>
      <c r="G89" s="1421"/>
      <c r="J89" s="1253"/>
    </row>
    <row r="90" spans="1:10" ht="15.75" customHeight="1">
      <c r="A90" s="1264" t="str">
        <f>AHSP!C413</f>
        <v>1.1.3.12</v>
      </c>
      <c r="B90" s="1269" t="str">
        <f>AHSP!D413</f>
        <v>Gali dan cabut 1 tunggul pohon tanaman keras ∅ &gt; 75 cm (termasuk pembuangan sisa tunggul tanpa menutup kembali bekas lubang)</v>
      </c>
      <c r="C90" s="1265"/>
      <c r="D90" s="1266"/>
      <c r="E90" s="1302">
        <v>1</v>
      </c>
      <c r="F90" s="1267" t="s">
        <v>471</v>
      </c>
      <c r="G90" s="1421">
        <f>AHSP!I426</f>
        <v>74235.8364</v>
      </c>
      <c r="J90" s="1253"/>
    </row>
    <row r="91" spans="1:10" ht="15.75" customHeight="1">
      <c r="A91" s="1264"/>
      <c r="B91" s="1269"/>
      <c r="C91" s="1265"/>
      <c r="D91" s="1266"/>
      <c r="E91" s="1302"/>
      <c r="F91" s="1267"/>
      <c r="G91" s="1421"/>
      <c r="J91" s="1253"/>
    </row>
    <row r="92" spans="1:10" ht="15.75" customHeight="1">
      <c r="A92" s="1264" t="str">
        <f>AHSP!C428</f>
        <v>1.1.3.13</v>
      </c>
      <c r="B92" s="1269" t="str">
        <f>AHSP!D428</f>
        <v>Gali dan cabut 1 tunggul pohon tanaman keras ∅ &gt; 5 s.d. 15 cm (termasuk pembuangan sisa tunggul dengan menutup kembali bekas lubang)</v>
      </c>
      <c r="C92" s="1265"/>
      <c r="D92" s="1266"/>
      <c r="E92" s="1302">
        <v>1</v>
      </c>
      <c r="F92" s="1267" t="s">
        <v>471</v>
      </c>
      <c r="G92" s="1421">
        <f>AHSP!I441</f>
        <v>32597.278999999999</v>
      </c>
      <c r="J92" s="1253"/>
    </row>
    <row r="93" spans="1:10" ht="15.75" customHeight="1">
      <c r="A93" s="1264"/>
      <c r="B93" s="1269"/>
      <c r="C93" s="1265"/>
      <c r="D93" s="1266"/>
      <c r="E93" s="1302"/>
      <c r="F93" s="1267"/>
      <c r="G93" s="1421"/>
      <c r="J93" s="1253"/>
    </row>
    <row r="94" spans="1:10" ht="15.75" customHeight="1">
      <c r="A94" s="1264" t="str">
        <f>AHSP!C443</f>
        <v>1.1.3.14</v>
      </c>
      <c r="B94" s="1269" t="str">
        <f>AHSP!D443</f>
        <v>Gali dan cabut 1 tunggul pohon tanaman keras ∅ &gt; 15 cm s.d. 30 cm (termasuk pembuangan sisa tunggul dengan menutup kembali bekas lubang)</v>
      </c>
      <c r="C94" s="1265"/>
      <c r="D94" s="1266"/>
      <c r="E94" s="1302">
        <v>1</v>
      </c>
      <c r="F94" s="1267" t="s">
        <v>471</v>
      </c>
      <c r="G94" s="1421">
        <f>AHSP!I456</f>
        <v>27445.181500000002</v>
      </c>
      <c r="J94" s="1253"/>
    </row>
    <row r="95" spans="1:10" ht="15.75" customHeight="1">
      <c r="A95" s="1264"/>
      <c r="B95" s="1269"/>
      <c r="C95" s="1265"/>
      <c r="D95" s="1266"/>
      <c r="E95" s="1302"/>
      <c r="F95" s="1267"/>
      <c r="G95" s="1421"/>
      <c r="J95" s="1253"/>
    </row>
    <row r="96" spans="1:10" ht="15.75" customHeight="1">
      <c r="A96" s="1264" t="str">
        <f>AHSP!C458</f>
        <v>1.1.3.15</v>
      </c>
      <c r="B96" s="1269" t="str">
        <f>AHSP!D458</f>
        <v>Gali dan cabut 1 tunggul pohon tanaman keras ∅ &gt; 15 cm s.d. 50 cm (termasuk pembuangan sisa tunggul dengan menutup kembali bekas lubang)</v>
      </c>
      <c r="C96" s="1265"/>
      <c r="D96" s="1266"/>
      <c r="E96" s="1302">
        <v>1</v>
      </c>
      <c r="F96" s="1267" t="s">
        <v>471</v>
      </c>
      <c r="G96" s="1421">
        <f>AHSP!I471</f>
        <v>33913.275880000008</v>
      </c>
      <c r="J96" s="1253"/>
    </row>
    <row r="97" spans="1:11" ht="15.75" customHeight="1">
      <c r="A97" s="1264"/>
      <c r="B97" s="1269"/>
      <c r="C97" s="1265"/>
      <c r="D97" s="1266"/>
      <c r="E97" s="1302"/>
      <c r="F97" s="1267"/>
      <c r="G97" s="1421"/>
      <c r="J97" s="1253"/>
    </row>
    <row r="98" spans="1:11" ht="15.75" customHeight="1">
      <c r="A98" s="1264" t="str">
        <f>AHSP!C473</f>
        <v>1.1.3.16</v>
      </c>
      <c r="B98" s="1269" t="str">
        <f>AHSP!D473</f>
        <v>Gali dan cabut 1 tunggul pohon tanaman keras ∅ &gt; 15 cm s.d. 75 cm (termasuk pembuangan sisa tunggul dengan menutup kembali bekas lubang)</v>
      </c>
      <c r="C98" s="1265"/>
      <c r="D98" s="1266"/>
      <c r="E98" s="1302">
        <v>1</v>
      </c>
      <c r="F98" s="1267" t="s">
        <v>471</v>
      </c>
      <c r="G98" s="1421">
        <f>AHSP!I486</f>
        <v>51843.436809999999</v>
      </c>
      <c r="J98" s="1253"/>
    </row>
    <row r="99" spans="1:11" ht="15.75" customHeight="1">
      <c r="A99" s="1264"/>
      <c r="B99" s="1269"/>
      <c r="C99" s="1265"/>
      <c r="D99" s="1266"/>
      <c r="E99" s="1302"/>
      <c r="F99" s="1267"/>
      <c r="G99" s="1421"/>
      <c r="J99" s="1253"/>
    </row>
    <row r="100" spans="1:11" ht="15.75" customHeight="1">
      <c r="A100" s="1264" t="str">
        <f>AHSP!C488</f>
        <v>1.1.3.17</v>
      </c>
      <c r="B100" s="1269" t="str">
        <f>AHSP!D488</f>
        <v>Gali dan cabut 1 tunggul pohon tanaman keras ∅ &gt;  75 cm (termasuk pembuangan sisa tunggul dengan menutup kembali bekas lubang)</v>
      </c>
      <c r="C100" s="1265"/>
      <c r="D100" s="1266"/>
      <c r="E100" s="1302">
        <v>1</v>
      </c>
      <c r="F100" s="1267" t="s">
        <v>471</v>
      </c>
      <c r="G100" s="1421">
        <f>AHSP!I501</f>
        <v>82500.658900000009</v>
      </c>
      <c r="J100" s="1253"/>
    </row>
    <row r="101" spans="1:11" ht="15.75" customHeight="1">
      <c r="A101" s="1264"/>
      <c r="B101" s="1269"/>
      <c r="C101" s="1265"/>
      <c r="D101" s="1266"/>
      <c r="E101" s="1302"/>
      <c r="F101" s="1267"/>
      <c r="G101" s="1421"/>
      <c r="J101" s="1253"/>
    </row>
    <row r="102" spans="1:11" ht="15.75" customHeight="1">
      <c r="A102" s="1264" t="str">
        <f>AHSP!C504</f>
        <v>1.1.4.1</v>
      </c>
      <c r="B102" s="1269" t="str">
        <f>AHSP!D504</f>
        <v>Pengukuran ulang topografi seluas 1 Ha</v>
      </c>
      <c r="C102" s="1265"/>
      <c r="D102" s="1266"/>
      <c r="E102" s="1302">
        <v>1</v>
      </c>
      <c r="F102" s="1267" t="s">
        <v>3036</v>
      </c>
      <c r="G102" s="1421">
        <f>AHSP!I523</f>
        <v>13757.874899999999</v>
      </c>
      <c r="J102" s="1253"/>
    </row>
    <row r="103" spans="1:11" ht="15.75" customHeight="1">
      <c r="A103" s="1264"/>
      <c r="B103" s="1269"/>
      <c r="C103" s="1265"/>
      <c r="D103" s="1266"/>
      <c r="E103" s="1302"/>
      <c r="F103" s="1267"/>
      <c r="G103" s="1421"/>
      <c r="J103" s="1253"/>
    </row>
    <row r="104" spans="1:11" ht="15.75" customHeight="1">
      <c r="A104" s="1264" t="str">
        <f>AHSP!C525</f>
        <v>1.1.4.2</v>
      </c>
      <c r="B104" s="1269" t="str">
        <f>AHSP!D525</f>
        <v>Pasangan 1 m' bouwplank</v>
      </c>
      <c r="C104" s="1265"/>
      <c r="D104" s="1266"/>
      <c r="E104" s="1302">
        <v>1</v>
      </c>
      <c r="F104" s="1267" t="s">
        <v>710</v>
      </c>
      <c r="G104" s="1421">
        <f>AHSP!I543</f>
        <v>103271.0866</v>
      </c>
      <c r="J104" s="1253"/>
    </row>
    <row r="105" spans="1:11" ht="15.75" customHeight="1">
      <c r="A105" s="1264"/>
      <c r="B105" s="1269"/>
      <c r="C105" s="1265"/>
      <c r="D105" s="1266"/>
      <c r="E105" s="1302"/>
      <c r="F105" s="1267"/>
      <c r="G105" s="1421"/>
      <c r="J105" s="1253"/>
    </row>
    <row r="106" spans="1:11" ht="15.75" customHeight="1">
      <c r="A106" s="1264" t="str">
        <f>AHSP!C545</f>
        <v>1.1.4.3</v>
      </c>
      <c r="B106" s="1269" t="str">
        <f>AHSP!D545</f>
        <v xml:space="preserve">Patok Kayu (kaso5/7) Panjang 0,5 m' </v>
      </c>
      <c r="C106" s="1265"/>
      <c r="D106" s="1266"/>
      <c r="E106" s="1302">
        <v>1</v>
      </c>
      <c r="F106" s="1267" t="s">
        <v>3037</v>
      </c>
      <c r="G106" s="1421">
        <f>AHSP!I562</f>
        <v>42591.3004</v>
      </c>
      <c r="J106" s="1253"/>
    </row>
    <row r="107" spans="1:11" ht="15.75" customHeight="1">
      <c r="A107" s="1264"/>
      <c r="B107" s="1269"/>
      <c r="C107" s="1265"/>
      <c r="D107" s="1266"/>
      <c r="E107" s="1302"/>
      <c r="F107" s="1267"/>
      <c r="G107" s="1421"/>
      <c r="J107" s="1253"/>
    </row>
    <row r="108" spans="1:11" ht="15.75" customHeight="1">
      <c r="A108" s="1264" t="str">
        <f>AHSP!C564</f>
        <v>1.1.4.4</v>
      </c>
      <c r="B108" s="1269" t="str">
        <f>AHSP!D564</f>
        <v>1 Buah Patok Kayu (Kaso 5/7) panjang 1 m'</v>
      </c>
      <c r="C108" s="1265"/>
      <c r="D108" s="1266"/>
      <c r="E108" s="1302">
        <v>1</v>
      </c>
      <c r="F108" s="1267" t="s">
        <v>2611</v>
      </c>
      <c r="G108" s="1421">
        <f>AHSP!I581</f>
        <v>51933.206600000012</v>
      </c>
      <c r="J108" s="1253"/>
    </row>
    <row r="109" spans="1:11" ht="15.75" customHeight="1">
      <c r="A109" s="1264"/>
      <c r="B109" s="1269"/>
      <c r="C109" s="1265"/>
      <c r="D109" s="1266"/>
      <c r="E109" s="1302"/>
      <c r="F109" s="1267"/>
      <c r="G109" s="1421"/>
      <c r="J109" s="1253"/>
    </row>
    <row r="110" spans="1:11" ht="15.75" customHeight="1">
      <c r="A110" s="1264" t="str">
        <f>AHSP!C583</f>
        <v>1.1.4.5</v>
      </c>
      <c r="B110" s="1269" t="str">
        <f>AHSP!D583</f>
        <v>Patok Tetap Bantu (PTB)</v>
      </c>
      <c r="C110" s="1265"/>
      <c r="D110" s="1266"/>
      <c r="E110" s="1302">
        <v>1</v>
      </c>
      <c r="F110" s="1267" t="s">
        <v>3037</v>
      </c>
      <c r="G110" s="1421">
        <f>AHSP!I601</f>
        <v>2.31</v>
      </c>
      <c r="J110" s="1253"/>
    </row>
    <row r="111" spans="1:11" ht="15.75" customHeight="1">
      <c r="A111" s="1264"/>
      <c r="B111" s="1269"/>
      <c r="C111" s="1265"/>
      <c r="D111" s="1266"/>
      <c r="E111" s="1302"/>
      <c r="F111" s="1267"/>
      <c r="G111" s="1421"/>
      <c r="J111" s="1253"/>
    </row>
    <row r="112" spans="1:11" ht="15.75" customHeight="1">
      <c r="A112" s="1264" t="str">
        <f>AHSP!C603</f>
        <v>1.1.4.6</v>
      </c>
      <c r="B112" s="1269" t="str">
        <f>AHSP!D603</f>
        <v>Patok Tetap Utama (PTU)</v>
      </c>
      <c r="C112" s="1265"/>
      <c r="D112" s="1266"/>
      <c r="E112" s="1302">
        <v>1</v>
      </c>
      <c r="F112" s="1267" t="s">
        <v>3037</v>
      </c>
      <c r="G112" s="1421">
        <f>AHSP!I621</f>
        <v>2.31</v>
      </c>
      <c r="J112" s="1253"/>
      <c r="K112" s="1275"/>
    </row>
    <row r="113" spans="1:10" ht="15.75" customHeight="1">
      <c r="A113" s="1264"/>
      <c r="B113" s="1269"/>
      <c r="C113" s="1265"/>
      <c r="D113" s="1266"/>
      <c r="E113" s="1302"/>
      <c r="F113" s="1267"/>
      <c r="G113" s="1421"/>
      <c r="J113" s="1253"/>
    </row>
    <row r="114" spans="1:10" ht="15.75" customHeight="1">
      <c r="A114" s="1283">
        <f>AHSP!C623</f>
        <v>1.2</v>
      </c>
      <c r="B114" s="1297" t="str">
        <f>AHSP!D623</f>
        <v>PEKERJAAN GALIAN TANAH</v>
      </c>
      <c r="C114" s="1295"/>
      <c r="D114" s="1296"/>
      <c r="E114" s="1302"/>
      <c r="F114" s="1267"/>
      <c r="G114" s="1421"/>
      <c r="J114" s="1253"/>
    </row>
    <row r="115" spans="1:10" ht="15.75" customHeight="1">
      <c r="A115" s="1281" t="str">
        <f>AHSP!C626</f>
        <v>1.2.1.1.1</v>
      </c>
      <c r="B115" s="1269" t="str">
        <f>AHSP!D626</f>
        <v xml:space="preserve">Penggalian 1 m3 tanah biasa sedalam 0 s.d. 1 m untuk volume s.d. 200 m3 secara manual </v>
      </c>
      <c r="C115" s="1265"/>
      <c r="D115" s="1266"/>
      <c r="E115" s="1302">
        <v>1</v>
      </c>
      <c r="F115" s="1267" t="s">
        <v>79</v>
      </c>
      <c r="G115" s="1421">
        <f>AHSP!I638</f>
        <v>153810.79999999999</v>
      </c>
      <c r="J115" s="1253"/>
    </row>
    <row r="116" spans="1:10" ht="15.75" customHeight="1">
      <c r="A116" s="1264"/>
      <c r="B116" s="1269"/>
      <c r="C116" s="1265"/>
      <c r="D116" s="1266"/>
      <c r="E116" s="1302"/>
      <c r="F116" s="1267"/>
      <c r="G116" s="1421"/>
      <c r="J116" s="1253"/>
    </row>
    <row r="117" spans="1:10" ht="15.75" customHeight="1">
      <c r="A117" s="1264" t="str">
        <f>AHSP!C640</f>
        <v>1.2.1.1.2</v>
      </c>
      <c r="B117" s="1282" t="str">
        <f>AHSP!D640</f>
        <v>Penggalian 1 m3 tanah biasa sedalam 0 s.d. 1 m untuk volume 200 m3 s.d 2.000 m3 secara manual</v>
      </c>
      <c r="C117" s="1265"/>
      <c r="D117" s="1266"/>
      <c r="E117" s="1302">
        <v>1</v>
      </c>
      <c r="F117" s="1267" t="s">
        <v>79</v>
      </c>
      <c r="G117" s="1421">
        <f>AHSP!I652</f>
        <v>121754.37999999999</v>
      </c>
      <c r="J117" s="1253"/>
    </row>
    <row r="118" spans="1:10" ht="15.75" customHeight="1">
      <c r="A118" s="1264"/>
      <c r="B118" s="1269"/>
      <c r="C118" s="1265"/>
      <c r="D118" s="1266"/>
      <c r="E118" s="1302"/>
      <c r="F118" s="1267"/>
      <c r="G118" s="1421"/>
      <c r="J118" s="1253"/>
    </row>
    <row r="119" spans="1:10" ht="15.75" customHeight="1">
      <c r="A119" s="1264" t="str">
        <f>AHSP!C654</f>
        <v>1.2.1.1.3</v>
      </c>
      <c r="B119" s="1282" t="str">
        <f>AHSP!D654</f>
        <v>Penggalian 1 m3 tanah biasa sedalam 0 s.d. 1 m untuk volume &gt; 2.000 m3 secara Manual</v>
      </c>
      <c r="C119" s="1265"/>
      <c r="D119" s="1266"/>
      <c r="E119" s="1302">
        <v>1</v>
      </c>
      <c r="F119" s="1267" t="s">
        <v>79</v>
      </c>
      <c r="G119" s="1421">
        <f>AHSP!I666</f>
        <v>86504</v>
      </c>
      <c r="J119" s="1253"/>
    </row>
    <row r="120" spans="1:10" ht="15.75" customHeight="1">
      <c r="A120" s="1264"/>
      <c r="B120" s="1269"/>
      <c r="C120" s="1265"/>
      <c r="D120" s="1266"/>
      <c r="E120" s="1302"/>
      <c r="F120" s="1267"/>
      <c r="G120" s="1421"/>
      <c r="J120" s="1253"/>
    </row>
    <row r="121" spans="1:10" ht="15.75" customHeight="1">
      <c r="A121" s="1264" t="str">
        <f>AHSP!C668</f>
        <v>1.2.1.1.4</v>
      </c>
      <c r="B121" s="1282" t="str">
        <f>AHSP!D668</f>
        <v xml:space="preserve">Penggalian 1 m3 tanah biasa sedalam &gt; 1 s.d. 2 m untuk volume s.d 200 m3 secara manual </v>
      </c>
      <c r="C121" s="1265"/>
      <c r="D121" s="1266"/>
      <c r="E121" s="1302">
        <v>1</v>
      </c>
      <c r="F121" s="1267" t="s">
        <v>79</v>
      </c>
      <c r="G121" s="1421">
        <f>AHSP!I680</f>
        <v>184437</v>
      </c>
      <c r="J121" s="1253"/>
    </row>
    <row r="122" spans="1:10" ht="15.75" customHeight="1">
      <c r="A122" s="1264"/>
      <c r="B122" s="1269"/>
      <c r="C122" s="1265"/>
      <c r="D122" s="1266"/>
      <c r="E122" s="1302"/>
      <c r="F122" s="1267"/>
      <c r="G122" s="1421"/>
      <c r="J122" s="1253"/>
    </row>
    <row r="123" spans="1:10" ht="15.75" customHeight="1">
      <c r="A123" s="1264" t="str">
        <f>AHSP!C682</f>
        <v>1.2.1.1.5</v>
      </c>
      <c r="B123" s="1282" t="str">
        <f>AHSP!D682</f>
        <v xml:space="preserve">Penggalian 1 m3 tanah biasa sedalam &gt; 1 s.d. 2 m untuk volume &gt; 200 m3 secara manual 
</v>
      </c>
      <c r="C123" s="1265"/>
      <c r="D123" s="1266"/>
      <c r="E123" s="1302">
        <v>1</v>
      </c>
      <c r="F123" s="1267" t="s">
        <v>79</v>
      </c>
      <c r="G123" s="1421">
        <f>AHSP!I694</f>
        <v>145975.50000000003</v>
      </c>
      <c r="J123" s="1253"/>
    </row>
    <row r="124" spans="1:10" ht="15.75" customHeight="1">
      <c r="A124" s="1264"/>
      <c r="B124" s="1269"/>
      <c r="C124" s="1265"/>
      <c r="D124" s="1266"/>
      <c r="E124" s="1302"/>
      <c r="F124" s="1267"/>
      <c r="G124" s="1421"/>
      <c r="J124" s="1253"/>
    </row>
    <row r="125" spans="1:10" ht="15.75" customHeight="1">
      <c r="A125" s="1264" t="str">
        <f>AHSP!C696</f>
        <v>1.2.1.1.6</v>
      </c>
      <c r="B125" s="1282" t="str">
        <f>AHSP!D696</f>
        <v>Penggalian 1 m3 tanah biasa sedalam &gt; 2 s.d. 3 m untuk volume s.d 200 m3 secara manual</v>
      </c>
      <c r="C125" s="1265"/>
      <c r="D125" s="1266"/>
      <c r="E125" s="1302">
        <v>1</v>
      </c>
      <c r="F125" s="1267" t="s">
        <v>79</v>
      </c>
      <c r="G125" s="1421">
        <f>AHSP!I708</f>
        <v>218462.2</v>
      </c>
      <c r="J125" s="1253"/>
    </row>
    <row r="126" spans="1:10" ht="15.75" customHeight="1">
      <c r="A126" s="1264"/>
      <c r="B126" s="1269"/>
      <c r="C126" s="1265"/>
      <c r="D126" s="1266"/>
      <c r="E126" s="1302"/>
      <c r="F126" s="1267"/>
      <c r="G126" s="1421"/>
      <c r="J126" s="1253"/>
    </row>
    <row r="127" spans="1:10" ht="15.75" customHeight="1">
      <c r="A127" s="1264" t="str">
        <f>AHSP!C710</f>
        <v>1.2.1.1.7</v>
      </c>
      <c r="B127" s="1282" t="str">
        <f>AHSP!D710</f>
        <v>Penggalian 1 m3 tanah biasa sedalam &gt; 2 s.d. 3 m untuk volume &gt; 200 m3 secara manual</v>
      </c>
      <c r="C127" s="1265"/>
      <c r="D127" s="1266"/>
      <c r="E127" s="1302">
        <v>1</v>
      </c>
      <c r="F127" s="1267" t="s">
        <v>79</v>
      </c>
      <c r="G127" s="1421">
        <f>AHSP!I722</f>
        <v>164357.6</v>
      </c>
      <c r="J127" s="1253"/>
    </row>
    <row r="128" spans="1:10" ht="15.75" customHeight="1">
      <c r="A128" s="1264"/>
      <c r="B128" s="1269"/>
      <c r="C128" s="1265"/>
      <c r="D128" s="1266"/>
      <c r="E128" s="1302"/>
      <c r="F128" s="1267"/>
      <c r="G128" s="1421"/>
      <c r="J128" s="1253"/>
    </row>
    <row r="129" spans="1:10" ht="15.75" customHeight="1">
      <c r="A129" s="1264" t="str">
        <f>AHSP!C724</f>
        <v>1.2.1.1.8</v>
      </c>
      <c r="B129" s="1282" t="str">
        <f>AHSP!D724</f>
        <v>Penggalian 1 m3 tanah biasa sedalam &gt; 3 m, setiap penambahan kedalaman 1 m secara manual</v>
      </c>
      <c r="C129" s="1265"/>
      <c r="D129" s="1266"/>
      <c r="E129" s="1302">
        <v>1</v>
      </c>
      <c r="F129" s="1267" t="s">
        <v>79</v>
      </c>
      <c r="G129" s="1421">
        <f>AHSP!I736</f>
        <v>16219.5</v>
      </c>
      <c r="J129" s="1253"/>
    </row>
    <row r="130" spans="1:10" ht="15.75" customHeight="1">
      <c r="A130" s="1264"/>
      <c r="B130" s="1269"/>
      <c r="C130" s="1265"/>
      <c r="D130" s="1266"/>
      <c r="E130" s="1302"/>
      <c r="F130" s="1267"/>
      <c r="G130" s="1421"/>
      <c r="J130" s="1253"/>
    </row>
    <row r="131" spans="1:10" ht="15.75" customHeight="1">
      <c r="A131" s="1283" t="str">
        <f>AHSP!C737</f>
        <v>1.2.1.2</v>
      </c>
      <c r="B131" s="1297" t="str">
        <f>AHSP!D737</f>
        <v xml:space="preserve">Cara Semi Mekanis </v>
      </c>
      <c r="C131" s="1295"/>
      <c r="D131" s="1296"/>
      <c r="E131" s="1302"/>
      <c r="F131" s="1267"/>
      <c r="G131" s="1421"/>
      <c r="J131" s="1253"/>
    </row>
    <row r="132" spans="1:10" ht="15.75" customHeight="1">
      <c r="A132" s="1264" t="str">
        <f>AHSP!C738</f>
        <v>1.2.1.2.1</v>
      </c>
      <c r="B132" s="1282" t="str">
        <f>AHSP!D738</f>
        <v xml:space="preserve">Penggalian 1 m3 tanh biasa sedalam &gt; 0 s.d 1 m secara semi mekanis </v>
      </c>
      <c r="C132" s="1265"/>
      <c r="D132" s="1266"/>
      <c r="E132" s="1302">
        <v>1</v>
      </c>
      <c r="F132" s="1267" t="s">
        <v>79</v>
      </c>
      <c r="G132" s="1421">
        <f>AHSP!I751</f>
        <v>29195.1495</v>
      </c>
      <c r="J132" s="1253"/>
    </row>
    <row r="133" spans="1:10" ht="15.75" customHeight="1">
      <c r="A133" s="1276"/>
      <c r="B133" s="1269"/>
      <c r="C133" s="1265"/>
      <c r="D133" s="1266"/>
      <c r="E133" s="1302"/>
      <c r="F133" s="1267"/>
      <c r="G133" s="1421"/>
      <c r="J133" s="1253"/>
    </row>
    <row r="134" spans="1:10" ht="15.75" customHeight="1">
      <c r="A134" s="1281" t="str">
        <f>AHSP!C753</f>
        <v>1.2.1.2.2</v>
      </c>
      <c r="B134" s="1282" t="str">
        <f>AHSP!D753</f>
        <v xml:space="preserve">Penggalian 1 m3 tanah biasa sedalam &gt;1 s.d 2 m secara semi mekanis </v>
      </c>
      <c r="C134" s="1265"/>
      <c r="D134" s="1266"/>
      <c r="E134" s="1302">
        <v>1</v>
      </c>
      <c r="F134" s="1267" t="s">
        <v>79</v>
      </c>
      <c r="G134" s="1421">
        <f>AHSP!I766</f>
        <v>40656.931700000001</v>
      </c>
      <c r="J134" s="1253"/>
    </row>
    <row r="135" spans="1:10" ht="15.75" customHeight="1">
      <c r="A135" s="1264"/>
      <c r="B135" s="1269"/>
      <c r="C135" s="1265"/>
      <c r="D135" s="1266"/>
      <c r="E135" s="1302"/>
      <c r="F135" s="1267"/>
      <c r="G135" s="1421"/>
      <c r="J135" s="1253"/>
    </row>
    <row r="136" spans="1:10" ht="15.75" customHeight="1">
      <c r="A136" s="1281" t="str">
        <f>AHSP!C768</f>
        <v>1.2.1.2.3</v>
      </c>
      <c r="B136" s="1282" t="str">
        <f>AHSP!D768</f>
        <v xml:space="preserve">Penggalian 1 m3 tanah biasa sedalam &gt;2 s.d 3 m secara semi mekanis </v>
      </c>
      <c r="C136" s="1265"/>
      <c r="D136" s="1266"/>
      <c r="E136" s="1302">
        <v>1</v>
      </c>
      <c r="F136" s="1267" t="s">
        <v>79</v>
      </c>
      <c r="G136" s="1421">
        <f>AHSP!I781</f>
        <v>54065.055000000008</v>
      </c>
      <c r="J136" s="1253"/>
    </row>
    <row r="137" spans="1:10" ht="15.75" customHeight="1">
      <c r="A137" s="1264"/>
      <c r="B137" s="1269"/>
      <c r="C137" s="1265"/>
      <c r="D137" s="1266"/>
      <c r="E137" s="1302"/>
      <c r="F137" s="1267"/>
      <c r="G137" s="1421"/>
      <c r="J137" s="1253"/>
    </row>
    <row r="138" spans="1:10" ht="15.75" customHeight="1">
      <c r="A138" s="1264" t="str">
        <f>AHSP!C783</f>
        <v>1.2.1.2.4</v>
      </c>
      <c r="B138" s="1284" t="str">
        <f>AHSP!D783</f>
        <v xml:space="preserve">Penggalian 1 m3 tanah biasa &gt; 3 m untuk setiap  penambahan kedalaman 1 m secara semi mekanis </v>
      </c>
      <c r="C138" s="1265"/>
      <c r="D138" s="1266"/>
      <c r="E138" s="1302">
        <v>1</v>
      </c>
      <c r="F138" s="1267" t="s">
        <v>79</v>
      </c>
      <c r="G138" s="1421">
        <f>AHSP!I796</f>
        <v>16219.5033</v>
      </c>
      <c r="J138" s="1253"/>
    </row>
    <row r="139" spans="1:10" ht="15.75" customHeight="1">
      <c r="A139" s="1264"/>
      <c r="B139" s="1269"/>
      <c r="C139" s="1265"/>
      <c r="D139" s="1266"/>
      <c r="E139" s="1302"/>
      <c r="F139" s="1267"/>
      <c r="G139" s="1421"/>
      <c r="J139" s="1253"/>
    </row>
    <row r="140" spans="1:10" ht="15.75" customHeight="1">
      <c r="A140" s="1283" t="str">
        <f>AHSP!C797</f>
        <v xml:space="preserve">1.2.2 </v>
      </c>
      <c r="B140" s="1297" t="str">
        <f>AHSP!D797</f>
        <v xml:space="preserve">Pasir </v>
      </c>
      <c r="C140" s="1295"/>
      <c r="D140" s="1296"/>
      <c r="E140" s="1302"/>
      <c r="F140" s="1267"/>
      <c r="G140" s="1421"/>
      <c r="J140" s="1253"/>
    </row>
    <row r="141" spans="1:10" ht="15.75" customHeight="1">
      <c r="A141" s="1283" t="str">
        <f>AHSP!C798</f>
        <v xml:space="preserve">1.2.2.1 </v>
      </c>
      <c r="B141" s="1297" t="str">
        <f>AHSP!D798</f>
        <v xml:space="preserve">Cara Manual </v>
      </c>
      <c r="C141" s="1295"/>
      <c r="D141" s="1296"/>
      <c r="E141" s="1302"/>
      <c r="F141" s="1267"/>
      <c r="G141" s="1421"/>
      <c r="J141" s="1253"/>
    </row>
    <row r="142" spans="1:10" ht="15.75" customHeight="1">
      <c r="A142" s="1264" t="str">
        <f>AHSP!C799</f>
        <v xml:space="preserve">1.2.2.1.1 </v>
      </c>
      <c r="B142" s="1282" t="str">
        <f>AHSP!D799</f>
        <v xml:space="preserve">Penggalian 1 m3 pasir sedalam &gt;0 s.d 1 m secara manual </v>
      </c>
      <c r="C142" s="1265"/>
      <c r="D142" s="1266"/>
      <c r="E142" s="1302">
        <v>1</v>
      </c>
      <c r="F142" s="1267" t="s">
        <v>79</v>
      </c>
      <c r="G142" s="1421">
        <f>AHSP!I811</f>
        <v>142731.6</v>
      </c>
      <c r="J142" s="1253"/>
    </row>
    <row r="143" spans="1:10" ht="15.75" customHeight="1">
      <c r="A143" s="1276"/>
      <c r="B143" s="1269"/>
      <c r="C143" s="1265"/>
      <c r="D143" s="1266"/>
      <c r="E143" s="1302"/>
      <c r="F143" s="1267"/>
      <c r="G143" s="1421"/>
      <c r="J143" s="1253"/>
    </row>
    <row r="144" spans="1:10" ht="15.75" customHeight="1">
      <c r="A144" s="1281" t="str">
        <f>AHSP!C813</f>
        <v>1.2.2.1.2</v>
      </c>
      <c r="B144" s="1282" t="str">
        <f>AHSP!D813</f>
        <v xml:space="preserve">Penggalian 1 m3 pasir sedalam &gt; 1 s.d 2 m secara manual </v>
      </c>
      <c r="C144" s="1265"/>
      <c r="D144" s="1266"/>
      <c r="E144" s="1302">
        <v>1</v>
      </c>
      <c r="F144" s="1267" t="s">
        <v>79</v>
      </c>
      <c r="G144" s="1421">
        <f>AHSP!I825</f>
        <v>173008</v>
      </c>
      <c r="J144" s="1253"/>
    </row>
    <row r="145" spans="1:10" ht="15.5" customHeight="1">
      <c r="A145" s="1276"/>
      <c r="B145" s="1269"/>
      <c r="C145" s="1265"/>
      <c r="D145" s="1266"/>
      <c r="E145" s="1302"/>
      <c r="F145" s="1267"/>
      <c r="G145" s="1421"/>
      <c r="J145" s="1253"/>
    </row>
    <row r="146" spans="1:10" ht="15.75" customHeight="1">
      <c r="A146" s="1264" t="str">
        <f>AHSP!C827</f>
        <v>1.2.2.1.3</v>
      </c>
      <c r="B146" s="1282" t="str">
        <f>AHSP!D827</f>
        <v xml:space="preserve">Penggalian 1 m3 pasir sedalam &gt; 2 s.d 3 m secara manual </v>
      </c>
      <c r="C146" s="1265"/>
      <c r="D146" s="1266"/>
      <c r="E146" s="1302">
        <v>1</v>
      </c>
      <c r="F146" s="1267" t="s">
        <v>79</v>
      </c>
      <c r="G146" s="1421">
        <f>AHSP!I839</f>
        <v>198959.2</v>
      </c>
      <c r="J146" s="1253"/>
    </row>
    <row r="147" spans="1:10" ht="15.75" customHeight="1">
      <c r="A147" s="1276"/>
      <c r="B147" s="1269"/>
      <c r="C147" s="1265"/>
      <c r="D147" s="1266"/>
      <c r="E147" s="1302"/>
      <c r="F147" s="1267"/>
      <c r="G147" s="1421"/>
      <c r="J147" s="1253"/>
    </row>
    <row r="148" spans="1:10" ht="15.75" customHeight="1">
      <c r="A148" s="1264" t="str">
        <f>AHSP!C841</f>
        <v>1.2.2.1.4</v>
      </c>
      <c r="B148" s="1282" t="str">
        <f>AHSP!D841</f>
        <v xml:space="preserve">Penggalian 1 m3 pasir sedalam &gt;  3 m  tiap tambahan dalam 1 msecara manual </v>
      </c>
      <c r="C148" s="1265"/>
      <c r="D148" s="1266"/>
      <c r="E148" s="1302">
        <v>1</v>
      </c>
      <c r="F148" s="1267" t="s">
        <v>79</v>
      </c>
      <c r="G148" s="1421">
        <f>AHSP!I853</f>
        <v>21626</v>
      </c>
      <c r="J148" s="1253"/>
    </row>
    <row r="149" spans="1:10" ht="15.75" customHeight="1">
      <c r="A149" s="1276"/>
      <c r="B149" s="1269"/>
      <c r="C149" s="1265"/>
      <c r="D149" s="1266"/>
      <c r="E149" s="1302"/>
      <c r="F149" s="1267"/>
      <c r="G149" s="1421"/>
      <c r="J149" s="1253"/>
    </row>
    <row r="150" spans="1:10" ht="15.75" customHeight="1">
      <c r="A150" s="1264" t="str">
        <f>AHSP!C855</f>
        <v>1.2.2.2</v>
      </c>
      <c r="B150" s="1269" t="str">
        <f>AHSP!D855</f>
        <v xml:space="preserve">Cara Semi Mekanis </v>
      </c>
      <c r="C150" s="1265"/>
      <c r="D150" s="1266"/>
      <c r="E150" s="1302"/>
      <c r="F150" s="1267"/>
      <c r="G150" s="1421"/>
      <c r="J150" s="1253"/>
    </row>
    <row r="151" spans="1:10" ht="15.75" customHeight="1">
      <c r="A151" s="1264" t="str">
        <f>AHSP!C856</f>
        <v>1.2.2.2.1</v>
      </c>
      <c r="B151" s="1282" t="str">
        <f>AHSP!D856</f>
        <v xml:space="preserve">Penggalian 1 m3 pasir sedalam &gt;  0 s.d 1 m secara semi mekanis </v>
      </c>
      <c r="C151" s="1265"/>
      <c r="D151" s="1266"/>
      <c r="E151" s="1302">
        <v>1</v>
      </c>
      <c r="F151" s="1267" t="s">
        <v>79</v>
      </c>
      <c r="G151" s="1421">
        <f>AHSP!I869</f>
        <v>54065.044000000002</v>
      </c>
      <c r="J151" s="1253"/>
    </row>
    <row r="152" spans="1:10" ht="15.75" customHeight="1">
      <c r="A152" s="1264"/>
      <c r="B152" s="1269"/>
      <c r="C152" s="1265"/>
      <c r="D152" s="1266"/>
      <c r="E152" s="1302"/>
      <c r="F152" s="1267"/>
      <c r="G152" s="1421"/>
      <c r="J152" s="1253"/>
    </row>
    <row r="153" spans="1:10" ht="15.75" customHeight="1">
      <c r="A153" s="1264" t="str">
        <f>AHSP!C871</f>
        <v>1.2.2.2.2</v>
      </c>
      <c r="B153" s="1282" t="str">
        <f>AHSP!D871</f>
        <v xml:space="preserve">Penggalian 1 m3 pasir sedalam &gt;  1 s.d 2 m secara semi mekanis </v>
      </c>
      <c r="C153" s="1265"/>
      <c r="D153" s="1266"/>
      <c r="E153" s="1302">
        <v>1</v>
      </c>
      <c r="F153" s="1267" t="s">
        <v>79</v>
      </c>
      <c r="G153" s="1421">
        <f>AHSP!I884</f>
        <v>57308.960500000001</v>
      </c>
      <c r="J153" s="1253"/>
    </row>
    <row r="154" spans="1:10" ht="15.75" customHeight="1">
      <c r="A154" s="1264"/>
      <c r="B154" s="1269"/>
      <c r="C154" s="1265"/>
      <c r="D154" s="1266"/>
      <c r="E154" s="1302"/>
      <c r="F154" s="1267"/>
      <c r="G154" s="1421"/>
      <c r="J154" s="1253"/>
    </row>
    <row r="155" spans="1:10" ht="15.75" customHeight="1">
      <c r="A155" s="1264" t="str">
        <f>AHSP!C886</f>
        <v>1.2.2.2.3</v>
      </c>
      <c r="B155" s="1282" t="str">
        <f>AHSP!D886</f>
        <v xml:space="preserve">Penggalian 1 m3 pasir sedalam &gt;  2 s.d 3 m secara semi mekanis </v>
      </c>
      <c r="C155" s="1265"/>
      <c r="D155" s="1266"/>
      <c r="E155" s="1302">
        <v>1</v>
      </c>
      <c r="F155" s="1267" t="s">
        <v>79</v>
      </c>
      <c r="G155" s="1421">
        <f>AHSP!I899</f>
        <v>60552.87920000001</v>
      </c>
      <c r="J155" s="1253"/>
    </row>
    <row r="156" spans="1:10" ht="15.75" customHeight="1">
      <c r="A156" s="1264"/>
      <c r="B156" s="1269"/>
      <c r="C156" s="1265"/>
      <c r="D156" s="1266"/>
      <c r="E156" s="1302"/>
      <c r="F156" s="1267"/>
      <c r="G156" s="1421"/>
      <c r="J156" s="1253"/>
    </row>
    <row r="157" spans="1:10" ht="15.75" customHeight="1">
      <c r="A157" s="1264" t="str">
        <f>AHSP!C901</f>
        <v>1.2.2.2.4</v>
      </c>
      <c r="B157" s="1282" t="str">
        <f>AHSP!D901</f>
        <v>Penggalian 1 m3 pasir sedalam &gt;   3 m secara semi mekanis untuk setiap tambahan dalm 1 m</v>
      </c>
      <c r="C157" s="1265"/>
      <c r="D157" s="1266"/>
      <c r="E157" s="1302">
        <v>1</v>
      </c>
      <c r="F157" s="1267" t="s">
        <v>79</v>
      </c>
      <c r="G157" s="1421">
        <f>AHSP!I914</f>
        <v>3243.9241999999999</v>
      </c>
      <c r="J157" s="1253"/>
    </row>
    <row r="158" spans="1:10" ht="15.75" customHeight="1">
      <c r="A158" s="1264"/>
      <c r="B158" s="1269"/>
      <c r="C158" s="1265"/>
      <c r="D158" s="1266"/>
      <c r="E158" s="1302"/>
      <c r="F158" s="1267"/>
      <c r="G158" s="1421"/>
      <c r="J158" s="1253"/>
    </row>
    <row r="159" spans="1:10" ht="15.75" customHeight="1">
      <c r="A159" s="1283" t="str">
        <f>AHSP!C916</f>
        <v>1.2.3</v>
      </c>
      <c r="B159" s="1297" t="str">
        <f>AHSP!D916</f>
        <v xml:space="preserve">Tanah Berbatu </v>
      </c>
      <c r="C159" s="1295"/>
      <c r="D159" s="1296"/>
      <c r="E159" s="1302"/>
      <c r="F159" s="1267"/>
      <c r="G159" s="1421"/>
      <c r="J159" s="1253"/>
    </row>
    <row r="160" spans="1:10" ht="15.75" customHeight="1">
      <c r="A160" s="1283" t="str">
        <f>AHSP!C917</f>
        <v>1.2.3.1</v>
      </c>
      <c r="B160" s="1297" t="str">
        <f>AHSP!D917</f>
        <v xml:space="preserve">Cara Manual </v>
      </c>
      <c r="C160" s="1295"/>
      <c r="D160" s="1296"/>
      <c r="E160" s="1302"/>
      <c r="F160" s="1267"/>
      <c r="G160" s="1421"/>
      <c r="J160" s="1253"/>
    </row>
    <row r="161" spans="1:10" ht="15.75" customHeight="1">
      <c r="A161" s="1264" t="str">
        <f>AHSP!C918</f>
        <v>1.2.3.1.1</v>
      </c>
      <c r="B161" s="1282" t="str">
        <f>AHSP!D918</f>
        <v xml:space="preserve">Penggalian 1 m3 tanah berbatu sedalam &gt; 0 s.d 1 m secara Manual </v>
      </c>
      <c r="C161" s="1265"/>
      <c r="D161" s="1266"/>
      <c r="E161" s="1302">
        <v>1</v>
      </c>
      <c r="F161" s="1267" t="s">
        <v>79</v>
      </c>
      <c r="G161" s="1421">
        <f>AHSP!I930</f>
        <v>292167.25999999995</v>
      </c>
      <c r="J161" s="1253"/>
    </row>
    <row r="162" spans="1:10" ht="15.75" customHeight="1">
      <c r="A162" s="1264"/>
      <c r="B162" s="1269"/>
      <c r="C162" s="1265"/>
      <c r="D162" s="1266"/>
      <c r="E162" s="1302"/>
      <c r="F162" s="1267"/>
      <c r="G162" s="1421"/>
      <c r="J162" s="1253"/>
    </row>
    <row r="163" spans="1:10" ht="15.75" customHeight="1">
      <c r="A163" s="1264" t="str">
        <f>AHSP!C932</f>
        <v>1.2.3.1.2</v>
      </c>
      <c r="B163" s="1282" t="str">
        <f>AHSP!D932</f>
        <v xml:space="preserve">Penggalian 1 m3 tanah berbatu sedalam &gt; 1 s.d 2 m secara Manual </v>
      </c>
      <c r="C163" s="1265"/>
      <c r="D163" s="1266"/>
      <c r="E163" s="1302">
        <v>1</v>
      </c>
      <c r="F163" s="1267" t="s">
        <v>79</v>
      </c>
      <c r="G163" s="1421">
        <f>AHSP!I944</f>
        <v>324390</v>
      </c>
      <c r="J163" s="1253"/>
    </row>
    <row r="164" spans="1:10" ht="15.75" customHeight="1">
      <c r="A164" s="1264"/>
      <c r="B164" s="1269"/>
      <c r="C164" s="1265"/>
      <c r="D164" s="1266"/>
      <c r="E164" s="1302"/>
      <c r="F164" s="1267"/>
      <c r="G164" s="1421"/>
      <c r="J164" s="1253"/>
    </row>
    <row r="165" spans="1:10" ht="15.75" customHeight="1">
      <c r="A165" s="1264" t="str">
        <f>AHSP!C946</f>
        <v>1.2.3.1.3</v>
      </c>
      <c r="B165" s="1282" t="str">
        <f>AHSP!D946</f>
        <v xml:space="preserve">Penggalian 1 m3 tanah berbatu sedalam &gt; 2 s.d 3 m secara Manual </v>
      </c>
      <c r="C165" s="1265"/>
      <c r="D165" s="1266"/>
      <c r="E165" s="1302">
        <v>1</v>
      </c>
      <c r="F165" s="1267" t="s">
        <v>79</v>
      </c>
      <c r="G165" s="1421">
        <f>AHSP!I958</f>
        <v>356829</v>
      </c>
      <c r="J165" s="1253"/>
    </row>
    <row r="166" spans="1:10" ht="15.75" customHeight="1">
      <c r="A166" s="1264"/>
      <c r="B166" s="1269"/>
      <c r="C166" s="1265"/>
      <c r="D166" s="1266"/>
      <c r="E166" s="1302"/>
      <c r="F166" s="1267"/>
      <c r="G166" s="1421"/>
      <c r="J166" s="1253"/>
    </row>
    <row r="167" spans="1:10" ht="15.75" customHeight="1">
      <c r="A167" s="1264" t="str">
        <f>AHSP!C960</f>
        <v>1.2.3.1.4</v>
      </c>
      <c r="B167" s="1282" t="str">
        <f>AHSP!D960</f>
        <v xml:space="preserve">Penggalian 1 m3 tanah berbatu sedalam &gt;3 m, setiap tambah dalam 1 m secara Manual </v>
      </c>
      <c r="C167" s="1265"/>
      <c r="D167" s="1266"/>
      <c r="E167" s="1302">
        <v>1</v>
      </c>
      <c r="F167" s="1267" t="s">
        <v>79</v>
      </c>
      <c r="G167" s="1421">
        <f>AHSP!I972</f>
        <v>30276.400000000005</v>
      </c>
      <c r="J167" s="1253"/>
    </row>
    <row r="168" spans="1:10" ht="15.75" customHeight="1">
      <c r="A168" s="1264"/>
      <c r="B168" s="1269"/>
      <c r="C168" s="1265"/>
      <c r="D168" s="1266"/>
      <c r="E168" s="1302"/>
      <c r="F168" s="1267"/>
      <c r="G168" s="1421"/>
      <c r="J168" s="1253"/>
    </row>
    <row r="169" spans="1:10" ht="15.75" customHeight="1">
      <c r="A169" s="1283" t="str">
        <f>AHSP!C974</f>
        <v xml:space="preserve">1.2.3.2 </v>
      </c>
      <c r="B169" s="1297" t="str">
        <f>AHSP!D974</f>
        <v xml:space="preserve">Cara Semi Mekanis </v>
      </c>
      <c r="C169" s="1295"/>
      <c r="D169" s="1296"/>
      <c r="E169" s="1302"/>
      <c r="F169" s="1267"/>
      <c r="G169" s="1421"/>
      <c r="J169" s="1253"/>
    </row>
    <row r="170" spans="1:10" ht="15.75" customHeight="1">
      <c r="A170" s="1264" t="str">
        <f>AHSP!C975</f>
        <v>1.2.3.2.1</v>
      </c>
      <c r="B170" s="1282" t="str">
        <f>AHSP!D975</f>
        <v xml:space="preserve">Penggalian 1 m3 tanah berbatu sedalam &gt; 0 s.d 1 m secara semi mekanis </v>
      </c>
      <c r="C170" s="1265"/>
      <c r="D170" s="1266"/>
      <c r="E170" s="1302">
        <v>1</v>
      </c>
      <c r="F170" s="1267" t="s">
        <v>79</v>
      </c>
      <c r="G170" s="1421">
        <f>AHSP!I988</f>
        <v>65388.043159999994</v>
      </c>
      <c r="J170" s="1253"/>
    </row>
    <row r="171" spans="1:10" ht="15.75" customHeight="1">
      <c r="A171" s="1264"/>
      <c r="B171" s="1269"/>
      <c r="C171" s="1265"/>
      <c r="D171" s="1266"/>
      <c r="E171" s="1302"/>
      <c r="F171" s="1267"/>
      <c r="G171" s="1421"/>
      <c r="J171" s="1253"/>
    </row>
    <row r="172" spans="1:10" ht="15.75" customHeight="1">
      <c r="A172" s="1264" t="str">
        <f>AHSP!C990</f>
        <v>1.2.3.2.2</v>
      </c>
      <c r="B172" s="1282" t="str">
        <f>AHSP!D990</f>
        <v xml:space="preserve">Penggalian 1 m3 tanah berbatu sedalam &gt; 1 s.d 2 m secara semi mekanis </v>
      </c>
      <c r="C172" s="1265"/>
      <c r="D172" s="1266"/>
      <c r="E172" s="1302">
        <v>1</v>
      </c>
      <c r="F172" s="1267" t="s">
        <v>79</v>
      </c>
      <c r="G172" s="1421">
        <f>AHSP!I1003</f>
        <v>85422.786899999992</v>
      </c>
      <c r="J172" s="1253"/>
    </row>
    <row r="173" spans="1:10" ht="15.75" customHeight="1">
      <c r="A173" s="1264"/>
      <c r="B173" s="1269"/>
      <c r="C173" s="1265"/>
      <c r="D173" s="1266"/>
      <c r="E173" s="1302"/>
      <c r="F173" s="1267"/>
      <c r="G173" s="1421"/>
      <c r="J173" s="1253"/>
    </row>
    <row r="174" spans="1:10" ht="15.75" customHeight="1">
      <c r="A174" s="1264" t="str">
        <f>AHSP!C1005</f>
        <v>1.2.3.2.3</v>
      </c>
      <c r="B174" s="1282" t="str">
        <f>AHSP!D1005</f>
        <v xml:space="preserve">Penggalian 1 m3 tanah berbatu sedalam &gt; 2 s.d 3 m secara semi mekanis </v>
      </c>
      <c r="C174" s="1265"/>
      <c r="D174" s="1266"/>
      <c r="E174" s="1302">
        <v>1</v>
      </c>
      <c r="F174" s="1267" t="s">
        <v>79</v>
      </c>
      <c r="G174" s="1421">
        <f>AHSP!I1018</f>
        <v>108995.1324</v>
      </c>
      <c r="J174" s="1253"/>
    </row>
    <row r="175" spans="1:10" ht="15.75" customHeight="1">
      <c r="A175" s="1264"/>
      <c r="B175" s="1269"/>
      <c r="C175" s="1265"/>
      <c r="D175" s="1266"/>
      <c r="E175" s="1302"/>
      <c r="F175" s="1267"/>
      <c r="G175" s="1421"/>
      <c r="J175" s="1253"/>
    </row>
    <row r="176" spans="1:10" ht="15.75" customHeight="1">
      <c r="A176" s="1264" t="str">
        <f>AHSP!C1020</f>
        <v>1.2.3.2.4</v>
      </c>
      <c r="B176" s="1282" t="str">
        <f>AHSP!D1020</f>
        <v xml:space="preserve">Penggalian 1 m3 tanah berbatu sedalam &gt; 3 , setiap tambahan dalam 1 m secara semi mekanis </v>
      </c>
      <c r="C176" s="1265"/>
      <c r="D176" s="1266"/>
      <c r="E176" s="1302">
        <v>1</v>
      </c>
      <c r="F176" s="1267" t="s">
        <v>79</v>
      </c>
      <c r="G176" s="1421">
        <f>AHSP!I1033</f>
        <v>30276.405500000004</v>
      </c>
      <c r="J176" s="1253"/>
    </row>
    <row r="177" spans="1:10" ht="15.75" customHeight="1">
      <c r="A177" s="1264"/>
      <c r="B177" s="1269"/>
      <c r="C177" s="1265"/>
      <c r="D177" s="1266"/>
      <c r="E177" s="1302"/>
      <c r="F177" s="1267"/>
      <c r="G177" s="1421"/>
      <c r="J177" s="1253"/>
    </row>
    <row r="178" spans="1:10" ht="15.75" customHeight="1">
      <c r="A178" s="1283" t="str">
        <f>AHSP!C1035</f>
        <v>1.2.4</v>
      </c>
      <c r="B178" s="1297" t="str">
        <f>AHSP!D1035</f>
        <v xml:space="preserve">Tanah Keras atau Cadas </v>
      </c>
      <c r="C178" s="1295"/>
      <c r="D178" s="1296"/>
      <c r="E178" s="1302"/>
      <c r="F178" s="1267"/>
      <c r="G178" s="1421"/>
      <c r="J178" s="1253"/>
    </row>
    <row r="179" spans="1:10" ht="15.75" customHeight="1">
      <c r="A179" s="1283" t="str">
        <f>AHSP!C1036</f>
        <v>1.2.4.1</v>
      </c>
      <c r="B179" s="1297" t="str">
        <f>AHSP!D1036</f>
        <v xml:space="preserve">Cara Manual </v>
      </c>
      <c r="C179" s="1295"/>
      <c r="D179" s="1296"/>
      <c r="E179" s="1302"/>
      <c r="F179" s="1267"/>
      <c r="G179" s="1421"/>
      <c r="J179" s="1253"/>
    </row>
    <row r="180" spans="1:10" ht="15.75" customHeight="1">
      <c r="A180" s="1264" t="str">
        <f>AHSP!C1037</f>
        <v>1.2.4.1.1</v>
      </c>
      <c r="B180" s="1282" t="str">
        <f>AHSP!D1037</f>
        <v xml:space="preserve">Penggalian 1 m3 cadas atau tanah keras sedalam &gt; 0 s.d 1 m untuk volume s.d 200m3 secara manual </v>
      </c>
      <c r="C180" s="1265"/>
      <c r="D180" s="1266"/>
      <c r="E180" s="1302">
        <v>1</v>
      </c>
      <c r="F180" s="1267" t="s">
        <v>79</v>
      </c>
      <c r="G180" s="1421">
        <f>AHSP!I1049</f>
        <v>307395</v>
      </c>
      <c r="J180" s="1253"/>
    </row>
    <row r="181" spans="1:10" ht="15.75" customHeight="1">
      <c r="A181" s="1264"/>
      <c r="B181" s="1269"/>
      <c r="C181" s="1265"/>
      <c r="D181" s="1266"/>
      <c r="E181" s="1302"/>
      <c r="F181" s="1267"/>
      <c r="G181" s="1421"/>
      <c r="J181" s="1253"/>
    </row>
    <row r="182" spans="1:10" ht="15.75" customHeight="1">
      <c r="A182" s="1264" t="str">
        <f>AHSP!C1051</f>
        <v>1.2.4.1.2</v>
      </c>
      <c r="B182" s="1282" t="str">
        <f>AHSP!D1051</f>
        <v xml:space="preserve">Penggalian 1 m3 cadas atau tanah keras sedalam &gt; 0 s.d 1 m untuk volume &gt; 200 m3 secara manual </v>
      </c>
      <c r="C182" s="1265"/>
      <c r="D182" s="1266"/>
      <c r="E182" s="1302">
        <v>1</v>
      </c>
      <c r="F182" s="1267" t="s">
        <v>79</v>
      </c>
      <c r="G182" s="1421">
        <f>AHSP!I1063</f>
        <v>270325</v>
      </c>
      <c r="J182" s="1253"/>
    </row>
    <row r="183" spans="1:10" ht="15.75" hidden="1" customHeight="1">
      <c r="A183" s="1264"/>
      <c r="B183" s="1269"/>
      <c r="C183" s="1265"/>
      <c r="D183" s="1266"/>
      <c r="E183" s="1302"/>
      <c r="F183" s="1267"/>
      <c r="G183" s="1421"/>
      <c r="J183" s="1253"/>
    </row>
    <row r="184" spans="1:10" ht="15.75" hidden="1" customHeight="1">
      <c r="A184" s="1264"/>
      <c r="B184" s="1269"/>
      <c r="C184" s="1265"/>
      <c r="D184" s="1266"/>
      <c r="E184" s="1302"/>
      <c r="F184" s="1267"/>
      <c r="G184" s="1421"/>
      <c r="J184" s="1253"/>
    </row>
    <row r="185" spans="1:10" ht="15.75" customHeight="1">
      <c r="A185" s="1276"/>
      <c r="B185" s="1269"/>
      <c r="C185" s="1265"/>
      <c r="D185" s="1266"/>
      <c r="E185" s="1302"/>
      <c r="F185" s="1267"/>
      <c r="G185" s="1421"/>
      <c r="J185" s="1253"/>
    </row>
    <row r="186" spans="1:10" ht="15.75" customHeight="1">
      <c r="A186" s="1264" t="str">
        <f>AHSP!C1065</f>
        <v>1.2.4.1.3</v>
      </c>
      <c r="B186" s="1282" t="str">
        <f>AHSP!D1065</f>
        <v xml:space="preserve">Penggalian 1 m3 cadas atau tanah keras sedalam &gt; 1 s.d 2 m untuk volume s.d 200 m3 secara manual </v>
      </c>
      <c r="C186" s="1265"/>
      <c r="D186" s="1266"/>
      <c r="E186" s="1302">
        <v>1</v>
      </c>
      <c r="F186" s="1267" t="s">
        <v>79</v>
      </c>
      <c r="G186" s="1421">
        <f>AHSP!I1077</f>
        <v>303996</v>
      </c>
      <c r="J186" s="1253"/>
    </row>
    <row r="187" spans="1:10" ht="15.75" customHeight="1">
      <c r="A187" s="1264"/>
      <c r="B187" s="1269"/>
      <c r="C187" s="1265"/>
      <c r="D187" s="1266"/>
      <c r="E187" s="1302"/>
      <c r="F187" s="1267"/>
      <c r="G187" s="1421"/>
      <c r="J187" s="1253"/>
    </row>
    <row r="188" spans="1:10" ht="15.75" customHeight="1">
      <c r="A188" s="1264" t="str">
        <f>AHSP!C1079</f>
        <v>1.2.4.1.4</v>
      </c>
      <c r="B188" s="1282" t="str">
        <f>AHSP!D1079</f>
        <v xml:space="preserve">Penggalian 1 m3 cadas atau tanah keras sedalam &gt; 1 s.d 2 m untuk volume &gt; 200 m3 secara manual </v>
      </c>
      <c r="C188" s="1265"/>
      <c r="D188" s="1266"/>
      <c r="E188" s="1302">
        <v>1</v>
      </c>
      <c r="F188" s="1267" t="s">
        <v>79</v>
      </c>
      <c r="G188" s="1421">
        <f>AHSP!I1091</f>
        <v>301033.91999999993</v>
      </c>
      <c r="J188" s="1253"/>
    </row>
    <row r="189" spans="1:10" ht="15.75" customHeight="1">
      <c r="A189" s="1264"/>
      <c r="B189" s="1269"/>
      <c r="C189" s="1265"/>
      <c r="D189" s="1266"/>
      <c r="E189" s="1302"/>
      <c r="F189" s="1267"/>
      <c r="G189" s="1421"/>
      <c r="J189" s="1253"/>
    </row>
    <row r="190" spans="1:10" ht="15.75" customHeight="1">
      <c r="A190" s="1264" t="str">
        <f>AHSP!C1093</f>
        <v>1.2.4.1.5</v>
      </c>
      <c r="B190" s="1282" t="str">
        <f>AHSP!D1093</f>
        <v xml:space="preserve">Penggalian 1 m3 cadas atau tanah keras sedalam &gt; 2 s.d 3 m untuk volume &gt;s.d 200 m3 secara manual </v>
      </c>
      <c r="C190" s="1265"/>
      <c r="D190" s="1266"/>
      <c r="E190" s="1302">
        <v>1</v>
      </c>
      <c r="F190" s="1267" t="s">
        <v>79</v>
      </c>
      <c r="G190" s="1421">
        <f>AHSP!I1105</f>
        <v>324390</v>
      </c>
      <c r="J190" s="1253"/>
    </row>
    <row r="191" spans="1:10" ht="15.75" customHeight="1">
      <c r="A191" s="1264"/>
      <c r="B191" s="1269"/>
      <c r="C191" s="1265"/>
      <c r="D191" s="1266"/>
      <c r="E191" s="1302"/>
      <c r="F191" s="1267"/>
      <c r="G191" s="1421"/>
      <c r="J191" s="1253"/>
    </row>
    <row r="192" spans="1:10" ht="15.75" customHeight="1">
      <c r="A192" s="1264" t="str">
        <f>AHSP!C1107</f>
        <v>1.2.4.1.6</v>
      </c>
      <c r="B192" s="1282" t="str">
        <f>AHSP!D1107</f>
        <v xml:space="preserve">Penggalian 1 m3 cadas atau tanah keras sedalam &gt; 3 m tiap tambahan dalam 1 m  secara manual </v>
      </c>
      <c r="C192" s="1265"/>
      <c r="D192" s="1266"/>
      <c r="E192" s="1302">
        <v>1</v>
      </c>
      <c r="F192" s="1267" t="s">
        <v>79</v>
      </c>
      <c r="G192" s="1421">
        <f>AHSP!I1119</f>
        <v>21626</v>
      </c>
      <c r="J192" s="1253"/>
    </row>
    <row r="193" spans="1:10" ht="15.75" customHeight="1">
      <c r="A193" s="1264"/>
      <c r="B193" s="1269"/>
      <c r="C193" s="1265"/>
      <c r="D193" s="1266"/>
      <c r="E193" s="1302"/>
      <c r="F193" s="1267"/>
      <c r="G193" s="1421"/>
      <c r="J193" s="1253"/>
    </row>
    <row r="194" spans="1:10" ht="15.75" customHeight="1">
      <c r="A194" s="1283" t="str">
        <f>AHSP!C1121</f>
        <v>1.2.4.2</v>
      </c>
      <c r="B194" s="1297" t="str">
        <f>AHSP!D1121</f>
        <v xml:space="preserve">Cara Semi Mekanis </v>
      </c>
      <c r="C194" s="1295"/>
      <c r="D194" s="1296"/>
      <c r="E194" s="1302"/>
      <c r="F194" s="1267"/>
      <c r="G194" s="1421"/>
      <c r="J194" s="1253"/>
    </row>
    <row r="195" spans="1:10" ht="15.75" customHeight="1">
      <c r="A195" s="1264" t="str">
        <f>AHSP!C1122</f>
        <v>1.2.4.2.1</v>
      </c>
      <c r="B195" s="1282" t="str">
        <f>AHSP!D1122</f>
        <v xml:space="preserve">Penggalian 1 m3 cadas atau tanah keras sedalam &gt; 0 s.d 1 m secara semi mekanis </v>
      </c>
      <c r="C195" s="1265"/>
      <c r="D195" s="1266"/>
      <c r="E195" s="1302">
        <v>1</v>
      </c>
      <c r="F195" s="1267" t="s">
        <v>79</v>
      </c>
      <c r="G195" s="1421">
        <f>AHSP!I1135</f>
        <v>49052.369300000006</v>
      </c>
      <c r="J195" s="1253"/>
    </row>
    <row r="196" spans="1:10" ht="15.75" customHeight="1">
      <c r="A196" s="1264"/>
      <c r="B196" s="1269"/>
      <c r="C196" s="1265"/>
      <c r="D196" s="1266"/>
      <c r="E196" s="1302"/>
      <c r="F196" s="1267"/>
      <c r="G196" s="1421"/>
      <c r="J196" s="1253"/>
    </row>
    <row r="197" spans="1:10" ht="15.75" customHeight="1">
      <c r="A197" s="1264" t="str">
        <f>AHSP!C1137</f>
        <v xml:space="preserve">1.2.4.2.2 </v>
      </c>
      <c r="B197" s="1282" t="str">
        <f>AHSP!D1137</f>
        <v xml:space="preserve">Penggalian 1 m3 cadas atau tanah keras sedalam &gt; 1 s.d 2 m secara semi mekanis </v>
      </c>
      <c r="C197" s="1265"/>
      <c r="D197" s="1266"/>
      <c r="E197" s="1302">
        <v>1</v>
      </c>
      <c r="F197" s="1267" t="s">
        <v>79</v>
      </c>
      <c r="G197" s="1421">
        <f>AHSP!I1150</f>
        <v>65468.772380000002</v>
      </c>
      <c r="J197" s="1253"/>
    </row>
    <row r="198" spans="1:10" ht="15.75" customHeight="1">
      <c r="A198" s="1264"/>
      <c r="B198" s="1269"/>
      <c r="C198" s="1265"/>
      <c r="D198" s="1266"/>
      <c r="E198" s="1302"/>
      <c r="F198" s="1267"/>
      <c r="G198" s="1421"/>
      <c r="J198" s="1253"/>
    </row>
    <row r="199" spans="1:10" ht="15.75" customHeight="1">
      <c r="A199" s="1264" t="str">
        <f>AHSP!C1152</f>
        <v xml:space="preserve">1.2.4.2.3 </v>
      </c>
      <c r="B199" s="1282" t="str">
        <f>AHSP!D1152</f>
        <v xml:space="preserve">Penggalian 1 m3 cadas atau tanah keras sedalam &gt; 2 s.d 3 m secara semi mekanis </v>
      </c>
      <c r="C199" s="1265"/>
      <c r="D199" s="1266"/>
      <c r="E199" s="1302">
        <v>1</v>
      </c>
      <c r="F199" s="1267" t="s">
        <v>79</v>
      </c>
      <c r="G199" s="1421">
        <f>AHSP!I1165</f>
        <v>84773.997000000003</v>
      </c>
      <c r="J199" s="1253"/>
    </row>
    <row r="200" spans="1:10" ht="15.75" customHeight="1">
      <c r="A200" s="1264"/>
      <c r="B200" s="1269"/>
      <c r="C200" s="1265"/>
      <c r="D200" s="1266"/>
      <c r="E200" s="1302"/>
      <c r="F200" s="1267"/>
      <c r="G200" s="1421"/>
      <c r="J200" s="1253"/>
    </row>
    <row r="201" spans="1:10" ht="15.75" customHeight="1">
      <c r="A201" s="1264" t="str">
        <f>AHSP!C1167</f>
        <v xml:space="preserve">1.2.4.2.4 </v>
      </c>
      <c r="B201" s="1282" t="str">
        <f>AHSP!D1167</f>
        <v xml:space="preserve">Penggalian 1 m3 cadas atau tanah keras sedalam &gt; 3 m tiap tambahan dalam 1 m secara semi mekanis </v>
      </c>
      <c r="C201" s="1265"/>
      <c r="D201" s="1266"/>
      <c r="E201" s="1302">
        <v>1</v>
      </c>
      <c r="F201" s="1267" t="s">
        <v>79</v>
      </c>
      <c r="G201" s="1421">
        <f>AHSP!I1180</f>
        <v>21626.004400000002</v>
      </c>
      <c r="J201" s="1253"/>
    </row>
    <row r="202" spans="1:10" ht="15.75" customHeight="1">
      <c r="A202" s="1264"/>
      <c r="B202" s="1269"/>
      <c r="C202" s="1265"/>
      <c r="D202" s="1266"/>
      <c r="E202" s="1302"/>
      <c r="F202" s="1267"/>
      <c r="G202" s="1421"/>
      <c r="J202" s="1253"/>
    </row>
    <row r="203" spans="1:10" ht="15.75" customHeight="1">
      <c r="A203" s="1283" t="str">
        <f>AHSP!C1182</f>
        <v>1.2.5</v>
      </c>
      <c r="B203" s="1297" t="str">
        <f>AHSP!D1182</f>
        <v>Lumpur</v>
      </c>
      <c r="C203" s="1295"/>
      <c r="D203" s="1296"/>
      <c r="E203" s="1302"/>
      <c r="F203" s="1267"/>
      <c r="G203" s="1421"/>
      <c r="J203" s="1253"/>
    </row>
    <row r="204" spans="1:10" ht="15.75" customHeight="1">
      <c r="A204" s="1283" t="str">
        <f>AHSP!C1183</f>
        <v>1.2.5.1</v>
      </c>
      <c r="B204" s="1297" t="str">
        <f>AHSP!D1183</f>
        <v xml:space="preserve">Cara Manual </v>
      </c>
      <c r="C204" s="1295"/>
      <c r="D204" s="1296"/>
      <c r="E204" s="1302"/>
      <c r="F204" s="1267"/>
      <c r="G204" s="1421"/>
      <c r="J204" s="1253"/>
    </row>
    <row r="205" spans="1:10" ht="15.75" customHeight="1">
      <c r="A205" s="1264" t="str">
        <f>AHSP!C1184</f>
        <v>1.2.5.1.1</v>
      </c>
      <c r="B205" s="1282" t="str">
        <f>AHSP!D1184</f>
        <v>Penggalian 1 m3 galian lumpur sedalam &gt;0 s.d 1 m untuk volume s.d 200 m3 secara manual</v>
      </c>
      <c r="C205" s="1265"/>
      <c r="D205" s="1266"/>
      <c r="E205" s="1302">
        <v>1</v>
      </c>
      <c r="F205" s="1267" t="s">
        <v>79</v>
      </c>
      <c r="G205" s="1421">
        <f>AHSP!I1196</f>
        <v>245916</v>
      </c>
      <c r="J205" s="1253"/>
    </row>
    <row r="206" spans="1:10" ht="15.75" customHeight="1">
      <c r="A206" s="1264"/>
      <c r="B206" s="1269"/>
      <c r="C206" s="1265"/>
      <c r="D206" s="1266"/>
      <c r="E206" s="1302"/>
      <c r="F206" s="1267"/>
      <c r="G206" s="1421"/>
      <c r="J206" s="1253"/>
    </row>
    <row r="207" spans="1:10" ht="15.75" customHeight="1">
      <c r="A207" s="1264" t="str">
        <f>AHSP!C1198</f>
        <v>1.2.5.1.2</v>
      </c>
      <c r="B207" s="1282" t="str">
        <f>AHSP!D1198</f>
        <v>Penggalian 1 m3 galian lumpur sedalam &gt;0 s.d 1 m untuk volume &gt; 200 m3 secara manual</v>
      </c>
      <c r="C207" s="1265"/>
      <c r="D207" s="1266"/>
      <c r="E207" s="1302">
        <v>1</v>
      </c>
      <c r="F207" s="1267" t="s">
        <v>79</v>
      </c>
      <c r="G207" s="1421">
        <f>AHSP!I1210</f>
        <v>179495.8</v>
      </c>
      <c r="J207" s="1253"/>
    </row>
    <row r="208" spans="1:10" ht="15.75" customHeight="1">
      <c r="A208" s="1264"/>
      <c r="B208" s="1269"/>
      <c r="C208" s="1265"/>
      <c r="D208" s="1266"/>
      <c r="E208" s="1302"/>
      <c r="F208" s="1267"/>
      <c r="G208" s="1421"/>
      <c r="J208" s="1253"/>
    </row>
    <row r="209" spans="1:10" ht="15.75" customHeight="1">
      <c r="A209" s="1264" t="str">
        <f>AHSP!C1212</f>
        <v>1.2.5.1.3</v>
      </c>
      <c r="B209" s="1282" t="str">
        <f>AHSP!D1212</f>
        <v>Penggalian 1 m3 galian lumpur sedalam &gt; 1 m s.d 2 m untuk volume s.d 200 m3 secara manual</v>
      </c>
      <c r="C209" s="1265"/>
      <c r="D209" s="1266"/>
      <c r="E209" s="1302">
        <v>1</v>
      </c>
      <c r="F209" s="1267" t="s">
        <v>79</v>
      </c>
      <c r="G209" s="1421">
        <f>AHSP!I1224</f>
        <v>295099.2</v>
      </c>
      <c r="J209" s="1253"/>
    </row>
    <row r="210" spans="1:10" ht="15.75" customHeight="1">
      <c r="A210" s="1264"/>
      <c r="B210" s="1269"/>
      <c r="C210" s="1265"/>
      <c r="D210" s="1266"/>
      <c r="E210" s="1302"/>
      <c r="F210" s="1267"/>
      <c r="G210" s="1421"/>
      <c r="J210" s="1253"/>
    </row>
    <row r="211" spans="1:10" ht="15.75" customHeight="1">
      <c r="A211" s="1264" t="str">
        <f>AHSP!C1226</f>
        <v>1.2.5.1.4</v>
      </c>
      <c r="B211" s="1282" t="str">
        <f>AHSP!D1226</f>
        <v>Penggalian 1 m3 galian lumpur sedalam &gt; 1 m s.d 2 m untuk volume &gt; 200 m3 secara manual</v>
      </c>
      <c r="C211" s="1265"/>
      <c r="D211" s="1266"/>
      <c r="E211" s="1302">
        <v>1</v>
      </c>
      <c r="F211" s="1267" t="s">
        <v>79</v>
      </c>
      <c r="G211" s="1421">
        <f>AHSP!I1238</f>
        <v>216260</v>
      </c>
      <c r="J211" s="1253"/>
    </row>
    <row r="212" spans="1:10" ht="15.75" customHeight="1">
      <c r="A212" s="1264"/>
      <c r="B212" s="1269"/>
      <c r="C212" s="1265"/>
      <c r="D212" s="1266"/>
      <c r="E212" s="1302"/>
      <c r="F212" s="1267"/>
      <c r="G212" s="1421"/>
      <c r="J212" s="1253"/>
    </row>
    <row r="213" spans="1:10" ht="15.75" customHeight="1">
      <c r="A213" s="1264" t="str">
        <f>AHSP!C1240</f>
        <v>1.2.5.1.5</v>
      </c>
      <c r="B213" s="1282" t="str">
        <f>AHSP!D1240</f>
        <v>Penggalian 1 m3 galian lumpur sedalam &gt;  2 m s.d 3 m  secara manual</v>
      </c>
      <c r="C213" s="1265"/>
      <c r="D213" s="1266"/>
      <c r="E213" s="1302">
        <v>1</v>
      </c>
      <c r="F213" s="1267" t="s">
        <v>79</v>
      </c>
      <c r="G213" s="1421">
        <f>AHSP!I1252</f>
        <v>248698.99999999997</v>
      </c>
      <c r="J213" s="1253"/>
    </row>
    <row r="214" spans="1:10" ht="15.75" customHeight="1">
      <c r="A214" s="1264"/>
      <c r="B214" s="1269"/>
      <c r="C214" s="1265"/>
      <c r="D214" s="1266"/>
      <c r="E214" s="1302"/>
      <c r="F214" s="1267"/>
      <c r="G214" s="1421"/>
      <c r="J214" s="1253"/>
    </row>
    <row r="215" spans="1:10" ht="15.75" customHeight="1">
      <c r="A215" s="1264" t="str">
        <f>AHSP!C1254</f>
        <v>1.2.5.1.6</v>
      </c>
      <c r="B215" s="1282" t="str">
        <f>AHSP!D1254</f>
        <v>Penggalian 1 m3 galian lumpur sedalam &gt;   3 m setiap tambahan dalam 1 m  secara manual</v>
      </c>
      <c r="C215" s="1265"/>
      <c r="D215" s="1266"/>
      <c r="E215" s="1302">
        <v>1</v>
      </c>
      <c r="F215" s="1267" t="s">
        <v>79</v>
      </c>
      <c r="G215" s="1421">
        <f>AHSP!I1266</f>
        <v>32439</v>
      </c>
      <c r="J215" s="1253"/>
    </row>
    <row r="216" spans="1:10" ht="15.75" customHeight="1">
      <c r="A216" s="1264"/>
      <c r="B216" s="1269"/>
      <c r="C216" s="1265"/>
      <c r="D216" s="1266"/>
      <c r="E216" s="1302"/>
      <c r="F216" s="1267"/>
      <c r="G216" s="1421"/>
      <c r="J216" s="1253"/>
    </row>
    <row r="217" spans="1:10" ht="15.75" customHeight="1">
      <c r="A217" s="1283" t="str">
        <f>AHSP!C1268</f>
        <v>1.2.5.2</v>
      </c>
      <c r="B217" s="1297" t="str">
        <f>AHSP!D1268</f>
        <v xml:space="preserve">Cara Semi Mekanis </v>
      </c>
      <c r="C217" s="1295"/>
      <c r="D217" s="1296"/>
      <c r="E217" s="1302"/>
      <c r="F217" s="1267"/>
      <c r="G217" s="1421"/>
      <c r="J217" s="1253"/>
    </row>
    <row r="218" spans="1:10" ht="15.75" customHeight="1">
      <c r="A218" s="1264" t="str">
        <f>AHSP!C1269</f>
        <v>1.2.5.2.1</v>
      </c>
      <c r="B218" s="1282" t="str">
        <f>AHSP!D1269</f>
        <v xml:space="preserve">Penggalian 1 m3 lumpur sedalam &gt;0 s.d 1 m secara semi mekanis </v>
      </c>
      <c r="C218" s="1265"/>
      <c r="D218" s="1266"/>
      <c r="E218" s="1302">
        <v>1</v>
      </c>
      <c r="F218" s="1267" t="s">
        <v>79</v>
      </c>
      <c r="G218" s="1421">
        <f>AHSP!I1282</f>
        <v>51902.427500000005</v>
      </c>
      <c r="J218" s="1253"/>
    </row>
    <row r="219" spans="1:10" ht="15.75" customHeight="1">
      <c r="A219" s="1264"/>
      <c r="B219" s="1269"/>
      <c r="C219" s="1265"/>
      <c r="D219" s="1266"/>
      <c r="E219" s="1302"/>
      <c r="F219" s="1267"/>
      <c r="G219" s="1421"/>
      <c r="J219" s="1253"/>
    </row>
    <row r="220" spans="1:10" ht="15.75" customHeight="1">
      <c r="A220" s="1264" t="str">
        <f>AHSP!C1284</f>
        <v>1.2.5.2.2</v>
      </c>
      <c r="B220" s="1282" t="str">
        <f>AHSP!D1284</f>
        <v xml:space="preserve">Penggalian 1 m3 lumpur sedalam &gt; 1 m s.d 2 m secara semi mekanis </v>
      </c>
      <c r="C220" s="1265"/>
      <c r="D220" s="1266"/>
      <c r="E220" s="1302">
        <v>1</v>
      </c>
      <c r="F220" s="1267" t="s">
        <v>79</v>
      </c>
      <c r="G220" s="1421">
        <f>AHSP!I1297</f>
        <v>58390.31</v>
      </c>
      <c r="J220" s="1253"/>
    </row>
    <row r="221" spans="1:10" ht="15.75" customHeight="1">
      <c r="A221" s="1264"/>
      <c r="B221" s="1269"/>
      <c r="C221" s="1265"/>
      <c r="D221" s="1266"/>
      <c r="E221" s="1302"/>
      <c r="F221" s="1267"/>
      <c r="G221" s="1421"/>
      <c r="J221" s="1253"/>
    </row>
    <row r="222" spans="1:10" ht="15.75" customHeight="1">
      <c r="A222" s="1264" t="str">
        <f>AHSP!C1299</f>
        <v>1.2.5.2.3</v>
      </c>
      <c r="B222" s="1282" t="str">
        <f>AHSP!D1299</f>
        <v xml:space="preserve">Penggalian 1 m3 lumpur sedalam &gt; 2 m s.d 3 m secara semi mekanis </v>
      </c>
      <c r="C222" s="1265"/>
      <c r="D222" s="1266"/>
      <c r="E222" s="1302">
        <v>1</v>
      </c>
      <c r="F222" s="1267" t="s">
        <v>79</v>
      </c>
      <c r="G222" s="1421">
        <f>AHSP!I1312</f>
        <v>63796.749499999998</v>
      </c>
      <c r="J222" s="1253"/>
    </row>
    <row r="223" spans="1:10" ht="15.75" customHeight="1">
      <c r="A223" s="1264"/>
      <c r="B223" s="1269"/>
      <c r="C223" s="1265"/>
      <c r="D223" s="1266"/>
      <c r="E223" s="1302"/>
      <c r="F223" s="1267"/>
      <c r="G223" s="1421"/>
      <c r="J223" s="1253"/>
    </row>
    <row r="224" spans="1:10" ht="15.75" customHeight="1">
      <c r="A224" s="1264" t="str">
        <f>AHSP!C1314</f>
        <v>1.2.5.2.4</v>
      </c>
      <c r="B224" s="1282" t="str">
        <f>AHSP!D1314</f>
        <v xml:space="preserve">Penggalian 1 m3 lumpur sedalam &gt; 3 m setiap tambah kedalaman 1 m secara semi mekanis </v>
      </c>
      <c r="C224" s="1265"/>
      <c r="D224" s="1266"/>
      <c r="E224" s="1302">
        <v>1</v>
      </c>
      <c r="F224" s="1267" t="s">
        <v>79</v>
      </c>
      <c r="G224" s="1421">
        <f>AHSP!I1327</f>
        <v>4325.2110000000002</v>
      </c>
      <c r="J224" s="1253"/>
    </row>
    <row r="225" spans="1:10" ht="15.75" customHeight="1">
      <c r="A225" s="1264"/>
      <c r="B225" s="1269"/>
      <c r="C225" s="1265"/>
      <c r="D225" s="1266"/>
      <c r="E225" s="1302"/>
      <c r="F225" s="1267"/>
      <c r="G225" s="1421"/>
      <c r="J225" s="1253"/>
    </row>
    <row r="226" spans="1:10" ht="15.75" customHeight="1">
      <c r="A226" s="1293" t="str">
        <f>AHSP!C1329</f>
        <v xml:space="preserve">1.3 </v>
      </c>
      <c r="B226" s="1294" t="str">
        <f>AHSP!D1329</f>
        <v>PEKERJAAN TIMBUNAN DAN PEMADATAN</v>
      </c>
      <c r="C226" s="1295"/>
      <c r="D226" s="1296"/>
      <c r="E226" s="1302"/>
      <c r="F226" s="1267"/>
      <c r="G226" s="1421"/>
      <c r="J226" s="1253"/>
    </row>
    <row r="227" spans="1:10" ht="15.75" customHeight="1">
      <c r="A227" s="1293" t="str">
        <f>AHSP!C1330</f>
        <v>1.3.1</v>
      </c>
      <c r="B227" s="1294" t="str">
        <f>AHSP!D1330</f>
        <v xml:space="preserve">Timbunan atau Urukan Secara Manual </v>
      </c>
      <c r="C227" s="1295"/>
      <c r="D227" s="1296"/>
      <c r="E227" s="1302"/>
      <c r="F227" s="1267"/>
      <c r="G227" s="1421"/>
      <c r="J227" s="1253"/>
    </row>
    <row r="228" spans="1:10" ht="15.75" customHeight="1">
      <c r="A228" s="1264" t="str">
        <f>AHSP!C1331</f>
        <v>1.3.1.1</v>
      </c>
      <c r="B228" s="1282" t="str">
        <f>AHSP!D1331</f>
        <v>1 m3 urukan kembali galian tanah ( &gt;0 s.d 200 m3) tanpa pemadatan secara manual</v>
      </c>
      <c r="C228" s="1265"/>
      <c r="D228" s="1266"/>
      <c r="E228" s="1302">
        <v>1</v>
      </c>
      <c r="F228" s="1267" t="s">
        <v>79</v>
      </c>
      <c r="G228" s="1421">
        <f>AHSP!I1343</f>
        <v>102465</v>
      </c>
      <c r="J228" s="1253"/>
    </row>
    <row r="229" spans="1:10" ht="15.75" customHeight="1">
      <c r="A229" s="1264"/>
      <c r="B229" s="1269"/>
      <c r="C229" s="1265"/>
      <c r="D229" s="1266"/>
      <c r="E229" s="1302"/>
      <c r="F229" s="1267"/>
      <c r="G229" s="1421"/>
      <c r="J229" s="1253"/>
    </row>
    <row r="230" spans="1:10" ht="15.75" customHeight="1">
      <c r="A230" s="1264" t="str">
        <f>AHSP!C1345</f>
        <v>1.3.1.2</v>
      </c>
      <c r="B230" s="1282" t="str">
        <f>AHSP!D1345</f>
        <v>1 m3 urukan pasir uruk untuk volume s.d 200 m3 tanpa pemadatan secara manual</v>
      </c>
      <c r="C230" s="1265"/>
      <c r="D230" s="1266"/>
      <c r="E230" s="1302">
        <v>1</v>
      </c>
      <c r="F230" s="1267" t="s">
        <v>79</v>
      </c>
      <c r="G230" s="1421">
        <f>AHSP!I1358</f>
        <v>245091</v>
      </c>
      <c r="J230" s="1253"/>
    </row>
    <row r="231" spans="1:10" ht="15.75" customHeight="1">
      <c r="A231" s="1264"/>
      <c r="B231" s="1269"/>
      <c r="C231" s="1265"/>
      <c r="D231" s="1266"/>
      <c r="E231" s="1302"/>
      <c r="F231" s="1267"/>
      <c r="G231" s="1421"/>
      <c r="J231" s="1253"/>
    </row>
    <row r="232" spans="1:10" ht="15.75" customHeight="1">
      <c r="A232" s="1264" t="str">
        <f>AHSP!C1360</f>
        <v xml:space="preserve">1.3.1.3 </v>
      </c>
      <c r="B232" s="1282" t="str">
        <f>AHSP!D1360</f>
        <v xml:space="preserve">1 m3 urukan pasir uruk untuk volume &gt; 200 m3 tanpa pemadatan secara manual </v>
      </c>
      <c r="C232" s="1265"/>
      <c r="D232" s="1266"/>
      <c r="E232" s="1302">
        <v>1</v>
      </c>
      <c r="F232" s="1267" t="s">
        <v>79</v>
      </c>
      <c r="G232" s="1421">
        <f>AHSP!I1373</f>
        <v>197668.9</v>
      </c>
      <c r="J232" s="1253"/>
    </row>
    <row r="233" spans="1:10" ht="15.75" customHeight="1">
      <c r="A233" s="1264"/>
      <c r="B233" s="1269"/>
      <c r="C233" s="1265"/>
      <c r="D233" s="1266"/>
      <c r="E233" s="1302"/>
      <c r="F233" s="1267"/>
      <c r="G233" s="1421"/>
      <c r="J233" s="1253"/>
    </row>
    <row r="234" spans="1:10" ht="15.75" customHeight="1">
      <c r="A234" s="1264" t="str">
        <f>AHSP!C1375</f>
        <v xml:space="preserve">1.3.1.4 </v>
      </c>
      <c r="B234" s="1282" t="str">
        <f>AHSP!D1375</f>
        <v>1 m3 urukan tanah biasa atau tanah liat berpasir tanpa pemadatan secara manual</v>
      </c>
      <c r="C234" s="1265"/>
      <c r="D234" s="1266"/>
      <c r="E234" s="1302">
        <v>1</v>
      </c>
      <c r="F234" s="1267" t="s">
        <v>79</v>
      </c>
      <c r="G234" s="1421">
        <f>AHSP!I1388</f>
        <v>160842</v>
      </c>
      <c r="J234" s="1253"/>
    </row>
    <row r="235" spans="1:10" ht="15.75" customHeight="1">
      <c r="A235" s="1264"/>
      <c r="B235" s="1269"/>
      <c r="C235" s="1265"/>
      <c r="D235" s="1266"/>
      <c r="E235" s="1302"/>
      <c r="F235" s="1267"/>
      <c r="G235" s="1421"/>
      <c r="J235" s="1253"/>
    </row>
    <row r="236" spans="1:10" ht="15.75" customHeight="1">
      <c r="A236" s="1264" t="str">
        <f>AHSP!C1390</f>
        <v xml:space="preserve">1.3.1.5 </v>
      </c>
      <c r="B236" s="1282" t="str">
        <f>AHSP!D1390</f>
        <v xml:space="preserve">1 m3 Urukan tanah liat (lempung) tanpa pemadatan secara manual </v>
      </c>
      <c r="C236" s="1265"/>
      <c r="D236" s="1266"/>
      <c r="E236" s="1302">
        <v>1</v>
      </c>
      <c r="F236" s="1267" t="s">
        <v>79</v>
      </c>
      <c r="G236" s="1421">
        <f>AHSP!I1403</f>
        <v>155336.5</v>
      </c>
      <c r="J236" s="1253"/>
    </row>
    <row r="237" spans="1:10" ht="15.75" customHeight="1">
      <c r="A237" s="1264"/>
      <c r="B237" s="1269"/>
      <c r="C237" s="1265"/>
      <c r="D237" s="1266"/>
      <c r="E237" s="1302"/>
      <c r="F237" s="1267"/>
      <c r="G237" s="1421"/>
      <c r="J237" s="1253"/>
    </row>
    <row r="238" spans="1:10" ht="15.75" customHeight="1">
      <c r="A238" s="1264" t="str">
        <f>AHSP!C1405</f>
        <v xml:space="preserve">1.3.1.6 </v>
      </c>
      <c r="B238" s="1282" t="str">
        <f>AHSP!D1405</f>
        <v xml:space="preserve">1m3 Urukan Batu Kerikil Tanpa Pemadatan secara manual </v>
      </c>
      <c r="C238" s="1265"/>
      <c r="D238" s="1266"/>
      <c r="E238" s="1302">
        <v>1</v>
      </c>
      <c r="F238" s="1267" t="s">
        <v>79</v>
      </c>
      <c r="G238" s="1421">
        <f>AHSP!I1418</f>
        <v>727055.77999999991</v>
      </c>
      <c r="J238" s="1253"/>
    </row>
    <row r="239" spans="1:10" ht="15.75" customHeight="1">
      <c r="A239" s="1264"/>
      <c r="B239" s="1269"/>
      <c r="C239" s="1265"/>
      <c r="D239" s="1266"/>
      <c r="E239" s="1302"/>
      <c r="F239" s="1267"/>
      <c r="G239" s="1421"/>
      <c r="J239" s="1253"/>
    </row>
    <row r="240" spans="1:10" ht="15.75" customHeight="1">
      <c r="A240" s="1264" t="str">
        <f>AHSP!C1435</f>
        <v>1.3.1.7</v>
      </c>
      <c r="B240" s="1282" t="str">
        <f>AHSP!D1435</f>
        <v xml:space="preserve">1 m3 Urukan tanah subur tanpa pemadatan secara manual </v>
      </c>
      <c r="C240" s="1265"/>
      <c r="D240" s="1266"/>
      <c r="E240" s="1302">
        <v>1</v>
      </c>
      <c r="F240" s="1267" t="s">
        <v>79</v>
      </c>
      <c r="G240" s="1421">
        <f>AHSP!I1448</f>
        <v>61480.1</v>
      </c>
      <c r="J240" s="1253"/>
    </row>
    <row r="241" spans="1:10" ht="15.75" customHeight="1">
      <c r="A241" s="1264"/>
      <c r="B241" s="1269"/>
      <c r="C241" s="1265"/>
      <c r="D241" s="1266"/>
      <c r="E241" s="1302"/>
      <c r="F241" s="1267"/>
      <c r="G241" s="1421"/>
      <c r="J241" s="1253"/>
    </row>
    <row r="242" spans="1:10" ht="15.75" customHeight="1">
      <c r="A242" s="1264" t="str">
        <f>AHSP!C1450</f>
        <v xml:space="preserve">1.3.2 </v>
      </c>
      <c r="B242" s="1269" t="str">
        <f>AHSP!D1450</f>
        <v xml:space="preserve">Pemadatan Secara Menual </v>
      </c>
      <c r="C242" s="1265"/>
      <c r="D242" s="1266"/>
      <c r="E242" s="1302"/>
      <c r="F242" s="1267"/>
      <c r="G242" s="1421"/>
      <c r="J242" s="1253"/>
    </row>
    <row r="243" spans="1:10" ht="15.75" customHeight="1">
      <c r="A243" s="1264" t="str">
        <f>AHSP!C1451</f>
        <v xml:space="preserve">1.3.2.1 </v>
      </c>
      <c r="B243" s="1282" t="str">
        <f>AHSP!D1451</f>
        <v>1 m3 pemadatan tanah per 20 cm menggunakan alat timbris secara manual</v>
      </c>
      <c r="C243" s="1265"/>
      <c r="D243" s="1266"/>
      <c r="E243" s="1302">
        <v>1</v>
      </c>
      <c r="F243" s="1267" t="s">
        <v>79</v>
      </c>
      <c r="G243" s="1421">
        <f>AHSP!I1463</f>
        <v>102465</v>
      </c>
      <c r="J243" s="1253"/>
    </row>
    <row r="244" spans="1:10" ht="15.75" customHeight="1">
      <c r="A244" s="1264"/>
      <c r="B244" s="1269"/>
      <c r="C244" s="1265"/>
      <c r="D244" s="1266"/>
      <c r="E244" s="1302"/>
      <c r="F244" s="1267"/>
      <c r="G244" s="1421"/>
      <c r="J244" s="1253"/>
    </row>
    <row r="245" spans="1:10" ht="15.75" customHeight="1">
      <c r="A245" s="1264" t="str">
        <f>AHSP!C1465</f>
        <v xml:space="preserve">1.3.2.2 </v>
      </c>
      <c r="B245" s="1282" t="str">
        <f>AHSP!D1465</f>
        <v xml:space="preserve">1 m3 timbunan dan pemadatan sirtu  secara manual </v>
      </c>
      <c r="C245" s="1265"/>
      <c r="D245" s="1266"/>
      <c r="E245" s="1302">
        <v>1</v>
      </c>
      <c r="F245" s="1267" t="s">
        <v>79</v>
      </c>
      <c r="G245" s="1421">
        <f>AHSP!I1478</f>
        <v>51347.119999999995</v>
      </c>
      <c r="J245" s="1253"/>
    </row>
    <row r="246" spans="1:10" ht="15.75" customHeight="1">
      <c r="A246" s="1264"/>
      <c r="B246" s="1269"/>
      <c r="C246" s="1265"/>
      <c r="D246" s="1266"/>
      <c r="E246" s="1302"/>
      <c r="F246" s="1267"/>
      <c r="G246" s="1421"/>
      <c r="J246" s="1253"/>
    </row>
    <row r="247" spans="1:10" ht="15.75" customHeight="1">
      <c r="A247" s="1283" t="str">
        <f>AHSP!C1480</f>
        <v xml:space="preserve">1.3.3 </v>
      </c>
      <c r="B247" s="1297" t="str">
        <f>AHSP!D1480</f>
        <v xml:space="preserve">Pemadatan Secara Semi- Mekanis </v>
      </c>
      <c r="C247" s="1295"/>
      <c r="D247" s="1296"/>
      <c r="E247" s="1302"/>
      <c r="F247" s="1267"/>
      <c r="G247" s="1421"/>
      <c r="J247" s="1253"/>
    </row>
    <row r="248" spans="1:10" ht="15.75" customHeight="1">
      <c r="A248" s="1264" t="str">
        <f>AHSP!C1481</f>
        <v xml:space="preserve">1.3.3.1 </v>
      </c>
      <c r="B248" s="1282" t="str">
        <f>AHSP!D1481</f>
        <v xml:space="preserve">1 m3 Pemadatan tanah setebal 10 cm menggunakan  mesin Stemper kuda semi mekanis  </v>
      </c>
      <c r="C248" s="1265"/>
      <c r="D248" s="1266"/>
      <c r="E248" s="1302">
        <v>1</v>
      </c>
      <c r="F248" s="1267" t="s">
        <v>79</v>
      </c>
      <c r="G248" s="1421">
        <f>AHSP!I1492</f>
        <v>8.4699999999999998E-2</v>
      </c>
      <c r="J248" s="1253"/>
    </row>
    <row r="249" spans="1:10" ht="15.75" customHeight="1">
      <c r="A249" s="1264"/>
      <c r="B249" s="1269"/>
      <c r="C249" s="1265"/>
      <c r="D249" s="1266"/>
      <c r="E249" s="1302"/>
      <c r="F249" s="1267"/>
      <c r="G249" s="1421"/>
      <c r="J249" s="1253"/>
    </row>
    <row r="250" spans="1:10" ht="15.75" customHeight="1">
      <c r="A250" s="1264" t="str">
        <f>AHSP!C1494</f>
        <v>1.3.3.2</v>
      </c>
      <c r="B250" s="1282" t="str">
        <f>AHSP!D1494</f>
        <v xml:space="preserve">1 m3 Pemadatan pasir setebal 15 cm menggunakan mesin Stamper kodok semi mekanis </v>
      </c>
      <c r="C250" s="1265"/>
      <c r="D250" s="1266"/>
      <c r="E250" s="1302">
        <v>1</v>
      </c>
      <c r="F250" s="1267" t="s">
        <v>79</v>
      </c>
      <c r="G250" s="1421">
        <f>AHSP!I1505</f>
        <v>6.3140000000000002E-2</v>
      </c>
      <c r="J250" s="1253"/>
    </row>
    <row r="251" spans="1:10" ht="15.75" customHeight="1">
      <c r="A251" s="1264"/>
      <c r="B251" s="1269"/>
      <c r="C251" s="1265"/>
      <c r="D251" s="1266"/>
      <c r="E251" s="1302"/>
      <c r="F251" s="1267"/>
      <c r="G251" s="1421"/>
      <c r="J251" s="1253"/>
    </row>
    <row r="252" spans="1:10" ht="15.75" customHeight="1">
      <c r="A252" s="1264" t="str">
        <f>AHSP!C1507</f>
        <v>1.3.3.3</v>
      </c>
      <c r="B252" s="1282" t="str">
        <f>AHSP!D1507</f>
        <v xml:space="preserve">1 m3 Pemadatan pasir setebal 20 cm menggunakan mesin Stamper VRR-550 kg semi mekanis </v>
      </c>
      <c r="C252" s="1265"/>
      <c r="D252" s="1266"/>
      <c r="E252" s="1302">
        <v>1</v>
      </c>
      <c r="F252" s="1267" t="s">
        <v>79</v>
      </c>
      <c r="G252" s="1421">
        <f>AHSP!I1518</f>
        <v>2.0130000000000002E-2</v>
      </c>
      <c r="J252" s="1253"/>
    </row>
    <row r="253" spans="1:10" ht="15.75" customHeight="1">
      <c r="A253" s="1264"/>
      <c r="B253" s="1269"/>
      <c r="C253" s="1265"/>
      <c r="D253" s="1266"/>
      <c r="E253" s="1302"/>
      <c r="F253" s="1267"/>
      <c r="G253" s="1421"/>
      <c r="J253" s="1253"/>
    </row>
    <row r="254" spans="1:10" ht="15.75" customHeight="1">
      <c r="A254" s="1264" t="str">
        <f>AHSP!C1520</f>
        <v>1.3.3.4</v>
      </c>
      <c r="B254" s="1282" t="str">
        <f>AHSP!D1520</f>
        <v xml:space="preserve">1 m3 Pemadatan pasir setebal 20 cm menggunakan mesin Stamper VRR-1,5 Ton semi mekanis </v>
      </c>
      <c r="C254" s="1265"/>
      <c r="D254" s="1266"/>
      <c r="E254" s="1302">
        <v>1</v>
      </c>
      <c r="F254" s="1267" t="s">
        <v>79</v>
      </c>
      <c r="G254" s="1421">
        <f>AHSP!I1531</f>
        <v>9.7900000000000001E-3</v>
      </c>
      <c r="J254" s="1253"/>
    </row>
    <row r="255" spans="1:10" ht="15.75" customHeight="1">
      <c r="A255" s="1264"/>
      <c r="B255" s="1269"/>
      <c r="C255" s="1265"/>
      <c r="D255" s="1266"/>
      <c r="E255" s="1302"/>
      <c r="F255" s="1267"/>
      <c r="G255" s="1421"/>
      <c r="J255" s="1253"/>
    </row>
    <row r="256" spans="1:10" ht="15.75" customHeight="1">
      <c r="A256" s="1264" t="str">
        <f>AHSP!C1533</f>
        <v>1.3.3.5</v>
      </c>
      <c r="B256" s="1282" t="str">
        <f>AHSP!D1533</f>
        <v xml:space="preserve">1 m3 Tipbunan dan Pemadatan batu kerikil meggunakan mein stamper kodok semi mekanis </v>
      </c>
      <c r="C256" s="1265"/>
      <c r="D256" s="1266"/>
      <c r="E256" s="1302">
        <v>1</v>
      </c>
      <c r="F256" s="1267" t="s">
        <v>79</v>
      </c>
      <c r="G256" s="1421">
        <f>AHSP!I1547</f>
        <v>33001.322639999999</v>
      </c>
      <c r="J256" s="1253"/>
    </row>
    <row r="257" spans="1:10" ht="15.75" customHeight="1">
      <c r="A257" s="1264"/>
      <c r="B257" s="1269"/>
      <c r="C257" s="1265"/>
      <c r="D257" s="1266"/>
      <c r="E257" s="1302"/>
      <c r="F257" s="1267"/>
      <c r="G257" s="1421"/>
      <c r="J257" s="1253"/>
    </row>
    <row r="258" spans="1:10" ht="15.75" customHeight="1">
      <c r="A258" s="1264" t="str">
        <f>AHSP!C1549</f>
        <v>1.3.3.6</v>
      </c>
      <c r="B258" s="1282" t="str">
        <f>AHSP!D1549</f>
        <v xml:space="preserve">1 m3 Timbunan dan Pemadatan Makadam semi mekanis </v>
      </c>
      <c r="C258" s="1265"/>
      <c r="D258" s="1266"/>
      <c r="E258" s="1302">
        <v>1</v>
      </c>
      <c r="F258" s="1267" t="s">
        <v>79</v>
      </c>
      <c r="G258" s="1421">
        <f>AHSP!I1563</f>
        <v>44001.328139999991</v>
      </c>
      <c r="J258" s="1253"/>
    </row>
    <row r="259" spans="1:10" ht="15.75" customHeight="1">
      <c r="A259" s="1264"/>
      <c r="B259" s="1269"/>
      <c r="C259" s="1265"/>
      <c r="D259" s="1266"/>
      <c r="E259" s="1302"/>
      <c r="F259" s="1267"/>
      <c r="G259" s="1421"/>
      <c r="J259" s="1253"/>
    </row>
    <row r="260" spans="1:10" ht="15.75" customHeight="1">
      <c r="A260" s="1283">
        <f>AHSP!C1565</f>
        <v>1.4</v>
      </c>
      <c r="B260" s="1297" t="str">
        <f>AHSP!D1565</f>
        <v xml:space="preserve">Pekerjaan Angkut  Materia dan/atau Hasil Galian </v>
      </c>
      <c r="C260" s="1295"/>
      <c r="D260" s="1296"/>
      <c r="E260" s="1302"/>
      <c r="F260" s="1267"/>
      <c r="G260" s="1421"/>
      <c r="J260" s="1253"/>
    </row>
    <row r="261" spans="1:10" ht="15.75" customHeight="1">
      <c r="A261" s="1283" t="str">
        <f>AHSP!C1566</f>
        <v xml:space="preserve">1.4.1 </v>
      </c>
      <c r="B261" s="1297" t="str">
        <f>AHSP!D1566</f>
        <v>Angkut Tanah Lepas atau Hasil Galian untuk Jarak Horizontal dan medan landai naik serta turun &gt;2"</v>
      </c>
      <c r="C261" s="1295"/>
      <c r="D261" s="1296"/>
      <c r="E261" s="1302"/>
      <c r="F261" s="1267"/>
      <c r="G261" s="1421"/>
      <c r="J261" s="1253"/>
    </row>
    <row r="262" spans="1:10" ht="15.75" customHeight="1">
      <c r="A262" s="1264" t="str">
        <f>AHSP!C1567</f>
        <v xml:space="preserve">1.4.1.1 </v>
      </c>
      <c r="B262" s="1282" t="str">
        <f>AHSP!D1567</f>
        <v>Mengangkut 1 m3 tanah lepas, jarak angkut s.d 10 m</v>
      </c>
      <c r="C262" s="1265"/>
      <c r="D262" s="1266"/>
      <c r="E262" s="1302">
        <v>1</v>
      </c>
      <c r="F262" s="1267" t="s">
        <v>79</v>
      </c>
      <c r="G262" s="1421">
        <f>AHSP!I1579</f>
        <v>43112.740000000005</v>
      </c>
      <c r="J262" s="1253"/>
    </row>
    <row r="263" spans="1:10" ht="15.75" customHeight="1">
      <c r="A263" s="1264"/>
      <c r="B263" s="1269"/>
      <c r="C263" s="1265"/>
      <c r="D263" s="1266"/>
      <c r="E263" s="1302"/>
      <c r="F263" s="1267"/>
      <c r="G263" s="1421"/>
      <c r="J263" s="1253"/>
    </row>
    <row r="264" spans="1:10" ht="15.75" customHeight="1">
      <c r="A264" s="1281" t="str">
        <f>AHSP!C1599</f>
        <v>1.6</v>
      </c>
      <c r="B264" s="1282" t="str">
        <f>AHSP!D1599</f>
        <v>PEKERJAAN PEMBONGKARAN</v>
      </c>
      <c r="C264" s="1265"/>
      <c r="D264" s="1266"/>
      <c r="E264" s="1302"/>
      <c r="F264" s="1267"/>
      <c r="G264" s="1421"/>
      <c r="J264" s="1253"/>
    </row>
    <row r="265" spans="1:10" ht="15.75" customHeight="1">
      <c r="A265" s="1264" t="str">
        <f>AHSP!C1600</f>
        <v>1.6.1</v>
      </c>
      <c r="B265" s="1282" t="str">
        <f>AHSP!D1600</f>
        <v>Bongkaran 1 m3 pasangan batu (manual) untuk bangunan gedung</v>
      </c>
      <c r="C265" s="1265"/>
      <c r="D265" s="1266"/>
      <c r="E265" s="1302">
        <v>1</v>
      </c>
      <c r="F265" s="1267" t="s">
        <v>79</v>
      </c>
      <c r="G265" s="1421">
        <f>AHSP!I1615</f>
        <v>132000.10450000002</v>
      </c>
      <c r="J265" s="1253"/>
    </row>
    <row r="266" spans="1:10" ht="15.75" customHeight="1">
      <c r="A266" s="1264"/>
      <c r="B266" s="1269"/>
      <c r="C266" s="1265"/>
      <c r="D266" s="1266"/>
      <c r="E266" s="1302"/>
      <c r="F266" s="1267"/>
      <c r="G266" s="1421"/>
      <c r="J266" s="1253"/>
    </row>
    <row r="267" spans="1:10" ht="15.75" customHeight="1">
      <c r="A267" s="1264" t="str">
        <f>AHSP!C1617</f>
        <v>1.6.2</v>
      </c>
      <c r="B267" s="1282" t="str">
        <f>AHSP!D1617</f>
        <v xml:space="preserve">Bongkaran 1 m3 pasangan batu dengan jack hammer untuk bangunan gedung </v>
      </c>
      <c r="C267" s="1265"/>
      <c r="D267" s="1266"/>
      <c r="E267" s="1302">
        <v>1</v>
      </c>
      <c r="F267" s="1267" t="s">
        <v>79</v>
      </c>
      <c r="G267" s="1421">
        <f>AHSP!I1630</f>
        <v>22000.065999999999</v>
      </c>
      <c r="J267" s="1253"/>
    </row>
    <row r="268" spans="1:10" ht="15.75" customHeight="1">
      <c r="A268" s="1264"/>
      <c r="B268" s="1269"/>
      <c r="C268" s="1265"/>
      <c r="D268" s="1266"/>
      <c r="E268" s="1302"/>
      <c r="F268" s="1267"/>
      <c r="G268" s="1421"/>
      <c r="J268" s="1253"/>
    </row>
    <row r="269" spans="1:10" ht="15.75" customHeight="1">
      <c r="A269" s="1264" t="str">
        <f>AHSP!C1632</f>
        <v>1.6.3</v>
      </c>
      <c r="B269" s="1282" t="str">
        <f>AHSP!D1632</f>
        <v>Bongkaran 1 m3 beton mutu rendah f’c &lt; 20 MPa secara manual</v>
      </c>
      <c r="C269" s="1265"/>
      <c r="D269" s="1266"/>
      <c r="E269" s="1302">
        <v>1</v>
      </c>
      <c r="F269" s="1267" t="s">
        <v>79</v>
      </c>
      <c r="G269" s="1421">
        <f>AHSP!I1649</f>
        <v>232594.34000000003</v>
      </c>
      <c r="J269" s="1253"/>
    </row>
    <row r="270" spans="1:10" ht="15.75" customHeight="1">
      <c r="A270" s="1264"/>
      <c r="B270" s="1269"/>
      <c r="C270" s="1265"/>
      <c r="D270" s="1266"/>
      <c r="E270" s="1302"/>
      <c r="F270" s="1267"/>
      <c r="G270" s="1421"/>
      <c r="J270" s="1253"/>
    </row>
    <row r="271" spans="1:10" ht="15.75" customHeight="1">
      <c r="A271" s="1264" t="str">
        <f>AHSP!C1651</f>
        <v xml:space="preserve">1.6.4 </v>
      </c>
      <c r="B271" s="1282" t="str">
        <f>AHSP!D1651</f>
        <v>Bongkaran 1 m3 beton mutu rendah f’c ≥ 20 MPa secara manual</v>
      </c>
      <c r="C271" s="1265"/>
      <c r="D271" s="1266"/>
      <c r="E271" s="1302">
        <v>1</v>
      </c>
      <c r="F271" s="1267" t="s">
        <v>79</v>
      </c>
      <c r="G271" s="1421">
        <f>AHSP!I1668</f>
        <v>737749.53999999992</v>
      </c>
      <c r="J271" s="1253"/>
    </row>
    <row r="272" spans="1:10" ht="15.75" customHeight="1">
      <c r="A272" s="1264"/>
      <c r="B272" s="1269"/>
      <c r="C272" s="1265"/>
      <c r="D272" s="1266"/>
      <c r="E272" s="1302"/>
      <c r="F272" s="1267"/>
      <c r="G272" s="1421"/>
      <c r="J272" s="1253"/>
    </row>
    <row r="273" spans="1:10" ht="15.75" customHeight="1">
      <c r="A273" s="1264" t="str">
        <f>AHSP!C1670</f>
        <v>1.6.5</v>
      </c>
      <c r="B273" s="1282" t="str">
        <f>AHSP!D1670</f>
        <v>Bongkaran 1 m3 beton mutu rendah f’c &lt; 20 MPa dengan jack hammer</v>
      </c>
      <c r="C273" s="1265"/>
      <c r="D273" s="1266"/>
      <c r="E273" s="1302">
        <v>1</v>
      </c>
      <c r="F273" s="1267" t="s">
        <v>79</v>
      </c>
      <c r="G273" s="1421">
        <f>AHSP!I1683</f>
        <v>43252.055</v>
      </c>
      <c r="J273" s="1253"/>
    </row>
    <row r="274" spans="1:10" ht="15.75" customHeight="1">
      <c r="A274" s="1264"/>
      <c r="B274" s="1269"/>
      <c r="C274" s="1265"/>
      <c r="D274" s="1266"/>
      <c r="E274" s="1302"/>
      <c r="F274" s="1267"/>
      <c r="G274" s="1421"/>
      <c r="J274" s="1253"/>
    </row>
    <row r="275" spans="1:10" ht="15.75" customHeight="1">
      <c r="A275" s="1264" t="str">
        <f>AHSP!C1685</f>
        <v xml:space="preserve">1.6.6 </v>
      </c>
      <c r="B275" s="1282" t="str">
        <f>AHSP!D1685</f>
        <v>Bongkaran 1 m3 beton mutu sedang 20 MPa ≤ f’c ≤ 40 MPa dengan jack hammer</v>
      </c>
      <c r="C275" s="1265"/>
      <c r="D275" s="1266"/>
      <c r="E275" s="1302">
        <v>1</v>
      </c>
      <c r="F275" s="1267" t="s">
        <v>79</v>
      </c>
      <c r="G275" s="1421">
        <f>AHSP!I1698</f>
        <v>81972.055000000008</v>
      </c>
      <c r="J275" s="1253"/>
    </row>
    <row r="276" spans="1:10" ht="15.75" customHeight="1">
      <c r="A276" s="1264"/>
      <c r="B276" s="1269"/>
      <c r="C276" s="1265"/>
      <c r="D276" s="1266"/>
      <c r="E276" s="1302"/>
      <c r="F276" s="1267"/>
      <c r="G276" s="1421"/>
      <c r="J276" s="1253"/>
    </row>
    <row r="277" spans="1:10" ht="15.75" customHeight="1">
      <c r="A277" s="1264" t="str">
        <f>AHSP!C1700</f>
        <v>1.6.7</v>
      </c>
      <c r="B277" s="1282" t="str">
        <f>AHSP!D1700</f>
        <v>Bongkaran 1 m3 pasangan bata merah secara manual</v>
      </c>
      <c r="C277" s="1265"/>
      <c r="D277" s="1266"/>
      <c r="E277" s="1302">
        <v>1</v>
      </c>
      <c r="F277" s="1267" t="s">
        <v>79</v>
      </c>
      <c r="G277" s="1421">
        <f>AHSP!I1715</f>
        <v>64878.013200000001</v>
      </c>
      <c r="J277" s="1253"/>
    </row>
    <row r="278" spans="1:10" ht="15.75" customHeight="1">
      <c r="A278" s="1264"/>
      <c r="B278" s="1269"/>
      <c r="C278" s="1265"/>
      <c r="D278" s="1266"/>
      <c r="E278" s="1302"/>
      <c r="F278" s="1267"/>
      <c r="G278" s="1421"/>
      <c r="J278" s="1253"/>
    </row>
    <row r="279" spans="1:10" ht="15.75" customHeight="1">
      <c r="A279" s="1264" t="str">
        <f>AHSP!C1717</f>
        <v>1.6.8</v>
      </c>
      <c r="B279" s="1282" t="str">
        <f>AHSP!D1717</f>
        <v>Bongkaran 1 m3 pasangan bata merah dengan jack hammer</v>
      </c>
      <c r="C279" s="1265"/>
      <c r="D279" s="1266"/>
      <c r="E279" s="1302">
        <v>1</v>
      </c>
      <c r="F279" s="1267" t="s">
        <v>79</v>
      </c>
      <c r="G279" s="1421">
        <f>AHSP!I1730</f>
        <v>32439.016499999998</v>
      </c>
      <c r="J279" s="1253"/>
    </row>
    <row r="280" spans="1:10" ht="15.75" customHeight="1">
      <c r="A280" s="1264"/>
      <c r="B280" s="1269"/>
      <c r="C280" s="1265"/>
      <c r="D280" s="1266"/>
      <c r="E280" s="1302"/>
      <c r="F280" s="1267"/>
      <c r="G280" s="1421"/>
      <c r="J280" s="1253"/>
    </row>
    <row r="281" spans="1:10" ht="15.75" customHeight="1">
      <c r="A281" s="1264" t="str">
        <f>AHSP!C1732</f>
        <v>1.6.9</v>
      </c>
      <c r="B281" s="1282" t="str">
        <f>AHSP!D1732</f>
        <v>Bongkaran 1 m2 rangka atap / reng/ kaso struktur kayu dan ditempatkan di pemyimpanan sementara (bongkaran tidak dipakai kembali)</v>
      </c>
      <c r="C281" s="1265"/>
      <c r="D281" s="1266"/>
      <c r="E281" s="1302">
        <v>1</v>
      </c>
      <c r="F281" s="1267" t="s">
        <v>79</v>
      </c>
      <c r="G281" s="1421">
        <f>AHSP!I1746</f>
        <v>22389.4</v>
      </c>
      <c r="J281" s="1253"/>
    </row>
    <row r="282" spans="1:10" ht="15.75" customHeight="1">
      <c r="A282" s="1264"/>
      <c r="B282" s="1269"/>
      <c r="C282" s="1265"/>
      <c r="D282" s="1266"/>
      <c r="E282" s="1302"/>
      <c r="F282" s="1267"/>
      <c r="G282" s="1421"/>
      <c r="J282" s="1253"/>
    </row>
    <row r="283" spans="1:10" ht="15.75" customHeight="1">
      <c r="A283" s="1264" t="str">
        <f>AHSP!C1748</f>
        <v>1.6.10</v>
      </c>
      <c r="B283" s="1282" t="str">
        <f>AHSP!D1748</f>
        <v>Bongkaran 1 m3 kuda-kuda / gording/ balok kayu dan ditempatkan di pemyimpanan sementara (bogkaran dipakai kembali)</v>
      </c>
      <c r="C283" s="1265"/>
      <c r="D283" s="1266"/>
      <c r="E283" s="1302">
        <v>1</v>
      </c>
      <c r="F283" s="1267" t="s">
        <v>79</v>
      </c>
      <c r="G283" s="1421">
        <f>AHSP!I1764</f>
        <v>2772307.03046</v>
      </c>
      <c r="J283" s="1253"/>
    </row>
    <row r="284" spans="1:10" ht="15.75" customHeight="1">
      <c r="A284" s="1264"/>
      <c r="B284" s="1269"/>
      <c r="C284" s="1265"/>
      <c r="D284" s="1266"/>
      <c r="E284" s="1302"/>
      <c r="F284" s="1267"/>
      <c r="G284" s="1421"/>
      <c r="J284" s="1253"/>
    </row>
    <row r="285" spans="1:10" ht="15.75" customHeight="1">
      <c r="A285" s="1264" t="str">
        <f>AHSP!C1766</f>
        <v>1.6.11</v>
      </c>
      <c r="B285" s="1282" t="str">
        <f>AHSP!D1766</f>
        <v>Bongkaran 1 m3 kuda-kuda / gording/ balok kayu dan ditempatkan di pemyimpanan sementara (bogkaran tidak dipakai kembali)</v>
      </c>
      <c r="C285" s="1265"/>
      <c r="D285" s="1266"/>
      <c r="E285" s="1302">
        <v>1</v>
      </c>
      <c r="F285" s="1267" t="s">
        <v>79</v>
      </c>
      <c r="G285" s="1421">
        <f>AHSP!I1782</f>
        <v>2494946.5844600005</v>
      </c>
      <c r="J285" s="1253"/>
    </row>
    <row r="286" spans="1:10" ht="15.75" customHeight="1">
      <c r="A286" s="1264"/>
      <c r="B286" s="1269"/>
      <c r="C286" s="1265"/>
      <c r="D286" s="1266"/>
      <c r="E286" s="1302"/>
      <c r="F286" s="1267"/>
      <c r="G286" s="1421"/>
      <c r="J286" s="1253"/>
    </row>
    <row r="287" spans="1:10" ht="15.75" customHeight="1">
      <c r="A287" s="1264" t="str">
        <f>AHSP!C1784</f>
        <v>1.6.12</v>
      </c>
      <c r="B287" s="1282" t="str">
        <f>AHSP!D1784</f>
        <v>Bongkaran 1 m2 plafon termasuk rangka kayu/hollow dan ditempatkan di peyimpanan sementara (bongkaran tidak dipakai kembali)</v>
      </c>
      <c r="C287" s="1265"/>
      <c r="D287" s="1266"/>
      <c r="E287" s="1302">
        <v>1</v>
      </c>
      <c r="F287" s="1267" t="s">
        <v>115</v>
      </c>
      <c r="G287" s="1421">
        <f>AHSP!I1799</f>
        <v>27148.828300000001</v>
      </c>
      <c r="J287" s="1253"/>
    </row>
    <row r="288" spans="1:10" ht="15.75" customHeight="1">
      <c r="A288" s="1264"/>
      <c r="B288" s="1269"/>
      <c r="C288" s="1265"/>
      <c r="D288" s="1266"/>
      <c r="E288" s="1302"/>
      <c r="F288" s="1267"/>
      <c r="G288" s="1421"/>
      <c r="J288" s="1253"/>
    </row>
    <row r="289" spans="1:10" ht="15.75" customHeight="1">
      <c r="A289" s="1264" t="str">
        <f>AHSP!C1801</f>
        <v>1.6.13</v>
      </c>
      <c r="B289" s="1282" t="str">
        <f>AHSP!D1801</f>
        <v>Bongkaran 1 m2 plafon termasuk rangka kayu/hollow dan ditempatkan di peyimpanan sementara (bongkaran  dipakai kembali)</v>
      </c>
      <c r="C289" s="1265"/>
      <c r="D289" s="1266"/>
      <c r="E289" s="1302">
        <v>1</v>
      </c>
      <c r="F289" s="1267" t="s">
        <v>115</v>
      </c>
      <c r="G289" s="1421">
        <f>AHSP!I1816</f>
        <v>54301.8223</v>
      </c>
      <c r="J289" s="1253"/>
    </row>
    <row r="290" spans="1:10" ht="15.75" customHeight="1">
      <c r="A290" s="1264"/>
      <c r="B290" s="1269"/>
      <c r="C290" s="1265"/>
      <c r="D290" s="1266"/>
      <c r="E290" s="1302"/>
      <c r="F290" s="1267"/>
      <c r="G290" s="1421"/>
      <c r="J290" s="1253"/>
    </row>
    <row r="291" spans="1:10" ht="15.75" customHeight="1">
      <c r="A291" s="1264" t="str">
        <f>AHSP!C1818</f>
        <v>1.6.14</v>
      </c>
      <c r="B291" s="1282" t="str">
        <f>AHSP!D1818</f>
        <v xml:space="preserve">Pembongkaran  1 m2 Lantai Parkeet </v>
      </c>
      <c r="C291" s="1265"/>
      <c r="D291" s="1266"/>
      <c r="E291" s="1302">
        <v>1</v>
      </c>
      <c r="F291" s="1267" t="s">
        <v>115</v>
      </c>
      <c r="G291" s="1421">
        <f>AHSP!I1832</f>
        <v>17084.98</v>
      </c>
      <c r="J291" s="1253"/>
    </row>
    <row r="292" spans="1:10" ht="15.75" customHeight="1">
      <c r="A292" s="1264"/>
      <c r="B292" s="1269"/>
      <c r="C292" s="1265"/>
      <c r="D292" s="1266"/>
      <c r="E292" s="1302"/>
      <c r="F292" s="1267"/>
      <c r="G292" s="1421"/>
      <c r="J292" s="1253"/>
    </row>
    <row r="293" spans="1:10" ht="15.75" customHeight="1">
      <c r="A293" s="1264" t="str">
        <f>AHSP!C1834</f>
        <v>1.6.15</v>
      </c>
      <c r="B293" s="1282" t="str">
        <f>AHSP!D1834</f>
        <v xml:space="preserve">Pembongkaran  1 m2 Lantai Vinyl </v>
      </c>
      <c r="C293" s="1265"/>
      <c r="D293" s="1266"/>
      <c r="E293" s="1302">
        <v>1</v>
      </c>
      <c r="F293" s="1267" t="s">
        <v>115</v>
      </c>
      <c r="G293" s="1421">
        <f>AHSP!I1848</f>
        <v>14220.8</v>
      </c>
      <c r="J293" s="1253"/>
    </row>
    <row r="294" spans="1:10" ht="15.75" customHeight="1">
      <c r="A294" s="1264"/>
      <c r="B294" s="1269"/>
      <c r="C294" s="1265"/>
      <c r="D294" s="1266"/>
      <c r="E294" s="1302"/>
      <c r="F294" s="1267"/>
      <c r="G294" s="1421"/>
      <c r="J294" s="1253"/>
    </row>
    <row r="295" spans="1:10" ht="15.75" customHeight="1">
      <c r="A295" s="1264" t="str">
        <f>AHSP!C1850</f>
        <v>1.6.16</v>
      </c>
      <c r="B295" s="1282" t="str">
        <f>AHSP!D1850</f>
        <v xml:space="preserve">Pembongkaran 1 Buah Kloset Jongkok tanpa Flushing*) </v>
      </c>
      <c r="C295" s="1265"/>
      <c r="D295" s="1266"/>
      <c r="E295" s="1302">
        <v>1</v>
      </c>
      <c r="F295" s="1267" t="s">
        <v>2611</v>
      </c>
      <c r="G295" s="1421">
        <f>AHSP!I1864</f>
        <v>77621.72</v>
      </c>
      <c r="J295" s="1253"/>
    </row>
    <row r="296" spans="1:10" ht="15.75" customHeight="1">
      <c r="A296" s="1264"/>
      <c r="B296" s="1269"/>
      <c r="C296" s="1265"/>
      <c r="D296" s="1266"/>
      <c r="E296" s="1302"/>
      <c r="F296" s="1267"/>
      <c r="G296" s="1421"/>
      <c r="J296" s="1253"/>
    </row>
    <row r="297" spans="1:10" ht="15.75" customHeight="1">
      <c r="A297" s="1264" t="str">
        <f>AHSP!C1866</f>
        <v>1.6.17</v>
      </c>
      <c r="B297" s="1282" t="str">
        <f>AHSP!D1866</f>
        <v xml:space="preserve">Pembongkaran 1 Buah Kloset Jongkok dengan Flushing*) </v>
      </c>
      <c r="C297" s="1265"/>
      <c r="D297" s="1266"/>
      <c r="E297" s="1302">
        <v>1</v>
      </c>
      <c r="F297" s="1267" t="s">
        <v>2611</v>
      </c>
      <c r="G297" s="1421">
        <f>AHSP!I1880</f>
        <v>100204.63200000001</v>
      </c>
      <c r="J297" s="1253"/>
    </row>
    <row r="298" spans="1:10" ht="15.75" customHeight="1">
      <c r="A298" s="1264"/>
      <c r="B298" s="1269"/>
      <c r="C298" s="1265"/>
      <c r="D298" s="1266"/>
      <c r="E298" s="1302"/>
      <c r="F298" s="1267"/>
      <c r="G298" s="1421"/>
      <c r="J298" s="1253"/>
    </row>
    <row r="299" spans="1:10" ht="15.75" customHeight="1">
      <c r="A299" s="1264" t="str">
        <f>AHSP!C1882</f>
        <v>1.6.18</v>
      </c>
      <c r="B299" s="1282" t="str">
        <f>AHSP!D1882</f>
        <v>Pembongkaran 1 Buah Kloset Duduk</v>
      </c>
      <c r="C299" s="1265"/>
      <c r="D299" s="1266"/>
      <c r="E299" s="1302">
        <v>1</v>
      </c>
      <c r="F299" s="1267" t="s">
        <v>2611</v>
      </c>
      <c r="G299" s="1421">
        <f>AHSP!I1896</f>
        <v>77621.72</v>
      </c>
      <c r="J299" s="1253"/>
    </row>
    <row r="300" spans="1:10" ht="15.75" customHeight="1">
      <c r="A300" s="1264"/>
      <c r="B300" s="1269"/>
      <c r="C300" s="1265"/>
      <c r="D300" s="1266"/>
      <c r="E300" s="1302"/>
      <c r="F300" s="1267"/>
      <c r="G300" s="1421"/>
      <c r="J300" s="1253"/>
    </row>
    <row r="301" spans="1:10" ht="15.75" customHeight="1">
      <c r="A301" s="1264" t="str">
        <f>AHSP!C1898</f>
        <v>1.6.19</v>
      </c>
      <c r="B301" s="1282" t="str">
        <f>AHSP!D1898</f>
        <v xml:space="preserve">Pembongkaran 1 Buah Wastafel </v>
      </c>
      <c r="C301" s="1265"/>
      <c r="D301" s="1266"/>
      <c r="E301" s="1302">
        <v>1</v>
      </c>
      <c r="F301" s="1267" t="s">
        <v>2611</v>
      </c>
      <c r="G301" s="1421">
        <f>AHSP!I1912</f>
        <v>62083.780000000006</v>
      </c>
      <c r="J301" s="1253"/>
    </row>
    <row r="302" spans="1:10" ht="15.75" customHeight="1">
      <c r="A302" s="1264"/>
      <c r="B302" s="1269"/>
      <c r="C302" s="1265"/>
      <c r="D302" s="1266"/>
      <c r="E302" s="1302"/>
      <c r="F302" s="1267"/>
      <c r="G302" s="1421"/>
      <c r="J302" s="1253"/>
    </row>
    <row r="303" spans="1:10" ht="15.75" customHeight="1">
      <c r="A303" s="1264" t="str">
        <f>AHSP!C1914</f>
        <v>1.6.20</v>
      </c>
      <c r="B303" s="1282" t="str">
        <f>AHSP!D1914</f>
        <v>Pembongkaran 1 Buah Urinoir</v>
      </c>
      <c r="C303" s="1265"/>
      <c r="D303" s="1266"/>
      <c r="E303" s="1302">
        <v>1</v>
      </c>
      <c r="F303" s="1267" t="s">
        <v>2611</v>
      </c>
      <c r="G303" s="1421">
        <f>AHSP!I1928</f>
        <v>62083.780000000006</v>
      </c>
      <c r="J303" s="1253"/>
    </row>
    <row r="304" spans="1:10" ht="15.75" customHeight="1">
      <c r="A304" s="1264"/>
      <c r="B304" s="1269"/>
      <c r="C304" s="1265"/>
      <c r="D304" s="1266"/>
      <c r="E304" s="1302"/>
      <c r="F304" s="1267"/>
      <c r="G304" s="1421"/>
      <c r="J304" s="1253"/>
    </row>
    <row r="305" spans="1:10" ht="15.75" customHeight="1">
      <c r="A305" s="1264" t="str">
        <f>AHSP!C1930</f>
        <v>1.6.21</v>
      </c>
      <c r="B305" s="1282" t="str">
        <f>AHSP!D1930</f>
        <v xml:space="preserve">Pembongkaran 1 Buah Floor Drain </v>
      </c>
      <c r="C305" s="1265"/>
      <c r="D305" s="1266"/>
      <c r="E305" s="1302">
        <v>1</v>
      </c>
      <c r="F305" s="1267" t="s">
        <v>2611</v>
      </c>
      <c r="G305" s="1421">
        <f>AHSP!I1943</f>
        <v>16834.400000000001</v>
      </c>
      <c r="J305" s="1253"/>
    </row>
    <row r="306" spans="1:10" ht="15.75" customHeight="1">
      <c r="A306" s="1264"/>
      <c r="B306" s="1269"/>
      <c r="C306" s="1265"/>
      <c r="D306" s="1266"/>
      <c r="E306" s="1302"/>
      <c r="F306" s="1267"/>
      <c r="G306" s="1421"/>
      <c r="J306" s="1253"/>
    </row>
    <row r="307" spans="1:10" ht="15.75" customHeight="1">
      <c r="A307" s="1264" t="str">
        <f>AHSP!C1945</f>
        <v>1.6.22</v>
      </c>
      <c r="B307" s="1282" t="str">
        <f>AHSP!D1945</f>
        <v xml:space="preserve">Pembongkaran 1 m2 Partisi Cubical Kamar Mandi </v>
      </c>
      <c r="C307" s="1265"/>
      <c r="D307" s="1266"/>
      <c r="E307" s="1302">
        <v>1</v>
      </c>
      <c r="F307" s="1267" t="s">
        <v>115</v>
      </c>
      <c r="G307" s="1421">
        <f>AHSP!I1959</f>
        <v>16427.84</v>
      </c>
      <c r="J307" s="1253"/>
    </row>
    <row r="308" spans="1:10" ht="15.75" customHeight="1">
      <c r="A308" s="1264"/>
      <c r="B308" s="1269"/>
      <c r="C308" s="1265"/>
      <c r="D308" s="1266"/>
      <c r="E308" s="1302"/>
      <c r="F308" s="1267"/>
      <c r="G308" s="1421"/>
      <c r="J308" s="1253"/>
    </row>
    <row r="309" spans="1:10" ht="15.75" customHeight="1">
      <c r="A309" s="1264" t="str">
        <f>AHSP!C1961</f>
        <v>1.6.23</v>
      </c>
      <c r="B309" s="1282" t="str">
        <f>AHSP!D1961</f>
        <v xml:space="preserve">Pembongkaran 1 m2 Partisi Cubical Kamar Mandi </v>
      </c>
      <c r="C309" s="1265"/>
      <c r="D309" s="1266"/>
      <c r="E309" s="1302">
        <v>1</v>
      </c>
      <c r="F309" s="1267" t="s">
        <v>115</v>
      </c>
      <c r="G309" s="1421">
        <f>AHSP!I1975</f>
        <v>16427.84</v>
      </c>
      <c r="J309" s="1253"/>
    </row>
    <row r="310" spans="1:10" ht="15.75" customHeight="1">
      <c r="A310" s="1264"/>
      <c r="B310" s="1269"/>
      <c r="C310" s="1265"/>
      <c r="D310" s="1266"/>
      <c r="E310" s="1302"/>
      <c r="F310" s="1267"/>
      <c r="G310" s="1421"/>
      <c r="J310" s="1253"/>
    </row>
    <row r="311" spans="1:10" ht="15.75" customHeight="1">
      <c r="A311" s="1264" t="str">
        <f>AHSP!C1977</f>
        <v>1.6.24</v>
      </c>
      <c r="B311" s="1282" t="str">
        <f>AHSP!D1977</f>
        <v>Pembongkaran 1 m2 Partisi Kayu atau Backdrop termasuk Rangka Kayu</v>
      </c>
      <c r="C311" s="1265"/>
      <c r="D311" s="1266"/>
      <c r="E311" s="1302">
        <v>1</v>
      </c>
      <c r="F311" s="1267" t="s">
        <v>115</v>
      </c>
      <c r="G311" s="1421">
        <f>AHSP!I1991</f>
        <v>2683.3399999999997</v>
      </c>
      <c r="J311" s="1253"/>
    </row>
    <row r="312" spans="1:10" ht="15.75" customHeight="1">
      <c r="A312" s="1264"/>
      <c r="B312" s="1269"/>
      <c r="C312" s="1265"/>
      <c r="D312" s="1266"/>
      <c r="E312" s="1302"/>
      <c r="F312" s="1267"/>
      <c r="G312" s="1421"/>
      <c r="J312" s="1253"/>
    </row>
    <row r="313" spans="1:10" ht="15.75" customHeight="1">
      <c r="A313" s="1264" t="str">
        <f>AHSP!C1993</f>
        <v>1.6.25</v>
      </c>
      <c r="B313" s="1282" t="str">
        <f>AHSP!D1993</f>
        <v xml:space="preserve">Pembongkaran 1 Buah Daun Pintu Single termasuk Kusen </v>
      </c>
      <c r="C313" s="1265"/>
      <c r="D313" s="1266"/>
      <c r="E313" s="1302">
        <v>1</v>
      </c>
      <c r="F313" s="1267" t="s">
        <v>2611</v>
      </c>
      <c r="G313" s="1421">
        <f>AHSP!I2007</f>
        <v>90283.6</v>
      </c>
      <c r="J313" s="1253"/>
    </row>
    <row r="314" spans="1:10" ht="15.75" customHeight="1">
      <c r="A314" s="1264"/>
      <c r="B314" s="1269"/>
      <c r="C314" s="1265"/>
      <c r="D314" s="1266"/>
      <c r="E314" s="1302"/>
      <c r="F314" s="1267"/>
      <c r="G314" s="1421"/>
      <c r="J314" s="1253"/>
    </row>
    <row r="315" spans="1:10" ht="15.75" customHeight="1">
      <c r="A315" s="1264" t="str">
        <f>AHSP!C2009</f>
        <v>1.6.26</v>
      </c>
      <c r="B315" s="1282" t="str">
        <f>AHSP!D2009</f>
        <v xml:space="preserve">Pembongkaran 1 Buah Daun Pintu Single termasuk Kusen </v>
      </c>
      <c r="C315" s="1265"/>
      <c r="D315" s="1266"/>
      <c r="E315" s="1302">
        <v>1</v>
      </c>
      <c r="F315" s="1267" t="s">
        <v>2611</v>
      </c>
      <c r="G315" s="1421">
        <f>AHSP!I2023</f>
        <v>103503.18000000001</v>
      </c>
      <c r="J315" s="1253"/>
    </row>
    <row r="316" spans="1:10" ht="15.75" customHeight="1">
      <c r="A316" s="1264"/>
      <c r="B316" s="1269"/>
      <c r="C316" s="1265"/>
      <c r="D316" s="1266"/>
      <c r="E316" s="1302"/>
      <c r="F316" s="1267"/>
      <c r="G316" s="1421"/>
      <c r="J316" s="1253"/>
    </row>
    <row r="317" spans="1:10" ht="15.75" customHeight="1">
      <c r="A317" s="1264" t="str">
        <f>AHSP!C2025</f>
        <v>1.6.27</v>
      </c>
      <c r="B317" s="1282" t="str">
        <f>AHSP!D2025</f>
        <v xml:space="preserve">Pembongkaran 1 Buah Daun Pintu Single </v>
      </c>
      <c r="C317" s="1265"/>
      <c r="D317" s="1266"/>
      <c r="E317" s="1302">
        <v>1</v>
      </c>
      <c r="F317" s="1267" t="s">
        <v>2611</v>
      </c>
      <c r="G317" s="1421">
        <f>AHSP!I2039</f>
        <v>29567.120000000003</v>
      </c>
      <c r="J317" s="1253"/>
    </row>
    <row r="318" spans="1:10" ht="15.75" customHeight="1">
      <c r="A318" s="1264"/>
      <c r="B318" s="1269"/>
      <c r="C318" s="1265"/>
      <c r="D318" s="1266"/>
      <c r="E318" s="1302"/>
      <c r="F318" s="1267"/>
      <c r="G318" s="1421"/>
      <c r="J318" s="1253"/>
    </row>
    <row r="319" spans="1:10" ht="15.75" customHeight="1">
      <c r="A319" s="1264" t="str">
        <f>AHSP!C2041</f>
        <v>1.6.28</v>
      </c>
      <c r="B319" s="1282" t="str">
        <f>AHSP!D2041</f>
        <v xml:space="preserve">Pembongkaran 1 Buah Daun Pintu Double </v>
      </c>
      <c r="C319" s="1265"/>
      <c r="D319" s="1266"/>
      <c r="E319" s="1302">
        <v>1</v>
      </c>
      <c r="F319" s="1267" t="s">
        <v>2611</v>
      </c>
      <c r="G319" s="1421">
        <f>AHSP!I2055</f>
        <v>36958.9</v>
      </c>
      <c r="J319" s="1253"/>
    </row>
    <row r="320" spans="1:10" ht="15.75" customHeight="1">
      <c r="A320" s="1264"/>
      <c r="B320" s="1269"/>
      <c r="C320" s="1265"/>
      <c r="D320" s="1266"/>
      <c r="E320" s="1302"/>
      <c r="F320" s="1267"/>
      <c r="G320" s="1421"/>
      <c r="J320" s="1253"/>
    </row>
    <row r="321" spans="1:10" ht="15.75" customHeight="1">
      <c r="A321" s="1264" t="str">
        <f>AHSP!C2057</f>
        <v>1.6.29</v>
      </c>
      <c r="B321" s="1282" t="str">
        <f>AHSP!D2057</f>
        <v xml:space="preserve">PPembongkaran 1 Buah Daun Jendela Single termasuk Kusen 
Kayu </v>
      </c>
      <c r="C321" s="1265"/>
      <c r="D321" s="1266"/>
      <c r="E321" s="1302">
        <v>1</v>
      </c>
      <c r="F321" s="1267" t="s">
        <v>2611</v>
      </c>
      <c r="G321" s="1421">
        <f>AHSP!I2071</f>
        <v>55446.380000000005</v>
      </c>
      <c r="J321" s="1253"/>
    </row>
    <row r="322" spans="1:10" ht="15.75" customHeight="1">
      <c r="A322" s="1264"/>
      <c r="B322" s="1269"/>
      <c r="C322" s="1265"/>
      <c r="D322" s="1266"/>
      <c r="E322" s="1302"/>
      <c r="F322" s="1267"/>
      <c r="G322" s="1421"/>
      <c r="J322" s="1253"/>
    </row>
    <row r="323" spans="1:10" ht="15.75" customHeight="1">
      <c r="A323" s="1264" t="str">
        <f>AHSP!C2073</f>
        <v>1.6.30</v>
      </c>
      <c r="B323" s="1282" t="str">
        <f>AHSP!D2073</f>
        <v>Pembongkaran 1 Buah Daun Jendela Double termasuk Kusen 
Kayu</v>
      </c>
      <c r="C323" s="1265"/>
      <c r="D323" s="1266"/>
      <c r="E323" s="1302">
        <v>1</v>
      </c>
      <c r="F323" s="1267" t="s">
        <v>2611</v>
      </c>
      <c r="G323" s="1421">
        <f>AHSP!I2087</f>
        <v>77621.72</v>
      </c>
      <c r="J323" s="1253"/>
    </row>
    <row r="324" spans="1:10" ht="15.75" customHeight="1">
      <c r="A324" s="1264"/>
      <c r="B324" s="1269"/>
      <c r="C324" s="1265"/>
      <c r="D324" s="1266"/>
      <c r="E324" s="1302"/>
      <c r="F324" s="1267"/>
      <c r="G324" s="1421"/>
      <c r="J324" s="1253"/>
    </row>
    <row r="325" spans="1:10" ht="15.75" customHeight="1">
      <c r="A325" s="1264" t="str">
        <f>AHSP!C2089</f>
        <v>1.6.31</v>
      </c>
      <c r="B325" s="1282" t="str">
        <f>AHSP!D2089</f>
        <v>Pembongkaran 1 Buah Daun Jendela Single</v>
      </c>
      <c r="C325" s="1265"/>
      <c r="D325" s="1266"/>
      <c r="E325" s="1302">
        <v>1</v>
      </c>
      <c r="F325" s="1267" t="s">
        <v>2611</v>
      </c>
      <c r="G325" s="1421">
        <f>AHSP!I2103</f>
        <v>22175.34</v>
      </c>
      <c r="J325" s="1253"/>
    </row>
    <row r="326" spans="1:10" ht="15.75" customHeight="1">
      <c r="A326" s="1264"/>
      <c r="B326" s="1269"/>
      <c r="C326" s="1265"/>
      <c r="D326" s="1266"/>
      <c r="E326" s="1302"/>
      <c r="F326" s="1267"/>
      <c r="G326" s="1421"/>
      <c r="J326" s="1253"/>
    </row>
    <row r="327" spans="1:10" ht="15.75" customHeight="1">
      <c r="A327" s="1264" t="str">
        <f>AHSP!C2105</f>
        <v>1.6.32</v>
      </c>
      <c r="B327" s="1282" t="str">
        <f>AHSP!D2105</f>
        <v xml:space="preserve">Pembongkaran 1 Buah Daun Jendela Double </v>
      </c>
      <c r="C327" s="1265"/>
      <c r="D327" s="1266"/>
      <c r="E327" s="1302">
        <v>1</v>
      </c>
      <c r="F327" s="1267" t="s">
        <v>2611</v>
      </c>
      <c r="G327" s="1421">
        <f>AHSP!I2119</f>
        <v>27723.74</v>
      </c>
      <c r="J327" s="1253"/>
    </row>
    <row r="328" spans="1:10" ht="15.75" customHeight="1">
      <c r="A328" s="1264"/>
      <c r="B328" s="1269"/>
      <c r="C328" s="1265"/>
      <c r="D328" s="1266"/>
      <c r="E328" s="1302"/>
      <c r="F328" s="1267"/>
      <c r="G328" s="1421"/>
      <c r="J328" s="1253"/>
    </row>
    <row r="329" spans="1:10" ht="15.75" customHeight="1">
      <c r="A329" s="1264" t="str">
        <f>AHSP!C2121</f>
        <v>1.6.33</v>
      </c>
      <c r="B329" s="1282" t="str">
        <f>AHSP!D2121</f>
        <v xml:space="preserve">Pembongkaran 1 m2 Partisi Kaca dengan Kusen Alumunium </v>
      </c>
      <c r="C329" s="1265"/>
      <c r="D329" s="1266"/>
      <c r="E329" s="1302">
        <v>1</v>
      </c>
      <c r="F329" s="1267" t="s">
        <v>115</v>
      </c>
      <c r="G329" s="1421">
        <f>AHSP!I2135</f>
        <v>11254.980000000001</v>
      </c>
      <c r="J329" s="1253"/>
    </row>
    <row r="330" spans="1:10" ht="15.75" customHeight="1">
      <c r="A330" s="1264"/>
      <c r="B330" s="1269"/>
      <c r="C330" s="1265"/>
      <c r="D330" s="1266"/>
      <c r="E330" s="1302"/>
      <c r="F330" s="1267"/>
      <c r="G330" s="1421"/>
      <c r="J330" s="1253"/>
    </row>
    <row r="331" spans="1:10" ht="15.75" customHeight="1">
      <c r="A331" s="1264" t="str">
        <f>AHSP!C2137</f>
        <v>1.6.34</v>
      </c>
      <c r="B331" s="1282" t="str">
        <f>AHSP!D2137</f>
        <v xml:space="preserve">Pembongkaran 1 m2 Penutup Atap Genteng Tanah Liat </v>
      </c>
      <c r="C331" s="1265"/>
      <c r="D331" s="1266"/>
      <c r="E331" s="1302">
        <v>1</v>
      </c>
      <c r="F331" s="1267" t="s">
        <v>115</v>
      </c>
      <c r="G331" s="1421">
        <f>AHSP!I2151</f>
        <v>7468.34</v>
      </c>
      <c r="J331" s="1253"/>
    </row>
    <row r="332" spans="1:10" ht="15.75" customHeight="1">
      <c r="A332" s="1264"/>
      <c r="B332" s="1269"/>
      <c r="C332" s="1265"/>
      <c r="D332" s="1266"/>
      <c r="E332" s="1302"/>
      <c r="F332" s="1267"/>
      <c r="G332" s="1421"/>
      <c r="J332" s="1253"/>
    </row>
    <row r="333" spans="1:10" ht="15.75" customHeight="1">
      <c r="A333" s="1264" t="str">
        <f>AHSP!C2153</f>
        <v>1.6.35</v>
      </c>
      <c r="B333" s="1282" t="str">
        <f>AHSP!D2153</f>
        <v>Pembongkaran 1 m2 Atap Genteng Beton</v>
      </c>
      <c r="C333" s="1265"/>
      <c r="D333" s="1266"/>
      <c r="E333" s="1302">
        <v>1</v>
      </c>
      <c r="F333" s="1267" t="s">
        <v>115</v>
      </c>
      <c r="G333" s="1421">
        <f>AHSP!I2167</f>
        <v>6228.8600000000006</v>
      </c>
      <c r="J333" s="1253"/>
    </row>
    <row r="334" spans="1:10" ht="15.75" customHeight="1">
      <c r="A334" s="1264"/>
      <c r="B334" s="1269"/>
      <c r="C334" s="1265"/>
      <c r="D334" s="1266"/>
      <c r="E334" s="1302"/>
      <c r="F334" s="1267"/>
      <c r="G334" s="1421"/>
      <c r="J334" s="1253"/>
    </row>
    <row r="335" spans="1:10" ht="15.75" customHeight="1">
      <c r="A335" s="1264" t="str">
        <f>AHSP!C2169</f>
        <v>1.6.36</v>
      </c>
      <c r="B335" s="1282" t="str">
        <f>AHSP!D2169</f>
        <v xml:space="preserve">Pembongkaran 1 m2 Penutup Atap Serat Semen </v>
      </c>
      <c r="C335" s="1265"/>
      <c r="D335" s="1266"/>
      <c r="E335" s="1302">
        <v>1</v>
      </c>
      <c r="F335" s="1267" t="s">
        <v>115</v>
      </c>
      <c r="G335" s="1421">
        <f>AHSP!I2183</f>
        <v>10286.32</v>
      </c>
      <c r="J335" s="1253"/>
    </row>
    <row r="336" spans="1:10" ht="15.75" customHeight="1">
      <c r="A336" s="1264"/>
      <c r="B336" s="1269"/>
      <c r="C336" s="1265"/>
      <c r="D336" s="1266"/>
      <c r="E336" s="1302"/>
      <c r="F336" s="1267"/>
      <c r="G336" s="1421"/>
      <c r="J336" s="1253"/>
    </row>
    <row r="337" spans="1:10" ht="15.75" customHeight="1">
      <c r="A337" s="1264" t="str">
        <f>AHSP!C2185</f>
        <v>1.6.37</v>
      </c>
      <c r="B337" s="1282" t="str">
        <f>AHSP!D2185</f>
        <v xml:space="preserve">Pembongkaran 1 m2 Penutup Atap Seng Gelombang </v>
      </c>
      <c r="C337" s="1265"/>
      <c r="D337" s="1266"/>
      <c r="E337" s="1302">
        <v>1</v>
      </c>
      <c r="F337" s="1267" t="s">
        <v>115</v>
      </c>
      <c r="G337" s="1421">
        <f>AHSP!I2199</f>
        <v>12276.88</v>
      </c>
      <c r="J337" s="1253"/>
    </row>
    <row r="338" spans="1:10" ht="15.75" customHeight="1">
      <c r="A338" s="1264"/>
      <c r="B338" s="1269"/>
      <c r="C338" s="1265"/>
      <c r="D338" s="1266"/>
      <c r="E338" s="1302"/>
      <c r="F338" s="1267"/>
      <c r="G338" s="1421"/>
      <c r="J338" s="1253"/>
    </row>
    <row r="339" spans="1:10" ht="15.75" customHeight="1">
      <c r="A339" s="1264" t="str">
        <f>AHSP!C2201</f>
        <v>1.6.3.8</v>
      </c>
      <c r="B339" s="1282" t="str">
        <f>AHSP!D2201</f>
        <v xml:space="preserve">Pembongkaran 1 m2 Penutup Atap Seng Gelombang </v>
      </c>
      <c r="C339" s="1265"/>
      <c r="D339" s="1266"/>
      <c r="E339" s="1302">
        <v>1</v>
      </c>
      <c r="F339" s="1267" t="s">
        <v>115</v>
      </c>
      <c r="G339" s="1421">
        <f>AHSP!I2215</f>
        <v>12276.88</v>
      </c>
      <c r="J339" s="1253"/>
    </row>
    <row r="340" spans="1:10" ht="15.75" customHeight="1">
      <c r="A340" s="1264"/>
      <c r="B340" s="1269"/>
      <c r="C340" s="1265"/>
      <c r="D340" s="1266"/>
      <c r="E340" s="1302"/>
      <c r="F340" s="1267"/>
      <c r="G340" s="1421"/>
      <c r="J340" s="1253"/>
    </row>
    <row r="341" spans="1:10" ht="15.75" customHeight="1">
      <c r="A341" s="1264" t="str">
        <f>AHSP!C2217</f>
        <v>1.6.39</v>
      </c>
      <c r="B341" s="1282" t="str">
        <f>AHSP!D2217</f>
        <v xml:space="preserve">Pembongkaran 1 m2 Penutup Atap Fiberglass/ Rooflight </v>
      </c>
      <c r="C341" s="1265"/>
      <c r="D341" s="1266"/>
      <c r="E341" s="1302">
        <v>1</v>
      </c>
      <c r="F341" s="1267" t="s">
        <v>115</v>
      </c>
      <c r="G341" s="1421">
        <f>AHSP!I2231</f>
        <v>10107.68</v>
      </c>
      <c r="J341" s="1253"/>
    </row>
    <row r="342" spans="1:10" ht="15.75" customHeight="1">
      <c r="A342" s="1264"/>
      <c r="B342" s="1269"/>
      <c r="C342" s="1265"/>
      <c r="D342" s="1266"/>
      <c r="E342" s="1302"/>
      <c r="F342" s="1267"/>
      <c r="G342" s="1421"/>
      <c r="J342" s="1253"/>
    </row>
    <row r="343" spans="1:10" ht="15.75" customHeight="1">
      <c r="A343" s="1264" t="str">
        <f>AHSP!C2233</f>
        <v>1.6.40</v>
      </c>
      <c r="B343" s="1282" t="str">
        <f>AHSP!D2233</f>
        <v xml:space="preserve">Pembongkaran 1 m2 Penutup Atap uPVC </v>
      </c>
      <c r="C343" s="1265"/>
      <c r="D343" s="1266"/>
      <c r="E343" s="1302">
        <v>1</v>
      </c>
      <c r="F343" s="1267" t="s">
        <v>115</v>
      </c>
      <c r="G343" s="1421">
        <f>AHSP!I2247</f>
        <v>10797.38</v>
      </c>
      <c r="J343" s="1253"/>
    </row>
    <row r="344" spans="1:10" ht="15.75" customHeight="1">
      <c r="A344" s="1264"/>
      <c r="B344" s="1269"/>
      <c r="C344" s="1265"/>
      <c r="D344" s="1266"/>
      <c r="E344" s="1302"/>
      <c r="F344" s="1267"/>
      <c r="G344" s="1421"/>
      <c r="J344" s="1253"/>
    </row>
    <row r="345" spans="1:10" ht="15.75" customHeight="1">
      <c r="A345" s="1264" t="str">
        <f>AHSP!C2249</f>
        <v>1.6.41</v>
      </c>
      <c r="B345" s="1282" t="str">
        <f>AHSP!D2249</f>
        <v>Pembongkaran 1 m2 Penutup Atap Metal Lembaran</v>
      </c>
      <c r="C345" s="1265"/>
      <c r="D345" s="1266"/>
      <c r="E345" s="1302">
        <v>1</v>
      </c>
      <c r="F345" s="1267" t="s">
        <v>115</v>
      </c>
      <c r="G345" s="1421">
        <f>AHSP!I2263</f>
        <v>8633.6799999999985</v>
      </c>
      <c r="J345" s="1253"/>
    </row>
    <row r="346" spans="1:10" ht="15.75" customHeight="1">
      <c r="A346" s="1264"/>
      <c r="B346" s="1269"/>
      <c r="C346" s="1265"/>
      <c r="D346" s="1266"/>
      <c r="E346" s="1302"/>
      <c r="F346" s="1267"/>
      <c r="G346" s="1421"/>
      <c r="J346" s="1253"/>
    </row>
    <row r="347" spans="1:10" ht="15.75" customHeight="1">
      <c r="A347" s="1264" t="str">
        <f>AHSP!C2265</f>
        <v>1.6.42</v>
      </c>
      <c r="B347" s="1282" t="str">
        <f>AHSP!D2265</f>
        <v xml:space="preserve">Pembongkaran 1 m2 Plafond tanpa Rangka Kayu/Hollow  (Parsial)*) </v>
      </c>
      <c r="C347" s="1265"/>
      <c r="D347" s="1266"/>
      <c r="E347" s="1302">
        <v>1</v>
      </c>
      <c r="F347" s="1267" t="s">
        <v>115</v>
      </c>
      <c r="G347" s="1421">
        <f>AHSP!I2280</f>
        <v>20687.076629999996</v>
      </c>
      <c r="J347" s="1253"/>
    </row>
    <row r="348" spans="1:10" ht="15.75" customHeight="1">
      <c r="A348" s="1264"/>
      <c r="B348" s="1269"/>
      <c r="C348" s="1265"/>
      <c r="D348" s="1266"/>
      <c r="E348" s="1302"/>
      <c r="F348" s="1267"/>
      <c r="G348" s="1421"/>
      <c r="J348" s="1253"/>
    </row>
    <row r="349" spans="1:10" ht="15.75" customHeight="1">
      <c r="A349" s="1264" t="str">
        <f>AHSP!C2282</f>
        <v>1.6.43</v>
      </c>
      <c r="B349" s="1282" t="str">
        <f>AHSP!D2282</f>
        <v>Pembongkaran 1 m2 Plafond tanpa Rangka Kayu/Hollow  (Total)*)</v>
      </c>
      <c r="C349" s="1265"/>
      <c r="D349" s="1266"/>
      <c r="E349" s="1302">
        <v>1</v>
      </c>
      <c r="F349" s="1267" t="s">
        <v>115</v>
      </c>
      <c r="G349" s="1421">
        <f>AHSP!I2297</f>
        <v>10366.198370000002</v>
      </c>
      <c r="J349" s="1253"/>
    </row>
    <row r="350" spans="1:10" ht="15.75" customHeight="1">
      <c r="A350" s="1264"/>
      <c r="B350" s="1269"/>
      <c r="C350" s="1265"/>
      <c r="D350" s="1266"/>
      <c r="E350" s="1302"/>
      <c r="F350" s="1267"/>
      <c r="G350" s="1421"/>
      <c r="J350" s="1253"/>
    </row>
    <row r="351" spans="1:10" ht="15.75" customHeight="1">
      <c r="A351" s="1264" t="str">
        <f>AHSP!C2299</f>
        <v>1.6.44</v>
      </c>
      <c r="B351" s="1282" t="str">
        <f>AHSP!D2299</f>
        <v xml:space="preserve">Pembongkaran 1 m2 Paving Block (Block Beton) Tebal 6 cm - 8 cm Secara Manual (Bongkaran Dipakai Kembali) </v>
      </c>
      <c r="C351" s="1265"/>
      <c r="D351" s="1266"/>
      <c r="E351" s="1302">
        <v>1</v>
      </c>
      <c r="F351" s="1267" t="s">
        <v>115</v>
      </c>
      <c r="G351" s="1421">
        <f>AHSP!I2314</f>
        <v>20687.058369999999</v>
      </c>
      <c r="J351" s="1253"/>
    </row>
    <row r="352" spans="1:10" ht="15.75" customHeight="1">
      <c r="A352" s="1264"/>
      <c r="B352" s="1269"/>
      <c r="C352" s="1265"/>
      <c r="D352" s="1266"/>
      <c r="E352" s="1302"/>
      <c r="F352" s="1267"/>
      <c r="G352" s="1421"/>
      <c r="J352" s="1253"/>
    </row>
    <row r="353" spans="1:10" ht="15.75" customHeight="1">
      <c r="A353" s="1264" t="str">
        <f>AHSP!C2316</f>
        <v>1.6.45</v>
      </c>
      <c r="B353" s="1282" t="str">
        <f>AHSP!D2316</f>
        <v xml:space="preserve">Pembongkaran 1 m2 Paving Block (Block Beton) Tebal 6 cm - 8 cm Secara Manual (Bongkaran Dipakai Kembali) </v>
      </c>
      <c r="C353" s="1265"/>
      <c r="D353" s="1266"/>
      <c r="E353" s="1302">
        <v>1</v>
      </c>
      <c r="F353" s="1267" t="s">
        <v>115</v>
      </c>
      <c r="G353" s="1421">
        <f>AHSP!I2330</f>
        <v>13770.900000000001</v>
      </c>
      <c r="J353" s="1253"/>
    </row>
    <row r="354" spans="1:10" ht="15.75" customHeight="1">
      <c r="A354" s="1264"/>
      <c r="B354" s="1269"/>
      <c r="C354" s="1265"/>
      <c r="D354" s="1266"/>
      <c r="E354" s="1302"/>
      <c r="F354" s="1267"/>
      <c r="G354" s="1421"/>
      <c r="J354" s="1253"/>
    </row>
    <row r="355" spans="1:10" ht="15.75" customHeight="1">
      <c r="A355" s="1264" t="str">
        <f>AHSP!C2332</f>
        <v>1.6.46</v>
      </c>
      <c r="B355" s="1282" t="str">
        <f>AHSP!D2332</f>
        <v>Pembongkaran 1 Unit Lampu dan Instalasi</v>
      </c>
      <c r="C355" s="1265"/>
      <c r="D355" s="1266"/>
      <c r="E355" s="1302">
        <v>1</v>
      </c>
      <c r="F355" s="1267" t="s">
        <v>2611</v>
      </c>
      <c r="G355" s="1421">
        <f>AHSP!I2345</f>
        <v>25052.5</v>
      </c>
      <c r="J355" s="1253"/>
    </row>
    <row r="356" spans="1:10" ht="15.75" customHeight="1">
      <c r="A356" s="1264"/>
      <c r="B356" s="1269"/>
      <c r="C356" s="1265"/>
      <c r="D356" s="1266"/>
      <c r="E356" s="1302"/>
      <c r="F356" s="1267"/>
      <c r="G356" s="1421"/>
      <c r="J356" s="1253"/>
    </row>
    <row r="357" spans="1:10" ht="15.75" customHeight="1">
      <c r="A357" s="1264" t="str">
        <f>AHSP!C2347</f>
        <v>1.6.47</v>
      </c>
      <c r="B357" s="1282" t="str">
        <f>AHSP!D2347</f>
        <v>Pembongkaran 1 Unit AC Wall Mounted Split dan Instalasi</v>
      </c>
      <c r="C357" s="1265"/>
      <c r="D357" s="1266"/>
      <c r="E357" s="1302">
        <v>1</v>
      </c>
      <c r="F357" s="1267" t="s">
        <v>2611</v>
      </c>
      <c r="G357" s="1421">
        <f>AHSP!I2360</f>
        <v>120456.59999999998</v>
      </c>
      <c r="J357" s="1253"/>
    </row>
    <row r="358" spans="1:10" ht="15.75" customHeight="1">
      <c r="A358" s="1264"/>
      <c r="B358" s="1269"/>
      <c r="C358" s="1265"/>
      <c r="D358" s="1266"/>
      <c r="E358" s="1302"/>
      <c r="F358" s="1267"/>
      <c r="G358" s="1421"/>
      <c r="J358" s="1253"/>
    </row>
    <row r="359" spans="1:10" ht="15.75" customHeight="1">
      <c r="A359" s="1264" t="str">
        <f>AHSP!C2362</f>
        <v>1.6.48</v>
      </c>
      <c r="B359" s="1282" t="str">
        <f>AHSP!D2362</f>
        <v xml:space="preserve">Pembongkaran 1 Unit AC Standing Indoor/Outdoor Duct Connection Berat &gt;200 kg dan Instalasi secara Manual </v>
      </c>
      <c r="C359" s="1265"/>
      <c r="D359" s="1266"/>
      <c r="E359" s="1302">
        <v>1</v>
      </c>
      <c r="F359" s="1267" t="s">
        <v>2611</v>
      </c>
      <c r="G359" s="1421">
        <f>AHSP!I2375</f>
        <v>341382.8</v>
      </c>
      <c r="J359" s="1253"/>
    </row>
    <row r="360" spans="1:10" ht="15.75" customHeight="1">
      <c r="A360" s="1264"/>
      <c r="B360" s="1269"/>
      <c r="C360" s="1265"/>
      <c r="D360" s="1266"/>
      <c r="E360" s="1302"/>
      <c r="F360" s="1267"/>
      <c r="G360" s="1421"/>
      <c r="J360" s="1253"/>
    </row>
    <row r="361" spans="1:10" ht="15.75" customHeight="1">
      <c r="A361" s="1283" t="str">
        <f>AHSP!C2377</f>
        <v>2.1.1</v>
      </c>
      <c r="B361" s="1297" t="str">
        <f>AHSP!D2377</f>
        <v xml:space="preserve">Rangka Atap Baja Ringan </v>
      </c>
      <c r="C361" s="1295"/>
      <c r="D361" s="1296"/>
      <c r="E361" s="1302"/>
      <c r="F361" s="1267"/>
      <c r="G361" s="1421"/>
      <c r="J361" s="1253"/>
    </row>
    <row r="362" spans="1:10" ht="15.75" customHeight="1">
      <c r="A362" s="1264" t="str">
        <f>AHSP!C2378</f>
        <v>2.1.1.1</v>
      </c>
      <c r="B362" s="1282" t="str">
        <f>AHSP!D2378</f>
        <v>Pemasangan 1 m2 rangka atap pelana baja ringan (canai dingin) profil C75</v>
      </c>
      <c r="C362" s="1265"/>
      <c r="D362" s="1266"/>
      <c r="E362" s="1302">
        <v>1</v>
      </c>
      <c r="F362" s="1267" t="s">
        <v>115</v>
      </c>
      <c r="G362" s="1421">
        <f>AHSP!I2400</f>
        <v>215318.57886000001</v>
      </c>
      <c r="J362" s="1253"/>
    </row>
    <row r="363" spans="1:10" ht="15.75" customHeight="1">
      <c r="A363" s="1264"/>
      <c r="B363" s="1269"/>
      <c r="C363" s="1265"/>
      <c r="D363" s="1266"/>
      <c r="E363" s="1302"/>
      <c r="F363" s="1267"/>
      <c r="G363" s="1421"/>
      <c r="J363" s="1253"/>
    </row>
    <row r="364" spans="1:10" ht="15.75" customHeight="1">
      <c r="A364" s="1264" t="str">
        <f>AHSP!C2402</f>
        <v>2.1.1.2</v>
      </c>
      <c r="B364" s="1282" t="str">
        <f>AHSP!D2402</f>
        <v>Pemasangan 1 m2 rangka atap jurai/limasan baja ringan (canai dingin) profil C75</v>
      </c>
      <c r="C364" s="1265"/>
      <c r="D364" s="1266"/>
      <c r="E364" s="1302">
        <v>1</v>
      </c>
      <c r="F364" s="1267" t="s">
        <v>115</v>
      </c>
      <c r="G364" s="1421">
        <f>AHSP!I2417</f>
        <v>419979.56</v>
      </c>
      <c r="J364" s="1253"/>
    </row>
    <row r="365" spans="1:10" ht="15.75" customHeight="1">
      <c r="A365" s="1264"/>
      <c r="B365" s="1269"/>
      <c r="C365" s="1265"/>
      <c r="D365" s="1266"/>
      <c r="E365" s="1302"/>
      <c r="F365" s="1267"/>
      <c r="G365" s="1421"/>
      <c r="J365" s="1253"/>
    </row>
    <row r="366" spans="1:10" ht="15.75" customHeight="1">
      <c r="A366" s="1264" t="str">
        <f>AHSP!C2419</f>
        <v>2.1.1.3</v>
      </c>
      <c r="B366" s="1282" t="str">
        <f>AHSP!D2419</f>
        <v>Pemasangan 1 m Kaso Baja Ringan C75 tebal 0,75 mm</v>
      </c>
      <c r="C366" s="1265"/>
      <c r="D366" s="1266"/>
      <c r="E366" s="1302">
        <v>1</v>
      </c>
      <c r="F366" s="1267" t="s">
        <v>146</v>
      </c>
      <c r="G366" s="1421">
        <f>AHSP!I2435</f>
        <v>119833.56000000001</v>
      </c>
      <c r="J366" s="1253"/>
    </row>
    <row r="367" spans="1:10" ht="15.75" customHeight="1">
      <c r="A367" s="1264"/>
      <c r="B367" s="1269"/>
      <c r="C367" s="1265"/>
      <c r="D367" s="1266"/>
      <c r="E367" s="1302"/>
      <c r="F367" s="1267"/>
      <c r="G367" s="1421"/>
      <c r="J367" s="1253"/>
    </row>
    <row r="368" spans="1:10" ht="15.75" customHeight="1">
      <c r="A368" s="1264" t="str">
        <f>AHSP!C2437</f>
        <v>2.1.1.4</v>
      </c>
      <c r="B368" s="1282" t="str">
        <f>AHSP!D2437</f>
        <v>Pemasangan 1 m  Baja Ringan R.32 tebal 0,45 mm</v>
      </c>
      <c r="C368" s="1265"/>
      <c r="D368" s="1266"/>
      <c r="E368" s="1302">
        <v>1</v>
      </c>
      <c r="F368" s="1267" t="s">
        <v>146</v>
      </c>
      <c r="G368" s="1421">
        <f>AHSP!I2453</f>
        <v>18619.920000000002</v>
      </c>
      <c r="J368" s="1253"/>
    </row>
    <row r="369" spans="1:10" ht="15.75" customHeight="1">
      <c r="A369" s="1264"/>
      <c r="B369" s="1269"/>
      <c r="C369" s="1265"/>
      <c r="D369" s="1266"/>
      <c r="E369" s="1302"/>
      <c r="F369" s="1267"/>
      <c r="G369" s="1421"/>
      <c r="J369" s="1253"/>
    </row>
    <row r="370" spans="1:10" ht="15.75" customHeight="1">
      <c r="A370" s="1283" t="str">
        <f>AHSP!C2455</f>
        <v>2.1.2</v>
      </c>
      <c r="B370" s="1297" t="str">
        <f>AHSP!D2455</f>
        <v xml:space="preserve">Rangka Atap Kayu </v>
      </c>
      <c r="C370" s="1295"/>
      <c r="D370" s="1296"/>
      <c r="E370" s="1302"/>
      <c r="F370" s="1267"/>
      <c r="G370" s="1421"/>
      <c r="J370" s="1253"/>
    </row>
    <row r="371" spans="1:10" ht="15.75" customHeight="1">
      <c r="A371" s="1264" t="str">
        <f>AHSP!C2456</f>
        <v>2.1.2.1</v>
      </c>
      <c r="B371" s="1282" t="str">
        <f>AHSP!D2456</f>
        <v xml:space="preserve">Pemasangan 1 m3 konstruksi kuda-kuda konvensional, kayu kelas I, II, dan III bentang s.d. 6 meter </v>
      </c>
      <c r="C371" s="1265"/>
      <c r="D371" s="1266"/>
      <c r="E371" s="1302">
        <v>1</v>
      </c>
      <c r="F371" s="1267" t="s">
        <v>79</v>
      </c>
      <c r="G371" s="1421">
        <f>AHSP!I2473</f>
        <v>10867780</v>
      </c>
      <c r="J371" s="1253"/>
    </row>
    <row r="372" spans="1:10" ht="15.75" customHeight="1">
      <c r="A372" s="1264"/>
      <c r="B372" s="1269"/>
      <c r="C372" s="1265"/>
      <c r="D372" s="1266"/>
      <c r="E372" s="1302"/>
      <c r="F372" s="1267"/>
      <c r="G372" s="1421"/>
      <c r="J372" s="1253"/>
    </row>
    <row r="373" spans="1:10" ht="15.75" customHeight="1">
      <c r="A373" s="1264" t="str">
        <f>AHSP!C2475</f>
        <v>2.1.2.2</v>
      </c>
      <c r="B373" s="1282" t="str">
        <f>AHSP!D2475</f>
        <v>Pemasangan 1 m3 konstruksi kuda-kuda ekspose, kayu kelas I</v>
      </c>
      <c r="C373" s="1265"/>
      <c r="D373" s="1266"/>
      <c r="E373" s="1302">
        <v>1</v>
      </c>
      <c r="F373" s="1267" t="s">
        <v>79</v>
      </c>
      <c r="G373" s="1421">
        <f>AHSP!I2492</f>
        <v>14417106</v>
      </c>
      <c r="J373" s="1253"/>
    </row>
    <row r="374" spans="1:10" ht="15.75" customHeight="1">
      <c r="A374" s="1264"/>
      <c r="B374" s="1269"/>
      <c r="C374" s="1265"/>
      <c r="D374" s="1266"/>
      <c r="E374" s="1302"/>
      <c r="F374" s="1267"/>
      <c r="G374" s="1421"/>
      <c r="J374" s="1253"/>
    </row>
    <row r="375" spans="1:10" ht="15.75" customHeight="1">
      <c r="A375" s="1264" t="str">
        <f>AHSP!C2494</f>
        <v>2.1.2.3</v>
      </c>
      <c r="B375" s="1282" t="str">
        <f>AHSP!D2494</f>
        <v>Pemasangan 1 m3 konstruksi gordeng, kayu kelas II</v>
      </c>
      <c r="C375" s="1265"/>
      <c r="D375" s="1266"/>
      <c r="E375" s="1302">
        <v>1</v>
      </c>
      <c r="F375" s="1267" t="s">
        <v>79</v>
      </c>
      <c r="G375" s="1421">
        <f>AHSP!I2511</f>
        <v>9373276</v>
      </c>
      <c r="J375" s="1253"/>
    </row>
    <row r="376" spans="1:10" ht="15.75" customHeight="1">
      <c r="A376" s="1264"/>
      <c r="B376" s="1269"/>
      <c r="C376" s="1265"/>
      <c r="D376" s="1266"/>
      <c r="E376" s="1302"/>
      <c r="F376" s="1267"/>
      <c r="G376" s="1421"/>
      <c r="J376" s="1253"/>
    </row>
    <row r="377" spans="1:10" ht="15.75" customHeight="1">
      <c r="A377" s="1264" t="str">
        <f>AHSP!C2513</f>
        <v>2.1.2.4</v>
      </c>
      <c r="B377" s="1282" t="str">
        <f>AHSP!D2513</f>
        <v>Pemasangan 1 m2 rangka atap genteng keramik, kayu kelas II</v>
      </c>
      <c r="C377" s="1265"/>
      <c r="D377" s="1266"/>
      <c r="E377" s="1302">
        <v>1</v>
      </c>
      <c r="F377" s="1267" t="s">
        <v>115</v>
      </c>
      <c r="G377" s="1421">
        <f>AHSP!I2530</f>
        <v>128544.02000000002</v>
      </c>
      <c r="J377" s="1253"/>
    </row>
    <row r="378" spans="1:10" ht="15.75" customHeight="1">
      <c r="A378" s="1264"/>
      <c r="B378" s="1269"/>
      <c r="C378" s="1265"/>
      <c r="D378" s="1266"/>
      <c r="E378" s="1302"/>
      <c r="F378" s="1267"/>
      <c r="G378" s="1421"/>
      <c r="J378" s="1253"/>
    </row>
    <row r="379" spans="1:10" ht="15.75" customHeight="1">
      <c r="A379" s="1264" t="str">
        <f>AHSP!C2532</f>
        <v>2.1.2.5</v>
      </c>
      <c r="B379" s="1282" t="str">
        <f>AHSP!D2532</f>
        <v>Pemasangan 1 m2 rangka atap genteng beton, kayu kelas II</v>
      </c>
      <c r="C379" s="1265"/>
      <c r="D379" s="1266"/>
      <c r="E379" s="1302">
        <v>1</v>
      </c>
      <c r="F379" s="1267" t="s">
        <v>115</v>
      </c>
      <c r="G379" s="1421">
        <f>AHSP!I2549</f>
        <v>143073.26</v>
      </c>
      <c r="J379" s="1253"/>
    </row>
    <row r="380" spans="1:10" ht="15.75" customHeight="1">
      <c r="A380" s="1264"/>
      <c r="B380" s="1269"/>
      <c r="C380" s="1265"/>
      <c r="D380" s="1266"/>
      <c r="E380" s="1302"/>
      <c r="F380" s="1267"/>
      <c r="G380" s="1421"/>
      <c r="J380" s="1253"/>
    </row>
    <row r="381" spans="1:10" ht="15.75" customHeight="1">
      <c r="A381" s="1264" t="str">
        <f>AHSP!C2551</f>
        <v>2.1.2.6</v>
      </c>
      <c r="B381" s="1282" t="str">
        <f>AHSP!D2551</f>
        <v>Pemasangan 1 m2 rangka atap sirap, kayu kelas II</v>
      </c>
      <c r="C381" s="1265"/>
      <c r="D381" s="1266"/>
      <c r="E381" s="1302">
        <v>1</v>
      </c>
      <c r="F381" s="1267" t="s">
        <v>115</v>
      </c>
      <c r="G381" s="1421">
        <f>AHSP!I2567</f>
        <v>70025.685714285719</v>
      </c>
      <c r="J381" s="1253"/>
    </row>
    <row r="382" spans="1:10" ht="15.75" customHeight="1">
      <c r="A382" s="1264"/>
      <c r="B382" s="1269"/>
      <c r="C382" s="1265"/>
      <c r="D382" s="1266"/>
      <c r="E382" s="1302"/>
      <c r="F382" s="1267"/>
      <c r="G382" s="1421"/>
      <c r="J382" s="1253"/>
    </row>
    <row r="383" spans="1:10" ht="15.75" customHeight="1">
      <c r="A383" s="1283" t="str">
        <f>AHSP!C2569</f>
        <v xml:space="preserve">2.2 </v>
      </c>
      <c r="B383" s="1297" t="str">
        <f>AHSP!D2569</f>
        <v xml:space="preserve">PEKERJAAN STRUKTUR BETON </v>
      </c>
      <c r="C383" s="1295"/>
      <c r="D383" s="1296"/>
      <c r="E383" s="1302"/>
      <c r="F383" s="1267"/>
      <c r="G383" s="1421"/>
      <c r="J383" s="1253"/>
    </row>
    <row r="384" spans="1:10" ht="15.75" customHeight="1">
      <c r="A384" s="1283" t="str">
        <f>AHSP!C2570</f>
        <v>2.2.1</v>
      </c>
      <c r="B384" s="1297" t="str">
        <f>AHSP!D2570</f>
        <v xml:space="preserve">Struktur Atas </v>
      </c>
      <c r="C384" s="1295"/>
      <c r="D384" s="1296"/>
      <c r="E384" s="1302"/>
      <c r="F384" s="1267"/>
      <c r="G384" s="1421"/>
      <c r="J384" s="1253"/>
    </row>
    <row r="385" spans="1:10" ht="15.75" customHeight="1">
      <c r="A385" s="1283" t="str">
        <f>AHSP!C2571</f>
        <v>2.2.1.1</v>
      </c>
      <c r="B385" s="1297" t="str">
        <f>AHSP!D2571</f>
        <v>Penulangan Beton</v>
      </c>
      <c r="C385" s="1295"/>
      <c r="D385" s="1296"/>
      <c r="E385" s="1302"/>
      <c r="F385" s="1267"/>
      <c r="G385" s="1421"/>
      <c r="J385" s="1253"/>
    </row>
    <row r="386" spans="1:10" ht="15.75" customHeight="1">
      <c r="A386" s="1264" t="str">
        <f>AHSP!C2572</f>
        <v>2.2.1.1.1</v>
      </c>
      <c r="B386" s="1269" t="str">
        <f>AHSP!D2572</f>
        <v xml:space="preserve"> 1 kg penulangan slab untuk BjTP atau BjTS dia. &lt; 12 mm, cara manual (untuk bangunan gedung)</v>
      </c>
      <c r="C386" s="1265"/>
      <c r="D386" s="1266"/>
      <c r="E386" s="1302">
        <v>1</v>
      </c>
      <c r="F386" s="1267" t="s">
        <v>120</v>
      </c>
      <c r="G386" s="1421">
        <f>AHSP!I2588</f>
        <v>29315.440000000002</v>
      </c>
      <c r="J386" s="1253"/>
    </row>
    <row r="387" spans="1:10" ht="15.75" customHeight="1">
      <c r="A387" s="1264"/>
      <c r="B387" s="1269"/>
      <c r="C387" s="1265"/>
      <c r="D387" s="1266"/>
      <c r="E387" s="1302"/>
      <c r="F387" s="1267"/>
      <c r="G387" s="1421"/>
      <c r="J387" s="1253"/>
    </row>
    <row r="388" spans="1:10" ht="15.75" customHeight="1">
      <c r="A388" s="1264" t="str">
        <f>AHSP!C2590</f>
        <v>2.2.1.1.1a</v>
      </c>
      <c r="B388" s="1269" t="str">
        <f>AHSP!D2590</f>
        <v xml:space="preserve"> 1 kg penulangan slab untuk  BjTS atau BjTS dia. &lt; 12 mm, cara manual (untuk bangunan gedung)</v>
      </c>
      <c r="C388" s="1265"/>
      <c r="D388" s="1266"/>
      <c r="E388" s="1302">
        <v>1</v>
      </c>
      <c r="F388" s="1267" t="s">
        <v>120</v>
      </c>
      <c r="G388" s="1421">
        <f>AHSP!I2606</f>
        <v>29315.440000000002</v>
      </c>
      <c r="J388" s="1253"/>
    </row>
    <row r="389" spans="1:10" ht="15.75" customHeight="1">
      <c r="A389" s="1264"/>
      <c r="B389" s="1269"/>
      <c r="C389" s="1265"/>
      <c r="D389" s="1266"/>
      <c r="E389" s="1302"/>
      <c r="F389" s="1267"/>
      <c r="G389" s="1421"/>
      <c r="J389" s="1253"/>
    </row>
    <row r="390" spans="1:10" ht="15.75" customHeight="1">
      <c r="A390" s="1264" t="str">
        <f>AHSP!C2608</f>
        <v>2.2.1.1.2</v>
      </c>
      <c r="B390" s="1269" t="str">
        <f>AHSP!D2608</f>
        <v xml:space="preserve"> 1 kg penulangan slab untuk BjTP dia. ≥ 12 mm, cara semi mekanis (untuk bangunan gedung)</v>
      </c>
      <c r="C390" s="1265"/>
      <c r="D390" s="1266"/>
      <c r="E390" s="1302">
        <v>1</v>
      </c>
      <c r="F390" s="1267" t="s">
        <v>120</v>
      </c>
      <c r="G390" s="1421">
        <f>AHSP!I2626</f>
        <v>26477.57244</v>
      </c>
      <c r="J390" s="1253"/>
    </row>
    <row r="391" spans="1:10" ht="15.75" customHeight="1">
      <c r="A391" s="1264"/>
      <c r="B391" s="1269"/>
      <c r="C391" s="1265"/>
      <c r="D391" s="1266"/>
      <c r="E391" s="1302"/>
      <c r="F391" s="1267"/>
      <c r="G391" s="1421"/>
      <c r="J391" s="1253"/>
    </row>
    <row r="392" spans="1:10" ht="15.75" customHeight="1">
      <c r="A392" s="1264" t="str">
        <f>AHSP!C2628</f>
        <v>2.2.1.1.2a</v>
      </c>
      <c r="B392" s="1269" t="str">
        <f>AHSP!D2628</f>
        <v xml:space="preserve"> 1 kg penulangan slab untuk BjTS dia. ≥ 12 mm, cara semi mekanis (untuk bangunan gedung)</v>
      </c>
      <c r="C392" s="1265"/>
      <c r="D392" s="1266"/>
      <c r="E392" s="1302">
        <v>1</v>
      </c>
      <c r="F392" s="1267" t="s">
        <v>120</v>
      </c>
      <c r="G392" s="1421">
        <f>AHSP!I2646</f>
        <v>26486.372440000003</v>
      </c>
      <c r="J392" s="1253"/>
    </row>
    <row r="393" spans="1:10" ht="15.75" customHeight="1">
      <c r="A393" s="1264"/>
      <c r="B393" s="1269"/>
      <c r="C393" s="1265"/>
      <c r="D393" s="1266"/>
      <c r="E393" s="1302"/>
      <c r="F393" s="1267"/>
      <c r="G393" s="1421"/>
      <c r="J393" s="1253"/>
    </row>
    <row r="394" spans="1:10" ht="15.75" customHeight="1">
      <c r="A394" s="1264" t="str">
        <f>AHSP!C2648</f>
        <v>2.2.1.1.3</v>
      </c>
      <c r="B394" s="1269" t="str">
        <f>AHSP!D2648</f>
        <v>1 kg Penulangan Kolom, Balok, Ring Balk dan Sloof untuk BjTP diameter &lt;12 mm cara Manual</v>
      </c>
      <c r="C394" s="1265"/>
      <c r="D394" s="1266"/>
      <c r="E394" s="1302">
        <v>1</v>
      </c>
      <c r="F394" s="1267" t="s">
        <v>120</v>
      </c>
      <c r="G394" s="1421">
        <f>AHSP!I2664</f>
        <v>34413.72</v>
      </c>
      <c r="J394" s="1253"/>
    </row>
    <row r="395" spans="1:10" ht="15.75" customHeight="1">
      <c r="A395" s="1264"/>
      <c r="B395" s="1269"/>
      <c r="C395" s="1265"/>
      <c r="D395" s="1266"/>
      <c r="E395" s="1302"/>
      <c r="F395" s="1267"/>
      <c r="G395" s="1421"/>
      <c r="J395" s="1253"/>
    </row>
    <row r="396" spans="1:10" ht="15.75" customHeight="1">
      <c r="A396" s="1264" t="str">
        <f>AHSP!C2666</f>
        <v>2.2.1.1.3a</v>
      </c>
      <c r="B396" s="1269" t="str">
        <f>AHSP!D2666</f>
        <v>1 kg Penulangan Kolom, Balok, Ring Balk dan Sloof untuk BjTS diameter &lt;12 mm cara Manual</v>
      </c>
      <c r="C396" s="1265"/>
      <c r="D396" s="1266"/>
      <c r="E396" s="1302">
        <v>1</v>
      </c>
      <c r="F396" s="1267" t="s">
        <v>120</v>
      </c>
      <c r="G396" s="1421">
        <f>AHSP!I2682</f>
        <v>34413.72</v>
      </c>
      <c r="J396" s="1253"/>
    </row>
    <row r="397" spans="1:10" ht="15.75" customHeight="1">
      <c r="A397" s="1264"/>
      <c r="B397" s="1269"/>
      <c r="C397" s="1265"/>
      <c r="D397" s="1266"/>
      <c r="E397" s="1302"/>
      <c r="F397" s="1267"/>
      <c r="G397" s="1421"/>
      <c r="J397" s="1253"/>
    </row>
    <row r="398" spans="1:10" ht="15.75" customHeight="1">
      <c r="A398" s="1264" t="str">
        <f>AHSP!C2684</f>
        <v>2.2.1.1.4</v>
      </c>
      <c r="B398" s="1269" t="str">
        <f>AHSP!D2684</f>
        <v>1 kg penulangan kolom, balok, ring balk, sloof, dan shearwall untuk BjTP  dia. ≥ 12 mm, cara semi mekanis (untuk bangunan gedung)</v>
      </c>
      <c r="C398" s="1265"/>
      <c r="D398" s="1266"/>
      <c r="E398" s="1302">
        <v>1</v>
      </c>
      <c r="F398" s="1267" t="s">
        <v>120</v>
      </c>
      <c r="G398" s="1421">
        <f>AHSP!I2702</f>
        <v>27853.144880000003</v>
      </c>
      <c r="J398" s="1253"/>
    </row>
    <row r="399" spans="1:10" ht="15.75" customHeight="1">
      <c r="A399" s="1264"/>
      <c r="B399" s="1269"/>
      <c r="C399" s="1265"/>
      <c r="D399" s="1266"/>
      <c r="E399" s="1302"/>
      <c r="F399" s="1267"/>
      <c r="G399" s="1421"/>
      <c r="J399" s="1253"/>
    </row>
    <row r="400" spans="1:10" ht="15.75" customHeight="1">
      <c r="A400" s="1264" t="str">
        <f>AHSP!C2704</f>
        <v>2.2.1.1.4a</v>
      </c>
      <c r="B400" s="1269" t="str">
        <f>AHSP!D2704</f>
        <v>1 kg penulangan kolom, balok, ring balk, sloof, dan shearwall untuk BjTPS  dia. ≥ 12 mm, cara semi mekanis (untuk bangunan gedung)</v>
      </c>
      <c r="C400" s="1265"/>
      <c r="D400" s="1266"/>
      <c r="E400" s="1302">
        <v>1</v>
      </c>
      <c r="F400" s="1267" t="s">
        <v>120</v>
      </c>
      <c r="G400" s="1421">
        <f>AHSP!I2722</f>
        <v>27111.744880000002</v>
      </c>
      <c r="J400" s="1253"/>
    </row>
    <row r="401" spans="1:10" ht="15.75" customHeight="1">
      <c r="A401" s="1264"/>
      <c r="B401" s="1269"/>
      <c r="C401" s="1265"/>
      <c r="D401" s="1266"/>
      <c r="E401" s="1302"/>
      <c r="F401" s="1267"/>
      <c r="G401" s="1421"/>
      <c r="J401" s="1253"/>
    </row>
    <row r="402" spans="1:10" ht="15.75" customHeight="1">
      <c r="A402" s="1264" t="str">
        <f>AHSP!C2724</f>
        <v>2.2.1.1.5</v>
      </c>
      <c r="B402" s="1269" t="str">
        <f>AHSP!D2724</f>
        <v>1 kg penulangan wiremesh M6-M10 untuk slab atau dinding atau ferrocement, secara manual (untuk bangunan gedung)</v>
      </c>
      <c r="C402" s="1265"/>
      <c r="D402" s="1266"/>
      <c r="E402" s="1302">
        <v>1</v>
      </c>
      <c r="F402" s="1267" t="s">
        <v>120</v>
      </c>
      <c r="G402" s="1421">
        <f>AHSP!I2740</f>
        <v>31510.05</v>
      </c>
      <c r="J402" s="1253"/>
    </row>
    <row r="403" spans="1:10" ht="15.75" customHeight="1">
      <c r="A403" s="1264"/>
      <c r="B403" s="1269"/>
      <c r="C403" s="1265"/>
      <c r="D403" s="1266"/>
      <c r="E403" s="1302"/>
      <c r="F403" s="1267"/>
      <c r="G403" s="1421"/>
      <c r="J403" s="1253"/>
    </row>
    <row r="404" spans="1:10" ht="15.75" customHeight="1">
      <c r="A404" s="1264" t="str">
        <f>AHSP!C2742</f>
        <v>2.2.1.1.6</v>
      </c>
      <c r="B404" s="1269" t="str">
        <f>AHSP!D2742</f>
        <v>1 kg penulangan wiremesh M6-M10 untuk slab atau dinding atau ferrocement, secara semi mekanis</v>
      </c>
      <c r="C404" s="1265"/>
      <c r="D404" s="1266"/>
      <c r="E404" s="1302">
        <v>1</v>
      </c>
      <c r="F404" s="1267" t="s">
        <v>120</v>
      </c>
      <c r="G404" s="1421">
        <f>AHSP!I2759</f>
        <v>30599.756110000002</v>
      </c>
      <c r="J404" s="1253"/>
    </row>
    <row r="405" spans="1:10" ht="15.75" customHeight="1">
      <c r="A405" s="1264"/>
      <c r="B405" s="1269"/>
      <c r="C405" s="1265"/>
      <c r="D405" s="1266"/>
      <c r="E405" s="1302"/>
      <c r="F405" s="1267"/>
      <c r="G405" s="1421"/>
      <c r="J405" s="1253"/>
    </row>
    <row r="406" spans="1:10" ht="15.75" customHeight="1">
      <c r="A406" s="1264" t="str">
        <f>AHSP!C2761</f>
        <v>2.2.1.1.6a</v>
      </c>
      <c r="B406" s="1269" t="str">
        <f>AHSP!D2761</f>
        <v xml:space="preserve">1 kg Penulangan Wiremesh M7 untuk slab atau dinding atau Ferrocement secara semi mekanis (untuk Bangunan Gedung) </v>
      </c>
      <c r="C406" s="1265"/>
      <c r="D406" s="1266"/>
      <c r="E406" s="1302">
        <v>1</v>
      </c>
      <c r="F406" s="1267" t="s">
        <v>120</v>
      </c>
      <c r="G406" s="1421">
        <f>AHSP!I2778</f>
        <v>31730.556110000001</v>
      </c>
      <c r="J406" s="1253"/>
    </row>
    <row r="407" spans="1:10" ht="15.75" customHeight="1">
      <c r="A407" s="1264"/>
      <c r="B407" s="1269"/>
      <c r="C407" s="1265"/>
      <c r="D407" s="1266"/>
      <c r="E407" s="1302"/>
      <c r="F407" s="1267"/>
      <c r="G407" s="1421"/>
      <c r="J407" s="1253"/>
    </row>
    <row r="408" spans="1:10" ht="15.75" customHeight="1">
      <c r="A408" s="1264" t="str">
        <f>AHSP!C2780</f>
        <v>2.2.1.1.6b</v>
      </c>
      <c r="B408" s="1269" t="str">
        <f>AHSP!D2780</f>
        <v xml:space="preserve">1 kg Penulangan Wiremesh M8 untuk slab atau dinding atau Ferrocement secara semi mekanis (untuk Bangunan Gedung) </v>
      </c>
      <c r="C408" s="1265"/>
      <c r="D408" s="1266"/>
      <c r="E408" s="1302">
        <v>1</v>
      </c>
      <c r="F408" s="1267" t="s">
        <v>120</v>
      </c>
      <c r="G408" s="1421">
        <f>AHSP!I2797</f>
        <v>32852.556109999998</v>
      </c>
      <c r="J408" s="1253"/>
    </row>
    <row r="409" spans="1:10" ht="15.75" customHeight="1">
      <c r="A409" s="1276"/>
      <c r="B409" s="1269"/>
      <c r="C409" s="1265"/>
      <c r="D409" s="1266"/>
      <c r="E409" s="1302"/>
      <c r="F409" s="1267"/>
      <c r="G409" s="1421"/>
      <c r="J409" s="1253"/>
    </row>
    <row r="410" spans="1:10" ht="15.75" customHeight="1">
      <c r="A410" s="1264" t="str">
        <f>AHSP!C2799</f>
        <v>2.2.1.1.6c</v>
      </c>
      <c r="B410" s="1269" t="str">
        <f>AHSP!D2799</f>
        <v xml:space="preserve">1 kg Penulangan Wiremesh M9 untuk slab atau dinding atau Ferrocement secara semi mekanis (untuk Bangunan Gedung) </v>
      </c>
      <c r="C410" s="1265"/>
      <c r="D410" s="1266"/>
      <c r="E410" s="1302">
        <v>1</v>
      </c>
      <c r="F410" s="1267" t="s">
        <v>120</v>
      </c>
      <c r="G410" s="1421">
        <f>AHSP!I2816</f>
        <v>178.18361000000002</v>
      </c>
      <c r="J410" s="1253"/>
    </row>
    <row r="411" spans="1:10" ht="15.75" customHeight="1">
      <c r="A411" s="1276"/>
      <c r="B411" s="1269"/>
      <c r="C411" s="1265"/>
      <c r="D411" s="1266"/>
      <c r="E411" s="1302"/>
      <c r="F411" s="1267"/>
      <c r="G411" s="1421"/>
      <c r="J411" s="1253"/>
    </row>
    <row r="412" spans="1:10" ht="15.75" customHeight="1">
      <c r="A412" s="1264" t="str">
        <f>AHSP!C2818</f>
        <v>2.2.1.1.6d</v>
      </c>
      <c r="B412" s="1269" t="str">
        <f>AHSP!D2818</f>
        <v xml:space="preserve">1 kg Penulangan Wiremesh M10 untuk slab atau dinding atau Ferrocement secara semi mekanis (untuk Bangunan Gedung) </v>
      </c>
      <c r="C412" s="1265"/>
      <c r="D412" s="1266"/>
      <c r="E412" s="1302">
        <v>1</v>
      </c>
      <c r="F412" s="1267" t="s">
        <v>120</v>
      </c>
      <c r="G412" s="1421">
        <f>AHSP!I2835</f>
        <v>178.18361000000002</v>
      </c>
      <c r="J412" s="1253"/>
    </row>
    <row r="413" spans="1:10" ht="15.75" customHeight="1">
      <c r="A413" s="1276"/>
      <c r="B413" s="1269"/>
      <c r="C413" s="1265"/>
      <c r="D413" s="1266"/>
      <c r="E413" s="1302"/>
      <c r="F413" s="1267"/>
      <c r="G413" s="1421"/>
      <c r="J413" s="1253"/>
    </row>
    <row r="414" spans="1:10" ht="15.75" customHeight="1">
      <c r="A414" s="1264" t="str">
        <f>AHSP!C2837</f>
        <v>2.2.1.1.7</v>
      </c>
      <c r="B414" s="1269" t="str">
        <f>AHSP!D2837</f>
        <v>Menaikkan 1 kg tulangan tiap kenaikan vertikal 4 m ke tapak pemasangan secara manual (untuk bangunan gedung)</v>
      </c>
      <c r="C414" s="1265"/>
      <c r="D414" s="1266"/>
      <c r="E414" s="1302">
        <v>1</v>
      </c>
      <c r="F414" s="1267" t="s">
        <v>120</v>
      </c>
      <c r="G414" s="1421">
        <f>AHSP!I2849</f>
        <v>96.736199999999997</v>
      </c>
      <c r="J414" s="1253"/>
    </row>
    <row r="415" spans="1:10" ht="15.75" customHeight="1">
      <c r="A415" s="1276"/>
      <c r="B415" s="1269"/>
      <c r="C415" s="1265"/>
      <c r="D415" s="1266"/>
      <c r="E415" s="1302"/>
      <c r="F415" s="1267"/>
      <c r="G415" s="1421"/>
      <c r="J415" s="1253"/>
    </row>
    <row r="416" spans="1:10" ht="15.75" customHeight="1">
      <c r="A416" s="1264" t="str">
        <f>AHSP!C2851</f>
        <v>2.2.1.1.8</v>
      </c>
      <c r="B416" s="1269" t="str">
        <f>AHSP!D2851</f>
        <v>Mengangkut 1 kg tulangan tiap tambahan jarak horizontal 25 m ke tapak pemasangan secara manual (untuk bangunan gedung)</v>
      </c>
      <c r="C416" s="1265"/>
      <c r="D416" s="1266"/>
      <c r="E416" s="1302">
        <v>1</v>
      </c>
      <c r="F416" s="1267" t="s">
        <v>120</v>
      </c>
      <c r="G416" s="1421">
        <f>AHSP!I2863</f>
        <v>45.4146</v>
      </c>
      <c r="J416" s="1253"/>
    </row>
    <row r="417" spans="1:10" ht="15.75" customHeight="1">
      <c r="A417" s="1276"/>
      <c r="B417" s="1269"/>
      <c r="C417" s="1265"/>
      <c r="D417" s="1266"/>
      <c r="E417" s="1302"/>
      <c r="F417" s="1267"/>
      <c r="G417" s="1421"/>
      <c r="J417" s="1253"/>
    </row>
    <row r="418" spans="1:10" ht="15.75" customHeight="1">
      <c r="A418" s="1264" t="str">
        <f>AHSP!C2865</f>
        <v>2.2.1.1.9</v>
      </c>
      <c r="B418" s="1269" t="str">
        <f>AHSP!D2865</f>
        <v>Mengangkut/menaikkan 1 kg tulangan tiap kenaikan vertikal 4 m atau tambahan jarak horizontal 25 m ke tapak pemasangan secara mekanis (untuk bangunan gedung)</v>
      </c>
      <c r="C418" s="1265"/>
      <c r="D418" s="1266"/>
      <c r="E418" s="1302">
        <v>1</v>
      </c>
      <c r="F418" s="1267" t="s">
        <v>120</v>
      </c>
      <c r="G418" s="1421">
        <f>AHSP!I2879</f>
        <v>514.360275</v>
      </c>
      <c r="J418" s="1253"/>
    </row>
    <row r="419" spans="1:10" ht="15.75" customHeight="1">
      <c r="A419" s="1276"/>
      <c r="B419" s="1269"/>
      <c r="C419" s="1265"/>
      <c r="D419" s="1266"/>
      <c r="E419" s="1302"/>
      <c r="F419" s="1267"/>
      <c r="G419" s="1421"/>
      <c r="J419" s="1253"/>
    </row>
    <row r="420" spans="1:10" ht="15.75" customHeight="1">
      <c r="A420" s="1264" t="str">
        <f>AHSP!C2881</f>
        <v>2.2.1.2</v>
      </c>
      <c r="B420" s="1269" t="str">
        <f>AHSP!D2881</f>
        <v xml:space="preserve">Pemasangan 1 m' PVC waterstop </v>
      </c>
      <c r="C420" s="1266"/>
      <c r="D420" s="1279"/>
      <c r="E420" s="1280"/>
      <c r="F420" s="1267"/>
      <c r="G420" s="1421"/>
      <c r="J420" s="1253"/>
    </row>
    <row r="421" spans="1:10">
      <c r="A421" s="1264"/>
      <c r="B421" s="1269"/>
      <c r="C421" s="1265"/>
      <c r="D421" s="1266"/>
      <c r="E421" s="1280"/>
      <c r="F421" s="1264"/>
      <c r="G421" s="1426"/>
      <c r="J421" s="1253"/>
    </row>
    <row r="422" spans="1:10">
      <c r="A422" s="1264" t="str">
        <f>AHSP!C2899</f>
        <v>2.2.1.2.2</v>
      </c>
      <c r="B422" s="1269" t="str">
        <f>AHSP!D2899</f>
        <v>Pemasangan 1 m' PVC waterstop lebar 200 mm</v>
      </c>
      <c r="C422" s="1265"/>
      <c r="D422" s="1266"/>
      <c r="E422" s="1280">
        <v>1</v>
      </c>
      <c r="F422" s="1264" t="s">
        <v>710</v>
      </c>
      <c r="G422" s="1424">
        <f>AHSP!I2914</f>
        <v>129910</v>
      </c>
      <c r="J422" s="1253"/>
    </row>
    <row r="423" spans="1:10">
      <c r="A423" s="1264"/>
      <c r="B423" s="1269"/>
      <c r="C423" s="1265"/>
      <c r="D423" s="1266"/>
      <c r="E423" s="1280"/>
      <c r="F423" s="1264"/>
      <c r="G423" s="1426"/>
      <c r="J423" s="1253"/>
    </row>
    <row r="424" spans="1:10">
      <c r="A424" s="1264" t="str">
        <f>AHSP!C2916</f>
        <v>2.2.1.2.3</v>
      </c>
      <c r="B424" s="1269" t="str">
        <f>AHSP!D2916</f>
        <v>Pemasangan 1 m' PVC waterstop lebar 230-320 mm</v>
      </c>
      <c r="C424" s="1265"/>
      <c r="D424" s="1266"/>
      <c r="E424" s="1280">
        <v>1</v>
      </c>
      <c r="F424" s="1264" t="s">
        <v>710</v>
      </c>
      <c r="G424" s="1424">
        <f>AHSP!I2932</f>
        <v>163778.45000000001</v>
      </c>
      <c r="J424" s="1253"/>
    </row>
    <row r="425" spans="1:10">
      <c r="A425" s="1264"/>
      <c r="B425" s="1269"/>
      <c r="C425" s="1265"/>
      <c r="D425" s="1266"/>
      <c r="E425" s="1304"/>
      <c r="F425" s="1291"/>
      <c r="G425" s="1427"/>
      <c r="J425" s="1253"/>
    </row>
    <row r="426" spans="1:10">
      <c r="A426" s="1283" t="str">
        <f>AHSP!C2934</f>
        <v>2.2.1.3</v>
      </c>
      <c r="B426" s="1297" t="str">
        <f>AHSP!D2934</f>
        <v xml:space="preserve">Pemasangan dan Pembongkaran Bekisting </v>
      </c>
      <c r="C426" s="1295"/>
      <c r="D426" s="1296"/>
      <c r="E426" s="1305"/>
      <c r="F426" s="1292"/>
      <c r="G426" s="1428"/>
      <c r="J426" s="1253"/>
    </row>
    <row r="427" spans="1:10">
      <c r="A427" s="1264" t="str">
        <f>AHSP!C2935</f>
        <v>2.2.1.3.1</v>
      </c>
      <c r="B427" s="1269" t="str">
        <f>AHSP!D2935</f>
        <v>Pemasangan 1 m2 bekisting untuk pondasi telapak (3 kali pakai)</v>
      </c>
      <c r="C427" s="1265"/>
      <c r="D427" s="1266"/>
      <c r="E427" s="1280">
        <v>1</v>
      </c>
      <c r="F427" s="1264" t="s">
        <v>115</v>
      </c>
      <c r="G427" s="1424">
        <f>AHSP!I2952</f>
        <v>230696.84</v>
      </c>
    </row>
    <row r="428" spans="1:10">
      <c r="A428" s="1264"/>
      <c r="B428" s="1269"/>
      <c r="C428" s="1265"/>
      <c r="D428" s="1266"/>
      <c r="E428" s="1280"/>
      <c r="F428" s="1264"/>
      <c r="G428" s="1426"/>
    </row>
    <row r="429" spans="1:10">
      <c r="A429" s="1264" t="str">
        <f>AHSP!C2954</f>
        <v>2.2.1.3.2</v>
      </c>
      <c r="B429" s="1269" t="str">
        <f>AHSP!D2954</f>
        <v>Pemasangan 1 m2 bekisting untuk sloof  (3 kali pakai)</v>
      </c>
      <c r="C429" s="1265"/>
      <c r="D429" s="1266"/>
      <c r="E429" s="1280">
        <v>1</v>
      </c>
      <c r="F429" s="1264" t="s">
        <v>115</v>
      </c>
      <c r="G429" s="1424">
        <f>AHSP!I2971</f>
        <v>237777.32</v>
      </c>
    </row>
    <row r="430" spans="1:10">
      <c r="A430" s="1264"/>
      <c r="B430" s="1269"/>
      <c r="C430" s="1265"/>
      <c r="D430" s="1266"/>
      <c r="E430" s="1280"/>
      <c r="F430" s="1264"/>
      <c r="G430" s="1426"/>
    </row>
    <row r="431" spans="1:10">
      <c r="A431" s="1264" t="str">
        <f>AHSP!C2973</f>
        <v>2.2.1.3.3</v>
      </c>
      <c r="B431" s="1269" t="str">
        <f>AHSP!D2973</f>
        <v>Pemasangan 1 m2 bekisting untuk kolom (3 kali pakai)</v>
      </c>
      <c r="C431" s="1265"/>
      <c r="D431" s="1266"/>
      <c r="E431" s="1280">
        <v>1</v>
      </c>
      <c r="F431" s="1264" t="s">
        <v>115</v>
      </c>
      <c r="G431" s="1424">
        <f>AHSP!I2992</f>
        <v>291623.63889999996</v>
      </c>
    </row>
    <row r="432" spans="1:10">
      <c r="A432" s="1264"/>
      <c r="B432" s="1269"/>
      <c r="C432" s="1265"/>
      <c r="D432" s="1266"/>
      <c r="E432" s="1280"/>
      <c r="F432" s="1264"/>
      <c r="G432" s="1426"/>
    </row>
    <row r="433" spans="1:7">
      <c r="A433" s="1264" t="str">
        <f>AHSP!C2994</f>
        <v>2.2.1.3.4</v>
      </c>
      <c r="B433" s="1269" t="str">
        <f>AHSP!D2994</f>
        <v>Pemasangan 1 m2 bekisting untuk balok (3 kali pakai)</v>
      </c>
      <c r="C433" s="1265"/>
      <c r="D433" s="1266"/>
      <c r="E433" s="1280">
        <v>1</v>
      </c>
      <c r="F433" s="1264" t="s">
        <v>115</v>
      </c>
      <c r="G433" s="1424">
        <f>AHSP!I3013</f>
        <v>297250.13889999996</v>
      </c>
    </row>
    <row r="434" spans="1:7">
      <c r="A434" s="1264"/>
      <c r="B434" s="1269"/>
      <c r="C434" s="1265"/>
      <c r="D434" s="1266"/>
      <c r="E434" s="1280"/>
      <c r="F434" s="1264"/>
      <c r="G434" s="1426"/>
    </row>
    <row r="435" spans="1:7">
      <c r="A435" s="1264" t="str">
        <f>AHSP!C3015</f>
        <v>2.2.1.3.5</v>
      </c>
      <c r="B435" s="1269" t="str">
        <f>AHSP!D3015</f>
        <v>Pemasangan 1 m2 bekisting untuk plat lantai (3 kali pakai)</v>
      </c>
      <c r="C435" s="1265"/>
      <c r="D435" s="1266"/>
      <c r="E435" s="1280">
        <v>1</v>
      </c>
      <c r="F435" s="1264" t="s">
        <v>115</v>
      </c>
      <c r="G435" s="1424">
        <f>AHSP!I3034</f>
        <v>299332.06599999999</v>
      </c>
    </row>
    <row r="436" spans="1:7">
      <c r="A436" s="1264"/>
      <c r="B436" s="1269"/>
      <c r="C436" s="1265"/>
      <c r="D436" s="1266"/>
      <c r="E436" s="1280"/>
      <c r="F436" s="1264"/>
      <c r="G436" s="1426"/>
    </row>
    <row r="437" spans="1:7">
      <c r="A437" s="1264" t="str">
        <f>AHSP!C3036</f>
        <v>2.2.1.3.6</v>
      </c>
      <c r="B437" s="1269" t="str">
        <f>AHSP!D3036</f>
        <v>Pemasangan 1 m2 bekisting untuk dinding shearwall (3 kali pakai)</v>
      </c>
      <c r="C437" s="1265"/>
      <c r="D437" s="1266"/>
      <c r="E437" s="1280">
        <v>1</v>
      </c>
      <c r="F437" s="1264" t="s">
        <v>115</v>
      </c>
      <c r="G437" s="1424">
        <f>AHSP!I3056</f>
        <v>323708.06599999999</v>
      </c>
    </row>
    <row r="438" spans="1:7">
      <c r="A438" s="1264"/>
      <c r="B438" s="1269"/>
      <c r="C438" s="1265"/>
      <c r="D438" s="1266"/>
      <c r="E438" s="1280"/>
      <c r="F438" s="1264"/>
      <c r="G438" s="1426"/>
    </row>
    <row r="439" spans="1:7">
      <c r="A439" s="1264" t="str">
        <f>AHSP!C3058</f>
        <v>2.2.1.3.7</v>
      </c>
      <c r="B439" s="1269" t="str">
        <f>AHSP!D3058</f>
        <v>Pemasangan 1 m2 bekisting untuk tangga (3 kali pakai)</v>
      </c>
      <c r="C439" s="1265"/>
      <c r="D439" s="1266"/>
      <c r="E439" s="1280">
        <v>1</v>
      </c>
      <c r="F439" s="1264" t="s">
        <v>115</v>
      </c>
      <c r="G439" s="1424">
        <f>AHSP!I3077</f>
        <v>291087.56599999999</v>
      </c>
    </row>
    <row r="440" spans="1:7">
      <c r="A440" s="1264"/>
      <c r="B440" s="1269"/>
      <c r="C440" s="1265"/>
      <c r="D440" s="1266"/>
      <c r="E440" s="1280"/>
      <c r="F440" s="1264"/>
      <c r="G440" s="1426"/>
    </row>
    <row r="441" spans="1:7">
      <c r="A441" s="1264" t="str">
        <f>AHSP!C3079</f>
        <v>2.2.1.3.8</v>
      </c>
      <c r="B441" s="1269" t="str">
        <f>AHSP!D3079</f>
        <v>Pemasangan 1 m2 bekisting jembatan untuk pengecoran beton (3 kali pakai)</v>
      </c>
      <c r="C441" s="1265"/>
      <c r="D441" s="1266"/>
      <c r="E441" s="1280">
        <v>1</v>
      </c>
      <c r="F441" s="1264" t="s">
        <v>115</v>
      </c>
      <c r="G441" s="1424">
        <f>AHSP!I3096</f>
        <v>93812.994000000006</v>
      </c>
    </row>
    <row r="442" spans="1:7">
      <c r="A442" s="1264"/>
      <c r="B442" s="1269"/>
      <c r="C442" s="1265"/>
      <c r="D442" s="1266"/>
      <c r="E442" s="1280"/>
      <c r="F442" s="1264"/>
      <c r="G442" s="1426"/>
    </row>
    <row r="443" spans="1:7">
      <c r="A443" s="1264" t="str">
        <f>AHSP!C3098</f>
        <v>2.2.1.3.9</v>
      </c>
      <c r="B443" s="1269" t="str">
        <f>AHSP!D3098</f>
        <v>Pembongkaran 1 m2 bekisting secara biasa pada bangunan gedung (termasuk membersihkan dan membereskan puing-puing)</v>
      </c>
      <c r="C443" s="1265"/>
      <c r="D443" s="1266"/>
      <c r="E443" s="1280">
        <v>1</v>
      </c>
      <c r="F443" s="1264" t="s">
        <v>115</v>
      </c>
      <c r="G443" s="1424">
        <f>AHSP!I3110</f>
        <v>8650.4</v>
      </c>
    </row>
    <row r="444" spans="1:7">
      <c r="A444" s="1264"/>
      <c r="B444" s="1269"/>
      <c r="C444" s="1265"/>
      <c r="D444" s="1266"/>
      <c r="E444" s="1280"/>
      <c r="F444" s="1264"/>
      <c r="G444" s="1426"/>
    </row>
    <row r="445" spans="1:7">
      <c r="A445" s="1264" t="str">
        <f>AHSP!C3112</f>
        <v>2.2.1.3.10</v>
      </c>
      <c r="B445" s="1269" t="str">
        <f>AHSP!D3112</f>
        <v>Pembongkaran 1 m2 bekisting secara hati-hati pada bangunan gedung (untuk beton expose dan/atau pemanfaatan kembali bekisting)</v>
      </c>
      <c r="C445" s="1265"/>
      <c r="D445" s="1266"/>
      <c r="E445" s="1280">
        <v>1</v>
      </c>
      <c r="F445" s="1264" t="s">
        <v>115</v>
      </c>
      <c r="G445" s="1424">
        <f>AHSP!I3124</f>
        <v>12975.6</v>
      </c>
    </row>
    <row r="446" spans="1:7">
      <c r="A446" s="1264"/>
      <c r="B446" s="1269"/>
      <c r="C446" s="1265"/>
      <c r="D446" s="1266"/>
      <c r="E446" s="1280"/>
      <c r="F446" s="1264"/>
      <c r="G446" s="1426"/>
    </row>
    <row r="447" spans="1:7">
      <c r="A447" s="1283" t="str">
        <f>AHSP!C3126</f>
        <v>2.2.1.4</v>
      </c>
      <c r="B447" s="1297" t="str">
        <f>AHSP!D3126</f>
        <v xml:space="preserve">Pembuatan S.D Pengecoran Campuran Beton Secara Manual </v>
      </c>
      <c r="C447" s="1295"/>
      <c r="D447" s="1296"/>
      <c r="E447" s="1280"/>
      <c r="F447" s="1264"/>
      <c r="G447" s="1426"/>
    </row>
    <row r="448" spans="1:7">
      <c r="A448" s="1264" t="str">
        <f>AHSP!C3127</f>
        <v>2.2.1.4.1</v>
      </c>
      <c r="B448" s="1269" t="str">
        <f>AHSP!D3127</f>
        <v xml:space="preserve"> 1 m3 beton mutu rendah f'c 7,5 MPa, slump (100 ± 25) mm, agregat maks 19 mm secara manual </v>
      </c>
      <c r="C448" s="1265"/>
      <c r="D448" s="1266"/>
      <c r="E448" s="1280">
        <v>1</v>
      </c>
      <c r="F448" s="1264" t="s">
        <v>79</v>
      </c>
      <c r="G448" s="1424">
        <f>AHSP!I3145</f>
        <v>1370363.2560188358</v>
      </c>
    </row>
    <row r="449" spans="1:7">
      <c r="A449" s="1264"/>
      <c r="B449" s="1269"/>
      <c r="C449" s="1265"/>
      <c r="D449" s="1266"/>
      <c r="E449" s="1280"/>
      <c r="F449" s="1264"/>
      <c r="G449" s="1426"/>
    </row>
    <row r="450" spans="1:7">
      <c r="A450" s="1264" t="str">
        <f>AHSP!C3147</f>
        <v>2.2.1.4.2</v>
      </c>
      <c r="B450" s="1269" t="str">
        <f>AHSP!D3147</f>
        <v>1 m3 beton mutu rendah f'c 10 MPa, slump (100 ± 25) mm, agregat maks 19 mm secara manual</v>
      </c>
      <c r="C450" s="1265"/>
      <c r="D450" s="1266"/>
      <c r="E450" s="1280">
        <v>1</v>
      </c>
      <c r="F450" s="1264" t="s">
        <v>79</v>
      </c>
      <c r="G450" s="1424">
        <f>AHSP!I3165</f>
        <v>1835312.6616931218</v>
      </c>
    </row>
    <row r="451" spans="1:7">
      <c r="A451" s="1264"/>
      <c r="B451" s="1269"/>
      <c r="C451" s="1265"/>
      <c r="D451" s="1266"/>
      <c r="E451" s="1280"/>
      <c r="F451" s="1264"/>
      <c r="G451" s="1426"/>
    </row>
    <row r="452" spans="1:7">
      <c r="A452" s="1264" t="str">
        <f>AHSP!C3167</f>
        <v>2.2.1.4.3</v>
      </c>
      <c r="B452" s="1269" t="str">
        <f>AHSP!D3167</f>
        <v>1 m3 beton mutu rendah f'c 15 MPa, slump (100 ± 25) mm, agregat maks 19 mm secara manual</v>
      </c>
      <c r="C452" s="1265"/>
      <c r="D452" s="1266"/>
      <c r="E452" s="1280">
        <v>1</v>
      </c>
      <c r="F452" s="1264" t="s">
        <v>79</v>
      </c>
      <c r="G452" s="1424">
        <f>AHSP!I3185</f>
        <v>1893037.6759788357</v>
      </c>
    </row>
    <row r="453" spans="1:7">
      <c r="A453" s="1264"/>
      <c r="B453" s="1269"/>
      <c r="C453" s="1265"/>
      <c r="D453" s="1266"/>
      <c r="E453" s="1280"/>
      <c r="F453" s="1264"/>
      <c r="G453" s="1429"/>
    </row>
    <row r="454" spans="1:7">
      <c r="A454" s="1264" t="str">
        <f>AHSP!C3187</f>
        <v>2.2.1.4.4</v>
      </c>
      <c r="B454" s="1269" t="str">
        <f>AHSP!D3187</f>
        <v xml:space="preserve"> 1 m3 beton mutu rendah f'c 17 MPa, slump (100 ± 25) mm, agregat maks 19 mm secara manual</v>
      </c>
      <c r="C454" s="1265"/>
      <c r="D454" s="1266"/>
      <c r="E454" s="1280">
        <v>1</v>
      </c>
      <c r="F454" s="1264" t="s">
        <v>79</v>
      </c>
      <c r="G454" s="1430">
        <f>AHSP!I3205</f>
        <v>1917241.6045502648</v>
      </c>
    </row>
    <row r="455" spans="1:7">
      <c r="A455" s="1264"/>
      <c r="B455" s="1269"/>
      <c r="C455" s="1265"/>
      <c r="D455" s="1266"/>
      <c r="E455" s="1280"/>
      <c r="F455" s="1264"/>
      <c r="G455" s="1429"/>
    </row>
    <row r="456" spans="1:7">
      <c r="A456" s="1264" t="str">
        <f>AHSP!C3207</f>
        <v>2.2.1.4.5</v>
      </c>
      <c r="B456" s="1269" t="str">
        <f>AHSP!D3207</f>
        <v xml:space="preserve"> 1 m3 beton mutu sedang f'c 20 MPa, slump (100 ± 25) mm, agregat maks 19 mm secara manual</v>
      </c>
      <c r="C456" s="1265"/>
      <c r="D456" s="1266"/>
      <c r="E456" s="1280">
        <v>1</v>
      </c>
      <c r="F456" s="1264" t="s">
        <v>79</v>
      </c>
      <c r="G456" s="1430">
        <f>AHSP!I3225</f>
        <v>1955203.0759788358</v>
      </c>
    </row>
    <row r="457" spans="1:7">
      <c r="A457" s="1264"/>
      <c r="B457" s="1269"/>
      <c r="C457" s="1265"/>
      <c r="D457" s="1266"/>
      <c r="E457" s="1280"/>
      <c r="F457" s="1264"/>
      <c r="G457" s="1429"/>
    </row>
    <row r="458" spans="1:7">
      <c r="A458" s="1264" t="str">
        <f>AHSP!C3227</f>
        <v>2.2.1.4.6</v>
      </c>
      <c r="B458" s="1269" t="str">
        <f>AHSP!D3227</f>
        <v xml:space="preserve"> 1 m3 beton mutu sedang f'c 21 MPa, slump (100 ± 25) mm, agregat maks 19 mm secara manual</v>
      </c>
      <c r="C458" s="1265"/>
      <c r="D458" s="1266"/>
      <c r="E458" s="1280">
        <v>1</v>
      </c>
      <c r="F458" s="1264" t="s">
        <v>79</v>
      </c>
      <c r="G458" s="1430">
        <f>AHSP!I3245</f>
        <v>1984805.6474074074</v>
      </c>
    </row>
    <row r="459" spans="1:7">
      <c r="A459" s="1264"/>
      <c r="B459" s="1269"/>
      <c r="C459" s="1265"/>
      <c r="D459" s="1266"/>
      <c r="E459" s="1280"/>
      <c r="F459" s="1264"/>
      <c r="G459" s="1429"/>
    </row>
    <row r="460" spans="1:7">
      <c r="A460" s="1283" t="str">
        <f>AHSP!C3247</f>
        <v xml:space="preserve">2.2.4.5 </v>
      </c>
      <c r="B460" s="1297" t="str">
        <f>AHSP!D3247</f>
        <v xml:space="preserve">Pembuatan s.d. Pengecoran Campuran Beton Secara Mekanis </v>
      </c>
      <c r="C460" s="1295"/>
      <c r="D460" s="1296"/>
      <c r="E460" s="1280"/>
      <c r="F460" s="1264"/>
      <c r="G460" s="1429"/>
    </row>
    <row r="461" spans="1:7">
      <c r="A461" s="1264" t="str">
        <f>AHSP!C3248</f>
        <v>2.2.1.5.1</v>
      </c>
      <c r="B461" s="1269" t="str">
        <f>AHSP!D3248</f>
        <v xml:space="preserve"> 1 m3 beton mutu rendah f'c 10 MPa, slump (100 ± 25) mm, agregat maks 19 mm secara semi mekanis</v>
      </c>
      <c r="C461" s="1265"/>
      <c r="D461" s="1266"/>
      <c r="E461" s="1280">
        <v>1</v>
      </c>
      <c r="F461" s="1264" t="s">
        <v>79</v>
      </c>
      <c r="G461" s="1430">
        <f>AHSP!I3267</f>
        <v>1724331.6239431216</v>
      </c>
    </row>
    <row r="462" spans="1:7">
      <c r="A462" s="1264"/>
      <c r="B462" s="1269"/>
      <c r="C462" s="1265"/>
      <c r="D462" s="1266"/>
      <c r="E462" s="1280"/>
      <c r="F462" s="1264"/>
      <c r="G462" s="1429"/>
    </row>
    <row r="463" spans="1:7">
      <c r="A463" s="1264" t="str">
        <f>AHSP!C3269</f>
        <v>2.2.1.5.2</v>
      </c>
      <c r="B463" s="1269" t="str">
        <f>AHSP!D3269</f>
        <v xml:space="preserve"> 1 m3 beton mutu rendah f'c 15 MPa, slump (100 ± 25) mm, agregat maks 19 mm secara semi mekanis</v>
      </c>
      <c r="C463" s="1265"/>
      <c r="D463" s="1266"/>
      <c r="E463" s="1280">
        <v>1</v>
      </c>
      <c r="F463" s="1264" t="s">
        <v>79</v>
      </c>
      <c r="G463" s="1430">
        <f>AHSP!I3288</f>
        <v>1782056.6382288358</v>
      </c>
    </row>
    <row r="464" spans="1:7">
      <c r="A464" s="1264"/>
      <c r="B464" s="1269"/>
      <c r="C464" s="1265"/>
      <c r="D464" s="1266"/>
      <c r="E464" s="1280"/>
      <c r="F464" s="1264"/>
      <c r="G464" s="1429"/>
    </row>
    <row r="465" spans="1:7">
      <c r="A465" s="1264" t="str">
        <f>AHSP!C3290</f>
        <v>2.2.1.5.3</v>
      </c>
      <c r="B465" s="1269" t="str">
        <f>AHSP!D3290</f>
        <v>1 m3 beton mutu rendah f'c 17 MPa, slump (100 ± 25) mm, agregat maks 19 mm secara semi mekanis</v>
      </c>
      <c r="C465" s="1265"/>
      <c r="D465" s="1266"/>
      <c r="E465" s="1280">
        <v>1</v>
      </c>
      <c r="F465" s="1264" t="s">
        <v>79</v>
      </c>
      <c r="G465" s="1430">
        <f>AHSP!I3309</f>
        <v>1838710.4045502648</v>
      </c>
    </row>
    <row r="466" spans="1:7">
      <c r="A466" s="1264"/>
      <c r="B466" s="1269"/>
      <c r="C466" s="1265"/>
      <c r="D466" s="1266"/>
      <c r="E466" s="1280"/>
      <c r="F466" s="1264"/>
      <c r="G466" s="1429"/>
    </row>
    <row r="467" spans="1:7">
      <c r="A467" s="1264" t="str">
        <f>AHSP!C3311</f>
        <v>2.2.1.5.4</v>
      </c>
      <c r="B467" s="1269" t="str">
        <f>AHSP!D3311</f>
        <v>1 m3 beton mutu sedang f'c 20 MPa, slump (100 ± 25) mm, agregat maks 19 mm secara semi mekanis</v>
      </c>
      <c r="C467" s="1265"/>
      <c r="D467" s="1266"/>
      <c r="E467" s="1280">
        <v>1</v>
      </c>
      <c r="F467" s="1264" t="s">
        <v>79</v>
      </c>
      <c r="G467" s="1430">
        <f>AHSP!I3330</f>
        <v>1876671.8759788359</v>
      </c>
    </row>
    <row r="468" spans="1:7">
      <c r="A468" s="1264"/>
      <c r="B468" s="1269"/>
      <c r="C468" s="1265"/>
      <c r="D468" s="1266"/>
      <c r="E468" s="1280"/>
      <c r="F468" s="1264"/>
      <c r="G468" s="1429"/>
    </row>
    <row r="469" spans="1:7">
      <c r="A469" s="1264" t="str">
        <f>AHSP!C3332</f>
        <v>2.2.1.5.5</v>
      </c>
      <c r="B469" s="1269" t="str">
        <f>AHSP!D3332</f>
        <v>1 m3 beton mutu sedang f'c 21 MPa, slump (100 ± 25) mm, agregat maks 19 mm secara semi mekanis</v>
      </c>
      <c r="C469" s="1265"/>
      <c r="D469" s="1266"/>
      <c r="E469" s="1280">
        <v>1</v>
      </c>
      <c r="F469" s="1264" t="s">
        <v>79</v>
      </c>
      <c r="G469" s="1430">
        <f>AHSP!I3351</f>
        <v>1906274.4474074072</v>
      </c>
    </row>
    <row r="470" spans="1:7">
      <c r="A470" s="1264"/>
      <c r="B470" s="1269"/>
      <c r="C470" s="1265"/>
      <c r="D470" s="1266"/>
      <c r="E470" s="1280"/>
      <c r="F470" s="1264"/>
      <c r="G470" s="1429"/>
    </row>
    <row r="471" spans="1:7">
      <c r="A471" s="1264" t="str">
        <f>AHSP!C3353</f>
        <v>2.2.1.5.6</v>
      </c>
      <c r="B471" s="1269" t="str">
        <f>AHSP!D3353</f>
        <v>1 m3 beton mutu sedang f'c 25 MPa, slump (100 ± 25) mm, agregat maks 19 mm secara semi mekanis</v>
      </c>
      <c r="C471" s="1265"/>
      <c r="D471" s="1266"/>
      <c r="E471" s="1280">
        <v>1</v>
      </c>
      <c r="F471" s="1264" t="s">
        <v>79</v>
      </c>
      <c r="G471" s="1430">
        <f>AHSP!I3372</f>
        <v>1963999.4616931218</v>
      </c>
    </row>
    <row r="472" spans="1:7">
      <c r="A472" s="1264"/>
      <c r="B472" s="1269"/>
      <c r="C472" s="1265"/>
      <c r="D472" s="1266"/>
      <c r="E472" s="1280"/>
      <c r="F472" s="1264"/>
      <c r="G472" s="1429"/>
    </row>
    <row r="473" spans="1:7">
      <c r="A473" s="1264" t="str">
        <f>AHSP!C3374</f>
        <v>2.2.1.5.7</v>
      </c>
      <c r="B473" s="1269" t="str">
        <f>AHSP!D3374</f>
        <v>1 m3 beton mutu sedang f'c 28 MPa, slump (100 ± 25) mm, agregat maks 19 mm secara semi mekanis</v>
      </c>
      <c r="C473" s="1265"/>
      <c r="D473" s="1266"/>
      <c r="E473" s="1280">
        <v>1</v>
      </c>
      <c r="F473" s="1264" t="s">
        <v>79</v>
      </c>
      <c r="G473" s="1430">
        <f>AHSP!I3393</f>
        <v>2008403.3188359789</v>
      </c>
    </row>
    <row r="474" spans="1:7">
      <c r="A474" s="1264"/>
      <c r="B474" s="1269"/>
      <c r="C474" s="1265"/>
      <c r="D474" s="1266"/>
      <c r="E474" s="1280"/>
      <c r="F474" s="1264"/>
      <c r="G474" s="1429"/>
    </row>
    <row r="475" spans="1:7">
      <c r="A475" s="1264" t="str">
        <f>AHSP!C3395</f>
        <v>2.2.1.5.8</v>
      </c>
      <c r="B475" s="1269" t="str">
        <f>AHSP!D3395</f>
        <v>1 m3 beton mutu sedang f'c 30 MPa, slump (100 ± 25) mm, agregat maks 19 mm secara semi mekanis</v>
      </c>
      <c r="C475" s="1265"/>
      <c r="D475" s="1266"/>
      <c r="E475" s="1280">
        <v>1</v>
      </c>
      <c r="F475" s="1264" t="s">
        <v>79</v>
      </c>
      <c r="G475" s="1430">
        <f>AHSP!I3414</f>
        <v>2038005.8902645502</v>
      </c>
    </row>
    <row r="476" spans="1:7">
      <c r="A476" s="1264"/>
      <c r="B476" s="1269"/>
      <c r="C476" s="1265"/>
      <c r="D476" s="1266"/>
      <c r="E476" s="1280"/>
      <c r="F476" s="1264"/>
      <c r="G476" s="1429"/>
    </row>
    <row r="477" spans="1:7">
      <c r="A477" s="1264" t="str">
        <f>AHSP!C3416</f>
        <v>2.2.1.5.9</v>
      </c>
      <c r="B477" s="1269" t="str">
        <f>AHSP!D3416</f>
        <v xml:space="preserve"> 1 m3 beton mutu sedang f'c 31 MPa, slump (100 ± 25) mm, agregat maks 19 mm secara semi mekanis</v>
      </c>
      <c r="C477" s="1265"/>
      <c r="D477" s="1266"/>
      <c r="E477" s="1280">
        <v>1</v>
      </c>
      <c r="F477" s="1264" t="s">
        <v>79</v>
      </c>
      <c r="G477" s="1430">
        <f>AHSP!I3435</f>
        <v>2054809.1759788357</v>
      </c>
    </row>
    <row r="478" spans="1:7">
      <c r="A478" s="1264"/>
      <c r="B478" s="1269"/>
      <c r="C478" s="1265"/>
      <c r="D478" s="1266"/>
      <c r="E478" s="1280"/>
      <c r="F478" s="1264"/>
      <c r="G478" s="1429"/>
    </row>
    <row r="479" spans="1:7">
      <c r="A479" s="1264" t="str">
        <f>AHSP!C3437</f>
        <v>2.2.1.5.10</v>
      </c>
      <c r="B479" s="1269" t="str">
        <f>AHSP!D3437</f>
        <v>1 m3 beton mutu sedang f'c 35 MPa, slump (100 ± 25) mm, agregat maks 19 mm secara semi mekanis</v>
      </c>
      <c r="C479" s="1265"/>
      <c r="D479" s="1266"/>
      <c r="E479" s="1280">
        <v>1</v>
      </c>
      <c r="F479" s="1264" t="s">
        <v>79</v>
      </c>
      <c r="G479" s="1430">
        <f>AHSP!I3457</f>
        <v>2048620.7382288356</v>
      </c>
    </row>
    <row r="480" spans="1:7">
      <c r="A480" s="1264"/>
      <c r="B480" s="1269"/>
      <c r="C480" s="1265"/>
      <c r="D480" s="1266"/>
      <c r="E480" s="1280"/>
      <c r="F480" s="1264"/>
      <c r="G480" s="1429"/>
    </row>
    <row r="481" spans="1:7">
      <c r="A481" s="1264" t="str">
        <f>AHSP!C3459</f>
        <v>2.2.1.5.11</v>
      </c>
      <c r="B481" s="1269" t="str">
        <f>AHSP!D3459</f>
        <v xml:space="preserve"> 1 m3 beton kedap air dengan aditif secara semi mekanis </v>
      </c>
      <c r="C481" s="1265"/>
      <c r="D481" s="1266"/>
      <c r="E481" s="1280">
        <v>1</v>
      </c>
      <c r="F481" s="1306" t="s">
        <v>79</v>
      </c>
      <c r="G481" s="1430">
        <f>AHSP!I3479</f>
        <v>2148270.828916667</v>
      </c>
    </row>
    <row r="482" spans="1:7">
      <c r="A482" s="1264"/>
      <c r="B482" s="1269"/>
      <c r="C482" s="1265"/>
      <c r="D482" s="1266"/>
      <c r="E482" s="1280"/>
      <c r="F482" s="1264"/>
      <c r="G482" s="1429"/>
    </row>
    <row r="483" spans="1:7">
      <c r="A483" s="1283" t="str">
        <f>AHSP!C3481</f>
        <v>2.2.1.6</v>
      </c>
      <c r="B483" s="1297" t="str">
        <f>AHSP!D3481</f>
        <v>Pengecoran  Campuran Beton Ready Mix</v>
      </c>
      <c r="C483" s="1295"/>
      <c r="D483" s="1296"/>
      <c r="E483" s="1280"/>
      <c r="F483" s="1264"/>
      <c r="G483" s="1429"/>
    </row>
    <row r="484" spans="1:7">
      <c r="A484" s="1264" t="str">
        <f>AHSP!C3482</f>
        <v>2.2.1.6.1</v>
      </c>
      <c r="B484" s="1269" t="str">
        <f>AHSP!D3482</f>
        <v>Pengecoran 1 m3  menggunakan ready mixed (untuk bangunan gedung)</v>
      </c>
      <c r="C484" s="1265"/>
      <c r="D484" s="1266"/>
      <c r="E484" s="1280">
        <v>1</v>
      </c>
      <c r="F484" s="1264" t="s">
        <v>79</v>
      </c>
      <c r="G484" s="1430">
        <f>AHSP!I3497</f>
        <v>2280190</v>
      </c>
    </row>
    <row r="485" spans="1:7">
      <c r="A485" s="1264"/>
      <c r="B485" s="1269"/>
      <c r="C485" s="1265"/>
      <c r="D485" s="1266"/>
      <c r="E485" s="1280"/>
      <c r="F485" s="1264"/>
      <c r="G485" s="1429"/>
    </row>
    <row r="486" spans="1:7">
      <c r="A486" s="1264" t="str">
        <f>AHSP!C3499</f>
        <v>2.2.1.6.2</v>
      </c>
      <c r="B486" s="1269" t="str">
        <f>AHSP!D3499</f>
        <v xml:space="preserve">Pengecoran 1 M3 Beton Menggunakan Ready Mixed F'c 15 MPa </v>
      </c>
      <c r="C486" s="1265"/>
      <c r="D486" s="1266"/>
      <c r="E486" s="1280">
        <v>1</v>
      </c>
      <c r="F486" s="1264" t="s">
        <v>79</v>
      </c>
      <c r="G486" s="1430">
        <f>AHSP!I3514</f>
        <v>2190430</v>
      </c>
    </row>
    <row r="487" spans="1:7">
      <c r="A487" s="1264"/>
      <c r="B487" s="1269"/>
      <c r="C487" s="1265"/>
      <c r="D487" s="1266"/>
      <c r="E487" s="1280"/>
      <c r="F487" s="1264"/>
      <c r="G487" s="1429"/>
    </row>
    <row r="488" spans="1:7">
      <c r="A488" s="1264" t="str">
        <f>AHSP!C3516</f>
        <v>2.2.1.6.3</v>
      </c>
      <c r="B488" s="1269" t="str">
        <f>AHSP!D3516</f>
        <v xml:space="preserve">Pengecoran 1 M3 Beton Menggunakan Ready Mixed F'c 17 MPa </v>
      </c>
      <c r="C488" s="1265"/>
      <c r="D488" s="1266"/>
      <c r="E488" s="1280">
        <v>1</v>
      </c>
      <c r="F488" s="1264" t="s">
        <v>79</v>
      </c>
      <c r="G488" s="1430">
        <f>AHSP!I3531</f>
        <v>2201650</v>
      </c>
    </row>
    <row r="489" spans="1:7">
      <c r="A489" s="1264"/>
      <c r="B489" s="1269"/>
      <c r="C489" s="1265"/>
      <c r="D489" s="1266"/>
      <c r="E489" s="1280"/>
      <c r="F489" s="1264"/>
      <c r="G489" s="1429"/>
    </row>
    <row r="490" spans="1:7">
      <c r="A490" s="1264" t="str">
        <f>AHSP!C3533</f>
        <v>2.2.1.6.4</v>
      </c>
      <c r="B490" s="1269" t="str">
        <f>AHSP!D3533</f>
        <v>Pengecoran 1 M3 Beton Menggunakan Ready Mixed F'c 20 Mpa</v>
      </c>
      <c r="C490" s="1265"/>
      <c r="D490" s="1266"/>
      <c r="E490" s="1280">
        <v>1</v>
      </c>
      <c r="F490" s="1264" t="s">
        <v>79</v>
      </c>
      <c r="G490" s="1430">
        <f>AHSP!I3548</f>
        <v>2229700</v>
      </c>
    </row>
    <row r="491" spans="1:7">
      <c r="A491" s="1264"/>
      <c r="B491" s="1269"/>
      <c r="C491" s="1265"/>
      <c r="D491" s="1266"/>
      <c r="E491" s="1280"/>
      <c r="F491" s="1264"/>
      <c r="G491" s="1429"/>
    </row>
    <row r="492" spans="1:7">
      <c r="A492" s="1264" t="str">
        <f>AHSP!C3550</f>
        <v>2.2.1.6.5</v>
      </c>
      <c r="B492" s="1269" t="str">
        <f>AHSP!D3550</f>
        <v xml:space="preserve">Pengecoran 1 M3 Beton Menggunakan Ready Mixed F'c 21 MPa  </v>
      </c>
      <c r="C492" s="1265"/>
      <c r="D492" s="1266"/>
      <c r="E492" s="1280">
        <v>1</v>
      </c>
      <c r="F492" s="1264" t="s">
        <v>79</v>
      </c>
      <c r="G492" s="1430">
        <f>AHSP!I3565</f>
        <v>2238115</v>
      </c>
    </row>
    <row r="493" spans="1:7">
      <c r="A493" s="1264"/>
      <c r="B493" s="1269"/>
      <c r="C493" s="1265"/>
      <c r="D493" s="1266"/>
      <c r="E493" s="1280"/>
      <c r="F493" s="1264"/>
      <c r="G493" s="1429"/>
    </row>
    <row r="494" spans="1:7">
      <c r="A494" s="1264" t="str">
        <f>AHSP!C3567</f>
        <v>2.2.1.6.6</v>
      </c>
      <c r="B494" s="1269" t="str">
        <f>AHSP!D3567</f>
        <v xml:space="preserve">Pengecoran 1 M3 Beton Menggunakan Ready Mixed F'c 25 MPa  </v>
      </c>
      <c r="C494" s="1265"/>
      <c r="D494" s="1266"/>
      <c r="E494" s="1280">
        <v>1</v>
      </c>
      <c r="F494" s="1264" t="s">
        <v>79</v>
      </c>
      <c r="G494" s="1430">
        <f>AHSP!I3582</f>
        <v>2280190</v>
      </c>
    </row>
    <row r="495" spans="1:7">
      <c r="A495" s="1264"/>
      <c r="B495" s="1269"/>
      <c r="C495" s="1265"/>
      <c r="D495" s="1266"/>
      <c r="E495" s="1280"/>
      <c r="F495" s="1264"/>
      <c r="G495" s="1429"/>
    </row>
    <row r="496" spans="1:7">
      <c r="A496" s="1264" t="str">
        <f>AHSP!C3584</f>
        <v>2.2.1.6.7</v>
      </c>
      <c r="B496" s="1269" t="str">
        <f>AHSP!D3584</f>
        <v xml:space="preserve">Pengecoran 1 M3 Beton Menggunakan Ready Mixed F'c 28 MPa  </v>
      </c>
      <c r="C496" s="1265"/>
      <c r="D496" s="1266"/>
      <c r="E496" s="1280">
        <v>1</v>
      </c>
      <c r="F496" s="1264" t="s">
        <v>79</v>
      </c>
      <c r="G496" s="1430">
        <f>AHSP!I3599</f>
        <v>2308240</v>
      </c>
    </row>
    <row r="497" spans="1:7">
      <c r="A497" s="1264"/>
      <c r="B497" s="1269"/>
      <c r="C497" s="1265"/>
      <c r="D497" s="1266"/>
      <c r="E497" s="1280"/>
      <c r="F497" s="1264"/>
      <c r="G497" s="1429"/>
    </row>
    <row r="498" spans="1:7">
      <c r="A498" s="1264" t="str">
        <f>AHSP!C3601</f>
        <v>2.2.1.6.8</v>
      </c>
      <c r="B498" s="1269" t="str">
        <f>AHSP!D3601</f>
        <v xml:space="preserve">Pengecoran 1 M3 Beton Menggunakan Ready Mixed F'c 30 MPa  </v>
      </c>
      <c r="C498" s="1265"/>
      <c r="D498" s="1266"/>
      <c r="E498" s="1280">
        <v>1</v>
      </c>
      <c r="F498" s="1264" t="s">
        <v>79</v>
      </c>
      <c r="G498" s="1430">
        <f>AHSP!I3616</f>
        <v>2465320</v>
      </c>
    </row>
    <row r="499" spans="1:7">
      <c r="A499" s="1264"/>
      <c r="B499" s="1269"/>
      <c r="C499" s="1265"/>
      <c r="D499" s="1266"/>
      <c r="E499" s="1280"/>
      <c r="F499" s="1264"/>
      <c r="G499" s="1429"/>
    </row>
    <row r="500" spans="1:7">
      <c r="A500" s="1264" t="str">
        <f>AHSP!C3618</f>
        <v>2.2.1.6.9</v>
      </c>
      <c r="B500" s="1269" t="str">
        <f>AHSP!D3618</f>
        <v xml:space="preserve">Pengecoran 1 M3 Beton Menggunakan Ready Mixed F'c 31 MPa  </v>
      </c>
      <c r="C500" s="1265"/>
      <c r="D500" s="1266"/>
      <c r="E500" s="1280">
        <v>1</v>
      </c>
      <c r="F500" s="1264" t="s">
        <v>79</v>
      </c>
      <c r="G500" s="1430">
        <f>AHSP!I3633</f>
        <v>2504590</v>
      </c>
    </row>
    <row r="501" spans="1:7">
      <c r="A501" s="1264"/>
      <c r="B501" s="1269"/>
      <c r="C501" s="1265"/>
      <c r="D501" s="1266"/>
      <c r="E501" s="1280"/>
      <c r="F501" s="1264"/>
      <c r="G501" s="1429"/>
    </row>
    <row r="502" spans="1:7">
      <c r="A502" s="1264" t="str">
        <f>AHSP!C3635</f>
        <v>2.2.1.6.10</v>
      </c>
      <c r="B502" s="1269" t="str">
        <f>AHSP!D3635</f>
        <v xml:space="preserve">Pengecoran 1 M3 Beton Menggunakan Ready Mixed F'c 35 MPa  </v>
      </c>
      <c r="C502" s="1265"/>
      <c r="D502" s="1266"/>
      <c r="E502" s="1280">
        <v>1</v>
      </c>
      <c r="F502" s="1264" t="s">
        <v>79</v>
      </c>
      <c r="G502" s="1430">
        <f>AHSP!I3650</f>
        <v>2594350</v>
      </c>
    </row>
    <row r="503" spans="1:7">
      <c r="A503" s="1264"/>
      <c r="B503" s="1269"/>
      <c r="C503" s="1265"/>
      <c r="D503" s="1266"/>
      <c r="E503" s="1280"/>
      <c r="F503" s="1264"/>
      <c r="G503" s="1429"/>
    </row>
    <row r="504" spans="1:7">
      <c r="A504" s="1283" t="str">
        <f>AHSP!C3652</f>
        <v>2.2.1.7</v>
      </c>
      <c r="B504" s="1297" t="str">
        <f>AHSP!D3652</f>
        <v xml:space="preserve">Angkat dan Angkut Campuran Beton </v>
      </c>
      <c r="C504" s="1295"/>
      <c r="D504" s="1296"/>
      <c r="E504" s="1280"/>
      <c r="F504" s="1264"/>
      <c r="G504" s="1429"/>
    </row>
    <row r="505" spans="1:7">
      <c r="A505" s="1264" t="str">
        <f>AHSP!C3653</f>
        <v>2.2.1.7.1</v>
      </c>
      <c r="B505" s="1269" t="str">
        <f>AHSP!D3653</f>
        <v>1 m3 beton dicorkan pada tapak setiap tambah jarak 25 m', secara manual</v>
      </c>
      <c r="C505" s="1265"/>
      <c r="D505" s="1266"/>
      <c r="E505" s="1280">
        <v>1</v>
      </c>
      <c r="F505" s="1264" t="s">
        <v>79</v>
      </c>
      <c r="G505" s="1430">
        <f>AHSP!I3665</f>
        <v>108936.96000000001</v>
      </c>
    </row>
    <row r="506" spans="1:7">
      <c r="A506" s="1264"/>
      <c r="B506" s="1269"/>
      <c r="C506" s="1265"/>
      <c r="D506" s="1266"/>
      <c r="E506" s="1280"/>
      <c r="F506" s="1264"/>
      <c r="G506" s="1429"/>
    </row>
    <row r="507" spans="1:7">
      <c r="A507" s="1264" t="str">
        <f>AHSP!C3667</f>
        <v>2.2.1.7.2</v>
      </c>
      <c r="B507" s="1269" t="str">
        <f>AHSP!D3667</f>
        <v>1 m3 beton dicorkan pada tapak setiap kenaikan 4 m', secara manual</v>
      </c>
      <c r="C507" s="1265"/>
      <c r="D507" s="1266"/>
      <c r="E507" s="1280">
        <v>1</v>
      </c>
      <c r="F507" s="1264" t="s">
        <v>79</v>
      </c>
      <c r="G507" s="1430">
        <f>AHSP!I3679</f>
        <v>232124.42</v>
      </c>
    </row>
    <row r="508" spans="1:7">
      <c r="A508" s="1264"/>
      <c r="B508" s="1269"/>
      <c r="C508" s="1265"/>
      <c r="D508" s="1266"/>
      <c r="E508" s="1280"/>
      <c r="F508" s="1264"/>
      <c r="G508" s="1429"/>
    </row>
    <row r="509" spans="1:7">
      <c r="A509" s="1264" t="str">
        <f>AHSP!C3681</f>
        <v>2.2.1.7.3</v>
      </c>
      <c r="B509" s="1269" t="str">
        <f>AHSP!D3681</f>
        <v>Pengecoran pakai pompa beton ø 1,5"; 5 KW; 8 bar; T = 5 m' (untuk Bangunan Gedung)</v>
      </c>
      <c r="C509" s="1265"/>
      <c r="D509" s="1266"/>
      <c r="E509" s="1280">
        <v>1</v>
      </c>
      <c r="F509" s="1264" t="s">
        <v>710</v>
      </c>
      <c r="G509" s="1430">
        <f>AHSP!I3694</f>
        <v>84176.400000000023</v>
      </c>
    </row>
    <row r="510" spans="1:7">
      <c r="A510" s="1264"/>
      <c r="B510" s="1269"/>
      <c r="C510" s="1265"/>
      <c r="D510" s="1266"/>
      <c r="E510" s="1280"/>
      <c r="F510" s="1264"/>
      <c r="G510" s="1429"/>
    </row>
    <row r="511" spans="1:7">
      <c r="A511" s="1264" t="str">
        <f>AHSP!C3696</f>
        <v>2.2.1.7.4</v>
      </c>
      <c r="B511" s="1269" t="str">
        <f>AHSP!D3696</f>
        <v>Pengecoran pakai pompa beton ø 2,5", 20 KW, 20 bar, T = 18m'</v>
      </c>
      <c r="C511" s="1265"/>
      <c r="D511" s="1266"/>
      <c r="E511" s="1280">
        <v>1</v>
      </c>
      <c r="F511" s="1264" t="s">
        <v>710</v>
      </c>
      <c r="G511" s="1430">
        <f>AHSP!I3709</f>
        <v>85351.2</v>
      </c>
    </row>
    <row r="512" spans="1:7">
      <c r="A512" s="1264"/>
      <c r="B512" s="1269"/>
      <c r="C512" s="1265"/>
      <c r="D512" s="1266"/>
      <c r="E512" s="1280"/>
      <c r="F512" s="1264"/>
      <c r="G512" s="1429"/>
    </row>
    <row r="513" spans="1:7">
      <c r="A513" s="1264" t="str">
        <f>AHSP!C3711</f>
        <v>2.2.1.7.5</v>
      </c>
      <c r="B513" s="1269" t="str">
        <f>AHSP!D3711</f>
        <v>Pengecoran pakai pompa beton ∅ 2,5”, 75 KW; 120 bar, T = 50 m’/H= 80 m’</v>
      </c>
      <c r="C513" s="1265"/>
      <c r="D513" s="1266"/>
      <c r="E513" s="1280">
        <v>1</v>
      </c>
      <c r="F513" s="1264" t="s">
        <v>710</v>
      </c>
      <c r="G513" s="1430">
        <f>AHSP!I3724</f>
        <v>82126</v>
      </c>
    </row>
    <row r="514" spans="1:7">
      <c r="A514" s="1264"/>
      <c r="B514" s="1269"/>
      <c r="C514" s="1265"/>
      <c r="D514" s="1266"/>
      <c r="E514" s="1280"/>
      <c r="F514" s="1264"/>
      <c r="G514" s="1429"/>
    </row>
    <row r="515" spans="1:7">
      <c r="A515" s="1264" t="str">
        <f>AHSP!C3726</f>
        <v>2.2.1.7.6</v>
      </c>
      <c r="B515" s="1269" t="str">
        <f>AHSP!D3726</f>
        <v>Pengecoran pakai pompa beton ∅ 3”,140 KW; 180 bar, T=75 m'/H=150 m'</v>
      </c>
      <c r="C515" s="1265"/>
      <c r="D515" s="1266"/>
      <c r="E515" s="1280">
        <v>1</v>
      </c>
      <c r="F515" s="1264" t="s">
        <v>710</v>
      </c>
      <c r="G515" s="1430">
        <f>AHSP!I3739</f>
        <v>91801.600000000006</v>
      </c>
    </row>
    <row r="516" spans="1:7">
      <c r="A516" s="1264"/>
      <c r="B516" s="1269"/>
      <c r="C516" s="1265"/>
      <c r="D516" s="1266"/>
      <c r="E516" s="1280"/>
      <c r="F516" s="1264"/>
      <c r="G516" s="1429"/>
    </row>
    <row r="517" spans="1:7">
      <c r="A517" s="1283" t="str">
        <f>AHSP!C3741</f>
        <v>2.2.1.8</v>
      </c>
      <c r="B517" s="1297" t="str">
        <f>AHSP!D3741</f>
        <v xml:space="preserve">Pemadatan Beton Pada Saat Pengecoran </v>
      </c>
      <c r="C517" s="1295"/>
      <c r="D517" s="1296"/>
      <c r="E517" s="1280"/>
      <c r="F517" s="1264"/>
      <c r="G517" s="1429"/>
    </row>
    <row r="518" spans="1:7">
      <c r="A518" s="1264" t="str">
        <f>AHSP!C3742</f>
        <v>2.2.1.8.1</v>
      </c>
      <c r="B518" s="1269" t="str">
        <f>AHSP!D3742</f>
        <v xml:space="preserve">Pemadatan 1 m3 beton dengan baja tulangan pada bangunan gedung </v>
      </c>
      <c r="C518" s="1265"/>
      <c r="D518" s="1266"/>
      <c r="E518" s="1280">
        <v>1</v>
      </c>
      <c r="F518" s="1264" t="s">
        <v>79</v>
      </c>
      <c r="G518" s="1430">
        <f>AHSP!I3754</f>
        <v>43252</v>
      </c>
    </row>
    <row r="519" spans="1:7">
      <c r="A519" s="1264"/>
      <c r="B519" s="1269"/>
      <c r="C519" s="1265"/>
      <c r="D519" s="1266"/>
      <c r="E519" s="1280"/>
      <c r="F519" s="1264"/>
      <c r="G519" s="1429"/>
    </row>
    <row r="520" spans="1:7">
      <c r="A520" s="1264" t="str">
        <f>AHSP!C3756</f>
        <v>2.2.1.8.2</v>
      </c>
      <c r="B520" s="1269" t="str">
        <f>AHSP!D3756</f>
        <v xml:space="preserve">Pemadatan 1 m3 beton menggunakan vibrator pada bangunan gedung </v>
      </c>
      <c r="C520" s="1265"/>
      <c r="D520" s="1266"/>
      <c r="E520" s="1280">
        <v>1</v>
      </c>
      <c r="F520" s="1264" t="s">
        <v>79</v>
      </c>
      <c r="G520" s="1430">
        <f>AHSP!I3769</f>
        <v>39300.800000000003</v>
      </c>
    </row>
    <row r="521" spans="1:7">
      <c r="A521" s="1264"/>
      <c r="B521" s="1269"/>
      <c r="C521" s="1265"/>
      <c r="D521" s="1266"/>
      <c r="E521" s="1280"/>
      <c r="F521" s="1264"/>
      <c r="G521" s="1429"/>
    </row>
    <row r="522" spans="1:7">
      <c r="A522" s="1283" t="str">
        <f>AHSP!C3771</f>
        <v>2.2.1.9</v>
      </c>
      <c r="B522" s="1297" t="str">
        <f>AHSP!D3771</f>
        <v>Pelaksanaan Curing (Pemeliharaan)</v>
      </c>
      <c r="C522" s="1295"/>
      <c r="D522" s="1296"/>
      <c r="E522" s="1280"/>
      <c r="F522" s="1264"/>
      <c r="G522" s="1429"/>
    </row>
    <row r="523" spans="1:7">
      <c r="A523" s="1264" t="str">
        <f>AHSP!C3772</f>
        <v>2.2.1.9.1</v>
      </c>
      <c r="B523" s="1269" t="str">
        <f>AHSP!D3772</f>
        <v>Menggenangi 1 m2 permukaan beton dengan air selama 4 hari (untuk bangunan gedung)</v>
      </c>
      <c r="C523" s="1265"/>
      <c r="D523" s="1266"/>
      <c r="E523" s="1280">
        <v>1</v>
      </c>
      <c r="F523" s="1264" t="s">
        <v>115</v>
      </c>
      <c r="G523" s="1430">
        <f>AHSP!I3786</f>
        <v>3582.0950000000003</v>
      </c>
    </row>
    <row r="524" spans="1:7">
      <c r="A524" s="1264"/>
      <c r="B524" s="1269"/>
      <c r="C524" s="1265"/>
      <c r="D524" s="1266"/>
      <c r="E524" s="1280"/>
      <c r="F524" s="1264"/>
      <c r="G524" s="1429"/>
    </row>
    <row r="525" spans="1:7">
      <c r="A525" s="1264" t="str">
        <f>AHSP!C3788</f>
        <v>2.2.1.9.2</v>
      </c>
      <c r="B525" s="1269" t="str">
        <f>AHSP!D3788</f>
        <v>Menyirami 1 m2 permukaan beton menggunakan media kain terpal selama 4 hari (untuk Bangunan Gedung)</v>
      </c>
      <c r="C525" s="1265"/>
      <c r="D525" s="1266"/>
      <c r="E525" s="1280">
        <v>1</v>
      </c>
      <c r="F525" s="1264" t="s">
        <v>115</v>
      </c>
      <c r="G525" s="1430">
        <f>AHSP!I3801</f>
        <v>14196.6</v>
      </c>
    </row>
    <row r="526" spans="1:7">
      <c r="A526" s="1264"/>
      <c r="B526" s="1269"/>
      <c r="C526" s="1265"/>
      <c r="D526" s="1266"/>
      <c r="E526" s="1280"/>
      <c r="F526" s="1264"/>
      <c r="G526" s="1429"/>
    </row>
    <row r="527" spans="1:7">
      <c r="A527" s="1264" t="str">
        <f>AHSP!C3803</f>
        <v>2.2.1.9.3</v>
      </c>
      <c r="B527" s="1269" t="str">
        <f>AHSP!D3803</f>
        <v>Menyirami 1 m2 permukaan beton menggunakan media karung goni selama 4 hari</v>
      </c>
      <c r="C527" s="1265"/>
      <c r="D527" s="1266"/>
      <c r="E527" s="1280">
        <v>1</v>
      </c>
      <c r="F527" s="1264" t="s">
        <v>115</v>
      </c>
      <c r="G527" s="1430">
        <f>AHSP!I3816</f>
        <v>6903.6</v>
      </c>
    </row>
    <row r="528" spans="1:7">
      <c r="A528" s="1264"/>
      <c r="B528" s="1269"/>
      <c r="C528" s="1265"/>
      <c r="D528" s="1266"/>
      <c r="E528" s="1280"/>
      <c r="F528" s="1264"/>
      <c r="G528" s="1429"/>
    </row>
    <row r="529" spans="1:7">
      <c r="A529" s="1283" t="str">
        <f>AHSP!C3818</f>
        <v>2.2.1.10</v>
      </c>
      <c r="B529" s="1297" t="str">
        <f>AHSP!D3818</f>
        <v xml:space="preserve">Kolom /Balok Praktis </v>
      </c>
      <c r="C529" s="1295"/>
      <c r="D529" s="1296"/>
      <c r="E529" s="1280"/>
      <c r="F529" s="1264"/>
      <c r="G529" s="1429"/>
    </row>
    <row r="530" spans="1:7">
      <c r="A530" s="1264" t="str">
        <f>AHSP!C3819</f>
        <v>2.2.1.10.1</v>
      </c>
      <c r="B530" s="1269" t="str">
        <f>AHSP!D3819</f>
        <v>Pembuatan 1 m' kolom praktis beton bertulang (11x11)</v>
      </c>
      <c r="C530" s="1265"/>
      <c r="D530" s="1266"/>
      <c r="E530" s="1280">
        <v>1</v>
      </c>
      <c r="F530" s="1264" t="s">
        <v>710</v>
      </c>
      <c r="G530" s="1430">
        <f>AHSP!I3842</f>
        <v>158861.054</v>
      </c>
    </row>
    <row r="531" spans="1:7">
      <c r="A531" s="1264"/>
      <c r="B531" s="1269"/>
      <c r="C531" s="1265"/>
      <c r="D531" s="1266"/>
      <c r="E531" s="1280"/>
      <c r="F531" s="1264"/>
      <c r="G531" s="1429"/>
    </row>
    <row r="532" spans="1:7">
      <c r="A532" s="1264" t="str">
        <f>AHSP!C3844</f>
        <v>2.2.1.10.2</v>
      </c>
      <c r="B532" s="1269" t="str">
        <f>AHSP!D3844</f>
        <v>Pembuatan 1 m' balok praktis beton bertulang (10x15)</v>
      </c>
      <c r="C532" s="1265"/>
      <c r="D532" s="1266"/>
      <c r="E532" s="1280">
        <v>1</v>
      </c>
      <c r="F532" s="1264" t="s">
        <v>710</v>
      </c>
      <c r="G532" s="1430">
        <f>AHSP!I3868</f>
        <v>217171.78999999998</v>
      </c>
    </row>
    <row r="533" spans="1:7">
      <c r="A533" s="1264"/>
      <c r="B533" s="1269"/>
      <c r="C533" s="1265"/>
      <c r="D533" s="1266"/>
      <c r="E533" s="1280"/>
      <c r="F533" s="1264"/>
      <c r="G533" s="1429"/>
    </row>
    <row r="534" spans="1:7">
      <c r="A534" s="1283" t="str">
        <f>AHSP!C3870</f>
        <v>2.2.1.11</v>
      </c>
      <c r="B534" s="1297" t="str">
        <f>AHSP!D3870</f>
        <v xml:space="preserve">Grouting </v>
      </c>
      <c r="C534" s="1295"/>
      <c r="D534" s="1266"/>
      <c r="E534" s="1280"/>
      <c r="F534" s="1264"/>
      <c r="G534" s="1429"/>
    </row>
    <row r="535" spans="1:7">
      <c r="A535" s="1264" t="str">
        <f>AHSP!C3871</f>
        <v>2.2.1.11.1</v>
      </c>
      <c r="B535" s="1269" t="str">
        <f>AHSP!D3871</f>
        <v xml:space="preserve">1 m3 pekerjaan grouting secara manual pada bangunan gedung </v>
      </c>
      <c r="C535" s="1265"/>
      <c r="D535" s="1266"/>
      <c r="E535" s="1280">
        <v>1</v>
      </c>
      <c r="F535" s="1264" t="s">
        <v>79</v>
      </c>
      <c r="G535" s="1430">
        <f>AHSP!I3887</f>
        <v>4387235.82</v>
      </c>
    </row>
    <row r="536" spans="1:7">
      <c r="A536" s="1264"/>
      <c r="B536" s="1269"/>
      <c r="C536" s="1265"/>
      <c r="D536" s="1266"/>
      <c r="E536" s="1280"/>
      <c r="F536" s="1264"/>
      <c r="G536" s="1429"/>
    </row>
    <row r="537" spans="1:7">
      <c r="A537" s="1264" t="str">
        <f>AHSP!C3889</f>
        <v>2.2.1.11.2</v>
      </c>
      <c r="B537" s="1269" t="str">
        <f>AHSP!D3889</f>
        <v xml:space="preserve">1 kg pekerjaan grouting secara injeksi pada bangunan gedung </v>
      </c>
      <c r="C537" s="1265"/>
      <c r="D537" s="1266"/>
      <c r="E537" s="1280">
        <v>1</v>
      </c>
      <c r="F537" s="1264" t="s">
        <v>79</v>
      </c>
      <c r="G537" s="1430">
        <f>AHSP!I3902</f>
        <v>0</v>
      </c>
    </row>
    <row r="538" spans="1:7">
      <c r="A538" s="1264"/>
      <c r="B538" s="1269"/>
      <c r="C538" s="1265"/>
      <c r="D538" s="1266"/>
      <c r="E538" s="1280"/>
      <c r="F538" s="1264"/>
      <c r="G538" s="1429"/>
    </row>
    <row r="539" spans="1:7">
      <c r="A539" s="1283" t="str">
        <f>AHSP!C3904</f>
        <v>2.2.2</v>
      </c>
      <c r="B539" s="1297" t="str">
        <f>AHSP!D3904</f>
        <v xml:space="preserve">Struktur Bawah </v>
      </c>
      <c r="C539" s="1295"/>
      <c r="D539" s="1296"/>
      <c r="E539" s="1280"/>
      <c r="F539" s="1264"/>
      <c r="G539" s="1429"/>
    </row>
    <row r="540" spans="1:7">
      <c r="A540" s="1283" t="str">
        <f>AHSP!C3905</f>
        <v>2.2.2.1</v>
      </c>
      <c r="B540" s="1297" t="str">
        <f>AHSP!D3905</f>
        <v xml:space="preserve">Fondasi Menerus Batu Belah </v>
      </c>
      <c r="C540" s="1295"/>
      <c r="D540" s="1296"/>
      <c r="E540" s="1280"/>
      <c r="F540" s="1264"/>
      <c r="G540" s="1429"/>
    </row>
    <row r="541" spans="1:7">
      <c r="A541" s="1264" t="str">
        <f>AHSP!C3906</f>
        <v>2.2.2.1.1</v>
      </c>
      <c r="B541" s="1269" t="str">
        <f>AHSP!D3906</f>
        <v>Pemasangan 1 m3 batu kosong (anstamping) untuk pondasi gedung</v>
      </c>
      <c r="C541" s="1265"/>
      <c r="D541" s="1266"/>
      <c r="E541" s="1280">
        <v>1</v>
      </c>
      <c r="F541" s="1264" t="s">
        <v>79</v>
      </c>
      <c r="G541" s="1430">
        <f>AHSP!I3922</f>
        <v>948456.52</v>
      </c>
    </row>
    <row r="542" spans="1:7">
      <c r="A542" s="1264"/>
      <c r="B542" s="1269"/>
      <c r="C542" s="1265"/>
      <c r="D542" s="1266"/>
      <c r="E542" s="1280"/>
      <c r="F542" s="1264"/>
      <c r="G542" s="1429"/>
    </row>
    <row r="543" spans="1:7">
      <c r="A543" s="1264" t="str">
        <f>AHSP!C3924</f>
        <v>2.2.2.1.2</v>
      </c>
      <c r="B543" s="1269" t="str">
        <f>AHSP!D3924</f>
        <v>Pemasangan 1 m3 pondasi batu belah mortar tipe M 17,5 Mpa setara 1SP : 2PP, cara manual</v>
      </c>
      <c r="C543" s="1265"/>
      <c r="D543" s="1266"/>
      <c r="E543" s="1280">
        <v>1</v>
      </c>
      <c r="F543" s="1264" t="s">
        <v>79</v>
      </c>
      <c r="G543" s="1430">
        <f>AHSP!I3940</f>
        <v>1638718.4</v>
      </c>
    </row>
    <row r="544" spans="1:7">
      <c r="A544" s="1264"/>
      <c r="B544" s="1269"/>
      <c r="C544" s="1265"/>
      <c r="D544" s="1266"/>
      <c r="E544" s="1280"/>
      <c r="F544" s="1264"/>
      <c r="G544" s="1429"/>
    </row>
    <row r="545" spans="1:7">
      <c r="A545" s="1264" t="str">
        <f>AHSP!C3942</f>
        <v>2.2.2.1.3</v>
      </c>
      <c r="B545" s="1269" t="str">
        <f>AHSP!D3942</f>
        <v>Pemasangan 1 m3 pondasi batu belah mortar tipe M 17,5 Mpa (setara 1SP : 2PP), cara semi mekanis</v>
      </c>
      <c r="C545" s="1265"/>
      <c r="D545" s="1266"/>
      <c r="E545" s="1280">
        <v>1</v>
      </c>
      <c r="F545" s="1264" t="s">
        <v>79</v>
      </c>
      <c r="G545" s="1430">
        <f>AHSP!I3959</f>
        <v>1530588.4487299998</v>
      </c>
    </row>
    <row r="546" spans="1:7">
      <c r="A546" s="1264"/>
      <c r="B546" s="1269"/>
      <c r="C546" s="1265"/>
      <c r="D546" s="1266"/>
      <c r="E546" s="1280"/>
      <c r="F546" s="1264"/>
      <c r="G546" s="1429"/>
    </row>
    <row r="547" spans="1:7">
      <c r="A547" s="1264" t="str">
        <f>AHSP!C3961</f>
        <v>2.2.2.1.4</v>
      </c>
      <c r="B547" s="1269" t="str">
        <f>AHSP!D3961</f>
        <v>Pemasangan 1 m3 pondasi batu belah mortar tipe S 12,5 Mpa (setara 1SP : 3PP), cara manual</v>
      </c>
      <c r="C547" s="1265"/>
      <c r="D547" s="1266"/>
      <c r="E547" s="1280">
        <v>1</v>
      </c>
      <c r="F547" s="1264" t="s">
        <v>79</v>
      </c>
      <c r="G547" s="1430">
        <f>AHSP!I3977</f>
        <v>1545503.85</v>
      </c>
    </row>
    <row r="548" spans="1:7">
      <c r="A548" s="1264"/>
      <c r="B548" s="1269"/>
      <c r="C548" s="1265"/>
      <c r="D548" s="1266"/>
      <c r="E548" s="1280"/>
      <c r="F548" s="1264"/>
      <c r="G548" s="1429"/>
    </row>
    <row r="549" spans="1:7">
      <c r="A549" s="1264" t="str">
        <f>AHSP!C3979</f>
        <v>2.2.2.1.5</v>
      </c>
      <c r="B549" s="1269" t="str">
        <f>AHSP!D3979</f>
        <v>Pemasangan 1 m3 pondasi batu belah mortar tipe S 12,5 Mpa (setara 1SP : 3PP), cara semi mekanis</v>
      </c>
      <c r="C549" s="1265"/>
      <c r="D549" s="1266"/>
      <c r="E549" s="1280">
        <v>1</v>
      </c>
      <c r="F549" s="1264" t="s">
        <v>79</v>
      </c>
      <c r="G549" s="1430">
        <f>AHSP!I3996</f>
        <v>1437373.89873</v>
      </c>
    </row>
    <row r="550" spans="1:7">
      <c r="A550" s="1264"/>
      <c r="B550" s="1269"/>
      <c r="C550" s="1265"/>
      <c r="D550" s="1266"/>
      <c r="E550" s="1280"/>
      <c r="F550" s="1264"/>
      <c r="G550" s="1429"/>
    </row>
    <row r="551" spans="1:7">
      <c r="A551" s="1264" t="str">
        <f>AHSP!C3998</f>
        <v>2.2.2.1.6</v>
      </c>
      <c r="B551" s="1269" t="str">
        <f>AHSP!D3998</f>
        <v>Pemasangan 1 m3 pondasi batu belah mortar tipe N 5,2 Mpa (setara 1SP : 4PP), cara manual</v>
      </c>
      <c r="C551" s="1265"/>
      <c r="D551" s="1266"/>
      <c r="E551" s="1280">
        <v>1</v>
      </c>
      <c r="F551" s="1264" t="s">
        <v>79</v>
      </c>
      <c r="G551" s="1430">
        <f>AHSP!I4014</f>
        <v>1472781.2</v>
      </c>
    </row>
    <row r="552" spans="1:7">
      <c r="A552" s="1264"/>
      <c r="B552" s="1269"/>
      <c r="C552" s="1265"/>
      <c r="D552" s="1266"/>
      <c r="E552" s="1280"/>
      <c r="F552" s="1264"/>
      <c r="G552" s="1429"/>
    </row>
    <row r="553" spans="1:7">
      <c r="A553" s="1264" t="str">
        <f>AHSP!C4016</f>
        <v>2.2.2.1.7</v>
      </c>
      <c r="B553" s="1269" t="str">
        <f>AHSP!D4016</f>
        <v>Pemasangan 1 m3 pondasi batu belah mortar tipe N 5,2 Mpa (setara 1SP : 4PP), cara semi mekanis</v>
      </c>
      <c r="C553" s="1265"/>
      <c r="D553" s="1266"/>
      <c r="E553" s="1280">
        <v>1</v>
      </c>
      <c r="F553" s="1264" t="s">
        <v>79</v>
      </c>
      <c r="G553" s="1430">
        <f>AHSP!I4033</f>
        <v>1374397.2</v>
      </c>
    </row>
    <row r="554" spans="1:7">
      <c r="A554" s="1264"/>
      <c r="B554" s="1269"/>
      <c r="C554" s="1265"/>
      <c r="D554" s="1266"/>
      <c r="E554" s="1280"/>
      <c r="F554" s="1264"/>
      <c r="G554" s="1429"/>
    </row>
    <row r="555" spans="1:7">
      <c r="A555" s="1264" t="str">
        <f>AHSP!C4035</f>
        <v>2.2.2.1.8</v>
      </c>
      <c r="B555" s="1269" t="str">
        <f>AHSP!D4035</f>
        <v>Pemasangan 1 m3 pondasi batu belah mortar tipe O 2,4 Mpa (setara 1SP : 5PP), cara manual</v>
      </c>
      <c r="C555" s="1265"/>
      <c r="D555" s="1266"/>
      <c r="E555" s="1280">
        <v>1</v>
      </c>
      <c r="F555" s="1264" t="s">
        <v>79</v>
      </c>
      <c r="G555" s="1430">
        <f>AHSP!I4051</f>
        <v>1420397.44</v>
      </c>
    </row>
    <row r="556" spans="1:7">
      <c r="A556" s="1264"/>
      <c r="B556" s="1269"/>
      <c r="C556" s="1265"/>
      <c r="D556" s="1266"/>
      <c r="E556" s="1280"/>
      <c r="F556" s="1264"/>
      <c r="G556" s="1429"/>
    </row>
    <row r="557" spans="1:7">
      <c r="A557" s="1264" t="str">
        <f>AHSP!C4053</f>
        <v>2.2.2.1.9</v>
      </c>
      <c r="B557" s="1269" t="str">
        <f>AHSP!D4053</f>
        <v>Pemasangan 1 m3 pondasi batu belah mortar tipe O 2,4 Mpa (setara 1SP : 5PP), cara semi mekanis</v>
      </c>
      <c r="C557" s="1265"/>
      <c r="D557" s="1266"/>
      <c r="E557" s="1280">
        <v>1</v>
      </c>
      <c r="F557" s="1264" t="s">
        <v>79</v>
      </c>
      <c r="G557" s="1430">
        <f>AHSP!I4070</f>
        <v>1322013.44</v>
      </c>
    </row>
    <row r="558" spans="1:7">
      <c r="A558" s="1264"/>
      <c r="B558" s="1269"/>
      <c r="C558" s="1265"/>
      <c r="D558" s="1266"/>
      <c r="E558" s="1280"/>
      <c r="F558" s="1264"/>
      <c r="G558" s="1429"/>
    </row>
    <row r="559" spans="1:7">
      <c r="A559" s="1264" t="str">
        <f>AHSP!C4072</f>
        <v>2.2.2.1.10</v>
      </c>
      <c r="B559" s="1269" t="str">
        <f>AHSP!D4072</f>
        <v>Pemasangan 1 m3 pondasi batu belah campuran 1SP : 6PP, cara manual</v>
      </c>
      <c r="C559" s="1265"/>
      <c r="D559" s="1266"/>
      <c r="E559" s="1280">
        <v>1</v>
      </c>
      <c r="F559" s="1264" t="s">
        <v>79</v>
      </c>
      <c r="G559" s="1430">
        <f>AHSP!I4088</f>
        <v>1386962.61</v>
      </c>
    </row>
    <row r="560" spans="1:7">
      <c r="A560" s="1264"/>
      <c r="B560" s="1269"/>
      <c r="C560" s="1265"/>
      <c r="D560" s="1266"/>
      <c r="E560" s="1280"/>
      <c r="F560" s="1264"/>
      <c r="G560" s="1429"/>
    </row>
    <row r="561" spans="1:7">
      <c r="A561" s="1264" t="str">
        <f>AHSP!C4090</f>
        <v>2.2.2.2.11</v>
      </c>
      <c r="B561" s="1269" t="str">
        <f>AHSP!D4090</f>
        <v>Pemasangan 1 m3 pondasi batu belah campuran 1SP : 6PP, cara semi mekanis</v>
      </c>
      <c r="C561" s="1265"/>
      <c r="D561" s="1266"/>
      <c r="E561" s="1280">
        <v>1</v>
      </c>
      <c r="F561" s="1264" t="s">
        <v>79</v>
      </c>
      <c r="G561" s="1430">
        <f>AHSP!I4107</f>
        <v>1288578.6100000001</v>
      </c>
    </row>
    <row r="562" spans="1:7">
      <c r="A562" s="1264"/>
      <c r="B562" s="1269"/>
      <c r="C562" s="1265"/>
      <c r="D562" s="1266"/>
      <c r="E562" s="1280"/>
      <c r="F562" s="1264"/>
      <c r="G562" s="1429"/>
    </row>
    <row r="563" spans="1:7">
      <c r="A563" s="1283" t="str">
        <f>AHSP!C4109</f>
        <v>2.2.2.2</v>
      </c>
      <c r="B563" s="1297" t="str">
        <f>AHSP!D4109</f>
        <v>Pondasi Sumuran Beton Siklop</v>
      </c>
      <c r="C563" s="1295"/>
      <c r="D563" s="1296"/>
      <c r="E563" s="1307"/>
      <c r="F563" s="1283"/>
      <c r="G563" s="1431"/>
    </row>
    <row r="564" spans="1:7">
      <c r="A564" s="1264" t="str">
        <f>AHSP!C4110</f>
        <v>2.2.2.2.1</v>
      </c>
      <c r="B564" s="1269" t="str">
        <f>AHSP!D4110</f>
        <v>Pembuatan 1 m3 pondasi beton siklop, 60% beton fc' 15 MPa : 40% batu belah untuk vol. s.d 200 m3 secara manual</v>
      </c>
      <c r="C564" s="1265"/>
      <c r="D564" s="1266"/>
      <c r="E564" s="1280">
        <v>1</v>
      </c>
      <c r="F564" s="1264" t="s">
        <v>79</v>
      </c>
      <c r="G564" s="1430">
        <f>AHSP!I4128</f>
        <v>1541704.9546031745</v>
      </c>
    </row>
    <row r="565" spans="1:7">
      <c r="A565" s="1264"/>
      <c r="B565" s="1269"/>
      <c r="C565" s="1265"/>
      <c r="D565" s="1266"/>
      <c r="E565" s="1280"/>
      <c r="F565" s="1264"/>
      <c r="G565" s="1429"/>
    </row>
    <row r="566" spans="1:7">
      <c r="A566" s="1264" t="str">
        <f>AHSP!C4130</f>
        <v>2.2.2.2.2</v>
      </c>
      <c r="B566" s="1269" t="str">
        <f>AHSP!D4130</f>
        <v>Pembuatan 1 m3 pondasi beton siklop, 60% beton fc' 15 MPa : 40% batu belah untuk vol. &gt; 200 m3 secara manual</v>
      </c>
      <c r="C566" s="1265"/>
      <c r="D566" s="1266"/>
      <c r="E566" s="1280">
        <v>1</v>
      </c>
      <c r="F566" s="1264" t="s">
        <v>79</v>
      </c>
      <c r="G566" s="1430">
        <f>AHSP!I4148</f>
        <v>1521499.9346031744</v>
      </c>
    </row>
    <row r="567" spans="1:7">
      <c r="A567" s="1264"/>
      <c r="B567" s="1269"/>
      <c r="C567" s="1265"/>
      <c r="D567" s="1266"/>
      <c r="E567" s="1280"/>
      <c r="F567" s="1264"/>
      <c r="G567" s="1429"/>
    </row>
    <row r="568" spans="1:7">
      <c r="A568" s="1264" t="str">
        <f>AHSP!C4150</f>
        <v>2.2.2.2.3</v>
      </c>
      <c r="B568" s="1269" t="str">
        <f>AHSP!D4150</f>
        <v>Pembuatan 1 m3 pondasi beton siklop, 60% beton fc' 15 MPa : 40% batu belah untuk vol. &gt; 200 m3 secara semi mekanis</v>
      </c>
      <c r="C568" s="1265"/>
      <c r="D568" s="1266"/>
      <c r="E568" s="1280">
        <v>1</v>
      </c>
      <c r="F568" s="1306" t="s">
        <v>79</v>
      </c>
      <c r="G568" s="1430">
        <f>AHSP!I4169</f>
        <v>1442299.0546031746</v>
      </c>
    </row>
    <row r="569" spans="1:7">
      <c r="A569" s="1264"/>
      <c r="B569" s="1269"/>
      <c r="C569" s="1265"/>
      <c r="D569" s="1266"/>
      <c r="E569" s="1280"/>
      <c r="F569" s="1264"/>
      <c r="G569" s="1429"/>
    </row>
    <row r="570" spans="1:7">
      <c r="A570" s="1264" t="str">
        <f>AHSP!C4171</f>
        <v>2.2.2.2.4</v>
      </c>
      <c r="B570" s="1269" t="str">
        <f>AHSP!D4171</f>
        <v>Pembuatan 1 m3 pondasi beton siklop, 70% beton fc' 15 MPa : 30% batu belah untuk vol. &gt; 200 m3 secara manual</v>
      </c>
      <c r="C570" s="1265"/>
      <c r="D570" s="1266"/>
      <c r="E570" s="1280">
        <v>1</v>
      </c>
      <c r="F570" s="1264" t="s">
        <v>79</v>
      </c>
      <c r="G570" s="1430">
        <f>AHSP!I4189</f>
        <v>1623578.4458201057</v>
      </c>
    </row>
    <row r="571" spans="1:7">
      <c r="A571" s="1264"/>
      <c r="B571" s="1269"/>
      <c r="C571" s="1265"/>
      <c r="D571" s="1266"/>
      <c r="E571" s="1280"/>
      <c r="F571" s="1264"/>
      <c r="G571" s="1429"/>
    </row>
    <row r="572" spans="1:7">
      <c r="A572" s="1264" t="str">
        <f>AHSP!C4191</f>
        <v>2.2.2.2.5</v>
      </c>
      <c r="B572" s="1269" t="str">
        <f>AHSP!D4191</f>
        <v>Pembuatan 1 m3 pondasi beton siklop, 70% beton fc' 15 MPa : 30% batu belah untuk vol. &gt; 200 m3 secara semi mekanis</v>
      </c>
      <c r="C572" s="1265"/>
      <c r="D572" s="1266"/>
      <c r="E572" s="1280">
        <v>1</v>
      </c>
      <c r="F572" s="1264" t="s">
        <v>79</v>
      </c>
      <c r="G572" s="1430">
        <f>AHSP!I4210</f>
        <v>1537130.9858201058</v>
      </c>
    </row>
    <row r="573" spans="1:7">
      <c r="A573" s="1264"/>
      <c r="B573" s="1269"/>
      <c r="C573" s="1265"/>
      <c r="D573" s="1266"/>
      <c r="E573" s="1280"/>
      <c r="F573" s="1264"/>
      <c r="G573" s="1429"/>
    </row>
    <row r="574" spans="1:7">
      <c r="A574" s="1264" t="str">
        <f>AHSP!C4212</f>
        <v>2.2.2.2.6</v>
      </c>
      <c r="B574" s="1269" t="str">
        <f>AHSP!D4212</f>
        <v>Pembuatan 1 m3 pondasi sumuran, diameter 100 cm masif</v>
      </c>
      <c r="C574" s="1265"/>
      <c r="D574" s="1266"/>
      <c r="E574" s="1280">
        <v>1</v>
      </c>
      <c r="F574" s="1264" t="s">
        <v>79</v>
      </c>
      <c r="G574" s="1430">
        <f>AHSP!I4230</f>
        <v>1294769.352632381</v>
      </c>
    </row>
    <row r="575" spans="1:7">
      <c r="A575" s="1264"/>
      <c r="B575" s="1269"/>
      <c r="C575" s="1265"/>
      <c r="D575" s="1266"/>
      <c r="E575" s="1280"/>
      <c r="F575" s="1264"/>
      <c r="G575" s="1429"/>
    </row>
    <row r="576" spans="1:7">
      <c r="A576" s="1283" t="str">
        <f>AHSP!C4232</f>
        <v xml:space="preserve">2.2.2.3 </v>
      </c>
      <c r="B576" s="1297" t="str">
        <f>AHSP!D4232</f>
        <v>Pondasi Strauss Pile dan Bore Pile</v>
      </c>
      <c r="C576" s="1295"/>
      <c r="D576" s="1296"/>
      <c r="E576" s="1280"/>
      <c r="F576" s="1264"/>
      <c r="G576" s="1429"/>
    </row>
    <row r="577" spans="1:7">
      <c r="A577" s="1264" t="str">
        <f>AHSP!C4233</f>
        <v>2.2.2.3.1</v>
      </c>
      <c r="B577" s="1269" t="str">
        <f>AHSP!D4233</f>
        <v>Pengeboran 1 m' lubang bored pile φ 20 cm pada pada tanah lunak (manual)</v>
      </c>
      <c r="C577" s="1265"/>
      <c r="D577" s="1266"/>
      <c r="E577" s="1280">
        <v>1</v>
      </c>
      <c r="F577" s="1264" t="s">
        <v>710</v>
      </c>
      <c r="G577" s="1430">
        <f>AHSP!I4249</f>
        <v>16158.596739999999</v>
      </c>
    </row>
    <row r="578" spans="1:7">
      <c r="A578" s="1264"/>
      <c r="B578" s="1269"/>
      <c r="C578" s="1265"/>
      <c r="D578" s="1266"/>
      <c r="E578" s="1280"/>
      <c r="F578" s="1264"/>
      <c r="G578" s="1429"/>
    </row>
    <row r="579" spans="1:7">
      <c r="A579" s="1264" t="str">
        <f>AHSP!C4251</f>
        <v>2.2.2.3.2</v>
      </c>
      <c r="B579" s="1269" t="str">
        <f>AHSP!D4251</f>
        <v>Pengeboran 1 m' lubang bored pile φ 20 cm pada pada tanah sedang (manual)</v>
      </c>
      <c r="C579" s="1265"/>
      <c r="D579" s="1266"/>
      <c r="E579" s="1280">
        <v>1</v>
      </c>
      <c r="F579" s="1264" t="s">
        <v>710</v>
      </c>
      <c r="G579" s="1430">
        <f>AHSP!I4265</f>
        <v>23081.798740000002</v>
      </c>
    </row>
    <row r="580" spans="1:7">
      <c r="A580" s="1264"/>
      <c r="B580" s="1269"/>
      <c r="C580" s="1265"/>
      <c r="D580" s="1266"/>
      <c r="E580" s="1280"/>
      <c r="F580" s="1264"/>
      <c r="G580" s="1429"/>
    </row>
    <row r="581" spans="1:7">
      <c r="A581" s="1264" t="str">
        <f>AHSP!C4267</f>
        <v>2.2.2.3.3</v>
      </c>
      <c r="B581" s="1269" t="str">
        <f>AHSP!D4267</f>
        <v>Pengeboran 1 m' lubang bored pile φ 20 cm pada pada tanah keras, sangat padat, dan batuan lunak (manual)</v>
      </c>
      <c r="C581" s="1265"/>
      <c r="D581" s="1266"/>
      <c r="E581" s="1280">
        <v>1</v>
      </c>
      <c r="F581" s="1264" t="s">
        <v>710</v>
      </c>
      <c r="G581" s="1430">
        <f>AHSP!I4281</f>
        <v>153641.79071999999</v>
      </c>
    </row>
    <row r="582" spans="1:7">
      <c r="A582" s="1264"/>
      <c r="B582" s="1269"/>
      <c r="C582" s="1265"/>
      <c r="D582" s="1266"/>
      <c r="E582" s="1280"/>
      <c r="F582" s="1264"/>
      <c r="G582" s="1429"/>
    </row>
    <row r="583" spans="1:7">
      <c r="A583" s="1264" t="str">
        <f>AHSP!C4283</f>
        <v>2.2.2.3.4</v>
      </c>
      <c r="B583" s="1269" t="str">
        <f>AHSP!D4283</f>
        <v>Pengeboran 1 m' lubang bored pile φ 20 cm pada tanah berbatu (manual)</v>
      </c>
      <c r="C583" s="1265"/>
      <c r="D583" s="1266"/>
      <c r="E583" s="1280">
        <v>1</v>
      </c>
      <c r="F583" s="1264" t="s">
        <v>710</v>
      </c>
      <c r="G583" s="1430">
        <f>AHSP!I4297</f>
        <v>230691.92673999997</v>
      </c>
    </row>
    <row r="584" spans="1:7">
      <c r="A584" s="1264"/>
      <c r="B584" s="1269"/>
      <c r="C584" s="1265"/>
      <c r="D584" s="1266"/>
      <c r="E584" s="1280"/>
      <c r="F584" s="1264"/>
      <c r="G584" s="1429"/>
    </row>
    <row r="585" spans="1:7">
      <c r="A585" s="1264" t="str">
        <f>AHSP!C4299</f>
        <v>2.2.2.3.5</v>
      </c>
      <c r="B585" s="1269" t="str">
        <f>AHSP!D4299</f>
        <v>Pengeboran 1 m' lubang bored pile φ 30 cm pada tanah lunak (manual)</v>
      </c>
      <c r="C585" s="1265"/>
      <c r="D585" s="1266"/>
      <c r="E585" s="1280">
        <v>1</v>
      </c>
      <c r="F585" s="1264" t="s">
        <v>710</v>
      </c>
      <c r="G585" s="1430">
        <f>AHSP!I4315</f>
        <v>21626.154770000001</v>
      </c>
    </row>
    <row r="586" spans="1:7">
      <c r="A586" s="1264"/>
      <c r="B586" s="1269"/>
      <c r="C586" s="1265"/>
      <c r="D586" s="1266"/>
      <c r="E586" s="1280"/>
      <c r="F586" s="1264"/>
      <c r="G586" s="1429"/>
    </row>
    <row r="587" spans="1:7">
      <c r="A587" s="1264" t="str">
        <f>AHSP!C4317</f>
        <v>2.2.2.3.6</v>
      </c>
      <c r="B587" s="1269" t="str">
        <f>AHSP!D4317</f>
        <v>Pengeboran 1 m' lubang bored pile φ 30 cm pada tanah sedang (manual)</v>
      </c>
      <c r="C587" s="1265"/>
      <c r="D587" s="1266"/>
      <c r="E587" s="1280">
        <v>1</v>
      </c>
      <c r="F587" s="1264" t="s">
        <v>710</v>
      </c>
      <c r="G587" s="1430">
        <f>AHSP!I4331</f>
        <v>51902.532000000007</v>
      </c>
    </row>
    <row r="588" spans="1:7">
      <c r="A588" s="1264"/>
      <c r="B588" s="1269"/>
      <c r="C588" s="1265"/>
      <c r="D588" s="1266"/>
      <c r="E588" s="1280"/>
      <c r="F588" s="1264"/>
      <c r="G588" s="1429"/>
    </row>
    <row r="589" spans="1:7">
      <c r="A589" s="1264" t="str">
        <f>AHSP!C4333</f>
        <v>2.2.2.3.7</v>
      </c>
      <c r="B589" s="1269" t="str">
        <f>AHSP!D4333</f>
        <v>Pengeboran 1 m' lubang bored pile φ 30 cm pada pada tanah keras, sangat padat, dan batuan lunak (manual)</v>
      </c>
      <c r="C589" s="1265"/>
      <c r="D589" s="1266"/>
      <c r="E589" s="1280">
        <v>1</v>
      </c>
      <c r="F589" s="1264" t="s">
        <v>710</v>
      </c>
      <c r="G589" s="1430">
        <f>AHSP!I4347</f>
        <v>346016.88</v>
      </c>
    </row>
    <row r="590" spans="1:7">
      <c r="A590" s="1264"/>
      <c r="B590" s="1269"/>
      <c r="C590" s="1265"/>
      <c r="D590" s="1266"/>
      <c r="E590" s="1280"/>
      <c r="F590" s="1264"/>
      <c r="G590" s="1429"/>
    </row>
    <row r="591" spans="1:7">
      <c r="A591" s="1264" t="str">
        <f>AHSP!C4349</f>
        <v>2.2.2.3.8</v>
      </c>
      <c r="B591" s="1269" t="str">
        <f>AHSP!D4349</f>
        <v>Pengeboran 1 m' lubang bored pile φ 30 cm pada tanah berbatu (manual)</v>
      </c>
      <c r="C591" s="1265"/>
      <c r="D591" s="1266"/>
      <c r="E591" s="1280">
        <v>1</v>
      </c>
      <c r="F591" s="1264" t="s">
        <v>710</v>
      </c>
      <c r="G591" s="1430">
        <f>AHSP!I4363</f>
        <v>518928.51978000009</v>
      </c>
    </row>
    <row r="592" spans="1:7">
      <c r="A592" s="1264"/>
      <c r="B592" s="1269"/>
      <c r="C592" s="1265"/>
      <c r="D592" s="1266"/>
      <c r="E592" s="1280"/>
      <c r="F592" s="1264"/>
      <c r="G592" s="1429"/>
    </row>
    <row r="593" spans="1:7">
      <c r="A593" s="1264" t="str">
        <f>AHSP!C4365</f>
        <v>2.2.2.3.9</v>
      </c>
      <c r="B593" s="1269" t="str">
        <f>AHSP!D4365</f>
        <v>Pengeboran 1 m' lubang bored pile φ 40 cm pada tanah lunak (manual)</v>
      </c>
      <c r="C593" s="1265"/>
      <c r="D593" s="1266"/>
      <c r="E593" s="1280">
        <v>1</v>
      </c>
      <c r="F593" s="1264" t="s">
        <v>710</v>
      </c>
      <c r="G593" s="1430">
        <f>AHSP!I4381</f>
        <v>43252.270270000001</v>
      </c>
    </row>
    <row r="594" spans="1:7">
      <c r="A594" s="1264"/>
      <c r="B594" s="1269"/>
      <c r="C594" s="1265"/>
      <c r="D594" s="1266"/>
      <c r="E594" s="1280"/>
      <c r="F594" s="1264"/>
      <c r="G594" s="1429"/>
    </row>
    <row r="595" spans="1:7">
      <c r="A595" s="1264" t="str">
        <f>AHSP!C4383</f>
        <v>2.2.2.3.10</v>
      </c>
      <c r="B595" s="1269" t="str">
        <f>AHSP!D4383</f>
        <v>Pengeboran 1 m' lubang bored pile φ 40 cm pada tanah sedang (manual)</v>
      </c>
      <c r="C595" s="1265"/>
      <c r="D595" s="1266"/>
      <c r="E595" s="1280">
        <v>1</v>
      </c>
      <c r="F595" s="1264" t="s">
        <v>710</v>
      </c>
      <c r="G595" s="1430">
        <f>AHSP!I4397</f>
        <v>92304.534739999988</v>
      </c>
    </row>
    <row r="596" spans="1:7">
      <c r="A596" s="1264"/>
      <c r="B596" s="1269"/>
      <c r="C596" s="1265"/>
      <c r="D596" s="1266"/>
      <c r="E596" s="1280"/>
      <c r="F596" s="1264"/>
      <c r="G596" s="1429"/>
    </row>
    <row r="597" spans="1:7">
      <c r="A597" s="1264" t="str">
        <f>AHSP!C4399</f>
        <v>2.2.2.3.11</v>
      </c>
      <c r="B597" s="1269" t="str">
        <f>AHSP!D4399</f>
        <v>Pengeboran 1 m' lubang bored pile φ 40 cm pada pada tanah keras, sangat padat, dan batuan lunak (manual)</v>
      </c>
      <c r="C597" s="1265"/>
      <c r="D597" s="1266"/>
      <c r="E597" s="1280">
        <v>1</v>
      </c>
      <c r="F597" s="1264" t="s">
        <v>710</v>
      </c>
      <c r="G597" s="1430">
        <f>AHSP!I4413</f>
        <v>209628.25774</v>
      </c>
    </row>
    <row r="598" spans="1:7">
      <c r="A598" s="1264"/>
      <c r="B598" s="1269"/>
      <c r="C598" s="1265"/>
      <c r="D598" s="1266"/>
      <c r="E598" s="1280"/>
      <c r="F598" s="1264"/>
      <c r="G598" s="1429"/>
    </row>
    <row r="599" spans="1:7">
      <c r="A599" s="1264" t="str">
        <f>AHSP!C4415</f>
        <v>2.2.2.3.12</v>
      </c>
      <c r="B599" s="1269" t="str">
        <f>AHSP!D4415</f>
        <v>Pengeboran 1 m' lubang bored pile φ 40 cm pada tanah berbatu (manual)</v>
      </c>
      <c r="C599" s="1265"/>
      <c r="D599" s="1266"/>
      <c r="E599" s="1280">
        <v>1</v>
      </c>
      <c r="F599" s="1264" t="s">
        <v>710</v>
      </c>
      <c r="G599" s="1430">
        <f>AHSP!I4429</f>
        <v>618327.63256000006</v>
      </c>
    </row>
    <row r="600" spans="1:7">
      <c r="A600" s="1264"/>
      <c r="B600" s="1269"/>
      <c r="C600" s="1265"/>
      <c r="D600" s="1266"/>
      <c r="E600" s="1280"/>
      <c r="F600" s="1264"/>
      <c r="G600" s="1429"/>
    </row>
    <row r="601" spans="1:7">
      <c r="A601" s="1264" t="str">
        <f>AHSP!C4431</f>
        <v>2.2.2.3.13</v>
      </c>
      <c r="B601" s="1269" t="str">
        <f>AHSP!D4431</f>
        <v>Pengeboran 1 m' lubang bored pile φ 50 cm pada tanah lunak (manual)</v>
      </c>
      <c r="C601" s="1265"/>
      <c r="D601" s="1266"/>
      <c r="E601" s="1280">
        <v>1</v>
      </c>
      <c r="F601" s="1264" t="s">
        <v>710</v>
      </c>
      <c r="G601" s="1430">
        <f>AHSP!I4447</f>
        <v>86504.457930000004</v>
      </c>
    </row>
    <row r="602" spans="1:7">
      <c r="A602" s="1264"/>
      <c r="B602" s="1269"/>
      <c r="C602" s="1265"/>
      <c r="D602" s="1266"/>
      <c r="E602" s="1280"/>
      <c r="F602" s="1264"/>
      <c r="G602" s="1429"/>
    </row>
    <row r="603" spans="1:7">
      <c r="A603" s="1264" t="str">
        <f>AHSP!C4449</f>
        <v>2.2.2.3.14</v>
      </c>
      <c r="B603" s="1269" t="str">
        <f>AHSP!D4449</f>
        <v>Pengeboran 1 m' lubang bored pile φ 50 cm pada tanah sedang (manual)</v>
      </c>
      <c r="C603" s="1265"/>
      <c r="D603" s="1266"/>
      <c r="E603" s="1280">
        <v>1</v>
      </c>
      <c r="F603" s="1264" t="s">
        <v>710</v>
      </c>
      <c r="G603" s="1430">
        <f>AHSP!I4463</f>
        <v>144106.96651999999</v>
      </c>
    </row>
    <row r="604" spans="1:7">
      <c r="A604" s="1264"/>
      <c r="B604" s="1269"/>
      <c r="C604" s="1265"/>
      <c r="D604" s="1266"/>
      <c r="E604" s="1280"/>
      <c r="F604" s="1264"/>
      <c r="G604" s="1429"/>
    </row>
    <row r="605" spans="1:7">
      <c r="A605" s="1264" t="str">
        <f>AHSP!C4465</f>
        <v>2.2.2.3.15</v>
      </c>
      <c r="B605" s="1269" t="str">
        <f>AHSP!D4465</f>
        <v>Pengeboran 1 m' lubang bored pile φ 50 cm pada pada tanah keras, sangat padat, dan batuan lunak (manual)</v>
      </c>
      <c r="C605" s="1265"/>
      <c r="D605" s="1266"/>
      <c r="E605" s="1280">
        <v>1</v>
      </c>
      <c r="F605" s="1264" t="s">
        <v>710</v>
      </c>
      <c r="G605" s="1430">
        <f>AHSP!I4479</f>
        <v>961139.32441999996</v>
      </c>
    </row>
    <row r="606" spans="1:7">
      <c r="A606" s="1264"/>
      <c r="B606" s="1269"/>
      <c r="C606" s="1265"/>
      <c r="D606" s="1266"/>
      <c r="E606" s="1280"/>
      <c r="F606" s="1264"/>
      <c r="G606" s="1429"/>
    </row>
    <row r="607" spans="1:7">
      <c r="A607" s="1264" t="str">
        <f>AHSP!C4481</f>
        <v>2.2.2.3.16</v>
      </c>
      <c r="B607" s="1269" t="str">
        <f>AHSP!D4481</f>
        <v>Pengeboran 1 m' lubang bored pile φ 50 cm pada tanah berbatu (manual)</v>
      </c>
      <c r="C607" s="1265"/>
      <c r="D607" s="1266"/>
      <c r="E607" s="1280">
        <v>1</v>
      </c>
      <c r="F607" s="1264" t="s">
        <v>710</v>
      </c>
      <c r="G607" s="1430">
        <f>AHSP!I4495</f>
        <v>733308.39977999998</v>
      </c>
    </row>
    <row r="608" spans="1:7">
      <c r="A608" s="1264"/>
      <c r="B608" s="1269"/>
      <c r="C608" s="1265"/>
      <c r="D608" s="1266"/>
      <c r="E608" s="1280"/>
      <c r="F608" s="1264"/>
      <c r="G608" s="1429"/>
    </row>
    <row r="609" spans="1:7">
      <c r="A609" s="1264" t="str">
        <f>AHSP!C4497</f>
        <v>2.2.2.3.17</v>
      </c>
      <c r="B609" s="1269" t="str">
        <f>AHSP!D4497</f>
        <v xml:space="preserve">Pengeboran 1 m' lubang bored pile φ 60 cm (mekanis) untuk  bangunan gedung </v>
      </c>
      <c r="C609" s="1265"/>
      <c r="D609" s="1266"/>
      <c r="E609" s="1280">
        <v>1</v>
      </c>
      <c r="F609" s="1264" t="s">
        <v>710</v>
      </c>
      <c r="G609" s="1430">
        <f>AHSP!I4511</f>
        <v>0.85041000000000011</v>
      </c>
    </row>
    <row r="610" spans="1:7">
      <c r="A610" s="1264"/>
      <c r="B610" s="1269"/>
      <c r="C610" s="1265"/>
      <c r="D610" s="1266"/>
      <c r="E610" s="1280"/>
      <c r="F610" s="1264"/>
      <c r="G610" s="1429"/>
    </row>
    <row r="611" spans="1:7">
      <c r="A611" s="1264" t="str">
        <f>AHSP!C4513</f>
        <v>2.2.2.3.18</v>
      </c>
      <c r="B611" s="1269" t="str">
        <f>AHSP!D4513</f>
        <v xml:space="preserve">Pengeboran 1 m' lubang bored pile φ 80 cm (mekanis) untuk  bangunan gedung </v>
      </c>
      <c r="C611" s="1265"/>
      <c r="D611" s="1266"/>
      <c r="E611" s="1280">
        <v>1</v>
      </c>
      <c r="F611" s="1264" t="s">
        <v>710</v>
      </c>
      <c r="G611" s="1430">
        <f>AHSP!I4527</f>
        <v>0.93499999999999994</v>
      </c>
    </row>
    <row r="612" spans="1:7">
      <c r="A612" s="1264"/>
      <c r="B612" s="1269"/>
      <c r="C612" s="1265"/>
      <c r="D612" s="1266"/>
      <c r="E612" s="1280"/>
      <c r="F612" s="1264"/>
      <c r="G612" s="1429"/>
    </row>
    <row r="613" spans="1:7">
      <c r="A613" s="1264" t="str">
        <f>AHSP!C4529</f>
        <v>2.2.2.3.19</v>
      </c>
      <c r="B613" s="1269" t="str">
        <f>AHSP!D4529</f>
        <v xml:space="preserve">Pengeboran 1 m' lubang bored pile φ 100 cm (mekanis) untuk  bangunan gedung </v>
      </c>
      <c r="C613" s="1265"/>
      <c r="D613" s="1266"/>
      <c r="E613" s="1280">
        <v>1</v>
      </c>
      <c r="F613" s="1264" t="s">
        <v>710</v>
      </c>
      <c r="G613" s="1430">
        <f>AHSP!I4543</f>
        <v>1.02135</v>
      </c>
    </row>
    <row r="614" spans="1:7">
      <c r="A614" s="1264"/>
      <c r="B614" s="1269"/>
      <c r="C614" s="1265"/>
      <c r="D614" s="1266"/>
      <c r="E614" s="1280"/>
      <c r="F614" s="1264"/>
      <c r="G614" s="1429"/>
    </row>
    <row r="615" spans="1:7">
      <c r="A615" s="1264" t="str">
        <f>AHSP!C4545</f>
        <v>2.2.2.3.20</v>
      </c>
      <c r="B615" s="1269" t="str">
        <f>AHSP!D4545</f>
        <v xml:space="preserve">Pengeboran 1 m' lubang bored pile φ 120 cm (mekanis) untuk  bangunan gedung </v>
      </c>
      <c r="C615" s="1265"/>
      <c r="D615" s="1266"/>
      <c r="E615" s="1280">
        <v>1</v>
      </c>
      <c r="F615" s="1264" t="s">
        <v>710</v>
      </c>
      <c r="G615" s="1430">
        <f>AHSP!I4559</f>
        <v>1.27017</v>
      </c>
    </row>
    <row r="616" spans="1:7">
      <c r="A616" s="1264"/>
      <c r="B616" s="1269"/>
      <c r="C616" s="1265"/>
      <c r="D616" s="1266"/>
      <c r="E616" s="1280"/>
      <c r="F616" s="1264"/>
      <c r="G616" s="1429"/>
    </row>
    <row r="617" spans="1:7">
      <c r="A617" s="1283" t="str">
        <f>AHSP!C4561</f>
        <v>2.2.2.4</v>
      </c>
      <c r="B617" s="1297" t="str">
        <f>AHSP!D4561</f>
        <v xml:space="preserve">Pondasi Tiang Pancang </v>
      </c>
      <c r="C617" s="1295"/>
      <c r="D617" s="1296"/>
      <c r="E617" s="1307"/>
      <c r="F617" s="1283"/>
      <c r="G617" s="1431"/>
    </row>
    <row r="618" spans="1:7">
      <c r="A618" s="1264" t="str">
        <f>AHSP!C4562</f>
        <v>2.2.2.4.1</v>
      </c>
      <c r="B618" s="1269" t="str">
        <f>AHSP!D4562</f>
        <v xml:space="preserve">Per m' penetrasi Tiang Beton ∆  28 cm secara mekanis </v>
      </c>
      <c r="C618" s="1265"/>
      <c r="D618" s="1266"/>
      <c r="E618" s="1280">
        <v>1</v>
      </c>
      <c r="F618" s="1264" t="s">
        <v>710</v>
      </c>
      <c r="G618" s="1430">
        <f>AHSP!I4579</f>
        <v>0.62755000000000005</v>
      </c>
    </row>
    <row r="619" spans="1:7">
      <c r="A619" s="1264"/>
      <c r="B619" s="1269"/>
      <c r="C619" s="1265"/>
      <c r="D619" s="1266"/>
      <c r="E619" s="1280"/>
      <c r="F619" s="1264"/>
      <c r="G619" s="1429"/>
    </row>
    <row r="620" spans="1:7">
      <c r="A620" s="1264" t="str">
        <f>AHSP!C4582</f>
        <v>2.2.2.4.2</v>
      </c>
      <c r="B620" s="1269" t="str">
        <f>AHSP!D4582</f>
        <v xml:space="preserve">Per m' penetrasi Tiang Beton ∆  32 cm secara mekanis </v>
      </c>
      <c r="C620" s="1265"/>
      <c r="D620" s="1266"/>
      <c r="E620" s="1280">
        <v>1</v>
      </c>
      <c r="F620" s="1264" t="s">
        <v>710</v>
      </c>
      <c r="G620" s="1430">
        <f>AHSP!I4599</f>
        <v>0.65263000000000004</v>
      </c>
    </row>
    <row r="621" spans="1:7">
      <c r="A621" s="1264"/>
      <c r="B621" s="1269"/>
      <c r="C621" s="1265"/>
      <c r="D621" s="1266"/>
      <c r="E621" s="1280"/>
      <c r="F621" s="1264"/>
      <c r="G621" s="1429"/>
    </row>
    <row r="622" spans="1:7">
      <c r="A622" s="1264" t="str">
        <f>AHSP!C4602</f>
        <v>2.2.2.4.3</v>
      </c>
      <c r="B622" s="1269" t="str">
        <f>AHSP!D4602</f>
        <v xml:space="preserve">Per m' penetrasi Tiang Beton persegi 20cm x 20 cm secara mekanis </v>
      </c>
      <c r="C622" s="1265"/>
      <c r="D622" s="1266"/>
      <c r="E622" s="1280">
        <f>1</f>
        <v>1</v>
      </c>
      <c r="F622" s="1264" t="s">
        <v>710</v>
      </c>
      <c r="G622" s="1430">
        <f>AHSP!I4619</f>
        <v>0.64008999999999994</v>
      </c>
    </row>
    <row r="623" spans="1:7">
      <c r="A623" s="1264"/>
      <c r="B623" s="1269"/>
      <c r="C623" s="1265"/>
      <c r="D623" s="1266"/>
      <c r="E623" s="1280"/>
      <c r="F623" s="1264"/>
      <c r="G623" s="1429"/>
    </row>
    <row r="624" spans="1:7">
      <c r="A624" s="1264" t="str">
        <f>AHSP!C4621</f>
        <v>2.2.2.4.4</v>
      </c>
      <c r="B624" s="1269" t="str">
        <f>AHSP!D4621</f>
        <v xml:space="preserve">Per m' penetrasi Tiang Beton persegi 25 cm x 25 cm secara mekanis </v>
      </c>
      <c r="C624" s="1265"/>
      <c r="D624" s="1266"/>
      <c r="E624" s="1280">
        <v>1</v>
      </c>
      <c r="F624" s="1264" t="s">
        <v>710</v>
      </c>
      <c r="G624" s="1430">
        <f>AHSP!I4638</f>
        <v>0.67792999999999992</v>
      </c>
    </row>
    <row r="625" spans="1:7">
      <c r="A625" s="1264"/>
      <c r="B625" s="1269"/>
      <c r="C625" s="1265"/>
      <c r="D625" s="1266"/>
      <c r="E625" s="1280"/>
      <c r="F625" s="1264"/>
      <c r="G625" s="1429"/>
    </row>
    <row r="626" spans="1:7">
      <c r="A626" s="1264" t="str">
        <f>AHSP!C4641</f>
        <v>2.2.2.4.5</v>
      </c>
      <c r="B626" s="1269" t="str">
        <f>AHSP!D4641</f>
        <v xml:space="preserve">Per m' penetrasi Tiang Beton persegi 30 cm x 30 cm secara mekanis </v>
      </c>
      <c r="C626" s="1265"/>
      <c r="D626" s="1266"/>
      <c r="E626" s="1280">
        <v>1</v>
      </c>
      <c r="F626" s="1264" t="s">
        <v>710</v>
      </c>
      <c r="G626" s="1430">
        <f>AHSP!I4658</f>
        <v>0.70081000000000004</v>
      </c>
    </row>
    <row r="627" spans="1:7">
      <c r="A627" s="1264"/>
      <c r="B627" s="1269"/>
      <c r="C627" s="1265"/>
      <c r="D627" s="1266"/>
      <c r="E627" s="1280"/>
      <c r="F627" s="1264"/>
      <c r="G627" s="1429"/>
    </row>
    <row r="628" spans="1:7">
      <c r="A628" s="1264" t="str">
        <f>AHSP!C4661</f>
        <v>2.2.2.4.6</v>
      </c>
      <c r="B628" s="1269" t="str">
        <f>AHSP!D4661</f>
        <v xml:space="preserve">Per m' penetrasi Tiang Beton persegi 35 cm x 35 cm secara mekanis </v>
      </c>
      <c r="C628" s="1265"/>
      <c r="D628" s="1266"/>
      <c r="E628" s="1280">
        <v>1</v>
      </c>
      <c r="F628" s="1264" t="s">
        <v>710</v>
      </c>
      <c r="G628" s="1430">
        <f>AHSP!I4678</f>
        <v>0.70663999999999993</v>
      </c>
    </row>
    <row r="629" spans="1:7">
      <c r="A629" s="1264"/>
      <c r="B629" s="1269"/>
      <c r="C629" s="1265"/>
      <c r="D629" s="1266"/>
      <c r="E629" s="1280"/>
      <c r="F629" s="1264"/>
      <c r="G629" s="1429"/>
    </row>
    <row r="630" spans="1:7">
      <c r="A630" s="1264" t="str">
        <f>AHSP!C4680</f>
        <v>2.2.2.4.7</v>
      </c>
      <c r="B630" s="1269" t="str">
        <f>AHSP!D4680</f>
        <v xml:space="preserve">Per m' penetrasi Tiang Beton persegi 40 cm x 40 cm secara mekanis </v>
      </c>
      <c r="C630" s="1265"/>
      <c r="D630" s="1266"/>
      <c r="E630" s="1280">
        <v>1</v>
      </c>
      <c r="F630" s="1264" t="s">
        <v>710</v>
      </c>
      <c r="G630" s="1430">
        <f>AHSP!I4697</f>
        <v>0.74184000000000005</v>
      </c>
    </row>
    <row r="631" spans="1:7">
      <c r="A631" s="1264"/>
      <c r="B631" s="1269"/>
      <c r="C631" s="1265"/>
      <c r="D631" s="1266"/>
      <c r="E631" s="1280"/>
      <c r="F631" s="1264"/>
      <c r="G631" s="1429"/>
    </row>
    <row r="632" spans="1:7">
      <c r="A632" s="1264" t="str">
        <f>AHSP!C4701</f>
        <v>2.2.2.4.8</v>
      </c>
      <c r="B632" s="1269" t="str">
        <f>AHSP!D4701</f>
        <v xml:space="preserve">Per m' penetrasi Tiang Beton persegi 45 cm x 45 cm secara mekanis </v>
      </c>
      <c r="C632" s="1265"/>
      <c r="D632" s="1266"/>
      <c r="E632" s="1280">
        <v>1</v>
      </c>
      <c r="F632" s="1264" t="s">
        <v>710</v>
      </c>
      <c r="G632" s="1430">
        <f>AHSP!I4718</f>
        <v>0.77846999999999988</v>
      </c>
    </row>
    <row r="633" spans="1:7">
      <c r="A633" s="1264"/>
      <c r="B633" s="1269"/>
      <c r="C633" s="1265"/>
      <c r="D633" s="1266"/>
      <c r="E633" s="1280"/>
      <c r="F633" s="1264"/>
      <c r="G633" s="1429"/>
    </row>
    <row r="634" spans="1:7">
      <c r="A634" s="1264" t="str">
        <f>AHSP!C4721</f>
        <v>2.2.2.4.9</v>
      </c>
      <c r="B634" s="1269" t="str">
        <f>AHSP!D4721</f>
        <v xml:space="preserve">Per m' penetrasi Tiang Beton persegi 50 cm x 50 cm secara mekanis </v>
      </c>
      <c r="C634" s="1265"/>
      <c r="D634" s="1266"/>
      <c r="E634" s="1280">
        <v>1</v>
      </c>
      <c r="F634" s="1264" t="s">
        <v>710</v>
      </c>
      <c r="G634" s="1430">
        <f>AHSP!I4738</f>
        <v>0.78320000000000001</v>
      </c>
    </row>
    <row r="635" spans="1:7">
      <c r="A635" s="1264"/>
      <c r="B635" s="1269"/>
      <c r="C635" s="1265"/>
      <c r="D635" s="1266"/>
      <c r="E635" s="1280"/>
      <c r="F635" s="1264"/>
      <c r="G635" s="1429"/>
    </row>
    <row r="636" spans="1:7">
      <c r="A636" s="1264" t="str">
        <f>AHSP!C4741</f>
        <v>2.2.2.4.10</v>
      </c>
      <c r="B636" s="1269" t="str">
        <f>AHSP!D4741</f>
        <v xml:space="preserve">Per m' penetrasi Spun Pile Diameter 30 cm secara mekanis </v>
      </c>
      <c r="C636" s="1265"/>
      <c r="D636" s="1266"/>
      <c r="E636" s="1280">
        <v>1</v>
      </c>
      <c r="F636" s="1264" t="s">
        <v>710</v>
      </c>
      <c r="G636" s="1430">
        <f>AHSP!I4758</f>
        <v>0.65571000000000013</v>
      </c>
    </row>
    <row r="637" spans="1:7">
      <c r="A637" s="1264"/>
      <c r="B637" s="1269"/>
      <c r="C637" s="1265"/>
      <c r="D637" s="1266"/>
      <c r="E637" s="1280"/>
      <c r="F637" s="1264"/>
      <c r="G637" s="1429"/>
    </row>
    <row r="638" spans="1:7">
      <c r="A638" s="1264" t="str">
        <f>AHSP!C4760</f>
        <v>2.2.2.4.11</v>
      </c>
      <c r="B638" s="1269" t="str">
        <f>AHSP!D4760</f>
        <v xml:space="preserve">Per m' penetrasi Spun Pile Diameter 35 cm secara mekanis </v>
      </c>
      <c r="C638" s="1265"/>
      <c r="D638" s="1266"/>
      <c r="E638" s="1280">
        <v>1</v>
      </c>
      <c r="F638" s="1264" t="s">
        <v>710</v>
      </c>
      <c r="G638" s="1430">
        <f>AHSP!I4777</f>
        <v>0.66021999999999992</v>
      </c>
    </row>
    <row r="639" spans="1:7">
      <c r="A639" s="1264"/>
      <c r="B639" s="1269"/>
      <c r="C639" s="1265"/>
      <c r="D639" s="1266"/>
      <c r="E639" s="1280"/>
      <c r="F639" s="1264"/>
      <c r="G639" s="1429"/>
    </row>
    <row r="640" spans="1:7">
      <c r="A640" s="1264" t="str">
        <f>AHSP!C4779</f>
        <v>2.2.2.4.12</v>
      </c>
      <c r="B640" s="1269" t="str">
        <f>AHSP!D4779</f>
        <v xml:space="preserve">Per m' penetrasi Spun Pile Diameter 40 cm secara mekanis </v>
      </c>
      <c r="C640" s="1265"/>
      <c r="D640" s="1266"/>
      <c r="E640" s="1280">
        <v>1</v>
      </c>
      <c r="F640" s="1264" t="s">
        <v>710</v>
      </c>
      <c r="G640" s="1430">
        <f>AHSP!I4796</f>
        <v>0.71290999999999993</v>
      </c>
    </row>
    <row r="641" spans="1:8">
      <c r="A641" s="1264"/>
      <c r="B641" s="1269"/>
      <c r="C641" s="1265"/>
      <c r="D641" s="1266"/>
      <c r="E641" s="1280"/>
      <c r="F641" s="1264"/>
      <c r="G641" s="1429"/>
    </row>
    <row r="642" spans="1:8">
      <c r="A642" s="1264" t="str">
        <f>AHSP!C4798</f>
        <v>2.2.2.4.13</v>
      </c>
      <c r="B642" s="1269" t="str">
        <f>AHSP!D4798</f>
        <v xml:space="preserve">Per m' penetrasi Spun Pile Diameter 45 cm secara mekanis </v>
      </c>
      <c r="C642" s="1265"/>
      <c r="D642" s="1266"/>
      <c r="E642" s="1280">
        <v>1</v>
      </c>
      <c r="F642" s="1264" t="s">
        <v>710</v>
      </c>
      <c r="G642" s="1430">
        <f>AHSP!I4815</f>
        <v>0.74953999999999987</v>
      </c>
    </row>
    <row r="643" spans="1:8">
      <c r="A643" s="1264"/>
      <c r="B643" s="1269"/>
      <c r="C643" s="1265"/>
      <c r="D643" s="1266"/>
      <c r="E643" s="1280"/>
      <c r="F643" s="1264"/>
      <c r="G643" s="1429"/>
    </row>
    <row r="644" spans="1:8">
      <c r="A644" s="1264" t="str">
        <f>AHSP!C4817</f>
        <v>2.2.2.4.14</v>
      </c>
      <c r="B644" s="1269" t="str">
        <f>AHSP!D4817</f>
        <v xml:space="preserve">Per m' penetrasi Spun Pile Diameter 50 cm secara mekanis </v>
      </c>
      <c r="C644" s="1265"/>
      <c r="D644" s="1266"/>
      <c r="E644" s="1280">
        <v>1</v>
      </c>
      <c r="F644" s="1264" t="s">
        <v>710</v>
      </c>
      <c r="G644" s="1430">
        <f>AHSP!I4834</f>
        <v>0.75459999999999994</v>
      </c>
    </row>
    <row r="645" spans="1:8">
      <c r="A645" s="1264"/>
      <c r="B645" s="1269"/>
      <c r="C645" s="1265"/>
      <c r="D645" s="1266"/>
      <c r="E645" s="1280"/>
      <c r="F645" s="1264"/>
      <c r="G645" s="1429"/>
    </row>
    <row r="646" spans="1:8">
      <c r="A646" s="1264" t="str">
        <f>AHSP!C4836</f>
        <v>2.2.2.4.15</v>
      </c>
      <c r="B646" s="1269" t="str">
        <f>AHSP!D4836</f>
        <v xml:space="preserve">Per m' penetrasi Spun Pile Diameter 60 cm secara mekanis </v>
      </c>
      <c r="C646" s="1265"/>
      <c r="D646" s="1266"/>
      <c r="E646" s="1280">
        <v>1</v>
      </c>
      <c r="F646" s="1264" t="s">
        <v>710</v>
      </c>
      <c r="G646" s="1430">
        <f>AHSP!I4853</f>
        <v>0.76252000000000009</v>
      </c>
    </row>
    <row r="647" spans="1:8">
      <c r="A647" s="1264"/>
      <c r="B647" s="1269"/>
      <c r="C647" s="1265"/>
      <c r="D647" s="1266"/>
      <c r="E647" s="1280"/>
      <c r="F647" s="1264"/>
      <c r="G647" s="1429"/>
    </row>
    <row r="648" spans="1:8">
      <c r="A648" s="1264" t="str">
        <f>AHSP!C4856</f>
        <v>2.2.2.4.16</v>
      </c>
      <c r="B648" s="1269" t="str">
        <f>AHSP!D4856</f>
        <v>Per m' Pengelasan Tiang Beton tebal 5 mm</v>
      </c>
      <c r="C648" s="1265"/>
      <c r="D648" s="1266"/>
      <c r="E648" s="1280">
        <v>1</v>
      </c>
      <c r="F648" s="1264" t="s">
        <v>710</v>
      </c>
      <c r="G648" s="1430">
        <f>AHSP!I4871</f>
        <v>0.32757999999999998</v>
      </c>
      <c r="H648" s="1251">
        <v>1</v>
      </c>
    </row>
    <row r="649" spans="1:8">
      <c r="A649" s="1264"/>
      <c r="B649" s="1269"/>
      <c r="C649" s="1265"/>
      <c r="D649" s="1266"/>
      <c r="E649" s="1280"/>
      <c r="F649" s="1264"/>
      <c r="G649" s="1429"/>
    </row>
    <row r="650" spans="1:8">
      <c r="A650" s="1264" t="str">
        <f>AHSP!C4874</f>
        <v>2.2.2.4.17</v>
      </c>
      <c r="B650" s="1269" t="str">
        <f>AHSP!D4874</f>
        <v>Per m' Pengelasan Tiang Beton tebal 6 mm</v>
      </c>
      <c r="C650" s="1265"/>
      <c r="D650" s="1266"/>
      <c r="E650" s="1280">
        <v>1</v>
      </c>
      <c r="F650" s="1264" t="s">
        <v>710</v>
      </c>
      <c r="G650" s="1430">
        <f>AHSP!I4889</f>
        <v>0.42141000000000001</v>
      </c>
      <c r="H650" s="1251">
        <v>1</v>
      </c>
    </row>
    <row r="651" spans="1:8">
      <c r="A651" s="1264"/>
      <c r="B651" s="1269"/>
      <c r="C651" s="1265"/>
      <c r="D651" s="1266"/>
      <c r="E651" s="1280"/>
      <c r="F651" s="1264"/>
      <c r="G651" s="1429"/>
    </row>
    <row r="652" spans="1:8">
      <c r="A652" s="1264" t="str">
        <f>AHSP!C4892</f>
        <v>2.2.2.4.18</v>
      </c>
      <c r="B652" s="1269" t="str">
        <f>AHSP!D4892</f>
        <v>Per m' Pengelasan Tiang Beton tebal 8 mm</v>
      </c>
      <c r="C652" s="1265"/>
      <c r="D652" s="1266"/>
      <c r="E652" s="1280">
        <v>1</v>
      </c>
      <c r="F652" s="1264" t="s">
        <v>710</v>
      </c>
      <c r="G652" s="1430">
        <f>AHSP!I4907</f>
        <v>0.70411000000000001</v>
      </c>
      <c r="H652" s="1251">
        <v>1</v>
      </c>
    </row>
    <row r="653" spans="1:8">
      <c r="A653" s="1264"/>
      <c r="B653" s="1269"/>
      <c r="C653" s="1265"/>
      <c r="D653" s="1266"/>
      <c r="E653" s="1280"/>
      <c r="F653" s="1264"/>
      <c r="G653" s="1429"/>
    </row>
    <row r="654" spans="1:8">
      <c r="A654" s="1264" t="str">
        <f>AHSP!C4910</f>
        <v>2.2.2.4.19</v>
      </c>
      <c r="B654" s="1269" t="str">
        <f>AHSP!D4910</f>
        <v>Per m' Pengelasan Tiang Beton tebal 10 mm</v>
      </c>
      <c r="C654" s="1265"/>
      <c r="D654" s="1266"/>
      <c r="E654" s="1280">
        <v>1</v>
      </c>
      <c r="F654" s="1264" t="s">
        <v>710</v>
      </c>
      <c r="G654" s="1430">
        <f>AHSP!I4925</f>
        <v>1.06898</v>
      </c>
      <c r="H654" s="1251">
        <v>1</v>
      </c>
    </row>
    <row r="655" spans="1:8">
      <c r="A655" s="1264"/>
      <c r="B655" s="1269"/>
      <c r="C655" s="1265"/>
      <c r="D655" s="1266"/>
      <c r="E655" s="1280"/>
      <c r="F655" s="1264"/>
      <c r="G655" s="1429"/>
    </row>
    <row r="656" spans="1:8">
      <c r="A656" s="1412" t="str">
        <f>AHSP!C4927</f>
        <v>2.2.2.5</v>
      </c>
      <c r="B656" s="1418" t="str">
        <f>AHSP!D4927</f>
        <v xml:space="preserve">Concrete Sheet Pile </v>
      </c>
      <c r="C656" s="1265"/>
      <c r="D656" s="1266"/>
      <c r="E656" s="1280"/>
      <c r="F656" s="1264"/>
      <c r="G656" s="1429"/>
    </row>
    <row r="657" spans="1:8">
      <c r="A657" s="1414" t="str">
        <f>AHSP!C4928</f>
        <v>2.2.2.5.1</v>
      </c>
      <c r="B657" s="1439" t="str">
        <f>AHSP!D4928</f>
        <v>Per m' penetrasi turap beton pre-cast 12 x 30 cm , pjg -4 m; berat 100 kg/m'</v>
      </c>
      <c r="C657" s="1265"/>
      <c r="D657" s="1266"/>
      <c r="E657" s="1280">
        <v>1</v>
      </c>
      <c r="F657" s="1264" t="s">
        <v>710</v>
      </c>
      <c r="G657" s="1430">
        <f>AHSP!I4943</f>
        <v>0.23924999999999996</v>
      </c>
      <c r="H657" s="1251">
        <v>1</v>
      </c>
    </row>
    <row r="658" spans="1:8">
      <c r="A658" s="1264"/>
      <c r="B658" s="1269"/>
      <c r="C658" s="1265"/>
      <c r="D658" s="1266"/>
      <c r="E658" s="1280"/>
      <c r="F658" s="1264"/>
      <c r="G658" s="1429"/>
    </row>
    <row r="659" spans="1:8">
      <c r="A659" s="1264" t="str">
        <f>AHSP!C4945</f>
        <v>2.2.2.5.2</v>
      </c>
      <c r="B659" s="1269" t="str">
        <f>AHSP!D4945</f>
        <v>Per m' penetrasi turap beton pre-cast 15 x 40 cm , pjg -4 m; berat 150 kg/m'</v>
      </c>
      <c r="C659" s="1265"/>
      <c r="D659" s="1266"/>
      <c r="E659" s="1280">
        <v>1</v>
      </c>
      <c r="F659" s="1264" t="s">
        <v>710</v>
      </c>
      <c r="G659" s="1430">
        <f>AHSP!I4960</f>
        <v>0.29524000000000006</v>
      </c>
      <c r="H659" s="1251">
        <v>1</v>
      </c>
    </row>
    <row r="660" spans="1:8">
      <c r="A660" s="1264"/>
      <c r="B660" s="1269"/>
      <c r="C660" s="1265"/>
      <c r="D660" s="1266"/>
      <c r="E660" s="1280"/>
      <c r="F660" s="1264"/>
      <c r="G660" s="1429"/>
    </row>
    <row r="661" spans="1:8">
      <c r="A661" s="1264" t="str">
        <f>AHSP!C4962</f>
        <v>2.2.2.5.3</v>
      </c>
      <c r="B661" s="1269" t="str">
        <f>AHSP!D4962</f>
        <v>Per m' penetrasi turap beton pre-cast 22 x 50 cm , pjg -4 m; berat 275 kg/m'</v>
      </c>
      <c r="C661" s="1265"/>
      <c r="D661" s="1266"/>
      <c r="E661" s="1280">
        <v>1</v>
      </c>
      <c r="F661" s="1264" t="s">
        <v>710</v>
      </c>
      <c r="G661" s="1430">
        <f>AHSP!I4977</f>
        <v>0.39578000000000002</v>
      </c>
      <c r="H661" s="1415">
        <v>1</v>
      </c>
    </row>
    <row r="662" spans="1:8">
      <c r="A662" s="1264"/>
      <c r="B662" s="1269"/>
      <c r="C662" s="1265"/>
      <c r="D662" s="1266"/>
      <c r="E662" s="1280"/>
      <c r="F662" s="1264"/>
      <c r="G662" s="1429"/>
    </row>
    <row r="663" spans="1:8">
      <c r="A663" s="1264" t="str">
        <f>AHSP!C4980</f>
        <v>2.2.2.5.4</v>
      </c>
      <c r="B663" s="1269" t="str">
        <f>AHSP!D4980</f>
        <v>Per m' penetrasi turap beton pre-cast 32 x 50 cm , pjg -4 m; berat 400 kg/m'</v>
      </c>
      <c r="C663" s="1265"/>
      <c r="D663" s="1266"/>
      <c r="E663" s="1280">
        <v>1</v>
      </c>
      <c r="F663" s="1264" t="s">
        <v>710</v>
      </c>
      <c r="G663" s="1430">
        <f>AHSP!I4995</f>
        <v>0.41172999999999998</v>
      </c>
      <c r="H663" s="1251">
        <v>1</v>
      </c>
    </row>
    <row r="664" spans="1:8">
      <c r="A664" s="1264"/>
      <c r="B664" s="1269"/>
      <c r="C664" s="1265"/>
      <c r="D664" s="1266"/>
      <c r="E664" s="1280"/>
      <c r="F664" s="1264"/>
      <c r="G664" s="1429"/>
    </row>
    <row r="665" spans="1:8">
      <c r="A665" s="1264" t="str">
        <f>AHSP!C4998</f>
        <v>2.2.2.5.5</v>
      </c>
      <c r="B665" s="1269" t="str">
        <f>AHSP!D4998</f>
        <v>Per m' penetrasi turap beton tulang  pre-cast W-400; ebar 1,0 m; pjg -4 m; berat 350 kg/m'</v>
      </c>
      <c r="C665" s="1265"/>
      <c r="D665" s="1266"/>
      <c r="E665" s="1280">
        <v>1</v>
      </c>
      <c r="F665" s="1264" t="s">
        <v>710</v>
      </c>
      <c r="G665" s="1430">
        <f>AHSP!I5013</f>
        <v>0.50731999999999999</v>
      </c>
      <c r="H665" s="1415">
        <v>1</v>
      </c>
    </row>
    <row r="666" spans="1:8">
      <c r="A666" s="1264"/>
      <c r="B666" s="1269"/>
      <c r="C666" s="1265"/>
      <c r="D666" s="1266"/>
      <c r="E666" s="1280"/>
      <c r="F666" s="1264"/>
      <c r="G666" s="1429"/>
    </row>
    <row r="667" spans="1:8">
      <c r="A667" s="1264" t="str">
        <f>AHSP!C5016</f>
        <v>2.2.2.5.6</v>
      </c>
      <c r="B667" s="1269" t="str">
        <f>AHSP!D5016</f>
        <v>Per m' penetrasi turap beton tulang  pre-cast W-600; lebar 1,0 m; pjg -4 m; berat 375 kg/m' (untuk bangunan gedung)</v>
      </c>
      <c r="C667" s="1265"/>
      <c r="D667" s="1266"/>
      <c r="E667" s="1280">
        <v>1</v>
      </c>
      <c r="F667" s="1264" t="s">
        <v>710</v>
      </c>
      <c r="G667" s="1430">
        <f>AHSP!I5031</f>
        <v>0.55021999999999993</v>
      </c>
      <c r="H667" s="1251">
        <v>1</v>
      </c>
    </row>
    <row r="668" spans="1:8">
      <c r="A668" s="1264"/>
      <c r="B668" s="1269"/>
      <c r="C668" s="1265"/>
      <c r="D668" s="1266"/>
      <c r="E668" s="1280"/>
      <c r="F668" s="1264"/>
      <c r="G668" s="1429"/>
    </row>
    <row r="669" spans="1:8">
      <c r="A669" s="1412" t="str">
        <f>AHSP!C5033</f>
        <v>2.3</v>
      </c>
      <c r="B669" s="1418" t="str">
        <f>AHSP!D5033</f>
        <v xml:space="preserve">PEKERJAAN STRUKTUR BAJA </v>
      </c>
      <c r="C669" s="1265"/>
      <c r="D669" s="1266"/>
      <c r="E669" s="1280"/>
      <c r="F669" s="1264"/>
      <c r="G669" s="1429"/>
    </row>
    <row r="670" spans="1:8">
      <c r="A670" s="1412" t="str">
        <f>AHSP!C5034</f>
        <v>2.3.1</v>
      </c>
      <c r="B670" s="1417" t="str">
        <f>AHSP!D5034</f>
        <v xml:space="preserve">Struktur Atas </v>
      </c>
      <c r="C670" s="1265"/>
      <c r="D670" s="1266"/>
      <c r="E670" s="1280"/>
      <c r="F670" s="1264"/>
      <c r="G670" s="1429"/>
    </row>
    <row r="671" spans="1:8">
      <c r="A671" s="1264" t="str">
        <f>AHSP!C5035</f>
        <v>2.3.1.1</v>
      </c>
      <c r="B671" s="1269" t="str">
        <f>AHSP!D5035</f>
        <v xml:space="preserve">1 kg Pabrikasi dan Ereksi Baja Profil </v>
      </c>
      <c r="C671" s="1265"/>
      <c r="D671" s="1266"/>
      <c r="E671" s="1280">
        <v>1</v>
      </c>
      <c r="F671" s="1264" t="s">
        <v>120</v>
      </c>
      <c r="G671" s="1430">
        <f>AHSP!I5053</f>
        <v>58437.5</v>
      </c>
      <c r="H671" s="1415">
        <v>1</v>
      </c>
    </row>
    <row r="672" spans="1:8">
      <c r="A672" s="1264"/>
      <c r="B672" s="1269"/>
      <c r="C672" s="1265"/>
      <c r="D672" s="1266"/>
      <c r="E672" s="1280"/>
      <c r="F672" s="1264"/>
      <c r="G672" s="1429"/>
    </row>
    <row r="673" spans="1:8">
      <c r="A673" s="1264" t="str">
        <f>AHSP!C5055</f>
        <v>2.3.1.2</v>
      </c>
      <c r="B673" s="1269" t="str">
        <f>AHSP!D5055</f>
        <v>1 kg Pemasangan angkur</v>
      </c>
      <c r="C673" s="1265"/>
      <c r="D673" s="1266"/>
      <c r="E673" s="1280">
        <v>1</v>
      </c>
      <c r="F673" s="1264" t="s">
        <v>120</v>
      </c>
      <c r="G673" s="1430">
        <f>AHSP!I5071</f>
        <v>42774.204659999996</v>
      </c>
      <c r="H673" s="1251">
        <v>1</v>
      </c>
    </row>
    <row r="674" spans="1:8">
      <c r="A674" s="1264"/>
      <c r="B674" s="1269"/>
      <c r="C674" s="1265"/>
      <c r="D674" s="1266"/>
      <c r="E674" s="1280"/>
      <c r="F674" s="1264"/>
      <c r="G674" s="1429"/>
    </row>
    <row r="675" spans="1:8">
      <c r="A675" s="1264" t="str">
        <f>AHSP!C5074</f>
        <v>2.3.1.3</v>
      </c>
      <c r="B675" s="1269" t="str">
        <f>AHSP!D5074</f>
        <v>1 kg Pemasangan Mur dan Baut</v>
      </c>
      <c r="C675" s="1265"/>
      <c r="D675" s="1266"/>
      <c r="E675" s="1280">
        <v>1</v>
      </c>
      <c r="F675" s="1264" t="s">
        <v>120</v>
      </c>
      <c r="G675" s="1430">
        <f>AHSP!I5090</f>
        <v>351930.26</v>
      </c>
      <c r="H675" s="1415">
        <v>1</v>
      </c>
    </row>
    <row r="676" spans="1:8">
      <c r="A676" s="1264"/>
      <c r="B676" s="1269"/>
      <c r="C676" s="1265"/>
      <c r="D676" s="1266"/>
      <c r="E676" s="1280"/>
      <c r="F676" s="1264"/>
      <c r="G676" s="1429"/>
    </row>
    <row r="677" spans="1:8">
      <c r="A677" s="1264" t="str">
        <f>AHSP!C5093</f>
        <v>2.3.1.4</v>
      </c>
      <c r="B677" s="1269" t="str">
        <f>AHSP!D5093</f>
        <v xml:space="preserve">1 kg pekerjaan  baja pelat secara semi mekanis </v>
      </c>
      <c r="C677" s="1265"/>
      <c r="D677" s="1266"/>
      <c r="E677" s="1280">
        <v>1</v>
      </c>
      <c r="F677" s="1264" t="s">
        <v>120</v>
      </c>
      <c r="G677" s="1430">
        <f>AHSP!I5110</f>
        <v>59413.236629999999</v>
      </c>
      <c r="H677" s="1251">
        <v>1</v>
      </c>
    </row>
    <row r="678" spans="1:8">
      <c r="A678" s="1264"/>
      <c r="B678" s="1269"/>
      <c r="C678" s="1265"/>
      <c r="D678" s="1266"/>
      <c r="E678" s="1280"/>
      <c r="F678" s="1264"/>
      <c r="G678" s="1429"/>
    </row>
    <row r="679" spans="1:8">
      <c r="A679" s="1264" t="str">
        <f>AHSP!C5113</f>
        <v>2.3.1.5</v>
      </c>
      <c r="B679" s="1269" t="str">
        <f>AHSP!D5113</f>
        <v>1 kg pekerjaan  baja profil siku dengan pengelasan secara semi mekanis</v>
      </c>
      <c r="C679" s="1265"/>
      <c r="D679" s="1266"/>
      <c r="E679" s="1280">
        <v>1</v>
      </c>
      <c r="F679" s="1264" t="s">
        <v>120</v>
      </c>
      <c r="G679" s="1430">
        <f>AHSP!I5130</f>
        <v>61310.736629999999</v>
      </c>
      <c r="H679" s="1415">
        <v>1</v>
      </c>
    </row>
    <row r="680" spans="1:8">
      <c r="A680" s="1264"/>
      <c r="B680" s="1269"/>
      <c r="C680" s="1265"/>
      <c r="D680" s="1266"/>
      <c r="E680" s="1280"/>
      <c r="F680" s="1264"/>
      <c r="G680" s="1429"/>
    </row>
    <row r="681" spans="1:8">
      <c r="A681" s="1264" t="str">
        <f>AHSP!C5133</f>
        <v>2.3.1.6</v>
      </c>
      <c r="B681" s="1269" t="str">
        <f>AHSP!D5133</f>
        <v>1 kg pekerjaan  baja profil siku tanpa pengelasan secara manual</v>
      </c>
      <c r="C681" s="1265"/>
      <c r="D681" s="1266"/>
      <c r="E681" s="1280">
        <v>1</v>
      </c>
      <c r="F681" s="1264" t="s">
        <v>120</v>
      </c>
      <c r="G681" s="1430">
        <f>AHSP!I5148</f>
        <v>51834.86</v>
      </c>
      <c r="H681" s="1251">
        <v>1</v>
      </c>
    </row>
    <row r="682" spans="1:8">
      <c r="A682" s="1264"/>
      <c r="B682" s="1269"/>
      <c r="C682" s="1265"/>
      <c r="D682" s="1266"/>
      <c r="E682" s="1280"/>
      <c r="F682" s="1264"/>
      <c r="G682" s="1429"/>
    </row>
    <row r="683" spans="1:8">
      <c r="A683" s="1264" t="str">
        <f>AHSP!C5150</f>
        <v>2.3.1.7</v>
      </c>
      <c r="B683" s="1269" t="str">
        <f>AHSP!D5150</f>
        <v xml:space="preserve">1 kg Pemasangan U-Bolt dan Nut </v>
      </c>
      <c r="C683" s="1265"/>
      <c r="D683" s="1266"/>
      <c r="E683" s="1280">
        <v>1</v>
      </c>
      <c r="F683" s="1264" t="s">
        <v>120</v>
      </c>
      <c r="G683" s="1430">
        <f>AHSP!I5165</f>
        <v>75763.819999999992</v>
      </c>
      <c r="H683" s="1415">
        <v>1</v>
      </c>
    </row>
    <row r="684" spans="1:8">
      <c r="A684" s="1264"/>
      <c r="B684" s="1269"/>
      <c r="C684" s="1265"/>
      <c r="D684" s="1266"/>
      <c r="E684" s="1280"/>
      <c r="F684" s="1264"/>
      <c r="G684" s="1429"/>
    </row>
    <row r="685" spans="1:8">
      <c r="A685" s="1412">
        <f>AHSP!C5168</f>
        <v>2.4</v>
      </c>
      <c r="B685" s="1418" t="str">
        <f>AHSP!D5168</f>
        <v xml:space="preserve">Pekerjaan Struktur Beton Pracetak </v>
      </c>
      <c r="C685" s="1265"/>
      <c r="D685" s="1266"/>
      <c r="E685" s="1280"/>
      <c r="F685" s="1264"/>
      <c r="G685" s="1429"/>
    </row>
    <row r="686" spans="1:8">
      <c r="A686" s="1412" t="str">
        <f>AHSP!C5169</f>
        <v>2.4.1</v>
      </c>
      <c r="B686" s="1418" t="str">
        <f>AHSP!D5169</f>
        <v xml:space="preserve">Pembuatan Bekisting </v>
      </c>
      <c r="C686" s="1265"/>
      <c r="D686" s="1266"/>
      <c r="E686" s="1280"/>
      <c r="F686" s="1264"/>
      <c r="G686" s="1429"/>
    </row>
    <row r="687" spans="1:8">
      <c r="A687" s="1414" t="str">
        <f>AHSP!C5170</f>
        <v>2.4.1.1</v>
      </c>
      <c r="B687" s="1439" t="str">
        <f>AHSP!D5170</f>
        <v>Pembuatan 1 m2 Bekisting untuk pelat Beton Pracetak Komponen Modular Bangunan gedung ( 5kali pakai )</v>
      </c>
      <c r="C687" s="1265"/>
      <c r="D687" s="1266"/>
      <c r="E687" s="1280">
        <v>1</v>
      </c>
      <c r="F687" s="1264" t="s">
        <v>115</v>
      </c>
      <c r="G687" s="1430">
        <f>AHSP!I5190</f>
        <v>19324.3259</v>
      </c>
      <c r="H687" s="1415">
        <v>1</v>
      </c>
    </row>
    <row r="688" spans="1:8">
      <c r="A688" s="1264"/>
      <c r="B688" s="1269"/>
      <c r="C688" s="1265"/>
      <c r="D688" s="1266"/>
      <c r="E688" s="1280"/>
      <c r="F688" s="1264"/>
      <c r="G688" s="1429"/>
    </row>
    <row r="689" spans="1:8">
      <c r="A689" s="1264" t="str">
        <f>AHSP!C5193</f>
        <v>2.4.1.2</v>
      </c>
      <c r="B689" s="1269" t="str">
        <f>AHSP!D5193</f>
        <v>Pembuatan 1 m2 Bekisting untuk balok Beton Pracetak ( 10 - 12 kali pakai )</v>
      </c>
      <c r="C689" s="1265"/>
      <c r="D689" s="1266"/>
      <c r="E689" s="1280">
        <v>1</v>
      </c>
      <c r="F689" s="1264" t="s">
        <v>115</v>
      </c>
      <c r="G689" s="1430">
        <f>AHSP!I5212</f>
        <v>9639.2856999999985</v>
      </c>
      <c r="H689" s="1251">
        <v>1</v>
      </c>
    </row>
    <row r="690" spans="1:8">
      <c r="A690" s="1264"/>
      <c r="B690" s="1269"/>
      <c r="C690" s="1265"/>
      <c r="D690" s="1266"/>
      <c r="E690" s="1280"/>
      <c r="F690" s="1264"/>
      <c r="G690" s="1429"/>
    </row>
    <row r="691" spans="1:8">
      <c r="A691" s="1264" t="str">
        <f>AHSP!C5215</f>
        <v>2.4.1.3</v>
      </c>
      <c r="B691" s="1269" t="str">
        <f>AHSP!D5215</f>
        <v>Pembuatan 1 m2 Bekisting untuk kolom Beton Pracetak ( 10 - 12 kali pakai )</v>
      </c>
      <c r="C691" s="1265"/>
      <c r="D691" s="1266"/>
      <c r="E691" s="1280">
        <v>1</v>
      </c>
      <c r="F691" s="1264" t="s">
        <v>115</v>
      </c>
      <c r="G691" s="1430">
        <f>AHSP!I5234</f>
        <v>9639.2901000000002</v>
      </c>
      <c r="H691" s="1415">
        <v>1</v>
      </c>
    </row>
    <row r="692" spans="1:8">
      <c r="A692" s="1264"/>
      <c r="B692" s="1269"/>
      <c r="C692" s="1265"/>
      <c r="D692" s="1266"/>
      <c r="E692" s="1280"/>
      <c r="F692" s="1264"/>
      <c r="G692" s="1429"/>
    </row>
    <row r="693" spans="1:8">
      <c r="A693" s="1264" t="str">
        <f>AHSP!C5237</f>
        <v>2.4.1.4</v>
      </c>
      <c r="B693" s="1269" t="str">
        <f>AHSP!D5237</f>
        <v>Pemasangan 1 titik bekisting joint pracetak</v>
      </c>
      <c r="C693" s="1265"/>
      <c r="D693" s="1266"/>
      <c r="E693" s="1280">
        <v>1</v>
      </c>
      <c r="F693" s="1264" t="s">
        <v>3075</v>
      </c>
      <c r="G693" s="1430">
        <f>AHSP!I5254</f>
        <v>62902.707999999999</v>
      </c>
      <c r="H693" s="1251">
        <v>1</v>
      </c>
    </row>
    <row r="694" spans="1:8">
      <c r="A694" s="1264"/>
      <c r="B694" s="1269"/>
      <c r="C694" s="1265"/>
      <c r="D694" s="1266"/>
      <c r="E694" s="1280"/>
      <c r="F694" s="1264"/>
      <c r="G694" s="1429"/>
    </row>
    <row r="695" spans="1:8">
      <c r="A695" s="1412" t="str">
        <f>AHSP!C5256</f>
        <v>2.4.2</v>
      </c>
      <c r="B695" s="1418" t="str">
        <f>AHSP!D5256</f>
        <v xml:space="preserve">Pemasangan dan Membuka Cetakan </v>
      </c>
      <c r="C695" s="1265"/>
      <c r="D695" s="1266"/>
      <c r="E695" s="1280"/>
      <c r="F695" s="1264"/>
      <c r="G695" s="1429"/>
    </row>
    <row r="696" spans="1:8">
      <c r="A696" s="1264" t="str">
        <f>AHSP!C5257</f>
        <v xml:space="preserve">2.4.2.1 </v>
      </c>
      <c r="B696" s="1269" t="str">
        <f>AHSP!D5257</f>
        <v xml:space="preserve">Pemasangan dan membuka cetakan 1 buah komponen pelat beton pracetak </v>
      </c>
      <c r="C696" s="1265"/>
      <c r="D696" s="1266"/>
      <c r="E696" s="1280">
        <v>1</v>
      </c>
      <c r="F696" s="1264" t="s">
        <v>2611</v>
      </c>
      <c r="G696" s="1430">
        <f>AHSP!I5271</f>
        <v>14601.4</v>
      </c>
      <c r="H696" s="1415">
        <v>1</v>
      </c>
    </row>
    <row r="697" spans="1:8">
      <c r="A697" s="1264"/>
      <c r="B697" s="1269"/>
      <c r="C697" s="1265"/>
      <c r="D697" s="1266"/>
      <c r="E697" s="1280"/>
      <c r="F697" s="1264"/>
      <c r="G697" s="1429"/>
    </row>
    <row r="698" spans="1:8">
      <c r="A698" s="1264" t="str">
        <f>AHSP!C5274</f>
        <v>2.4.2.2</v>
      </c>
      <c r="B698" s="1269" t="str">
        <f>AHSP!D5274</f>
        <v xml:space="preserve">Pemasangan dan membuka cetakan 1 buah komponen balok beton pracetak </v>
      </c>
      <c r="C698" s="1265"/>
      <c r="D698" s="1266"/>
      <c r="E698" s="1280">
        <v>1</v>
      </c>
      <c r="F698" s="1264" t="s">
        <v>2611</v>
      </c>
      <c r="G698" s="1430">
        <f>AHSP!I5288</f>
        <v>24241.8</v>
      </c>
      <c r="H698" s="1251">
        <v>1</v>
      </c>
    </row>
    <row r="699" spans="1:8">
      <c r="A699" s="1264"/>
      <c r="B699" s="1269"/>
      <c r="C699" s="1265"/>
      <c r="D699" s="1266"/>
      <c r="E699" s="1280"/>
      <c r="F699" s="1264"/>
      <c r="G699" s="1429"/>
    </row>
    <row r="700" spans="1:8">
      <c r="A700" s="1264" t="str">
        <f>AHSP!C5290</f>
        <v>2.4.2.3</v>
      </c>
      <c r="B700" s="1269" t="str">
        <f>AHSP!D5290</f>
        <v xml:space="preserve">Pemasangan dan membuka cetakan 1 buah komponen kolom beton pracetak </v>
      </c>
      <c r="C700" s="1265"/>
      <c r="D700" s="1266"/>
      <c r="E700" s="1280">
        <v>1</v>
      </c>
      <c r="F700" s="1264" t="s">
        <v>2611</v>
      </c>
      <c r="G700" s="1430">
        <f>AHSP!I5304</f>
        <v>19313.8</v>
      </c>
      <c r="H700" s="1415">
        <v>1</v>
      </c>
    </row>
    <row r="701" spans="1:8">
      <c r="A701" s="1264"/>
      <c r="B701" s="1269"/>
      <c r="C701" s="1265"/>
      <c r="D701" s="1266"/>
      <c r="E701" s="1280"/>
      <c r="F701" s="1264"/>
      <c r="G701" s="1429"/>
    </row>
    <row r="702" spans="1:8">
      <c r="A702" s="1412" t="str">
        <f>AHSP!C5307</f>
        <v>2.4.3</v>
      </c>
      <c r="B702" s="1418" t="str">
        <f>AHSP!D5307</f>
        <v>Penuangan / Menebar Beton</v>
      </c>
      <c r="C702" s="1265"/>
      <c r="D702" s="1266"/>
      <c r="E702" s="1280"/>
      <c r="F702" s="1264"/>
      <c r="G702" s="1429"/>
    </row>
    <row r="703" spans="1:8">
      <c r="A703" s="1264" t="str">
        <f>AHSP!C5308</f>
        <v>2.4.3.1</v>
      </c>
      <c r="B703" s="1269" t="str">
        <f>AHSP!D5308</f>
        <v xml:space="preserve">Penuangan / Menebar Beton 1 m3 untuk Pelat Beton Pracetak </v>
      </c>
      <c r="C703" s="1265"/>
      <c r="D703" s="1266"/>
      <c r="E703" s="1280">
        <v>1</v>
      </c>
      <c r="F703" s="1264" t="s">
        <v>79</v>
      </c>
      <c r="G703" s="1430">
        <f>AHSP!I5323</f>
        <v>102548.6</v>
      </c>
      <c r="H703" s="1251">
        <v>1</v>
      </c>
    </row>
    <row r="704" spans="1:8">
      <c r="A704" s="1264"/>
      <c r="B704" s="1269"/>
      <c r="C704" s="1265"/>
      <c r="D704" s="1266"/>
      <c r="E704" s="1280"/>
      <c r="F704" s="1264"/>
      <c r="G704" s="1429"/>
    </row>
    <row r="705" spans="1:8">
      <c r="A705" s="1264" t="str">
        <f>AHSP!C5326</f>
        <v>2.4.3.2</v>
      </c>
      <c r="B705" s="1269" t="str">
        <f>AHSP!D5326</f>
        <v xml:space="preserve">Penuangan / Menebar Beton 1 m3 untuk Balok Beton Pracetak </v>
      </c>
      <c r="C705" s="1265"/>
      <c r="D705" s="1266"/>
      <c r="E705" s="1280">
        <v>1</v>
      </c>
      <c r="F705" s="1264" t="s">
        <v>79</v>
      </c>
      <c r="G705" s="1430">
        <f>AHSP!I5341</f>
        <v>106356.8</v>
      </c>
      <c r="H705" s="1415">
        <v>1</v>
      </c>
    </row>
    <row r="706" spans="1:8">
      <c r="A706" s="1264"/>
      <c r="B706" s="1269"/>
      <c r="C706" s="1265"/>
      <c r="D706" s="1266"/>
      <c r="E706" s="1280"/>
      <c r="F706" s="1264"/>
      <c r="G706" s="1429"/>
    </row>
    <row r="707" spans="1:8">
      <c r="A707" s="1264" t="str">
        <f>AHSP!C5344</f>
        <v>2.4.3.3</v>
      </c>
      <c r="B707" s="1269" t="str">
        <f>AHSP!D5344</f>
        <v xml:space="preserve">Penuangan / Menebar Beton 1 m3 untuk KOLOM Beton Pracetak </v>
      </c>
      <c r="C707" s="1265"/>
      <c r="D707" s="1266"/>
      <c r="E707" s="1280">
        <v>1</v>
      </c>
      <c r="F707" s="1264" t="s">
        <v>79</v>
      </c>
      <c r="G707" s="1430">
        <f>AHSP!I5359</f>
        <v>93984</v>
      </c>
      <c r="H707" s="1251">
        <v>1</v>
      </c>
    </row>
    <row r="708" spans="1:8">
      <c r="A708" s="1264"/>
      <c r="B708" s="1269"/>
      <c r="C708" s="1265"/>
      <c r="D708" s="1266"/>
      <c r="E708" s="1280"/>
      <c r="F708" s="1264"/>
      <c r="G708" s="1429"/>
    </row>
    <row r="709" spans="1:8">
      <c r="A709" s="1412" t="str">
        <f>AHSP!C5363</f>
        <v>2.4.4</v>
      </c>
      <c r="B709" s="1418" t="str">
        <f>AHSP!D5363</f>
        <v xml:space="preserve">Pemindahan Komponen Pracetak </v>
      </c>
      <c r="C709" s="1265"/>
      <c r="D709" s="1266"/>
      <c r="E709" s="1280"/>
      <c r="F709" s="1264"/>
      <c r="G709" s="1429"/>
    </row>
    <row r="710" spans="1:8">
      <c r="A710" s="1264" t="str">
        <f>AHSP!C5364</f>
        <v>2.4.4.1</v>
      </c>
      <c r="B710" s="1269" t="str">
        <f>AHSP!D5364</f>
        <v>Pemindahan 1 buah Komponen untuk Pelat Pracetak (± 20 m)</v>
      </c>
      <c r="C710" s="1265"/>
      <c r="D710" s="1266"/>
      <c r="E710" s="1280">
        <v>1</v>
      </c>
      <c r="F710" s="1264" t="s">
        <v>2611</v>
      </c>
      <c r="G710" s="1430">
        <f>AHSP!I5378</f>
        <v>41006.68</v>
      </c>
      <c r="H710" s="1415">
        <v>1</v>
      </c>
    </row>
    <row r="711" spans="1:8">
      <c r="A711" s="1264"/>
      <c r="B711" s="1269"/>
      <c r="C711" s="1265"/>
      <c r="D711" s="1266"/>
      <c r="E711" s="1280"/>
      <c r="F711" s="1264"/>
      <c r="G711" s="1429"/>
    </row>
    <row r="712" spans="1:8">
      <c r="A712" s="1264" t="str">
        <f>AHSP!C5381</f>
        <v>2.4.4.2</v>
      </c>
      <c r="B712" s="1269" t="str">
        <f>AHSP!D5381</f>
        <v>Pemindahan 1 buah Komponen untuk Balok Pracetak (± 20 m)</v>
      </c>
      <c r="C712" s="1265"/>
      <c r="D712" s="1266"/>
      <c r="E712" s="1280">
        <v>1</v>
      </c>
      <c r="F712" s="1264" t="s">
        <v>2611</v>
      </c>
      <c r="G712" s="1430">
        <f>AHSP!I5395</f>
        <v>41006.68</v>
      </c>
      <c r="H712" s="1251">
        <v>1</v>
      </c>
    </row>
    <row r="713" spans="1:8">
      <c r="A713" s="1264"/>
      <c r="B713" s="1269"/>
      <c r="C713" s="1265"/>
      <c r="D713" s="1266"/>
      <c r="E713" s="1280"/>
      <c r="F713" s="1264"/>
      <c r="G713" s="1429"/>
    </row>
    <row r="714" spans="1:8">
      <c r="A714" s="1264" t="str">
        <f>AHSP!C5398</f>
        <v>2.4.4.3</v>
      </c>
      <c r="B714" s="1269" t="str">
        <f>AHSP!D5398</f>
        <v>Pemindahan 1 buah Komponen untuk Kolom Pracetak (± 20 m)</v>
      </c>
      <c r="C714" s="1265"/>
      <c r="D714" s="1266"/>
      <c r="E714" s="1280">
        <v>1</v>
      </c>
      <c r="F714" s="1264" t="s">
        <v>2611</v>
      </c>
      <c r="G714" s="1430">
        <f>AHSP!I5412</f>
        <v>41006.68</v>
      </c>
      <c r="H714" s="1415">
        <v>1</v>
      </c>
    </row>
    <row r="715" spans="1:8">
      <c r="A715" s="1264"/>
      <c r="B715" s="1269"/>
      <c r="C715" s="1265"/>
      <c r="D715" s="1266"/>
      <c r="E715" s="1280"/>
      <c r="F715" s="1264"/>
      <c r="G715" s="1429"/>
    </row>
    <row r="716" spans="1:8">
      <c r="A716" s="1412" t="str">
        <f>AHSP!C5415</f>
        <v>2.4.5</v>
      </c>
      <c r="B716" s="1418" t="str">
        <f>AHSP!D5415</f>
        <v xml:space="preserve">Pemasagan dan Ereksi Komponen Pracetak </v>
      </c>
      <c r="C716" s="1265"/>
      <c r="D716" s="1266"/>
      <c r="E716" s="1280"/>
      <c r="F716" s="1264"/>
      <c r="G716" s="1429"/>
    </row>
    <row r="717" spans="1:8">
      <c r="A717" s="1264" t="str">
        <f>AHSP!C5416</f>
        <v>2.4.5.1</v>
      </c>
      <c r="B717" s="1269" t="str">
        <f>AHSP!D5416</f>
        <v xml:space="preserve">Pemasangan 1 buah Komponen untuk Pelat Beton Pracetak Beserta Indeks Kenaikan Lantai Ereksi Pelat  Hingga 24 Lantai </v>
      </c>
      <c r="C717" s="1265"/>
      <c r="D717" s="1266"/>
      <c r="E717" s="1280">
        <v>1</v>
      </c>
      <c r="F717" s="1264" t="s">
        <v>2611</v>
      </c>
      <c r="G717" s="1430">
        <f>AHSP!I5433</f>
        <v>73527.483699999997</v>
      </c>
      <c r="H717" s="1251">
        <v>1</v>
      </c>
    </row>
    <row r="718" spans="1:8">
      <c r="A718" s="1264"/>
      <c r="B718" s="1269"/>
      <c r="C718" s="1265"/>
      <c r="D718" s="1266"/>
      <c r="E718" s="1280"/>
      <c r="F718" s="1264"/>
      <c r="G718" s="1429"/>
    </row>
    <row r="719" spans="1:8">
      <c r="A719" s="1264" t="str">
        <f>AHSP!C5436</f>
        <v>2.4.5.2</v>
      </c>
      <c r="B719" s="1269" t="str">
        <f>AHSP!D5436</f>
        <v xml:space="preserve">Pemasangan 1 buah Komponen untuk Balok  Pracetak Beserta Indeks Kenaikan Lantai Ereksi Pelat  Hingga 24 Lantai </v>
      </c>
      <c r="C719" s="1265"/>
      <c r="D719" s="1266"/>
      <c r="E719" s="1280">
        <v>1</v>
      </c>
      <c r="F719" s="1264" t="s">
        <v>2611</v>
      </c>
      <c r="G719" s="1430">
        <f>AHSP!I5453</f>
        <v>66935.107433333338</v>
      </c>
      <c r="H719" s="1415">
        <v>1</v>
      </c>
    </row>
    <row r="720" spans="1:8">
      <c r="A720" s="1264"/>
      <c r="B720" s="1269"/>
      <c r="C720" s="1265"/>
      <c r="D720" s="1266"/>
      <c r="E720" s="1280"/>
      <c r="F720" s="1264"/>
      <c r="G720" s="1429"/>
    </row>
    <row r="721" spans="1:8">
      <c r="A721" s="1264" t="str">
        <f>AHSP!C5455</f>
        <v>2.4.5.3</v>
      </c>
      <c r="B721" s="1269" t="str">
        <f>AHSP!D5455</f>
        <v xml:space="preserve">Ereksi 1 buah komponen untuk pelat pracetak </v>
      </c>
      <c r="C721" s="1265"/>
      <c r="D721" s="1266"/>
      <c r="E721" s="1280">
        <v>1</v>
      </c>
      <c r="F721" s="1264" t="s">
        <v>2611</v>
      </c>
      <c r="G721" s="1430">
        <f>AHSP!I5472</f>
        <v>73526.314033333329</v>
      </c>
      <c r="H721" s="1251">
        <v>1</v>
      </c>
    </row>
    <row r="722" spans="1:8">
      <c r="A722" s="1264"/>
      <c r="B722" s="1269"/>
      <c r="C722" s="1265"/>
      <c r="D722" s="1266"/>
      <c r="E722" s="1280"/>
      <c r="F722" s="1264"/>
      <c r="G722" s="1429"/>
    </row>
    <row r="723" spans="1:8">
      <c r="A723" s="1264" t="str">
        <f>AHSP!C5475</f>
        <v>2.4.5.4</v>
      </c>
      <c r="B723" s="1269" t="str">
        <f>AHSP!D5475</f>
        <v xml:space="preserve">Ereksi 1 buah komponen untuk balok pracetak </v>
      </c>
      <c r="C723" s="1265"/>
      <c r="D723" s="1266"/>
      <c r="E723" s="1280">
        <v>1</v>
      </c>
      <c r="F723" s="1264" t="s">
        <v>2611</v>
      </c>
      <c r="G723" s="1430">
        <f>AHSP!I5492</f>
        <v>66935.107433333338</v>
      </c>
      <c r="H723" s="1415">
        <v>1</v>
      </c>
    </row>
    <row r="724" spans="1:8">
      <c r="A724" s="1264"/>
      <c r="B724" s="1269"/>
      <c r="C724" s="1265"/>
      <c r="D724" s="1266"/>
      <c r="E724" s="1280"/>
      <c r="F724" s="1264"/>
      <c r="G724" s="1429"/>
    </row>
    <row r="725" spans="1:8">
      <c r="A725" s="1264" t="str">
        <f>AHSP!C5496</f>
        <v>2.4.5.5</v>
      </c>
      <c r="B725" s="1269" t="str">
        <f>AHSP!D5496</f>
        <v xml:space="preserve">Ereksi 1 buah komponen untuk kolom pracetak </v>
      </c>
      <c r="C725" s="1265"/>
      <c r="D725" s="1266"/>
      <c r="E725" s="1280">
        <v>1</v>
      </c>
      <c r="F725" s="1264" t="s">
        <v>2611</v>
      </c>
      <c r="G725" s="1430">
        <f>AHSP!I5513</f>
        <v>91253.971966666664</v>
      </c>
      <c r="H725" s="1251">
        <v>1</v>
      </c>
    </row>
    <row r="726" spans="1:8">
      <c r="A726" s="1264"/>
      <c r="B726" s="1269"/>
      <c r="C726" s="1265"/>
      <c r="D726" s="1266"/>
      <c r="E726" s="1280"/>
      <c r="F726" s="1264"/>
      <c r="G726" s="1429"/>
    </row>
    <row r="727" spans="1:8">
      <c r="A727" s="1264" t="str">
        <f>AHSP!C5515</f>
        <v>2.4.5.6</v>
      </c>
      <c r="B727" s="1269" t="str">
        <f>AHSP!D5515</f>
        <v xml:space="preserve">Upah 1 tititk pekerjaan Grout pada Joint Beton Pracetak </v>
      </c>
      <c r="C727" s="1265"/>
      <c r="D727" s="1266"/>
      <c r="E727" s="1280">
        <v>1</v>
      </c>
      <c r="F727" s="1264" t="s">
        <v>3075</v>
      </c>
      <c r="G727" s="1430">
        <f>AHSP!I5528</f>
        <v>96707.6</v>
      </c>
      <c r="H727" s="1415">
        <v>1</v>
      </c>
    </row>
    <row r="728" spans="1:8">
      <c r="A728" s="1264"/>
      <c r="B728" s="1269"/>
      <c r="C728" s="1265"/>
      <c r="D728" s="1266"/>
      <c r="E728" s="1280"/>
      <c r="F728" s="1264"/>
      <c r="G728" s="1429"/>
    </row>
    <row r="729" spans="1:8">
      <c r="A729" s="1264" t="str">
        <f>AHSP!C5531</f>
        <v>2.4.5.7</v>
      </c>
      <c r="B729" s="1269" t="str">
        <f>AHSP!D5531</f>
        <v xml:space="preserve">Upah 1 titik joint dengan sling </v>
      </c>
      <c r="C729" s="1265"/>
      <c r="D729" s="1266"/>
      <c r="E729" s="1280">
        <v>1</v>
      </c>
      <c r="F729" s="1264" t="s">
        <v>3075</v>
      </c>
      <c r="G729" s="1430">
        <f>AHSP!I5545</f>
        <v>108647</v>
      </c>
      <c r="H729" s="1251">
        <v>1</v>
      </c>
    </row>
    <row r="730" spans="1:8">
      <c r="A730" s="1264"/>
      <c r="B730" s="1269"/>
      <c r="C730" s="1265"/>
      <c r="D730" s="1266"/>
      <c r="E730" s="1280"/>
      <c r="F730" s="1264"/>
      <c r="G730" s="1429"/>
    </row>
    <row r="731" spans="1:8">
      <c r="A731" s="1412" t="str">
        <f>AHSP!C5548</f>
        <v>2.4.6</v>
      </c>
      <c r="B731" s="1418" t="str">
        <f>AHSP!D5548</f>
        <v xml:space="preserve">Produksi Lahan </v>
      </c>
      <c r="C731" s="1265"/>
      <c r="D731" s="1266"/>
      <c r="E731" s="1280"/>
      <c r="F731" s="1264"/>
      <c r="G731" s="1429"/>
    </row>
    <row r="732" spans="1:8">
      <c r="A732" s="1264" t="str">
        <f>AHSP!C5549</f>
        <v>2.4.6.1</v>
      </c>
      <c r="B732" s="1269" t="str">
        <f>AHSP!D5549</f>
        <v>Pembuatan 1 m2 lahan produksi tebal 8 cm beton fc' = 14.5 Mpa, slump ( 120 ± 20) mm</v>
      </c>
      <c r="C732" s="1265"/>
      <c r="D732" s="1266"/>
      <c r="E732" s="1280">
        <v>1</v>
      </c>
      <c r="F732" s="1264" t="s">
        <v>115</v>
      </c>
      <c r="G732" s="1430">
        <f>AHSP!I5567</f>
        <v>152464.41983492064</v>
      </c>
      <c r="H732" s="1415">
        <v>1</v>
      </c>
    </row>
    <row r="733" spans="1:8">
      <c r="A733" s="1264"/>
      <c r="B733" s="1269"/>
      <c r="C733" s="1265"/>
      <c r="D733" s="1266"/>
      <c r="E733" s="1280"/>
      <c r="F733" s="1264"/>
      <c r="G733" s="1429"/>
    </row>
    <row r="734" spans="1:8">
      <c r="A734" s="1264" t="str">
        <f>AHSP!C5570</f>
        <v>2.4.6.2</v>
      </c>
      <c r="B734" s="1269" t="str">
        <f>AHSP!D5570</f>
        <v>Pembuatan 1 m2 lahan produksi tebal 10 cm beton fc' = 14.5 Mpa, slump ( 120 ± 20) mm</v>
      </c>
      <c r="C734" s="1265"/>
      <c r="D734" s="1266"/>
      <c r="E734" s="1280">
        <v>1</v>
      </c>
      <c r="F734" s="1264" t="s">
        <v>115</v>
      </c>
      <c r="G734" s="1430">
        <f>AHSP!I5588</f>
        <v>190733.97479365079</v>
      </c>
      <c r="H734" s="1251">
        <v>1</v>
      </c>
    </row>
    <row r="735" spans="1:8">
      <c r="A735" s="1264"/>
      <c r="B735" s="1269"/>
      <c r="C735" s="1265"/>
      <c r="D735" s="1266"/>
      <c r="E735" s="1280"/>
      <c r="F735" s="1264"/>
      <c r="G735" s="1429"/>
    </row>
    <row r="736" spans="1:8">
      <c r="A736" s="1264" t="str">
        <f>AHSP!C5591</f>
        <v>2.4.6.3</v>
      </c>
      <c r="B736" s="1269" t="str">
        <f>AHSP!D5591</f>
        <v>Pembuatan 1 m2 lahan produksi tebal 12 cm beton fc' = 14.5 Mpa, slump ( 120 ± 20) mm</v>
      </c>
      <c r="C736" s="1265"/>
      <c r="D736" s="1266"/>
      <c r="E736" s="1280">
        <v>1</v>
      </c>
      <c r="F736" s="1264" t="s">
        <v>115</v>
      </c>
      <c r="G736" s="1430">
        <f>AHSP!I5609</f>
        <v>228583.32975238096</v>
      </c>
      <c r="H736" s="1415">
        <v>1</v>
      </c>
    </row>
    <row r="737" spans="1:8">
      <c r="A737" s="1264"/>
      <c r="B737" s="1269"/>
      <c r="C737" s="1265"/>
      <c r="D737" s="1266"/>
      <c r="E737" s="1280"/>
      <c r="F737" s="1264"/>
      <c r="G737" s="1429"/>
    </row>
    <row r="738" spans="1:8">
      <c r="A738" s="1264" t="str">
        <f>AHSP!C5612</f>
        <v>2.4.6.4</v>
      </c>
      <c r="B738" s="1269" t="str">
        <f>AHSP!D5612</f>
        <v>Pembuatan 1 m2 lahan produksi tebal 15 cm beton fc' = 14.5 Mpa, slump ( 120 ± 20) mm</v>
      </c>
      <c r="C738" s="1265"/>
      <c r="D738" s="1266"/>
      <c r="E738" s="1280">
        <v>1</v>
      </c>
      <c r="F738" s="1264" t="s">
        <v>115</v>
      </c>
      <c r="G738" s="1430">
        <f>AHSP!I5630</f>
        <v>285772.06219047622</v>
      </c>
      <c r="H738" s="1251">
        <v>1</v>
      </c>
    </row>
    <row r="739" spans="1:8">
      <c r="A739" s="1264"/>
      <c r="B739" s="1269"/>
      <c r="C739" s="1265"/>
      <c r="D739" s="1266"/>
      <c r="E739" s="1280"/>
      <c r="F739" s="1264"/>
      <c r="G739" s="1429"/>
    </row>
    <row r="740" spans="1:8">
      <c r="A740" s="1412" t="str">
        <f>AHSP!C5632</f>
        <v>2.5</v>
      </c>
      <c r="B740" s="1418" t="str">
        <f>AHSP!D5632</f>
        <v xml:space="preserve">PEKERJAAN STRUKTUR BETON PRATEGANG </v>
      </c>
      <c r="C740" s="1265"/>
      <c r="D740" s="1266"/>
      <c r="E740" s="1280"/>
      <c r="F740" s="1264"/>
      <c r="G740" s="1429"/>
    </row>
    <row r="741" spans="1:8">
      <c r="A741" s="1264" t="str">
        <f>AHSP!C5633</f>
        <v>2.5.1</v>
      </c>
      <c r="B741" s="1269" t="str">
        <f>AHSP!D5633</f>
        <v>Pemasangan 1 kg kabel prategang (prestressed) polos/strands</v>
      </c>
      <c r="C741" s="1265"/>
      <c r="D741" s="1266"/>
      <c r="E741" s="1280">
        <v>1</v>
      </c>
      <c r="F741" s="1264" t="s">
        <v>120</v>
      </c>
      <c r="G741" s="1430">
        <f>AHSP!I5650</f>
        <v>2145.3069</v>
      </c>
      <c r="H741" s="1415">
        <v>1</v>
      </c>
    </row>
    <row r="742" spans="1:8">
      <c r="A742" s="1264"/>
      <c r="B742" s="1269"/>
      <c r="C742" s="1265"/>
      <c r="D742" s="1266"/>
      <c r="E742" s="1280"/>
      <c r="F742" s="1264"/>
      <c r="G742" s="1429"/>
    </row>
    <row r="743" spans="1:8">
      <c r="A743" s="1412" t="str">
        <f>AHSP!C5652</f>
        <v>2.6</v>
      </c>
      <c r="B743" s="1418" t="str">
        <f>AHSP!D5652</f>
        <v xml:space="preserve">Pekerjaan Struktur Kayu </v>
      </c>
      <c r="C743" s="1265"/>
      <c r="D743" s="1266"/>
      <c r="E743" s="1280"/>
      <c r="F743" s="1264"/>
      <c r="G743" s="1429"/>
      <c r="H743" s="1251">
        <v>1</v>
      </c>
    </row>
    <row r="744" spans="1:8">
      <c r="A744" s="1412" t="str">
        <f>AHSP!C5653</f>
        <v>2.6.1</v>
      </c>
      <c r="B744" s="1418" t="str">
        <f>AHSP!D5653</f>
        <v xml:space="preserve">Struktur Atas </v>
      </c>
      <c r="C744" s="1265"/>
      <c r="D744" s="1266"/>
      <c r="E744" s="1280"/>
      <c r="F744" s="1264"/>
      <c r="G744" s="1429"/>
    </row>
    <row r="745" spans="1:8">
      <c r="A745" s="1412" t="str">
        <f>AHSP!C5654</f>
        <v>2.6.2</v>
      </c>
      <c r="B745" s="1418" t="str">
        <f>AHSP!D5654</f>
        <v xml:space="preserve">Pemancangan Tiang Kayu / Cerucuk Bambu/ Dolken </v>
      </c>
      <c r="C745" s="1265"/>
      <c r="D745" s="1266"/>
      <c r="E745" s="1280"/>
      <c r="F745" s="1264"/>
      <c r="G745" s="1429"/>
    </row>
    <row r="746" spans="1:8">
      <c r="A746" s="1264" t="str">
        <f>AHSP!C5655</f>
        <v>2.6.2.1</v>
      </c>
      <c r="B746" s="1269" t="str">
        <f>AHSP!D5655</f>
        <v xml:space="preserve">Pemancangan per m' tiang pancang kayu atau dolken dia. 6-8 cm </v>
      </c>
      <c r="C746" s="1265"/>
      <c r="D746" s="1266"/>
      <c r="E746" s="1280">
        <v>1</v>
      </c>
      <c r="F746" s="1264" t="s">
        <v>146</v>
      </c>
      <c r="G746" s="1430">
        <f>AHSP!I5671</f>
        <v>25451.273979999998</v>
      </c>
      <c r="H746" s="1415">
        <v>1</v>
      </c>
    </row>
    <row r="747" spans="1:8">
      <c r="A747" s="1264"/>
      <c r="B747" s="1269"/>
      <c r="C747" s="1265"/>
      <c r="D747" s="1266"/>
      <c r="E747" s="1280"/>
      <c r="F747" s="1264"/>
      <c r="G747" s="1429"/>
    </row>
    <row r="748" spans="1:8">
      <c r="A748" s="1281" t="str">
        <f>AHSP!C5673</f>
        <v>2.6.2.2</v>
      </c>
      <c r="B748" s="1282" t="str">
        <f>AHSP!D5673</f>
        <v xml:space="preserve">Pemancangan per m' Tiang kayu Gelondongan dia. 18-20 cm </v>
      </c>
      <c r="C748" s="1265"/>
      <c r="D748" s="1266"/>
      <c r="E748" s="1280">
        <v>1</v>
      </c>
      <c r="F748" s="1264" t="s">
        <v>146</v>
      </c>
      <c r="G748" s="1430">
        <f>AHSP!I5690</f>
        <v>31946.214739999996</v>
      </c>
      <c r="H748" s="1251">
        <v>1</v>
      </c>
    </row>
    <row r="749" spans="1:8">
      <c r="A749" s="1264"/>
      <c r="B749" s="1269"/>
      <c r="C749" s="1265"/>
      <c r="D749" s="1266"/>
      <c r="E749" s="1280"/>
      <c r="F749" s="1264"/>
      <c r="G749" s="1429"/>
    </row>
    <row r="750" spans="1:8">
      <c r="A750" s="1281" t="str">
        <f>AHSP!C5692</f>
        <v>2.6.2.3</v>
      </c>
      <c r="B750" s="1282" t="str">
        <f>AHSP!D5692</f>
        <v>1 m2 Turap bambu dari geribig bambu secara manual, JAT &lt; 0,5 m</v>
      </c>
      <c r="C750" s="1265"/>
      <c r="D750" s="1266"/>
      <c r="E750" s="1280">
        <v>1</v>
      </c>
      <c r="F750" s="1264" t="s">
        <v>115</v>
      </c>
      <c r="G750" s="1430">
        <f>AHSP!I5709</f>
        <v>34695.409099999997</v>
      </c>
      <c r="H750" s="1415">
        <v>1</v>
      </c>
    </row>
    <row r="751" spans="1:8">
      <c r="A751" s="1264"/>
      <c r="B751" s="1269"/>
      <c r="C751" s="1265"/>
      <c r="D751" s="1266"/>
      <c r="E751" s="1280"/>
      <c r="F751" s="1264"/>
      <c r="G751" s="1429"/>
    </row>
    <row r="752" spans="1:8">
      <c r="A752" s="1419" t="str">
        <f>AHSP!C5712</f>
        <v>2.7</v>
      </c>
      <c r="B752" s="1440" t="str">
        <f>AHSP!D5712</f>
        <v xml:space="preserve">Pekerjaan Dinding Penahan Tanah </v>
      </c>
      <c r="C752" s="1265"/>
      <c r="D752" s="1266"/>
      <c r="E752" s="1280"/>
      <c r="F752" s="1264"/>
      <c r="G752" s="1429"/>
    </row>
    <row r="753" spans="1:8">
      <c r="A753" s="1281" t="str">
        <f>AHSP!C5713</f>
        <v>2.7.1</v>
      </c>
      <c r="B753" s="1282" t="str">
        <f>AHSP!D5713</f>
        <v>Pemasangan 1 M' pipa suling - suling menggunakan pipa PVC dia. 1" (untuk bangunan gedung)</v>
      </c>
      <c r="C753" s="1265"/>
      <c r="D753" s="1266"/>
      <c r="E753" s="1280">
        <v>1</v>
      </c>
      <c r="F753" s="1264" t="s">
        <v>146</v>
      </c>
      <c r="G753" s="1430">
        <f>AHSP!I5729</f>
        <v>65671.209559999988</v>
      </c>
      <c r="H753" s="1251">
        <v>1</v>
      </c>
    </row>
    <row r="754" spans="1:8">
      <c r="A754" s="1264"/>
      <c r="B754" s="1269"/>
      <c r="C754" s="1265"/>
      <c r="D754" s="1266"/>
      <c r="E754" s="1280"/>
      <c r="F754" s="1264"/>
      <c r="G754" s="1429"/>
    </row>
    <row r="755" spans="1:8">
      <c r="A755" s="1281" t="str">
        <f>AHSP!C5732</f>
        <v>2.7.2</v>
      </c>
      <c r="B755" s="1282" t="str">
        <f>AHSP!D5732</f>
        <v>Pemasangan 1 M' pipa suling -suling menggunakan pipa PVC dia. 2" (untuk bangunan gedung)</v>
      </c>
      <c r="C755" s="1265"/>
      <c r="D755" s="1266"/>
      <c r="E755" s="1280">
        <v>1</v>
      </c>
      <c r="F755" s="1264" t="s">
        <v>146</v>
      </c>
      <c r="G755" s="1430">
        <f>AHSP!I5748</f>
        <v>2164.9109899999999</v>
      </c>
      <c r="H755" s="1415">
        <v>1</v>
      </c>
    </row>
    <row r="756" spans="1:8">
      <c r="A756" s="1264"/>
      <c r="B756" s="1269"/>
      <c r="C756" s="1265"/>
      <c r="D756" s="1266"/>
      <c r="E756" s="1280"/>
      <c r="F756" s="1264"/>
      <c r="G756" s="1429"/>
    </row>
    <row r="757" spans="1:8">
      <c r="A757" s="1281" t="str">
        <f>AHSP!C5751</f>
        <v>2.7.3</v>
      </c>
      <c r="B757" s="1282" t="str">
        <f>AHSP!D5751</f>
        <v xml:space="preserve">Pemasangan 1 m2 Lapisan Ijuk tebal 10 cm </v>
      </c>
      <c r="C757" s="1265"/>
      <c r="D757" s="1266"/>
      <c r="E757" s="1280">
        <v>1</v>
      </c>
      <c r="F757" s="1264" t="s">
        <v>115</v>
      </c>
      <c r="G757" s="1430">
        <f>AHSP!I5764</f>
        <v>32445.599999999999</v>
      </c>
      <c r="H757" s="1251">
        <v>1</v>
      </c>
    </row>
    <row r="758" spans="1:8">
      <c r="A758" s="1264"/>
      <c r="B758" s="1269"/>
      <c r="C758" s="1265"/>
      <c r="D758" s="1266"/>
      <c r="E758" s="1280"/>
      <c r="F758" s="1264"/>
      <c r="G758" s="1429"/>
    </row>
    <row r="759" spans="1:8">
      <c r="A759" s="1281" t="str">
        <f>AHSP!C5767</f>
        <v>2.7.4</v>
      </c>
      <c r="B759" s="1282" t="str">
        <f>AHSP!D5767</f>
        <v>Pemasangan 1 m2 finishing siar pasangan batu kali, campuran 1SP : 2PP</v>
      </c>
      <c r="C759" s="1265"/>
      <c r="D759" s="1266"/>
      <c r="E759" s="1280">
        <v>1</v>
      </c>
      <c r="F759" s="1264" t="s">
        <v>115</v>
      </c>
      <c r="G759" s="1430">
        <f>AHSP!I5783</f>
        <v>95409.987200000003</v>
      </c>
      <c r="H759" s="1415">
        <v>1</v>
      </c>
    </row>
    <row r="760" spans="1:8">
      <c r="A760" s="1264"/>
      <c r="B760" s="1269"/>
      <c r="C760" s="1265"/>
      <c r="D760" s="1266"/>
      <c r="E760" s="1280"/>
      <c r="F760" s="1264"/>
      <c r="G760" s="1429"/>
    </row>
    <row r="761" spans="1:8">
      <c r="A761" s="1281" t="str">
        <f>AHSP!C5786</f>
        <v>2.7.5</v>
      </c>
      <c r="B761" s="1282" t="str">
        <f>AHSP!D5786</f>
        <v>1 m3 bronjong kawat digalvanis, lubang heksagonal 80 x 100 mm, beda tinggi &gt;0 s.d 1 m' berkontak langsung dengan tanah ( kawat dibuat sendiri)</v>
      </c>
      <c r="C761" s="1265"/>
      <c r="D761" s="1266"/>
      <c r="E761" s="1280">
        <v>1</v>
      </c>
      <c r="F761" s="1264" t="s">
        <v>79</v>
      </c>
      <c r="G761" s="1430">
        <f>AHSP!I5802</f>
        <v>214135.44020000001</v>
      </c>
      <c r="H761" s="1251">
        <v>1</v>
      </c>
    </row>
    <row r="762" spans="1:8">
      <c r="A762" s="1264"/>
      <c r="B762" s="1269"/>
      <c r="C762" s="1265"/>
      <c r="D762" s="1266"/>
      <c r="E762" s="1280"/>
      <c r="F762" s="1264"/>
      <c r="G762" s="1429"/>
    </row>
    <row r="763" spans="1:8">
      <c r="A763" s="1281" t="str">
        <f>AHSP!C5805</f>
        <v>2.7.6</v>
      </c>
      <c r="B763" s="1282" t="str">
        <f>AHSP!D5805</f>
        <v>1 m3 bronjong kawat digalvanis, lubang heksagonal 80 x 100 mm; beda tinggi &gt; 0 s.d 1 m' tidak berkontak langsung dengan tanah (kawat dibuat sendiri)</v>
      </c>
      <c r="C763" s="1265"/>
      <c r="D763" s="1266"/>
      <c r="E763" s="1280">
        <v>1</v>
      </c>
      <c r="F763" s="1264" t="s">
        <v>79</v>
      </c>
      <c r="G763" s="1430">
        <f>AHSP!I5820</f>
        <v>214134.96500000003</v>
      </c>
      <c r="H763" s="1415">
        <v>1</v>
      </c>
    </row>
    <row r="764" spans="1:8">
      <c r="A764" s="1264"/>
      <c r="B764" s="1269"/>
      <c r="C764" s="1265"/>
      <c r="D764" s="1266"/>
      <c r="E764" s="1280"/>
      <c r="F764" s="1264"/>
      <c r="G764" s="1429"/>
    </row>
    <row r="765" spans="1:8">
      <c r="A765" s="1281" t="str">
        <f>AHSP!C5823</f>
        <v>2.7.7</v>
      </c>
      <c r="B765" s="1282" t="str">
        <f>AHSP!D5823</f>
        <v xml:space="preserve"> 1 m3 bronjong kawat digalvanis, lubang heksagonal 80x100mm; beda tinggi &gt;3 s.d 4 m' berkontak langsung dengan tanah (kawat dibuat sendiri)</v>
      </c>
      <c r="C765" s="1265"/>
      <c r="D765" s="1266"/>
      <c r="E765" s="1280">
        <v>1</v>
      </c>
      <c r="F765" s="1264" t="s">
        <v>79</v>
      </c>
      <c r="G765" s="1430">
        <f>AHSP!I5839</f>
        <v>324258.42019999999</v>
      </c>
      <c r="H765" s="1251">
        <v>1</v>
      </c>
    </row>
    <row r="766" spans="1:8">
      <c r="A766" s="1264"/>
      <c r="B766" s="1269"/>
      <c r="C766" s="1265"/>
      <c r="D766" s="1266"/>
      <c r="E766" s="1280"/>
      <c r="F766" s="1264"/>
      <c r="G766" s="1429"/>
    </row>
    <row r="767" spans="1:8">
      <c r="A767" s="1281" t="str">
        <f>AHSP!C5842</f>
        <v>2.7.8</v>
      </c>
      <c r="B767" s="1282" t="str">
        <f>AHSP!D5842</f>
        <v xml:space="preserve"> 1 m3 bronjong kawat digalvanis, lubang heksagonal 80x100mm; beda tinggi &gt;3 s.d 4 m' tidak berkontak langsung dengan tanah (kawat dibuat sendiri)</v>
      </c>
      <c r="C767" s="1265"/>
      <c r="D767" s="1266"/>
      <c r="E767" s="1280">
        <v>1</v>
      </c>
      <c r="F767" s="1264" t="s">
        <v>79</v>
      </c>
      <c r="G767" s="1430">
        <f>AHSP!I5857</f>
        <v>324257.94500000001</v>
      </c>
      <c r="H767" s="1415">
        <v>1</v>
      </c>
    </row>
    <row r="768" spans="1:8">
      <c r="A768" s="1264"/>
      <c r="B768" s="1269"/>
      <c r="C768" s="1265"/>
      <c r="D768" s="1266"/>
      <c r="E768" s="1280"/>
      <c r="F768" s="1264"/>
      <c r="G768" s="1429"/>
    </row>
    <row r="769" spans="1:8">
      <c r="A769" s="1281" t="str">
        <f>AHSP!C5860</f>
        <v>2.7.9</v>
      </c>
      <c r="B769" s="1282" t="str">
        <f>AHSP!D5860</f>
        <v xml:space="preserve"> 1 m3 kawat bronjong kawat digalvanis, lubang heksagonal 100x120mm; beda tinggi &gt;0 s.d 1 m' berkontak langsung dengan tanah (kawat dibuat sendiri)</v>
      </c>
      <c r="C769" s="1265"/>
      <c r="D769" s="1266"/>
      <c r="E769" s="1280">
        <v>1</v>
      </c>
      <c r="F769" s="1264" t="s">
        <v>79</v>
      </c>
      <c r="G769" s="1430">
        <f>AHSP!I5876</f>
        <v>174052.54019999999</v>
      </c>
      <c r="H769" s="1251">
        <v>1</v>
      </c>
    </row>
    <row r="770" spans="1:8">
      <c r="A770" s="1264"/>
      <c r="B770" s="1269"/>
      <c r="C770" s="1265"/>
      <c r="D770" s="1266"/>
      <c r="E770" s="1280"/>
      <c r="F770" s="1264"/>
      <c r="G770" s="1429"/>
    </row>
    <row r="771" spans="1:8">
      <c r="A771" s="1281" t="str">
        <f>AHSP!C5879</f>
        <v>2.7.10</v>
      </c>
      <c r="B771" s="1282" t="str">
        <f>AHSP!D5879</f>
        <v xml:space="preserve"> 1 m3 kawat bronjong kawat digalvanis, lubang heksagonal 100x120mm; beda tinggi &gt; 0 s.d 1 m' berkontak langsung dengan tanah (kawat dibuat sendiri)</v>
      </c>
      <c r="C771" s="1265"/>
      <c r="D771" s="1266"/>
      <c r="E771" s="1280">
        <v>1</v>
      </c>
      <c r="F771" s="1264" t="s">
        <v>79</v>
      </c>
      <c r="G771" s="1430">
        <f>AHSP!I5894</f>
        <v>174052.065</v>
      </c>
      <c r="H771" s="1415">
        <v>1</v>
      </c>
    </row>
    <row r="772" spans="1:8">
      <c r="A772" s="1264"/>
      <c r="B772" s="1269"/>
      <c r="C772" s="1265"/>
      <c r="D772" s="1266"/>
      <c r="E772" s="1280"/>
      <c r="F772" s="1264"/>
      <c r="G772" s="1429"/>
    </row>
    <row r="773" spans="1:8">
      <c r="A773" s="1281" t="str">
        <f>AHSP!C5896</f>
        <v>2.7.11</v>
      </c>
      <c r="B773" s="1282" t="str">
        <f>AHSP!D5896</f>
        <v xml:space="preserve"> 1 m3 kawat bronjong kawat digalvanis, lubang heksagonal 100x120mm; beda tinggi &gt; 3 s.d 4 m' berkontak langsung dengan tanah (kawat dibuat sendiri)</v>
      </c>
      <c r="C773" s="1265"/>
      <c r="D773" s="1266"/>
      <c r="E773" s="1280">
        <v>1</v>
      </c>
      <c r="F773" s="1264" t="s">
        <v>79</v>
      </c>
      <c r="G773" s="1430">
        <f>AHSP!I5912</f>
        <v>271259.32019999996</v>
      </c>
      <c r="H773" s="1251">
        <v>1</v>
      </c>
    </row>
    <row r="774" spans="1:8">
      <c r="A774" s="1264"/>
      <c r="B774" s="1269"/>
      <c r="C774" s="1265"/>
      <c r="D774" s="1266"/>
      <c r="E774" s="1280"/>
      <c r="F774" s="1264"/>
      <c r="G774" s="1429"/>
    </row>
    <row r="775" spans="1:8">
      <c r="A775" s="1281" t="str">
        <f>AHSP!C5914</f>
        <v>2.7.12</v>
      </c>
      <c r="B775" s="1282" t="str">
        <f>AHSP!D5914</f>
        <v xml:space="preserve"> 1 m3 kawat bronjong kawat digalvanis, lubang heksagonal 100x120mm; beda tinggi &gt; 3 s.d 4 m'  tidak berkontak langsung dengan tanah (kawat dibuat sendiri)</v>
      </c>
      <c r="C775" s="1265"/>
      <c r="D775" s="1266"/>
      <c r="E775" s="1280">
        <v>1</v>
      </c>
      <c r="F775" s="1264" t="s">
        <v>79</v>
      </c>
      <c r="G775" s="1430">
        <f>AHSP!I5929</f>
        <v>271258.84499999997</v>
      </c>
      <c r="H775" s="1415">
        <v>1</v>
      </c>
    </row>
    <row r="776" spans="1:8">
      <c r="A776" s="1264"/>
      <c r="B776" s="1269"/>
      <c r="C776" s="1265"/>
      <c r="D776" s="1266"/>
      <c r="E776" s="1280"/>
      <c r="F776" s="1264"/>
      <c r="G776" s="1429"/>
    </row>
    <row r="777" spans="1:8">
      <c r="A777" s="1281" t="str">
        <f>AHSP!C5932</f>
        <v>2.7.13</v>
      </c>
      <c r="B777" s="1282" t="str">
        <f>AHSP!D5932</f>
        <v xml:space="preserve">1 m3 pasangan batu bronjong kawat paprikasi; beda tinggi &gt; 0 s.d 1 m' berkontak langsung dengan tanah </v>
      </c>
      <c r="C777" s="1265"/>
      <c r="D777" s="1266"/>
      <c r="E777" s="1280">
        <v>1</v>
      </c>
      <c r="F777" s="1264" t="s">
        <v>79</v>
      </c>
      <c r="G777" s="1430">
        <f>AHSP!I5948</f>
        <v>102408.13</v>
      </c>
      <c r="H777" s="1251">
        <v>1</v>
      </c>
    </row>
    <row r="778" spans="1:8">
      <c r="A778" s="1264"/>
      <c r="B778" s="1269"/>
      <c r="C778" s="1265"/>
      <c r="D778" s="1266"/>
      <c r="E778" s="1280"/>
      <c r="F778" s="1264"/>
      <c r="G778" s="1429"/>
    </row>
    <row r="779" spans="1:8">
      <c r="A779" s="1281" t="str">
        <f>AHSP!C5950</f>
        <v>2.7.14</v>
      </c>
      <c r="B779" s="1282" t="str">
        <f>AHSP!D5950</f>
        <v xml:space="preserve">1 m3 pasangan batu bronjong kawat paprikasi; beda tinggi &gt; 0 s.d 1 m' tidak berkontak langsung dengan tanah </v>
      </c>
      <c r="C779" s="1265"/>
      <c r="D779" s="1266"/>
      <c r="E779" s="1280">
        <v>1</v>
      </c>
      <c r="F779" s="1264" t="s">
        <v>79</v>
      </c>
      <c r="G779" s="1430">
        <f>AHSP!I5965</f>
        <v>102408.13</v>
      </c>
      <c r="H779" s="1415">
        <v>1</v>
      </c>
    </row>
    <row r="780" spans="1:8">
      <c r="A780" s="1264"/>
      <c r="B780" s="1269"/>
      <c r="C780" s="1265"/>
      <c r="D780" s="1266"/>
      <c r="E780" s="1280"/>
      <c r="F780" s="1264"/>
      <c r="G780" s="1429"/>
    </row>
    <row r="781" spans="1:8">
      <c r="A781" s="1281" t="str">
        <f>AHSP!C5968</f>
        <v>2.7.15</v>
      </c>
      <c r="B781" s="1282" t="str">
        <f>AHSP!D5968</f>
        <v xml:space="preserve">1 m3 pasangan batu bronjong kawat paprikasi; beda tinggi &gt; 3 s.4  m' berkontak langsung dengan tanah </v>
      </c>
      <c r="C781" s="1265"/>
      <c r="D781" s="1266"/>
      <c r="E781" s="1280">
        <v>1</v>
      </c>
      <c r="F781" s="1264" t="s">
        <v>79</v>
      </c>
      <c r="G781" s="1430">
        <f>AHSP!I5984</f>
        <v>199592.25</v>
      </c>
      <c r="H781" s="1251">
        <v>1</v>
      </c>
    </row>
    <row r="782" spans="1:8">
      <c r="A782" s="1264"/>
      <c r="B782" s="1269"/>
      <c r="C782" s="1265"/>
      <c r="D782" s="1266"/>
      <c r="E782" s="1280"/>
      <c r="F782" s="1264"/>
      <c r="G782" s="1429"/>
    </row>
    <row r="783" spans="1:8">
      <c r="A783" s="1281" t="str">
        <f>AHSP!C5986</f>
        <v>2.7.16</v>
      </c>
      <c r="B783" s="1282" t="str">
        <f>AHSP!D5986</f>
        <v xml:space="preserve">1 m3 pasangan batu bronjong kawat paprikasi; beda tinggi &gt; 3 s.4  m' tidak berkontak langsung dengan tanah </v>
      </c>
      <c r="C783" s="1265"/>
      <c r="D783" s="1266"/>
      <c r="E783" s="1280">
        <v>1</v>
      </c>
      <c r="F783" s="1264" t="s">
        <v>79</v>
      </c>
      <c r="G783" s="1430">
        <f>AHSP!I6001</f>
        <v>199592.25</v>
      </c>
      <c r="H783" s="1415">
        <v>1</v>
      </c>
    </row>
    <row r="784" spans="1:8">
      <c r="A784" s="1264"/>
      <c r="B784" s="1269"/>
      <c r="C784" s="1265"/>
      <c r="D784" s="1266"/>
      <c r="E784" s="1280"/>
      <c r="F784" s="1264"/>
      <c r="G784" s="1429"/>
    </row>
    <row r="785" spans="1:8">
      <c r="A785" s="1412">
        <f>AHSP!C6003</f>
        <v>3</v>
      </c>
      <c r="B785" s="1418" t="str">
        <f>AHSP!D6003</f>
        <v xml:space="preserve">PEKERJAAN ARSITEKTUR </v>
      </c>
      <c r="C785" s="1265"/>
      <c r="D785" s="1266"/>
      <c r="E785" s="1280"/>
      <c r="F785" s="1264"/>
      <c r="G785" s="1429"/>
    </row>
    <row r="786" spans="1:8">
      <c r="A786" s="1412" t="str">
        <f>AHSP!C6004</f>
        <v>3.1</v>
      </c>
      <c r="B786" s="1418" t="str">
        <f>AHSP!D6004</f>
        <v>PEKERJAAN PENUTUP ATAP</v>
      </c>
      <c r="C786" s="1265"/>
      <c r="D786" s="1266"/>
      <c r="E786" s="1280"/>
      <c r="F786" s="1264"/>
      <c r="G786" s="1429"/>
    </row>
    <row r="787" spans="1:8">
      <c r="A787" s="1412" t="str">
        <f>AHSP!C6005</f>
        <v>3.1.1</v>
      </c>
      <c r="B787" s="1418" t="str">
        <f>AHSP!D6005</f>
        <v xml:space="preserve">Atap Genteng </v>
      </c>
      <c r="C787" s="1265"/>
      <c r="D787" s="1266"/>
      <c r="E787" s="1280"/>
      <c r="F787" s="1264"/>
      <c r="G787" s="1429"/>
    </row>
    <row r="788" spans="1:8">
      <c r="A788" s="1264" t="str">
        <f>AHSP!C6006</f>
        <v>3.1.1.1</v>
      </c>
      <c r="B788" s="1269" t="str">
        <f>AHSP!D6006</f>
        <v xml:space="preserve">Pemasangan 1 m2 atap Genteng Palentong  Kecil </v>
      </c>
      <c r="C788" s="1265"/>
      <c r="D788" s="1266"/>
      <c r="E788" s="1280">
        <v>1</v>
      </c>
      <c r="F788" s="1264" t="s">
        <v>115</v>
      </c>
      <c r="G788" s="1430">
        <f>AHSP!I6021</f>
        <v>46596</v>
      </c>
      <c r="H788" s="1251">
        <v>1</v>
      </c>
    </row>
    <row r="789" spans="1:8">
      <c r="A789" s="1264"/>
      <c r="B789" s="1269"/>
      <c r="C789" s="1265"/>
      <c r="D789" s="1266"/>
      <c r="E789" s="1280"/>
      <c r="F789" s="1264"/>
      <c r="G789" s="1429"/>
    </row>
    <row r="790" spans="1:8">
      <c r="A790" s="1264" t="str">
        <f>AHSP!C6023</f>
        <v>3.1.1.2</v>
      </c>
      <c r="B790" s="1269" t="str">
        <f>AHSP!D6023</f>
        <v>Pemasangan 1 m2 atap genteng kodok glazuur</v>
      </c>
      <c r="C790" s="1265"/>
      <c r="D790" s="1266"/>
      <c r="E790" s="1280">
        <v>1</v>
      </c>
      <c r="F790" s="1264" t="s">
        <v>115</v>
      </c>
      <c r="G790" s="1430">
        <f>AHSP!I6038</f>
        <v>46596</v>
      </c>
      <c r="H790" s="1415">
        <v>1</v>
      </c>
    </row>
    <row r="791" spans="1:8">
      <c r="A791" s="1264"/>
      <c r="B791" s="1269"/>
      <c r="C791" s="1265"/>
      <c r="D791" s="1266"/>
      <c r="E791" s="1280"/>
      <c r="F791" s="1264"/>
      <c r="G791" s="1429"/>
    </row>
    <row r="792" spans="1:8">
      <c r="A792" s="1264" t="str">
        <f>AHSP!C6040</f>
        <v>3.1.1.3</v>
      </c>
      <c r="B792" s="1269" t="str">
        <f>AHSP!D6040</f>
        <v>Pemasangan 1 m2 atap genteng palentong besar</v>
      </c>
      <c r="C792" s="1265"/>
      <c r="D792" s="1266"/>
      <c r="E792" s="1280">
        <v>1</v>
      </c>
      <c r="F792" s="1264" t="s">
        <v>115</v>
      </c>
      <c r="G792" s="1430">
        <f>AHSP!I6055</f>
        <v>46581.7</v>
      </c>
      <c r="H792" s="1251">
        <v>1</v>
      </c>
    </row>
    <row r="793" spans="1:8">
      <c r="A793" s="1264"/>
      <c r="B793" s="1269"/>
      <c r="C793" s="1265"/>
      <c r="D793" s="1266"/>
      <c r="E793" s="1280"/>
      <c r="F793" s="1264"/>
      <c r="G793" s="1429"/>
    </row>
    <row r="794" spans="1:8">
      <c r="A794" s="1264" t="str">
        <f>AHSP!C6057</f>
        <v>3.1.1.4</v>
      </c>
      <c r="B794" s="1269" t="str">
        <f>AHSP!D6057</f>
        <v>Pemasangan 1 m2 atap genteng beton</v>
      </c>
      <c r="C794" s="1265"/>
      <c r="D794" s="1266"/>
      <c r="E794" s="1280">
        <v>1</v>
      </c>
      <c r="F794" s="1264" t="s">
        <v>115</v>
      </c>
      <c r="G794" s="1430">
        <f>AHSP!I6073</f>
        <v>376199.77999999997</v>
      </c>
      <c r="H794" s="1415">
        <v>1</v>
      </c>
    </row>
    <row r="795" spans="1:8">
      <c r="A795" s="1264"/>
      <c r="B795" s="1269"/>
      <c r="C795" s="1265"/>
      <c r="D795" s="1266"/>
      <c r="E795" s="1280"/>
      <c r="F795" s="1264"/>
      <c r="G795" s="1429"/>
    </row>
    <row r="796" spans="1:8">
      <c r="A796" s="1264" t="str">
        <f>AHSP!C6075</f>
        <v>3.1.1.5</v>
      </c>
      <c r="B796" s="1269" t="str">
        <f>AHSP!D6075</f>
        <v>Pemasangan 1 m' Nok/bubung genteng palentong kecil</v>
      </c>
      <c r="C796" s="1265"/>
      <c r="D796" s="1266"/>
      <c r="E796" s="1280">
        <v>1</v>
      </c>
      <c r="F796" s="1264" t="s">
        <v>146</v>
      </c>
      <c r="G796" s="1430">
        <f>AHSP!I6092</f>
        <v>124204.5552</v>
      </c>
      <c r="H796" s="1251">
        <v>1</v>
      </c>
    </row>
    <row r="797" spans="1:8">
      <c r="A797" s="1264"/>
      <c r="B797" s="1269"/>
      <c r="C797" s="1265"/>
      <c r="D797" s="1266"/>
      <c r="E797" s="1280"/>
      <c r="F797" s="1264"/>
      <c r="G797" s="1429"/>
    </row>
    <row r="798" spans="1:8">
      <c r="A798" s="1264" t="str">
        <f>AHSP!C6094</f>
        <v>3.1.1.6</v>
      </c>
      <c r="B798" s="1269" t="str">
        <f>AHSP!D6094</f>
        <v>Pemasangan 1 m' Nok/bubung genteng kodok glazuur</v>
      </c>
      <c r="C798" s="1265"/>
      <c r="D798" s="1266"/>
      <c r="E798" s="1280">
        <v>1</v>
      </c>
      <c r="F798" s="1264" t="s">
        <v>146</v>
      </c>
      <c r="G798" s="1430">
        <f>AHSP!I6111</f>
        <v>124204.5552</v>
      </c>
      <c r="H798" s="1415">
        <v>1</v>
      </c>
    </row>
    <row r="799" spans="1:8">
      <c r="A799" s="1264"/>
      <c r="B799" s="1269"/>
      <c r="C799" s="1265"/>
      <c r="D799" s="1266"/>
      <c r="E799" s="1280"/>
      <c r="F799" s="1264"/>
      <c r="G799" s="1429"/>
    </row>
    <row r="800" spans="1:8">
      <c r="A800" s="1264" t="str">
        <f>AHSP!C6113</f>
        <v>3.1.1.7</v>
      </c>
      <c r="B800" s="1269" t="str">
        <f>AHSP!D6113</f>
        <v>Pemasangan 1 m' Nok/bubung genteng palentong besar</v>
      </c>
      <c r="C800" s="1265"/>
      <c r="D800" s="1266"/>
      <c r="E800" s="1280">
        <v>1</v>
      </c>
      <c r="F800" s="1264" t="s">
        <v>146</v>
      </c>
      <c r="G800" s="1430">
        <f>AHSP!I6130</f>
        <v>124203.4552</v>
      </c>
      <c r="H800" s="1251">
        <v>1</v>
      </c>
    </row>
    <row r="801" spans="1:8">
      <c r="A801" s="1264"/>
      <c r="B801" s="1269"/>
      <c r="C801" s="1265"/>
      <c r="D801" s="1266"/>
      <c r="E801" s="1280"/>
      <c r="F801" s="1264"/>
      <c r="G801" s="1429"/>
    </row>
    <row r="802" spans="1:8">
      <c r="A802" s="1264" t="str">
        <f>AHSP!C6132</f>
        <v>3.1.1.8</v>
      </c>
      <c r="B802" s="1269" t="str">
        <f>AHSP!D6132</f>
        <v>Pemasangan 1 m' Nok/bubung genteng beton</v>
      </c>
      <c r="C802" s="1265"/>
      <c r="D802" s="1266"/>
      <c r="E802" s="1280">
        <v>1</v>
      </c>
      <c r="F802" s="1264" t="s">
        <v>146</v>
      </c>
      <c r="G802" s="1430">
        <f>AHSP!I6151</f>
        <v>124207.14019999999</v>
      </c>
      <c r="H802" s="1415">
        <v>1</v>
      </c>
    </row>
    <row r="803" spans="1:8">
      <c r="A803" s="1264"/>
      <c r="B803" s="1269"/>
      <c r="C803" s="1265"/>
      <c r="D803" s="1266"/>
      <c r="E803" s="1280"/>
      <c r="F803" s="1264"/>
      <c r="G803" s="1429"/>
    </row>
    <row r="804" spans="1:8">
      <c r="A804" s="1412" t="str">
        <f>AHSP!C6153</f>
        <v>3.1.2</v>
      </c>
      <c r="B804" s="1418" t="str">
        <f>AHSP!D6153</f>
        <v>ATAP SERAT SEMEN GELOMBANG</v>
      </c>
      <c r="C804" s="1265"/>
      <c r="D804" s="1266"/>
      <c r="E804" s="1280"/>
      <c r="F804" s="1264"/>
      <c r="G804" s="1429"/>
    </row>
    <row r="805" spans="1:8">
      <c r="A805" s="1264" t="str">
        <f>AHSP!C6154</f>
        <v>3.1.2.1</v>
      </c>
      <c r="B805" s="1269" t="str">
        <f>AHSP!D6154</f>
        <v>Pemasangan 1 m2 atap serat semen gelombang 92 cm x 250 cm x 5 mm</v>
      </c>
      <c r="C805" s="1265"/>
      <c r="D805" s="1266"/>
      <c r="E805" s="1280">
        <v>1</v>
      </c>
      <c r="F805" s="1264" t="s">
        <v>115</v>
      </c>
      <c r="G805" s="1430">
        <f>AHSP!I6170</f>
        <v>44633.182000000001</v>
      </c>
      <c r="H805" s="1251">
        <v>1</v>
      </c>
    </row>
    <row r="806" spans="1:8">
      <c r="A806" s="1264"/>
      <c r="B806" s="1269"/>
      <c r="C806" s="1265"/>
      <c r="D806" s="1266"/>
      <c r="E806" s="1280"/>
      <c r="F806" s="1264"/>
      <c r="G806" s="1429"/>
    </row>
    <row r="807" spans="1:8">
      <c r="A807" s="1264" t="str">
        <f>AHSP!C6172</f>
        <v>3.1.2.2</v>
      </c>
      <c r="B807" s="1269" t="str">
        <f>AHSP!D6172</f>
        <v>Pemasangan 1 m2 atap serat semen gelombang 92 cm x 225 cm x 5 mm</v>
      </c>
      <c r="C807" s="1265"/>
      <c r="D807" s="1266"/>
      <c r="E807" s="1280">
        <v>1</v>
      </c>
      <c r="F807" s="1264" t="s">
        <v>115</v>
      </c>
      <c r="G807" s="1430">
        <f>AHSP!I6188</f>
        <v>44633.292000000001</v>
      </c>
      <c r="H807" s="1415">
        <v>1</v>
      </c>
    </row>
    <row r="808" spans="1:8">
      <c r="A808" s="1264"/>
      <c r="B808" s="1269"/>
      <c r="C808" s="1265"/>
      <c r="D808" s="1266"/>
      <c r="E808" s="1280"/>
      <c r="F808" s="1264"/>
      <c r="G808" s="1429"/>
    </row>
    <row r="809" spans="1:8">
      <c r="A809" s="1264" t="str">
        <f>AHSP!C6190</f>
        <v>3.1.2.3</v>
      </c>
      <c r="B809" s="1269" t="str">
        <f>AHSP!D6190</f>
        <v>Pemasangan 1 m2 atap Serat Semen gelombang 92 cm x 200 cm x 5 mm</v>
      </c>
      <c r="C809" s="1265"/>
      <c r="D809" s="1266"/>
      <c r="E809" s="1280">
        <v>1</v>
      </c>
      <c r="F809" s="1264" t="s">
        <v>115</v>
      </c>
      <c r="G809" s="1430">
        <f>AHSP!I6206</f>
        <v>43457.172000000013</v>
      </c>
      <c r="H809" s="1251">
        <v>1</v>
      </c>
    </row>
    <row r="810" spans="1:8">
      <c r="A810" s="1264"/>
      <c r="B810" s="1269"/>
      <c r="C810" s="1265"/>
      <c r="D810" s="1266"/>
      <c r="E810" s="1280"/>
      <c r="F810" s="1264"/>
      <c r="G810" s="1429"/>
    </row>
    <row r="811" spans="1:8">
      <c r="A811" s="1264" t="str">
        <f>AHSP!C6208</f>
        <v>3.1.2.4</v>
      </c>
      <c r="B811" s="1269" t="str">
        <f>AHSP!D6208</f>
        <v>Pemasangan 1 m2 atap Serat Semen gelombang 92 cm x 180 cm x 5 mm</v>
      </c>
      <c r="C811" s="1265"/>
      <c r="D811" s="1266"/>
      <c r="E811" s="1280">
        <v>1</v>
      </c>
      <c r="F811" s="1264" t="s">
        <v>115</v>
      </c>
      <c r="G811" s="1430">
        <f>AHSP!I6224</f>
        <v>43457.337000000014</v>
      </c>
      <c r="H811" s="1415">
        <v>1</v>
      </c>
    </row>
    <row r="812" spans="1:8">
      <c r="A812" s="1264"/>
      <c r="B812" s="1269"/>
      <c r="C812" s="1265"/>
      <c r="D812" s="1266"/>
      <c r="E812" s="1280"/>
      <c r="F812" s="1264"/>
      <c r="G812" s="1429"/>
    </row>
    <row r="813" spans="1:8">
      <c r="A813" s="1264" t="str">
        <f>AHSP!C6226</f>
        <v>3.1.2.5</v>
      </c>
      <c r="B813" s="1269" t="str">
        <f>AHSP!D6226</f>
        <v>Pemasangan 1 m2 atap Serat Semen gelombang 105 cm x 270 cm x 4 mm</v>
      </c>
      <c r="C813" s="1265"/>
      <c r="D813" s="1266"/>
      <c r="E813" s="1280">
        <v>1</v>
      </c>
      <c r="F813" s="1264" t="s">
        <v>115</v>
      </c>
      <c r="G813" s="1430">
        <f>AHSP!I6242</f>
        <v>43456.974000000009</v>
      </c>
      <c r="H813" s="1251">
        <v>1</v>
      </c>
    </row>
    <row r="814" spans="1:8">
      <c r="A814" s="1264"/>
      <c r="B814" s="1269"/>
      <c r="C814" s="1265"/>
      <c r="D814" s="1266"/>
      <c r="E814" s="1280"/>
      <c r="F814" s="1264"/>
      <c r="G814" s="1429"/>
    </row>
    <row r="815" spans="1:8">
      <c r="A815" s="1264" t="str">
        <f>AHSP!C6244</f>
        <v>3.1.2.6</v>
      </c>
      <c r="B815" s="1269" t="str">
        <f>AHSP!D6244</f>
        <v>Pemasangan 1 m2 atap Serat Semen gelombang 105 cm x 300 cm x 5 mm</v>
      </c>
      <c r="C815" s="1265"/>
      <c r="D815" s="1266"/>
      <c r="E815" s="1280">
        <v>1</v>
      </c>
      <c r="F815" s="1264" t="s">
        <v>115</v>
      </c>
      <c r="G815" s="1430">
        <f>AHSP!I6260</f>
        <v>43456.897000000012</v>
      </c>
      <c r="H815" s="1415">
        <v>1</v>
      </c>
    </row>
    <row r="816" spans="1:8">
      <c r="A816" s="1264"/>
      <c r="B816" s="1269"/>
      <c r="C816" s="1265"/>
      <c r="D816" s="1266"/>
      <c r="E816" s="1280"/>
      <c r="F816" s="1264"/>
      <c r="G816" s="1429"/>
    </row>
    <row r="817" spans="1:8">
      <c r="A817" s="1264" t="str">
        <f>AHSP!C6262</f>
        <v>3.1.2.7</v>
      </c>
      <c r="B817" s="1269" t="str">
        <f>AHSP!D6262</f>
        <v>Pemasangan 1 m2 atap Serat Semen gelombang 105 cm x 240 cm x 5 mm</v>
      </c>
      <c r="C817" s="1265"/>
      <c r="D817" s="1266"/>
      <c r="E817" s="1280">
        <v>1</v>
      </c>
      <c r="F817" s="1264" t="s">
        <v>115</v>
      </c>
      <c r="G817" s="1430">
        <f>AHSP!I6278</f>
        <v>43456.996000000006</v>
      </c>
      <c r="H817" s="1251">
        <v>1</v>
      </c>
    </row>
    <row r="818" spans="1:8">
      <c r="A818" s="1264"/>
      <c r="B818" s="1269"/>
      <c r="C818" s="1265"/>
      <c r="D818" s="1266"/>
      <c r="E818" s="1280"/>
      <c r="F818" s="1264"/>
      <c r="G818" s="1429"/>
    </row>
    <row r="819" spans="1:8">
      <c r="A819" s="1264" t="str">
        <f>AHSP!C6280</f>
        <v>3.1.2.8</v>
      </c>
      <c r="B819" s="1269" t="str">
        <f>AHSP!D6280</f>
        <v>Pemasangan 1 m2 atap Serat gelombang 105 cm x 210 cm x 5 mm</v>
      </c>
      <c r="C819" s="1265"/>
      <c r="D819" s="1266"/>
      <c r="E819" s="1280">
        <v>1</v>
      </c>
      <c r="F819" s="1264" t="s">
        <v>115</v>
      </c>
      <c r="G819" s="1430">
        <f>AHSP!I6296</f>
        <v>43457.073000000011</v>
      </c>
      <c r="H819" s="1415">
        <v>1</v>
      </c>
    </row>
    <row r="820" spans="1:8">
      <c r="A820" s="1264"/>
      <c r="B820" s="1269"/>
      <c r="C820" s="1265"/>
      <c r="D820" s="1266"/>
      <c r="E820" s="1280"/>
      <c r="F820" s="1264"/>
      <c r="G820" s="1429"/>
    </row>
    <row r="821" spans="1:8">
      <c r="A821" s="1264" t="str">
        <f>AHSP!C6298</f>
        <v>3.1.2.9</v>
      </c>
      <c r="B821" s="1269" t="str">
        <f>AHSP!D6298</f>
        <v>Pemasangan 1 m2 atap Serat Semen gelombang 105 cm x 150 cm x 5 mm</v>
      </c>
      <c r="C821" s="1265"/>
      <c r="D821" s="1266"/>
      <c r="E821" s="1280">
        <v>1</v>
      </c>
      <c r="F821" s="1264" t="s">
        <v>115</v>
      </c>
      <c r="G821" s="1430">
        <f>AHSP!I6314</f>
        <v>43457.392000000007</v>
      </c>
      <c r="H821" s="1251">
        <v>1</v>
      </c>
    </row>
    <row r="822" spans="1:8">
      <c r="A822" s="1264"/>
      <c r="B822" s="1269"/>
      <c r="C822" s="1265"/>
      <c r="D822" s="1266"/>
      <c r="E822" s="1280"/>
      <c r="F822" s="1264"/>
      <c r="G822" s="1429"/>
    </row>
    <row r="823" spans="1:8">
      <c r="A823" s="1264" t="str">
        <f>AHSP!C6316</f>
        <v>3.1.2.10</v>
      </c>
      <c r="B823" s="1269" t="str">
        <f>AHSP!D6316</f>
        <v>Pemasangan 1 m2 atap Serat Semen gelombang 108 cm x 300 cm x 6 mm</v>
      </c>
      <c r="C823" s="1265"/>
      <c r="D823" s="1266"/>
      <c r="E823" s="1280">
        <v>1</v>
      </c>
      <c r="F823" s="1264" t="s">
        <v>115</v>
      </c>
      <c r="G823" s="1430">
        <f>AHSP!I6332</f>
        <v>43456.919000000009</v>
      </c>
      <c r="H823" s="1415">
        <v>1</v>
      </c>
    </row>
    <row r="824" spans="1:8">
      <c r="A824" s="1264"/>
      <c r="B824" s="1269"/>
      <c r="C824" s="1265"/>
      <c r="D824" s="1266"/>
      <c r="E824" s="1280"/>
      <c r="F824" s="1264"/>
      <c r="G824" s="1429"/>
    </row>
    <row r="825" spans="1:8">
      <c r="A825" s="1264" t="str">
        <f>AHSP!C6334</f>
        <v>3.1.2.11</v>
      </c>
      <c r="B825" s="1269" t="str">
        <f>AHSP!D6334</f>
        <v>Pemasangan 1 m2 atap serat Semen gelombang 108 cm x 270 cm x 6 mm</v>
      </c>
      <c r="C825" s="1265"/>
      <c r="D825" s="1266"/>
      <c r="E825" s="1280">
        <v>1</v>
      </c>
      <c r="F825" s="1264" t="s">
        <v>115</v>
      </c>
      <c r="G825" s="1430">
        <f>AHSP!I6350</f>
        <v>43456.930000000008</v>
      </c>
      <c r="H825" s="1251">
        <v>1</v>
      </c>
    </row>
    <row r="826" spans="1:8">
      <c r="A826" s="1264"/>
      <c r="B826" s="1269"/>
      <c r="C826" s="1265"/>
      <c r="D826" s="1266"/>
      <c r="E826" s="1280"/>
      <c r="F826" s="1264"/>
      <c r="G826" s="1429"/>
    </row>
    <row r="827" spans="1:8">
      <c r="A827" s="1264" t="str">
        <f>AHSP!C6352</f>
        <v>3.1.2.12</v>
      </c>
      <c r="B827" s="1269" t="str">
        <f>AHSP!D6352</f>
        <v>Pemasangan 1 m2 atap Serat Semen gelombang 108 cm x 240 cm x 6 mm</v>
      </c>
      <c r="C827" s="1265"/>
      <c r="D827" s="1266"/>
      <c r="E827" s="1280">
        <v>1</v>
      </c>
      <c r="F827" s="1264" t="s">
        <v>115</v>
      </c>
      <c r="G827" s="1430">
        <f>AHSP!I6368</f>
        <v>43457.018000000011</v>
      </c>
      <c r="H827" s="1415">
        <v>1</v>
      </c>
    </row>
    <row r="828" spans="1:8">
      <c r="A828" s="1264"/>
      <c r="B828" s="1269"/>
      <c r="C828" s="1265"/>
      <c r="D828" s="1266"/>
      <c r="E828" s="1280"/>
      <c r="F828" s="1264"/>
      <c r="G828" s="1429"/>
    </row>
    <row r="829" spans="1:8">
      <c r="A829" s="1264" t="str">
        <f>AHSP!C6370</f>
        <v>3.1.2.13</v>
      </c>
      <c r="B829" s="1269" t="str">
        <f>AHSP!D6370</f>
        <v>Pemasangan 1 m2 atap Serat Semen gelombang 108 cm x 210 cm x 6 mm</v>
      </c>
      <c r="C829" s="1265"/>
      <c r="D829" s="1266"/>
      <c r="E829" s="1280">
        <v>1</v>
      </c>
      <c r="F829" s="1264" t="s">
        <v>115</v>
      </c>
      <c r="G829" s="1430">
        <f>AHSP!I6386</f>
        <v>43457.051000000014</v>
      </c>
      <c r="H829" s="1251">
        <v>1</v>
      </c>
    </row>
    <row r="830" spans="1:8">
      <c r="A830" s="1264"/>
      <c r="B830" s="1269"/>
      <c r="C830" s="1265"/>
      <c r="D830" s="1266"/>
      <c r="E830" s="1280"/>
      <c r="F830" s="1264"/>
      <c r="G830" s="1429"/>
    </row>
    <row r="831" spans="1:8">
      <c r="A831" s="1264" t="str">
        <f>AHSP!C6388</f>
        <v>3.1.2.14</v>
      </c>
      <c r="B831" s="1269" t="str">
        <f>AHSP!D6388</f>
        <v>Pemasangan 1 m2 atap Serat Semen gelombang 108 cm x 180 cm x 6 mm</v>
      </c>
      <c r="C831" s="1265"/>
      <c r="D831" s="1266"/>
      <c r="E831" s="1280">
        <v>1</v>
      </c>
      <c r="F831" s="1264" t="s">
        <v>115</v>
      </c>
      <c r="G831" s="1430">
        <f>AHSP!I6404</f>
        <v>43457.13900000001</v>
      </c>
      <c r="H831" s="1415">
        <v>1</v>
      </c>
    </row>
    <row r="832" spans="1:8">
      <c r="A832" s="1264"/>
      <c r="B832" s="1269"/>
      <c r="C832" s="1265"/>
      <c r="D832" s="1266"/>
      <c r="E832" s="1280"/>
      <c r="F832" s="1264"/>
      <c r="G832" s="1429"/>
    </row>
    <row r="833" spans="1:8">
      <c r="A833" s="1264" t="str">
        <f>AHSP!C6406</f>
        <v>3.1.2.15</v>
      </c>
      <c r="B833" s="1269" t="str">
        <f>AHSP!D6406</f>
        <v>Pemasangan 1 m' Nok/bubung setel gelombang 92 cm</v>
      </c>
      <c r="C833" s="1265"/>
      <c r="D833" s="1266"/>
      <c r="E833" s="1280">
        <v>1</v>
      </c>
      <c r="F833" s="1264" t="s">
        <v>146</v>
      </c>
      <c r="G833" s="1430">
        <f>AHSP!I6422</f>
        <v>45493.36</v>
      </c>
      <c r="H833" s="1251">
        <v>1</v>
      </c>
    </row>
    <row r="834" spans="1:8">
      <c r="A834" s="1264"/>
      <c r="B834" s="1269"/>
      <c r="C834" s="1265"/>
      <c r="D834" s="1266"/>
      <c r="E834" s="1280"/>
      <c r="F834" s="1264"/>
      <c r="G834" s="1429"/>
    </row>
    <row r="835" spans="1:8">
      <c r="A835" s="1264" t="str">
        <f>AHSP!C6424</f>
        <v>3.1.2.16</v>
      </c>
      <c r="B835" s="1269" t="str">
        <f>AHSP!D6424</f>
        <v>Pemasangan 1 m' Nok/bubung stel gelombang 105 cm</v>
      </c>
      <c r="C835" s="1265"/>
      <c r="D835" s="1266"/>
      <c r="E835" s="1280">
        <v>1</v>
      </c>
      <c r="F835" s="1264" t="s">
        <v>146</v>
      </c>
      <c r="G835" s="1430">
        <f>AHSP!I6440</f>
        <v>45493.03</v>
      </c>
      <c r="H835" s="1415">
        <v>1</v>
      </c>
    </row>
    <row r="836" spans="1:8">
      <c r="A836" s="1264"/>
      <c r="B836" s="1269"/>
      <c r="C836" s="1265"/>
      <c r="D836" s="1266"/>
      <c r="E836" s="1280"/>
      <c r="F836" s="1264"/>
      <c r="G836" s="1429"/>
    </row>
    <row r="837" spans="1:8">
      <c r="A837" s="1264" t="str">
        <f>AHSP!C6442</f>
        <v>3.1.2.17</v>
      </c>
      <c r="B837" s="1269" t="str">
        <f>AHSP!D6442</f>
        <v>Pemasangan 1 m' Nok/bubung stel gelombang 108 cm</v>
      </c>
      <c r="C837" s="1265"/>
      <c r="D837" s="1266"/>
      <c r="E837" s="1280">
        <v>1</v>
      </c>
      <c r="F837" s="1264" t="s">
        <v>146</v>
      </c>
      <c r="G837" s="1430">
        <f>AHSP!I6458</f>
        <v>45492.92</v>
      </c>
      <c r="H837" s="1251">
        <v>1</v>
      </c>
    </row>
    <row r="838" spans="1:8">
      <c r="A838" s="1264"/>
      <c r="B838" s="1269"/>
      <c r="C838" s="1265"/>
      <c r="D838" s="1266"/>
      <c r="E838" s="1280"/>
      <c r="F838" s="1264"/>
      <c r="G838" s="1429"/>
    </row>
    <row r="839" spans="1:8">
      <c r="A839" s="1264" t="str">
        <f>AHSP!C6460</f>
        <v>3.1.2.18</v>
      </c>
      <c r="B839" s="1269" t="str">
        <f>AHSP!D6460</f>
        <v>Pemasangan 1 m'Nok/ bubung paten (Permanen) 92 cm</v>
      </c>
      <c r="C839" s="1265"/>
      <c r="D839" s="1266"/>
      <c r="E839" s="1280">
        <v>1</v>
      </c>
      <c r="F839" s="1264" t="s">
        <v>146</v>
      </c>
      <c r="G839" s="1430">
        <f>AHSP!I6476</f>
        <v>45491.929999999993</v>
      </c>
      <c r="H839" s="1415">
        <v>1</v>
      </c>
    </row>
    <row r="840" spans="1:8">
      <c r="A840" s="1264"/>
      <c r="B840" s="1269"/>
      <c r="C840" s="1265"/>
      <c r="D840" s="1266"/>
      <c r="E840" s="1280"/>
      <c r="F840" s="1264"/>
      <c r="G840" s="1429"/>
    </row>
    <row r="841" spans="1:8">
      <c r="A841" s="1264" t="str">
        <f>AHSP!C6478</f>
        <v>3.1.2.19</v>
      </c>
      <c r="B841" s="1269" t="str">
        <f>AHSP!D6478</f>
        <v>Pemasangan 1 m' Nok/bubung paten (Permanen) 105 cm</v>
      </c>
      <c r="C841" s="1265"/>
      <c r="D841" s="1266"/>
      <c r="E841" s="1280">
        <v>1</v>
      </c>
      <c r="F841" s="1264" t="s">
        <v>146</v>
      </c>
      <c r="G841" s="1430">
        <f>AHSP!I6494</f>
        <v>45492.039999999994</v>
      </c>
      <c r="H841" s="1251">
        <v>1</v>
      </c>
    </row>
    <row r="842" spans="1:8">
      <c r="A842" s="1264"/>
      <c r="B842" s="1269"/>
      <c r="C842" s="1265"/>
      <c r="D842" s="1266"/>
      <c r="E842" s="1280"/>
      <c r="F842" s="1264"/>
      <c r="G842" s="1429"/>
    </row>
    <row r="843" spans="1:8">
      <c r="A843" s="1264" t="str">
        <f>AHSP!C6496</f>
        <v>3.1.2.20</v>
      </c>
      <c r="B843" s="1269" t="str">
        <f>AHSP!D6496</f>
        <v>Pemasangan 1 m' Nok/bubung paten(Permanen) 108 cm</v>
      </c>
      <c r="C843" s="1265"/>
      <c r="D843" s="1266"/>
      <c r="E843" s="1280">
        <v>1</v>
      </c>
      <c r="F843" s="1264" t="s">
        <v>146</v>
      </c>
      <c r="G843" s="1430">
        <f>AHSP!I6512</f>
        <v>45492.039999999994</v>
      </c>
      <c r="H843" s="1415">
        <v>1</v>
      </c>
    </row>
    <row r="844" spans="1:8">
      <c r="A844" s="1264"/>
      <c r="B844" s="1269"/>
      <c r="C844" s="1265"/>
      <c r="D844" s="1266"/>
      <c r="E844" s="1280"/>
      <c r="F844" s="1264"/>
      <c r="G844" s="1429"/>
    </row>
    <row r="845" spans="1:8">
      <c r="A845" s="1264" t="str">
        <f>AHSP!C6514</f>
        <v>3.1.2.21</v>
      </c>
      <c r="B845" s="1269" t="str">
        <f>AHSP!D6514</f>
        <v>Pemasangan 1 m' Nok/bubung setel rata 92 cm</v>
      </c>
      <c r="C845" s="1265"/>
      <c r="D845" s="1266"/>
      <c r="E845" s="1280">
        <v>1</v>
      </c>
      <c r="F845" s="1264" t="s">
        <v>146</v>
      </c>
      <c r="G845" s="1430">
        <f>AHSP!I6530</f>
        <v>45491.929999999993</v>
      </c>
      <c r="H845" s="1251">
        <v>1</v>
      </c>
    </row>
    <row r="846" spans="1:8">
      <c r="A846" s="1264"/>
      <c r="B846" s="1269"/>
      <c r="C846" s="1265"/>
      <c r="D846" s="1266"/>
      <c r="E846" s="1280"/>
      <c r="F846" s="1264"/>
      <c r="G846" s="1429"/>
    </row>
    <row r="847" spans="1:8">
      <c r="A847" s="1264" t="str">
        <f>AHSP!C6532</f>
        <v>3.1.2.22</v>
      </c>
      <c r="B847" s="1269" t="str">
        <f>AHSP!D6532</f>
        <v>Pemasangan 1 m' ok/bubung setel rata 105 cm</v>
      </c>
      <c r="C847" s="1265"/>
      <c r="D847" s="1266"/>
      <c r="E847" s="1280">
        <v>1</v>
      </c>
      <c r="F847" s="1264" t="s">
        <v>146</v>
      </c>
      <c r="G847" s="1430">
        <f>AHSP!I6548</f>
        <v>45491.929999999993</v>
      </c>
      <c r="H847" s="1415">
        <v>1</v>
      </c>
    </row>
    <row r="848" spans="1:8">
      <c r="A848" s="1264"/>
      <c r="B848" s="1269"/>
      <c r="C848" s="1265"/>
      <c r="D848" s="1266"/>
      <c r="E848" s="1280"/>
      <c r="F848" s="1264"/>
      <c r="G848" s="1429"/>
    </row>
    <row r="849" spans="1:8">
      <c r="A849" s="1264" t="str">
        <f>AHSP!C6550</f>
        <v>3.1.2.23</v>
      </c>
      <c r="B849" s="1269" t="str">
        <f>AHSP!D6550</f>
        <v>Pemasangan 1 m' Nok/bubung setel rata 108 cm</v>
      </c>
      <c r="C849" s="1265"/>
      <c r="D849" s="1266"/>
      <c r="E849" s="1280">
        <v>1</v>
      </c>
      <c r="F849" s="1264" t="s">
        <v>146</v>
      </c>
      <c r="G849" s="1430">
        <f>AHSP!I6566</f>
        <v>45491.929999999993</v>
      </c>
      <c r="H849" s="1251">
        <v>1</v>
      </c>
    </row>
    <row r="850" spans="1:8">
      <c r="A850" s="1264"/>
      <c r="B850" s="1269"/>
      <c r="C850" s="1265"/>
      <c r="D850" s="1266"/>
      <c r="E850" s="1280"/>
      <c r="F850" s="1264"/>
      <c r="G850" s="1429"/>
    </row>
    <row r="851" spans="1:8">
      <c r="A851" s="1412" t="str">
        <f>AHSP!C6568</f>
        <v>3.1.3</v>
      </c>
      <c r="B851" s="1418" t="str">
        <f>AHSP!D6568</f>
        <v xml:space="preserve">Penutup Atap Lainnya </v>
      </c>
      <c r="C851" s="1265"/>
      <c r="D851" s="1266"/>
      <c r="E851" s="1280"/>
      <c r="F851" s="1264"/>
      <c r="G851" s="1429"/>
    </row>
    <row r="852" spans="1:8">
      <c r="A852" s="1264" t="str">
        <f>AHSP!C6569</f>
        <v>3.1.3.1</v>
      </c>
      <c r="B852" s="1269" t="str">
        <f>AHSP!D6569</f>
        <v>Pemasangan 1 m2 atap seng gelombang 105x180 cm</v>
      </c>
      <c r="C852" s="1265"/>
      <c r="D852" s="1266"/>
      <c r="E852" s="1280">
        <v>1</v>
      </c>
      <c r="F852" s="1264" t="s">
        <v>115</v>
      </c>
      <c r="G852" s="1430">
        <f>AHSP!I6585</f>
        <v>86633.8</v>
      </c>
      <c r="H852" s="1415">
        <v>1</v>
      </c>
    </row>
    <row r="853" spans="1:8">
      <c r="A853" s="1264"/>
      <c r="B853" s="1269"/>
      <c r="C853" s="1265"/>
      <c r="D853" s="1266"/>
      <c r="E853" s="1280"/>
      <c r="F853" s="1264"/>
      <c r="G853" s="1429"/>
    </row>
    <row r="854" spans="1:8">
      <c r="A854" s="1264" t="str">
        <f>AHSP!C6587</f>
        <v>3.1.3.2</v>
      </c>
      <c r="B854" s="1269" t="str">
        <f>AHSP!D6587</f>
        <v>Pemasangan 1 m2 atap aluminium gelombang 95x180 cm</v>
      </c>
      <c r="C854" s="1265"/>
      <c r="D854" s="1266"/>
      <c r="E854" s="1280">
        <v>1</v>
      </c>
      <c r="F854" s="1264" t="s">
        <v>115</v>
      </c>
      <c r="G854" s="1430">
        <f>AHSP!I6603</f>
        <v>739244</v>
      </c>
      <c r="H854" s="1251">
        <v>1</v>
      </c>
    </row>
    <row r="855" spans="1:8">
      <c r="A855" s="1264"/>
      <c r="B855" s="1269"/>
      <c r="C855" s="1265"/>
      <c r="D855" s="1266"/>
      <c r="E855" s="1280"/>
      <c r="F855" s="1264"/>
      <c r="G855" s="1429"/>
    </row>
    <row r="856" spans="1:8">
      <c r="A856" s="1264" t="str">
        <f>AHSP!C6605</f>
        <v>3.1.3.3</v>
      </c>
      <c r="B856" s="1269" t="str">
        <f>AHSP!D6605</f>
        <v>Pemasangan 1 m2 atap sirap kayu</v>
      </c>
      <c r="C856" s="1265"/>
      <c r="D856" s="1266"/>
      <c r="E856" s="1280">
        <v>1</v>
      </c>
      <c r="F856" s="1264" t="s">
        <v>115</v>
      </c>
      <c r="G856" s="1430">
        <f>AHSP!I6621</f>
        <v>491398.38</v>
      </c>
      <c r="H856" s="1415">
        <v>1</v>
      </c>
    </row>
    <row r="857" spans="1:8">
      <c r="A857" s="1264"/>
      <c r="B857" s="1269"/>
      <c r="C857" s="1265"/>
      <c r="D857" s="1266"/>
      <c r="E857" s="1280"/>
      <c r="F857" s="1264"/>
      <c r="G857" s="1429"/>
    </row>
    <row r="858" spans="1:8">
      <c r="A858" s="1264" t="str">
        <f>AHSP!C6623</f>
        <v>3.1.3.4</v>
      </c>
      <c r="B858" s="1269" t="str">
        <f>AHSP!D6623</f>
        <v>Pemasangan 1 m2 atap fibreglass 90x180 cm</v>
      </c>
      <c r="C858" s="1265"/>
      <c r="D858" s="1266"/>
      <c r="E858" s="1280">
        <v>1</v>
      </c>
      <c r="F858" s="1264" t="s">
        <v>115</v>
      </c>
      <c r="G858" s="1430">
        <f>AHSP!I6639</f>
        <v>146624.28</v>
      </c>
      <c r="H858" s="1251">
        <v>1</v>
      </c>
    </row>
    <row r="859" spans="1:8">
      <c r="A859" s="1264"/>
      <c r="B859" s="1269"/>
      <c r="C859" s="1265"/>
      <c r="D859" s="1266"/>
      <c r="E859" s="1280"/>
      <c r="F859" s="1264"/>
      <c r="G859" s="1429"/>
    </row>
    <row r="860" spans="1:8">
      <c r="A860" s="1264" t="str">
        <f>AHSP!C6641</f>
        <v>3.1.3.5</v>
      </c>
      <c r="B860" s="1269" t="str">
        <f>AHSP!D6641</f>
        <v>Pemasangan 1 m2 atap UPVC</v>
      </c>
      <c r="C860" s="1265"/>
      <c r="D860" s="1266"/>
      <c r="E860" s="1280">
        <v>1</v>
      </c>
      <c r="F860" s="1264" t="s">
        <v>115</v>
      </c>
      <c r="G860" s="1430">
        <f>AHSP!I6657</f>
        <v>56449.100000000006</v>
      </c>
      <c r="H860" s="1415">
        <v>1</v>
      </c>
    </row>
    <row r="861" spans="1:8">
      <c r="A861" s="1264"/>
      <c r="B861" s="1269"/>
      <c r="C861" s="1265"/>
      <c r="D861" s="1266"/>
      <c r="E861" s="1280"/>
      <c r="F861" s="1264"/>
      <c r="G861" s="1429"/>
    </row>
    <row r="862" spans="1:8">
      <c r="A862" s="1264" t="str">
        <f>AHSP!C6659</f>
        <v>3.1.3.6</v>
      </c>
      <c r="B862" s="1269" t="str">
        <f>AHSP!D6659</f>
        <v>Pemasangan 1 m2 atap aspal/bitumen</v>
      </c>
      <c r="C862" s="1265"/>
      <c r="D862" s="1266"/>
      <c r="E862" s="1280">
        <v>1</v>
      </c>
      <c r="F862" s="1264" t="s">
        <v>115</v>
      </c>
      <c r="G862" s="1430">
        <f>AHSP!I6677</f>
        <v>108836.618</v>
      </c>
      <c r="H862" s="1251">
        <v>1</v>
      </c>
    </row>
    <row r="863" spans="1:8">
      <c r="A863" s="1264"/>
      <c r="B863" s="1269"/>
      <c r="C863" s="1265"/>
      <c r="D863" s="1266"/>
      <c r="E863" s="1280"/>
      <c r="F863" s="1264"/>
      <c r="G863" s="1429"/>
    </row>
    <row r="864" spans="1:8">
      <c r="A864" s="1264" t="str">
        <f>AHSP!C6679</f>
        <v>3.1.3.7</v>
      </c>
      <c r="B864" s="1269" t="str">
        <f>AHSP!D6679</f>
        <v>Pemasangan 1 m2 atap metal lembaran</v>
      </c>
      <c r="C864" s="1265"/>
      <c r="D864" s="1266"/>
      <c r="E864" s="1280">
        <v>1</v>
      </c>
      <c r="F864" s="1264" t="s">
        <v>115</v>
      </c>
      <c r="G864" s="1430">
        <f>AHSP!I6695</f>
        <v>89764.962222222224</v>
      </c>
      <c r="H864" s="1415">
        <v>1</v>
      </c>
    </row>
    <row r="865" spans="1:8">
      <c r="A865" s="1264"/>
      <c r="B865" s="1269"/>
      <c r="C865" s="1265"/>
      <c r="D865" s="1266"/>
      <c r="E865" s="1280"/>
      <c r="F865" s="1264"/>
      <c r="G865" s="1429"/>
    </row>
    <row r="866" spans="1:8">
      <c r="A866" s="1264" t="str">
        <f>AHSP!C6697</f>
        <v>3.1.3.8</v>
      </c>
      <c r="B866" s="1269" t="str">
        <f>AHSP!D6697</f>
        <v>Pemasangan 1 m2 atap metal menerus tebal 0,4 mm</v>
      </c>
      <c r="C866" s="1265"/>
      <c r="D866" s="1266"/>
      <c r="E866" s="1280">
        <v>1</v>
      </c>
      <c r="F866" s="1264" t="s">
        <v>115</v>
      </c>
      <c r="G866" s="1430">
        <f>AHSP!I6713</f>
        <v>90786.813333333324</v>
      </c>
      <c r="H866" s="1251">
        <v>1</v>
      </c>
    </row>
    <row r="867" spans="1:8">
      <c r="A867" s="1264"/>
      <c r="B867" s="1269"/>
      <c r="C867" s="1265"/>
      <c r="D867" s="1266"/>
      <c r="E867" s="1280"/>
      <c r="F867" s="1264"/>
      <c r="G867" s="1429"/>
    </row>
    <row r="868" spans="1:8">
      <c r="A868" s="1412" t="str">
        <f>AHSP!C6715</f>
        <v>3.1.3.9</v>
      </c>
      <c r="B868" s="1418" t="str">
        <f>AHSP!D6715</f>
        <v>Pemasangan 1 m2 Atap Kaca Tempered</v>
      </c>
      <c r="C868" s="1265"/>
      <c r="D868" s="1266"/>
      <c r="E868" s="1280"/>
      <c r="F868" s="1264"/>
      <c r="G868" s="1429"/>
    </row>
    <row r="869" spans="1:8">
      <c r="A869" s="1264" t="str">
        <f>AHSP!C6716</f>
        <v>3.1.3.9.1</v>
      </c>
      <c r="B869" s="1269" t="str">
        <f>AHSP!D6716</f>
        <v xml:space="preserve">Pemasangan 1 m2 Atap Kaca Tempered tebal 8 mm </v>
      </c>
      <c r="C869" s="1265"/>
      <c r="D869" s="1266"/>
      <c r="E869" s="1280">
        <v>1</v>
      </c>
      <c r="F869" s="1264" t="s">
        <v>115</v>
      </c>
      <c r="G869" s="1430">
        <f>AHSP!I6732</f>
        <v>81377.064999999988</v>
      </c>
      <c r="H869" s="1415">
        <v>1</v>
      </c>
    </row>
    <row r="870" spans="1:8">
      <c r="A870" s="1264"/>
      <c r="B870" s="1269"/>
      <c r="C870" s="1265"/>
      <c r="D870" s="1266"/>
      <c r="E870" s="1280"/>
      <c r="F870" s="1264"/>
      <c r="G870" s="1429"/>
    </row>
    <row r="871" spans="1:8">
      <c r="A871" s="1264" t="str">
        <f>AHSP!C6734</f>
        <v>3.1.3.9.2</v>
      </c>
      <c r="B871" s="1269" t="str">
        <f>AHSP!D6734</f>
        <v xml:space="preserve">Pemasangan 1 m2 Atap Kaca Tempered tebal 10 mm </v>
      </c>
      <c r="C871" s="1265"/>
      <c r="D871" s="1266"/>
      <c r="E871" s="1280">
        <v>1</v>
      </c>
      <c r="F871" s="1264" t="s">
        <v>115</v>
      </c>
      <c r="G871" s="1430">
        <f>AHSP!I6750</f>
        <v>81377.064999999988</v>
      </c>
      <c r="H871" s="1251">
        <v>1</v>
      </c>
    </row>
    <row r="872" spans="1:8">
      <c r="A872" s="1264"/>
      <c r="B872" s="1269"/>
      <c r="C872" s="1265"/>
      <c r="D872" s="1266"/>
      <c r="E872" s="1280"/>
      <c r="F872" s="1264"/>
      <c r="G872" s="1429"/>
    </row>
    <row r="873" spans="1:8">
      <c r="A873" s="1264" t="str">
        <f>AHSP!C6752</f>
        <v>3.1.3.9.3</v>
      </c>
      <c r="B873" s="1269" t="str">
        <f>AHSP!D6752</f>
        <v xml:space="preserve">Pemasangan 1 m2 Atap Kaca Tempered tebal 12 mm </v>
      </c>
      <c r="C873" s="1265"/>
      <c r="D873" s="1266"/>
      <c r="E873" s="1280">
        <v>1</v>
      </c>
      <c r="F873" s="1264" t="s">
        <v>115</v>
      </c>
      <c r="G873" s="1430">
        <f>AHSP!I6768</f>
        <v>81377.064999999988</v>
      </c>
      <c r="H873" s="1415">
        <v>1</v>
      </c>
    </row>
    <row r="874" spans="1:8">
      <c r="A874" s="1264"/>
      <c r="B874" s="1269"/>
      <c r="C874" s="1265"/>
      <c r="D874" s="1266"/>
      <c r="E874" s="1280"/>
      <c r="F874" s="1264"/>
      <c r="G874" s="1429"/>
    </row>
    <row r="875" spans="1:8">
      <c r="A875" s="1264" t="str">
        <f>AHSP!C6770</f>
        <v>3.1.3.10</v>
      </c>
      <c r="B875" s="1269" t="str">
        <f>AHSP!D6770</f>
        <v>Pemasangan 1 m' Nok/bubung atap seng gelombang</v>
      </c>
      <c r="C875" s="1265"/>
      <c r="D875" s="1266"/>
      <c r="E875" s="1280">
        <v>1</v>
      </c>
      <c r="F875" s="1264" t="s">
        <v>146</v>
      </c>
      <c r="G875" s="1430">
        <f>AHSP!I6786</f>
        <v>45392.754000000001</v>
      </c>
      <c r="H875" s="1251">
        <v>1</v>
      </c>
    </row>
    <row r="876" spans="1:8">
      <c r="A876" s="1264"/>
      <c r="B876" s="1269"/>
      <c r="C876" s="1265"/>
      <c r="D876" s="1266"/>
      <c r="E876" s="1280"/>
      <c r="F876" s="1264"/>
      <c r="G876" s="1429"/>
    </row>
    <row r="877" spans="1:8">
      <c r="A877" s="1264" t="str">
        <f>AHSP!C6788</f>
        <v>3.1.3.11</v>
      </c>
      <c r="B877" s="1269" t="str">
        <f>AHSP!D6788</f>
        <v>Pemasangan 1 m' Nok/bubung atap aluminium gelombang</v>
      </c>
      <c r="C877" s="1265"/>
      <c r="D877" s="1266"/>
      <c r="E877" s="1280">
        <v>1</v>
      </c>
      <c r="F877" s="1264" t="s">
        <v>146</v>
      </c>
      <c r="G877" s="1430">
        <f>AHSP!I6804</f>
        <v>253067.12199999997</v>
      </c>
      <c r="H877" s="1415">
        <v>1</v>
      </c>
    </row>
    <row r="878" spans="1:8">
      <c r="A878" s="1264"/>
      <c r="B878" s="1269"/>
      <c r="C878" s="1265"/>
      <c r="D878" s="1266"/>
      <c r="E878" s="1280"/>
      <c r="F878" s="1264"/>
      <c r="G878" s="1429"/>
    </row>
    <row r="879" spans="1:8">
      <c r="A879" s="1264" t="str">
        <f>AHSP!C6806</f>
        <v>3.1.3.12</v>
      </c>
      <c r="B879" s="1269" t="str">
        <f>AHSP!D6806</f>
        <v>Pemasangan 1 m' Nok/bubung atap sirap kayu</v>
      </c>
      <c r="C879" s="1265"/>
      <c r="D879" s="1266"/>
      <c r="E879" s="1280">
        <v>1</v>
      </c>
      <c r="F879" s="1264" t="s">
        <v>146</v>
      </c>
      <c r="G879" s="1430">
        <f>AHSP!I6822</f>
        <v>82621.274999999994</v>
      </c>
      <c r="H879" s="1251">
        <v>1</v>
      </c>
    </row>
    <row r="880" spans="1:8">
      <c r="A880" s="1264"/>
      <c r="B880" s="1269"/>
      <c r="C880" s="1265"/>
      <c r="D880" s="1266"/>
      <c r="E880" s="1280"/>
      <c r="F880" s="1264"/>
      <c r="G880" s="1429"/>
    </row>
    <row r="881" spans="1:8">
      <c r="A881" s="1264" t="str">
        <f>AHSP!C6824</f>
        <v>3.1.3.13</v>
      </c>
      <c r="B881" s="1269" t="str">
        <f>AHSP!D6824</f>
        <v>Pemasangan 1 m' Nok/bubung atap aspal/bitumen</v>
      </c>
      <c r="C881" s="1265"/>
      <c r="D881" s="1266"/>
      <c r="E881" s="1280">
        <v>1</v>
      </c>
      <c r="F881" s="1264" t="s">
        <v>146</v>
      </c>
      <c r="G881" s="1430">
        <f>AHSP!I6841</f>
        <v>82623.038849999997</v>
      </c>
      <c r="H881" s="1415">
        <v>1</v>
      </c>
    </row>
    <row r="882" spans="1:8">
      <c r="A882" s="1264"/>
      <c r="B882" s="1269"/>
      <c r="C882" s="1265"/>
      <c r="D882" s="1266"/>
      <c r="E882" s="1280"/>
      <c r="F882" s="1264"/>
      <c r="G882" s="1429"/>
    </row>
    <row r="883" spans="1:8">
      <c r="A883" s="1264" t="str">
        <f>AHSP!C6843</f>
        <v>3.1.3.14</v>
      </c>
      <c r="B883" s="1269" t="str">
        <f>AHSP!D6843</f>
        <v>Pemasangan 1 m' Nok/bubung genteng metal</v>
      </c>
      <c r="C883" s="1265"/>
      <c r="D883" s="1266"/>
      <c r="E883" s="1280">
        <v>1</v>
      </c>
      <c r="F883" s="1264" t="s">
        <v>146</v>
      </c>
      <c r="G883" s="1430">
        <f>AHSP!I6859</f>
        <v>83458.264999999999</v>
      </c>
      <c r="H883" s="1251">
        <v>1</v>
      </c>
    </row>
    <row r="884" spans="1:8">
      <c r="A884" s="1264"/>
      <c r="B884" s="1269"/>
      <c r="C884" s="1265"/>
      <c r="D884" s="1266"/>
      <c r="E884" s="1280"/>
      <c r="F884" s="1264"/>
      <c r="G884" s="1429"/>
    </row>
    <row r="885" spans="1:8">
      <c r="A885" s="1412" t="str">
        <f>AHSP!C6861</f>
        <v>3.2</v>
      </c>
      <c r="B885" s="1418" t="str">
        <f>AHSP!D6861</f>
        <v>PEKERJAAN INSULASI</v>
      </c>
      <c r="C885" s="1265"/>
      <c r="D885" s="1266"/>
      <c r="E885" s="1280"/>
      <c r="F885" s="1264"/>
      <c r="G885" s="1429"/>
    </row>
    <row r="886" spans="1:8">
      <c r="A886" s="1264" t="str">
        <f>AHSP!C6862</f>
        <v>3.2.1</v>
      </c>
      <c r="B886" s="1269" t="str">
        <f>AHSP!D6862</f>
        <v>Pemasangan 1 m2 lembaran insulasi atap</v>
      </c>
      <c r="C886" s="1265"/>
      <c r="D886" s="1266"/>
      <c r="E886" s="1280">
        <v>1</v>
      </c>
      <c r="F886" s="1264" t="s">
        <v>115</v>
      </c>
      <c r="G886" s="1430">
        <f>AHSP!I6877</f>
        <v>24830.19</v>
      </c>
      <c r="H886" s="1415">
        <v>1</v>
      </c>
    </row>
    <row r="887" spans="1:8">
      <c r="A887" s="1264"/>
      <c r="B887" s="1269"/>
      <c r="C887" s="1265"/>
      <c r="D887" s="1266"/>
      <c r="E887" s="1280"/>
      <c r="F887" s="1264"/>
      <c r="G887" s="1429"/>
    </row>
    <row r="888" spans="1:8">
      <c r="A888" s="1264" t="str">
        <f>AHSP!C6879</f>
        <v>3.2.2</v>
      </c>
      <c r="B888" s="1269" t="str">
        <f>AHSP!D6879</f>
        <v>Pemasangan 1 m2 modul insulasi tebal 8 mm</v>
      </c>
      <c r="C888" s="1265"/>
      <c r="D888" s="1266"/>
      <c r="E888" s="1280">
        <v>1</v>
      </c>
      <c r="F888" s="1264" t="s">
        <v>115</v>
      </c>
      <c r="G888" s="1430">
        <f>AHSP!I6895</f>
        <v>40735.639999999992</v>
      </c>
      <c r="H888" s="1251">
        <v>1</v>
      </c>
    </row>
    <row r="889" spans="1:8">
      <c r="A889" s="1264"/>
      <c r="B889" s="1269"/>
      <c r="C889" s="1265"/>
      <c r="D889" s="1266"/>
      <c r="E889" s="1280"/>
      <c r="F889" s="1264"/>
      <c r="G889" s="1429"/>
    </row>
    <row r="890" spans="1:8">
      <c r="A890" s="1264" t="str">
        <f>AHSP!C6897</f>
        <v>3.2.3</v>
      </c>
      <c r="B890" s="1269" t="str">
        <f>AHSP!D6897</f>
        <v>Pemasangan 1 m2 foam insulasi atap</v>
      </c>
      <c r="C890" s="1265"/>
      <c r="D890" s="1266"/>
      <c r="E890" s="1280">
        <v>1</v>
      </c>
      <c r="F890" s="1264" t="s">
        <v>115</v>
      </c>
      <c r="G890" s="1430">
        <f>AHSP!I6912</f>
        <v>28231.3</v>
      </c>
      <c r="H890" s="1415">
        <v>1</v>
      </c>
    </row>
    <row r="891" spans="1:8">
      <c r="A891" s="1264"/>
      <c r="B891" s="1269"/>
      <c r="C891" s="1265"/>
      <c r="D891" s="1266"/>
      <c r="E891" s="1280"/>
      <c r="F891" s="1264"/>
      <c r="G891" s="1429"/>
    </row>
    <row r="892" spans="1:8">
      <c r="A892" s="1412" t="str">
        <f>AHSP!C6914</f>
        <v>3.3.</v>
      </c>
      <c r="B892" s="1418" t="str">
        <f>AHSP!D6914</f>
        <v>PEKERJAAN AKSESORIS ATAP</v>
      </c>
      <c r="C892" s="1265"/>
      <c r="D892" s="1266"/>
      <c r="E892" s="1280"/>
      <c r="F892" s="1264"/>
      <c r="G892" s="1429"/>
    </row>
    <row r="893" spans="1:8">
      <c r="A893" s="1264" t="str">
        <f>AHSP!C6915</f>
        <v>3.3.1</v>
      </c>
      <c r="B893" s="1269" t="str">
        <f>AHSP!D6915</f>
        <v>Pemasangan 1 m' talang datar/jurai seng BJLS 28 lebar 90 cm</v>
      </c>
      <c r="C893" s="1265"/>
      <c r="D893" s="1266"/>
      <c r="E893" s="1280">
        <v>1</v>
      </c>
      <c r="F893" s="1264" t="s">
        <v>146</v>
      </c>
      <c r="G893" s="1430">
        <f>AHSP!I6932</f>
        <v>85471.412400000001</v>
      </c>
      <c r="H893" s="1251">
        <v>1</v>
      </c>
    </row>
    <row r="894" spans="1:8">
      <c r="A894" s="1264"/>
      <c r="B894" s="1269"/>
      <c r="C894" s="1265"/>
      <c r="D894" s="1266"/>
      <c r="E894" s="1280"/>
      <c r="F894" s="1264"/>
      <c r="G894" s="1429"/>
    </row>
    <row r="895" spans="1:8">
      <c r="A895" s="1264" t="str">
        <f>AHSP!C6934</f>
        <v>3.3.2</v>
      </c>
      <c r="B895" s="1269" t="str">
        <f>AHSP!D6934</f>
        <v>Pemasangan 1 m' talang ½ lingkaran D-15 cm seng plat BJLS 30</v>
      </c>
      <c r="C895" s="1265"/>
      <c r="D895" s="1266"/>
      <c r="E895" s="1280">
        <v>1</v>
      </c>
      <c r="F895" s="1264" t="s">
        <v>146</v>
      </c>
      <c r="G895" s="1430">
        <f>AHSP!I6951</f>
        <v>99155.716</v>
      </c>
      <c r="H895" s="1415">
        <v>1</v>
      </c>
    </row>
    <row r="896" spans="1:8">
      <c r="A896" s="1264"/>
      <c r="B896" s="1269"/>
      <c r="C896" s="1265"/>
      <c r="D896" s="1266"/>
      <c r="E896" s="1280"/>
      <c r="F896" s="1264"/>
      <c r="G896" s="1429"/>
    </row>
    <row r="897" spans="1:8">
      <c r="A897" s="1264" t="str">
        <f>AHSP!C6953</f>
        <v>3.3.3</v>
      </c>
      <c r="B897" s="1269" t="str">
        <f>AHSP!D6953</f>
        <v>Pemasangan 1 m' lisplank uk. 3x20 cm, kayu kelas I atau II</v>
      </c>
      <c r="C897" s="1265"/>
      <c r="D897" s="1266"/>
      <c r="E897" s="1280">
        <v>1</v>
      </c>
      <c r="F897" s="1264" t="s">
        <v>146</v>
      </c>
      <c r="G897" s="1430">
        <f>AHSP!I6969</f>
        <v>119509.67600000001</v>
      </c>
      <c r="H897" s="1251">
        <v>1</v>
      </c>
    </row>
    <row r="898" spans="1:8">
      <c r="A898" s="1264"/>
      <c r="B898" s="1269"/>
      <c r="C898" s="1265"/>
      <c r="D898" s="1266"/>
      <c r="E898" s="1280"/>
      <c r="F898" s="1264"/>
      <c r="G898" s="1429"/>
    </row>
    <row r="899" spans="1:8">
      <c r="A899" s="1264" t="str">
        <f>AHSP!C6971</f>
        <v>3.3.4</v>
      </c>
      <c r="B899" s="1269" t="str">
        <f>AHSP!D6971</f>
        <v>Pemasangan 1 m' lisplank uk. 3x30 cm, kayu kelas I atau II</v>
      </c>
      <c r="C899" s="1265"/>
      <c r="D899" s="1266"/>
      <c r="E899" s="1280">
        <v>1</v>
      </c>
      <c r="F899" s="1264" t="s">
        <v>146</v>
      </c>
      <c r="G899" s="1430">
        <f>AHSP!I6987</f>
        <v>119243.73999999999</v>
      </c>
      <c r="H899" s="1415">
        <v>1</v>
      </c>
    </row>
    <row r="900" spans="1:8">
      <c r="A900" s="1264"/>
      <c r="B900" s="1269"/>
      <c r="C900" s="1265"/>
      <c r="D900" s="1266"/>
      <c r="E900" s="1280"/>
      <c r="F900" s="1264"/>
      <c r="G900" s="1429"/>
    </row>
    <row r="901" spans="1:8">
      <c r="A901" s="1264" t="str">
        <f>AHSP!C6989</f>
        <v>3.3.5</v>
      </c>
      <c r="B901" s="1269" t="str">
        <f>AHSP!D6989</f>
        <v>Pemasangan 1 m' lisplank non kayu (GRC, serat semen) lebar 30 cm</v>
      </c>
      <c r="C901" s="1265"/>
      <c r="D901" s="1266"/>
      <c r="E901" s="1280">
        <v>1</v>
      </c>
      <c r="F901" s="1264" t="s">
        <v>146</v>
      </c>
      <c r="G901" s="1430">
        <f>AHSP!I7005</f>
        <v>107745.22</v>
      </c>
      <c r="H901" s="1251">
        <v>1</v>
      </c>
    </row>
    <row r="902" spans="1:8">
      <c r="A902" s="1264"/>
      <c r="B902" s="1269"/>
      <c r="C902" s="1265"/>
      <c r="D902" s="1266"/>
      <c r="E902" s="1280"/>
      <c r="F902" s="1264"/>
      <c r="G902" s="1429"/>
    </row>
    <row r="903" spans="1:8">
      <c r="A903" s="1264" t="str">
        <f>AHSP!C7007</f>
        <v>3.3.6</v>
      </c>
      <c r="B903" s="1269" t="str">
        <f>AHSP!D7007</f>
        <v>Pemasangan 1 m' lisplank non kayu (GRC, serat semen) lebar 20 cm</v>
      </c>
      <c r="C903" s="1265"/>
      <c r="D903" s="1266"/>
      <c r="E903" s="1280">
        <v>1</v>
      </c>
      <c r="F903" s="1264" t="s">
        <v>146</v>
      </c>
      <c r="G903" s="1430">
        <f>AHSP!I7023</f>
        <v>96195.22</v>
      </c>
      <c r="H903" s="1415">
        <v>1</v>
      </c>
    </row>
    <row r="904" spans="1:8">
      <c r="A904" s="1264"/>
      <c r="B904" s="1269"/>
      <c r="C904" s="1265"/>
      <c r="D904" s="1266"/>
      <c r="E904" s="1280"/>
      <c r="F904" s="1264"/>
      <c r="G904" s="1429"/>
    </row>
    <row r="905" spans="1:8">
      <c r="A905" s="1412" t="str">
        <f>AHSP!C7025</f>
        <v>3.4</v>
      </c>
      <c r="B905" s="1418" t="str">
        <f>AHSP!D7025</f>
        <v>PEKERJAAN WATERPROOFING</v>
      </c>
      <c r="C905" s="1265"/>
      <c r="D905" s="1266"/>
      <c r="E905" s="1280"/>
      <c r="F905" s="1264"/>
      <c r="G905" s="1429"/>
    </row>
    <row r="906" spans="1:8">
      <c r="A906" s="1264" t="str">
        <f>AHSP!C7026</f>
        <v>3.4.1</v>
      </c>
      <c r="B906" s="1269" t="str">
        <f>AHSP!D7026</f>
        <v>Pemasangan 1 m2 Waterproofing Membran Bakar</v>
      </c>
      <c r="C906" s="1265"/>
      <c r="D906" s="1266"/>
      <c r="E906" s="1280">
        <v>1</v>
      </c>
      <c r="F906" s="1264" t="s">
        <v>115</v>
      </c>
      <c r="G906" s="1430">
        <f>AHSP!I7042</f>
        <v>21442.684999999998</v>
      </c>
      <c r="H906" s="1251">
        <v>1</v>
      </c>
    </row>
    <row r="907" spans="1:8">
      <c r="A907" s="1264"/>
      <c r="B907" s="1269"/>
      <c r="C907" s="1265"/>
      <c r="D907" s="1266"/>
      <c r="E907" s="1280"/>
      <c r="F907" s="1264"/>
      <c r="G907" s="1429"/>
    </row>
    <row r="908" spans="1:8">
      <c r="A908" s="1264" t="str">
        <f>AHSP!C7045</f>
        <v>3.4.2</v>
      </c>
      <c r="B908" s="1269" t="str">
        <f>AHSP!D7045</f>
        <v>Pelapisan 1 M2 Waterproofing Cristalin</v>
      </c>
      <c r="C908" s="1265"/>
      <c r="D908" s="1266"/>
      <c r="E908" s="1280">
        <v>1</v>
      </c>
      <c r="F908" s="1264" t="s">
        <v>115</v>
      </c>
      <c r="G908" s="1430">
        <f>AHSP!I7060</f>
        <v>42725.307900000007</v>
      </c>
      <c r="H908" s="1415">
        <v>1</v>
      </c>
    </row>
    <row r="909" spans="1:8">
      <c r="A909" s="1264"/>
      <c r="B909" s="1269"/>
      <c r="C909" s="1265"/>
      <c r="D909" s="1266"/>
      <c r="E909" s="1280"/>
      <c r="F909" s="1264"/>
      <c r="G909" s="1429"/>
    </row>
    <row r="910" spans="1:8">
      <c r="A910" s="1264" t="str">
        <f>AHSP!C7062</f>
        <v>3.4.3</v>
      </c>
      <c r="B910" s="1269" t="str">
        <f>AHSP!D7062</f>
        <v xml:space="preserve">Pelapisan 1 M2 Waterproofing  Semen Base </v>
      </c>
      <c r="C910" s="1265"/>
      <c r="D910" s="1266"/>
      <c r="E910" s="1280">
        <v>1</v>
      </c>
      <c r="F910" s="1264" t="s">
        <v>115</v>
      </c>
      <c r="G910" s="1430">
        <f>AHSP!I7077</f>
        <v>42725.307900000007</v>
      </c>
      <c r="H910" s="1251">
        <v>1</v>
      </c>
    </row>
    <row r="911" spans="1:8">
      <c r="A911" s="1264"/>
      <c r="B911" s="1269"/>
      <c r="C911" s="1265"/>
      <c r="D911" s="1266"/>
      <c r="E911" s="1280"/>
      <c r="F911" s="1264"/>
      <c r="G911" s="1429"/>
    </row>
    <row r="912" spans="1:8">
      <c r="A912" s="1264" t="str">
        <f>AHSP!C7079</f>
        <v>3.4.4</v>
      </c>
      <c r="B912" s="1269" t="str">
        <f>AHSP!D7079</f>
        <v xml:space="preserve">Pelapisan 1 M2 Waterproofing Acrylic Base </v>
      </c>
      <c r="C912" s="1265"/>
      <c r="D912" s="1266"/>
      <c r="E912" s="1280">
        <v>1</v>
      </c>
      <c r="F912" s="1264" t="s">
        <v>115</v>
      </c>
      <c r="G912" s="1430">
        <f>AHSP!I7094</f>
        <v>42725.307900000007</v>
      </c>
      <c r="H912" s="1415">
        <v>1</v>
      </c>
    </row>
    <row r="913" spans="1:8">
      <c r="A913" s="1264"/>
      <c r="B913" s="1269"/>
      <c r="C913" s="1265"/>
      <c r="D913" s="1266"/>
      <c r="E913" s="1280"/>
      <c r="F913" s="1264"/>
      <c r="G913" s="1429"/>
    </row>
    <row r="914" spans="1:8">
      <c r="A914" s="1412" t="str">
        <f>AHSP!C7096</f>
        <v>3,5</v>
      </c>
      <c r="B914" s="1418" t="str">
        <f>AHSP!D7096</f>
        <v>PEKERJAAN LANGIT-LANGIT (PLAFON)</v>
      </c>
      <c r="C914" s="1265"/>
      <c r="D914" s="1266"/>
      <c r="E914" s="1280"/>
      <c r="F914" s="1264"/>
      <c r="G914" s="1429"/>
    </row>
    <row r="915" spans="1:8">
      <c r="A915" s="1412" t="str">
        <f>AHSP!C7097</f>
        <v>3,5,1</v>
      </c>
      <c r="B915" s="1418" t="str">
        <f>AHSP!D7097</f>
        <v xml:space="preserve">Langit-Langit (Plafon) Akusik </v>
      </c>
      <c r="C915" s="1265"/>
      <c r="D915" s="1266"/>
      <c r="E915" s="1280"/>
      <c r="F915" s="1264"/>
      <c r="G915" s="1429"/>
    </row>
    <row r="916" spans="1:8">
      <c r="A916" s="1264" t="str">
        <f>AHSP!C7098</f>
        <v>3.2.1.1</v>
      </c>
      <c r="B916" s="1269" t="str">
        <f>AHSP!D7098</f>
        <v>Pemasangan 1 m2 plafon akustik uk. 30x30 cm</v>
      </c>
      <c r="C916" s="1265"/>
      <c r="D916" s="1266"/>
      <c r="E916" s="1280">
        <v>1</v>
      </c>
      <c r="F916" s="1264" t="s">
        <v>115</v>
      </c>
      <c r="G916" s="1430">
        <f>AHSP!I7113</f>
        <v>51290.8</v>
      </c>
      <c r="H916" s="1251">
        <v>1</v>
      </c>
    </row>
    <row r="917" spans="1:8">
      <c r="A917" s="1264"/>
      <c r="B917" s="1269"/>
      <c r="C917" s="1265"/>
      <c r="D917" s="1266"/>
      <c r="E917" s="1280"/>
      <c r="F917" s="1264"/>
      <c r="G917" s="1429"/>
    </row>
    <row r="918" spans="1:8">
      <c r="A918" s="1264" t="str">
        <f>AHSP!C7115</f>
        <v>3.5.1.2</v>
      </c>
      <c r="B918" s="1269" t="str">
        <f>AHSP!D7115</f>
        <v>Pemasangan 1 m2 plafon akustik uk. 30x60 cm</v>
      </c>
      <c r="C918" s="1265"/>
      <c r="D918" s="1266"/>
      <c r="E918" s="1280">
        <v>1</v>
      </c>
      <c r="F918" s="1264" t="s">
        <v>115</v>
      </c>
      <c r="G918" s="1430">
        <f>AHSP!I7130</f>
        <v>51283.98</v>
      </c>
      <c r="H918" s="1415">
        <v>1</v>
      </c>
    </row>
    <row r="919" spans="1:8">
      <c r="A919" s="1264"/>
      <c r="B919" s="1269"/>
      <c r="C919" s="1265"/>
      <c r="D919" s="1266"/>
      <c r="E919" s="1280"/>
      <c r="F919" s="1264"/>
      <c r="G919" s="1429"/>
    </row>
    <row r="920" spans="1:8">
      <c r="A920" s="1264" t="str">
        <f>AHSP!C7132</f>
        <v>3.5.1.3</v>
      </c>
      <c r="B920" s="1269" t="str">
        <f>AHSP!D7132</f>
        <v>Pemasangan 1 m2 plafon akustik uk. 60x120 cm</v>
      </c>
      <c r="C920" s="1265"/>
      <c r="D920" s="1266"/>
      <c r="E920" s="1280">
        <v>1</v>
      </c>
      <c r="F920" s="1264" t="s">
        <v>115</v>
      </c>
      <c r="G920" s="1430">
        <f>AHSP!I7147</f>
        <v>42725.43</v>
      </c>
      <c r="H920" s="1251">
        <v>1</v>
      </c>
    </row>
    <row r="921" spans="1:8">
      <c r="A921" s="1264"/>
      <c r="B921" s="1269"/>
      <c r="C921" s="1265"/>
      <c r="D921" s="1266"/>
      <c r="E921" s="1280"/>
      <c r="F921" s="1264"/>
      <c r="G921" s="1429"/>
    </row>
    <row r="922" spans="1:8">
      <c r="A922" s="1264" t="str">
        <f>AHSP!C7149</f>
        <v>3.5.1.4</v>
      </c>
      <c r="B922" s="1269" t="str">
        <f>AHSP!D7149</f>
        <v xml:space="preserve">Pemasangan 1 m2 plafon akustik uk. 60x120 cm dengan profil aluminium </v>
      </c>
      <c r="C922" s="1265"/>
      <c r="D922" s="1266"/>
      <c r="E922" s="1280">
        <v>1</v>
      </c>
      <c r="F922" s="1264" t="s">
        <v>115</v>
      </c>
      <c r="G922" s="1430">
        <f>AHSP!I7167</f>
        <v>213671.15</v>
      </c>
      <c r="H922" s="1415">
        <v>1</v>
      </c>
    </row>
    <row r="923" spans="1:8" ht="15" customHeight="1">
      <c r="A923" s="1264"/>
      <c r="B923" s="1269"/>
      <c r="C923" s="1265"/>
      <c r="D923" s="1266"/>
      <c r="E923" s="1280"/>
      <c r="F923" s="1264"/>
      <c r="G923" s="1429"/>
    </row>
    <row r="924" spans="1:8" ht="15" customHeight="1">
      <c r="A924" s="1412" t="str">
        <f>AHSP!C7169</f>
        <v>3.5.2</v>
      </c>
      <c r="B924" s="1418" t="str">
        <f>AHSP!D7169</f>
        <v xml:space="preserve">Langit -Langit (Plafon) Lainnya </v>
      </c>
      <c r="C924" s="1265"/>
      <c r="D924" s="1266"/>
      <c r="E924" s="1280"/>
      <c r="F924" s="1264"/>
      <c r="G924" s="1429"/>
    </row>
    <row r="925" spans="1:8">
      <c r="A925" s="1264" t="str">
        <f>AHSP!C7170</f>
        <v>3.5.2.1</v>
      </c>
      <c r="B925" s="1269" t="str">
        <f>AHSP!D7170</f>
        <v>Pemasangan 1 m2 plafon papan gypsum tebal 9 mm</v>
      </c>
      <c r="C925" s="1265"/>
      <c r="D925" s="1266"/>
      <c r="E925" s="1280">
        <v>1</v>
      </c>
      <c r="F925" s="1264" t="s">
        <v>115</v>
      </c>
      <c r="G925" s="1430">
        <f>AHSP!I7186</f>
        <v>68085.38</v>
      </c>
      <c r="H925" s="1251">
        <v>1</v>
      </c>
    </row>
    <row r="926" spans="1:8">
      <c r="A926" s="1264"/>
      <c r="B926" s="1269"/>
      <c r="C926" s="1265"/>
      <c r="D926" s="1266"/>
      <c r="E926" s="1280"/>
      <c r="F926" s="1264"/>
      <c r="G926" s="1429"/>
    </row>
    <row r="927" spans="1:8">
      <c r="A927" s="1281" t="str">
        <f>AHSP!C7188</f>
        <v>3.5.2.2.1</v>
      </c>
      <c r="B927" s="1282" t="str">
        <f>AHSP!D7188</f>
        <v>Pemasangan 1 m2 Langit-langit (Plafon) Serat Semen/GRC, Tebal 4 mm</v>
      </c>
      <c r="C927" s="1265"/>
      <c r="D927" s="1266"/>
      <c r="E927" s="1280">
        <v>1</v>
      </c>
      <c r="F927" s="1264" t="s">
        <v>115</v>
      </c>
      <c r="G927" s="1430">
        <f>AHSP!I7204</f>
        <v>355152.38</v>
      </c>
      <c r="H927" s="1415">
        <v>1</v>
      </c>
    </row>
    <row r="928" spans="1:8">
      <c r="A928" s="1264"/>
      <c r="B928" s="1269"/>
      <c r="C928" s="1265"/>
      <c r="D928" s="1266"/>
      <c r="E928" s="1280"/>
      <c r="F928" s="1264"/>
      <c r="G928" s="1429"/>
    </row>
    <row r="929" spans="1:8">
      <c r="A929" s="1281" t="str">
        <f>AHSP!C7206</f>
        <v>3.5.2.2.2</v>
      </c>
      <c r="B929" s="1282" t="str">
        <f>AHSP!D7206</f>
        <v>Pemasangan 1 m2 Langit-langit (Plafon) Serat Semen/GRC, Tebal 5 mm</v>
      </c>
      <c r="C929" s="1265"/>
      <c r="D929" s="1266"/>
      <c r="E929" s="1280">
        <v>1</v>
      </c>
      <c r="F929" s="1264" t="s">
        <v>115</v>
      </c>
      <c r="G929" s="1430">
        <f>AHSP!I7222</f>
        <v>22161.722000000002</v>
      </c>
      <c r="H929" s="1251">
        <v>1</v>
      </c>
    </row>
    <row r="930" spans="1:8">
      <c r="A930" s="1264"/>
      <c r="B930" s="1269"/>
      <c r="C930" s="1265"/>
      <c r="D930" s="1266"/>
      <c r="E930" s="1280"/>
      <c r="F930" s="1264"/>
      <c r="G930" s="1429"/>
    </row>
    <row r="931" spans="1:8">
      <c r="A931" s="1281" t="str">
        <f>AHSP!C7224</f>
        <v>3.5.2.2.3</v>
      </c>
      <c r="B931" s="1282" t="str">
        <f>AHSP!D7224</f>
        <v>Pemasangan 1 m2 Langit-langit (Plafon) Serat Semen/GRC, Tebal 6 mm</v>
      </c>
      <c r="C931" s="1265"/>
      <c r="D931" s="1266"/>
      <c r="E931" s="1280">
        <v>1</v>
      </c>
      <c r="F931" s="1264" t="s">
        <v>115</v>
      </c>
      <c r="G931" s="1430">
        <f>AHSP!I7240</f>
        <v>388427.38</v>
      </c>
      <c r="H931" s="1415">
        <v>1</v>
      </c>
    </row>
    <row r="932" spans="1:8">
      <c r="A932" s="1264"/>
      <c r="B932" s="1269"/>
      <c r="C932" s="1265"/>
      <c r="D932" s="1266"/>
      <c r="E932" s="1280"/>
      <c r="F932" s="1264"/>
      <c r="G932" s="1429"/>
    </row>
    <row r="933" spans="1:8">
      <c r="A933" s="1412" t="str">
        <f>AHSP!C7242</f>
        <v>3.5.2.3</v>
      </c>
      <c r="B933" s="1418" t="str">
        <f>AHSP!D7242</f>
        <v>Pemasangan 1 m2 langit-langit (plafon) kayu lapis, tebal 3 mm, 4 mm dan 6 mm</v>
      </c>
      <c r="C933" s="1265"/>
      <c r="D933" s="1266"/>
      <c r="E933" s="1280"/>
      <c r="F933" s="1264"/>
      <c r="G933" s="1429"/>
    </row>
    <row r="934" spans="1:8">
      <c r="A934" s="1264" t="str">
        <f>AHSP!C7243</f>
        <v>3.5.2.3.1</v>
      </c>
      <c r="B934" s="1269" t="str">
        <f>AHSP!D7243</f>
        <v>Pemasangan 1 m2 plafon kayu lapis tebal 3 mm</v>
      </c>
      <c r="C934" s="1265"/>
      <c r="D934" s="1266"/>
      <c r="E934" s="1280">
        <v>1</v>
      </c>
      <c r="F934" s="1264" t="s">
        <v>115</v>
      </c>
      <c r="G934" s="1430">
        <f>AHSP!I7259</f>
        <v>74552.28</v>
      </c>
      <c r="H934" s="1251">
        <v>1</v>
      </c>
    </row>
    <row r="935" spans="1:8">
      <c r="A935" s="1264"/>
      <c r="B935" s="1269"/>
      <c r="C935" s="1265"/>
      <c r="D935" s="1266"/>
      <c r="E935" s="1280"/>
      <c r="F935" s="1264"/>
      <c r="G935" s="1429"/>
    </row>
    <row r="936" spans="1:8">
      <c r="A936" s="1264" t="str">
        <f>AHSP!C7261</f>
        <v>3.5.2.3.2</v>
      </c>
      <c r="B936" s="1269" t="str">
        <f>AHSP!D7261</f>
        <v>Pemasangan 1 m2 plafon kayu lapis tebal 4 mm</v>
      </c>
      <c r="C936" s="1265"/>
      <c r="D936" s="1266"/>
      <c r="E936" s="1280">
        <v>1</v>
      </c>
      <c r="F936" s="1264" t="s">
        <v>115</v>
      </c>
      <c r="G936" s="1430">
        <f>AHSP!I7277</f>
        <v>78677.279999999999</v>
      </c>
      <c r="H936" s="1415">
        <v>1</v>
      </c>
    </row>
    <row r="937" spans="1:8">
      <c r="A937" s="1264"/>
      <c r="B937" s="1269"/>
      <c r="C937" s="1265"/>
      <c r="D937" s="1266"/>
      <c r="E937" s="1280"/>
      <c r="F937" s="1264"/>
      <c r="G937" s="1429"/>
    </row>
    <row r="938" spans="1:8">
      <c r="A938" s="1264" t="str">
        <f>AHSP!C7279</f>
        <v>3.5.2.3.3</v>
      </c>
      <c r="B938" s="1269" t="str">
        <f>AHSP!D7279</f>
        <v>Pemasangan 1 m2 plafon kayu lapis tebal 6 mm</v>
      </c>
      <c r="C938" s="1265"/>
      <c r="D938" s="1266"/>
      <c r="E938" s="1280">
        <v>1</v>
      </c>
      <c r="F938" s="1264" t="s">
        <v>115</v>
      </c>
      <c r="G938" s="1430">
        <f>AHSP!I7295</f>
        <v>98196.78</v>
      </c>
      <c r="H938" s="1251">
        <v>1</v>
      </c>
    </row>
    <row r="939" spans="1:8">
      <c r="A939" s="1264"/>
      <c r="B939" s="1269"/>
      <c r="C939" s="1265"/>
      <c r="D939" s="1266"/>
      <c r="E939" s="1280"/>
      <c r="F939" s="1264"/>
      <c r="G939" s="1429"/>
    </row>
    <row r="940" spans="1:8">
      <c r="A940" s="1264" t="str">
        <f>AHSP!C7297</f>
        <v>3.5.2.4</v>
      </c>
      <c r="B940" s="1269" t="str">
        <f>AHSP!D7297</f>
        <v>Pemasangan 1 m2 plafon lambisering kayu tebal 9 mm</v>
      </c>
      <c r="C940" s="1265"/>
      <c r="D940" s="1266"/>
      <c r="E940" s="1280">
        <v>1</v>
      </c>
      <c r="F940" s="1264" t="s">
        <v>115</v>
      </c>
      <c r="G940" s="1430">
        <f>AHSP!I7313</f>
        <v>344401.86000000004</v>
      </c>
      <c r="H940" s="1415">
        <v>1</v>
      </c>
    </row>
    <row r="941" spans="1:8">
      <c r="A941" s="1264"/>
      <c r="B941" s="1269"/>
      <c r="C941" s="1265"/>
      <c r="D941" s="1266"/>
      <c r="E941" s="1280"/>
      <c r="F941" s="1264"/>
      <c r="G941" s="1429"/>
    </row>
    <row r="942" spans="1:8">
      <c r="A942" s="1264" t="str">
        <f>AHSP!C7315</f>
        <v>3.5.2.5</v>
      </c>
      <c r="B942" s="1269" t="str">
        <f>AHSP!D7315</f>
        <v>Pemasangan 1 m' list plafon kayu profil</v>
      </c>
      <c r="C942" s="1265"/>
      <c r="D942" s="1266"/>
      <c r="E942" s="1280">
        <v>1</v>
      </c>
      <c r="F942" s="1264" t="s">
        <v>115</v>
      </c>
      <c r="G942" s="1430">
        <f>AHSP!I7331</f>
        <v>41365.280000000006</v>
      </c>
      <c r="H942" s="1251">
        <v>1</v>
      </c>
    </row>
    <row r="943" spans="1:8">
      <c r="A943" s="1264"/>
      <c r="B943" s="1269"/>
      <c r="C943" s="1265"/>
      <c r="D943" s="1266"/>
      <c r="E943" s="1280"/>
      <c r="F943" s="1264"/>
      <c r="G943" s="1429"/>
    </row>
    <row r="944" spans="1:8">
      <c r="A944" s="1264" t="str">
        <f>AHSP!C7333</f>
        <v>3.5.2.6</v>
      </c>
      <c r="B944" s="1269" t="str">
        <f>AHSP!D7333</f>
        <v>Pemasangan 1 m' list plafon gypsum</v>
      </c>
      <c r="C944" s="1265"/>
      <c r="D944" s="1266"/>
      <c r="E944" s="1280">
        <v>1</v>
      </c>
      <c r="F944" s="1264" t="s">
        <v>115</v>
      </c>
      <c r="G944" s="1430">
        <f>AHSP!I7349</f>
        <v>35315.279999999999</v>
      </c>
      <c r="H944" s="1415">
        <v>1</v>
      </c>
    </row>
    <row r="945" spans="1:8">
      <c r="A945" s="1264"/>
      <c r="B945" s="1269"/>
      <c r="C945" s="1265"/>
      <c r="D945" s="1266"/>
      <c r="E945" s="1280"/>
      <c r="F945" s="1264"/>
      <c r="G945" s="1429"/>
    </row>
    <row r="946" spans="1:8">
      <c r="A946" s="1264" t="str">
        <f>AHSP!C7351</f>
        <v>3.5.2.7</v>
      </c>
      <c r="B946" s="1269" t="str">
        <f>AHSP!D7351</f>
        <v xml:space="preserve">Pemasangan 1 m2 plafon aluminium spandrel </v>
      </c>
      <c r="C946" s="1265"/>
      <c r="D946" s="1266"/>
      <c r="E946" s="1280">
        <v>1</v>
      </c>
      <c r="F946" s="1264" t="s">
        <v>115</v>
      </c>
      <c r="G946" s="1430">
        <f>AHSP!I7367</f>
        <v>1290376.78</v>
      </c>
      <c r="H946" s="1251">
        <v>1</v>
      </c>
    </row>
    <row r="947" spans="1:8">
      <c r="A947" s="1264"/>
      <c r="B947" s="1269"/>
      <c r="C947" s="1265"/>
      <c r="D947" s="1266"/>
      <c r="E947" s="1280"/>
      <c r="F947" s="1264"/>
      <c r="G947" s="1429"/>
    </row>
    <row r="948" spans="1:8">
      <c r="A948" s="1412" t="str">
        <f>AHSP!C7369</f>
        <v>3.5.3</v>
      </c>
      <c r="B948" s="1418" t="str">
        <f>AHSP!D7369</f>
        <v>Rangka Langit-Langit (Plafon)</v>
      </c>
      <c r="C948" s="1265"/>
      <c r="D948" s="1266"/>
      <c r="E948" s="1280"/>
      <c r="F948" s="1264"/>
      <c r="G948" s="1429"/>
    </row>
    <row r="949" spans="1:8">
      <c r="A949" s="1264" t="str">
        <f>AHSP!C7370</f>
        <v>3.5.3.1</v>
      </c>
      <c r="B949" s="1269" t="str">
        <f>AHSP!D7370</f>
        <v>Pemasangan 1 m2 rangka plafon besi hollow 40.40, modul 60x60 cm</v>
      </c>
      <c r="C949" s="1265"/>
      <c r="D949" s="1266"/>
      <c r="E949" s="1280">
        <v>1</v>
      </c>
      <c r="F949" s="1264" t="s">
        <v>115</v>
      </c>
      <c r="G949" s="1430">
        <f>AHSP!I7386</f>
        <v>335687.22000000003</v>
      </c>
      <c r="H949" s="1415">
        <v>1</v>
      </c>
    </row>
    <row r="950" spans="1:8">
      <c r="A950" s="1264"/>
      <c r="B950" s="1269"/>
      <c r="C950" s="1265"/>
      <c r="D950" s="1266"/>
      <c r="E950" s="1280"/>
      <c r="F950" s="1264"/>
      <c r="G950" s="1429"/>
    </row>
    <row r="951" spans="1:8">
      <c r="A951" s="1264" t="str">
        <f>AHSP!C7388</f>
        <v>3.5.3.2</v>
      </c>
      <c r="B951" s="1269" t="str">
        <f>AHSP!D7388</f>
        <v>Pemasangan 1 m2 Rangka Langit-langit (Plafon) (50x 100) cm, Kayu Kelas II atau III</v>
      </c>
      <c r="C951" s="1265"/>
      <c r="D951" s="1266"/>
      <c r="E951" s="1280">
        <v>1</v>
      </c>
      <c r="F951" s="1264" t="s">
        <v>115</v>
      </c>
      <c r="G951" s="1430">
        <f>AHSP!I7404</f>
        <v>176008.8</v>
      </c>
      <c r="H951" s="1251">
        <v>1</v>
      </c>
    </row>
    <row r="952" spans="1:8">
      <c r="A952" s="1264"/>
      <c r="B952" s="1269"/>
      <c r="C952" s="1265"/>
      <c r="D952" s="1266"/>
      <c r="E952" s="1280"/>
      <c r="F952" s="1264"/>
      <c r="G952" s="1429"/>
    </row>
    <row r="953" spans="1:8">
      <c r="A953" s="1264" t="str">
        <f>AHSP!C7406</f>
        <v>3.5.3.3</v>
      </c>
      <c r="B953" s="1269" t="str">
        <f>AHSP!D7406</f>
        <v>Pemasangan 1 m2 Rangka Langit-langit (Plafon) (60x 100) cm, Kayu Kelas II atau III</v>
      </c>
      <c r="C953" s="1265"/>
      <c r="D953" s="1266"/>
      <c r="E953" s="1280">
        <v>1</v>
      </c>
      <c r="F953" s="1264" t="s">
        <v>115</v>
      </c>
      <c r="G953" s="1430">
        <f>AHSP!I7422</f>
        <v>191825.21599999999</v>
      </c>
      <c r="H953" s="1415">
        <v>1</v>
      </c>
    </row>
    <row r="954" spans="1:8">
      <c r="A954" s="1264"/>
      <c r="B954" s="1269"/>
      <c r="C954" s="1265"/>
      <c r="D954" s="1266"/>
      <c r="E954" s="1280"/>
      <c r="F954" s="1264"/>
      <c r="G954" s="1429"/>
    </row>
    <row r="955" spans="1:8">
      <c r="A955" s="1412" t="str">
        <f>AHSP!C7424</f>
        <v>3,6</v>
      </c>
      <c r="B955" s="1418" t="str">
        <f>AHSP!D7424</f>
        <v>PEKERJAAN PASANGAN DINDING</v>
      </c>
      <c r="C955" s="1265"/>
      <c r="D955" s="1266"/>
      <c r="E955" s="1280"/>
      <c r="F955" s="1264"/>
      <c r="G955" s="1429"/>
    </row>
    <row r="956" spans="1:8">
      <c r="A956" s="1412" t="str">
        <f>AHSP!C7425</f>
        <v>3.6.1</v>
      </c>
      <c r="B956" s="1418" t="str">
        <f>AHSP!D7425</f>
        <v>Dinding Bata Merah</v>
      </c>
      <c r="C956" s="1265"/>
      <c r="D956" s="1266"/>
      <c r="E956" s="1280"/>
      <c r="F956" s="1264"/>
      <c r="G956" s="1429"/>
    </row>
    <row r="957" spans="1:8">
      <c r="A957" s="1264" t="str">
        <f>AHSP!C7426</f>
        <v>3.6.1.1</v>
      </c>
      <c r="B957" s="1269" t="str">
        <f>AHSP!D7426</f>
        <v xml:space="preserve">Pemasangan 1 m2 dinding bata merah tebal 1 batu dengan mortar tipe M,fc’ 17,2 MPa (Setara Campuran 1SP : 2PP) </v>
      </c>
      <c r="C957" s="1265"/>
      <c r="D957" s="1266"/>
      <c r="E957" s="1280">
        <v>1</v>
      </c>
      <c r="F957" s="1264" t="s">
        <v>115</v>
      </c>
      <c r="G957" s="1430">
        <f>AHSP!I7443</f>
        <v>505098.00000000006</v>
      </c>
      <c r="H957" s="1251">
        <v>1</v>
      </c>
    </row>
    <row r="958" spans="1:8">
      <c r="A958" s="1264"/>
      <c r="B958" s="1269"/>
      <c r="C958" s="1265"/>
      <c r="D958" s="1266"/>
      <c r="E958" s="1280"/>
      <c r="F958" s="1264"/>
      <c r="G958" s="1429"/>
    </row>
    <row r="959" spans="1:8">
      <c r="A959" s="1264" t="str">
        <f>AHSP!C7445</f>
        <v>3.6.1.2</v>
      </c>
      <c r="B959" s="1269" t="str">
        <f>AHSP!D7445</f>
        <v>Pemasangan 1 m2 dinding bata merah tebal 1 batu dengan mortar tipe S,fc’ 12,5 MPa (Setara Campuran 1SP : 3PP)</v>
      </c>
      <c r="C959" s="1265"/>
      <c r="D959" s="1266"/>
      <c r="E959" s="1280">
        <v>1</v>
      </c>
      <c r="F959" s="1264" t="s">
        <v>115</v>
      </c>
      <c r="G959" s="1430">
        <f>AHSP!I7462</f>
        <v>485660.01</v>
      </c>
      <c r="H959" s="1415">
        <v>1</v>
      </c>
    </row>
    <row r="960" spans="1:8">
      <c r="A960" s="1264"/>
      <c r="B960" s="1269"/>
      <c r="C960" s="1265"/>
      <c r="D960" s="1266"/>
      <c r="E960" s="1280"/>
      <c r="F960" s="1264"/>
      <c r="G960" s="1429"/>
    </row>
    <row r="961" spans="1:8">
      <c r="A961" s="1264" t="str">
        <f>AHSP!C7464</f>
        <v>3.6.1.3</v>
      </c>
      <c r="B961" s="1269" t="str">
        <f>AHSP!D7464</f>
        <v>Pemasangan 1 m2 dinding bata merah tebal 1 batu dengan mortar tipe N,fc’ 5,2 MPa (Setara Campuran 1SP : 4PP)</v>
      </c>
      <c r="C961" s="1265"/>
      <c r="D961" s="1266"/>
      <c r="E961" s="1280">
        <v>1</v>
      </c>
      <c r="F961" s="1264" t="s">
        <v>115</v>
      </c>
      <c r="G961" s="1430">
        <f>AHSP!I7481</f>
        <v>430139.30000000005</v>
      </c>
      <c r="H961" s="1251">
        <v>1</v>
      </c>
    </row>
    <row r="962" spans="1:8">
      <c r="A962" s="1264"/>
      <c r="B962" s="1269"/>
      <c r="C962" s="1265"/>
      <c r="D962" s="1266"/>
      <c r="E962" s="1280"/>
      <c r="F962" s="1264"/>
      <c r="G962" s="1429"/>
    </row>
    <row r="963" spans="1:8">
      <c r="A963" s="1264" t="str">
        <f>AHSP!C7483</f>
        <v>3.6.1.4</v>
      </c>
      <c r="B963" s="1269" t="str">
        <f>AHSP!D7483</f>
        <v>Pemasangan 1 m2 dinding bata merah tebal 1 batu dengan mortar tipe O,fc’ 2,4 MPa (Setara Campuran 1SP : 5PP)</v>
      </c>
      <c r="C963" s="1265"/>
      <c r="D963" s="1266"/>
      <c r="E963" s="1280">
        <v>1</v>
      </c>
      <c r="F963" s="1264" t="s">
        <v>115</v>
      </c>
      <c r="G963" s="1430">
        <f>AHSP!I7500</f>
        <v>465821.62000000011</v>
      </c>
      <c r="H963" s="1415">
        <v>1</v>
      </c>
    </row>
    <row r="964" spans="1:8">
      <c r="A964" s="1264"/>
      <c r="B964" s="1269"/>
      <c r="C964" s="1265"/>
      <c r="D964" s="1266"/>
      <c r="E964" s="1280"/>
      <c r="F964" s="1264"/>
      <c r="G964" s="1429"/>
    </row>
    <row r="965" spans="1:8">
      <c r="A965" s="1264" t="str">
        <f>AHSP!C7502</f>
        <v>3.6.1.5</v>
      </c>
      <c r="B965" s="1269" t="str">
        <f>AHSP!D7502</f>
        <v>Pemasangan 1 m2 dinding bata merah tebal 1 batu campuran 1SP : 6PP</v>
      </c>
      <c r="C965" s="1265"/>
      <c r="D965" s="1266"/>
      <c r="E965" s="1280">
        <v>1</v>
      </c>
      <c r="F965" s="1264" t="s">
        <v>115</v>
      </c>
      <c r="G965" s="1430">
        <f>AHSP!I7519</f>
        <v>461474.4200000001</v>
      </c>
      <c r="H965" s="1251">
        <v>1</v>
      </c>
    </row>
    <row r="966" spans="1:8">
      <c r="A966" s="1264"/>
      <c r="B966" s="1269"/>
      <c r="C966" s="1265"/>
      <c r="D966" s="1266"/>
      <c r="E966" s="1280"/>
      <c r="F966" s="1264"/>
      <c r="G966" s="1429"/>
    </row>
    <row r="967" spans="1:8">
      <c r="A967" s="1264" t="str">
        <f>AHSP!C7521</f>
        <v>3.6.1.6</v>
      </c>
      <c r="B967" s="1269" t="str">
        <f>AHSP!D7521</f>
        <v xml:space="preserve">Pemasangan 1 m2 dinding bata merah tebal 1/2 batu dengan mortar tipe M,fc’ 17,2 MPa (Setara Campuran 1SP : 2PP) </v>
      </c>
      <c r="C967" s="1265"/>
      <c r="D967" s="1266"/>
      <c r="E967" s="1280">
        <v>1</v>
      </c>
      <c r="F967" s="1264" t="s">
        <v>115</v>
      </c>
      <c r="G967" s="1430">
        <f>AHSP!I7538</f>
        <v>246635.83999999997</v>
      </c>
      <c r="H967" s="1415">
        <v>1</v>
      </c>
    </row>
    <row r="968" spans="1:8">
      <c r="A968" s="1264"/>
      <c r="B968" s="1269"/>
      <c r="C968" s="1265"/>
      <c r="D968" s="1266"/>
      <c r="E968" s="1280"/>
      <c r="F968" s="1264"/>
      <c r="G968" s="1429"/>
    </row>
    <row r="969" spans="1:8">
      <c r="A969" s="1264" t="str">
        <f>AHSP!C7540</f>
        <v>3.6.1.7</v>
      </c>
      <c r="B969" s="1269" t="str">
        <f>AHSP!D7540</f>
        <v xml:space="preserve">Pemasangan 1 m2 dinding bata merah tebal 1/2 batu dengan mortar tipe S,fc’ 12,5 MPa (Setara Campuran 1SP : 3PP) </v>
      </c>
      <c r="C969" s="1265"/>
      <c r="D969" s="1266"/>
      <c r="E969" s="1280">
        <v>1</v>
      </c>
      <c r="F969" s="1264" t="s">
        <v>115</v>
      </c>
      <c r="G969" s="1430">
        <f>AHSP!I7557</f>
        <v>237772.7</v>
      </c>
      <c r="H969" s="1251">
        <v>1</v>
      </c>
    </row>
    <row r="970" spans="1:8">
      <c r="A970" s="1264"/>
      <c r="B970" s="1269"/>
      <c r="C970" s="1265"/>
      <c r="D970" s="1266"/>
      <c r="E970" s="1280"/>
      <c r="F970" s="1264"/>
      <c r="G970" s="1429"/>
    </row>
    <row r="971" spans="1:8">
      <c r="A971" s="1264" t="str">
        <f>AHSP!C7559</f>
        <v>3.6.1.8</v>
      </c>
      <c r="B971" s="1269" t="str">
        <f>AHSP!D7559</f>
        <v xml:space="preserve">Pemasangan 1 m2 dinding bata merah tebal 1/2 batu dengan mortar tipe N,fc’ 5,2 MPa (Setara Campuran 1SP : 4PP) </v>
      </c>
      <c r="C971" s="1265"/>
      <c r="D971" s="1266"/>
      <c r="E971" s="1280">
        <v>1</v>
      </c>
      <c r="F971" s="1264" t="s">
        <v>115</v>
      </c>
      <c r="G971" s="1430">
        <f>AHSP!I7576</f>
        <v>232485.98999999996</v>
      </c>
      <c r="H971" s="1415">
        <v>1</v>
      </c>
    </row>
    <row r="972" spans="1:8">
      <c r="A972" s="1264"/>
      <c r="B972" s="1269"/>
      <c r="C972" s="1265"/>
      <c r="D972" s="1266"/>
      <c r="E972" s="1280"/>
      <c r="F972" s="1264"/>
      <c r="G972" s="1429"/>
    </row>
    <row r="973" spans="1:8">
      <c r="A973" s="1264" t="str">
        <f>AHSP!C7578</f>
        <v>3.6.1.9</v>
      </c>
      <c r="B973" s="1269" t="str">
        <f>AHSP!D7578</f>
        <v xml:space="preserve">Pemasangan 1 m2 dinding bata merah tebal 1/2 batu dengan mortar tipe O,fc’ 2,4 MPa (Setara Campuran 1SP : 5PP) </v>
      </c>
      <c r="C973" s="1265"/>
      <c r="D973" s="1266"/>
      <c r="E973" s="1280">
        <v>1</v>
      </c>
      <c r="F973" s="1264" t="s">
        <v>115</v>
      </c>
      <c r="G973" s="1430">
        <f>AHSP!I7595</f>
        <v>229148.37000000002</v>
      </c>
      <c r="H973" s="1251">
        <v>1</v>
      </c>
    </row>
    <row r="974" spans="1:8">
      <c r="A974" s="1264"/>
      <c r="B974" s="1269"/>
      <c r="C974" s="1265"/>
      <c r="D974" s="1266"/>
      <c r="E974" s="1280"/>
      <c r="F974" s="1264"/>
      <c r="G974" s="1429"/>
    </row>
    <row r="975" spans="1:8">
      <c r="A975" s="1264" t="str">
        <f>AHSP!C7597</f>
        <v>3.6.1.10</v>
      </c>
      <c r="B975" s="1269" t="str">
        <f>AHSP!D7597</f>
        <v>Pemasangan 1 m2 dinding bata merah tebal 1/2 batu campuran 1SP : 6PP</v>
      </c>
      <c r="C975" s="1265"/>
      <c r="D975" s="1266"/>
      <c r="E975" s="1280">
        <v>1</v>
      </c>
      <c r="F975" s="1264" t="s">
        <v>115</v>
      </c>
      <c r="G975" s="1430">
        <f>AHSP!I7614</f>
        <v>227037.68999999997</v>
      </c>
      <c r="H975" s="1415">
        <v>1</v>
      </c>
    </row>
    <row r="976" spans="1:8">
      <c r="A976" s="1264"/>
      <c r="B976" s="1269"/>
      <c r="C976" s="1265"/>
      <c r="D976" s="1266"/>
      <c r="E976" s="1280"/>
      <c r="F976" s="1264"/>
      <c r="G976" s="1429"/>
    </row>
    <row r="977" spans="1:8">
      <c r="A977" s="1412" t="str">
        <f>AHSP!C7616</f>
        <v>3.6.2</v>
      </c>
      <c r="B977" s="1418" t="str">
        <f>AHSP!D7616</f>
        <v>DINDING CONBLOCK</v>
      </c>
      <c r="C977" s="1265"/>
      <c r="D977" s="1266"/>
      <c r="E977" s="1280"/>
      <c r="F977" s="1264"/>
      <c r="G977" s="1429"/>
    </row>
    <row r="978" spans="1:8">
      <c r="A978" s="1264" t="str">
        <f>AHSP!C7617</f>
        <v>3.6.2.1</v>
      </c>
      <c r="B978" s="1269" t="str">
        <f>AHSP!D7617</f>
        <v xml:space="preserve">Pemasangan 1 m2 dinding conblock HB20 dengan mortar tipe S,fc’ 12,5 MPa (Setara Campuran 1SP : 3PP) </v>
      </c>
      <c r="C978" s="1265"/>
      <c r="D978" s="1266"/>
      <c r="E978" s="1280">
        <v>1</v>
      </c>
      <c r="F978" s="1264" t="s">
        <v>115</v>
      </c>
      <c r="G978" s="1430">
        <f>AHSP!I7635</f>
        <v>51790.120800000004</v>
      </c>
      <c r="H978" s="1251">
        <v>1</v>
      </c>
    </row>
    <row r="979" spans="1:8">
      <c r="A979" s="1264"/>
      <c r="B979" s="1269"/>
      <c r="C979" s="1265"/>
      <c r="D979" s="1266"/>
      <c r="E979" s="1280"/>
      <c r="F979" s="1264"/>
      <c r="G979" s="1429"/>
    </row>
    <row r="980" spans="1:8">
      <c r="A980" s="1264" t="str">
        <f>AHSP!C7637</f>
        <v>3.6.2.2</v>
      </c>
      <c r="B980" s="1269" t="str">
        <f>AHSP!D7637</f>
        <v xml:space="preserve">Pemasangan 1 m2 dinding conblock HB20 dengan mortar tipe N,fc’ 5,2 MPa (Setara Campuran 1SP : 4PP) </v>
      </c>
      <c r="C980" s="1265"/>
      <c r="D980" s="1266"/>
      <c r="E980" s="1280">
        <v>1</v>
      </c>
      <c r="F980" s="1264" t="s">
        <v>115</v>
      </c>
      <c r="G980" s="1430">
        <f>AHSP!I7655</f>
        <v>62127.023200000003</v>
      </c>
      <c r="H980" s="1415">
        <v>1</v>
      </c>
    </row>
    <row r="981" spans="1:8">
      <c r="A981" s="1264"/>
      <c r="B981" s="1269"/>
      <c r="C981" s="1265"/>
      <c r="D981" s="1266"/>
      <c r="E981" s="1280"/>
      <c r="F981" s="1264"/>
      <c r="G981" s="1429"/>
    </row>
    <row r="982" spans="1:8">
      <c r="A982" s="1264" t="str">
        <f>AHSP!C7657</f>
        <v>3.6.2.3</v>
      </c>
      <c r="B982" s="1269" t="str">
        <f>AHSP!D7657</f>
        <v xml:space="preserve">Pemasangan 1 m2 dinding conblock HB15 dengan mortar tipe S,fc’ 12,5 MPa (Setara Campuran 1SP : 3PP) </v>
      </c>
      <c r="C982" s="1265"/>
      <c r="D982" s="1266"/>
      <c r="E982" s="1280">
        <v>1</v>
      </c>
      <c r="F982" s="1264" t="s">
        <v>115</v>
      </c>
      <c r="G982" s="1430">
        <f>AHSP!I7675</f>
        <v>51779.937000000005</v>
      </c>
      <c r="H982" s="1251">
        <v>1</v>
      </c>
    </row>
    <row r="983" spans="1:8">
      <c r="A983" s="1264"/>
      <c r="B983" s="1269"/>
      <c r="C983" s="1265"/>
      <c r="D983" s="1266"/>
      <c r="E983" s="1280"/>
      <c r="F983" s="1264"/>
      <c r="G983" s="1429"/>
    </row>
    <row r="984" spans="1:8">
      <c r="A984" s="1264" t="str">
        <f>AHSP!C7677</f>
        <v>3.6.2.4</v>
      </c>
      <c r="B984" s="1269" t="str">
        <f>AHSP!D7677</f>
        <v xml:space="preserve">Pemasangan 1 m2 dinding conblock HB15 dengan mortar tipe N,fc’ 5,2 MPa (Setara Campuran 1SP : 4PP) </v>
      </c>
      <c r="C984" s="1265"/>
      <c r="D984" s="1266"/>
      <c r="E984" s="1280">
        <v>1</v>
      </c>
      <c r="F984" s="1264" t="s">
        <v>115</v>
      </c>
      <c r="G984" s="1430">
        <f>AHSP!I7695</f>
        <v>51774.978200000005</v>
      </c>
      <c r="H984" s="1415">
        <v>1</v>
      </c>
    </row>
    <row r="985" spans="1:8">
      <c r="A985" s="1264"/>
      <c r="B985" s="1269"/>
      <c r="C985" s="1265"/>
      <c r="D985" s="1266"/>
      <c r="E985" s="1280"/>
      <c r="F985" s="1264"/>
      <c r="G985" s="1429"/>
    </row>
    <row r="986" spans="1:8">
      <c r="A986" s="1264" t="str">
        <f>AHSP!C7697</f>
        <v>3.6.2.5</v>
      </c>
      <c r="B986" s="1269" t="str">
        <f>AHSP!D7697</f>
        <v xml:space="preserve">Pemasangan 1 m2 dinding conblock HB10 dengan mortar tipe S,fc’ 12,5 MPa (Setara Campuran 1SP : 3PP) </v>
      </c>
      <c r="C986" s="1265"/>
      <c r="D986" s="1266"/>
      <c r="E986" s="1280">
        <v>1</v>
      </c>
      <c r="F986" s="1264" t="s">
        <v>115</v>
      </c>
      <c r="G986" s="1430">
        <f>AHSP!I7715</f>
        <v>51771.394400000005</v>
      </c>
      <c r="H986" s="1251">
        <v>1</v>
      </c>
    </row>
    <row r="987" spans="1:8">
      <c r="A987" s="1264"/>
      <c r="B987" s="1269"/>
      <c r="C987" s="1265"/>
      <c r="D987" s="1266"/>
      <c r="E987" s="1280"/>
      <c r="F987" s="1264"/>
      <c r="G987" s="1429"/>
    </row>
    <row r="988" spans="1:8">
      <c r="A988" s="1264" t="str">
        <f>AHSP!C7717</f>
        <v>3.6.2.6</v>
      </c>
      <c r="B988" s="1269" t="str">
        <f>AHSP!D7717</f>
        <v xml:space="preserve">Pemasangan 1 m2 dinding conblock HB10 dengan mortar tipe N,fc’ 5,2 MPa (Setara Campuran 1SP : 4PP) </v>
      </c>
      <c r="C988" s="1265"/>
      <c r="D988" s="1266"/>
      <c r="E988" s="1280">
        <v>1</v>
      </c>
      <c r="F988" s="1264" t="s">
        <v>115</v>
      </c>
      <c r="G988" s="1430">
        <f>AHSP!I7735</f>
        <v>51768.087800000008</v>
      </c>
      <c r="H988" s="1415">
        <v>1</v>
      </c>
    </row>
    <row r="989" spans="1:8">
      <c r="A989" s="1264"/>
      <c r="B989" s="1269"/>
      <c r="C989" s="1265"/>
      <c r="D989" s="1266"/>
      <c r="E989" s="1280"/>
      <c r="F989" s="1264"/>
      <c r="G989" s="1429"/>
    </row>
    <row r="990" spans="1:8">
      <c r="A990" s="1412" t="str">
        <f>AHSP!C7737</f>
        <v>3.6.3</v>
      </c>
      <c r="B990" s="1418" t="str">
        <f>AHSP!D7737</f>
        <v>DINDING ROSTER</v>
      </c>
      <c r="C990" s="1265"/>
      <c r="D990" s="1266"/>
      <c r="E990" s="1280"/>
      <c r="F990" s="1264"/>
      <c r="G990" s="1429"/>
    </row>
    <row r="991" spans="1:8">
      <c r="A991" s="1264" t="str">
        <f>AHSP!C7738</f>
        <v>3.6.3.1</v>
      </c>
      <c r="B991" s="1269" t="str">
        <f>AHSP!D7738</f>
        <v>Pemasangan 1 m2 dinding kerawang (rooster) 12x11x24 dengan mortar tipe S,fc’ 12,5 MPa (Setara Campuran 1SP : 3PP)</v>
      </c>
      <c r="C991" s="1265"/>
      <c r="D991" s="1266"/>
      <c r="E991" s="1280">
        <v>1</v>
      </c>
      <c r="F991" s="1264" t="s">
        <v>115</v>
      </c>
      <c r="G991" s="1430">
        <f>AHSP!I7755</f>
        <v>897128.1</v>
      </c>
      <c r="H991" s="1251">
        <v>1</v>
      </c>
    </row>
    <row r="992" spans="1:8">
      <c r="A992" s="1264"/>
      <c r="B992" s="1269"/>
      <c r="C992" s="1265"/>
      <c r="D992" s="1266"/>
      <c r="E992" s="1280"/>
      <c r="F992" s="1264"/>
      <c r="G992" s="1429"/>
    </row>
    <row r="993" spans="1:8">
      <c r="A993" s="1264" t="str">
        <f>AHSP!C7757</f>
        <v>3.6.3.2</v>
      </c>
      <c r="B993" s="1269" t="str">
        <f>AHSP!D7757</f>
        <v>Pemasangan 1 m2 dinding kerawang (rooster) 12x11x24 dengan mortar tipe N,fc’ 5,2 MPa (Setara Campuran 1SP : 4PP)</v>
      </c>
      <c r="C993" s="1265"/>
      <c r="D993" s="1266"/>
      <c r="E993" s="1280">
        <v>1</v>
      </c>
      <c r="F993" s="1264" t="s">
        <v>115</v>
      </c>
      <c r="G993" s="1430">
        <f>AHSP!I7774</f>
        <v>891581.13000000012</v>
      </c>
      <c r="H993" s="1415">
        <v>1</v>
      </c>
    </row>
    <row r="994" spans="1:8">
      <c r="A994" s="1264"/>
      <c r="B994" s="1269"/>
      <c r="C994" s="1265"/>
      <c r="D994" s="1266"/>
      <c r="E994" s="1280"/>
      <c r="F994" s="1264"/>
      <c r="G994" s="1429"/>
    </row>
    <row r="995" spans="1:8">
      <c r="A995" s="1264" t="str">
        <f>AHSP!C7776</f>
        <v>3.6.3.3</v>
      </c>
      <c r="B995" s="1269" t="str">
        <f>AHSP!D7776</f>
        <v>Pemasangan 1 m2 dinding bata berongga ekspose 12x11x24 dengan mortar tipe S,fc’ 12,5 MPa (Setara Campuran 1SP : 3PP)</v>
      </c>
      <c r="C995" s="1265"/>
      <c r="D995" s="1266"/>
      <c r="E995" s="1280">
        <v>1</v>
      </c>
      <c r="F995" s="1264" t="s">
        <v>115</v>
      </c>
      <c r="G995" s="1430">
        <f>AHSP!I7793</f>
        <v>312955.28000000003</v>
      </c>
      <c r="H995" s="1251">
        <v>1</v>
      </c>
    </row>
    <row r="996" spans="1:8">
      <c r="A996" s="1264"/>
      <c r="B996" s="1269"/>
      <c r="C996" s="1265"/>
      <c r="D996" s="1266"/>
      <c r="E996" s="1280"/>
      <c r="F996" s="1264"/>
      <c r="G996" s="1429"/>
    </row>
    <row r="997" spans="1:8">
      <c r="A997" s="1264" t="str">
        <f>AHSP!C7795</f>
        <v>3.6.3.4</v>
      </c>
      <c r="B997" s="1269" t="str">
        <f>AHSP!D7795</f>
        <v>Pemasangan 1 m2 glass block 20x20 cm, 1PC : 3PP</v>
      </c>
      <c r="C997" s="1265"/>
      <c r="D997" s="1266"/>
      <c r="E997" s="1280">
        <v>1</v>
      </c>
      <c r="F997" s="1264" t="s">
        <v>115</v>
      </c>
      <c r="G997" s="1430">
        <f>AHSP!I7812</f>
        <v>62128.090200000006</v>
      </c>
      <c r="H997" s="1415">
        <v>1</v>
      </c>
    </row>
    <row r="998" spans="1:8">
      <c r="A998" s="1264"/>
      <c r="B998" s="1269"/>
      <c r="C998" s="1265"/>
      <c r="D998" s="1266"/>
      <c r="E998" s="1280"/>
      <c r="F998" s="1264"/>
      <c r="G998" s="1429"/>
    </row>
    <row r="999" spans="1:8">
      <c r="A999" s="1264" t="str">
        <f>AHSP!C7814</f>
        <v>3.6.3.5</v>
      </c>
      <c r="B999" s="1269" t="str">
        <f>AHSP!D7814</f>
        <v>Pemasangan 1 m2 dinding kerawang (rooster) 20x20 (Setara Campuran 1SP : 3PP)</v>
      </c>
      <c r="C999" s="1265"/>
      <c r="D999" s="1266"/>
      <c r="E999" s="1280">
        <v>1</v>
      </c>
      <c r="F999" s="1264" t="s">
        <v>115</v>
      </c>
      <c r="G999" s="1430">
        <f>AHSP!I7831</f>
        <v>672508.1</v>
      </c>
      <c r="H999" s="1251">
        <v>1</v>
      </c>
    </row>
    <row r="1000" spans="1:8">
      <c r="A1000" s="1264"/>
      <c r="B1000" s="1269"/>
      <c r="C1000" s="1265"/>
      <c r="D1000" s="1266"/>
      <c r="E1000" s="1280"/>
      <c r="F1000" s="1264"/>
      <c r="G1000" s="1429"/>
    </row>
    <row r="1001" spans="1:8">
      <c r="A1001" s="1412" t="str">
        <f>AHSP!C7834</f>
        <v>3.6.4</v>
      </c>
      <c r="B1001" s="1418" t="str">
        <f>AHSP!D7834</f>
        <v xml:space="preserve">DINDING BATA RINGAN </v>
      </c>
      <c r="C1001" s="1265"/>
      <c r="D1001" s="1266"/>
      <c r="E1001" s="1280"/>
      <c r="F1001" s="1264"/>
      <c r="G1001" s="1429"/>
    </row>
    <row r="1002" spans="1:8">
      <c r="A1002" s="1264" t="str">
        <f>AHSP!C7835</f>
        <v>3.6.4.1</v>
      </c>
      <c r="B1002" s="1269" t="str">
        <f>AHSP!D7835</f>
        <v>Pemasangan 1 m2 dinding bata ringan tebal 7,5 cm dengan mortar siap pakai</v>
      </c>
      <c r="C1002" s="1265"/>
      <c r="D1002" s="1266"/>
      <c r="E1002" s="1280">
        <v>1</v>
      </c>
      <c r="F1002" s="1264" t="s">
        <v>115</v>
      </c>
      <c r="G1002" s="1430">
        <f>AHSP!I7851</f>
        <v>344676.86</v>
      </c>
      <c r="H1002" s="1415">
        <v>1</v>
      </c>
    </row>
    <row r="1003" spans="1:8">
      <c r="A1003" s="1264"/>
      <c r="B1003" s="1269"/>
      <c r="C1003" s="1265"/>
      <c r="D1003" s="1266"/>
      <c r="E1003" s="1280"/>
      <c r="F1003" s="1264"/>
      <c r="G1003" s="1429"/>
    </row>
    <row r="1004" spans="1:8">
      <c r="A1004" s="1264" t="str">
        <f>AHSP!C7853</f>
        <v>3.6.4.2</v>
      </c>
      <c r="B1004" s="1269" t="str">
        <f>AHSP!D7853</f>
        <v>Pemasangan 1 m2 dinding bata ringan tebal 10 cm dengan mortar siap pakai</v>
      </c>
      <c r="C1004" s="1265"/>
      <c r="D1004" s="1266"/>
      <c r="E1004" s="1280">
        <v>1</v>
      </c>
      <c r="F1004" s="1264" t="s">
        <v>115</v>
      </c>
      <c r="G1004" s="1430">
        <f>AHSP!I7869</f>
        <v>51947.2569</v>
      </c>
      <c r="H1004" s="1251">
        <v>1</v>
      </c>
    </row>
    <row r="1005" spans="1:8">
      <c r="A1005" s="1264"/>
      <c r="B1005" s="1269"/>
      <c r="C1005" s="1265"/>
      <c r="D1005" s="1266"/>
      <c r="E1005" s="1280"/>
      <c r="F1005" s="1264"/>
      <c r="G1005" s="1429"/>
    </row>
    <row r="1006" spans="1:8">
      <c r="A1006" s="1264" t="str">
        <f>AHSP!C7871</f>
        <v>3.6.4.3</v>
      </c>
      <c r="B1006" s="1269" t="str">
        <f>AHSP!D7871</f>
        <v>Pemasangan 1 m2 dinding bata ringan tebal 20 cm dengan mortar siap pakai</v>
      </c>
      <c r="C1006" s="1265"/>
      <c r="D1006" s="1266"/>
      <c r="E1006" s="1280">
        <v>1</v>
      </c>
      <c r="F1006" s="1264" t="s">
        <v>115</v>
      </c>
      <c r="G1006" s="1430">
        <f>AHSP!I7887</f>
        <v>77638.887700000007</v>
      </c>
      <c r="H1006" s="1415">
        <v>1</v>
      </c>
    </row>
    <row r="1007" spans="1:8">
      <c r="A1007" s="1264"/>
      <c r="B1007" s="1269"/>
      <c r="C1007" s="1265"/>
      <c r="D1007" s="1266"/>
      <c r="E1007" s="1280"/>
      <c r="F1007" s="1264"/>
      <c r="G1007" s="1429"/>
    </row>
    <row r="1008" spans="1:8">
      <c r="A1008" s="1412" t="str">
        <f>AHSP!C7889</f>
        <v>3.6.5</v>
      </c>
      <c r="B1008" s="1418" t="str">
        <f>AHSP!D7889</f>
        <v xml:space="preserve">DINDING BATAKO </v>
      </c>
      <c r="C1008" s="1265"/>
      <c r="D1008" s="1266"/>
      <c r="E1008" s="1280"/>
      <c r="F1008" s="1264"/>
      <c r="G1008" s="1429"/>
    </row>
    <row r="1009" spans="1:8">
      <c r="A1009" s="1264" t="str">
        <f>AHSP!C7890</f>
        <v>3.6.5.1</v>
      </c>
      <c r="B1009" s="1269" t="str">
        <f>AHSP!D7890</f>
        <v xml:space="preserve">Pemasangan 1 m2 dinding batako dengan mortar tipe S,fc’ 12,5 MPa (Setara Campuran 1SP : 3PP) </v>
      </c>
      <c r="C1009" s="1265"/>
      <c r="D1009" s="1266"/>
      <c r="E1009" s="1280">
        <v>1</v>
      </c>
      <c r="F1009" s="1264" t="s">
        <v>115</v>
      </c>
      <c r="G1009" s="1430">
        <f>AHSP!I7908</f>
        <v>303566.34000000003</v>
      </c>
      <c r="H1009" s="1251">
        <v>1</v>
      </c>
    </row>
    <row r="1010" spans="1:8">
      <c r="A1010" s="1264"/>
      <c r="B1010" s="1269"/>
      <c r="C1010" s="1265"/>
      <c r="D1010" s="1266"/>
      <c r="E1010" s="1280"/>
      <c r="F1010" s="1264"/>
      <c r="G1010" s="1429"/>
    </row>
    <row r="1011" spans="1:8">
      <c r="A1011" s="1264" t="str">
        <f>AHSP!C7910</f>
        <v>3.6.5.2</v>
      </c>
      <c r="B1011" s="1269" t="str">
        <f>AHSP!D7910</f>
        <v>Pemasangan 1 m2 dinding batako dengan mortar tipe N,fc’ 5,2 MPa (Setara Campuran 1SP : 4PP)</v>
      </c>
      <c r="C1011" s="1265"/>
      <c r="D1011" s="1266"/>
      <c r="E1011" s="1280">
        <v>1</v>
      </c>
      <c r="F1011" s="1264" t="s">
        <v>115</v>
      </c>
      <c r="G1011" s="1430">
        <f>AHSP!I7928</f>
        <v>296476.40000000002</v>
      </c>
      <c r="H1011" s="1415">
        <v>1</v>
      </c>
    </row>
    <row r="1012" spans="1:8">
      <c r="A1012" s="1264"/>
      <c r="B1012" s="1269"/>
      <c r="C1012" s="1265"/>
      <c r="D1012" s="1266"/>
      <c r="E1012" s="1280"/>
      <c r="F1012" s="1264"/>
      <c r="G1012" s="1429"/>
    </row>
    <row r="1013" spans="1:8">
      <c r="A1013" s="1412" t="str">
        <f>AHSP!C7930</f>
        <v>3.6.6</v>
      </c>
      <c r="B1013" s="1418" t="str">
        <f>AHSP!D7930</f>
        <v xml:space="preserve">DINDING PARTISI </v>
      </c>
      <c r="C1013" s="1265"/>
      <c r="D1013" s="1266"/>
      <c r="E1013" s="1280"/>
      <c r="F1013" s="1264"/>
      <c r="G1013" s="1429"/>
    </row>
    <row r="1014" spans="1:8">
      <c r="A1014" s="1264" t="str">
        <f>AHSP!C7931</f>
        <v>3.6.6.1</v>
      </c>
      <c r="B1014" s="1269" t="str">
        <f>AHSP!D7931</f>
        <v>Pemasangan 1 m2 dinding partisi, Gypsumboard t=12mm</v>
      </c>
      <c r="C1014" s="1265"/>
      <c r="D1014" s="1266"/>
      <c r="E1014" s="1280">
        <v>1</v>
      </c>
      <c r="F1014" s="1264" t="s">
        <v>115</v>
      </c>
      <c r="G1014" s="1430">
        <f>AHSP!I7949</f>
        <v>141681.38160000002</v>
      </c>
      <c r="H1014" s="1251">
        <v>1</v>
      </c>
    </row>
    <row r="1015" spans="1:8">
      <c r="A1015" s="1264"/>
      <c r="B1015" s="1269"/>
      <c r="C1015" s="1265"/>
      <c r="D1015" s="1266"/>
      <c r="E1015" s="1280"/>
      <c r="F1015" s="1264"/>
      <c r="G1015" s="1429"/>
    </row>
    <row r="1016" spans="1:8">
      <c r="A1016" s="1264" t="str">
        <f>AHSP!C7951</f>
        <v>3.6.6.2</v>
      </c>
      <c r="B1016" s="1269" t="str">
        <f>AHSP!D7951</f>
        <v>Pemasangan 1 m2 Insulasi Dinding Rockwool Density 80 gr/m3</v>
      </c>
      <c r="C1016" s="1265"/>
      <c r="D1016" s="1266"/>
      <c r="G1016" s="1430">
        <f>AHSP!I7967</f>
        <v>40735.639999999992</v>
      </c>
      <c r="H1016" s="1415">
        <v>1</v>
      </c>
    </row>
    <row r="1017" spans="1:8">
      <c r="A1017" s="1264"/>
      <c r="B1017" s="1269"/>
      <c r="C1017" s="1265"/>
      <c r="D1017" s="1266"/>
      <c r="E1017" s="1280"/>
      <c r="F1017" s="1264"/>
      <c r="G1017" s="1429"/>
    </row>
    <row r="1018" spans="1:8">
      <c r="A1018" s="1412" t="str">
        <f>AHSP!C7969</f>
        <v>3.7</v>
      </c>
      <c r="B1018" s="1413" t="str">
        <f>AHSP!D7969</f>
        <v>PEKERJAAN PLESTERAN DAN ACIAN</v>
      </c>
      <c r="C1018" s="1265"/>
      <c r="D1018" s="1266"/>
      <c r="E1018" s="1280"/>
      <c r="F1018" s="1264"/>
      <c r="G1018" s="1429"/>
    </row>
    <row r="1019" spans="1:8">
      <c r="A1019" s="1264" t="str">
        <f>AHSP!C7970</f>
        <v>3.7.1</v>
      </c>
      <c r="B1019" s="1269" t="str">
        <f>AHSP!D7970</f>
        <v>Pemasangan 1 m2 plesteran 1SP : 1PP tebal 15 mm</v>
      </c>
      <c r="C1019" s="1265"/>
      <c r="D1019" s="1266"/>
      <c r="E1019" s="1280">
        <v>1</v>
      </c>
      <c r="F1019" s="1264" t="s">
        <v>115</v>
      </c>
      <c r="G1019" s="1430">
        <f>AHSP!I7986</f>
        <v>95570.947999999989</v>
      </c>
      <c r="H1019" s="1251">
        <v>1</v>
      </c>
    </row>
    <row r="1020" spans="1:8">
      <c r="A1020" s="1264"/>
      <c r="B1020" s="1269"/>
      <c r="C1020" s="1265"/>
      <c r="D1020" s="1266"/>
      <c r="E1020" s="1280"/>
      <c r="F1020" s="1264"/>
      <c r="G1020" s="1429"/>
    </row>
    <row r="1021" spans="1:8">
      <c r="A1021" s="1264" t="str">
        <f>AHSP!C7988</f>
        <v>3.7.2</v>
      </c>
      <c r="B1021" s="1269" t="str">
        <f>AHSP!D7988</f>
        <v>Pemasangan 1 m2 plesteran 1SP : 2PP tebal 15 mm</v>
      </c>
      <c r="C1021" s="1265"/>
      <c r="D1021" s="1266"/>
      <c r="E1021" s="1280">
        <v>1</v>
      </c>
      <c r="F1021" s="1264" t="s">
        <v>115</v>
      </c>
      <c r="G1021" s="1430">
        <f>AHSP!I8004</f>
        <v>85612.428000000014</v>
      </c>
      <c r="H1021" s="1415">
        <v>1</v>
      </c>
    </row>
    <row r="1022" spans="1:8">
      <c r="A1022" s="1264"/>
      <c r="B1022" s="1269"/>
      <c r="C1022" s="1265"/>
      <c r="D1022" s="1266"/>
      <c r="E1022" s="1280"/>
      <c r="F1022" s="1264"/>
      <c r="G1022" s="1429"/>
    </row>
    <row r="1023" spans="1:8">
      <c r="A1023" s="1264" t="str">
        <f>AHSP!C8006</f>
        <v>3.7.3</v>
      </c>
      <c r="B1023" s="1269" t="str">
        <f>AHSP!D8006</f>
        <v>Pemasangan 1 m2 plesteran 1SP : 3PP tebal 15 mm</v>
      </c>
      <c r="C1023" s="1265"/>
      <c r="D1023" s="1266"/>
      <c r="E1023" s="1280">
        <v>1</v>
      </c>
      <c r="F1023" s="1264" t="s">
        <v>115</v>
      </c>
      <c r="G1023" s="1430">
        <f>AHSP!I8022</f>
        <v>81170.562000000005</v>
      </c>
      <c r="H1023" s="1251">
        <v>1</v>
      </c>
    </row>
    <row r="1024" spans="1:8">
      <c r="A1024" s="1264"/>
      <c r="B1024" s="1269"/>
      <c r="C1024" s="1265"/>
      <c r="D1024" s="1266"/>
      <c r="E1024" s="1280"/>
      <c r="F1024" s="1264"/>
      <c r="G1024" s="1429"/>
    </row>
    <row r="1025" spans="1:8">
      <c r="A1025" s="1264" t="str">
        <f>AHSP!C8024</f>
        <v>3.7.4</v>
      </c>
      <c r="B1025" s="1269" t="str">
        <f>AHSP!D8024</f>
        <v>Pemasangan 1 m2 plesteran 1SP : 4PP tebal 15 mm</v>
      </c>
      <c r="C1025" s="1265"/>
      <c r="D1025" s="1266"/>
      <c r="E1025" s="1280">
        <v>1</v>
      </c>
      <c r="F1025" s="1264" t="s">
        <v>115</v>
      </c>
      <c r="G1025" s="1430">
        <f>AHSP!I8040</f>
        <v>78248.5</v>
      </c>
      <c r="H1025" s="1415">
        <v>1</v>
      </c>
    </row>
    <row r="1026" spans="1:8">
      <c r="A1026" s="1264"/>
      <c r="B1026" s="1269"/>
      <c r="C1026" s="1265"/>
      <c r="D1026" s="1266"/>
      <c r="E1026" s="1280"/>
      <c r="F1026" s="1264"/>
      <c r="G1026" s="1429"/>
    </row>
    <row r="1027" spans="1:8">
      <c r="A1027" s="1264" t="str">
        <f>AHSP!C8042</f>
        <v>3.7.5</v>
      </c>
      <c r="B1027" s="1269" t="str">
        <f>AHSP!D8042</f>
        <v>Pemasangan 1 m2 plesteran 1SP : 5PP tebal 15 mm</v>
      </c>
      <c r="C1027" s="1265"/>
      <c r="D1027" s="1266"/>
      <c r="E1027" s="1280">
        <v>1</v>
      </c>
      <c r="F1027" s="1264" t="s">
        <v>115</v>
      </c>
      <c r="G1027" s="1430">
        <f>AHSP!I8058</f>
        <v>76440.407999999996</v>
      </c>
      <c r="H1027" s="1251">
        <v>1</v>
      </c>
    </row>
    <row r="1028" spans="1:8">
      <c r="A1028" s="1264"/>
      <c r="B1028" s="1269"/>
      <c r="C1028" s="1265"/>
      <c r="D1028" s="1266"/>
      <c r="E1028" s="1280"/>
      <c r="F1028" s="1264"/>
      <c r="G1028" s="1429"/>
    </row>
    <row r="1029" spans="1:8">
      <c r="A1029" s="1264" t="str">
        <f>AHSP!C8060</f>
        <v>3.7.6</v>
      </c>
      <c r="B1029" s="1269" t="str">
        <f>AHSP!D8060</f>
        <v>Pemasangan 1 m2 plesteran 1SP : 6PP tebal 15 mm</v>
      </c>
      <c r="C1029" s="1265"/>
      <c r="D1029" s="1266"/>
      <c r="E1029" s="1280">
        <v>1</v>
      </c>
      <c r="F1029" s="1264" t="s">
        <v>115</v>
      </c>
      <c r="G1029" s="1430">
        <f>AHSP!I8076</f>
        <v>75055.881999999998</v>
      </c>
      <c r="H1029" s="1415">
        <v>1</v>
      </c>
    </row>
    <row r="1030" spans="1:8">
      <c r="A1030" s="1264"/>
      <c r="B1030" s="1269"/>
      <c r="C1030" s="1265"/>
      <c r="D1030" s="1266"/>
      <c r="E1030" s="1280"/>
      <c r="F1030" s="1264"/>
      <c r="G1030" s="1429"/>
    </row>
    <row r="1031" spans="1:8">
      <c r="A1031" s="1264" t="str">
        <f>AHSP!C8078</f>
        <v>3.7.7</v>
      </c>
      <c r="B1031" s="1269" t="str">
        <f>AHSP!D8078</f>
        <v>Pemasangan 1 m2 plesteran dengan semen instan tebal 10 mm</v>
      </c>
      <c r="C1031" s="1265"/>
      <c r="D1031" s="1266"/>
      <c r="E1031" s="1280">
        <v>1</v>
      </c>
      <c r="F1031" s="1264" t="s">
        <v>115</v>
      </c>
      <c r="G1031" s="1430">
        <f>AHSP!I8093</f>
        <v>601850.26000000013</v>
      </c>
      <c r="H1031" s="1251">
        <v>1</v>
      </c>
    </row>
    <row r="1032" spans="1:8">
      <c r="A1032" s="1264"/>
      <c r="B1032" s="1269"/>
      <c r="C1032" s="1265"/>
      <c r="D1032" s="1266"/>
      <c r="E1032" s="1280"/>
      <c r="F1032" s="1264"/>
      <c r="G1032" s="1429"/>
    </row>
    <row r="1033" spans="1:8">
      <c r="A1033" s="1264" t="str">
        <f>AHSP!C8095</f>
        <v>3.7.8</v>
      </c>
      <c r="B1033" s="1269" t="str">
        <f>AHSP!D8095</f>
        <v>Pemasangan 1 m2 acian</v>
      </c>
      <c r="C1033" s="1265"/>
      <c r="D1033" s="1266"/>
      <c r="E1033" s="1280">
        <v>1</v>
      </c>
      <c r="F1033" s="1264" t="s">
        <v>115</v>
      </c>
      <c r="G1033" s="1430">
        <f>AHSP!I8110</f>
        <v>68590.28</v>
      </c>
      <c r="H1033" s="1415">
        <v>1</v>
      </c>
    </row>
    <row r="1034" spans="1:8">
      <c r="A1034" s="1264"/>
      <c r="B1034" s="1269"/>
      <c r="C1034" s="1265"/>
      <c r="D1034" s="1266"/>
      <c r="E1034" s="1280"/>
      <c r="F1034" s="1264"/>
      <c r="G1034" s="1429"/>
    </row>
    <row r="1035" spans="1:8">
      <c r="A1035" s="1264" t="str">
        <f>AHSP!C8112</f>
        <v>3.7.9</v>
      </c>
      <c r="B1035" s="1269" t="str">
        <f>AHSP!D8112</f>
        <v>Pemasangan 1 m2 berapen 1SP : 5PP tebal 15 mm</v>
      </c>
      <c r="C1035" s="1265"/>
      <c r="D1035" s="1266"/>
      <c r="E1035" s="1280">
        <v>1</v>
      </c>
      <c r="F1035" s="1264" t="s">
        <v>115</v>
      </c>
      <c r="G1035" s="1430">
        <f>AHSP!I8128</f>
        <v>93786.439999999988</v>
      </c>
      <c r="H1035" s="1251">
        <v>1</v>
      </c>
    </row>
    <row r="1036" spans="1:8">
      <c r="A1036" s="1264"/>
      <c r="B1036" s="1269"/>
      <c r="C1036" s="1265"/>
      <c r="D1036" s="1266"/>
      <c r="E1036" s="1280"/>
      <c r="F1036" s="1264"/>
      <c r="G1036" s="1429"/>
    </row>
    <row r="1037" spans="1:8">
      <c r="A1037" s="1264" t="str">
        <f>AHSP!C8130</f>
        <v>3.7.10</v>
      </c>
      <c r="B1037" s="1269" t="str">
        <f>AHSP!D8130</f>
        <v>Pemasangan 1 m' plesteran skoning 1SP : 3PP lebar 10 cm</v>
      </c>
      <c r="C1037" s="1265"/>
      <c r="D1037" s="1266"/>
      <c r="E1037" s="1280">
        <v>1</v>
      </c>
      <c r="F1037" s="1264" t="s">
        <v>115</v>
      </c>
      <c r="G1037" s="1430">
        <f>AHSP!I8146</f>
        <v>79327.489999999991</v>
      </c>
      <c r="H1037" s="1415">
        <v>1</v>
      </c>
    </row>
    <row r="1038" spans="1:8">
      <c r="A1038" s="1264"/>
      <c r="B1038" s="1269"/>
      <c r="C1038" s="1265"/>
      <c r="D1038" s="1266"/>
      <c r="E1038" s="1280"/>
      <c r="F1038" s="1264"/>
      <c r="G1038" s="1429"/>
    </row>
    <row r="1039" spans="1:8">
      <c r="A1039" s="1264" t="str">
        <f>AHSP!C8148</f>
        <v>3.7.11</v>
      </c>
      <c r="B1039" s="1269" t="str">
        <f>AHSP!D8148</f>
        <v>Pemasangan 1 m2 plesteran serbuk batu granit 1SP : 2 granit, tebal 10 mm</v>
      </c>
      <c r="C1039" s="1265"/>
      <c r="D1039" s="1266"/>
      <c r="E1039" s="1280">
        <v>1</v>
      </c>
      <c r="F1039" s="1264" t="s">
        <v>115</v>
      </c>
      <c r="G1039" s="1430">
        <f>AHSP!I8164</f>
        <v>2377185.7999999998</v>
      </c>
      <c r="H1039" s="1251">
        <v>1</v>
      </c>
    </row>
    <row r="1040" spans="1:8">
      <c r="A1040" s="1264"/>
      <c r="B1040" s="1269"/>
      <c r="C1040" s="1265"/>
      <c r="D1040" s="1266"/>
      <c r="E1040" s="1280"/>
      <c r="F1040" s="1264"/>
      <c r="G1040" s="1429"/>
    </row>
    <row r="1041" spans="1:8">
      <c r="A1041" s="1264" t="str">
        <f>AHSP!C8166</f>
        <v>3.7.12</v>
      </c>
      <c r="B1041" s="1269" t="str">
        <f>AHSP!D8166</f>
        <v>Pemasangan 1 m2 plesteran serbuk batu traso 1SP : 2 traso, tebal 10 mm</v>
      </c>
      <c r="C1041" s="1265"/>
      <c r="D1041" s="1266"/>
      <c r="E1041" s="1280">
        <v>1</v>
      </c>
      <c r="F1041" s="1264" t="s">
        <v>115</v>
      </c>
      <c r="G1041" s="1430">
        <f>AHSP!I8182</f>
        <v>82052.3</v>
      </c>
      <c r="H1041" s="1415">
        <v>1</v>
      </c>
    </row>
    <row r="1042" spans="1:8">
      <c r="A1042" s="1264"/>
      <c r="B1042" s="1269"/>
      <c r="C1042" s="1265"/>
      <c r="D1042" s="1266"/>
      <c r="E1042" s="1280"/>
      <c r="F1042" s="1264"/>
      <c r="G1042" s="1429"/>
    </row>
    <row r="1043" spans="1:8">
      <c r="A1043" s="1264" t="str">
        <f>AHSP!C8184</f>
        <v>3.7.13</v>
      </c>
      <c r="B1043" s="1269" t="str">
        <f>AHSP!D8184</f>
        <v>Pemasangan 1 m2 kamprotan untuk finishing 1SP : 2PP</v>
      </c>
      <c r="C1043" s="1265"/>
      <c r="D1043" s="1266"/>
      <c r="E1043" s="1280">
        <v>1</v>
      </c>
      <c r="F1043" s="1264" t="s">
        <v>115</v>
      </c>
      <c r="G1043" s="1430">
        <f>AHSP!I8200</f>
        <v>45516.406000000003</v>
      </c>
      <c r="H1043" s="1251">
        <v>1</v>
      </c>
    </row>
    <row r="1044" spans="1:8">
      <c r="A1044" s="1264"/>
      <c r="B1044" s="1269"/>
      <c r="C1044" s="1265"/>
      <c r="D1044" s="1266"/>
      <c r="E1044" s="1280"/>
      <c r="F1044" s="1264"/>
      <c r="G1044" s="1429"/>
    </row>
    <row r="1045" spans="1:8">
      <c r="A1045" s="1264" t="str">
        <f>AHSP!C8202</f>
        <v>3.7.14</v>
      </c>
      <c r="B1045" s="1269" t="str">
        <f>AHSP!D8202</f>
        <v>Pemasangan 1 m2 finishing siar pasangan bata merah</v>
      </c>
      <c r="C1045" s="1265"/>
      <c r="D1045" s="1266"/>
      <c r="E1045" s="1280">
        <v>1</v>
      </c>
      <c r="F1045" s="1264" t="s">
        <v>115</v>
      </c>
      <c r="G1045" s="1430">
        <f>AHSP!I8217</f>
        <v>50114.415999999997</v>
      </c>
      <c r="H1045" s="1415">
        <v>1</v>
      </c>
    </row>
    <row r="1046" spans="1:8">
      <c r="A1046" s="1264"/>
      <c r="B1046" s="1269"/>
      <c r="C1046" s="1265"/>
      <c r="D1046" s="1266"/>
      <c r="E1046" s="1280"/>
      <c r="F1046" s="1264"/>
      <c r="G1046" s="1429"/>
    </row>
    <row r="1047" spans="1:8">
      <c r="A1047" s="1264" t="str">
        <f>AHSP!C8219</f>
        <v>3.7.15</v>
      </c>
      <c r="B1047" s="1269" t="str">
        <f>AHSP!D8219</f>
        <v>Pemasangan 1 m2 finishing dinding siar pasangan conblock ekspose</v>
      </c>
      <c r="C1047" s="1265"/>
      <c r="D1047" s="1266"/>
      <c r="E1047" s="1280">
        <v>1</v>
      </c>
      <c r="F1047" s="1264" t="s">
        <v>115</v>
      </c>
      <c r="G1047" s="1430">
        <f>AHSP!I8234</f>
        <v>36179</v>
      </c>
      <c r="H1047" s="1251">
        <v>1</v>
      </c>
    </row>
    <row r="1048" spans="1:8">
      <c r="A1048" s="1264"/>
      <c r="B1048" s="1269"/>
      <c r="C1048" s="1265"/>
      <c r="D1048" s="1266"/>
      <c r="E1048" s="1280"/>
      <c r="F1048" s="1264"/>
      <c r="G1048" s="1429"/>
    </row>
    <row r="1049" spans="1:8">
      <c r="A1049" s="1264" t="str">
        <f>AHSP!C8236</f>
        <v>3.7.16</v>
      </c>
      <c r="B1049" s="1269" t="str">
        <f>AHSP!D8236</f>
        <v xml:space="preserve">Pekerjaan 1 m2 Beton Expose </v>
      </c>
      <c r="C1049" s="1265"/>
      <c r="D1049" s="1266"/>
      <c r="E1049" s="1280">
        <v>1</v>
      </c>
      <c r="F1049" s="1264" t="s">
        <v>115</v>
      </c>
      <c r="G1049" s="1430">
        <f>AHSP!I8251</f>
        <v>42725.98</v>
      </c>
      <c r="H1049" s="1415">
        <v>1</v>
      </c>
    </row>
    <row r="1050" spans="1:8">
      <c r="A1050" s="1264"/>
      <c r="B1050" s="1269"/>
      <c r="C1050" s="1265"/>
      <c r="D1050" s="1266"/>
      <c r="E1050" s="1280"/>
      <c r="F1050" s="1264"/>
      <c r="G1050" s="1429"/>
    </row>
    <row r="1051" spans="1:8">
      <c r="A1051" s="1412" t="str">
        <f>AHSP!C8253</f>
        <v>3.8</v>
      </c>
      <c r="B1051" s="1418" t="str">
        <f>AHSP!D8253</f>
        <v>PEKERJAAN PENGECATAN DAN PELITURAN</v>
      </c>
      <c r="C1051" s="1265"/>
      <c r="D1051" s="1266"/>
      <c r="E1051" s="1280"/>
      <c r="F1051" s="1264"/>
      <c r="G1051" s="1429"/>
    </row>
    <row r="1052" spans="1:8">
      <c r="A1052" s="1264" t="str">
        <f>AHSP!C8254</f>
        <v>3.8.1</v>
      </c>
      <c r="B1052" s="1269" t="str">
        <f>AHSP!D8254</f>
        <v>Pengikisan/pengerokan 1 m2 permukaan cat lama (cat minyak)</v>
      </c>
      <c r="C1052" s="1265"/>
      <c r="D1052" s="1266"/>
      <c r="E1052" s="1280">
        <v>1</v>
      </c>
      <c r="F1052" s="1264" t="s">
        <v>115</v>
      </c>
      <c r="G1052" s="1430">
        <f>AHSP!I8267</f>
        <v>33536.25</v>
      </c>
      <c r="H1052" s="1251">
        <v>1</v>
      </c>
    </row>
    <row r="1053" spans="1:8">
      <c r="A1053" s="1264"/>
      <c r="B1053" s="1269"/>
      <c r="C1053" s="1265"/>
      <c r="D1053" s="1266"/>
      <c r="E1053" s="1280"/>
      <c r="F1053" s="1264"/>
      <c r="G1053" s="1429"/>
    </row>
    <row r="1054" spans="1:8">
      <c r="A1054" s="1264" t="str">
        <f>AHSP!C8269</f>
        <v>3.8.2</v>
      </c>
      <c r="B1054" s="1269" t="str">
        <f>AHSP!D8269</f>
        <v>Pencucian 1 m2 permukaan tembok yang pernah dicat</v>
      </c>
      <c r="C1054" s="1265"/>
      <c r="D1054" s="1266"/>
      <c r="E1054" s="1280">
        <v>1</v>
      </c>
      <c r="F1054" s="1264" t="s">
        <v>115</v>
      </c>
      <c r="G1054" s="1430">
        <f>AHSP!I8282</f>
        <v>31454.5</v>
      </c>
      <c r="H1054" s="1415">
        <v>1</v>
      </c>
    </row>
    <row r="1055" spans="1:8">
      <c r="A1055" s="1264"/>
      <c r="B1055" s="1269"/>
      <c r="C1055" s="1265"/>
      <c r="D1055" s="1266"/>
      <c r="E1055" s="1280"/>
      <c r="F1055" s="1264"/>
      <c r="G1055" s="1429"/>
    </row>
    <row r="1056" spans="1:8">
      <c r="A1056" s="1264" t="str">
        <f>AHSP!C8284</f>
        <v>3.8.3</v>
      </c>
      <c r="B1056" s="1269" t="str">
        <f>AHSP!D8284</f>
        <v>Pengerokan 1 m2 karat pada permukaan baja cara manual</v>
      </c>
      <c r="C1056" s="1265"/>
      <c r="D1056" s="1266"/>
      <c r="E1056" s="1280">
        <v>1</v>
      </c>
      <c r="F1056" s="1264" t="s">
        <v>115</v>
      </c>
      <c r="G1056" s="1430">
        <f>AHSP!I8297</f>
        <v>35139.5</v>
      </c>
      <c r="H1056" s="1251">
        <v>1</v>
      </c>
    </row>
    <row r="1057" spans="1:8">
      <c r="A1057" s="1264"/>
      <c r="B1057" s="1269"/>
      <c r="C1057" s="1265"/>
      <c r="D1057" s="1266"/>
      <c r="E1057" s="1280"/>
      <c r="F1057" s="1264"/>
      <c r="G1057" s="1429"/>
    </row>
    <row r="1058" spans="1:8">
      <c r="A1058" s="1264" t="str">
        <f>AHSP!C8299</f>
        <v>3.8.4</v>
      </c>
      <c r="B1058" s="1269" t="str">
        <f>AHSP!D8299</f>
        <v>Pengecatan 1 m2 bidang kayu baru (1 lapis plamir, 1 lapis cat dasar, 2 lapis cat penutup)</v>
      </c>
      <c r="C1058" s="1265"/>
      <c r="D1058" s="1266"/>
      <c r="E1058" s="1280">
        <v>1</v>
      </c>
      <c r="F1058" s="1264" t="s">
        <v>115</v>
      </c>
      <c r="G1058" s="1430">
        <f>AHSP!I8320</f>
        <v>71991.260000000009</v>
      </c>
      <c r="H1058" s="1415">
        <v>1</v>
      </c>
    </row>
    <row r="1059" spans="1:8">
      <c r="A1059" s="1264"/>
      <c r="B1059" s="1269"/>
      <c r="C1059" s="1265"/>
      <c r="D1059" s="1266"/>
      <c r="E1059" s="1280"/>
      <c r="F1059" s="1264"/>
      <c r="G1059" s="1429"/>
    </row>
    <row r="1060" spans="1:8">
      <c r="A1060" s="1264" t="str">
        <f>AHSP!C8322</f>
        <v>3.8.5</v>
      </c>
      <c r="B1060" s="1269" t="str">
        <f>AHSP!D8322</f>
        <v>Pengecatan 1 m2 bidang kayu baru (1 lapis plamir, 1 lapis cat dasar, 3 lapis cat penutup)</v>
      </c>
      <c r="C1060" s="1265"/>
      <c r="D1060" s="1266"/>
      <c r="E1060" s="1280">
        <v>1</v>
      </c>
      <c r="F1060" s="1264" t="s">
        <v>115</v>
      </c>
      <c r="G1060" s="1430">
        <f>AHSP!I8343</f>
        <v>100862.73999999999</v>
      </c>
      <c r="H1060" s="1251">
        <v>1</v>
      </c>
    </row>
    <row r="1061" spans="1:8">
      <c r="A1061" s="1264"/>
      <c r="B1061" s="1269"/>
      <c r="C1061" s="1265"/>
      <c r="D1061" s="1266"/>
      <c r="E1061" s="1280"/>
      <c r="F1061" s="1264"/>
      <c r="G1061" s="1429"/>
    </row>
    <row r="1062" spans="1:8">
      <c r="A1062" s="1264" t="str">
        <f>AHSP!C8345</f>
        <v>3.8.6</v>
      </c>
      <c r="B1062" s="1269" t="str">
        <f>AHSP!D8345</f>
        <v>Pelaburan 1 m2 bidang kayu dengan teak oil</v>
      </c>
      <c r="C1062" s="1265"/>
      <c r="D1062" s="1266"/>
      <c r="E1062" s="1280">
        <v>1</v>
      </c>
      <c r="F1062" s="1264" t="s">
        <v>115</v>
      </c>
      <c r="G1062" s="1430">
        <f>AHSP!I8360</f>
        <v>30570.099999999995</v>
      </c>
      <c r="H1062" s="1415">
        <v>1</v>
      </c>
    </row>
    <row r="1063" spans="1:8">
      <c r="A1063" s="1264"/>
      <c r="B1063" s="1269"/>
      <c r="C1063" s="1265"/>
      <c r="D1063" s="1266"/>
      <c r="E1063" s="1280"/>
      <c r="F1063" s="1264"/>
      <c r="G1063" s="1429"/>
    </row>
    <row r="1064" spans="1:8">
      <c r="A1064" s="1264" t="str">
        <f>AHSP!C8362</f>
        <v>3.8.7</v>
      </c>
      <c r="B1064" s="1269" t="str">
        <f>AHSP!D8362</f>
        <v>Pelaburan 1 m2 bidang kayu dengan pelitur</v>
      </c>
      <c r="C1064" s="1265"/>
      <c r="D1064" s="1266"/>
      <c r="E1064" s="1280">
        <v>1</v>
      </c>
      <c r="F1064" s="1264" t="s">
        <v>115</v>
      </c>
      <c r="G1064" s="1430">
        <f>AHSP!I8379</f>
        <v>65876.800000000003</v>
      </c>
      <c r="H1064" s="1251">
        <v>1</v>
      </c>
    </row>
    <row r="1065" spans="1:8">
      <c r="A1065" s="1264"/>
      <c r="B1065" s="1269"/>
      <c r="C1065" s="1265"/>
      <c r="D1065" s="1266"/>
      <c r="E1065" s="1280"/>
      <c r="F1065" s="1264"/>
      <c r="G1065" s="1429"/>
    </row>
    <row r="1066" spans="1:8">
      <c r="A1066" s="1264" t="str">
        <f>AHSP!C8381</f>
        <v>3.8.8</v>
      </c>
      <c r="B1066" s="1269" t="str">
        <f>AHSP!D8381</f>
        <v>Pelaburan 1 m2 bidang kayu dengan residu atau Ter</v>
      </c>
      <c r="C1066" s="1265"/>
      <c r="D1066" s="1266"/>
      <c r="E1066" s="1280">
        <v>1</v>
      </c>
      <c r="F1066" s="1264" t="s">
        <v>115</v>
      </c>
      <c r="G1066" s="1430">
        <f>AHSP!I8394</f>
        <v>42669</v>
      </c>
      <c r="H1066" s="1415">
        <v>1</v>
      </c>
    </row>
    <row r="1067" spans="1:8">
      <c r="A1067" s="1264"/>
      <c r="B1067" s="1269"/>
      <c r="C1067" s="1265"/>
      <c r="D1067" s="1266"/>
      <c r="E1067" s="1280"/>
      <c r="F1067" s="1264"/>
      <c r="G1067" s="1429"/>
    </row>
    <row r="1068" spans="1:8">
      <c r="A1068" s="1264" t="str">
        <f>AHSP!C8396</f>
        <v>3.8.9</v>
      </c>
      <c r="B1068" s="1269" t="str">
        <f>AHSP!D8396</f>
        <v>Pelaburan 1 m2 bidang kayu dengan vernis</v>
      </c>
      <c r="C1068" s="1265"/>
      <c r="D1068" s="1266"/>
      <c r="E1068" s="1280">
        <v>1</v>
      </c>
      <c r="F1068" s="1264" t="s">
        <v>115</v>
      </c>
      <c r="G1068" s="1430">
        <f>AHSP!I8413</f>
        <v>96563.83</v>
      </c>
      <c r="H1068" s="1251">
        <v>1</v>
      </c>
    </row>
    <row r="1069" spans="1:8">
      <c r="A1069" s="1264"/>
      <c r="B1069" s="1269"/>
      <c r="C1069" s="1265"/>
      <c r="D1069" s="1266"/>
      <c r="E1069" s="1280"/>
      <c r="F1069" s="1264"/>
      <c r="G1069" s="1429"/>
    </row>
    <row r="1070" spans="1:8">
      <c r="A1070" s="1412" t="str">
        <f>AHSP!C8415</f>
        <v>3.8.10</v>
      </c>
      <c r="B1070" s="1418" t="str">
        <f>AHSP!D8415</f>
        <v>Pengecatan 1 M2 Tembol Baru</v>
      </c>
      <c r="C1070" s="1265"/>
      <c r="D1070" s="1266"/>
      <c r="E1070" s="1280"/>
      <c r="F1070" s="1264"/>
      <c r="G1070" s="1429"/>
    </row>
    <row r="1071" spans="1:8">
      <c r="A1071" s="1264" t="str">
        <f>AHSP!C8416</f>
        <v>3.8.10.1</v>
      </c>
      <c r="B1071" s="1269" t="str">
        <f>AHSP!D8416</f>
        <v>Pengecatan 1 m2 tembok baru Interior( 1 lapis cat dasar, 2 lapis cat penutup)</v>
      </c>
      <c r="C1071" s="1265"/>
      <c r="D1071" s="1266"/>
      <c r="E1071" s="1280">
        <v>1</v>
      </c>
      <c r="F1071" s="1264" t="s">
        <v>115</v>
      </c>
      <c r="G1071" s="1430">
        <f>AHSP!I8432</f>
        <v>100039.5</v>
      </c>
      <c r="H1071" s="1415">
        <v>1</v>
      </c>
    </row>
    <row r="1072" spans="1:8">
      <c r="A1072" s="1264"/>
      <c r="B1072" s="1269"/>
      <c r="C1072" s="1265"/>
      <c r="D1072" s="1266"/>
      <c r="E1072" s="1280"/>
      <c r="F1072" s="1264"/>
      <c r="G1072" s="1429"/>
    </row>
    <row r="1073" spans="1:8">
      <c r="A1073" s="1264" t="str">
        <f>AHSP!C8434</f>
        <v>3.8.10.2</v>
      </c>
      <c r="B1073" s="1269" t="str">
        <f>AHSP!D8434</f>
        <v>Pengecatan 1 m2 tembok baru Ekterior (1 lapis cat dasar, 2 lapis cat penutup), eksterior</v>
      </c>
      <c r="C1073" s="1265"/>
      <c r="D1073" s="1266"/>
      <c r="E1073" s="1280">
        <v>1</v>
      </c>
      <c r="F1073" s="1264" t="s">
        <v>115</v>
      </c>
      <c r="G1073" s="1430">
        <f>AHSP!I8450</f>
        <v>136405.06</v>
      </c>
      <c r="H1073" s="1251">
        <v>1</v>
      </c>
    </row>
    <row r="1074" spans="1:8">
      <c r="A1074" s="1264"/>
      <c r="B1074" s="1269"/>
      <c r="C1074" s="1265"/>
      <c r="D1074" s="1266"/>
      <c r="E1074" s="1280"/>
      <c r="F1074" s="1264"/>
      <c r="G1074" s="1429"/>
    </row>
    <row r="1075" spans="1:8">
      <c r="A1075" s="1412" t="str">
        <f>AHSP!C8452</f>
        <v>3.8.11</v>
      </c>
      <c r="B1075" s="1418" t="str">
        <f>AHSP!D8452</f>
        <v xml:space="preserve">Pengecatan 1 m2 Tembok Lama </v>
      </c>
      <c r="C1075" s="1265"/>
      <c r="D1075" s="1266"/>
      <c r="E1075" s="1280"/>
      <c r="F1075" s="1264"/>
      <c r="G1075" s="1429"/>
    </row>
    <row r="1076" spans="1:8">
      <c r="A1076" s="1264" t="str">
        <f>AHSP!C8453</f>
        <v>3.8.11.1</v>
      </c>
      <c r="B1076" s="1269" t="str">
        <f>AHSP!D8453</f>
        <v>Pengecatan 1 m2 tembok lama Interior  (1 lapis cat dasar, 2 lapis cat penutup)</v>
      </c>
      <c r="C1076" s="1265"/>
      <c r="D1076" s="1266"/>
      <c r="E1076" s="1280">
        <v>1</v>
      </c>
      <c r="F1076" s="1264" t="s">
        <v>115</v>
      </c>
      <c r="G1076" s="1430">
        <f>AHSP!I8469</f>
        <v>78333.859999999986</v>
      </c>
      <c r="H1076" s="1415">
        <v>1</v>
      </c>
    </row>
    <row r="1077" spans="1:8">
      <c r="A1077" s="1264"/>
      <c r="B1077" s="1269"/>
      <c r="C1077" s="1265"/>
      <c r="D1077" s="1266"/>
      <c r="E1077" s="1280"/>
      <c r="F1077" s="1264"/>
      <c r="G1077" s="1429"/>
    </row>
    <row r="1078" spans="1:8">
      <c r="A1078" s="1264" t="str">
        <f>AHSP!C8471</f>
        <v>3.8.11.2</v>
      </c>
      <c r="B1078" s="1269" t="str">
        <f>AHSP!D8471</f>
        <v>Pengecatan 1 m2 tembok lama Ekterior (1 lapis cat dasar, 2 lapis cat penutup)</v>
      </c>
      <c r="C1078" s="1265"/>
      <c r="D1078" s="1266"/>
      <c r="E1078" s="1280">
        <v>1</v>
      </c>
      <c r="F1078" s="1264" t="s">
        <v>115</v>
      </c>
      <c r="G1078" s="1430">
        <f>AHSP!I8487</f>
        <v>100486.1</v>
      </c>
      <c r="H1078" s="1251">
        <v>1</v>
      </c>
    </row>
    <row r="1079" spans="1:8">
      <c r="A1079" s="1264"/>
      <c r="B1079" s="1269"/>
      <c r="C1079" s="1265"/>
      <c r="D1079" s="1266"/>
      <c r="E1079" s="1280"/>
      <c r="F1079" s="1264"/>
      <c r="G1079" s="1429"/>
    </row>
    <row r="1080" spans="1:8">
      <c r="A1080" s="1264" t="str">
        <f>AHSP!C8489</f>
        <v>3.8.12</v>
      </c>
      <c r="B1080" s="1269" t="str">
        <f>AHSP!D8489</f>
        <v>Pelaburan 1 m2 tembok baru dengan kapur padam (kapur pemutih)</v>
      </c>
      <c r="C1080" s="1265"/>
      <c r="D1080" s="1266"/>
      <c r="E1080" s="1280">
        <v>1</v>
      </c>
      <c r="F1080" s="1264" t="s">
        <v>115</v>
      </c>
      <c r="G1080" s="1430">
        <f>AHSP!I8506</f>
        <v>143904.6378</v>
      </c>
      <c r="H1080" s="1415">
        <v>1</v>
      </c>
    </row>
    <row r="1081" spans="1:8">
      <c r="A1081" s="1264"/>
      <c r="B1081" s="1269"/>
      <c r="C1081" s="1265"/>
      <c r="D1081" s="1266"/>
      <c r="E1081" s="1280"/>
      <c r="F1081" s="1264"/>
      <c r="G1081" s="1429"/>
    </row>
    <row r="1082" spans="1:8">
      <c r="A1082" s="1264" t="str">
        <f>AHSP!C8508</f>
        <v>3.8.13</v>
      </c>
      <c r="B1082" s="1269" t="str">
        <f>AHSP!D8508</f>
        <v>Pelaburan 1 m2 tembok lama dengan kapur padam (kapur pemutih)</v>
      </c>
      <c r="C1082" s="1265"/>
      <c r="D1082" s="1266"/>
      <c r="E1082" s="1280">
        <v>1</v>
      </c>
      <c r="F1082" s="1264" t="s">
        <v>115</v>
      </c>
      <c r="G1082" s="1430">
        <f>AHSP!I8525</f>
        <v>237907.12000000002</v>
      </c>
      <c r="H1082" s="1251">
        <v>1</v>
      </c>
    </row>
    <row r="1083" spans="1:8">
      <c r="A1083" s="1264"/>
      <c r="B1083" s="1269"/>
      <c r="C1083" s="1265"/>
      <c r="D1083" s="1266"/>
      <c r="E1083" s="1280"/>
      <c r="F1083" s="1264"/>
      <c r="G1083" s="1429"/>
    </row>
    <row r="1084" spans="1:8">
      <c r="A1084" s="1264" t="str">
        <f>AHSP!C8527</f>
        <v>3.8.14</v>
      </c>
      <c r="B1084" s="1269" t="str">
        <f>AHSP!D8527</f>
        <v>Pengecatan 1 m2 permukaan baja galvanis 3 lapis cat terakhir secara semprot</v>
      </c>
      <c r="C1084" s="1265"/>
      <c r="D1084" s="1266"/>
      <c r="E1084" s="1280">
        <v>1</v>
      </c>
      <c r="F1084" s="1264" t="s">
        <v>115</v>
      </c>
      <c r="G1084" s="1430">
        <f>AHSP!I8543</f>
        <v>99870.2</v>
      </c>
      <c r="H1084" s="1415">
        <v>1</v>
      </c>
    </row>
    <row r="1085" spans="1:8">
      <c r="A1085" s="1264"/>
      <c r="B1085" s="1269"/>
      <c r="C1085" s="1265"/>
      <c r="D1085" s="1266"/>
      <c r="E1085" s="1280"/>
      <c r="F1085" s="1264"/>
      <c r="G1085" s="1429"/>
    </row>
    <row r="1086" spans="1:8">
      <c r="A1086" s="1264" t="str">
        <f>AHSP!C8545</f>
        <v>3.8.15</v>
      </c>
      <c r="B1086" s="1269" t="str">
        <f>AHSP!D8545</f>
        <v>Pengecatan 1 m2 permukaan baja galvanis secara manual sistem 3 lapis</v>
      </c>
      <c r="C1086" s="1265"/>
      <c r="D1086" s="1266"/>
      <c r="E1086" s="1280">
        <v>1</v>
      </c>
      <c r="F1086" s="1264" t="s">
        <v>115</v>
      </c>
      <c r="G1086" s="1430">
        <f>AHSP!I8564</f>
        <v>292494.62</v>
      </c>
      <c r="H1086" s="1251">
        <v>1</v>
      </c>
    </row>
    <row r="1087" spans="1:8">
      <c r="A1087" s="1264"/>
      <c r="B1087" s="1269"/>
      <c r="C1087" s="1265"/>
      <c r="D1087" s="1266"/>
      <c r="E1087" s="1280"/>
      <c r="F1087" s="1264"/>
      <c r="G1087" s="1429"/>
    </row>
    <row r="1088" spans="1:8">
      <c r="A1088" s="1264" t="str">
        <f>AHSP!C8566</f>
        <v>3.8.16</v>
      </c>
      <c r="B1088" s="1269" t="str">
        <f>AHSP!D8566</f>
        <v>Pengecatan 1 m2 permukaan baja dengan menie besi (Zinc Chromate)</v>
      </c>
      <c r="C1088" s="1265"/>
      <c r="D1088" s="1266"/>
      <c r="E1088" s="1280">
        <v>1</v>
      </c>
      <c r="F1088" s="1264" t="s">
        <v>115</v>
      </c>
      <c r="G1088" s="1430">
        <f>AHSP!I8584</f>
        <v>54910.02</v>
      </c>
      <c r="H1088" s="1415">
        <v>1</v>
      </c>
    </row>
    <row r="1089" spans="1:8">
      <c r="A1089" s="1264"/>
      <c r="B1089" s="1269"/>
      <c r="C1089" s="1265"/>
      <c r="D1089" s="1266"/>
      <c r="E1089" s="1280"/>
      <c r="F1089" s="1264"/>
      <c r="G1089" s="1429"/>
    </row>
    <row r="1090" spans="1:8">
      <c r="A1090" s="1264" t="str">
        <f>AHSP!C8586</f>
        <v>3.8.17</v>
      </c>
      <c r="B1090" s="1269" t="str">
        <f>AHSP!D8586</f>
        <v>Pengecatan 1 m2 permukaan baja dengan menie besi dengan perancah</v>
      </c>
      <c r="C1090" s="1265"/>
      <c r="D1090" s="1266"/>
      <c r="E1090" s="1280">
        <v>1</v>
      </c>
      <c r="F1090" s="1264" t="s">
        <v>115</v>
      </c>
      <c r="G1090" s="1430">
        <f>AHSP!I8604</f>
        <v>104998.08</v>
      </c>
      <c r="H1090" s="1251">
        <v>1</v>
      </c>
    </row>
    <row r="1091" spans="1:8">
      <c r="A1091" s="1264"/>
      <c r="B1091" s="1269"/>
      <c r="C1091" s="1265"/>
      <c r="D1091" s="1266"/>
      <c r="E1091" s="1280"/>
      <c r="F1091" s="1264"/>
      <c r="G1091" s="1429"/>
    </row>
    <row r="1092" spans="1:8">
      <c r="A1092" s="1264" t="str">
        <f>AHSP!C8606</f>
        <v>3.8.18</v>
      </c>
      <c r="B1092" s="1269" t="str">
        <f>AHSP!D8606</f>
        <v>Pengecatan 1 m2 permukaan baja galvanis secara manual sistem 4 lapis</v>
      </c>
      <c r="C1092" s="1265"/>
      <c r="D1092" s="1266"/>
      <c r="E1092" s="1280">
        <v>1</v>
      </c>
      <c r="F1092" s="1264" t="s">
        <v>115</v>
      </c>
      <c r="G1092" s="1430">
        <f>AHSP!I8625</f>
        <v>129106.78</v>
      </c>
      <c r="H1092" s="1415">
        <v>1</v>
      </c>
    </row>
    <row r="1093" spans="1:8">
      <c r="A1093" s="1264"/>
      <c r="B1093" s="1269"/>
      <c r="C1093" s="1265"/>
      <c r="D1093" s="1266"/>
      <c r="E1093" s="1280"/>
      <c r="F1093" s="1264"/>
      <c r="G1093" s="1429"/>
    </row>
    <row r="1094" spans="1:8">
      <c r="A1094" s="1264" t="str">
        <f>AHSP!C8627</f>
        <v>3.8.19</v>
      </c>
      <c r="B1094" s="1269" t="str">
        <f>AHSP!D8627</f>
        <v>Pengecatan 1 m2 permukaan baja galvanis secara manual sistem 1 lapis cat penutup</v>
      </c>
      <c r="C1094" s="1265"/>
      <c r="D1094" s="1266"/>
      <c r="E1094" s="1280">
        <v>1</v>
      </c>
      <c r="F1094" s="1264" t="s">
        <v>115</v>
      </c>
      <c r="G1094" s="1430">
        <f>AHSP!I8644</f>
        <v>51070.8</v>
      </c>
      <c r="H1094" s="1251">
        <v>1</v>
      </c>
    </row>
    <row r="1095" spans="1:8">
      <c r="A1095" s="1264"/>
      <c r="B1095" s="1269"/>
      <c r="C1095" s="1265"/>
      <c r="D1095" s="1266"/>
      <c r="E1095" s="1280"/>
      <c r="F1095" s="1264"/>
      <c r="G1095" s="1429"/>
    </row>
    <row r="1096" spans="1:8">
      <c r="A1096" s="1412" t="str">
        <f>AHSP!C8646</f>
        <v>3.8.20</v>
      </c>
      <c r="B1096" s="1418" t="str">
        <f>AHSP!D8646</f>
        <v>Pengecatan 1 m2 plafon (1 lapis cat dasar dan 2 lapis cat penutup)</v>
      </c>
      <c r="C1096" s="1265"/>
      <c r="D1096" s="1266"/>
      <c r="E1096" s="1280"/>
      <c r="F1096" s="1264"/>
      <c r="G1096" s="1429"/>
    </row>
    <row r="1097" spans="1:8">
      <c r="A1097" s="1264" t="str">
        <f>AHSP!C8647</f>
        <v>3.8.20.1</v>
      </c>
      <c r="B1097" s="1269" t="str">
        <f>AHSP!D8647</f>
        <v>Pengecatan 1 m2 plafon Interior ( 1 lapis Cat Dasar dan 2 Lapis Cat Penutup)</v>
      </c>
      <c r="C1097" s="1265"/>
      <c r="D1097" s="1266"/>
      <c r="E1097" s="1280">
        <v>1</v>
      </c>
      <c r="F1097" s="1264" t="s">
        <v>115</v>
      </c>
      <c r="G1097" s="1430">
        <f>AHSP!I8663</f>
        <v>50996.439999999995</v>
      </c>
      <c r="H1097" s="1415">
        <v>1</v>
      </c>
    </row>
    <row r="1098" spans="1:8">
      <c r="A1098" s="1264"/>
      <c r="B1098" s="1269"/>
      <c r="C1098" s="1265"/>
      <c r="D1098" s="1266"/>
      <c r="E1098" s="1280"/>
      <c r="F1098" s="1264"/>
      <c r="G1098" s="1429"/>
    </row>
    <row r="1099" spans="1:8">
      <c r="A1099" s="1264" t="str">
        <f>AHSP!C8665</f>
        <v>3.8.20.2</v>
      </c>
      <c r="B1099" s="1269" t="str">
        <f>AHSP!D8665</f>
        <v>Pengecatan 1 m2 plafon eksterior ( 1 lapis Cat Dasar dan 2 Lapis Cat Penutup)</v>
      </c>
      <c r="C1099" s="1265"/>
      <c r="D1099" s="1266"/>
      <c r="E1099" s="1280">
        <v>1</v>
      </c>
      <c r="F1099" s="1264" t="s">
        <v>115</v>
      </c>
      <c r="G1099" s="1430">
        <f>AHSP!I8681</f>
        <v>105834.51999999999</v>
      </c>
      <c r="H1099" s="1251">
        <v>1</v>
      </c>
    </row>
    <row r="1100" spans="1:8">
      <c r="A1100" s="1264"/>
      <c r="B1100" s="1269"/>
      <c r="C1100" s="1265"/>
      <c r="D1100" s="1266"/>
      <c r="E1100" s="1280"/>
      <c r="F1100" s="1264"/>
      <c r="G1100" s="1429"/>
    </row>
    <row r="1101" spans="1:8">
      <c r="A1101" s="1264" t="str">
        <f>AHSP!C8683</f>
        <v>3.8.21</v>
      </c>
      <c r="B1101" s="1269" t="str">
        <f>AHSP!D8683</f>
        <v xml:space="preserve">Pengecatan 1 m2 cat epoxy tebal 2 mm </v>
      </c>
      <c r="C1101" s="1265"/>
      <c r="D1101" s="1266"/>
      <c r="E1101" s="1280">
        <v>1</v>
      </c>
      <c r="F1101" s="1264" t="s">
        <v>115</v>
      </c>
      <c r="G1101" s="1430">
        <f>AHSP!I8698</f>
        <v>305470.22000000003</v>
      </c>
      <c r="H1101" s="1415">
        <v>1</v>
      </c>
    </row>
    <row r="1102" spans="1:8">
      <c r="A1102" s="1264"/>
      <c r="B1102" s="1269"/>
      <c r="C1102" s="1265"/>
      <c r="D1102" s="1266"/>
      <c r="E1102" s="1280"/>
      <c r="F1102" s="1264"/>
      <c r="G1102" s="1429"/>
    </row>
    <row r="1103" spans="1:8">
      <c r="A1103" s="1264" t="str">
        <f>AHSP!C8700</f>
        <v>3.8.22</v>
      </c>
      <c r="B1103" s="1269" t="str">
        <f>AHSP!D8700</f>
        <v>Pelituran 1 m2 dengan pelitur melamic</v>
      </c>
      <c r="C1103" s="1265"/>
      <c r="D1103" s="1266"/>
      <c r="E1103" s="1280">
        <v>1</v>
      </c>
      <c r="F1103" s="1264" t="s">
        <v>115</v>
      </c>
      <c r="G1103" s="1430">
        <f>AHSP!I8720</f>
        <v>319177.63899999997</v>
      </c>
      <c r="H1103" s="1251">
        <v>1</v>
      </c>
    </row>
    <row r="1104" spans="1:8">
      <c r="A1104" s="1264"/>
      <c r="B1104" s="1269"/>
      <c r="C1104" s="1265"/>
      <c r="D1104" s="1266"/>
      <c r="E1104" s="1280"/>
      <c r="F1104" s="1264"/>
      <c r="G1104" s="1429"/>
    </row>
    <row r="1105" spans="1:8">
      <c r="A1105" s="1412" t="str">
        <f>AHSP!C8722</f>
        <v>3.9</v>
      </c>
      <c r="B1105" s="1418" t="str">
        <f>AHSP!D8722</f>
        <v>PEKERJAAN PENUTUP LANTAI</v>
      </c>
      <c r="C1105" s="1265"/>
      <c r="D1105" s="1266"/>
      <c r="E1105" s="1280"/>
      <c r="F1105" s="1264"/>
      <c r="G1105" s="1429"/>
    </row>
    <row r="1106" spans="1:8">
      <c r="A1106" s="1412" t="str">
        <f>AHSP!C8723</f>
        <v xml:space="preserve">3.9.1 </v>
      </c>
      <c r="B1106" s="1418" t="str">
        <f>AHSP!D8723</f>
        <v>UBIN PC</v>
      </c>
      <c r="C1106" s="1265"/>
      <c r="D1106" s="1266"/>
      <c r="E1106" s="1280"/>
      <c r="F1106" s="1264"/>
      <c r="G1106" s="1429"/>
    </row>
    <row r="1107" spans="1:8">
      <c r="A1107" s="1264" t="str">
        <f>AHSP!C8724</f>
        <v>3.9.1</v>
      </c>
      <c r="B1107" s="1269" t="str">
        <f>AHSP!D8724</f>
        <v xml:space="preserve">Pemasangan 1 m2 lantai ubin PC abu-abu uk. 20x20 cm (1SP : 2PP) </v>
      </c>
      <c r="C1107" s="1265"/>
      <c r="D1107" s="1266"/>
      <c r="E1107" s="1280">
        <v>1</v>
      </c>
      <c r="F1107" s="1264" t="s">
        <v>115</v>
      </c>
      <c r="G1107" s="1430">
        <f>AHSP!I8741</f>
        <v>177635.52399999998</v>
      </c>
      <c r="H1107" s="1415">
        <v>1</v>
      </c>
    </row>
    <row r="1108" spans="1:8">
      <c r="A1108" s="1264"/>
      <c r="B1108" s="1269"/>
      <c r="C1108" s="1265"/>
      <c r="D1108" s="1266"/>
      <c r="E1108" s="1280"/>
      <c r="F1108" s="1264"/>
      <c r="G1108" s="1429"/>
    </row>
    <row r="1109" spans="1:8">
      <c r="A1109" s="1264" t="str">
        <f>AHSP!C8743</f>
        <v>3.9.1.2</v>
      </c>
      <c r="B1109" s="1269" t="str">
        <f>AHSP!D8743</f>
        <v xml:space="preserve">Pemasangan 1 m2 lantai ubin PC abu-abu uk. 30x30 cm (1SP : 2PP) </v>
      </c>
      <c r="C1109" s="1265"/>
      <c r="D1109" s="1266"/>
      <c r="E1109" s="1280">
        <v>1</v>
      </c>
      <c r="F1109" s="1264" t="s">
        <v>115</v>
      </c>
      <c r="G1109" s="1430">
        <f>AHSP!I8760</f>
        <v>142249.57999999999</v>
      </c>
      <c r="H1109" s="1251">
        <v>1</v>
      </c>
    </row>
    <row r="1110" spans="1:8">
      <c r="A1110" s="1264"/>
      <c r="B1110" s="1269"/>
      <c r="C1110" s="1265"/>
      <c r="D1110" s="1266"/>
      <c r="E1110" s="1280"/>
      <c r="F1110" s="1264"/>
      <c r="G1110" s="1429"/>
    </row>
    <row r="1111" spans="1:8">
      <c r="A1111" s="1264" t="str">
        <f>AHSP!C8762</f>
        <v>3.9.1.3</v>
      </c>
      <c r="B1111" s="1269" t="str">
        <f>AHSP!D8762</f>
        <v xml:space="preserve">Pemasangan 1 m2 lantai ubin PC abu-abu uk. 40x40 cm (1SP : 2PP) </v>
      </c>
      <c r="C1111" s="1265"/>
      <c r="D1111" s="1266"/>
      <c r="E1111" s="1280">
        <v>1</v>
      </c>
      <c r="F1111" s="1264" t="s">
        <v>115</v>
      </c>
      <c r="G1111" s="1430">
        <f>AHSP!I8779</f>
        <v>132459.66799999998</v>
      </c>
      <c r="H1111" s="1415">
        <v>1</v>
      </c>
    </row>
    <row r="1112" spans="1:8">
      <c r="A1112" s="1264"/>
      <c r="B1112" s="1269"/>
      <c r="C1112" s="1265"/>
      <c r="D1112" s="1266"/>
      <c r="E1112" s="1280"/>
      <c r="F1112" s="1264"/>
      <c r="G1112" s="1429"/>
    </row>
    <row r="1113" spans="1:8">
      <c r="A1113" s="1264" t="str">
        <f>AHSP!C8781</f>
        <v>3.9.1.4</v>
      </c>
      <c r="B1113" s="1269" t="str">
        <f>AHSP!D8781</f>
        <v xml:space="preserve">Pemasangan 1 m2 lantai ubin PC abu-abu uk. 60x60 cm (1SP : 2PP) </v>
      </c>
      <c r="C1113" s="1265"/>
      <c r="D1113" s="1266"/>
      <c r="E1113" s="1280">
        <v>1</v>
      </c>
      <c r="F1113" s="1264" t="s">
        <v>115</v>
      </c>
      <c r="G1113" s="1430">
        <f>AHSP!I8798</f>
        <v>67885.373600000006</v>
      </c>
      <c r="H1113" s="1251">
        <v>1</v>
      </c>
    </row>
    <row r="1114" spans="1:8">
      <c r="A1114" s="1264"/>
      <c r="B1114" s="1269"/>
      <c r="C1114" s="1265"/>
      <c r="D1114" s="1266"/>
      <c r="E1114" s="1280"/>
      <c r="F1114" s="1264"/>
      <c r="G1114" s="1429"/>
    </row>
    <row r="1115" spans="1:8">
      <c r="A1115" s="1264" t="str">
        <f>AHSP!C8800</f>
        <v>3.9.1.5</v>
      </c>
      <c r="B1115" s="1269" t="str">
        <f>AHSP!D8800</f>
        <v>Pemasangan 1 m’ plint ubin PC abu-abu uk. 10 s.d. 15x20 cm (1SP : 2PP)</v>
      </c>
      <c r="C1115" s="1265"/>
      <c r="D1115" s="1266"/>
      <c r="E1115" s="1280">
        <v>1</v>
      </c>
      <c r="F1115" s="1264" t="s">
        <v>146</v>
      </c>
      <c r="G1115" s="1430">
        <f>AHSP!I8817</f>
        <v>17765.612700000001</v>
      </c>
      <c r="H1115" s="1415">
        <v>1</v>
      </c>
    </row>
    <row r="1116" spans="1:8">
      <c r="A1116" s="1264"/>
      <c r="B1116" s="1269"/>
      <c r="C1116" s="1265"/>
      <c r="D1116" s="1266"/>
      <c r="E1116" s="1280"/>
      <c r="F1116" s="1264"/>
      <c r="G1116" s="1429"/>
    </row>
    <row r="1117" spans="1:8">
      <c r="A1117" s="1264" t="str">
        <f>AHSP!C8819</f>
        <v>3.9.1.6</v>
      </c>
      <c r="B1117" s="1269" t="str">
        <f>AHSP!D8819</f>
        <v>Pemasangan 1 m’ plint ubin PC abu-abu uk. 10 s.d. 15x30 cm (1SP : 2PP)</v>
      </c>
      <c r="C1117" s="1265"/>
      <c r="D1117" s="1266"/>
      <c r="E1117" s="1280">
        <v>1</v>
      </c>
      <c r="F1117" s="1264" t="s">
        <v>146</v>
      </c>
      <c r="G1117" s="1430">
        <f>AHSP!I8836</f>
        <v>19404.667699999995</v>
      </c>
      <c r="H1117" s="1251">
        <v>1</v>
      </c>
    </row>
    <row r="1118" spans="1:8">
      <c r="A1118" s="1264"/>
      <c r="B1118" s="1269"/>
      <c r="C1118" s="1265"/>
      <c r="D1118" s="1266"/>
      <c r="E1118" s="1280"/>
      <c r="F1118" s="1264"/>
      <c r="G1118" s="1429"/>
    </row>
    <row r="1119" spans="1:8">
      <c r="A1119" s="1264" t="str">
        <f>AHSP!C8838</f>
        <v>3.9.1.7</v>
      </c>
      <c r="B1119" s="1269" t="str">
        <f>AHSP!D8838</f>
        <v>Pemasangan 1 m’ plint ubin PC abu-abu uk. 10 s.d. 15x40 cm (1SP : 2PP)</v>
      </c>
      <c r="C1119" s="1265"/>
      <c r="D1119" s="1266"/>
      <c r="E1119" s="1280">
        <v>1</v>
      </c>
      <c r="F1119" s="1264" t="s">
        <v>146</v>
      </c>
      <c r="G1119" s="1430">
        <f>AHSP!I8855</f>
        <v>20691.805199999995</v>
      </c>
      <c r="H1119" s="1415">
        <v>1</v>
      </c>
    </row>
    <row r="1120" spans="1:8">
      <c r="A1120" s="1264"/>
      <c r="B1120" s="1269"/>
      <c r="C1120" s="1265"/>
      <c r="D1120" s="1266"/>
      <c r="E1120" s="1280"/>
      <c r="F1120" s="1264"/>
      <c r="G1120" s="1429"/>
    </row>
    <row r="1121" spans="1:8">
      <c r="A1121" s="1264" t="str">
        <f>AHSP!C8857</f>
        <v>3.9.1.8</v>
      </c>
      <c r="B1121" s="1269" t="str">
        <f>AHSP!D8857</f>
        <v>Pemasangan 1 m’ plint ubin PC abu-abu uk. 10 s.d. 15x60 cm (1SP : 2PP)</v>
      </c>
      <c r="C1121" s="1265"/>
      <c r="D1121" s="1266"/>
      <c r="E1121" s="1280">
        <v>1</v>
      </c>
      <c r="F1121" s="1264" t="s">
        <v>146</v>
      </c>
      <c r="G1121" s="1430">
        <f>AHSP!I8874</f>
        <v>22179.1427</v>
      </c>
      <c r="H1121" s="1251">
        <v>1</v>
      </c>
    </row>
    <row r="1122" spans="1:8">
      <c r="A1122" s="1264"/>
      <c r="B1122" s="1269"/>
      <c r="C1122" s="1265"/>
      <c r="D1122" s="1266"/>
      <c r="E1122" s="1280"/>
      <c r="F1122" s="1264"/>
      <c r="G1122" s="1429"/>
    </row>
    <row r="1123" spans="1:8">
      <c r="A1123" s="1412" t="str">
        <f>AHSP!C8876</f>
        <v>3.9.2</v>
      </c>
      <c r="B1123" s="1418" t="str">
        <f>AHSP!D8876</f>
        <v>UBIN WARNA</v>
      </c>
      <c r="C1123" s="1265"/>
      <c r="D1123" s="1266"/>
      <c r="E1123" s="1280"/>
      <c r="F1123" s="1264"/>
      <c r="G1123" s="1429"/>
    </row>
    <row r="1124" spans="1:8">
      <c r="A1124" s="1264" t="str">
        <f>AHSP!C8877</f>
        <v>3.9.2.1</v>
      </c>
      <c r="B1124" s="1269" t="str">
        <f>AHSP!D8877</f>
        <v>Pemasangan 1 m2 lantai ubin warna uk. 20x20 cm (1SP : 2PP)</v>
      </c>
      <c r="C1124" s="1265"/>
      <c r="D1124" s="1266"/>
      <c r="E1124" s="1280">
        <v>1</v>
      </c>
      <c r="F1124" s="1264" t="s">
        <v>115</v>
      </c>
      <c r="G1124" s="1430">
        <f>AHSP!I8895</f>
        <v>509986.77399999998</v>
      </c>
      <c r="H1124" s="1415">
        <v>1</v>
      </c>
    </row>
    <row r="1125" spans="1:8">
      <c r="A1125" s="1264"/>
      <c r="B1125" s="1269"/>
      <c r="C1125" s="1265"/>
      <c r="D1125" s="1266"/>
      <c r="E1125" s="1280"/>
      <c r="F1125" s="1264"/>
      <c r="G1125" s="1429"/>
    </row>
    <row r="1126" spans="1:8">
      <c r="A1126" s="1264" t="str">
        <f>AHSP!C8897</f>
        <v>3.9.2.2</v>
      </c>
      <c r="B1126" s="1269" t="str">
        <f>AHSP!D8897</f>
        <v>Pemasangan 1 m2 lantai ubin warna uk. 30x30 cm (1SP : 2PP)</v>
      </c>
      <c r="C1126" s="1265"/>
      <c r="D1126" s="1266"/>
      <c r="E1126" s="1280">
        <v>1</v>
      </c>
      <c r="F1126" s="1264" t="s">
        <v>115</v>
      </c>
      <c r="G1126" s="1430">
        <f>AHSP!I8915</f>
        <v>303311.78899999999</v>
      </c>
      <c r="H1126" s="1251">
        <v>1</v>
      </c>
    </row>
    <row r="1127" spans="1:8">
      <c r="A1127" s="1264"/>
      <c r="B1127" s="1269"/>
      <c r="C1127" s="1265"/>
      <c r="D1127" s="1266"/>
      <c r="E1127" s="1280"/>
      <c r="F1127" s="1264"/>
      <c r="G1127" s="1429"/>
    </row>
    <row r="1128" spans="1:8">
      <c r="A1128" s="1264" t="str">
        <f>AHSP!C8917</f>
        <v>3.9.2.3</v>
      </c>
      <c r="B1128" s="1269" t="str">
        <f>AHSP!D8917</f>
        <v>Pemasangan 1 m2 lantai ubin warna uk. 40x40 cm (1SP : 2PP)</v>
      </c>
      <c r="C1128" s="1265"/>
      <c r="D1128" s="1266"/>
      <c r="E1128" s="1280">
        <v>1</v>
      </c>
      <c r="F1128" s="1264" t="s">
        <v>115</v>
      </c>
      <c r="G1128" s="1430">
        <f>AHSP!I8935</f>
        <v>234394.24799999999</v>
      </c>
      <c r="H1128" s="1415">
        <v>1</v>
      </c>
    </row>
    <row r="1129" spans="1:8">
      <c r="A1129" s="1264"/>
      <c r="B1129" s="1269"/>
      <c r="C1129" s="1265"/>
      <c r="D1129" s="1266"/>
      <c r="E1129" s="1280"/>
      <c r="F1129" s="1264"/>
      <c r="G1129" s="1429"/>
    </row>
    <row r="1130" spans="1:8">
      <c r="A1130" s="1264" t="str">
        <f>AHSP!C8937</f>
        <v>3.9.2.4</v>
      </c>
      <c r="B1130" s="1269" t="str">
        <f>AHSP!D8937</f>
        <v>Pemasangan 1 m2 lantai ubin warna uk. 60x60 cm (1SP : 2PP)</v>
      </c>
      <c r="C1130" s="1265"/>
      <c r="D1130" s="1266"/>
      <c r="E1130" s="1280">
        <v>1</v>
      </c>
      <c r="F1130" s="1264" t="s">
        <v>115</v>
      </c>
      <c r="G1130" s="1430">
        <f>AHSP!I8955</f>
        <v>67887.023600000015</v>
      </c>
      <c r="H1130" s="1251">
        <v>1</v>
      </c>
    </row>
    <row r="1131" spans="1:8">
      <c r="A1131" s="1264"/>
      <c r="B1131" s="1269"/>
      <c r="C1131" s="1265"/>
      <c r="D1131" s="1266"/>
      <c r="E1131" s="1280"/>
      <c r="F1131" s="1264"/>
      <c r="G1131" s="1429"/>
    </row>
    <row r="1132" spans="1:8">
      <c r="A1132" s="1264" t="str">
        <f>AHSP!C8957</f>
        <v>3.9.2.5</v>
      </c>
      <c r="B1132" s="1269" t="str">
        <f>AHSP!D8957</f>
        <v>Pemasangan 1 m' plint ubin warna uk. 10 s.d. 15x20 cm (1SP : 2PP)</v>
      </c>
      <c r="C1132" s="1265"/>
      <c r="D1132" s="1266"/>
      <c r="E1132" s="1280">
        <v>1</v>
      </c>
      <c r="F1132" s="1264" t="s">
        <v>146</v>
      </c>
      <c r="G1132" s="1430">
        <f>AHSP!I8975</f>
        <v>17765.819500000001</v>
      </c>
      <c r="H1132" s="1415">
        <v>1</v>
      </c>
    </row>
    <row r="1133" spans="1:8">
      <c r="A1133" s="1264"/>
      <c r="B1133" s="1269"/>
      <c r="C1133" s="1265"/>
      <c r="D1133" s="1266"/>
      <c r="E1133" s="1280"/>
      <c r="F1133" s="1264"/>
      <c r="G1133" s="1429"/>
    </row>
    <row r="1134" spans="1:8">
      <c r="A1134" s="1264" t="str">
        <f>AHSP!C8977</f>
        <v>3.9.2.6</v>
      </c>
      <c r="B1134" s="1269" t="str">
        <f>AHSP!D8977</f>
        <v>Pemasangan 1 m' plint ubin warna uk. 10 s.d. 15x30 cm (1SP : 2PP)</v>
      </c>
      <c r="C1134" s="1265"/>
      <c r="D1134" s="1266"/>
      <c r="E1134" s="1280">
        <v>1</v>
      </c>
      <c r="F1134" s="1264" t="s">
        <v>146</v>
      </c>
      <c r="G1134" s="1430">
        <f>AHSP!I8995</f>
        <v>19404.874499999998</v>
      </c>
      <c r="H1134" s="1251">
        <v>1</v>
      </c>
    </row>
    <row r="1135" spans="1:8">
      <c r="A1135" s="1264"/>
      <c r="B1135" s="1269"/>
      <c r="C1135" s="1265"/>
      <c r="D1135" s="1266"/>
      <c r="E1135" s="1280"/>
      <c r="F1135" s="1264"/>
      <c r="G1135" s="1429"/>
    </row>
    <row r="1136" spans="1:8">
      <c r="A1136" s="1264" t="str">
        <f>AHSP!C8997</f>
        <v>3.9.2.7</v>
      </c>
      <c r="B1136" s="1269" t="str">
        <f>AHSP!D8997</f>
        <v>Pemasangan 1 m' plint ubin warna uk. 10 s.d. 15x40 cm (1SP : 2PP)</v>
      </c>
      <c r="C1136" s="1265"/>
      <c r="D1136" s="1266"/>
      <c r="E1136" s="1280">
        <v>1</v>
      </c>
      <c r="F1136" s="1264" t="s">
        <v>146</v>
      </c>
      <c r="G1136" s="1430">
        <f>AHSP!I9015</f>
        <v>20692.011999999999</v>
      </c>
      <c r="H1136" s="1415">
        <v>1</v>
      </c>
    </row>
    <row r="1137" spans="1:8">
      <c r="A1137" s="1264"/>
      <c r="B1137" s="1269"/>
      <c r="C1137" s="1265"/>
      <c r="D1137" s="1266"/>
      <c r="E1137" s="1280"/>
      <c r="F1137" s="1264"/>
      <c r="G1137" s="1429"/>
    </row>
    <row r="1138" spans="1:8">
      <c r="A1138" s="1264" t="str">
        <f>AHSP!C9017</f>
        <v>3.9.2.8</v>
      </c>
      <c r="B1138" s="1269" t="str">
        <f>AHSP!D9017</f>
        <v>Pemasangan 1 m' plint ubin warna uk. 10 s.d. 15x60 cm (1SP : 2PP)</v>
      </c>
      <c r="C1138" s="1265"/>
      <c r="D1138" s="1266"/>
      <c r="E1138" s="1280">
        <v>1</v>
      </c>
      <c r="F1138" s="1264" t="s">
        <v>146</v>
      </c>
      <c r="G1138" s="1430">
        <f>AHSP!I9035</f>
        <v>22179.349500000004</v>
      </c>
      <c r="H1138" s="1251">
        <v>1</v>
      </c>
    </row>
    <row r="1139" spans="1:8">
      <c r="A1139" s="1264"/>
      <c r="B1139" s="1269"/>
      <c r="C1139" s="1265"/>
      <c r="D1139" s="1266"/>
      <c r="E1139" s="1280"/>
      <c r="F1139" s="1264"/>
      <c r="G1139" s="1429"/>
    </row>
    <row r="1140" spans="1:8">
      <c r="A1140" s="1412" t="str">
        <f>AHSP!C9037</f>
        <v>3.9.3</v>
      </c>
      <c r="B1140" s="1418" t="str">
        <f>AHSP!D9037</f>
        <v xml:space="preserve">UBIN TERASO </v>
      </c>
      <c r="C1140" s="1265"/>
      <c r="D1140" s="1266"/>
      <c r="E1140" s="1280"/>
      <c r="F1140" s="1264"/>
      <c r="G1140" s="1429"/>
    </row>
    <row r="1141" spans="1:8">
      <c r="A1141" s="1264" t="str">
        <f>AHSP!C9038</f>
        <v>3.9.3.1</v>
      </c>
      <c r="B1141" s="1269" t="str">
        <f>AHSP!D9038</f>
        <v>Pemasangan 1 m2 lantai ubin teraso uk. 30x30 cm (1SP : 2PP)</v>
      </c>
      <c r="C1141" s="1265"/>
      <c r="D1141" s="1266"/>
      <c r="E1141" s="1280">
        <v>1</v>
      </c>
      <c r="F1141" s="1264" t="s">
        <v>115</v>
      </c>
      <c r="G1141" s="1430">
        <f>AHSP!I9056</f>
        <v>44377.988600000004</v>
      </c>
      <c r="H1141" s="1415">
        <v>1</v>
      </c>
    </row>
    <row r="1142" spans="1:8">
      <c r="A1142" s="1264"/>
      <c r="B1142" s="1269"/>
      <c r="C1142" s="1265"/>
      <c r="D1142" s="1266"/>
      <c r="E1142" s="1280"/>
      <c r="F1142" s="1264"/>
      <c r="G1142" s="1429"/>
    </row>
    <row r="1143" spans="1:8">
      <c r="A1143" s="1264" t="str">
        <f>AHSP!C9058</f>
        <v>3.9.3.2</v>
      </c>
      <c r="B1143" s="1269" t="str">
        <f>AHSP!D9058</f>
        <v>Pemasangan 1 m2 lantai ubin teraso uk. 40x40 cm (1SP : 2PP)</v>
      </c>
      <c r="C1143" s="1265"/>
      <c r="D1143" s="1266"/>
      <c r="E1143" s="1280">
        <v>1</v>
      </c>
      <c r="F1143" s="1264" t="s">
        <v>115</v>
      </c>
      <c r="G1143" s="1430">
        <f>AHSP!I9076</f>
        <v>47782.594199999992</v>
      </c>
      <c r="H1143" s="1251">
        <v>1</v>
      </c>
    </row>
    <row r="1144" spans="1:8">
      <c r="A1144" s="1264"/>
      <c r="B1144" s="1269"/>
      <c r="C1144" s="1265"/>
      <c r="D1144" s="1266"/>
      <c r="E1144" s="1280"/>
      <c r="F1144" s="1264"/>
      <c r="G1144" s="1429"/>
    </row>
    <row r="1145" spans="1:8">
      <c r="A1145" s="1264" t="str">
        <f>AHSP!C9078</f>
        <v>3.9.3.3</v>
      </c>
      <c r="B1145" s="1269" t="str">
        <f>AHSP!D9078</f>
        <v xml:space="preserve">Pemasangan 1 m2 lantai teraso cor di tempat, tebal 3cm  </v>
      </c>
      <c r="C1145" s="1265"/>
      <c r="D1145" s="1266"/>
      <c r="E1145" s="1280">
        <v>1</v>
      </c>
      <c r="F1145" s="1264" t="s">
        <v>115</v>
      </c>
      <c r="G1145" s="1430">
        <f>AHSP!I9094</f>
        <v>111764.5496</v>
      </c>
      <c r="H1145" s="1415">
        <v>1</v>
      </c>
    </row>
    <row r="1146" spans="1:8">
      <c r="A1146" s="1264"/>
      <c r="B1146" s="1269"/>
      <c r="C1146" s="1265"/>
      <c r="D1146" s="1266"/>
      <c r="E1146" s="1280"/>
      <c r="F1146" s="1264"/>
      <c r="G1146" s="1429"/>
    </row>
    <row r="1147" spans="1:8">
      <c r="A1147" s="1264" t="str">
        <f>AHSP!C9096</f>
        <v>3.9.3.4</v>
      </c>
      <c r="B1147" s="1269" t="str">
        <f>AHSP!D9096</f>
        <v>Pemasangan 1 m' plint ubin teraso uk. 10 s.d. 15x30 cm (1SP : 2PP)</v>
      </c>
      <c r="C1147" s="1265"/>
      <c r="D1147" s="1266"/>
      <c r="E1147" s="1280">
        <v>1</v>
      </c>
      <c r="F1147" s="1264" t="s">
        <v>146</v>
      </c>
      <c r="G1147" s="1430">
        <f>AHSP!I9114</f>
        <v>19404.874499999998</v>
      </c>
      <c r="H1147" s="1251">
        <v>1</v>
      </c>
    </row>
    <row r="1148" spans="1:8">
      <c r="A1148" s="1264"/>
      <c r="B1148" s="1269"/>
      <c r="C1148" s="1265"/>
      <c r="D1148" s="1266"/>
      <c r="E1148" s="1280"/>
      <c r="F1148" s="1264"/>
      <c r="G1148" s="1429"/>
    </row>
    <row r="1149" spans="1:8">
      <c r="A1149" s="1264" t="str">
        <f>AHSP!C9116</f>
        <v>3.9.3.5</v>
      </c>
      <c r="B1149" s="1269" t="str">
        <f>AHSP!D9116</f>
        <v>Pemasangan 1 m' plint ubin teraso uk. 10 s.d. 15x40 cm (1SP : 2PP)</v>
      </c>
      <c r="C1149" s="1265"/>
      <c r="D1149" s="1266"/>
      <c r="E1149" s="1280">
        <v>1</v>
      </c>
      <c r="F1149" s="1264" t="s">
        <v>146</v>
      </c>
      <c r="G1149" s="1430">
        <f>AHSP!I9134</f>
        <v>20692.011999999999</v>
      </c>
      <c r="H1149" s="1415">
        <v>1</v>
      </c>
    </row>
    <row r="1150" spans="1:8">
      <c r="A1150" s="1264"/>
      <c r="B1150" s="1269"/>
      <c r="C1150" s="1265"/>
      <c r="D1150" s="1266"/>
      <c r="E1150" s="1280"/>
      <c r="F1150" s="1264"/>
      <c r="G1150" s="1429"/>
    </row>
    <row r="1151" spans="1:8">
      <c r="A1151" s="1412" t="str">
        <f>AHSP!C9136</f>
        <v>3.9.4</v>
      </c>
      <c r="B1151" s="1418" t="str">
        <f>AHSP!D9136</f>
        <v>HOMOGENEOUS TILE</v>
      </c>
      <c r="C1151" s="1265"/>
      <c r="D1151" s="1266"/>
      <c r="E1151" s="1280"/>
      <c r="F1151" s="1264"/>
      <c r="G1151" s="1429"/>
    </row>
    <row r="1152" spans="1:8">
      <c r="A1152" s="1264" t="str">
        <f>AHSP!C9137</f>
        <v>3.9.4.1</v>
      </c>
      <c r="B1152" s="1269" t="str">
        <f>AHSP!D9137</f>
        <v>Pemasangan 1 m2 lantai homogenous tile  Polis uk. 30x30 cm (1SP : 2PP)</v>
      </c>
      <c r="C1152" s="1265"/>
      <c r="D1152" s="1266"/>
      <c r="E1152" s="1280">
        <v>1</v>
      </c>
      <c r="F1152" s="1264" t="s">
        <v>115</v>
      </c>
      <c r="G1152" s="1430">
        <f>AHSP!I9155</f>
        <v>44377.988600000004</v>
      </c>
      <c r="H1152" s="1251">
        <v>1</v>
      </c>
    </row>
    <row r="1153" spans="1:8">
      <c r="A1153" s="1264"/>
      <c r="B1153" s="1269"/>
      <c r="C1153" s="1265"/>
      <c r="D1153" s="1266"/>
      <c r="E1153" s="1280"/>
      <c r="F1153" s="1264"/>
      <c r="G1153" s="1429"/>
    </row>
    <row r="1154" spans="1:8">
      <c r="A1154" s="1264" t="str">
        <f>AHSP!C9157</f>
        <v>3.9.4.2</v>
      </c>
      <c r="B1154" s="1269" t="str">
        <f>AHSP!D9157</f>
        <v>Pemasangan 1 m2 lantai homogenous tile polish uk. 40x40 cm (1SP : 2PP)</v>
      </c>
      <c r="C1154" s="1265"/>
      <c r="D1154" s="1266"/>
      <c r="E1154" s="1280">
        <v>1</v>
      </c>
      <c r="F1154" s="1264" t="s">
        <v>115</v>
      </c>
      <c r="G1154" s="1430">
        <f>AHSP!I9175</f>
        <v>47782.594199999992</v>
      </c>
      <c r="H1154" s="1415">
        <v>1</v>
      </c>
    </row>
    <row r="1155" spans="1:8">
      <c r="A1155" s="1264"/>
      <c r="B1155" s="1269"/>
      <c r="C1155" s="1265"/>
      <c r="D1155" s="1266"/>
      <c r="E1155" s="1280"/>
      <c r="F1155" s="1264"/>
      <c r="G1155" s="1429"/>
    </row>
    <row r="1156" spans="1:8">
      <c r="A1156" s="1264" t="str">
        <f>AHSP!C9177</f>
        <v>3.9.4.3</v>
      </c>
      <c r="B1156" s="1269" t="str">
        <f>AHSP!D9177</f>
        <v>Pemasangan 1 m2 lantai homogenous tile Polish  uk. 60x60 cm (1SP : 2PP)</v>
      </c>
      <c r="C1156" s="1265"/>
      <c r="D1156" s="1266"/>
      <c r="E1156" s="1280">
        <v>1</v>
      </c>
      <c r="F1156" s="1264" t="s">
        <v>115</v>
      </c>
      <c r="G1156" s="1430">
        <f>AHSP!I9195</f>
        <v>410273.97400000005</v>
      </c>
      <c r="H1156" s="1251">
        <v>1</v>
      </c>
    </row>
    <row r="1157" spans="1:8">
      <c r="A1157" s="1264"/>
      <c r="B1157" s="1269"/>
      <c r="C1157" s="1265"/>
      <c r="D1157" s="1266"/>
      <c r="E1157" s="1280"/>
      <c r="F1157" s="1264"/>
      <c r="G1157" s="1429"/>
    </row>
    <row r="1158" spans="1:8">
      <c r="A1158" s="1264" t="str">
        <f>AHSP!C9197</f>
        <v>3.9.4.4</v>
      </c>
      <c r="B1158" s="1269" t="str">
        <f>AHSP!D9197</f>
        <v>Pemasangan 1 m' plint homogenous tile Polish  uk. 10 s.d. 15x30 cm (1SP : 2PP)</v>
      </c>
      <c r="C1158" s="1265"/>
      <c r="D1158" s="1266"/>
      <c r="E1158" s="1280">
        <v>1</v>
      </c>
      <c r="F1158" s="1264" t="s">
        <v>146</v>
      </c>
      <c r="G1158" s="1430">
        <f>AHSP!I9215</f>
        <v>19404.874499999998</v>
      </c>
      <c r="H1158" s="1415">
        <v>1</v>
      </c>
    </row>
    <row r="1159" spans="1:8">
      <c r="A1159" s="1264"/>
      <c r="B1159" s="1269"/>
      <c r="C1159" s="1265"/>
      <c r="D1159" s="1266"/>
      <c r="E1159" s="1280"/>
      <c r="F1159" s="1264"/>
      <c r="G1159" s="1429"/>
    </row>
    <row r="1160" spans="1:8">
      <c r="A1160" s="1264" t="str">
        <f>AHSP!C9217</f>
        <v>3.9.4.5</v>
      </c>
      <c r="B1160" s="1269" t="str">
        <f>AHSP!D9217</f>
        <v>Pemasangan 1 m' plint homogenous tile polish uk. 10 s.d. 15x40 cm (1SP : 2PP)</v>
      </c>
      <c r="C1160" s="1265"/>
      <c r="D1160" s="1266"/>
      <c r="E1160" s="1280">
        <v>1</v>
      </c>
      <c r="F1160" s="1264" t="s">
        <v>146</v>
      </c>
      <c r="G1160" s="1430">
        <f>AHSP!I9235</f>
        <v>20692.011999999999</v>
      </c>
      <c r="H1160" s="1251">
        <v>1</v>
      </c>
    </row>
    <row r="1161" spans="1:8">
      <c r="A1161" s="1264"/>
      <c r="B1161" s="1269"/>
      <c r="C1161" s="1265"/>
      <c r="D1161" s="1266"/>
      <c r="E1161" s="1280"/>
      <c r="F1161" s="1264"/>
      <c r="G1161" s="1429"/>
    </row>
    <row r="1162" spans="1:8">
      <c r="A1162" s="1264" t="str">
        <f>AHSP!C9237</f>
        <v>3.9.4.6</v>
      </c>
      <c r="B1162" s="1269" t="str">
        <f>AHSP!D9237</f>
        <v>Pemasangan 1 m' plint homogenous tile polish uk. 10 s.d. 15x60 cm (1SP : 2PP)</v>
      </c>
      <c r="C1162" s="1265"/>
      <c r="D1162" s="1266"/>
      <c r="E1162" s="1280">
        <v>1</v>
      </c>
      <c r="F1162" s="1264" t="s">
        <v>146</v>
      </c>
      <c r="G1162" s="1430">
        <f>AHSP!I9255</f>
        <v>22179.349500000004</v>
      </c>
      <c r="H1162" s="1415">
        <v>1</v>
      </c>
    </row>
    <row r="1163" spans="1:8">
      <c r="A1163" s="1264"/>
      <c r="B1163" s="1269"/>
      <c r="C1163" s="1265"/>
      <c r="D1163" s="1266"/>
      <c r="E1163" s="1280"/>
      <c r="F1163" s="1264"/>
      <c r="G1163" s="1429"/>
    </row>
    <row r="1164" spans="1:8">
      <c r="A1164" s="1264" t="str">
        <f>AHSP!C9258</f>
        <v>3.9.4.7</v>
      </c>
      <c r="B1164" s="1269" t="str">
        <f>AHSP!D9258</f>
        <v>Pemasangan 1 m' lantai homogenous tile unpolish uk. 30x30 cm (1SP : 2PP)</v>
      </c>
      <c r="C1164" s="1265"/>
      <c r="D1164" s="1266"/>
      <c r="E1164" s="1280">
        <v>1</v>
      </c>
      <c r="F1164" s="1264" t="s">
        <v>146</v>
      </c>
      <c r="G1164" s="1430">
        <f>AHSP!I9276</f>
        <v>44377.988600000004</v>
      </c>
      <c r="H1164" s="1251">
        <v>1</v>
      </c>
    </row>
    <row r="1165" spans="1:8">
      <c r="A1165" s="1264"/>
      <c r="B1165" s="1269"/>
      <c r="C1165" s="1265"/>
      <c r="D1165" s="1266"/>
      <c r="E1165" s="1280"/>
      <c r="F1165" s="1264"/>
      <c r="G1165" s="1429"/>
    </row>
    <row r="1166" spans="1:8">
      <c r="A1166" s="1264" t="str">
        <f>AHSP!C9278</f>
        <v>3.9.4.8</v>
      </c>
      <c r="B1166" s="1269" t="str">
        <f>AHSP!D9278</f>
        <v>Pemasangan 1 m' lantai homogenous tile unpolish uk. 40x40 cm (1SP : 2PP)</v>
      </c>
      <c r="C1166" s="1265"/>
      <c r="D1166" s="1266"/>
      <c r="E1166" s="1280">
        <v>1</v>
      </c>
      <c r="F1166" s="1264" t="s">
        <v>146</v>
      </c>
      <c r="G1166" s="1430">
        <f>AHSP!I9296</f>
        <v>47782.594199999992</v>
      </c>
      <c r="H1166" s="1251">
        <v>1</v>
      </c>
    </row>
    <row r="1167" spans="1:8">
      <c r="A1167" s="1264"/>
      <c r="B1167" s="1269"/>
      <c r="C1167" s="1265"/>
      <c r="D1167" s="1266"/>
      <c r="E1167" s="1280"/>
      <c r="F1167" s="1264"/>
      <c r="G1167" s="1429"/>
    </row>
    <row r="1168" spans="1:8">
      <c r="A1168" s="1264" t="str">
        <f>AHSP!C9298</f>
        <v>3.9.4.9</v>
      </c>
      <c r="B1168" s="1269" t="str">
        <f>AHSP!D9298</f>
        <v>Pemasangan 1 m' lantai homogenous tile unpolish uk. 60x60 cm (1SP : 2PP)</v>
      </c>
      <c r="C1168" s="1265"/>
      <c r="D1168" s="1266"/>
      <c r="E1168" s="1280">
        <v>1</v>
      </c>
      <c r="F1168" s="1264" t="s">
        <v>146</v>
      </c>
      <c r="G1168" s="1430">
        <f>AHSP!I9316</f>
        <v>365352.174</v>
      </c>
      <c r="H1168" s="1251">
        <v>1</v>
      </c>
    </row>
    <row r="1169" spans="1:8">
      <c r="A1169" s="1264"/>
      <c r="B1169" s="1269"/>
      <c r="C1169" s="1265"/>
      <c r="D1169" s="1266"/>
      <c r="E1169" s="1280"/>
      <c r="F1169" s="1264"/>
      <c r="G1169" s="1429"/>
    </row>
    <row r="1170" spans="1:8">
      <c r="A1170" s="1264" t="str">
        <f>AHSP!C9318</f>
        <v>3.9.4.10</v>
      </c>
      <c r="B1170" s="1269" t="str">
        <f>AHSP!D9318</f>
        <v>Pemasangan 1 m' plint homogenous tile unpolish uk. 10 s.d. 15x30 cm (1SP : 2PP)</v>
      </c>
      <c r="C1170" s="1265"/>
      <c r="D1170" s="1266"/>
      <c r="E1170" s="1280">
        <v>1</v>
      </c>
      <c r="F1170" s="1264" t="s">
        <v>146</v>
      </c>
      <c r="G1170" s="1430">
        <f>AHSP!I9336</f>
        <v>19404.874499999998</v>
      </c>
      <c r="H1170" s="1251">
        <v>1</v>
      </c>
    </row>
    <row r="1171" spans="1:8">
      <c r="A1171" s="1264"/>
      <c r="B1171" s="1269"/>
      <c r="C1171" s="1265"/>
      <c r="D1171" s="1266"/>
      <c r="E1171" s="1280"/>
      <c r="F1171" s="1264"/>
      <c r="G1171" s="1429"/>
    </row>
    <row r="1172" spans="1:8">
      <c r="A1172" s="1264" t="str">
        <f>AHSP!C9339</f>
        <v>3.9.4.11</v>
      </c>
      <c r="B1172" s="1269" t="str">
        <f>AHSP!D9339</f>
        <v>Pemasangan 1 m' plint homogenous tile unpolish uk. 10 s.d. 15x40 cm (1SP : 2PP)</v>
      </c>
      <c r="C1172" s="1265"/>
      <c r="D1172" s="1266"/>
      <c r="E1172" s="1280">
        <v>1</v>
      </c>
      <c r="F1172" s="1264" t="s">
        <v>146</v>
      </c>
      <c r="G1172" s="1430">
        <f>AHSP!I9357</f>
        <v>20692.011999999999</v>
      </c>
      <c r="H1172" s="1251">
        <v>1</v>
      </c>
    </row>
    <row r="1173" spans="1:8">
      <c r="A1173" s="1264"/>
      <c r="B1173" s="1269"/>
      <c r="C1173" s="1265"/>
      <c r="D1173" s="1266"/>
      <c r="E1173" s="1280"/>
      <c r="F1173" s="1264"/>
      <c r="G1173" s="1429"/>
    </row>
    <row r="1174" spans="1:8">
      <c r="A1174" s="1264" t="str">
        <f>AHSP!C9359</f>
        <v>3.9.4.12</v>
      </c>
      <c r="B1174" s="1269" t="str">
        <f>AHSP!D9359</f>
        <v>Pemasangan 1 m' plint homogenous tile unpolish uk. 10 s.d. 15x60 cm (1SP : 2PP)</v>
      </c>
      <c r="C1174" s="1265"/>
      <c r="D1174" s="1266"/>
      <c r="E1174" s="1280">
        <v>1</v>
      </c>
      <c r="F1174" s="1264" t="s">
        <v>146</v>
      </c>
      <c r="G1174" s="1430">
        <f>AHSP!I9377</f>
        <v>22179.349500000004</v>
      </c>
      <c r="H1174" s="1251">
        <v>1</v>
      </c>
    </row>
    <row r="1175" spans="1:8">
      <c r="A1175" s="1264"/>
      <c r="B1175" s="1269"/>
      <c r="C1175" s="1265"/>
      <c r="D1175" s="1266"/>
      <c r="E1175" s="1280"/>
      <c r="F1175" s="1264"/>
      <c r="G1175" s="1429"/>
    </row>
    <row r="1176" spans="1:8">
      <c r="A1176" s="1412" t="str">
        <f>AHSP!C9380</f>
        <v>3.9.5</v>
      </c>
      <c r="B1176" s="1418" t="str">
        <f>AHSP!D9380</f>
        <v>UBIN GRANIT</v>
      </c>
      <c r="C1176" s="1265"/>
      <c r="D1176" s="1266"/>
      <c r="E1176" s="1280"/>
      <c r="F1176" s="1264"/>
      <c r="G1176" s="1429"/>
    </row>
    <row r="1177" spans="1:8">
      <c r="A1177" s="1264" t="str">
        <f>AHSP!C9381</f>
        <v>3.9.5.1</v>
      </c>
      <c r="B1177" s="1269" t="str">
        <f>AHSP!D9381</f>
        <v xml:space="preserve">Pemasangan 1 m2 lantai ubin granit uk. 30x30 cm (1SP : 2PP) </v>
      </c>
      <c r="C1177" s="1265"/>
      <c r="D1177" s="1266"/>
      <c r="E1177" s="1280">
        <v>1</v>
      </c>
      <c r="F1177" s="1264" t="s">
        <v>115</v>
      </c>
      <c r="G1177" s="1430">
        <f>AHSP!I9399</f>
        <v>355801.62200000003</v>
      </c>
      <c r="H1177" s="1251">
        <v>1</v>
      </c>
    </row>
    <row r="1178" spans="1:8">
      <c r="A1178" s="1264"/>
      <c r="B1178" s="1269"/>
      <c r="C1178" s="1265"/>
      <c r="D1178" s="1266"/>
      <c r="E1178" s="1280"/>
      <c r="F1178" s="1264"/>
      <c r="G1178" s="1429"/>
    </row>
    <row r="1179" spans="1:8">
      <c r="A1179" s="1264" t="str">
        <f>AHSP!C9401</f>
        <v>3.9.5.2</v>
      </c>
      <c r="B1179" s="1269" t="str">
        <f>AHSP!D9401</f>
        <v xml:space="preserve">Pemasangan 1 m2 lantai ubin granit uk. 40x40 cm (1SP : 2PP) </v>
      </c>
      <c r="C1179" s="1265"/>
      <c r="D1179" s="1266"/>
      <c r="E1179" s="1280">
        <v>1</v>
      </c>
      <c r="F1179" s="1264" t="s">
        <v>115</v>
      </c>
      <c r="G1179" s="1430">
        <f>AHSP!I9419</f>
        <v>282186.01399999997</v>
      </c>
      <c r="H1179" s="1251">
        <v>1</v>
      </c>
    </row>
    <row r="1180" spans="1:8">
      <c r="A1180" s="1264"/>
      <c r="B1180" s="1269"/>
      <c r="C1180" s="1265"/>
      <c r="D1180" s="1266"/>
      <c r="E1180" s="1280"/>
      <c r="F1180" s="1264"/>
      <c r="G1180" s="1429"/>
    </row>
    <row r="1181" spans="1:8">
      <c r="A1181" s="1264" t="str">
        <f>AHSP!C9421</f>
        <v>3.9.5.3</v>
      </c>
      <c r="B1181" s="1269" t="str">
        <f>AHSP!D9421</f>
        <v xml:space="preserve">Pemasangan 1 m2 lantai ubin granit uk. 60x60 cm (1SP : 2PP) </v>
      </c>
      <c r="C1181" s="1265"/>
      <c r="D1181" s="1266"/>
      <c r="E1181" s="1280">
        <v>1</v>
      </c>
      <c r="F1181" s="1264" t="s">
        <v>115</v>
      </c>
      <c r="G1181" s="1430">
        <f>AHSP!I9439</f>
        <v>410273.97400000005</v>
      </c>
      <c r="H1181" s="1251">
        <v>1</v>
      </c>
    </row>
    <row r="1182" spans="1:8">
      <c r="A1182" s="1264"/>
      <c r="B1182" s="1269"/>
      <c r="C1182" s="1265"/>
      <c r="D1182" s="1266"/>
      <c r="E1182" s="1280"/>
      <c r="F1182" s="1264"/>
      <c r="G1182" s="1429"/>
    </row>
    <row r="1183" spans="1:8">
      <c r="A1183" s="1264" t="str">
        <f>AHSP!C9441</f>
        <v>3.9.5.4</v>
      </c>
      <c r="B1183" s="1269" t="str">
        <f>AHSP!D9441</f>
        <v>Pemasangan 1 m' plint ubin granit uk. 10 s.d. 15x30 cm (1SP : 2PP)</v>
      </c>
      <c r="C1183" s="1265"/>
      <c r="D1183" s="1266"/>
      <c r="E1183" s="1280">
        <v>1</v>
      </c>
      <c r="F1183" s="1264" t="s">
        <v>146</v>
      </c>
      <c r="G1183" s="1430">
        <f>AHSP!I9459</f>
        <v>19404.874499999998</v>
      </c>
      <c r="H1183" s="1251">
        <v>1</v>
      </c>
    </row>
    <row r="1184" spans="1:8">
      <c r="A1184" s="1264"/>
      <c r="B1184" s="1269"/>
      <c r="C1184" s="1265"/>
      <c r="D1184" s="1266"/>
      <c r="E1184" s="1280"/>
      <c r="F1184" s="1264"/>
      <c r="G1184" s="1429"/>
    </row>
    <row r="1185" spans="1:8">
      <c r="A1185" s="1264" t="str">
        <f>AHSP!C9461</f>
        <v>3.9.5.5</v>
      </c>
      <c r="B1185" s="1269" t="str">
        <f>AHSP!D9461</f>
        <v>Pemasangan 1 m' plint ubin granit uk. 10 s.d. 15x40 cm (1SP : 2PP)</v>
      </c>
      <c r="C1185" s="1265"/>
      <c r="D1185" s="1266"/>
      <c r="E1185" s="1280">
        <v>1</v>
      </c>
      <c r="F1185" s="1264" t="s">
        <v>146</v>
      </c>
      <c r="G1185" s="1430">
        <f>AHSP!I9479</f>
        <v>20692.011999999999</v>
      </c>
      <c r="H1185" s="1251">
        <v>1</v>
      </c>
    </row>
    <row r="1186" spans="1:8">
      <c r="A1186" s="1264"/>
      <c r="B1186" s="1269"/>
      <c r="C1186" s="1265"/>
      <c r="D1186" s="1266"/>
      <c r="E1186" s="1280"/>
      <c r="F1186" s="1264"/>
      <c r="G1186" s="1429"/>
    </row>
    <row r="1187" spans="1:8">
      <c r="A1187" s="1264" t="str">
        <f>AHSP!C9481</f>
        <v>3.9.5.6</v>
      </c>
      <c r="B1187" s="1269" t="str">
        <f>AHSP!D9481</f>
        <v>Pemasangan 1 m' plint ubin granit uk. 10 s.d. 15x60 cm (1SP : 2PP)</v>
      </c>
      <c r="C1187" s="1265"/>
      <c r="D1187" s="1266"/>
      <c r="E1187" s="1280">
        <v>1</v>
      </c>
      <c r="F1187" s="1264" t="s">
        <v>146</v>
      </c>
      <c r="G1187" s="1430">
        <f>AHSP!I9499</f>
        <v>22179.349500000004</v>
      </c>
      <c r="H1187" s="1251">
        <v>1</v>
      </c>
    </row>
    <row r="1188" spans="1:8">
      <c r="A1188" s="1264"/>
      <c r="B1188" s="1269"/>
      <c r="C1188" s="1265"/>
      <c r="D1188" s="1266"/>
      <c r="E1188" s="1280"/>
      <c r="F1188" s="1264"/>
      <c r="G1188" s="1429"/>
    </row>
    <row r="1189" spans="1:8">
      <c r="A1189" s="1412" t="str">
        <f>AHSP!C9501</f>
        <v>3.9.6</v>
      </c>
      <c r="B1189" s="1418" t="str">
        <f>AHSP!D9501</f>
        <v>UBIN TERALUX</v>
      </c>
      <c r="C1189" s="1265"/>
      <c r="D1189" s="1266"/>
      <c r="E1189" s="1280"/>
      <c r="F1189" s="1264"/>
      <c r="G1189" s="1429"/>
    </row>
    <row r="1190" spans="1:8">
      <c r="A1190" s="1264" t="str">
        <f>AHSP!C9502</f>
        <v>3.9.6.1</v>
      </c>
      <c r="B1190" s="1269" t="str">
        <f>AHSP!D9502</f>
        <v>Pemasangan 1 m2 lantai ubin teralux marmer uk. 30x30 cm (1SP : 2PP)</v>
      </c>
      <c r="C1190" s="1265"/>
      <c r="D1190" s="1266"/>
      <c r="E1190" s="1280">
        <v>1</v>
      </c>
      <c r="F1190" s="1264" t="s">
        <v>115</v>
      </c>
      <c r="G1190" s="1430">
        <f>AHSP!I9520</f>
        <v>44377.988600000004</v>
      </c>
      <c r="H1190" s="1251">
        <v>1</v>
      </c>
    </row>
    <row r="1191" spans="1:8">
      <c r="A1191" s="1264"/>
      <c r="B1191" s="1269"/>
      <c r="C1191" s="1265"/>
      <c r="D1191" s="1266"/>
      <c r="E1191" s="1280"/>
      <c r="F1191" s="1264"/>
      <c r="G1191" s="1429"/>
    </row>
    <row r="1192" spans="1:8">
      <c r="A1192" s="1264" t="str">
        <f>AHSP!C9522</f>
        <v>3.9.6.2</v>
      </c>
      <c r="B1192" s="1269" t="str">
        <f>AHSP!D9522</f>
        <v>Pemasangan 1 m2 lantai ubin teralux marmer uk. 40x40 cm (1SP : 2PP)</v>
      </c>
      <c r="C1192" s="1265"/>
      <c r="D1192" s="1266"/>
      <c r="E1192" s="1280">
        <v>1</v>
      </c>
      <c r="F1192" s="1264" t="s">
        <v>115</v>
      </c>
      <c r="G1192" s="1430">
        <f>AHSP!I9540</f>
        <v>47782.594199999992</v>
      </c>
      <c r="H1192" s="1251">
        <v>1</v>
      </c>
    </row>
    <row r="1193" spans="1:8">
      <c r="A1193" s="1264"/>
      <c r="B1193" s="1269"/>
      <c r="C1193" s="1265"/>
      <c r="D1193" s="1266"/>
      <c r="E1193" s="1280"/>
      <c r="F1193" s="1264"/>
      <c r="G1193" s="1429"/>
    </row>
    <row r="1194" spans="1:8">
      <c r="A1194" s="1264" t="str">
        <f>AHSP!C9542</f>
        <v>3.9.6.3</v>
      </c>
      <c r="B1194" s="1269" t="str">
        <f>AHSP!D9542</f>
        <v>Pemasangan 1 m2 lantai ubin teralux marmer uk. 60x60 cm (1SP : 2PP)</v>
      </c>
      <c r="C1194" s="1265"/>
      <c r="D1194" s="1266"/>
      <c r="E1194" s="1280">
        <v>1</v>
      </c>
      <c r="F1194" s="1264" t="s">
        <v>115</v>
      </c>
      <c r="G1194" s="1430">
        <f>AHSP!I9560</f>
        <v>67887.023600000015</v>
      </c>
      <c r="H1194" s="1251">
        <v>1</v>
      </c>
    </row>
    <row r="1195" spans="1:8">
      <c r="A1195" s="1264"/>
      <c r="B1195" s="1269"/>
      <c r="C1195" s="1265"/>
      <c r="D1195" s="1266"/>
      <c r="E1195" s="1280"/>
      <c r="F1195" s="1264"/>
      <c r="G1195" s="1429"/>
    </row>
    <row r="1196" spans="1:8">
      <c r="A1196" s="1264" t="str">
        <f>AHSP!C9562</f>
        <v>3.9.6.4</v>
      </c>
      <c r="B1196" s="1269" t="str">
        <f>AHSP!D9562</f>
        <v>Pemasangan 1 m' plint ubin teralux kerang uk. 10 s.d. 15x30 cm (1SP : 2PP)</v>
      </c>
      <c r="C1196" s="1265"/>
      <c r="D1196" s="1266"/>
      <c r="E1196" s="1280">
        <v>1</v>
      </c>
      <c r="F1196" s="1264" t="s">
        <v>146</v>
      </c>
      <c r="G1196" s="1430">
        <f>AHSP!I9580</f>
        <v>19404.874499999998</v>
      </c>
      <c r="H1196" s="1251">
        <v>1</v>
      </c>
    </row>
    <row r="1197" spans="1:8">
      <c r="A1197" s="1264"/>
      <c r="B1197" s="1269"/>
      <c r="C1197" s="1265"/>
      <c r="D1197" s="1266"/>
      <c r="E1197" s="1280"/>
      <c r="F1197" s="1264"/>
      <c r="G1197" s="1429"/>
    </row>
    <row r="1198" spans="1:8">
      <c r="A1198" s="1264" t="str">
        <f>AHSP!C9582</f>
        <v>3.9.6.5</v>
      </c>
      <c r="B1198" s="1269" t="str">
        <f>AHSP!D9582</f>
        <v>Pemasangan 1 m' plint ubin teralux kerang uk. 10 s.d. 15x40 cm (1SP : 2PP)</v>
      </c>
      <c r="C1198" s="1265"/>
      <c r="D1198" s="1266"/>
      <c r="E1198" s="1280">
        <v>1</v>
      </c>
      <c r="F1198" s="1264" t="s">
        <v>146</v>
      </c>
      <c r="G1198" s="1430">
        <f>AHSP!I9600</f>
        <v>20692.011999999999</v>
      </c>
      <c r="H1198" s="1251">
        <v>1</v>
      </c>
    </row>
    <row r="1199" spans="1:8">
      <c r="A1199" s="1264"/>
      <c r="B1199" s="1269"/>
      <c r="C1199" s="1265"/>
      <c r="D1199" s="1266"/>
      <c r="E1199" s="1280"/>
      <c r="F1199" s="1264"/>
      <c r="G1199" s="1429"/>
    </row>
    <row r="1200" spans="1:8">
      <c r="A1200" s="1264" t="str">
        <f>AHSP!C9602</f>
        <v>3.9.6.6</v>
      </c>
      <c r="B1200" s="1269" t="str">
        <f>AHSP!D9602</f>
        <v>Pemasangan 1 m' plint ubin teralux kerang uk. 10 s.d. 15x60 cm (1SP : 2PP)</v>
      </c>
      <c r="C1200" s="1265"/>
      <c r="D1200" s="1266"/>
      <c r="E1200" s="1280">
        <v>1</v>
      </c>
      <c r="F1200" s="1264" t="s">
        <v>146</v>
      </c>
      <c r="G1200" s="1430">
        <f>AHSP!I9620</f>
        <v>22179.349500000004</v>
      </c>
      <c r="H1200" s="1251">
        <v>1</v>
      </c>
    </row>
    <row r="1201" spans="1:8">
      <c r="A1201" s="1264"/>
      <c r="B1201" s="1269"/>
      <c r="C1201" s="1265"/>
      <c r="D1201" s="1266"/>
      <c r="E1201" s="1280"/>
      <c r="F1201" s="1264"/>
      <c r="G1201" s="1429"/>
    </row>
    <row r="1202" spans="1:8">
      <c r="A1202" s="1264" t="str">
        <f>AHSP!C9622</f>
        <v>3.9.6.7</v>
      </c>
      <c r="B1202" s="1269" t="str">
        <f>AHSP!D9622</f>
        <v>Pemasangan 1 m' plint ubin teralux marmer uk. 10 s.d. 15x30 cm (1SP : 2PP)</v>
      </c>
      <c r="C1202" s="1265"/>
      <c r="D1202" s="1266"/>
      <c r="E1202" s="1280">
        <v>1</v>
      </c>
      <c r="F1202" s="1264" t="s">
        <v>146</v>
      </c>
      <c r="G1202" s="1430">
        <f>AHSP!I9640</f>
        <v>19404.874499999998</v>
      </c>
      <c r="H1202" s="1251">
        <v>1</v>
      </c>
    </row>
    <row r="1203" spans="1:8">
      <c r="A1203" s="1264"/>
      <c r="B1203" s="1269"/>
      <c r="C1203" s="1265"/>
      <c r="D1203" s="1266"/>
      <c r="E1203" s="1280"/>
      <c r="F1203" s="1264"/>
      <c r="G1203" s="1429"/>
    </row>
    <row r="1204" spans="1:8">
      <c r="A1204" s="1264" t="str">
        <f>AHSP!C9642</f>
        <v>3.9.6.8</v>
      </c>
      <c r="B1204" s="1269" t="str">
        <f>AHSP!D9642</f>
        <v>Pemasangan 1 m' plint ubin teralux marmer uk. 10 s.d. 15x40 cm (1SP : 2PP)</v>
      </c>
      <c r="C1204" s="1265"/>
      <c r="D1204" s="1266"/>
      <c r="E1204" s="1280">
        <v>1</v>
      </c>
      <c r="F1204" s="1264" t="s">
        <v>146</v>
      </c>
      <c r="G1204" s="1430">
        <f>AHSP!I9660</f>
        <v>20692.011999999999</v>
      </c>
      <c r="H1204" s="1251">
        <v>1</v>
      </c>
    </row>
    <row r="1205" spans="1:8">
      <c r="A1205" s="1264"/>
      <c r="B1205" s="1269"/>
      <c r="C1205" s="1265"/>
      <c r="D1205" s="1266"/>
      <c r="E1205" s="1280"/>
      <c r="F1205" s="1264"/>
      <c r="G1205" s="1429"/>
    </row>
    <row r="1206" spans="1:8">
      <c r="A1206" s="1264" t="str">
        <f>AHSP!C9662</f>
        <v>3.9.6.9</v>
      </c>
      <c r="B1206" s="1269" t="str">
        <f>AHSP!D9662</f>
        <v>Pemasangan 1 m' plint ubin teralux marmer uk. 10 s.d. 15x60 cm (1SP : 2PP)</v>
      </c>
      <c r="C1206" s="1265"/>
      <c r="D1206" s="1266"/>
      <c r="E1206" s="1280">
        <v>1</v>
      </c>
      <c r="F1206" s="1264" t="s">
        <v>146</v>
      </c>
      <c r="G1206" s="1430">
        <f>AHSP!I9680</f>
        <v>22179.349500000004</v>
      </c>
      <c r="H1206" s="1251">
        <v>1</v>
      </c>
    </row>
    <row r="1207" spans="1:8">
      <c r="A1207" s="1264"/>
      <c r="B1207" s="1269"/>
      <c r="C1207" s="1265"/>
      <c r="D1207" s="1266"/>
      <c r="E1207" s="1280"/>
      <c r="F1207" s="1264"/>
      <c r="G1207" s="1429"/>
    </row>
    <row r="1208" spans="1:8">
      <c r="A1208" s="1412" t="str">
        <f>AHSP!C9683</f>
        <v>3.9.7</v>
      </c>
      <c r="B1208" s="1418" t="str">
        <f>AHSP!D9683</f>
        <v xml:space="preserve">KERAMIK ARTISTIK </v>
      </c>
      <c r="C1208" s="1265"/>
      <c r="D1208" s="1266"/>
      <c r="E1208" s="1280"/>
      <c r="F1208" s="1264"/>
      <c r="G1208" s="1429"/>
    </row>
    <row r="1209" spans="1:8">
      <c r="A1209" s="1264" t="str">
        <f>AHSP!C9684</f>
        <v>3.9.7.1</v>
      </c>
      <c r="B1209" s="1269" t="str">
        <f>AHSP!D9684</f>
        <v>Pemasangan 1 m2 lantai keramik artistik uk. 8x8 cm (1SP : 2PP)</v>
      </c>
      <c r="C1209" s="1265"/>
      <c r="D1209" s="1266"/>
      <c r="E1209" s="1280">
        <v>1</v>
      </c>
      <c r="F1209" s="1264" t="s">
        <v>115</v>
      </c>
      <c r="G1209" s="1430">
        <f>AHSP!I9702</f>
        <v>94273.021999999997</v>
      </c>
      <c r="H1209" s="1251">
        <v>1</v>
      </c>
    </row>
    <row r="1210" spans="1:8">
      <c r="A1210" s="1264"/>
      <c r="B1210" s="1269"/>
      <c r="C1210" s="1265"/>
      <c r="D1210" s="1266"/>
      <c r="E1210" s="1280"/>
      <c r="F1210" s="1264"/>
      <c r="G1210" s="1429"/>
    </row>
    <row r="1211" spans="1:8">
      <c r="A1211" s="1264" t="str">
        <f>AHSP!C9704</f>
        <v>3.9.7.2</v>
      </c>
      <c r="B1211" s="1269" t="str">
        <f>AHSP!D9704</f>
        <v>Pemasangan 1 m2 lantai keramik artistik uk. 10x10 cm (1SP : 2PP)</v>
      </c>
      <c r="C1211" s="1265"/>
      <c r="D1211" s="1266"/>
      <c r="E1211" s="1280">
        <v>1</v>
      </c>
      <c r="F1211" s="1264" t="s">
        <v>115</v>
      </c>
      <c r="G1211" s="1430">
        <f>AHSP!I9722</f>
        <v>103635.35490000001</v>
      </c>
      <c r="H1211" s="1251">
        <v>1</v>
      </c>
    </row>
    <row r="1212" spans="1:8">
      <c r="A1212" s="1264"/>
      <c r="B1212" s="1269"/>
      <c r="C1212" s="1265"/>
      <c r="D1212" s="1266"/>
      <c r="E1212" s="1280"/>
      <c r="F1212" s="1264"/>
      <c r="G1212" s="1429"/>
    </row>
    <row r="1213" spans="1:8">
      <c r="A1213" s="1264" t="str">
        <f>AHSP!C9724</f>
        <v>3.9.7.3</v>
      </c>
      <c r="B1213" s="1269" t="str">
        <f>AHSP!D9724</f>
        <v>Pemasangan 1 m2 lantai keramik artistik uk. 20x20 cm (1SP : 2PP)</v>
      </c>
      <c r="C1213" s="1265"/>
      <c r="D1213" s="1266"/>
      <c r="E1213" s="1280">
        <v>1</v>
      </c>
      <c r="F1213" s="1264" t="s">
        <v>115</v>
      </c>
      <c r="G1213" s="1430">
        <f>AHSP!I9742</f>
        <v>217372.76990000001</v>
      </c>
      <c r="H1213" s="1251">
        <v>1</v>
      </c>
    </row>
    <row r="1214" spans="1:8">
      <c r="A1214" s="1264"/>
      <c r="B1214" s="1269"/>
      <c r="C1214" s="1265"/>
      <c r="D1214" s="1266"/>
      <c r="E1214" s="1280"/>
      <c r="F1214" s="1264"/>
      <c r="G1214" s="1429"/>
    </row>
    <row r="1215" spans="1:8">
      <c r="A1215" s="1264" t="str">
        <f>AHSP!C9744</f>
        <v>3.9.7.4</v>
      </c>
      <c r="B1215" s="1269" t="str">
        <f>AHSP!D9744</f>
        <v>Pemasangan 1 m2 lantai keramik artistik uk. 30x30 cm (1SP : 2PP)</v>
      </c>
      <c r="C1215" s="1265"/>
      <c r="D1215" s="1266"/>
      <c r="E1215" s="1280">
        <v>1</v>
      </c>
      <c r="F1215" s="1264" t="s">
        <v>115</v>
      </c>
      <c r="G1215" s="1430">
        <f>AHSP!I9762</f>
        <v>217356.72859999997</v>
      </c>
      <c r="H1215" s="1251">
        <v>1</v>
      </c>
    </row>
    <row r="1216" spans="1:8">
      <c r="A1216" s="1264"/>
      <c r="B1216" s="1269"/>
      <c r="C1216" s="1265"/>
      <c r="D1216" s="1266"/>
      <c r="E1216" s="1280"/>
      <c r="F1216" s="1264"/>
      <c r="G1216" s="1429"/>
    </row>
    <row r="1217" spans="1:8">
      <c r="A1217" s="1264" t="str">
        <f>AHSP!C9764</f>
        <v>3.9.7.5</v>
      </c>
      <c r="B1217" s="1269" t="str">
        <f>AHSP!D9764</f>
        <v>Pemasangan 1 m2 lantai keramik artistik uk. 40x40 cm (1SP : 2PP)</v>
      </c>
      <c r="C1217" s="1265"/>
      <c r="D1217" s="1266"/>
      <c r="E1217" s="1280">
        <v>1</v>
      </c>
      <c r="F1217" s="1264" t="s">
        <v>115</v>
      </c>
      <c r="G1217" s="1430">
        <f>AHSP!I9782</f>
        <v>217351.11419999998</v>
      </c>
      <c r="H1217" s="1251">
        <v>1</v>
      </c>
    </row>
    <row r="1218" spans="1:8">
      <c r="A1218" s="1264"/>
      <c r="B1218" s="1269"/>
      <c r="C1218" s="1265"/>
      <c r="D1218" s="1266"/>
      <c r="E1218" s="1280"/>
      <c r="F1218" s="1264"/>
      <c r="G1218" s="1429"/>
    </row>
    <row r="1219" spans="1:8">
      <c r="A1219" s="1264" t="str">
        <f>AHSP!C9784</f>
        <v>3.9.7.6</v>
      </c>
      <c r="B1219" s="1269" t="str">
        <f>AHSP!D9784</f>
        <v>Pemasangan 1 m' plint internal cove artistik uk. 5x5x20 cm (1SP : 2PP)</v>
      </c>
      <c r="C1219" s="1265"/>
      <c r="D1219" s="1266"/>
      <c r="E1219" s="1280">
        <v>1</v>
      </c>
      <c r="F1219" s="1264" t="s">
        <v>146</v>
      </c>
      <c r="G1219" s="1430">
        <f>AHSP!I9802</f>
        <v>320492.91450000001</v>
      </c>
      <c r="H1219" s="1251">
        <v>1</v>
      </c>
    </row>
    <row r="1220" spans="1:8">
      <c r="A1220" s="1264"/>
      <c r="B1220" s="1269"/>
      <c r="C1220" s="1265"/>
      <c r="D1220" s="1266"/>
      <c r="E1220" s="1280"/>
      <c r="F1220" s="1264"/>
      <c r="G1220" s="1429"/>
    </row>
    <row r="1221" spans="1:8">
      <c r="A1221" s="1412" t="str">
        <f>AHSP!C9805</f>
        <v>3.9.8</v>
      </c>
      <c r="B1221" s="1418" t="str">
        <f>AHSP!D9805</f>
        <v xml:space="preserve">KERAMIK </v>
      </c>
      <c r="C1221" s="1265"/>
      <c r="D1221" s="1266"/>
      <c r="E1221" s="1280"/>
      <c r="F1221" s="1264"/>
      <c r="G1221" s="1429"/>
    </row>
    <row r="1222" spans="1:8">
      <c r="A1222" s="1264" t="str">
        <f>AHSP!C9806</f>
        <v>3.9.8.1</v>
      </c>
      <c r="B1222" s="1269" t="str">
        <f>AHSP!D9806</f>
        <v>Pemasangan 1 m2 lantai keramik uk. 20x20 cm (1SP : 2PP)</v>
      </c>
      <c r="C1222" s="1265"/>
      <c r="D1222" s="1266"/>
      <c r="E1222" s="1280">
        <v>1</v>
      </c>
      <c r="F1222" s="1264" t="s">
        <v>115</v>
      </c>
      <c r="G1222" s="1430">
        <f>AHSP!I9824</f>
        <v>343666.77399999998</v>
      </c>
      <c r="H1222" s="1251">
        <v>1</v>
      </c>
    </row>
    <row r="1223" spans="1:8">
      <c r="A1223" s="1264"/>
      <c r="B1223" s="1269"/>
      <c r="C1223" s="1265"/>
      <c r="D1223" s="1266"/>
      <c r="E1223" s="1280"/>
      <c r="F1223" s="1264"/>
      <c r="G1223" s="1429"/>
    </row>
    <row r="1224" spans="1:8">
      <c r="A1224" s="1264" t="str">
        <f>AHSP!C9826</f>
        <v>3.9.8.2</v>
      </c>
      <c r="B1224" s="1269" t="str">
        <f>AHSP!D9826</f>
        <v>Pemasangan 1 m2 Lantai Keramik Ukuran 25 cm x 25 cm  (1SP:2PP), Polished</v>
      </c>
      <c r="C1224" s="1265"/>
      <c r="D1224" s="1266"/>
      <c r="E1224" s="1280">
        <v>1</v>
      </c>
      <c r="F1224" s="1264" t="s">
        <v>115</v>
      </c>
      <c r="G1224" s="1430">
        <f>AHSP!I9844</f>
        <v>42858.814900000012</v>
      </c>
      <c r="H1224" s="1251">
        <v>1</v>
      </c>
    </row>
    <row r="1225" spans="1:8">
      <c r="A1225" s="1264"/>
      <c r="B1225" s="1269"/>
      <c r="C1225" s="1265"/>
      <c r="D1225" s="1266"/>
      <c r="E1225" s="1280"/>
      <c r="F1225" s="1264"/>
      <c r="G1225" s="1429"/>
    </row>
    <row r="1226" spans="1:8">
      <c r="A1226" s="1264" t="str">
        <f>AHSP!C9846</f>
        <v>3.9.8.3</v>
      </c>
      <c r="B1226" s="1269" t="str">
        <f>AHSP!D9846</f>
        <v>Pemasangan 1 m2 Lantai Keramik Ukuran 25 cm x 40 cm  (1SP:2PP), Polished</v>
      </c>
      <c r="C1226" s="1265"/>
      <c r="D1226" s="1266"/>
      <c r="E1226" s="1280">
        <v>1</v>
      </c>
      <c r="F1226" s="1264" t="s">
        <v>115</v>
      </c>
      <c r="G1226" s="1430">
        <f>AHSP!I9864</f>
        <v>44376.704900000004</v>
      </c>
      <c r="H1226" s="1251">
        <v>1</v>
      </c>
    </row>
    <row r="1227" spans="1:8">
      <c r="A1227" s="1264"/>
      <c r="B1227" s="1269"/>
      <c r="C1227" s="1265"/>
      <c r="D1227" s="1266"/>
      <c r="E1227" s="1280"/>
      <c r="F1227" s="1264"/>
      <c r="G1227" s="1429"/>
    </row>
    <row r="1228" spans="1:8">
      <c r="A1228" s="1264" t="str">
        <f>AHSP!C9866</f>
        <v>3.9.8.4</v>
      </c>
      <c r="B1228" s="1269" t="str">
        <f>AHSP!D9866</f>
        <v>Pemasangan 1 m2 lantai keramik uk. 30x30 cm (1SP : 2PP)</v>
      </c>
      <c r="C1228" s="1265"/>
      <c r="D1228" s="1266"/>
      <c r="E1228" s="1280">
        <v>1</v>
      </c>
      <c r="F1228" s="1264" t="s">
        <v>115</v>
      </c>
      <c r="G1228" s="1430">
        <f>AHSP!I9884</f>
        <v>208652.74</v>
      </c>
      <c r="H1228" s="1251">
        <v>1</v>
      </c>
    </row>
    <row r="1229" spans="1:8">
      <c r="A1229" s="1264"/>
      <c r="B1229" s="1269"/>
      <c r="C1229" s="1265"/>
      <c r="D1229" s="1266"/>
      <c r="E1229" s="1280"/>
      <c r="F1229" s="1264"/>
      <c r="G1229" s="1429"/>
    </row>
    <row r="1230" spans="1:8">
      <c r="A1230" s="1264" t="str">
        <f>AHSP!C9886</f>
        <v>3.9.8.5</v>
      </c>
      <c r="B1230" s="1269" t="str">
        <f>AHSP!D9886</f>
        <v>Pemasangan 1 m2 Lantai Keramik Ukuran 30 cm x 60 cm (1SP:2PP), Polished</v>
      </c>
      <c r="C1230" s="1265"/>
      <c r="D1230" s="1266"/>
      <c r="E1230" s="1280">
        <v>1</v>
      </c>
      <c r="F1230" s="1264" t="s">
        <v>115</v>
      </c>
      <c r="G1230" s="1430">
        <f>AHSP!I9904</f>
        <v>47781.791199999992</v>
      </c>
      <c r="H1230" s="1251">
        <v>1</v>
      </c>
    </row>
    <row r="1231" spans="1:8">
      <c r="A1231" s="1264"/>
      <c r="B1231" s="1269"/>
      <c r="C1231" s="1265"/>
      <c r="D1231" s="1266"/>
      <c r="E1231" s="1280"/>
      <c r="F1231" s="1264"/>
      <c r="G1231" s="1429"/>
    </row>
    <row r="1232" spans="1:8">
      <c r="A1232" s="1264" t="str">
        <f>AHSP!C9906</f>
        <v>3.9.8.6</v>
      </c>
      <c r="B1232" s="1269" t="str">
        <f>AHSP!D9906</f>
        <v>Pemasangan 1 m2 lantai keramik uk. 40x40 cm (1SP : 2PP)</v>
      </c>
      <c r="C1232" s="1265"/>
      <c r="D1232" s="1266"/>
      <c r="E1232" s="1280">
        <v>1</v>
      </c>
      <c r="F1232" s="1264" t="s">
        <v>115</v>
      </c>
      <c r="G1232" s="1430">
        <f>AHSP!I9924</f>
        <v>47782.594199999992</v>
      </c>
      <c r="H1232" s="1251">
        <v>1</v>
      </c>
    </row>
    <row r="1233" spans="1:8">
      <c r="A1233" s="1264"/>
      <c r="B1233" s="1269"/>
      <c r="C1233" s="1265"/>
      <c r="D1233" s="1266"/>
      <c r="E1233" s="1280"/>
      <c r="F1233" s="1264"/>
      <c r="G1233" s="1429"/>
    </row>
    <row r="1234" spans="1:8">
      <c r="A1234" s="1264" t="str">
        <f>AHSP!C9926</f>
        <v>3.9.8.7</v>
      </c>
      <c r="B1234" s="1269" t="str">
        <f>AHSP!D9926</f>
        <v>Pemasangan 1 m2 Lantai Keramik Ukuran 30 cm x 30 cm untuk Variasi/border (1SP : 2PP), Polished</v>
      </c>
      <c r="C1234" s="1265"/>
      <c r="D1234" s="1266"/>
      <c r="E1234" s="1280">
        <v>1</v>
      </c>
      <c r="F1234" s="1264" t="s">
        <v>115</v>
      </c>
      <c r="G1234" s="1430">
        <f>AHSP!I9944</f>
        <v>310493.72860000003</v>
      </c>
      <c r="H1234" s="1251">
        <v>1</v>
      </c>
    </row>
    <row r="1235" spans="1:8">
      <c r="A1235" s="1264"/>
      <c r="B1235" s="1269"/>
      <c r="C1235" s="1265"/>
      <c r="D1235" s="1266"/>
      <c r="E1235" s="1280"/>
      <c r="F1235" s="1264"/>
      <c r="G1235" s="1429"/>
    </row>
    <row r="1236" spans="1:8">
      <c r="A1236" s="1264" t="str">
        <f>AHSP!C9946</f>
        <v>3.9.8.8</v>
      </c>
      <c r="B1236" s="1269" t="str">
        <f>AHSP!D9946</f>
        <v>Pemasangan 1 m2 Lantai Keramik Ukuran 40 cm x 40 cm untuk Variasi/border (1SP : 2PP), Polished</v>
      </c>
      <c r="C1236" s="1265"/>
      <c r="D1236" s="1266"/>
      <c r="E1236" s="1280">
        <v>1</v>
      </c>
      <c r="F1236" s="1264" t="s">
        <v>115</v>
      </c>
      <c r="G1236" s="1430">
        <f>AHSP!I9964</f>
        <v>310488.11420000001</v>
      </c>
      <c r="H1236" s="1251">
        <v>1</v>
      </c>
    </row>
    <row r="1237" spans="1:8">
      <c r="A1237" s="1264"/>
      <c r="B1237" s="1269"/>
      <c r="C1237" s="1265"/>
      <c r="D1237" s="1266"/>
      <c r="E1237" s="1280"/>
      <c r="F1237" s="1264"/>
      <c r="G1237" s="1429"/>
    </row>
    <row r="1238" spans="1:8">
      <c r="A1238" s="1264" t="str">
        <f>AHSP!C9966</f>
        <v>3.9.8.9</v>
      </c>
      <c r="B1238" s="1269" t="str">
        <f>AHSP!D9966</f>
        <v xml:space="preserve">Pemasangan 1 m2 Lantai Keramik Ukuran 20 cm x 20 cm (1SP : 2PP), Unpolished </v>
      </c>
      <c r="C1238" s="1265"/>
      <c r="D1238" s="1266"/>
      <c r="E1238" s="1280">
        <v>1</v>
      </c>
      <c r="F1238" s="1264" t="s">
        <v>115</v>
      </c>
      <c r="G1238" s="1430">
        <f>AHSP!I9984</f>
        <v>164263.66990000004</v>
      </c>
      <c r="H1238" s="1251">
        <v>1</v>
      </c>
    </row>
    <row r="1239" spans="1:8">
      <c r="A1239" s="1264"/>
      <c r="B1239" s="1269"/>
      <c r="C1239" s="1265"/>
      <c r="D1239" s="1266"/>
      <c r="E1239" s="1280"/>
      <c r="F1239" s="1264"/>
      <c r="G1239" s="1429"/>
    </row>
    <row r="1240" spans="1:8">
      <c r="A1240" s="1264" t="str">
        <f>AHSP!C9986</f>
        <v>3.9.8.10</v>
      </c>
      <c r="B1240" s="1269" t="str">
        <f>AHSP!D9986</f>
        <v xml:space="preserve">Pemasangan 1 m2 Lantai Keramik Ukuran 25 cm x 25 cm (1SP:2PP), Unpolished </v>
      </c>
      <c r="C1240" s="1265"/>
      <c r="D1240" s="1266"/>
      <c r="E1240" s="1280">
        <v>1</v>
      </c>
      <c r="F1240" s="1264" t="s">
        <v>115</v>
      </c>
      <c r="G1240" s="1430">
        <f>AHSP!I10004</f>
        <v>42858.814900000012</v>
      </c>
      <c r="H1240" s="1251">
        <v>1</v>
      </c>
    </row>
    <row r="1241" spans="1:8">
      <c r="A1241" s="1264"/>
      <c r="B1241" s="1269"/>
      <c r="C1241" s="1265"/>
      <c r="D1241" s="1266"/>
      <c r="E1241" s="1280"/>
      <c r="F1241" s="1264"/>
      <c r="G1241" s="1429"/>
    </row>
    <row r="1242" spans="1:8">
      <c r="A1242" s="1264" t="str">
        <f>AHSP!C10006</f>
        <v>3.9.8.11</v>
      </c>
      <c r="B1242" s="1269" t="str">
        <f>AHSP!D10006</f>
        <v xml:space="preserve">Pemasangan 1 m2 Lantai Keramik Ukuran 25 cm x 40 cm (1SP:2PP), Unpolished </v>
      </c>
      <c r="C1242" s="1265"/>
      <c r="D1242" s="1266"/>
      <c r="E1242" s="1280">
        <v>1</v>
      </c>
      <c r="F1242" s="1264" t="s">
        <v>115</v>
      </c>
      <c r="G1242" s="1430">
        <f>AHSP!I10024</f>
        <v>44376.704900000004</v>
      </c>
      <c r="H1242" s="1251">
        <v>1</v>
      </c>
    </row>
    <row r="1243" spans="1:8">
      <c r="A1243" s="1264"/>
      <c r="B1243" s="1269"/>
      <c r="C1243" s="1265"/>
      <c r="D1243" s="1266"/>
      <c r="E1243" s="1280"/>
      <c r="F1243" s="1264"/>
      <c r="G1243" s="1429"/>
    </row>
    <row r="1244" spans="1:8">
      <c r="A1244" s="1264" t="str">
        <f>AHSP!C10026</f>
        <v>3.9.8.12</v>
      </c>
      <c r="B1244" s="1269" t="str">
        <f>AHSP!D10026</f>
        <v>Pemasangan 1 m2 Lantai Keramik Ukuran 30 cm x 30 cm (1SP : 2PP), Unpolished</v>
      </c>
      <c r="C1244" s="1265"/>
      <c r="D1244" s="1266"/>
      <c r="E1244" s="1280">
        <v>1</v>
      </c>
      <c r="F1244" s="1264" t="s">
        <v>115</v>
      </c>
      <c r="G1244" s="1430">
        <f>AHSP!I10044</f>
        <v>44377.988600000004</v>
      </c>
      <c r="H1244" s="1251">
        <v>1</v>
      </c>
    </row>
    <row r="1245" spans="1:8">
      <c r="A1245" s="1264"/>
      <c r="B1245" s="1269"/>
      <c r="C1245" s="1265"/>
      <c r="D1245" s="1266"/>
      <c r="E1245" s="1280"/>
      <c r="F1245" s="1264"/>
      <c r="G1245" s="1429"/>
    </row>
    <row r="1246" spans="1:8">
      <c r="A1246" s="1264" t="str">
        <f>AHSP!C10046</f>
        <v>3.9.8.13</v>
      </c>
      <c r="B1246" s="1269" t="str">
        <f>AHSP!D10046</f>
        <v>Pemasangan 1 m2 Lantai Keramik Ukuran 30 cm x 60 cm (1SP:2PP), Unpolished</v>
      </c>
      <c r="C1246" s="1265"/>
      <c r="D1246" s="1266"/>
      <c r="E1246" s="1280">
        <v>1</v>
      </c>
      <c r="F1246" s="1264" t="s">
        <v>115</v>
      </c>
      <c r="G1246" s="1430">
        <f>AHSP!I10064</f>
        <v>47781.791199999992</v>
      </c>
      <c r="H1246" s="1251">
        <v>1</v>
      </c>
    </row>
    <row r="1247" spans="1:8">
      <c r="A1247" s="1264"/>
      <c r="B1247" s="1269"/>
      <c r="C1247" s="1265"/>
      <c r="D1247" s="1266"/>
      <c r="E1247" s="1280"/>
      <c r="F1247" s="1264"/>
      <c r="G1247" s="1429"/>
    </row>
    <row r="1248" spans="1:8">
      <c r="A1248" s="1264" t="str">
        <f>AHSP!C10066</f>
        <v>3.9.8.14</v>
      </c>
      <c r="B1248" s="1269" t="str">
        <f>AHSP!D10066</f>
        <v xml:space="preserve">Pemasangan 1 m2 Lantai Keramik Ukuran 40 cm x 40 cm (1SP : 2PP), Unpolished </v>
      </c>
      <c r="C1248" s="1265"/>
      <c r="D1248" s="1266"/>
      <c r="E1248" s="1280">
        <v>1</v>
      </c>
      <c r="F1248" s="1264" t="s">
        <v>115</v>
      </c>
      <c r="G1248" s="1430">
        <f>AHSP!I10084</f>
        <v>47782.594199999992</v>
      </c>
      <c r="H1248" s="1251">
        <v>1</v>
      </c>
    </row>
    <row r="1249" spans="1:8">
      <c r="A1249" s="1264"/>
      <c r="B1249" s="1269"/>
      <c r="C1249" s="1265"/>
      <c r="D1249" s="1266"/>
      <c r="E1249" s="1280"/>
      <c r="F1249" s="1264"/>
      <c r="G1249" s="1429"/>
    </row>
    <row r="1250" spans="1:8">
      <c r="A1250" s="1264" t="str">
        <f>AHSP!C10086</f>
        <v>3.9.8.15</v>
      </c>
      <c r="B1250" s="1269" t="str">
        <f>AHSP!D10086</f>
        <v xml:space="preserve">Pemasangan 1 m2 Lantai Keramik Ukuran 30 cm x 30 cm untuk Variasi/border (1SP : 2PP), Unpolished </v>
      </c>
      <c r="C1250" s="1265"/>
      <c r="D1250" s="1266"/>
      <c r="E1250" s="1280">
        <v>1</v>
      </c>
      <c r="F1250" s="1264" t="s">
        <v>115</v>
      </c>
      <c r="G1250" s="1430">
        <f>AHSP!I10104</f>
        <v>310493.72860000003</v>
      </c>
      <c r="H1250" s="1251">
        <v>1</v>
      </c>
    </row>
    <row r="1251" spans="1:8">
      <c r="A1251" s="1264"/>
      <c r="B1251" s="1269"/>
      <c r="C1251" s="1265"/>
      <c r="D1251" s="1266"/>
      <c r="E1251" s="1280"/>
      <c r="F1251" s="1264"/>
      <c r="G1251" s="1429"/>
    </row>
    <row r="1252" spans="1:8">
      <c r="A1252" s="1264" t="str">
        <f>AHSP!C10106</f>
        <v>3.9.8.16</v>
      </c>
      <c r="B1252" s="1269" t="str">
        <f>AHSP!D10106</f>
        <v xml:space="preserve">Pemasangan 1 m2 Lantai Keramik Ukuran 40 cm x 40 cm untuk Variasi/border (1SP : 2PP), Unpolished </v>
      </c>
      <c r="C1252" s="1265"/>
      <c r="D1252" s="1266"/>
      <c r="E1252" s="1280">
        <v>1</v>
      </c>
      <c r="F1252" s="1264" t="s">
        <v>115</v>
      </c>
      <c r="G1252" s="1430">
        <f>AHSP!I10124</f>
        <v>310488.11420000001</v>
      </c>
      <c r="H1252" s="1251">
        <v>1</v>
      </c>
    </row>
    <row r="1253" spans="1:8">
      <c r="A1253" s="1264"/>
      <c r="B1253" s="1269"/>
      <c r="C1253" s="1265"/>
      <c r="D1253" s="1266"/>
      <c r="E1253" s="1280"/>
      <c r="F1253" s="1264"/>
      <c r="G1253" s="1429"/>
    </row>
    <row r="1254" spans="1:8">
      <c r="A1254" s="1264" t="str">
        <f>AHSP!C10126</f>
        <v>3.9.8.17</v>
      </c>
      <c r="B1254" s="1269" t="str">
        <f>AHSP!D10126</f>
        <v>Pemasangan 1 m' plint keramik uk. 10 s.d. 15x20 cm (1SP : 2PP)</v>
      </c>
      <c r="C1254" s="1265"/>
      <c r="D1254" s="1266"/>
      <c r="E1254" s="1280">
        <v>1</v>
      </c>
      <c r="F1254" s="1264" t="s">
        <v>146</v>
      </c>
      <c r="G1254" s="1430">
        <f>AHSP!I10144</f>
        <v>17765.819500000001</v>
      </c>
      <c r="H1254" s="1251">
        <v>1</v>
      </c>
    </row>
    <row r="1255" spans="1:8">
      <c r="A1255" s="1264"/>
      <c r="B1255" s="1269"/>
      <c r="C1255" s="1265"/>
      <c r="D1255" s="1266"/>
      <c r="E1255" s="1280"/>
      <c r="F1255" s="1264"/>
      <c r="G1255" s="1429"/>
    </row>
    <row r="1256" spans="1:8">
      <c r="A1256" s="1264" t="str">
        <f>AHSP!C10146</f>
        <v>3.9.8.18</v>
      </c>
      <c r="B1256" s="1269" t="str">
        <f>AHSP!D10146</f>
        <v>Pemasangan 1 m' plint keramik uk. 10 s.d. 15x30 cm (1SP : 2PP)</v>
      </c>
      <c r="C1256" s="1265"/>
      <c r="D1256" s="1266"/>
      <c r="E1256" s="1280">
        <v>1</v>
      </c>
      <c r="F1256" s="1264" t="s">
        <v>146</v>
      </c>
      <c r="G1256" s="1430">
        <f>AHSP!I10164</f>
        <v>19404.874499999998</v>
      </c>
      <c r="H1256" s="1251">
        <v>1</v>
      </c>
    </row>
    <row r="1257" spans="1:8">
      <c r="A1257" s="1264"/>
      <c r="B1257" s="1269"/>
      <c r="C1257" s="1265"/>
      <c r="D1257" s="1266"/>
      <c r="E1257" s="1280"/>
      <c r="F1257" s="1264"/>
      <c r="G1257" s="1429"/>
    </row>
    <row r="1258" spans="1:8">
      <c r="A1258" s="1264" t="str">
        <f>AHSP!C10166</f>
        <v>3.9.8.19</v>
      </c>
      <c r="B1258" s="1269" t="str">
        <f>AHSP!D10166</f>
        <v>Pemasangan 1 m' plint keramik uk. 10 s.d. 15x40 cm (1SP : 2PP)</v>
      </c>
      <c r="C1258" s="1265"/>
      <c r="D1258" s="1266"/>
      <c r="E1258" s="1280">
        <v>1</v>
      </c>
      <c r="F1258" s="1264" t="s">
        <v>146</v>
      </c>
      <c r="G1258" s="1430">
        <f>AHSP!I10184</f>
        <v>20692.011999999999</v>
      </c>
      <c r="H1258" s="1251">
        <v>1</v>
      </c>
    </row>
    <row r="1259" spans="1:8">
      <c r="A1259" s="1264"/>
      <c r="B1259" s="1269"/>
      <c r="C1259" s="1265"/>
      <c r="D1259" s="1266"/>
      <c r="E1259" s="1280"/>
      <c r="F1259" s="1264"/>
      <c r="G1259" s="1429"/>
    </row>
    <row r="1260" spans="1:8">
      <c r="A1260" s="1264" t="str">
        <f>AHSP!C10186</f>
        <v>3.9.8.20</v>
      </c>
      <c r="B1260" s="1269" t="str">
        <f>AHSP!D10186</f>
        <v>Pemasangan 1 m' plint keramik uk. 10 s.d. 15x60 cm (1SP : 2PP)</v>
      </c>
      <c r="C1260" s="1265"/>
      <c r="D1260" s="1266"/>
      <c r="E1260" s="1280">
        <v>1</v>
      </c>
      <c r="F1260" s="1264" t="s">
        <v>146</v>
      </c>
      <c r="G1260" s="1430">
        <f>AHSP!I10204</f>
        <v>22179.349500000004</v>
      </c>
      <c r="H1260" s="1251">
        <v>1</v>
      </c>
    </row>
    <row r="1261" spans="1:8">
      <c r="A1261" s="1264"/>
      <c r="B1261" s="1269"/>
      <c r="C1261" s="1265"/>
      <c r="D1261" s="1266"/>
      <c r="E1261" s="1280"/>
      <c r="F1261" s="1264"/>
      <c r="G1261" s="1429"/>
    </row>
    <row r="1262" spans="1:8">
      <c r="A1262" s="1264" t="str">
        <f>AHSP!C10206</f>
        <v>3.9.8.21</v>
      </c>
      <c r="B1262" s="1269" t="str">
        <f>AHSP!D10206</f>
        <v>Pemasangan 1 m' Step Nosing Keramik 10cm x 60 cm (1SP:2PP)</v>
      </c>
      <c r="C1262" s="1265"/>
      <c r="D1262" s="1266"/>
      <c r="E1262" s="1280">
        <v>1</v>
      </c>
      <c r="F1262" s="1264" t="s">
        <v>146</v>
      </c>
      <c r="G1262" s="1430">
        <f>AHSP!I10224</f>
        <v>22179.349500000004</v>
      </c>
      <c r="H1262" s="1251">
        <v>1</v>
      </c>
    </row>
    <row r="1263" spans="1:8">
      <c r="A1263" s="1264"/>
      <c r="B1263" s="1269"/>
      <c r="C1263" s="1265"/>
      <c r="D1263" s="1266"/>
      <c r="E1263" s="1280"/>
      <c r="F1263" s="1264"/>
      <c r="G1263" s="1429"/>
    </row>
    <row r="1264" spans="1:8">
      <c r="A1264" s="1412" t="str">
        <f>AHSP!C10227</f>
        <v>3.9.9</v>
      </c>
      <c r="B1264" s="1418" t="str">
        <f>AHSP!D10227</f>
        <v>PENUTUP LANTAI LAINNYA</v>
      </c>
      <c r="C1264" s="1265"/>
      <c r="D1264" s="1266"/>
      <c r="E1264" s="1280"/>
      <c r="F1264" s="1264"/>
      <c r="G1264" s="1429"/>
    </row>
    <row r="1265" spans="1:8">
      <c r="A1265" s="1264" t="str">
        <f>AHSP!C10228</f>
        <v>3.9.9.1</v>
      </c>
      <c r="B1265" s="1269" t="str">
        <f>AHSP!D10228</f>
        <v>Pemasangan 1 m2 lantai marmer uk. 100x100 cm</v>
      </c>
      <c r="C1265" s="1265"/>
      <c r="D1265" s="1266"/>
      <c r="E1265" s="1280">
        <v>1</v>
      </c>
      <c r="F1265" s="1264" t="s">
        <v>115</v>
      </c>
      <c r="G1265" s="1430">
        <f>AHSP!I10246</f>
        <v>242879.00999999998</v>
      </c>
      <c r="H1265" s="1251">
        <v>1</v>
      </c>
    </row>
    <row r="1266" spans="1:8">
      <c r="A1266" s="1264"/>
      <c r="B1266" s="1269"/>
      <c r="C1266" s="1265"/>
      <c r="D1266" s="1266"/>
      <c r="E1266" s="1280"/>
      <c r="F1266" s="1264"/>
      <c r="G1266" s="1429"/>
    </row>
    <row r="1267" spans="1:8">
      <c r="A1267" s="1264" t="str">
        <f>AHSP!C10248</f>
        <v>3.9.9.2</v>
      </c>
      <c r="B1267" s="1269" t="str">
        <f>AHSP!D10248</f>
        <v>Pemasangan 1 m2 lantai karpet</v>
      </c>
      <c r="C1267" s="1265"/>
      <c r="D1267" s="1266"/>
      <c r="E1267" s="1280">
        <v>1</v>
      </c>
      <c r="F1267" s="1264" t="s">
        <v>115</v>
      </c>
      <c r="G1267" s="1430">
        <f>AHSP!I10264</f>
        <v>72652.36</v>
      </c>
      <c r="H1267" s="1251">
        <v>1</v>
      </c>
    </row>
    <row r="1268" spans="1:8">
      <c r="A1268" s="1264"/>
      <c r="B1268" s="1269"/>
      <c r="C1268" s="1265"/>
      <c r="D1268" s="1266"/>
      <c r="E1268" s="1280"/>
      <c r="F1268" s="1264"/>
      <c r="G1268" s="1429"/>
    </row>
    <row r="1269" spans="1:8">
      <c r="A1269" s="1264" t="str">
        <f>AHSP!C10266</f>
        <v>3.9.9.3</v>
      </c>
      <c r="B1269" s="1269" t="str">
        <f>AHSP!D10266</f>
        <v>Pemasangan 1 m2 underlayer (pelapis bawah karpet)</v>
      </c>
      <c r="C1269" s="1265"/>
      <c r="D1269" s="1266"/>
      <c r="E1269" s="1280">
        <v>1</v>
      </c>
      <c r="F1269" s="1264" t="s">
        <v>115</v>
      </c>
      <c r="G1269" s="1430">
        <f>AHSP!I10282</f>
        <v>51279.14</v>
      </c>
      <c r="H1269" s="1251">
        <v>1</v>
      </c>
    </row>
    <row r="1270" spans="1:8">
      <c r="A1270" s="1264"/>
      <c r="B1270" s="1269"/>
      <c r="C1270" s="1265"/>
      <c r="D1270" s="1266"/>
      <c r="E1270" s="1280"/>
      <c r="F1270" s="1264"/>
      <c r="G1270" s="1429"/>
    </row>
    <row r="1271" spans="1:8">
      <c r="A1271" s="1281" t="str">
        <f>AHSP!C10284</f>
        <v>3.9.9.4</v>
      </c>
      <c r="B1271" s="1282" t="str">
        <f>AHSP!D10284</f>
        <v>Pemasangan 1 m2 lantai parquet kayu solid</v>
      </c>
      <c r="C1271" s="1265"/>
      <c r="D1271" s="1266"/>
      <c r="E1271" s="1280">
        <v>1</v>
      </c>
      <c r="F1271" s="1264" t="s">
        <v>115</v>
      </c>
      <c r="G1271" s="1430">
        <f>AHSP!I10300</f>
        <v>62085.595000000001</v>
      </c>
      <c r="H1271" s="1251">
        <v>1</v>
      </c>
    </row>
    <row r="1272" spans="1:8">
      <c r="A1272" s="1264"/>
      <c r="B1272" s="1269"/>
      <c r="C1272" s="1265"/>
      <c r="D1272" s="1266"/>
      <c r="E1272" s="1280"/>
      <c r="F1272" s="1264"/>
      <c r="G1272" s="1429"/>
    </row>
    <row r="1273" spans="1:8">
      <c r="A1273" s="1264" t="str">
        <f>AHSP!C10302</f>
        <v>9.9.9.5</v>
      </c>
      <c r="B1273" s="1269" t="str">
        <f>AHSP!D10302</f>
        <v>Pemasangan 1 m2 lantai engineering wood</v>
      </c>
      <c r="C1273" s="1265"/>
      <c r="D1273" s="1266"/>
      <c r="E1273" s="1280">
        <v>1</v>
      </c>
      <c r="F1273" s="1264" t="s">
        <v>115</v>
      </c>
      <c r="G1273" s="1430">
        <f>AHSP!I10318</f>
        <v>82545.595000000001</v>
      </c>
      <c r="H1273" s="1251">
        <v>1</v>
      </c>
    </row>
    <row r="1274" spans="1:8">
      <c r="A1274" s="1264"/>
      <c r="B1274" s="1269"/>
      <c r="C1274" s="1265"/>
      <c r="D1274" s="1266"/>
      <c r="E1274" s="1280"/>
      <c r="F1274" s="1264"/>
      <c r="G1274" s="1429"/>
    </row>
    <row r="1275" spans="1:8">
      <c r="A1275" s="1264" t="str">
        <f>AHSP!C10320</f>
        <v>3.9.9.6</v>
      </c>
      <c r="B1275" s="1269" t="str">
        <f>AHSP!D10320</f>
        <v>Pemasangan 1 m' plint kayu tebal 2 cm lebar 10 cm</v>
      </c>
      <c r="C1275" s="1265"/>
      <c r="D1275" s="1266"/>
      <c r="E1275" s="1280">
        <v>1</v>
      </c>
      <c r="F1275" s="1264" t="s">
        <v>146</v>
      </c>
      <c r="G1275" s="1430">
        <f>AHSP!I10336</f>
        <v>51277.658300000003</v>
      </c>
      <c r="H1275" s="1251">
        <v>1</v>
      </c>
    </row>
    <row r="1276" spans="1:8">
      <c r="A1276" s="1264"/>
      <c r="B1276" s="1269"/>
      <c r="C1276" s="1265"/>
      <c r="D1276" s="1266"/>
      <c r="E1276" s="1280"/>
      <c r="F1276" s="1264"/>
      <c r="G1276" s="1429"/>
    </row>
    <row r="1277" spans="1:8">
      <c r="A1277" s="1264" t="str">
        <f>AHSP!C10338</f>
        <v>3.9.9.7</v>
      </c>
      <c r="B1277" s="1269" t="str">
        <f>AHSP!D10338</f>
        <v>Pemasangan 1 m2 lantai vinyl uk. 30x30 cm</v>
      </c>
      <c r="C1277" s="1265"/>
      <c r="D1277" s="1266"/>
      <c r="E1277" s="1280">
        <v>1</v>
      </c>
      <c r="F1277" s="1264" t="s">
        <v>115</v>
      </c>
      <c r="G1277" s="1430">
        <f>AHSP!I10354</f>
        <v>64110.442000000003</v>
      </c>
      <c r="H1277" s="1251">
        <v>1</v>
      </c>
    </row>
    <row r="1278" spans="1:8">
      <c r="A1278" s="1264"/>
      <c r="B1278" s="1269"/>
      <c r="C1278" s="1265"/>
      <c r="D1278" s="1266"/>
      <c r="E1278" s="1280"/>
      <c r="F1278" s="1264"/>
      <c r="G1278" s="1429"/>
    </row>
    <row r="1279" spans="1:8">
      <c r="A1279" s="1264" t="str">
        <f>AHSP!C10356</f>
        <v>3.9.9.8</v>
      </c>
      <c r="B1279" s="1269" t="str">
        <f>AHSP!D10356</f>
        <v>Pemasangan 1 m' plint vinyl uk. 15x30 cm</v>
      </c>
      <c r="C1279" s="1265"/>
      <c r="D1279" s="1266"/>
      <c r="E1279" s="1280">
        <v>1</v>
      </c>
      <c r="F1279" s="1264" t="s">
        <v>146</v>
      </c>
      <c r="G1279" s="1430">
        <f>AHSP!I10372</f>
        <v>34196.118000000002</v>
      </c>
      <c r="H1279" s="1251">
        <v>1</v>
      </c>
    </row>
    <row r="1280" spans="1:8">
      <c r="A1280" s="1264"/>
      <c r="B1280" s="1269"/>
      <c r="C1280" s="1265"/>
      <c r="D1280" s="1266"/>
      <c r="E1280" s="1280"/>
      <c r="F1280" s="1264"/>
      <c r="G1280" s="1429"/>
    </row>
    <row r="1281" spans="1:8">
      <c r="A1281" s="1264" t="str">
        <f>AHSP!C10374</f>
        <v>3.9.9.9</v>
      </c>
      <c r="B1281" s="1269" t="str">
        <f>AHSP!D10374</f>
        <v>Pemasangan 1 m2 floor hardener</v>
      </c>
      <c r="C1281" s="1265"/>
      <c r="D1281" s="1266"/>
      <c r="E1281" s="1280">
        <v>1</v>
      </c>
      <c r="F1281" s="1264" t="s">
        <v>115</v>
      </c>
      <c r="G1281" s="1430">
        <f>AHSP!I10389</f>
        <v>51283.1</v>
      </c>
      <c r="H1281" s="1251">
        <v>1</v>
      </c>
    </row>
    <row r="1282" spans="1:8">
      <c r="A1282" s="1264"/>
      <c r="B1282" s="1269"/>
      <c r="C1282" s="1265"/>
      <c r="D1282" s="1266"/>
      <c r="E1282" s="1280"/>
      <c r="F1282" s="1264"/>
      <c r="G1282" s="1429"/>
    </row>
    <row r="1283" spans="1:8">
      <c r="A1283" s="1264" t="str">
        <f>AHSP!C10391</f>
        <v>3.9.9.10</v>
      </c>
      <c r="B1283" s="1269" t="str">
        <f>AHSP!D10391</f>
        <v>Pemasangan 1 m2 lantai UPVC decking</v>
      </c>
      <c r="C1283" s="1265"/>
      <c r="D1283" s="1266"/>
      <c r="E1283" s="1280">
        <v>1</v>
      </c>
      <c r="F1283" s="1264" t="s">
        <v>115</v>
      </c>
      <c r="G1283" s="1430">
        <f>AHSP!I10406</f>
        <v>62086.760999999999</v>
      </c>
      <c r="H1283" s="1251">
        <v>1</v>
      </c>
    </row>
    <row r="1284" spans="1:8">
      <c r="A1284" s="1264"/>
      <c r="B1284" s="1269"/>
      <c r="C1284" s="1265"/>
      <c r="D1284" s="1266"/>
      <c r="E1284" s="1280"/>
      <c r="F1284" s="1264"/>
      <c r="G1284" s="1429"/>
    </row>
    <row r="1285" spans="1:8">
      <c r="A1285" s="1264" t="str">
        <f>AHSP!C10408</f>
        <v>3.9.9.11</v>
      </c>
      <c r="B1285" s="1269" t="str">
        <f>AHSP!D10408</f>
        <v>Pemolesan 1 m2 lantai ubin teraso, granit, marmer</v>
      </c>
      <c r="C1285" s="1265"/>
      <c r="D1285" s="1266"/>
      <c r="E1285" s="1280">
        <v>1</v>
      </c>
      <c r="F1285" s="1264" t="s">
        <v>115</v>
      </c>
      <c r="G1285" s="1430">
        <f>AHSP!I10425</f>
        <v>68980.816739999995</v>
      </c>
      <c r="H1285" s="1251">
        <v>1</v>
      </c>
    </row>
    <row r="1286" spans="1:8">
      <c r="A1286" s="1264"/>
      <c r="B1286" s="1269"/>
      <c r="C1286" s="1265"/>
      <c r="D1286" s="1266"/>
      <c r="E1286" s="1280"/>
      <c r="F1286" s="1264"/>
      <c r="G1286" s="1429"/>
    </row>
    <row r="1287" spans="1:8">
      <c r="A1287" s="1264" t="str">
        <f>AHSP!C10427</f>
        <v>3.9.9.12</v>
      </c>
      <c r="B1287" s="1269" t="str">
        <f>AHSP!D10427</f>
        <v>Pemasangan 1 m2 Lantai Keramik Tactile Ukuran 30x30 cm ( 1SP:2PP)</v>
      </c>
      <c r="C1287" s="1265"/>
      <c r="D1287" s="1266"/>
      <c r="E1287" s="1280">
        <v>1</v>
      </c>
      <c r="F1287" s="1264" t="s">
        <v>115</v>
      </c>
      <c r="G1287" s="1430">
        <f>AHSP!I10445</f>
        <v>44377.988600000004</v>
      </c>
      <c r="H1287" s="1251">
        <v>1</v>
      </c>
    </row>
    <row r="1288" spans="1:8">
      <c r="A1288" s="1264"/>
      <c r="B1288" s="1269"/>
      <c r="C1288" s="1265"/>
      <c r="D1288" s="1266"/>
      <c r="E1288" s="1280"/>
      <c r="F1288" s="1264"/>
      <c r="G1288" s="1429"/>
    </row>
    <row r="1289" spans="1:8">
      <c r="A1289" s="1264" t="str">
        <f>AHSP!C10448</f>
        <v>3.9.9.13</v>
      </c>
      <c r="B1289" s="1269" t="str">
        <f>AHSP!D10448</f>
        <v>Pemasangan 1 m2 Lantai Keramik Tactile Ukuran 40x40 cm ( 1SP:2PP)</v>
      </c>
      <c r="C1289" s="1265"/>
      <c r="D1289" s="1266"/>
      <c r="E1289" s="1280">
        <v>1</v>
      </c>
      <c r="F1289" s="1264" t="s">
        <v>115</v>
      </c>
      <c r="G1289" s="1430">
        <f>AHSP!I10466</f>
        <v>47782.594199999992</v>
      </c>
      <c r="H1289" s="1251">
        <v>1</v>
      </c>
    </row>
    <row r="1290" spans="1:8">
      <c r="A1290" s="1264"/>
      <c r="B1290" s="1269"/>
      <c r="C1290" s="1265"/>
      <c r="D1290" s="1266"/>
      <c r="E1290" s="1280"/>
      <c r="F1290" s="1264"/>
      <c r="G1290" s="1429"/>
    </row>
    <row r="1291" spans="1:8">
      <c r="A1291" s="1420" t="str">
        <f>AHSP!C10469</f>
        <v>3,10</v>
      </c>
      <c r="B1291" s="1441" t="str">
        <f>AHSP!D10469</f>
        <v xml:space="preserve">PEKERJAAN PENUTUP DINDING </v>
      </c>
      <c r="C1291" s="1265"/>
      <c r="D1291" s="1266"/>
      <c r="E1291" s="1280"/>
      <c r="F1291" s="1264"/>
      <c r="G1291" s="1429"/>
    </row>
    <row r="1292" spans="1:8">
      <c r="A1292" s="1420" t="str">
        <f>AHSP!C10470</f>
        <v>3.10.1</v>
      </c>
      <c r="B1292" s="1441" t="str">
        <f>AHSP!D10470</f>
        <v xml:space="preserve">Dinding Keramik </v>
      </c>
      <c r="C1292" s="1265"/>
      <c r="D1292" s="1266"/>
      <c r="E1292" s="1280"/>
      <c r="F1292" s="1264"/>
      <c r="G1292" s="1429"/>
    </row>
    <row r="1293" spans="1:8">
      <c r="A1293" s="1264" t="str">
        <f>AHSP!C10471</f>
        <v>3.10.1.1</v>
      </c>
      <c r="B1293" s="1269" t="str">
        <f>AHSP!D10471</f>
        <v>Pemasangan 1 m2 dinding keramik artistik uk. 10x20 cm (1SP : 2PP)</v>
      </c>
      <c r="C1293" s="1265"/>
      <c r="D1293" s="1266"/>
      <c r="E1293" s="1280">
        <v>1</v>
      </c>
      <c r="F1293" s="1264" t="s">
        <v>115</v>
      </c>
      <c r="G1293" s="1430">
        <f>AHSP!I10489</f>
        <v>207032.06479999999</v>
      </c>
      <c r="H1293" s="1251">
        <v>1</v>
      </c>
    </row>
    <row r="1294" spans="1:8">
      <c r="A1294" s="1264"/>
      <c r="B1294" s="1269"/>
      <c r="C1294" s="1265"/>
      <c r="D1294" s="1266"/>
      <c r="E1294" s="1280"/>
      <c r="F1294" s="1264"/>
      <c r="G1294" s="1429"/>
    </row>
    <row r="1295" spans="1:8">
      <c r="A1295" s="1264" t="str">
        <f>AHSP!C10491</f>
        <v>3.10.1.2</v>
      </c>
      <c r="B1295" s="1269" t="str">
        <f>AHSP!D10491</f>
        <v>Pemasangan 1 m2 dinding keramik artistik uk. 5x20 cm (1SP : 2PP)</v>
      </c>
      <c r="C1295" s="1265"/>
      <c r="D1295" s="1266"/>
      <c r="E1295" s="1280">
        <v>1</v>
      </c>
      <c r="F1295" s="1264" t="s">
        <v>115</v>
      </c>
      <c r="G1295" s="1430">
        <f>AHSP!I10509</f>
        <v>282305.33980000002</v>
      </c>
      <c r="H1295" s="1251">
        <v>1</v>
      </c>
    </row>
    <row r="1296" spans="1:8">
      <c r="A1296" s="1264"/>
      <c r="B1296" s="1269"/>
      <c r="C1296" s="1265"/>
      <c r="D1296" s="1266"/>
      <c r="E1296" s="1280"/>
      <c r="F1296" s="1264"/>
      <c r="G1296" s="1429"/>
    </row>
    <row r="1297" spans="1:8">
      <c r="A1297" s="1264" t="str">
        <f>AHSP!C10511</f>
        <v>3.10.1.3</v>
      </c>
      <c r="B1297" s="1269" t="str">
        <f>AHSP!D10511</f>
        <v>Pemasangan 1 m2 dinding keramik uk. 10x20 cm (1SP : 2PP)</v>
      </c>
      <c r="C1297" s="1265"/>
      <c r="D1297" s="1266"/>
      <c r="E1297" s="1280">
        <v>1</v>
      </c>
      <c r="F1297" s="1264" t="s">
        <v>115</v>
      </c>
      <c r="G1297" s="1430">
        <f>AHSP!I10529</f>
        <v>155223.27480000001</v>
      </c>
      <c r="H1297" s="1251">
        <v>1</v>
      </c>
    </row>
    <row r="1298" spans="1:8">
      <c r="A1298" s="1264"/>
      <c r="B1298" s="1269"/>
      <c r="C1298" s="1265"/>
      <c r="D1298" s="1266"/>
      <c r="E1298" s="1280"/>
      <c r="F1298" s="1264"/>
      <c r="G1298" s="1429"/>
    </row>
    <row r="1299" spans="1:8">
      <c r="A1299" s="1264" t="str">
        <f>AHSP!C10531</f>
        <v>3.10.1.4</v>
      </c>
      <c r="B1299" s="1269" t="str">
        <f>AHSP!D10531</f>
        <v>Pemasangan 1 m2 dinding keramik uk. 20x20 cm (1SP : 2PP)</v>
      </c>
      <c r="C1299" s="1265"/>
      <c r="D1299" s="1266"/>
      <c r="E1299" s="1280">
        <v>1</v>
      </c>
      <c r="F1299" s="1264" t="s">
        <v>115</v>
      </c>
      <c r="G1299" s="1430">
        <f>AHSP!I10549</f>
        <v>124299.1838</v>
      </c>
      <c r="H1299" s="1251">
        <v>1</v>
      </c>
    </row>
    <row r="1300" spans="1:8">
      <c r="A1300" s="1264"/>
      <c r="B1300" s="1269"/>
      <c r="C1300" s="1265"/>
      <c r="D1300" s="1266"/>
      <c r="E1300" s="1280"/>
      <c r="F1300" s="1264"/>
      <c r="G1300" s="1429"/>
    </row>
    <row r="1301" spans="1:8">
      <c r="A1301" s="1412" t="str">
        <f>AHSP!C10552</f>
        <v>3.10.2</v>
      </c>
      <c r="B1301" s="1418" t="str">
        <f>AHSP!D10552</f>
        <v xml:space="preserve">Dinding Homogeneous Tile </v>
      </c>
      <c r="C1301" s="1265"/>
      <c r="D1301" s="1266"/>
      <c r="E1301" s="1280"/>
      <c r="F1301" s="1264"/>
      <c r="G1301" s="1429"/>
    </row>
    <row r="1302" spans="1:8">
      <c r="A1302" s="1264" t="str">
        <f>AHSP!C10553</f>
        <v>3.10.2.1</v>
      </c>
      <c r="B1302" s="1269" t="str">
        <f>AHSP!D10553</f>
        <v>Pemasangan 1 m2 dinding homogeneous tile Polish uk. 30x30 cm (1SP : 2PP)</v>
      </c>
      <c r="C1302" s="1265"/>
      <c r="D1302" s="1266"/>
      <c r="E1302" s="1280">
        <v>1</v>
      </c>
      <c r="F1302" s="1264" t="s">
        <v>115</v>
      </c>
      <c r="G1302" s="1430">
        <f>AHSP!I10570</f>
        <v>310487.30680000002</v>
      </c>
      <c r="H1302" s="1251">
        <v>1</v>
      </c>
    </row>
    <row r="1303" spans="1:8">
      <c r="A1303" s="1264"/>
      <c r="B1303" s="1269"/>
      <c r="C1303" s="1265"/>
      <c r="D1303" s="1266"/>
      <c r="E1303" s="1280"/>
      <c r="F1303" s="1264"/>
      <c r="G1303" s="1429"/>
    </row>
    <row r="1304" spans="1:8">
      <c r="A1304" s="1264" t="str">
        <f>AHSP!C10572</f>
        <v>3.10.2.2</v>
      </c>
      <c r="B1304" s="1269" t="str">
        <f>AHSP!D10572</f>
        <v>Pemasangan 1 m2 dinding homogeneous tile Polish uk. 40x40 cm (1SP : 2PP)</v>
      </c>
      <c r="C1304" s="1265"/>
      <c r="D1304" s="1266"/>
      <c r="E1304" s="1280">
        <v>1</v>
      </c>
      <c r="F1304" s="1264" t="s">
        <v>115</v>
      </c>
      <c r="G1304" s="1430">
        <f>AHSP!I10589</f>
        <v>279428.46580000001</v>
      </c>
      <c r="H1304" s="1251">
        <v>1</v>
      </c>
    </row>
    <row r="1305" spans="1:8">
      <c r="A1305" s="1264"/>
      <c r="B1305" s="1269"/>
      <c r="C1305" s="1265"/>
      <c r="D1305" s="1266"/>
      <c r="E1305" s="1280"/>
      <c r="F1305" s="1264"/>
      <c r="G1305" s="1429"/>
    </row>
    <row r="1306" spans="1:8">
      <c r="A1306" s="1264" t="str">
        <f>AHSP!C10591</f>
        <v>3.10.2.3</v>
      </c>
      <c r="B1306" s="1269" t="str">
        <f>AHSP!D10591</f>
        <v>Pemasangan 1 m2 dinding homogeneous tile polish uk. 60x60 cm (1SP : 2PP)</v>
      </c>
      <c r="C1306" s="1265"/>
      <c r="D1306" s="1266"/>
      <c r="E1306" s="1280">
        <v>1</v>
      </c>
      <c r="F1306" s="1264" t="s">
        <v>115</v>
      </c>
      <c r="G1306" s="1430">
        <f>AHSP!I10608</f>
        <v>124271.6618</v>
      </c>
      <c r="H1306" s="1251">
        <v>1</v>
      </c>
    </row>
    <row r="1307" spans="1:8">
      <c r="A1307" s="1264"/>
      <c r="B1307" s="1269"/>
      <c r="C1307" s="1265"/>
      <c r="D1307" s="1266"/>
      <c r="E1307" s="1280"/>
      <c r="F1307" s="1264"/>
      <c r="G1307" s="1429"/>
    </row>
    <row r="1308" spans="1:8">
      <c r="A1308" s="1264" t="str">
        <f>AHSP!C10610</f>
        <v>3.10.2.4</v>
      </c>
      <c r="B1308" s="1269" t="str">
        <f>AHSP!D10610</f>
        <v>Pemasangan 1 m2 dinding homogeneous tile Unpolish uk. 30x30 cm (1SP : 2PP)</v>
      </c>
      <c r="C1308" s="1265"/>
      <c r="D1308" s="1266"/>
      <c r="E1308" s="1280">
        <v>1</v>
      </c>
      <c r="F1308" s="1264" t="s">
        <v>115</v>
      </c>
      <c r="G1308" s="1430">
        <f>AHSP!I10627</f>
        <v>310487.30680000002</v>
      </c>
      <c r="H1308" s="1251">
        <v>1</v>
      </c>
    </row>
    <row r="1309" spans="1:8">
      <c r="A1309" s="1264"/>
      <c r="B1309" s="1269"/>
      <c r="C1309" s="1265"/>
      <c r="D1309" s="1266"/>
      <c r="E1309" s="1280"/>
      <c r="F1309" s="1264"/>
      <c r="G1309" s="1429"/>
    </row>
    <row r="1310" spans="1:8">
      <c r="A1310" s="1264" t="str">
        <f>AHSP!C10629</f>
        <v>3.10.2.5</v>
      </c>
      <c r="B1310" s="1269" t="str">
        <f>AHSP!D10629</f>
        <v>Pemasangan 1 m2 dinding homogeneous tile Unpolish uk. 40x40 cm (1SP : 2PP)</v>
      </c>
      <c r="C1310" s="1265"/>
      <c r="D1310" s="1266"/>
      <c r="E1310" s="1280">
        <v>1</v>
      </c>
      <c r="F1310" s="1264" t="s">
        <v>115</v>
      </c>
      <c r="G1310" s="1430">
        <f>AHSP!I10646</f>
        <v>279428.46580000001</v>
      </c>
      <c r="H1310" s="1251">
        <v>1</v>
      </c>
    </row>
    <row r="1311" spans="1:8">
      <c r="A1311" s="1264"/>
      <c r="B1311" s="1269"/>
      <c r="C1311" s="1265"/>
      <c r="D1311" s="1266"/>
      <c r="E1311" s="1280"/>
      <c r="F1311" s="1264"/>
      <c r="G1311" s="1429"/>
    </row>
    <row r="1312" spans="1:8">
      <c r="A1312" s="1264" t="str">
        <f>AHSP!C10648</f>
        <v>3.10.2.6</v>
      </c>
      <c r="B1312" s="1269" t="str">
        <f>AHSP!D10648</f>
        <v>Pemasangan 1 m2 dinding homogeneous tile Unpolish uk. 60x60 cm (1SP : 2PP)</v>
      </c>
      <c r="C1312" s="1265"/>
      <c r="D1312" s="1266"/>
      <c r="E1312" s="1280">
        <v>1</v>
      </c>
      <c r="F1312" s="1264" t="s">
        <v>115</v>
      </c>
      <c r="G1312" s="1430">
        <f>AHSP!I10665</f>
        <v>124271.6618</v>
      </c>
      <c r="H1312" s="1251">
        <v>1</v>
      </c>
    </row>
    <row r="1313" spans="1:8">
      <c r="A1313" s="1264"/>
      <c r="B1313" s="1269"/>
      <c r="C1313" s="1265"/>
      <c r="D1313" s="1266"/>
      <c r="E1313" s="1280"/>
      <c r="F1313" s="1264"/>
      <c r="G1313" s="1429"/>
    </row>
    <row r="1314" spans="1:8">
      <c r="A1314" s="1412" t="str">
        <f>AHSP!C10667</f>
        <v>3.10.3</v>
      </c>
      <c r="B1314" s="1418" t="str">
        <f>AHSP!D10667</f>
        <v xml:space="preserve">DINDING PORSELEN </v>
      </c>
      <c r="C1314" s="1265"/>
      <c r="D1314" s="1266"/>
      <c r="E1314" s="1280"/>
      <c r="F1314" s="1264"/>
      <c r="G1314" s="1429"/>
    </row>
    <row r="1315" spans="1:8">
      <c r="A1315" s="1264" t="str">
        <f>AHSP!C10668</f>
        <v>3.10.3.1</v>
      </c>
      <c r="B1315" s="1269" t="str">
        <f>AHSP!D10668</f>
        <v>Pemasangan 1 m2 dinding porselen uk. 11x11 cm (1SP : 2PP)</v>
      </c>
      <c r="C1315" s="1265"/>
      <c r="D1315" s="1266"/>
      <c r="E1315" s="1280">
        <v>1</v>
      </c>
      <c r="F1315" s="1264" t="s">
        <v>115</v>
      </c>
      <c r="G1315" s="1430">
        <f>AHSP!I10686</f>
        <v>310476.17480000004</v>
      </c>
      <c r="H1315" s="1251">
        <v>1</v>
      </c>
    </row>
    <row r="1316" spans="1:8">
      <c r="A1316" s="1264"/>
      <c r="B1316" s="1269"/>
      <c r="C1316" s="1265"/>
      <c r="D1316" s="1266"/>
      <c r="E1316" s="1280"/>
      <c r="F1316" s="1264"/>
      <c r="G1316" s="1429"/>
    </row>
    <row r="1317" spans="1:8">
      <c r="A1317" s="1264" t="str">
        <f>AHSP!C10688</f>
        <v>3.10.3.2</v>
      </c>
      <c r="B1317" s="1269" t="str">
        <f>AHSP!D10688</f>
        <v>Pemasangan 1 m2 dinding porselen uk. 10x20 cm (1SP : 2PP)</v>
      </c>
      <c r="C1317" s="1265"/>
      <c r="D1317" s="1266"/>
      <c r="E1317" s="1280">
        <v>1</v>
      </c>
      <c r="F1317" s="1264" t="s">
        <v>115</v>
      </c>
      <c r="G1317" s="1430">
        <f>AHSP!I10706</f>
        <v>279482.5748</v>
      </c>
      <c r="H1317" s="1251">
        <v>1</v>
      </c>
    </row>
    <row r="1318" spans="1:8">
      <c r="A1318" s="1264"/>
      <c r="B1318" s="1269"/>
      <c r="C1318" s="1265"/>
      <c r="D1318" s="1266"/>
      <c r="E1318" s="1280"/>
      <c r="F1318" s="1264"/>
      <c r="G1318" s="1429"/>
    </row>
    <row r="1319" spans="1:8">
      <c r="A1319" s="1264" t="str">
        <f>AHSP!C10708</f>
        <v>3.10.3.3</v>
      </c>
      <c r="B1319" s="1269" t="str">
        <f>AHSP!D10708</f>
        <v>Pemasangan 1 m2 dinding porselen uk. 20x20 cm (1SP : 2PP)</v>
      </c>
      <c r="C1319" s="1265"/>
      <c r="D1319" s="1266"/>
      <c r="E1319" s="1280">
        <v>1</v>
      </c>
      <c r="F1319" s="1264" t="s">
        <v>115</v>
      </c>
      <c r="G1319" s="1430">
        <f>AHSP!I10726</f>
        <v>77662.978799999997</v>
      </c>
      <c r="H1319" s="1251">
        <v>1</v>
      </c>
    </row>
    <row r="1320" spans="1:8">
      <c r="A1320" s="1264"/>
      <c r="B1320" s="1269"/>
      <c r="C1320" s="1265"/>
      <c r="D1320" s="1266"/>
      <c r="E1320" s="1280"/>
      <c r="F1320" s="1264"/>
      <c r="G1320" s="1429"/>
    </row>
    <row r="1321" spans="1:8">
      <c r="A1321" s="1412" t="str">
        <f>AHSP!C10728</f>
        <v>3.10.4</v>
      </c>
      <c r="B1321" s="1418" t="str">
        <f>AHSP!D10728</f>
        <v xml:space="preserve">DINDING BATU ALAM </v>
      </c>
      <c r="C1321" s="1265"/>
      <c r="D1321" s="1266"/>
      <c r="E1321" s="1280"/>
      <c r="F1321" s="1264"/>
      <c r="G1321" s="1429"/>
    </row>
    <row r="1322" spans="1:8">
      <c r="A1322" s="1264" t="str">
        <f>AHSP!C10729</f>
        <v>3.10.4.1</v>
      </c>
      <c r="B1322" s="1269" t="str">
        <f>AHSP!D10729</f>
        <v>Pemasangan 1 m2 dinding bata pelapis uk. 3x7x24 cm</v>
      </c>
      <c r="C1322" s="1265"/>
      <c r="D1322" s="1266"/>
      <c r="E1322" s="1280">
        <v>1</v>
      </c>
      <c r="F1322" s="1264" t="s">
        <v>115</v>
      </c>
      <c r="G1322" s="1430">
        <f>AHSP!I10747</f>
        <v>310618.2365</v>
      </c>
      <c r="H1322" s="1251">
        <v>1</v>
      </c>
    </row>
    <row r="1323" spans="1:8">
      <c r="A1323" s="1264"/>
      <c r="B1323" s="1269"/>
      <c r="C1323" s="1265"/>
      <c r="D1323" s="1266"/>
      <c r="E1323" s="1280"/>
      <c r="F1323" s="1264"/>
      <c r="G1323" s="1429"/>
    </row>
    <row r="1324" spans="1:8">
      <c r="A1324" s="1264" t="str">
        <f>AHSP!C10749</f>
        <v>3.10.4.2</v>
      </c>
      <c r="B1324" s="1269" t="str">
        <f>AHSP!D10749</f>
        <v>Pemasangan 1 m2 dinding batu paras</v>
      </c>
      <c r="C1324" s="1265"/>
      <c r="D1324" s="1266"/>
      <c r="E1324" s="1280">
        <v>1</v>
      </c>
      <c r="F1324" s="1264" t="s">
        <v>115</v>
      </c>
      <c r="G1324" s="1430">
        <f>AHSP!I10766</f>
        <v>217409.37349999999</v>
      </c>
      <c r="H1324" s="1251">
        <v>1</v>
      </c>
    </row>
    <row r="1325" spans="1:8">
      <c r="A1325" s="1264"/>
      <c r="B1325" s="1269"/>
      <c r="C1325" s="1265"/>
      <c r="D1325" s="1266"/>
      <c r="E1325" s="1280"/>
      <c r="F1325" s="1264"/>
      <c r="G1325" s="1429"/>
    </row>
    <row r="1326" spans="1:8">
      <c r="A1326" s="1264" t="str">
        <f>AHSP!C10768</f>
        <v>3.10.4.3</v>
      </c>
      <c r="B1326" s="1269" t="str">
        <f>AHSP!D10768</f>
        <v>Pemasangan 1 m2 dinding batu tempel hitam</v>
      </c>
      <c r="C1326" s="1265"/>
      <c r="D1326" s="1266"/>
      <c r="E1326" s="1280">
        <v>1</v>
      </c>
      <c r="F1326" s="1264" t="s">
        <v>115</v>
      </c>
      <c r="G1326" s="1430">
        <f>AHSP!I10785</f>
        <v>217409.37349999999</v>
      </c>
      <c r="H1326" s="1251">
        <v>1</v>
      </c>
    </row>
    <row r="1327" spans="1:8">
      <c r="A1327" s="1264"/>
      <c r="B1327" s="1269"/>
      <c r="C1327" s="1265"/>
      <c r="D1327" s="1266"/>
      <c r="E1327" s="1280"/>
      <c r="F1327" s="1264"/>
      <c r="G1327" s="1429"/>
    </row>
    <row r="1328" spans="1:8">
      <c r="A1328" s="1412" t="str">
        <f>AHSP!C10787</f>
        <v>3.10.5</v>
      </c>
      <c r="B1328" s="1418" t="str">
        <f>AHSP!D10787</f>
        <v xml:space="preserve">PENUTUP DINDING LAINNYA </v>
      </c>
      <c r="C1328" s="1265"/>
      <c r="D1328" s="1266"/>
      <c r="E1328" s="1280"/>
      <c r="F1328" s="1264"/>
      <c r="G1328" s="1429"/>
    </row>
    <row r="1329" spans="1:8">
      <c r="A1329" s="1264" t="str">
        <f>AHSP!C10788</f>
        <v>3.10.5.1</v>
      </c>
      <c r="B1329" s="1269" t="str">
        <f>AHSP!D10788</f>
        <v>Pemasangan 1 m2 wallpaper lebar 50 cm</v>
      </c>
      <c r="C1329" s="1265"/>
      <c r="D1329" s="1266"/>
      <c r="E1329" s="1280">
        <v>1</v>
      </c>
      <c r="F1329" s="1264" t="s">
        <v>115</v>
      </c>
      <c r="G1329" s="1430">
        <f>AHSP!I10804</f>
        <v>108808.09499999999</v>
      </c>
      <c r="H1329" s="1251">
        <v>1</v>
      </c>
    </row>
    <row r="1330" spans="1:8">
      <c r="A1330" s="1264"/>
      <c r="B1330" s="1269"/>
      <c r="C1330" s="1265"/>
      <c r="D1330" s="1266"/>
      <c r="E1330" s="1280"/>
      <c r="F1330" s="1264"/>
      <c r="G1330" s="1429"/>
    </row>
    <row r="1331" spans="1:8">
      <c r="A1331" s="1264" t="str">
        <f>AHSP!C10806</f>
        <v>3.10.5.2</v>
      </c>
      <c r="B1331" s="1269" t="str">
        <f>AHSP!D10806</f>
        <v>Pemasangan 1 m2 dinding pemisah plywood rangkap, rangka kayu kelas II</v>
      </c>
      <c r="C1331" s="1265"/>
      <c r="D1331" s="1266"/>
      <c r="E1331" s="1280">
        <v>1</v>
      </c>
      <c r="F1331" s="1264" t="s">
        <v>115</v>
      </c>
      <c r="G1331" s="1430">
        <f>AHSP!I10824</f>
        <v>363050</v>
      </c>
      <c r="H1331" s="1251">
        <v>1</v>
      </c>
    </row>
    <row r="1332" spans="1:8">
      <c r="A1332" s="1264"/>
      <c r="B1332" s="1269"/>
      <c r="C1332" s="1265"/>
      <c r="D1332" s="1266"/>
      <c r="E1332" s="1280"/>
      <c r="F1332" s="1264"/>
      <c r="G1332" s="1429"/>
    </row>
    <row r="1333" spans="1:8">
      <c r="A1333" s="1264" t="str">
        <f>AHSP!C10826</f>
        <v>3.10.5.3</v>
      </c>
      <c r="B1333" s="1269" t="str">
        <f>AHSP!D10826</f>
        <v>Pemasangan 1 m2 dinding lambisering dari papan kayu kelas I</v>
      </c>
      <c r="C1333" s="1265"/>
      <c r="D1333" s="1266"/>
      <c r="E1333" s="1280">
        <v>1</v>
      </c>
      <c r="F1333" s="1264" t="s">
        <v>115</v>
      </c>
      <c r="G1333" s="1430">
        <f>AHSP!I10843</f>
        <v>595427.36</v>
      </c>
      <c r="H1333" s="1251">
        <v>1</v>
      </c>
    </row>
    <row r="1334" spans="1:8">
      <c r="A1334" s="1264"/>
      <c r="B1334" s="1269"/>
      <c r="C1334" s="1265"/>
      <c r="D1334" s="1266"/>
      <c r="E1334" s="1280"/>
      <c r="F1334" s="1264"/>
      <c r="G1334" s="1429"/>
    </row>
    <row r="1335" spans="1:8">
      <c r="A1335" s="1264" t="str">
        <f>AHSP!C10845</f>
        <v>3.10.5.4</v>
      </c>
      <c r="B1335" s="1269" t="str">
        <f>AHSP!D10845</f>
        <v>Pemasangan 1 m2 dinding lambrisering dari plywood (Kayu Lapis) ukuran 120x240cm</v>
      </c>
      <c r="C1335" s="1265"/>
      <c r="D1335" s="1266"/>
      <c r="E1335" s="1280">
        <v>1</v>
      </c>
      <c r="F1335" s="1264" t="s">
        <v>115</v>
      </c>
      <c r="G1335" s="1430">
        <f>AHSP!I10861</f>
        <v>66150.095000000001</v>
      </c>
      <c r="H1335" s="1251">
        <v>1</v>
      </c>
    </row>
    <row r="1336" spans="1:8">
      <c r="A1336" s="1264"/>
      <c r="B1336" s="1269"/>
      <c r="C1336" s="1265"/>
      <c r="D1336" s="1266"/>
      <c r="E1336" s="1280"/>
      <c r="F1336" s="1264"/>
      <c r="G1336" s="1429"/>
    </row>
    <row r="1337" spans="1:8">
      <c r="A1337" s="1264" t="str">
        <f>AHSP!C10863</f>
        <v>3.10.5.5</v>
      </c>
      <c r="B1337" s="1269" t="str">
        <f>AHSP!D10863</f>
        <v>Pemasangan 1 m2 dinding bilik, rangka kayu kelas III atau IV</v>
      </c>
      <c r="C1337" s="1265"/>
      <c r="D1337" s="1266"/>
      <c r="E1337" s="1280">
        <v>1</v>
      </c>
      <c r="F1337" s="1264" t="s">
        <v>115</v>
      </c>
      <c r="G1337" s="1430">
        <f>AHSP!I10881</f>
        <v>31122.8819</v>
      </c>
      <c r="H1337" s="1251">
        <v>1</v>
      </c>
    </row>
    <row r="1338" spans="1:8">
      <c r="A1338" s="1264"/>
      <c r="B1338" s="1269"/>
      <c r="C1338" s="1265"/>
      <c r="D1338" s="1266"/>
      <c r="E1338" s="1280"/>
      <c r="F1338" s="1264"/>
      <c r="G1338" s="1429"/>
    </row>
    <row r="1339" spans="1:8">
      <c r="A1339" s="1264" t="str">
        <f>AHSP!C10883</f>
        <v>3.10.5.6</v>
      </c>
      <c r="B1339" s="1269" t="str">
        <f>AHSP!D10883</f>
        <v>Pemasangan kering 1 m2 dinding marmer 100x100 cm tebal 2 cm</v>
      </c>
      <c r="C1339" s="1265"/>
      <c r="D1339" s="1266"/>
      <c r="E1339" s="1280">
        <v>1</v>
      </c>
      <c r="F1339" s="1264" t="s">
        <v>115</v>
      </c>
      <c r="G1339" s="1430">
        <f>AHSP!I10901</f>
        <v>504153.26170000003</v>
      </c>
      <c r="H1339" s="1251">
        <v>1</v>
      </c>
    </row>
    <row r="1340" spans="1:8">
      <c r="A1340" s="1264"/>
      <c r="B1340" s="1269"/>
      <c r="C1340" s="1265"/>
      <c r="D1340" s="1266"/>
      <c r="E1340" s="1280"/>
      <c r="F1340" s="1264"/>
      <c r="G1340" s="1429"/>
    </row>
    <row r="1341" spans="1:8">
      <c r="A1341" s="1281" t="str">
        <f>AHSP!C10903</f>
        <v>3.10.5.7</v>
      </c>
      <c r="B1341" s="1282" t="str">
        <f>AHSP!D10903</f>
        <v>Pemasangan basah 1 m2 dinding marmer 100x100 cm tebal 2 cm</v>
      </c>
      <c r="C1341" s="1265"/>
      <c r="D1341" s="1266"/>
      <c r="E1341" s="1280">
        <v>1</v>
      </c>
      <c r="F1341" s="1264" t="s">
        <v>115</v>
      </c>
      <c r="G1341" s="1430">
        <f>AHSP!I10922</f>
        <v>504152.2365</v>
      </c>
      <c r="H1341" s="1251">
        <v>1</v>
      </c>
    </row>
    <row r="1342" spans="1:8">
      <c r="A1342" s="1264"/>
      <c r="B1342" s="1269"/>
      <c r="C1342" s="1265"/>
      <c r="D1342" s="1266"/>
      <c r="E1342" s="1280"/>
      <c r="F1342" s="1264"/>
      <c r="G1342" s="1429"/>
    </row>
    <row r="1343" spans="1:8">
      <c r="A1343" s="1412" t="str">
        <f>AHSP!C10924</f>
        <v>3.10.6</v>
      </c>
      <c r="B1343" s="1418" t="str">
        <f>AHSP!D10924</f>
        <v xml:space="preserve">RANGKA DINDING </v>
      </c>
      <c r="C1343" s="1265"/>
      <c r="D1343" s="1266"/>
      <c r="E1343" s="1280"/>
      <c r="F1343" s="1264"/>
      <c r="G1343" s="1429"/>
    </row>
    <row r="1344" spans="1:8">
      <c r="A1344" s="1264" t="str">
        <f>AHSP!C10925</f>
        <v>3.10.6.1</v>
      </c>
      <c r="B1344" s="1269" t="str">
        <f>AHSP!D10925</f>
        <v>Pemasangan 1 m2 rangka besi hollow galvanis 40x40 mm, modul 60x120 cm, untuk partisi</v>
      </c>
      <c r="C1344" s="1265"/>
      <c r="D1344" s="1266"/>
      <c r="E1344" s="1280">
        <v>1</v>
      </c>
      <c r="F1344" s="1264" t="s">
        <v>115</v>
      </c>
      <c r="G1344" s="1430">
        <f>AHSP!I10942</f>
        <v>53493.055</v>
      </c>
      <c r="H1344" s="1251">
        <v>1</v>
      </c>
    </row>
    <row r="1345" spans="1:8">
      <c r="A1345" s="1264"/>
      <c r="B1345" s="1269"/>
      <c r="C1345" s="1265"/>
      <c r="D1345" s="1266"/>
      <c r="E1345" s="1280"/>
      <c r="F1345" s="1264"/>
      <c r="G1345" s="1429"/>
    </row>
    <row r="1346" spans="1:8">
      <c r="A1346" s="1264" t="str">
        <f>AHSP!C10944</f>
        <v>3.10.6.2</v>
      </c>
      <c r="B1346" s="1269" t="str">
        <f>AHSP!D10944</f>
        <v>Pemasangan 1 m2 rangka dinding pemisah 60x120 cm kayu kelas II atau III</v>
      </c>
      <c r="C1346" s="1265"/>
      <c r="D1346" s="1266"/>
      <c r="E1346" s="1280">
        <v>1</v>
      </c>
      <c r="F1346" s="1264" t="s">
        <v>115</v>
      </c>
      <c r="G1346" s="1430">
        <f>AHSP!I10960</f>
        <v>113210.178</v>
      </c>
      <c r="H1346" s="1251">
        <v>1</v>
      </c>
    </row>
    <row r="1347" spans="1:8">
      <c r="A1347" s="1264"/>
      <c r="B1347" s="1269"/>
      <c r="C1347" s="1265"/>
      <c r="D1347" s="1266"/>
      <c r="E1347" s="1280"/>
      <c r="F1347" s="1264"/>
      <c r="G1347" s="1429"/>
    </row>
    <row r="1348" spans="1:8">
      <c r="A1348" s="1264" t="str">
        <f>AHSP!C10963</f>
        <v>3.10.6.3</v>
      </c>
      <c r="B1348" s="1269" t="str">
        <f>AHSP!D10963</f>
        <v>Pemasangan 1 m2 Rangka Besi Hollow Galvanis 20x40 mm</v>
      </c>
      <c r="C1348" s="1265"/>
      <c r="D1348" s="1266"/>
      <c r="E1348" s="1280">
        <v>1</v>
      </c>
      <c r="F1348" s="1264" t="s">
        <v>115</v>
      </c>
      <c r="G1348" s="1430">
        <f>AHSP!I10980</f>
        <v>59518.162000000004</v>
      </c>
      <c r="H1348" s="1251">
        <v>1</v>
      </c>
    </row>
    <row r="1349" spans="1:8">
      <c r="A1349" s="1264"/>
      <c r="B1349" s="1269"/>
      <c r="C1349" s="1265"/>
      <c r="D1349" s="1266"/>
      <c r="E1349" s="1280"/>
      <c r="F1349" s="1264"/>
      <c r="G1349" s="1429"/>
    </row>
    <row r="1350" spans="1:8">
      <c r="A1350" s="1264" t="str">
        <f>AHSP!C10982</f>
        <v>3.10.6.4</v>
      </c>
      <c r="B1350" s="1269" t="str">
        <f>AHSP!D10982</f>
        <v>Pemasangan 1 m2 Rangka DindingPemisah (Partisi) Rangka Baja Ringan C75Uk. 60 cm x 120 cm</v>
      </c>
      <c r="C1350" s="1265"/>
      <c r="D1350" s="1266"/>
      <c r="E1350" s="1280">
        <v>1</v>
      </c>
      <c r="F1350" s="1264" t="s">
        <v>115</v>
      </c>
      <c r="G1350" s="1430">
        <f>AHSP!I11000</f>
        <v>35462.112399999998</v>
      </c>
      <c r="H1350" s="1251">
        <v>1</v>
      </c>
    </row>
    <row r="1351" spans="1:8">
      <c r="A1351" s="1264"/>
      <c r="B1351" s="1269"/>
      <c r="C1351" s="1265"/>
      <c r="D1351" s="1266"/>
      <c r="E1351" s="1280"/>
      <c r="F1351" s="1264"/>
      <c r="G1351" s="1429"/>
    </row>
    <row r="1352" spans="1:8">
      <c r="A1352" s="1419" t="str">
        <f>AHSP!C11002</f>
        <v>3.11</v>
      </c>
      <c r="B1352" s="1440" t="str">
        <f>AHSP!D11002</f>
        <v>PEKERJAAN PINTU DAN JENDELA</v>
      </c>
      <c r="C1352" s="1265"/>
      <c r="D1352" s="1266"/>
      <c r="E1352" s="1280"/>
      <c r="F1352" s="1264"/>
      <c r="G1352" s="1429"/>
    </row>
    <row r="1353" spans="1:8">
      <c r="A1353" s="1419" t="str">
        <f>AHSP!C11003</f>
        <v>3.11.1</v>
      </c>
      <c r="B1353" s="1440" t="str">
        <f>AHSP!D11003</f>
        <v xml:space="preserve">Pintu </v>
      </c>
      <c r="C1353" s="1265"/>
      <c r="D1353" s="1266"/>
      <c r="E1353" s="1280"/>
      <c r="F1353" s="1264"/>
      <c r="G1353" s="1429"/>
    </row>
    <row r="1354" spans="1:8">
      <c r="A1354" s="1264" t="str">
        <f>AHSP!C11004</f>
        <v>3.11.1.1</v>
      </c>
      <c r="B1354" s="1269" t="str">
        <f>AHSP!D11004</f>
        <v>Pemasangan 1 m2 rolling door besi</v>
      </c>
      <c r="C1354" s="1265"/>
      <c r="D1354" s="1266"/>
      <c r="E1354" s="1280">
        <v>1</v>
      </c>
      <c r="F1354" s="1264" t="s">
        <v>115</v>
      </c>
      <c r="G1354" s="1430">
        <f>AHSP!I11020</f>
        <v>721642.24</v>
      </c>
      <c r="H1354" s="1251">
        <v>1</v>
      </c>
    </row>
    <row r="1355" spans="1:8">
      <c r="A1355" s="1264"/>
      <c r="B1355" s="1269"/>
      <c r="C1355" s="1265"/>
      <c r="D1355" s="1266"/>
      <c r="E1355" s="1280"/>
      <c r="F1355" s="1264"/>
      <c r="G1355" s="1429"/>
    </row>
    <row r="1356" spans="1:8">
      <c r="A1356" s="1264" t="str">
        <f>AHSP!C11022</f>
        <v>3.11.1.2</v>
      </c>
      <c r="B1356" s="1269" t="str">
        <f>AHSP!D11022</f>
        <v>Pemasangan 1 m2 rolling door alumunium</v>
      </c>
      <c r="C1356" s="1265"/>
      <c r="D1356" s="1266"/>
      <c r="E1356" s="1280">
        <v>1</v>
      </c>
      <c r="F1356" s="1264" t="s">
        <v>115</v>
      </c>
      <c r="G1356" s="1430">
        <f>AHSP!I11037</f>
        <v>700293.22</v>
      </c>
      <c r="H1356" s="1251">
        <v>1</v>
      </c>
    </row>
    <row r="1357" spans="1:8">
      <c r="A1357" s="1264"/>
      <c r="B1357" s="1269"/>
      <c r="C1357" s="1265"/>
      <c r="D1357" s="1266"/>
      <c r="E1357" s="1280"/>
      <c r="F1357" s="1264"/>
      <c r="G1357" s="1429"/>
    </row>
    <row r="1358" spans="1:8">
      <c r="A1358" s="1264" t="str">
        <f>AHSP!C11039</f>
        <v>3.11.1.3</v>
      </c>
      <c r="B1358" s="1269" t="str">
        <f>AHSP!D11039</f>
        <v>Pemasangan 1 m2 pintu lipat PVC</v>
      </c>
      <c r="C1358" s="1265"/>
      <c r="D1358" s="1266"/>
      <c r="E1358" s="1280">
        <v>1</v>
      </c>
      <c r="F1358" s="1264" t="s">
        <v>115</v>
      </c>
      <c r="G1358" s="1430">
        <f>AHSP!I11054</f>
        <v>717761</v>
      </c>
      <c r="H1358" s="1251">
        <v>1</v>
      </c>
    </row>
    <row r="1359" spans="1:8">
      <c r="A1359" s="1264"/>
      <c r="B1359" s="1269"/>
      <c r="C1359" s="1265"/>
      <c r="D1359" s="1266"/>
      <c r="E1359" s="1280"/>
      <c r="F1359" s="1264"/>
      <c r="G1359" s="1429"/>
    </row>
    <row r="1360" spans="1:8">
      <c r="A1360" s="1264" t="str">
        <f>AHSP!C11056</f>
        <v>3.11.1.4</v>
      </c>
      <c r="B1360" s="1269" t="str">
        <f>AHSP!D11056</f>
        <v>Pemasangan 1 m2 pintu aluminium strip lebar 8 cm</v>
      </c>
      <c r="C1360" s="1265"/>
      <c r="D1360" s="1266"/>
      <c r="E1360" s="1280">
        <v>1</v>
      </c>
      <c r="F1360" s="1264" t="s">
        <v>115</v>
      </c>
      <c r="G1360" s="1430">
        <f>AHSP!I11072</f>
        <v>1418067.2</v>
      </c>
      <c r="H1360" s="1251">
        <v>1</v>
      </c>
    </row>
    <row r="1361" spans="1:8">
      <c r="A1361" s="1264"/>
      <c r="B1361" s="1269"/>
      <c r="C1361" s="1265"/>
      <c r="D1361" s="1266"/>
      <c r="E1361" s="1280"/>
      <c r="F1361" s="1264"/>
      <c r="G1361" s="1429"/>
    </row>
    <row r="1362" spans="1:8">
      <c r="A1362" s="1264" t="str">
        <f>AHSP!C11074</f>
        <v>3.11.1.5</v>
      </c>
      <c r="B1362" s="1269" t="str">
        <f>AHSP!D11074</f>
        <v>Pemasangan 1 m2 pintu kaca Tebal 6 mm rangka aluminium</v>
      </c>
      <c r="C1362" s="1265"/>
      <c r="D1362" s="1266"/>
      <c r="E1362" s="1280">
        <v>1</v>
      </c>
      <c r="F1362" s="1264" t="s">
        <v>115</v>
      </c>
      <c r="G1362" s="1430">
        <f>AHSP!I11091</f>
        <v>36473.546999999999</v>
      </c>
      <c r="H1362" s="1251">
        <v>1</v>
      </c>
    </row>
    <row r="1363" spans="1:8">
      <c r="A1363" s="1264"/>
      <c r="B1363" s="1269"/>
      <c r="C1363" s="1265"/>
      <c r="D1363" s="1266"/>
      <c r="E1363" s="1280"/>
      <c r="F1363" s="1264"/>
      <c r="G1363" s="1429"/>
    </row>
    <row r="1364" spans="1:8">
      <c r="A1364" s="1264" t="str">
        <f>AHSP!C11093</f>
        <v>3.11.1.6</v>
      </c>
      <c r="B1364" s="1269" t="str">
        <f>AHSP!D11093</f>
        <v>Pemasangan 1 m2 jendela kacaTebal 6 mm  rangka aluminium</v>
      </c>
      <c r="C1364" s="1265"/>
      <c r="D1364" s="1266"/>
      <c r="E1364" s="1280">
        <v>1</v>
      </c>
      <c r="F1364" s="1264" t="s">
        <v>115</v>
      </c>
      <c r="G1364" s="1430">
        <f>AHSP!I11110</f>
        <v>36473.546999999999</v>
      </c>
      <c r="H1364" s="1251">
        <v>1</v>
      </c>
    </row>
    <row r="1365" spans="1:8">
      <c r="A1365" s="1264"/>
      <c r="B1365" s="1269"/>
      <c r="C1365" s="1265"/>
      <c r="D1365" s="1266"/>
      <c r="E1365" s="1280"/>
      <c r="F1365" s="1264"/>
      <c r="G1365" s="1429"/>
    </row>
    <row r="1366" spans="1:8">
      <c r="A1366" s="1264" t="str">
        <f>AHSP!C11112</f>
        <v>3.11.1.7</v>
      </c>
      <c r="B1366" s="1269" t="str">
        <f>AHSP!D11112</f>
        <v>Pembuatan dan pemasangan 1 m2 pintu klamp standar, kayu kelas II</v>
      </c>
      <c r="C1366" s="1265"/>
      <c r="D1366" s="1266"/>
      <c r="E1366" s="1280">
        <v>1</v>
      </c>
      <c r="F1366" s="1264" t="s">
        <v>115</v>
      </c>
      <c r="G1366" s="1430">
        <f>AHSP!I11128</f>
        <v>184787.99899999995</v>
      </c>
      <c r="H1366" s="1251">
        <v>1</v>
      </c>
    </row>
    <row r="1367" spans="1:8">
      <c r="A1367" s="1264"/>
      <c r="B1367" s="1269"/>
      <c r="C1367" s="1265"/>
      <c r="D1367" s="1266"/>
      <c r="E1367" s="1280"/>
      <c r="F1367" s="1264"/>
      <c r="G1367" s="1429"/>
    </row>
    <row r="1368" spans="1:8">
      <c r="A1368" s="1264" t="str">
        <f>AHSP!C11130</f>
        <v>3.11.1.8</v>
      </c>
      <c r="B1368" s="1269" t="str">
        <f>AHSP!D11130</f>
        <v>Pembuatan dan pemasangan 1 m2 pintu klamp sederhana, kayu kelas III</v>
      </c>
      <c r="C1368" s="1265"/>
      <c r="D1368" s="1266"/>
      <c r="E1368" s="1280">
        <v>1</v>
      </c>
      <c r="F1368" s="1264" t="s">
        <v>115</v>
      </c>
      <c r="G1368" s="1430">
        <f>AHSP!I11146</f>
        <v>313159.09900000005</v>
      </c>
      <c r="H1368" s="1251">
        <v>1</v>
      </c>
    </row>
    <row r="1369" spans="1:8">
      <c r="A1369" s="1264"/>
      <c r="B1369" s="1269"/>
      <c r="C1369" s="1265"/>
      <c r="D1369" s="1266"/>
      <c r="E1369" s="1280"/>
      <c r="F1369" s="1264"/>
      <c r="G1369" s="1429"/>
    </row>
    <row r="1370" spans="1:8">
      <c r="A1370" s="1264" t="str">
        <f>AHSP!C11148</f>
        <v>3.11.1.9</v>
      </c>
      <c r="B1370" s="1269" t="str">
        <f>AHSP!D11148</f>
        <v>Pembuatan 1 m2 pintu dan jendela kaca, kayu kelas I atau II</v>
      </c>
      <c r="C1370" s="1265"/>
      <c r="D1370" s="1266"/>
      <c r="E1370" s="1280">
        <v>1</v>
      </c>
      <c r="F1370" s="1264" t="s">
        <v>115</v>
      </c>
      <c r="G1370" s="1430">
        <f>AHSP!I11164</f>
        <v>184788.25639999995</v>
      </c>
      <c r="H1370" s="1251">
        <v>1</v>
      </c>
    </row>
    <row r="1371" spans="1:8">
      <c r="A1371" s="1264"/>
      <c r="B1371" s="1269"/>
      <c r="C1371" s="1265"/>
      <c r="D1371" s="1266"/>
      <c r="E1371" s="1280"/>
      <c r="F1371" s="1264"/>
      <c r="G1371" s="1429"/>
    </row>
    <row r="1372" spans="1:8">
      <c r="A1372" s="1264" t="str">
        <f>AHSP!C11166</f>
        <v>3.11.1.10</v>
      </c>
      <c r="B1372" s="1269" t="str">
        <f>AHSP!D11166</f>
        <v>Pembuatan 1 m2 pintu dan jendela jalusi, kayu kelas I atau II</v>
      </c>
      <c r="C1372" s="1265"/>
      <c r="D1372" s="1266"/>
      <c r="E1372" s="1280">
        <v>1</v>
      </c>
      <c r="F1372" s="1264" t="s">
        <v>115</v>
      </c>
      <c r="G1372" s="1430">
        <f>AHSP!I11182</f>
        <v>894740.62040000001</v>
      </c>
      <c r="H1372" s="1251">
        <v>1</v>
      </c>
    </row>
    <row r="1373" spans="1:8">
      <c r="A1373" s="1264"/>
      <c r="B1373" s="1269"/>
      <c r="C1373" s="1265"/>
      <c r="D1373" s="1266"/>
      <c r="E1373" s="1280"/>
      <c r="F1373" s="1264"/>
      <c r="G1373" s="1429"/>
    </row>
    <row r="1374" spans="1:8">
      <c r="A1374" s="1264" t="str">
        <f>AHSP!C11184</f>
        <v>3.11.1.11</v>
      </c>
      <c r="B1374" s="1269" t="str">
        <f>AHSP!D11184</f>
        <v>Pembuatan 1 m2 daun pintu panel, kayu kelas I atau II</v>
      </c>
      <c r="C1374" s="1265"/>
      <c r="D1374" s="1266"/>
      <c r="E1374" s="1280">
        <v>1</v>
      </c>
      <c r="F1374" s="1264" t="s">
        <v>115</v>
      </c>
      <c r="G1374" s="1430">
        <f>AHSP!I11200</f>
        <v>894740.59400000004</v>
      </c>
      <c r="H1374" s="1251">
        <v>1</v>
      </c>
    </row>
    <row r="1375" spans="1:8">
      <c r="A1375" s="1264"/>
      <c r="B1375" s="1269"/>
      <c r="C1375" s="1265"/>
      <c r="D1375" s="1266"/>
      <c r="E1375" s="1280"/>
      <c r="F1375" s="1264"/>
      <c r="G1375" s="1429"/>
    </row>
    <row r="1376" spans="1:8">
      <c r="A1376" s="1264" t="str">
        <f>AHSP!C11202</f>
        <v>3.11.1.12</v>
      </c>
      <c r="B1376" s="1269" t="str">
        <f>AHSP!D11202</f>
        <v>Pembuatan 1 m2 daun pintu plywood rangkap, rangka kayu kelas II tertutup (lebar s.d. 90 cm)</v>
      </c>
      <c r="C1376" s="1265"/>
      <c r="D1376" s="1266"/>
      <c r="E1376" s="1280">
        <v>1</v>
      </c>
      <c r="F1376" s="1264" t="s">
        <v>115</v>
      </c>
      <c r="G1376" s="1430">
        <f>AHSP!I11220</f>
        <v>626319.71050000004</v>
      </c>
      <c r="H1376" s="1251">
        <v>1</v>
      </c>
    </row>
    <row r="1377" spans="1:8">
      <c r="A1377" s="1264"/>
      <c r="B1377" s="1269"/>
      <c r="C1377" s="1265"/>
      <c r="D1377" s="1266"/>
      <c r="E1377" s="1280"/>
      <c r="F1377" s="1264"/>
      <c r="G1377" s="1429"/>
    </row>
    <row r="1378" spans="1:8">
      <c r="A1378" s="1264" t="str">
        <f>AHSP!C11222</f>
        <v>3.11.1.13</v>
      </c>
      <c r="B1378" s="1269" t="str">
        <f>AHSP!D11222</f>
        <v>Pembuatan 1 m2 daun pintu plywood rangkap, rangka expose kayu kelas I atau II</v>
      </c>
      <c r="C1378" s="1265"/>
      <c r="D1378" s="1266"/>
      <c r="E1378" s="1280">
        <v>1</v>
      </c>
      <c r="F1378" s="1264" t="s">
        <v>115</v>
      </c>
      <c r="G1378" s="1430">
        <f>AHSP!I11240</f>
        <v>706729.71115999995</v>
      </c>
      <c r="H1378" s="1251">
        <v>1</v>
      </c>
    </row>
    <row r="1379" spans="1:8">
      <c r="A1379" s="1264"/>
      <c r="B1379" s="1269"/>
      <c r="C1379" s="1265"/>
      <c r="D1379" s="1266"/>
      <c r="E1379" s="1280"/>
      <c r="F1379" s="1264"/>
      <c r="G1379" s="1429"/>
    </row>
    <row r="1380" spans="1:8">
      <c r="A1380" s="1264" t="str">
        <f>AHSP!C11242</f>
        <v>3.11.1.14</v>
      </c>
      <c r="B1380" s="1269" t="str">
        <f>AHSP!D11242</f>
        <v xml:space="preserve">Pembuatan dan pemasangan 1 buah pintu panel kayu lapis timbal di tengah (khusus RS/Laboratorium/R.Radiologi) </v>
      </c>
      <c r="C1380" s="1265"/>
      <c r="D1380" s="1266"/>
      <c r="E1380" s="1280">
        <v>1</v>
      </c>
      <c r="F1380" s="1264" t="s">
        <v>2611</v>
      </c>
      <c r="G1380" s="1430">
        <f>AHSP!I11257</f>
        <v>1241835.3199999998</v>
      </c>
      <c r="H1380" s="1251">
        <v>1</v>
      </c>
    </row>
    <row r="1381" spans="1:8">
      <c r="A1381" s="1264"/>
      <c r="B1381" s="1269"/>
      <c r="C1381" s="1265"/>
      <c r="D1381" s="1266"/>
      <c r="E1381" s="1280"/>
      <c r="F1381" s="1264"/>
      <c r="G1381" s="1429"/>
    </row>
    <row r="1382" spans="1:8">
      <c r="A1382" s="1264" t="str">
        <f>AHSP!C11259</f>
        <v>3.11.1.15</v>
      </c>
      <c r="B1382" s="1269" t="str">
        <f>AHSP!D11259</f>
        <v xml:space="preserve">Pembuatan dan pemasangan 1 m2 pintu besi pelat baja tebal 2 mm rangkap, rangka baja siku </v>
      </c>
      <c r="C1382" s="1265"/>
      <c r="D1382" s="1266"/>
      <c r="E1382" s="1280">
        <v>1</v>
      </c>
      <c r="F1382" s="1264" t="s">
        <v>115</v>
      </c>
      <c r="G1382" s="1430">
        <f>AHSP!I11276</f>
        <v>448730.755</v>
      </c>
      <c r="H1382" s="1251">
        <v>1</v>
      </c>
    </row>
    <row r="1383" spans="1:8">
      <c r="A1383" s="1264"/>
      <c r="B1383" s="1269"/>
      <c r="C1383" s="1265"/>
      <c r="D1383" s="1266"/>
      <c r="E1383" s="1280"/>
      <c r="F1383" s="1264"/>
      <c r="G1383" s="1429"/>
    </row>
    <row r="1384" spans="1:8">
      <c r="A1384" s="1264" t="str">
        <f>AHSP!C11278</f>
        <v>3.11.1.16</v>
      </c>
      <c r="B1384" s="1269" t="str">
        <f>AHSP!D11278</f>
        <v>Pemasangan 1 buah pintu besi tahan api</v>
      </c>
      <c r="C1384" s="1265"/>
      <c r="D1384" s="1266"/>
      <c r="E1384" s="1280">
        <v>1</v>
      </c>
      <c r="F1384" s="1264" t="s">
        <v>2611</v>
      </c>
      <c r="G1384" s="1430">
        <f>AHSP!I11293</f>
        <v>8923018.5</v>
      </c>
      <c r="H1384" s="1251">
        <v>1</v>
      </c>
    </row>
    <row r="1385" spans="1:8">
      <c r="A1385" s="1264"/>
      <c r="B1385" s="1269"/>
      <c r="C1385" s="1265"/>
      <c r="D1385" s="1266"/>
      <c r="E1385" s="1280"/>
      <c r="F1385" s="1264"/>
      <c r="G1385" s="1429"/>
    </row>
    <row r="1386" spans="1:8">
      <c r="A1386" s="1264" t="str">
        <f>AHSP!C11295</f>
        <v>3.11.1.17</v>
      </c>
      <c r="B1386" s="1269" t="str">
        <f>AHSP!D11295</f>
        <v>Pemasangan 1 m2 pintu engineering wood</v>
      </c>
      <c r="C1386" s="1265"/>
      <c r="D1386" s="1266"/>
      <c r="E1386" s="1280">
        <v>1</v>
      </c>
      <c r="F1386" s="1264" t="s">
        <v>115</v>
      </c>
      <c r="G1386" s="1430">
        <f>AHSP!I11312</f>
        <v>894743.85</v>
      </c>
      <c r="H1386" s="1251">
        <v>1</v>
      </c>
    </row>
    <row r="1387" spans="1:8">
      <c r="A1387" s="1264"/>
      <c r="B1387" s="1269"/>
      <c r="C1387" s="1265"/>
      <c r="D1387" s="1266"/>
      <c r="E1387" s="1280"/>
      <c r="F1387" s="1264"/>
      <c r="G1387" s="1429"/>
    </row>
    <row r="1388" spans="1:8">
      <c r="A1388" s="1264" t="str">
        <f>AHSP!C11315</f>
        <v>3.11.1.18</v>
      </c>
      <c r="B1388" s="1269" t="str">
        <f>AHSP!D11315</f>
        <v xml:space="preserve">Pemasangan 1 buah Pintu uPVC lebar 80 cm lengkap dengan aksesoris </v>
      </c>
      <c r="C1388" s="1265"/>
      <c r="D1388" s="1266"/>
      <c r="E1388" s="1280">
        <v>1</v>
      </c>
      <c r="F1388" s="1264" t="s">
        <v>2611</v>
      </c>
      <c r="G1388" s="1430">
        <f>AHSP!I11330</f>
        <v>71525.3</v>
      </c>
      <c r="H1388" s="1251">
        <v>1</v>
      </c>
    </row>
    <row r="1389" spans="1:8">
      <c r="A1389" s="1264"/>
      <c r="B1389" s="1269"/>
      <c r="C1389" s="1265"/>
      <c r="D1389" s="1266"/>
      <c r="E1389" s="1280"/>
      <c r="F1389" s="1264"/>
      <c r="G1389" s="1429"/>
    </row>
    <row r="1390" spans="1:8">
      <c r="A1390" s="1306" t="str">
        <f>AHSP!C11332</f>
        <v>3.11.1.19</v>
      </c>
      <c r="B1390" s="1284" t="str">
        <f>AHSP!D11332</f>
        <v xml:space="preserve">Pemasangan 1 buah Pintu uPVC lebar 70 cm lengkap dengan aksesoris </v>
      </c>
      <c r="C1390" s="1265"/>
      <c r="D1390" s="1266"/>
      <c r="E1390" s="1280">
        <v>1</v>
      </c>
      <c r="F1390" s="1264" t="s">
        <v>2611</v>
      </c>
      <c r="G1390" s="1430">
        <f>AHSP!I11347</f>
        <v>71525.3</v>
      </c>
      <c r="H1390" s="1251">
        <v>1</v>
      </c>
    </row>
    <row r="1391" spans="1:8">
      <c r="A1391" s="1264"/>
      <c r="B1391" s="1269"/>
      <c r="C1391" s="1265"/>
      <c r="D1391" s="1266"/>
      <c r="E1391" s="1280"/>
      <c r="F1391" s="1264"/>
      <c r="G1391" s="1429"/>
    </row>
    <row r="1392" spans="1:8">
      <c r="A1392" s="1412" t="str">
        <f>AHSP!C11349</f>
        <v>3.11.2</v>
      </c>
      <c r="B1392" s="1418" t="str">
        <f>AHSP!D11349</f>
        <v xml:space="preserve">JENDELA </v>
      </c>
      <c r="C1392" s="1265"/>
      <c r="D1392" s="1266"/>
      <c r="E1392" s="1280"/>
      <c r="F1392" s="1264"/>
      <c r="G1392" s="1429"/>
    </row>
    <row r="1393" spans="1:8">
      <c r="A1393" s="1264" t="str">
        <f>AHSP!C11350</f>
        <v>3.11.2.1</v>
      </c>
      <c r="B1393" s="1269" t="str">
        <f>AHSP!D11350</f>
        <v xml:space="preserve">Pemasangan 1 m2 Jendela Kaca Tebal 5 mm Nako Aluminium </v>
      </c>
      <c r="C1393" s="1265"/>
      <c r="D1393" s="1266"/>
      <c r="E1393" s="1280">
        <v>1</v>
      </c>
      <c r="F1393" s="1264" t="s">
        <v>115</v>
      </c>
      <c r="G1393" s="1430">
        <f>AHSP!I11366</f>
        <v>85550.41</v>
      </c>
      <c r="H1393" s="1251">
        <v>1</v>
      </c>
    </row>
    <row r="1394" spans="1:8">
      <c r="A1394" s="1264"/>
      <c r="B1394" s="1269"/>
      <c r="C1394" s="1265"/>
      <c r="D1394" s="1266"/>
      <c r="E1394" s="1280"/>
      <c r="F1394" s="1264"/>
      <c r="G1394" s="1429"/>
    </row>
    <row r="1395" spans="1:8">
      <c r="A1395" s="1264" t="str">
        <f>AHSP!C11368</f>
        <v>3.11.2.2</v>
      </c>
      <c r="B1395" s="1269" t="str">
        <f>AHSP!D11368</f>
        <v>Pemasangan 1 m2 jendela Kaca Tebal 5 mm nako dan tralis</v>
      </c>
      <c r="C1395" s="1265"/>
      <c r="D1395" s="1266"/>
      <c r="E1395" s="1280">
        <v>1</v>
      </c>
      <c r="F1395" s="1264" t="s">
        <v>115</v>
      </c>
      <c r="G1395" s="1430">
        <f>AHSP!I11385</f>
        <v>85558.11</v>
      </c>
      <c r="H1395" s="1251">
        <v>1</v>
      </c>
    </row>
    <row r="1396" spans="1:8">
      <c r="A1396" s="1264"/>
      <c r="B1396" s="1269"/>
      <c r="C1396" s="1265"/>
      <c r="D1396" s="1266"/>
      <c r="E1396" s="1280"/>
      <c r="F1396" s="1264"/>
      <c r="G1396" s="1429"/>
    </row>
    <row r="1397" spans="1:8">
      <c r="A1397" s="1264" t="str">
        <f>AHSP!C11387</f>
        <v>3.11.2.3</v>
      </c>
      <c r="B1397" s="1269" t="str">
        <f>AHSP!D11387</f>
        <v xml:space="preserve">Pemasangan 1 buah jendela kaca Upvc 2 daun ukuran 1,15 x 1,30 m </v>
      </c>
      <c r="C1397" s="1265"/>
      <c r="D1397" s="1266"/>
      <c r="E1397" s="1280">
        <v>1</v>
      </c>
      <c r="F1397" s="1264" t="s">
        <v>2611</v>
      </c>
      <c r="G1397" s="1430">
        <f>AHSP!I11402</f>
        <v>104512.1</v>
      </c>
      <c r="H1397" s="1251">
        <v>1</v>
      </c>
    </row>
    <row r="1398" spans="1:8">
      <c r="A1398" s="1264"/>
      <c r="B1398" s="1269"/>
      <c r="C1398" s="1265"/>
      <c r="D1398" s="1266"/>
      <c r="E1398" s="1280"/>
      <c r="F1398" s="1264"/>
      <c r="G1398" s="1429"/>
    </row>
    <row r="1399" spans="1:8">
      <c r="A1399" s="1264" t="str">
        <f>AHSP!C11404</f>
        <v>3.11.2.4</v>
      </c>
      <c r="B1399" s="1269" t="str">
        <f>AHSP!D11404</f>
        <v>Pemasangan 1 buah Jendela Kaca Upvc 1 daun ukuran 0,79 x 1,30 m</v>
      </c>
      <c r="C1399" s="1265"/>
      <c r="D1399" s="1266"/>
      <c r="E1399" s="1280">
        <v>1</v>
      </c>
      <c r="F1399" s="1264" t="s">
        <v>2611</v>
      </c>
      <c r="G1399" s="1430">
        <f>AHSP!I11419</f>
        <v>35456.300000000003</v>
      </c>
      <c r="H1399" s="1251">
        <v>1</v>
      </c>
    </row>
    <row r="1400" spans="1:8">
      <c r="A1400" s="1264"/>
      <c r="B1400" s="1269"/>
      <c r="C1400" s="1265"/>
      <c r="D1400" s="1266"/>
      <c r="E1400" s="1280"/>
      <c r="F1400" s="1264"/>
      <c r="G1400" s="1429"/>
    </row>
    <row r="1401" spans="1:8">
      <c r="A1401" s="1412" t="str">
        <f>AHSP!C11422</f>
        <v xml:space="preserve">3.11.3 </v>
      </c>
      <c r="B1401" s="1418" t="str">
        <f>AHSP!D11422</f>
        <v xml:space="preserve">Kusen Pintu dan Jendela </v>
      </c>
      <c r="C1401" s="1265"/>
      <c r="D1401" s="1266"/>
      <c r="E1401" s="1280"/>
      <c r="F1401" s="1264"/>
      <c r="G1401" s="1429"/>
    </row>
    <row r="1402" spans="1:8">
      <c r="A1402" s="1264" t="str">
        <f>AHSP!C11423</f>
        <v>3.11.3.1</v>
      </c>
      <c r="B1402" s="1269" t="str">
        <f>AHSP!D11423</f>
        <v>Pemasangan 1 m' kusen aluminium</v>
      </c>
      <c r="C1402" s="1265"/>
      <c r="D1402" s="1266"/>
      <c r="E1402" s="1280">
        <v>1</v>
      </c>
      <c r="F1402" s="1264" t="s">
        <v>146</v>
      </c>
      <c r="G1402" s="1430">
        <f>AHSP!I11440</f>
        <v>18215.076000000001</v>
      </c>
      <c r="H1402" s="1251">
        <v>1</v>
      </c>
    </row>
    <row r="1403" spans="1:8">
      <c r="A1403" s="1264"/>
      <c r="B1403" s="1269"/>
      <c r="C1403" s="1265"/>
      <c r="D1403" s="1266"/>
      <c r="E1403" s="1280"/>
      <c r="F1403" s="1264"/>
      <c r="G1403" s="1429"/>
    </row>
    <row r="1404" spans="1:8">
      <c r="A1404" s="1264" t="str">
        <f>AHSP!C11442</f>
        <v>3.11.3.2</v>
      </c>
      <c r="B1404" s="1269" t="str">
        <f>AHSP!D11442</f>
        <v>Pembuatan dan pemasangan 1 m’ kusen pintu dan kusen jendela, kayu kelas I uk. 6x12 cm</v>
      </c>
      <c r="C1404" s="1265"/>
      <c r="D1404" s="1266"/>
      <c r="E1404" s="1280">
        <v>1</v>
      </c>
      <c r="F1404" s="1264" t="s">
        <v>146</v>
      </c>
      <c r="G1404" s="1430">
        <f>AHSP!I11459</f>
        <v>168525.32400000002</v>
      </c>
      <c r="H1404" s="1251">
        <v>1</v>
      </c>
    </row>
    <row r="1405" spans="1:8">
      <c r="A1405" s="1264"/>
      <c r="B1405" s="1269"/>
      <c r="C1405" s="1265"/>
      <c r="D1405" s="1266"/>
      <c r="E1405" s="1280"/>
      <c r="F1405" s="1264"/>
      <c r="G1405" s="1429"/>
    </row>
    <row r="1406" spans="1:8">
      <c r="A1406" s="1264" t="str">
        <f>AHSP!C11461</f>
        <v>3.11.3.3</v>
      </c>
      <c r="B1406" s="1269" t="str">
        <f>AHSP!D11461</f>
        <v>Pembuatan dan pemasangan 1 m’ kusen pintu dan kusen jendela, kayu kelas I uk. 6x15 cm</v>
      </c>
      <c r="C1406" s="1265"/>
      <c r="D1406" s="1266"/>
      <c r="E1406" s="1280">
        <v>1</v>
      </c>
      <c r="F1406" s="1264" t="s">
        <v>146</v>
      </c>
      <c r="G1406" s="1430">
        <f>AHSP!I11478</f>
        <v>182804.29200000004</v>
      </c>
      <c r="H1406" s="1251">
        <v>1</v>
      </c>
    </row>
    <row r="1407" spans="1:8">
      <c r="A1407" s="1264"/>
      <c r="B1407" s="1269"/>
      <c r="C1407" s="1265"/>
      <c r="D1407" s="1266"/>
      <c r="E1407" s="1280"/>
      <c r="F1407" s="1264"/>
      <c r="G1407" s="1429"/>
    </row>
    <row r="1408" spans="1:8">
      <c r="A1408" s="1264" t="str">
        <f>AHSP!C11480</f>
        <v>3.11.3.4</v>
      </c>
      <c r="B1408" s="1269" t="str">
        <f>AHSP!D11480</f>
        <v>Pembuatan dan pemasangan 1 m’ kusen pintu dan kusen jendela, kayu kelas II atau III uk. 6x12 cm</v>
      </c>
      <c r="C1408" s="1265"/>
      <c r="D1408" s="1266"/>
      <c r="E1408" s="1280">
        <v>1</v>
      </c>
      <c r="F1408" s="1264" t="s">
        <v>146</v>
      </c>
      <c r="G1408" s="1430">
        <f>AHSP!I11497</f>
        <v>164737.54000000004</v>
      </c>
      <c r="H1408" s="1251">
        <v>1</v>
      </c>
    </row>
    <row r="1409" spans="1:8">
      <c r="A1409" s="1264"/>
      <c r="B1409" s="1269"/>
      <c r="C1409" s="1265"/>
      <c r="D1409" s="1266"/>
      <c r="E1409" s="1280"/>
      <c r="F1409" s="1264"/>
      <c r="G1409" s="1429"/>
    </row>
    <row r="1410" spans="1:8">
      <c r="A1410" s="1264" t="str">
        <f>AHSP!C11499</f>
        <v>3.11.3.5</v>
      </c>
      <c r="B1410" s="1269" t="str">
        <f>AHSP!D11499</f>
        <v>Pembuatan dan pemasangan 1 m’ kusen pintu dan kusen jendela, kayu kelas II atau III uk. 6x15 cm</v>
      </c>
      <c r="C1410" s="1265"/>
      <c r="D1410" s="1266"/>
      <c r="E1410" s="1280">
        <v>1</v>
      </c>
      <c r="F1410" s="1264" t="s">
        <v>146</v>
      </c>
      <c r="G1410" s="1430">
        <f>AHSP!I11516</f>
        <v>178047.54000000004</v>
      </c>
      <c r="H1410" s="1251">
        <v>1</v>
      </c>
    </row>
    <row r="1411" spans="1:8">
      <c r="A1411" s="1264"/>
      <c r="B1411" s="1269"/>
      <c r="C1411" s="1265"/>
      <c r="D1411" s="1266"/>
      <c r="E1411" s="1280"/>
      <c r="F1411" s="1264"/>
      <c r="G1411" s="1429"/>
    </row>
    <row r="1412" spans="1:8">
      <c r="A1412" s="1264" t="str">
        <f>AHSP!C11518</f>
        <v>3.11.3.6</v>
      </c>
      <c r="B1412" s="1269" t="str">
        <f>AHSP!D11518</f>
        <v>Pembuatan dan pemasangan 1 m2 jalusi kusen, kayu kelas I atau II</v>
      </c>
      <c r="C1412" s="1265"/>
      <c r="D1412" s="1266"/>
      <c r="E1412" s="1280">
        <v>1</v>
      </c>
      <c r="F1412" s="1264" t="s">
        <v>115</v>
      </c>
      <c r="G1412" s="1430">
        <f>AHSP!I11534</f>
        <v>883995.41999999993</v>
      </c>
      <c r="H1412" s="1251">
        <v>1</v>
      </c>
    </row>
    <row r="1413" spans="1:8">
      <c r="A1413" s="1264"/>
      <c r="B1413" s="1269"/>
      <c r="C1413" s="1265"/>
      <c r="D1413" s="1266"/>
      <c r="E1413" s="1280"/>
      <c r="F1413" s="1264"/>
      <c r="G1413" s="1429"/>
    </row>
    <row r="1414" spans="1:8">
      <c r="A1414" s="1264" t="str">
        <f>AHSP!C11537</f>
        <v>3.11.3.7</v>
      </c>
      <c r="B1414" s="1269" t="str">
        <f>AHSP!D11537</f>
        <v>Pemasangan 1 buah Jalusi Upvc</v>
      </c>
      <c r="C1414" s="1265"/>
      <c r="D1414" s="1266"/>
      <c r="E1414" s="1280">
        <v>1</v>
      </c>
      <c r="F1414" s="1264" t="s">
        <v>2611</v>
      </c>
      <c r="G1414" s="1430">
        <f>AHSP!I11552</f>
        <v>24047.1</v>
      </c>
      <c r="H1414" s="1251">
        <v>1</v>
      </c>
    </row>
    <row r="1415" spans="1:8">
      <c r="A1415" s="1264"/>
      <c r="B1415" s="1269"/>
      <c r="C1415" s="1265"/>
      <c r="D1415" s="1266"/>
      <c r="E1415" s="1280"/>
      <c r="F1415" s="1264"/>
      <c r="G1415" s="1429"/>
    </row>
    <row r="1416" spans="1:8">
      <c r="A1416" s="1264" t="str">
        <f>AHSP!C11555</f>
        <v>3.11.3.8</v>
      </c>
      <c r="B1416" s="1269" t="str">
        <f>AHSP!D11555</f>
        <v>Pemasangan 1 buah Kusen Bovenlight uPVC</v>
      </c>
      <c r="C1416" s="1265"/>
      <c r="D1416" s="1266"/>
      <c r="E1416" s="1280">
        <v>1</v>
      </c>
      <c r="F1416" s="1264" t="s">
        <v>2611</v>
      </c>
      <c r="G1416" s="1430">
        <f>AHSP!I11570</f>
        <v>24047.1</v>
      </c>
      <c r="H1416" s="1251">
        <v>1</v>
      </c>
    </row>
    <row r="1417" spans="1:8">
      <c r="A1417" s="1264"/>
      <c r="B1417" s="1269"/>
      <c r="C1417" s="1265"/>
      <c r="D1417" s="1266"/>
      <c r="E1417" s="1280"/>
      <c r="F1417" s="1264"/>
      <c r="G1417" s="1429"/>
    </row>
    <row r="1418" spans="1:8">
      <c r="A1418" s="1412" t="str">
        <f>AHSP!C11573</f>
        <v>3.11.4</v>
      </c>
      <c r="B1418" s="1418" t="str">
        <f>AHSP!D11573</f>
        <v xml:space="preserve">AKSESORIS PINTU DA JENDELA </v>
      </c>
      <c r="C1418" s="1265"/>
      <c r="D1418" s="1266"/>
      <c r="E1418" s="1280"/>
      <c r="F1418" s="1264"/>
      <c r="G1418" s="1429"/>
    </row>
    <row r="1419" spans="1:8">
      <c r="A1419" s="1264" t="str">
        <f>AHSP!C11574</f>
        <v>3.11.4.1</v>
      </c>
      <c r="B1419" s="1269" t="str">
        <f>AHSP!D11574</f>
        <v>Pemasangan 1 buah kunci tanam antik</v>
      </c>
      <c r="C1419" s="1265"/>
      <c r="D1419" s="1266"/>
      <c r="E1419" s="1280">
        <v>1</v>
      </c>
      <c r="F1419" s="1264" t="s">
        <v>2611</v>
      </c>
      <c r="G1419" s="1430">
        <f>AHSP!I11589</f>
        <v>687830</v>
      </c>
      <c r="H1419" s="1251">
        <v>1</v>
      </c>
    </row>
    <row r="1420" spans="1:8">
      <c r="A1420" s="1264"/>
      <c r="B1420" s="1269"/>
      <c r="C1420" s="1265"/>
      <c r="D1420" s="1266"/>
      <c r="E1420" s="1280"/>
      <c r="F1420" s="1264"/>
      <c r="G1420" s="1429"/>
    </row>
    <row r="1421" spans="1:8">
      <c r="A1421" s="1264" t="str">
        <f>AHSP!C11591</f>
        <v>3.11.4.2</v>
      </c>
      <c r="B1421" s="1269" t="str">
        <f>AHSP!D11591</f>
        <v>Pemasangan 1 buah kunci tanam biasa</v>
      </c>
      <c r="C1421" s="1265"/>
      <c r="D1421" s="1266"/>
      <c r="E1421" s="1280">
        <v>1</v>
      </c>
      <c r="F1421" s="1264" t="s">
        <v>2611</v>
      </c>
      <c r="G1421" s="1430">
        <f>AHSP!I11606</f>
        <v>294670.2</v>
      </c>
      <c r="H1421" s="1251">
        <v>1</v>
      </c>
    </row>
    <row r="1422" spans="1:8">
      <c r="A1422" s="1264"/>
      <c r="B1422" s="1269"/>
      <c r="C1422" s="1265"/>
      <c r="D1422" s="1266"/>
      <c r="E1422" s="1280"/>
      <c r="F1422" s="1264"/>
      <c r="G1422" s="1429"/>
    </row>
    <row r="1423" spans="1:8">
      <c r="A1423" s="1264" t="str">
        <f>AHSP!C11608</f>
        <v>3.11.4.3</v>
      </c>
      <c r="B1423" s="1269" t="str">
        <f>AHSP!D11608</f>
        <v>Pemasangan 1 buah kunci tanam kamar mandi</v>
      </c>
      <c r="C1423" s="1265"/>
      <c r="D1423" s="1266"/>
      <c r="E1423" s="1280">
        <v>1</v>
      </c>
      <c r="F1423" s="1264" t="s">
        <v>2611</v>
      </c>
      <c r="G1423" s="1430">
        <f>AHSP!I11623</f>
        <v>593870.19999999995</v>
      </c>
      <c r="H1423" s="1251">
        <v>1</v>
      </c>
    </row>
    <row r="1424" spans="1:8">
      <c r="A1424" s="1264"/>
      <c r="B1424" s="1269"/>
      <c r="C1424" s="1265"/>
      <c r="D1424" s="1266"/>
      <c r="E1424" s="1280"/>
      <c r="F1424" s="1264"/>
      <c r="G1424" s="1429"/>
    </row>
    <row r="1425" spans="1:8">
      <c r="A1425" s="1264" t="str">
        <f>AHSP!C11625</f>
        <v>3.11.4.4</v>
      </c>
      <c r="B1425" s="1269" t="str">
        <f>AHSP!D11625</f>
        <v>Pemasangan 1 buah kunci tanam silinder</v>
      </c>
      <c r="C1425" s="1265"/>
      <c r="D1425" s="1266"/>
      <c r="E1425" s="1280">
        <v>1</v>
      </c>
      <c r="F1425" s="1264" t="s">
        <v>2611</v>
      </c>
      <c r="G1425" s="1430">
        <f>AHSP!I11640</f>
        <v>227900.2</v>
      </c>
      <c r="H1425" s="1251">
        <v>1</v>
      </c>
    </row>
    <row r="1426" spans="1:8">
      <c r="A1426" s="1264"/>
      <c r="B1426" s="1269"/>
      <c r="C1426" s="1265"/>
      <c r="D1426" s="1266"/>
      <c r="E1426" s="1280"/>
      <c r="F1426" s="1264"/>
      <c r="G1426" s="1429"/>
    </row>
    <row r="1427" spans="1:8">
      <c r="A1427" s="1264" t="str">
        <f>AHSP!C11642</f>
        <v>3.11.4.5</v>
      </c>
      <c r="B1427" s="1269" t="str">
        <f>AHSP!D11642</f>
        <v>Pemasangan 1 buah engsel pintu</v>
      </c>
      <c r="C1427" s="1265"/>
      <c r="D1427" s="1266"/>
      <c r="E1427" s="1280">
        <v>1</v>
      </c>
      <c r="F1427" s="1264" t="s">
        <v>2611</v>
      </c>
      <c r="G1427" s="1430">
        <f>AHSP!I11657</f>
        <v>105794.33333333333</v>
      </c>
      <c r="H1427" s="1251">
        <v>1</v>
      </c>
    </row>
    <row r="1428" spans="1:8">
      <c r="A1428" s="1264"/>
      <c r="B1428" s="1269"/>
      <c r="C1428" s="1265"/>
      <c r="D1428" s="1266"/>
      <c r="E1428" s="1280"/>
      <c r="F1428" s="1264"/>
      <c r="G1428" s="1429"/>
    </row>
    <row r="1429" spans="1:8">
      <c r="A1429" s="1264" t="str">
        <f>AHSP!C11659</f>
        <v>3.11.4.6</v>
      </c>
      <c r="B1429" s="1269" t="str">
        <f>AHSP!D11659</f>
        <v>Pemasangan 1 buah engsel tanam (floor hinge)</v>
      </c>
      <c r="C1429" s="1265"/>
      <c r="D1429" s="1266"/>
      <c r="E1429" s="1280">
        <v>1</v>
      </c>
      <c r="F1429" s="1264" t="s">
        <v>2611</v>
      </c>
      <c r="G1429" s="1430">
        <f>AHSP!I11674</f>
        <v>242197.78</v>
      </c>
      <c r="H1429" s="1251">
        <v>1</v>
      </c>
    </row>
    <row r="1430" spans="1:8">
      <c r="A1430" s="1264"/>
      <c r="B1430" s="1269"/>
      <c r="C1430" s="1265"/>
      <c r="D1430" s="1266"/>
      <c r="E1430" s="1280"/>
      <c r="F1430" s="1264"/>
      <c r="G1430" s="1429"/>
    </row>
    <row r="1431" spans="1:8">
      <c r="A1431" s="1264" t="str">
        <f>AHSP!C11676</f>
        <v>3.11.4.7</v>
      </c>
      <c r="B1431" s="1269" t="str">
        <f>AHSP!D11676</f>
        <v xml:space="preserve">Pemasangan 1 buah Door Closer </v>
      </c>
      <c r="C1431" s="1265"/>
      <c r="D1431" s="1266"/>
      <c r="E1431" s="1280">
        <v>1</v>
      </c>
      <c r="F1431" s="1264" t="s">
        <v>2611</v>
      </c>
      <c r="G1431" s="1430">
        <f>AHSP!I11691</f>
        <v>644712.19999999995</v>
      </c>
      <c r="H1431" s="1251">
        <v>1</v>
      </c>
    </row>
    <row r="1432" spans="1:8">
      <c r="A1432" s="1264"/>
      <c r="B1432" s="1269"/>
      <c r="C1432" s="1265"/>
      <c r="D1432" s="1266"/>
      <c r="E1432" s="1280"/>
      <c r="F1432" s="1264"/>
      <c r="G1432" s="1429"/>
    </row>
    <row r="1433" spans="1:8">
      <c r="A1433" s="1264" t="str">
        <f>AHSP!C11693</f>
        <v>3.11.4.8</v>
      </c>
      <c r="B1433" s="1269" t="str">
        <f>AHSP!D11693</f>
        <v xml:space="preserve">Pemasangan 1 buah Door Holder </v>
      </c>
      <c r="C1433" s="1265"/>
      <c r="D1433" s="1266"/>
      <c r="E1433" s="1280">
        <v>1</v>
      </c>
      <c r="F1433" s="1264" t="s">
        <v>2611</v>
      </c>
      <c r="G1433" s="1430">
        <f>AHSP!I11708</f>
        <v>630742.19999999995</v>
      </c>
      <c r="H1433" s="1251">
        <v>1</v>
      </c>
    </row>
    <row r="1434" spans="1:8">
      <c r="A1434" s="1264"/>
      <c r="B1434" s="1269"/>
      <c r="C1434" s="1265"/>
      <c r="D1434" s="1266"/>
      <c r="E1434" s="1280"/>
      <c r="F1434" s="1264"/>
      <c r="G1434" s="1429"/>
    </row>
    <row r="1435" spans="1:8">
      <c r="A1435" s="1264" t="str">
        <f>AHSP!C11710</f>
        <v>3.11.4.9</v>
      </c>
      <c r="B1435" s="1269" t="str">
        <f>AHSP!D11710</f>
        <v>Pemasangan 1 buah Door Stop</v>
      </c>
      <c r="C1435" s="1265"/>
      <c r="D1435" s="1266"/>
      <c r="E1435" s="1280">
        <v>1</v>
      </c>
      <c r="F1435" s="1264" t="s">
        <v>2611</v>
      </c>
      <c r="G1435" s="1430">
        <f>AHSP!I11725</f>
        <v>129731.8</v>
      </c>
      <c r="H1435" s="1251">
        <v>1</v>
      </c>
    </row>
    <row r="1436" spans="1:8">
      <c r="A1436" s="1264"/>
      <c r="B1436" s="1269"/>
      <c r="C1436" s="1265"/>
      <c r="D1436" s="1266"/>
      <c r="E1436" s="1280"/>
      <c r="F1436" s="1264"/>
      <c r="G1436" s="1429"/>
    </row>
    <row r="1437" spans="1:8">
      <c r="A1437" s="1264" t="str">
        <f>AHSP!C11727</f>
        <v>3.11.4.10</v>
      </c>
      <c r="B1437" s="1269" t="str">
        <f>AHSP!D11727</f>
        <v>Pemasangan 1 Unit Rel Pintu Dorong</v>
      </c>
      <c r="C1437" s="1265"/>
      <c r="D1437" s="1266"/>
      <c r="E1437" s="1280">
        <v>1</v>
      </c>
      <c r="F1437" s="1264" t="s">
        <v>2611</v>
      </c>
      <c r="G1437" s="1430">
        <f>AHSP!I11742</f>
        <v>413644</v>
      </c>
      <c r="H1437" s="1251">
        <v>1</v>
      </c>
    </row>
    <row r="1438" spans="1:8">
      <c r="A1438" s="1264"/>
      <c r="B1438" s="1269"/>
      <c r="C1438" s="1265"/>
      <c r="D1438" s="1266"/>
      <c r="E1438" s="1280"/>
      <c r="F1438" s="1264"/>
      <c r="G1438" s="1429"/>
    </row>
    <row r="1439" spans="1:8">
      <c r="A1439" s="1264" t="str">
        <f>AHSP!C11745</f>
        <v>3.11.4.11</v>
      </c>
      <c r="B1439" s="1269" t="str">
        <f>AHSP!D11745</f>
        <v>Pemasangan 1 m2 Venetions Blinds dan Vertical Blinds</v>
      </c>
      <c r="C1439" s="1265"/>
      <c r="D1439" s="1266"/>
      <c r="E1439" s="1280">
        <v>1</v>
      </c>
      <c r="F1439" s="1264" t="s">
        <v>115</v>
      </c>
      <c r="G1439" s="1430">
        <f>AHSP!I11760</f>
        <v>149568.32000000001</v>
      </c>
      <c r="H1439" s="1251">
        <v>1</v>
      </c>
    </row>
    <row r="1440" spans="1:8">
      <c r="A1440" s="1264"/>
      <c r="B1440" s="1269"/>
      <c r="C1440" s="1265"/>
      <c r="D1440" s="1266"/>
      <c r="E1440" s="1280"/>
      <c r="F1440" s="1264"/>
      <c r="G1440" s="1429"/>
    </row>
    <row r="1441" spans="1:8">
      <c r="A1441" s="1264" t="str">
        <f>AHSP!C11763</f>
        <v>3.11.4.12</v>
      </c>
      <c r="B1441" s="1269" t="str">
        <f>AHSP!D11763</f>
        <v xml:space="preserve">Pemasangan 1 m2 Teralis Besi Strip </v>
      </c>
      <c r="C1441" s="1265"/>
      <c r="D1441" s="1266"/>
      <c r="E1441" s="1280">
        <v>1</v>
      </c>
      <c r="F1441" s="1264" t="s">
        <v>115</v>
      </c>
      <c r="G1441" s="1430">
        <f>AHSP!I11778</f>
        <v>47472.7</v>
      </c>
      <c r="H1441" s="1251">
        <v>1</v>
      </c>
    </row>
    <row r="1442" spans="1:8">
      <c r="A1442" s="1264"/>
      <c r="B1442" s="1269"/>
      <c r="C1442" s="1265"/>
      <c r="D1442" s="1266"/>
      <c r="E1442" s="1280"/>
      <c r="F1442" s="1264"/>
      <c r="G1442" s="1429"/>
    </row>
    <row r="1443" spans="1:8">
      <c r="A1443" s="1264" t="str">
        <f>AHSP!C11781</f>
        <v>3.11.4.13</v>
      </c>
      <c r="B1443" s="1269" t="str">
        <f>AHSP!D11781</f>
        <v xml:space="preserve">Pemasangan 1 m2 Kawat Nyamuk Rangka Besi </v>
      </c>
      <c r="C1443" s="1265"/>
      <c r="D1443" s="1266"/>
      <c r="E1443" s="1280">
        <v>1</v>
      </c>
      <c r="F1443" s="1264" t="s">
        <v>115</v>
      </c>
      <c r="G1443" s="1430">
        <f>AHSP!I11799</f>
        <v>94949.829919999989</v>
      </c>
      <c r="H1443" s="1251">
        <v>1</v>
      </c>
    </row>
    <row r="1444" spans="1:8">
      <c r="A1444" s="1264"/>
      <c r="B1444" s="1269"/>
      <c r="C1444" s="1265"/>
      <c r="D1444" s="1266"/>
      <c r="E1444" s="1280"/>
      <c r="F1444" s="1264"/>
      <c r="G1444" s="1429"/>
    </row>
    <row r="1445" spans="1:8">
      <c r="A1445" s="1264" t="str">
        <f>AHSP!C11820</f>
        <v>3.11.4.14</v>
      </c>
      <c r="B1445" s="1269" t="str">
        <f>AHSP!D11820</f>
        <v xml:space="preserve">Pemasangan 1 Buah Kunci Slot (Grendel) untuk Jedela </v>
      </c>
      <c r="C1445" s="1265"/>
      <c r="D1445" s="1266"/>
      <c r="E1445" s="1280">
        <v>1</v>
      </c>
      <c r="F1445" s="1264" t="s">
        <v>2611</v>
      </c>
      <c r="G1445" s="1430">
        <f>AHSP!I11835</f>
        <v>78122.22</v>
      </c>
      <c r="H1445" s="1251">
        <v>1</v>
      </c>
    </row>
    <row r="1446" spans="1:8">
      <c r="A1446" s="1264"/>
      <c r="B1446" s="1269"/>
      <c r="C1446" s="1265"/>
      <c r="D1446" s="1266"/>
      <c r="E1446" s="1280"/>
      <c r="F1446" s="1264"/>
      <c r="G1446" s="1429"/>
    </row>
    <row r="1447" spans="1:8">
      <c r="A1447" s="1264" t="str">
        <f>AHSP!C11838</f>
        <v>3.11.4.15</v>
      </c>
      <c r="B1447" s="1269" t="str">
        <f>AHSP!D11838</f>
        <v>Pemasangan 1 buah engsel jendela kupu-kupu</v>
      </c>
      <c r="C1447" s="1265"/>
      <c r="D1447" s="1266"/>
      <c r="E1447" s="1280">
        <v>1</v>
      </c>
      <c r="F1447" s="1264" t="s">
        <v>2611</v>
      </c>
      <c r="G1447" s="1430">
        <f>AHSP!I11853</f>
        <v>102299.78</v>
      </c>
      <c r="H1447" s="1251">
        <v>1</v>
      </c>
    </row>
    <row r="1448" spans="1:8">
      <c r="A1448" s="1264"/>
      <c r="B1448" s="1269"/>
      <c r="C1448" s="1265"/>
      <c r="D1448" s="1266"/>
      <c r="E1448" s="1280"/>
      <c r="F1448" s="1264"/>
      <c r="G1448" s="1429"/>
    </row>
    <row r="1449" spans="1:8">
      <c r="A1449" s="1264" t="str">
        <f>AHSP!C11855</f>
        <v>3.11.4.16</v>
      </c>
      <c r="B1449" s="1269" t="str">
        <f>AHSP!D11855</f>
        <v>Pemasangan 1 buah engsel angin</v>
      </c>
      <c r="C1449" s="1265"/>
      <c r="D1449" s="1266"/>
      <c r="E1449" s="1280">
        <v>1</v>
      </c>
      <c r="F1449" s="1264" t="s">
        <v>2611</v>
      </c>
      <c r="G1449" s="1430">
        <f>AHSP!I11870</f>
        <v>88110.22</v>
      </c>
      <c r="H1449" s="1251">
        <v>1</v>
      </c>
    </row>
    <row r="1450" spans="1:8">
      <c r="A1450" s="1264"/>
      <c r="B1450" s="1269"/>
      <c r="C1450" s="1265"/>
      <c r="D1450" s="1266"/>
      <c r="E1450" s="1280"/>
      <c r="F1450" s="1264"/>
      <c r="G1450" s="1429"/>
    </row>
    <row r="1451" spans="1:8">
      <c r="A1451" s="1264" t="str">
        <f>AHSP!C11872</f>
        <v>3.11.4.17</v>
      </c>
      <c r="B1451" s="1269" t="str">
        <f>AHSP!D11872</f>
        <v>Pemasangan 1 buah spring knip (kunci slot) untuk jendela</v>
      </c>
      <c r="C1451" s="1265"/>
      <c r="D1451" s="1266"/>
      <c r="E1451" s="1280">
        <v>1</v>
      </c>
      <c r="F1451" s="1264" t="s">
        <v>2611</v>
      </c>
      <c r="G1451" s="1430">
        <f>AHSP!I11887</f>
        <v>120901</v>
      </c>
      <c r="H1451" s="1251">
        <v>1</v>
      </c>
    </row>
    <row r="1452" spans="1:8">
      <c r="A1452" s="1264"/>
      <c r="B1452" s="1269"/>
      <c r="C1452" s="1265"/>
      <c r="D1452" s="1266"/>
      <c r="E1452" s="1280"/>
      <c r="F1452" s="1264"/>
      <c r="G1452" s="1429"/>
    </row>
    <row r="1453" spans="1:8">
      <c r="A1453" s="1264" t="str">
        <f>AHSP!C11889</f>
        <v>3.11.4.18</v>
      </c>
      <c r="B1453" s="1269" t="str">
        <f>AHSP!D11889</f>
        <v>Pemasangan 1 buah kait angin</v>
      </c>
      <c r="C1453" s="1265"/>
      <c r="D1453" s="1266"/>
      <c r="E1453" s="1280">
        <v>1</v>
      </c>
      <c r="F1453" s="1264" t="s">
        <v>2611</v>
      </c>
      <c r="G1453" s="1430">
        <f>AHSP!I11904</f>
        <v>61237</v>
      </c>
      <c r="H1453" s="1251">
        <v>1</v>
      </c>
    </row>
    <row r="1454" spans="1:8">
      <c r="A1454" s="1264"/>
      <c r="B1454" s="1269"/>
      <c r="C1454" s="1265"/>
      <c r="D1454" s="1266"/>
      <c r="E1454" s="1280"/>
      <c r="F1454" s="1264"/>
      <c r="G1454" s="1429"/>
    </row>
    <row r="1455" spans="1:8">
      <c r="A1455" s="1264" t="str">
        <f>AHSP!C11906</f>
        <v>3.11.4.19</v>
      </c>
      <c r="B1455" s="1269" t="str">
        <f>AHSP!D11906</f>
        <v>Pemasangan 1 buah kunci lemari</v>
      </c>
      <c r="C1455" s="1265"/>
      <c r="D1455" s="1266"/>
      <c r="E1455" s="1280">
        <v>1</v>
      </c>
      <c r="F1455" s="1264" t="s">
        <v>2611</v>
      </c>
      <c r="G1455" s="1430">
        <f>AHSP!I11921</f>
        <v>171674.58</v>
      </c>
      <c r="H1455" s="1251">
        <v>1</v>
      </c>
    </row>
    <row r="1456" spans="1:8">
      <c r="A1456" s="1264"/>
      <c r="B1456" s="1269"/>
      <c r="C1456" s="1265"/>
      <c r="D1456" s="1266"/>
      <c r="E1456" s="1280"/>
      <c r="F1456" s="1264"/>
      <c r="G1456" s="1429"/>
    </row>
    <row r="1457" spans="1:8">
      <c r="A1457" s="1264" t="str">
        <f>AHSP!C11923</f>
        <v>3.11.4.20</v>
      </c>
      <c r="B1457" s="1269" t="str">
        <f>AHSP!D11923</f>
        <v>Pemasangan 1 buah grendel</v>
      </c>
      <c r="C1457" s="1265"/>
      <c r="D1457" s="1266"/>
      <c r="E1457" s="1280">
        <v>1</v>
      </c>
      <c r="F1457" s="1264" t="s">
        <v>2611</v>
      </c>
      <c r="G1457" s="1430">
        <f>AHSP!I11938</f>
        <v>65461</v>
      </c>
      <c r="H1457" s="1251">
        <v>1</v>
      </c>
    </row>
    <row r="1458" spans="1:8">
      <c r="A1458" s="1264"/>
      <c r="B1458" s="1269"/>
      <c r="C1458" s="1265"/>
      <c r="D1458" s="1266"/>
      <c r="E1458" s="1280"/>
      <c r="F1458" s="1264"/>
      <c r="G1458" s="1429"/>
    </row>
    <row r="1459" spans="1:8">
      <c r="A1459" s="1264" t="str">
        <f>AHSP!C11940</f>
        <v>3.11.4.21</v>
      </c>
      <c r="B1459" s="1269" t="str">
        <f>AHSP!D11940</f>
        <v>Pemasangan 1 buah grendel tanam</v>
      </c>
      <c r="C1459" s="1265"/>
      <c r="D1459" s="1266"/>
      <c r="E1459" s="1280">
        <v>1</v>
      </c>
      <c r="F1459" s="1264" t="s">
        <v>2611</v>
      </c>
      <c r="G1459" s="1430">
        <f>AHSP!I11955</f>
        <v>95441.5</v>
      </c>
      <c r="H1459" s="1251">
        <v>1</v>
      </c>
    </row>
    <row r="1460" spans="1:8">
      <c r="A1460" s="1264"/>
      <c r="B1460" s="1269"/>
      <c r="C1460" s="1265"/>
      <c r="D1460" s="1266"/>
      <c r="E1460" s="1280"/>
      <c r="F1460" s="1264"/>
      <c r="G1460" s="1429"/>
    </row>
    <row r="1461" spans="1:8">
      <c r="A1461" s="1264" t="str">
        <f>AHSP!C11957</f>
        <v>3.11.4.22</v>
      </c>
      <c r="B1461" s="1269" t="str">
        <f>AHSP!D11957</f>
        <v xml:space="preserve">Pemasangan 1 buah Handle Jendela </v>
      </c>
      <c r="C1461" s="1265"/>
      <c r="D1461" s="1266"/>
      <c r="E1461" s="1280">
        <v>1</v>
      </c>
      <c r="F1461" s="1264" t="s">
        <v>2611</v>
      </c>
      <c r="G1461" s="1430">
        <f>AHSP!I11972</f>
        <v>37424.199999999997</v>
      </c>
      <c r="H1461" s="1251">
        <v>1</v>
      </c>
    </row>
    <row r="1462" spans="1:8">
      <c r="A1462" s="1264"/>
      <c r="B1462" s="1269"/>
      <c r="C1462" s="1265"/>
      <c r="D1462" s="1266"/>
      <c r="E1462" s="1280"/>
      <c r="F1462" s="1264"/>
      <c r="G1462" s="1429"/>
    </row>
    <row r="1463" spans="1:8">
      <c r="A1463" s="1412" t="str">
        <f>AHSP!C11974</f>
        <v xml:space="preserve">3.12 </v>
      </c>
      <c r="B1463" s="1418" t="str">
        <f>AHSP!D11974</f>
        <v>PEKERJAAN KACA</v>
      </c>
      <c r="C1463" s="1265"/>
      <c r="D1463" s="1266"/>
      <c r="E1463" s="1280"/>
      <c r="F1463" s="1264"/>
      <c r="G1463" s="1429"/>
    </row>
    <row r="1464" spans="1:8">
      <c r="A1464" s="1264" t="str">
        <f>AHSP!C11975</f>
        <v>3.12.1</v>
      </c>
      <c r="B1464" s="1269" t="str">
        <f>AHSP!D11975</f>
        <v>Pemasangan 1 m2 sunscreen alumunium</v>
      </c>
      <c r="C1464" s="1265"/>
      <c r="D1464" s="1266"/>
      <c r="E1464" s="1280">
        <v>1</v>
      </c>
      <c r="F1464" s="1264" t="s">
        <v>115</v>
      </c>
      <c r="G1464" s="1430">
        <f>AHSP!I11990</f>
        <v>524216.22000000003</v>
      </c>
      <c r="H1464" s="1251">
        <v>1</v>
      </c>
    </row>
    <row r="1465" spans="1:8">
      <c r="A1465" s="1264"/>
      <c r="B1465" s="1269"/>
      <c r="C1465" s="1265"/>
      <c r="D1465" s="1266"/>
      <c r="E1465" s="1280"/>
      <c r="F1465" s="1264"/>
      <c r="G1465" s="1429"/>
    </row>
    <row r="1466" spans="1:8">
      <c r="A1466" s="1264" t="str">
        <f>AHSP!C11992</f>
        <v>3.12.2</v>
      </c>
      <c r="B1466" s="1269" t="str">
        <f>AHSP!D11992</f>
        <v>Pemasangan 1 m2 kaca polos tebal 3 mm</v>
      </c>
      <c r="C1466" s="1265"/>
      <c r="D1466" s="1266"/>
      <c r="E1466" s="1280">
        <v>1</v>
      </c>
      <c r="F1466" s="1264" t="s">
        <v>115</v>
      </c>
      <c r="G1466" s="1430">
        <f>AHSP!I12008</f>
        <v>254277.10000000003</v>
      </c>
      <c r="H1466" s="1251">
        <v>1</v>
      </c>
    </row>
    <row r="1467" spans="1:8">
      <c r="A1467" s="1264"/>
      <c r="B1467" s="1269"/>
      <c r="C1467" s="1265"/>
      <c r="D1467" s="1266"/>
      <c r="E1467" s="1280"/>
      <c r="F1467" s="1264"/>
      <c r="G1467" s="1429"/>
    </row>
    <row r="1468" spans="1:8">
      <c r="A1468" s="1264" t="str">
        <f>AHSP!C12010</f>
        <v>3.12.3</v>
      </c>
      <c r="B1468" s="1269" t="str">
        <f>AHSP!D12010</f>
        <v>Pemasangan 1 m2 kaca polos tebal 5 mm</v>
      </c>
      <c r="C1468" s="1265"/>
      <c r="D1468" s="1266"/>
      <c r="E1468" s="1280">
        <v>1</v>
      </c>
      <c r="F1468" s="1264" t="s">
        <v>115</v>
      </c>
      <c r="G1468" s="1430">
        <f>AHSP!I12026</f>
        <v>306984.7</v>
      </c>
      <c r="H1468" s="1251">
        <v>1</v>
      </c>
    </row>
    <row r="1469" spans="1:8">
      <c r="A1469" s="1264"/>
      <c r="B1469" s="1269"/>
      <c r="C1469" s="1265"/>
      <c r="D1469" s="1266"/>
      <c r="E1469" s="1280"/>
      <c r="F1469" s="1264"/>
      <c r="G1469" s="1429"/>
    </row>
    <row r="1470" spans="1:8">
      <c r="A1470" s="1264" t="str">
        <f>AHSP!C12028</f>
        <v>3.12.4</v>
      </c>
      <c r="B1470" s="1269" t="str">
        <f>AHSP!D12028</f>
        <v>Pemasangan 1 m2 kaca polos tebal 6 mm</v>
      </c>
      <c r="C1470" s="1265"/>
      <c r="D1470" s="1266"/>
      <c r="E1470" s="1280">
        <v>1</v>
      </c>
      <c r="F1470" s="1264" t="s">
        <v>115</v>
      </c>
      <c r="G1470" s="1430">
        <f>AHSP!I12044</f>
        <v>320059.08000000007</v>
      </c>
      <c r="H1470" s="1251">
        <v>1</v>
      </c>
    </row>
    <row r="1471" spans="1:8">
      <c r="A1471" s="1264"/>
      <c r="B1471" s="1269"/>
      <c r="C1471" s="1265"/>
      <c r="D1471" s="1266"/>
      <c r="E1471" s="1280"/>
      <c r="F1471" s="1264"/>
      <c r="G1471" s="1429"/>
    </row>
    <row r="1472" spans="1:8">
      <c r="A1472" s="1264" t="str">
        <f>AHSP!C12046</f>
        <v>3.12.5</v>
      </c>
      <c r="B1472" s="1269" t="str">
        <f>AHSP!D12046</f>
        <v>Pemasangan 1 m2 kaca polos tebal 8 mm</v>
      </c>
      <c r="C1472" s="1265"/>
      <c r="D1472" s="1266"/>
      <c r="E1472" s="1280">
        <v>1</v>
      </c>
      <c r="F1472" s="1264" t="s">
        <v>115</v>
      </c>
      <c r="G1472" s="1430">
        <f>AHSP!I12062</f>
        <v>792836.87999999989</v>
      </c>
      <c r="H1472" s="1251">
        <v>1</v>
      </c>
    </row>
    <row r="1473" spans="1:8">
      <c r="A1473" s="1264"/>
      <c r="B1473" s="1269"/>
      <c r="C1473" s="1265"/>
      <c r="D1473" s="1266"/>
      <c r="E1473" s="1280"/>
      <c r="F1473" s="1264"/>
      <c r="G1473" s="1429"/>
    </row>
    <row r="1474" spans="1:8">
      <c r="A1474" s="1264" t="str">
        <f>AHSP!C12064</f>
        <v>3.12.6</v>
      </c>
      <c r="B1474" s="1269" t="str">
        <f>AHSP!D12064</f>
        <v>Pemasangan 1 m2 kaca buram tebal 12 mm</v>
      </c>
      <c r="C1474" s="1265"/>
      <c r="D1474" s="1266"/>
      <c r="E1474" s="1280">
        <v>1</v>
      </c>
      <c r="F1474" s="1264" t="s">
        <v>115</v>
      </c>
      <c r="G1474" s="1430">
        <f>AHSP!I12080</f>
        <v>1638045.6400000001</v>
      </c>
      <c r="H1474" s="1251">
        <v>1</v>
      </c>
    </row>
    <row r="1475" spans="1:8">
      <c r="A1475" s="1264"/>
      <c r="B1475" s="1269"/>
      <c r="C1475" s="1265"/>
      <c r="D1475" s="1266"/>
      <c r="E1475" s="1280"/>
      <c r="F1475" s="1264"/>
      <c r="G1475" s="1429"/>
    </row>
    <row r="1476" spans="1:8">
      <c r="A1476" s="1264" t="str">
        <f>AHSP!C12082</f>
        <v>3.12.7</v>
      </c>
      <c r="B1476" s="1269" t="str">
        <f>AHSP!D12082</f>
        <v>Pemasangan 1 m2 kaca cermin tebal 5 mm</v>
      </c>
      <c r="C1476" s="1265"/>
      <c r="D1476" s="1266"/>
      <c r="E1476" s="1280">
        <v>1</v>
      </c>
      <c r="F1476" s="1264" t="s">
        <v>115</v>
      </c>
      <c r="G1476" s="1430">
        <f>AHSP!I12097</f>
        <v>268881.80000000005</v>
      </c>
      <c r="H1476" s="1251">
        <v>1</v>
      </c>
    </row>
    <row r="1477" spans="1:8">
      <c r="A1477" s="1264"/>
      <c r="B1477" s="1269"/>
      <c r="C1477" s="1265"/>
      <c r="D1477" s="1266"/>
      <c r="E1477" s="1280"/>
      <c r="F1477" s="1264"/>
      <c r="G1477" s="1429"/>
    </row>
    <row r="1478" spans="1:8">
      <c r="A1478" s="1264" t="str">
        <f>AHSP!C12099</f>
        <v>3.12.8</v>
      </c>
      <c r="B1478" s="1269" t="str">
        <f>AHSP!D12099</f>
        <v>Pemasangan 1 m2 kaca cermin tebal 8 mm</v>
      </c>
      <c r="C1478" s="1265"/>
      <c r="D1478" s="1266"/>
      <c r="E1478" s="1280">
        <v>1</v>
      </c>
      <c r="F1478" s="1264" t="s">
        <v>115</v>
      </c>
      <c r="G1478" s="1430">
        <f>AHSP!I12114</f>
        <v>915682.02</v>
      </c>
      <c r="H1478" s="1251">
        <v>1</v>
      </c>
    </row>
    <row r="1479" spans="1:8">
      <c r="A1479" s="1264"/>
      <c r="B1479" s="1269"/>
      <c r="C1479" s="1265"/>
      <c r="D1479" s="1266"/>
      <c r="E1479" s="1280"/>
      <c r="F1479" s="1264"/>
      <c r="G1479" s="1429"/>
    </row>
    <row r="1480" spans="1:8">
      <c r="A1480" s="1264" t="str">
        <f>AHSP!C12116</f>
        <v>3.12.9</v>
      </c>
      <c r="B1480" s="1269" t="str">
        <f>AHSP!D12116</f>
        <v>Pemasangan 1 m2 kaca wireglass tebal 5 mm</v>
      </c>
      <c r="C1480" s="1265"/>
      <c r="D1480" s="1266"/>
      <c r="E1480" s="1280">
        <v>1</v>
      </c>
      <c r="F1480" s="1264" t="s">
        <v>115</v>
      </c>
      <c r="G1480" s="1430">
        <f>AHSP!I12131</f>
        <v>2647450</v>
      </c>
      <c r="H1480" s="1251">
        <v>1</v>
      </c>
    </row>
    <row r="1481" spans="1:8">
      <c r="A1481" s="1264"/>
      <c r="B1481" s="1269"/>
      <c r="C1481" s="1265"/>
      <c r="D1481" s="1266"/>
      <c r="E1481" s="1280"/>
      <c r="F1481" s="1264"/>
      <c r="G1481" s="1429"/>
    </row>
    <row r="1482" spans="1:8">
      <c r="A1482" s="1264" t="str">
        <f>AHSP!C12133</f>
        <v>3.12.10</v>
      </c>
      <c r="B1482" s="1269" t="str">
        <f>AHSP!D12133</f>
        <v>Pemasangan 1 m2 kaca patri tebal 5 mm</v>
      </c>
      <c r="C1482" s="1265"/>
      <c r="D1482" s="1266"/>
      <c r="E1482" s="1280">
        <v>1</v>
      </c>
      <c r="F1482" s="1264" t="s">
        <v>115</v>
      </c>
      <c r="G1482" s="1430">
        <f>AHSP!I12149</f>
        <v>5625079.9000000004</v>
      </c>
      <c r="H1482" s="1251">
        <v>1</v>
      </c>
    </row>
    <row r="1483" spans="1:8">
      <c r="A1483" s="1264"/>
      <c r="B1483" s="1269"/>
      <c r="C1483" s="1265"/>
      <c r="D1483" s="1266"/>
      <c r="E1483" s="1280"/>
      <c r="F1483" s="1264"/>
      <c r="G1483" s="1429"/>
    </row>
    <row r="1484" spans="1:8">
      <c r="A1484" s="1264" t="str">
        <f>AHSP!C12151</f>
        <v>3.12.11</v>
      </c>
      <c r="B1484" s="1269" t="str">
        <f>AHSP!D12151</f>
        <v>Pemasangan 1 m2 kaca laminated tebal 16 mm (8 mm double)</v>
      </c>
      <c r="C1484" s="1265"/>
      <c r="D1484" s="1266"/>
      <c r="E1484" s="1280">
        <v>1</v>
      </c>
      <c r="F1484" s="1264" t="s">
        <v>115</v>
      </c>
      <c r="G1484" s="1430">
        <f>AHSP!I12167</f>
        <v>77686.667300000001</v>
      </c>
      <c r="H1484" s="1251">
        <v>1</v>
      </c>
    </row>
    <row r="1485" spans="1:8">
      <c r="A1485" s="1264"/>
      <c r="B1485" s="1269"/>
      <c r="C1485" s="1265"/>
      <c r="D1485" s="1266"/>
      <c r="E1485" s="1280"/>
      <c r="F1485" s="1264"/>
      <c r="G1485" s="1429"/>
    </row>
    <row r="1486" spans="1:8">
      <c r="A1486" s="1264" t="str">
        <f>AHSP!C12169</f>
        <v>3.12.12</v>
      </c>
      <c r="B1486" s="1269" t="str">
        <f>AHSP!D12169</f>
        <v>Pemasangan 1 m2 kaca laminated tebal 16 mm (8 mm double) dengan aluminium frame</v>
      </c>
      <c r="C1486" s="1265"/>
      <c r="D1486" s="1266"/>
      <c r="E1486" s="1280">
        <v>1</v>
      </c>
      <c r="F1486" s="1264" t="s">
        <v>115</v>
      </c>
      <c r="G1486" s="1430">
        <f>AHSP!I12187</f>
        <v>98151.067299999995</v>
      </c>
      <c r="H1486" s="1251">
        <v>1</v>
      </c>
    </row>
    <row r="1487" spans="1:8">
      <c r="A1487" s="1264"/>
      <c r="B1487" s="1269"/>
      <c r="C1487" s="1265"/>
      <c r="D1487" s="1266"/>
      <c r="E1487" s="1280"/>
      <c r="F1487" s="1264"/>
      <c r="G1487" s="1429"/>
    </row>
    <row r="1488" spans="1:8">
      <c r="A1488" s="1264" t="str">
        <f>AHSP!C12189</f>
        <v>3.12.13</v>
      </c>
      <c r="B1488" s="1269" t="str">
        <f>AHSP!D12189</f>
        <v>Pemasangan 1 m2 kaca tempered tebal 12 mm</v>
      </c>
      <c r="C1488" s="1265"/>
      <c r="D1488" s="1266"/>
      <c r="E1488" s="1280">
        <v>1</v>
      </c>
      <c r="F1488" s="1264" t="s">
        <v>115</v>
      </c>
      <c r="G1488" s="1430">
        <f>AHSP!I12205</f>
        <v>62085.147300000004</v>
      </c>
      <c r="H1488" s="1251">
        <v>1</v>
      </c>
    </row>
    <row r="1489" spans="1:8">
      <c r="A1489" s="1264"/>
      <c r="B1489" s="1269"/>
      <c r="C1489" s="1265"/>
      <c r="D1489" s="1266"/>
      <c r="E1489" s="1280"/>
      <c r="F1489" s="1264"/>
      <c r="G1489" s="1429"/>
    </row>
    <row r="1490" spans="1:8">
      <c r="A1490" s="1264" t="str">
        <f>AHSP!C12207</f>
        <v>3.12.14</v>
      </c>
      <c r="B1490" s="1269" t="str">
        <f>AHSP!D12207</f>
        <v>Pemasangan 1 m2 kaca laminated tebal 12 mm dengan aluminium frame</v>
      </c>
      <c r="C1490" s="1265"/>
      <c r="D1490" s="1266"/>
      <c r="E1490" s="1280">
        <v>1</v>
      </c>
      <c r="F1490" s="1264" t="s">
        <v>115</v>
      </c>
      <c r="G1490" s="1430">
        <f>AHSP!I12225</f>
        <v>98149.967300000004</v>
      </c>
      <c r="H1490" s="1251">
        <v>1</v>
      </c>
    </row>
    <row r="1491" spans="1:8">
      <c r="A1491" s="1264"/>
      <c r="B1491" s="1269"/>
      <c r="C1491" s="1265"/>
      <c r="D1491" s="1266"/>
      <c r="E1491" s="1280"/>
      <c r="F1491" s="1264"/>
      <c r="G1491" s="1429"/>
    </row>
    <row r="1492" spans="1:8">
      <c r="A1492" s="1412" t="str">
        <f>AHSP!C12227</f>
        <v>3.13</v>
      </c>
      <c r="B1492" s="1418" t="str">
        <f>AHSP!D12227</f>
        <v>PEKERJAAN BESI DAN ALUMINIUM</v>
      </c>
      <c r="C1492" s="1265"/>
      <c r="D1492" s="1266"/>
      <c r="E1492" s="1280"/>
      <c r="F1492" s="1264"/>
      <c r="G1492" s="1429"/>
    </row>
    <row r="1493" spans="1:8">
      <c r="A1493" s="1264" t="str">
        <f>AHSP!C12228</f>
        <v>3.13.1</v>
      </c>
      <c r="B1493" s="1269" t="str">
        <f>AHSP!D12228</f>
        <v>Pemasangan 1 m’ Shalimar Aluminium</v>
      </c>
      <c r="C1493" s="1265"/>
      <c r="D1493" s="1266"/>
      <c r="E1493" s="1280">
        <v>1</v>
      </c>
      <c r="F1493" s="1264" t="s">
        <v>146</v>
      </c>
      <c r="G1493" s="1430">
        <f>AHSP!I12244</f>
        <v>18370.329999999998</v>
      </c>
      <c r="H1493" s="1251">
        <v>1</v>
      </c>
    </row>
    <row r="1494" spans="1:8">
      <c r="A1494" s="1264"/>
      <c r="B1494" s="1269"/>
      <c r="C1494" s="1265"/>
      <c r="D1494" s="1266"/>
      <c r="E1494" s="1280"/>
      <c r="F1494" s="1264"/>
      <c r="G1494" s="1429"/>
    </row>
    <row r="1495" spans="1:8">
      <c r="A1495" s="1264" t="str">
        <f>AHSP!C12246</f>
        <v>3.13.2</v>
      </c>
      <c r="B1495" s="1269" t="str">
        <f>AHSP!D12246</f>
        <v>Pemasangan 1 m2 profil jalusi aluminium</v>
      </c>
      <c r="C1495" s="1265"/>
      <c r="D1495" s="1266"/>
      <c r="E1495" s="1280">
        <v>1</v>
      </c>
      <c r="F1495" s="1264" t="s">
        <v>115</v>
      </c>
      <c r="G1495" s="1430">
        <f>AHSP!I12262</f>
        <v>16698.350000000002</v>
      </c>
      <c r="H1495" s="1251">
        <v>1</v>
      </c>
    </row>
    <row r="1496" spans="1:8">
      <c r="A1496" s="1264"/>
      <c r="B1496" s="1269"/>
      <c r="C1496" s="1265"/>
      <c r="D1496" s="1266"/>
      <c r="E1496" s="1280"/>
      <c r="F1496" s="1264"/>
      <c r="G1496" s="1429"/>
    </row>
    <row r="1497" spans="1:8">
      <c r="A1497" s="1264" t="str">
        <f>AHSP!C12264</f>
        <v>3.13.3</v>
      </c>
      <c r="B1497" s="1269" t="str">
        <f>AHSP!D12264</f>
        <v xml:space="preserve">Pengelasan 1 m’ dengan las listrik </v>
      </c>
      <c r="C1497" s="1265"/>
      <c r="D1497" s="1266"/>
      <c r="E1497" s="1280">
        <v>1</v>
      </c>
      <c r="F1497" s="1264" t="s">
        <v>146</v>
      </c>
      <c r="G1497" s="1430">
        <f>AHSP!I12279</f>
        <v>6893.3220400000009</v>
      </c>
      <c r="H1497" s="1251">
        <v>1</v>
      </c>
    </row>
    <row r="1498" spans="1:8">
      <c r="A1498" s="1264"/>
      <c r="B1498" s="1269"/>
      <c r="C1498" s="1265"/>
      <c r="D1498" s="1266"/>
      <c r="E1498" s="1280"/>
      <c r="F1498" s="1264"/>
      <c r="G1498" s="1429"/>
    </row>
    <row r="1499" spans="1:8">
      <c r="A1499" s="1264" t="str">
        <f>AHSP!C12281</f>
        <v>3.13.4</v>
      </c>
      <c r="B1499" s="1269" t="str">
        <f>AHSP!D12281</f>
        <v>Pembuatan dan pemasangan 1 m' railing besi pengaman tinggi 1.2 m</v>
      </c>
      <c r="C1499" s="1265"/>
      <c r="D1499" s="1266"/>
      <c r="E1499" s="1280">
        <v>1</v>
      </c>
      <c r="F1499" s="1264" t="s">
        <v>146</v>
      </c>
      <c r="G1499" s="1430">
        <f>AHSP!I12300</f>
        <v>141308.33805000002</v>
      </c>
      <c r="H1499" s="1251">
        <v>1</v>
      </c>
    </row>
    <row r="1500" spans="1:8">
      <c r="A1500" s="1264"/>
      <c r="B1500" s="1269"/>
      <c r="C1500" s="1265"/>
      <c r="D1500" s="1266"/>
      <c r="E1500" s="1280"/>
      <c r="F1500" s="1264"/>
      <c r="G1500" s="1429"/>
    </row>
    <row r="1501" spans="1:8">
      <c r="A1501" s="1264" t="str">
        <f>AHSP!C12302</f>
        <v>3.13.5</v>
      </c>
      <c r="B1501" s="1269" t="str">
        <f>AHSP!D12302</f>
        <v>Pembuatan dan pemasangan 1 m' railing tangga/ramp dan hand rail tinggi 0.85 m dan 0.65 m</v>
      </c>
      <c r="C1501" s="1265"/>
      <c r="D1501" s="1266"/>
      <c r="E1501" s="1280">
        <v>1</v>
      </c>
      <c r="F1501" s="1264" t="s">
        <v>146</v>
      </c>
      <c r="G1501" s="1430">
        <f>AHSP!I12322</f>
        <v>62091.755000000005</v>
      </c>
      <c r="H1501" s="1251">
        <v>1</v>
      </c>
    </row>
    <row r="1502" spans="1:8">
      <c r="A1502" s="1264"/>
      <c r="B1502" s="1269"/>
      <c r="C1502" s="1265"/>
      <c r="D1502" s="1266"/>
      <c r="E1502" s="1280"/>
      <c r="F1502" s="1264"/>
      <c r="G1502" s="1429"/>
    </row>
    <row r="1503" spans="1:8">
      <c r="A1503" s="1264" t="str">
        <f>AHSP!C12325</f>
        <v>3.13.6</v>
      </c>
      <c r="B1503" s="1269" t="str">
        <f>AHSP!D12325</f>
        <v xml:space="preserve">Pemasangan 1 buah Tangga Service tinggi 4 meter </v>
      </c>
      <c r="C1503" s="1265"/>
      <c r="D1503" s="1266"/>
      <c r="E1503" s="1280">
        <v>1</v>
      </c>
      <c r="F1503" s="1264" t="s">
        <v>2611</v>
      </c>
      <c r="G1503" s="1430">
        <f>AHSP!I12341</f>
        <v>310482.92000000004</v>
      </c>
      <c r="H1503" s="1251">
        <v>1</v>
      </c>
    </row>
    <row r="1504" spans="1:8">
      <c r="A1504" s="1264"/>
      <c r="B1504" s="1269"/>
      <c r="C1504" s="1265"/>
      <c r="D1504" s="1266"/>
      <c r="E1504" s="1280"/>
      <c r="F1504" s="1264"/>
      <c r="G1504" s="1429"/>
    </row>
    <row r="1505" spans="1:8">
      <c r="A1505" s="1412" t="str">
        <f>AHSP!C12343</f>
        <v>3.14</v>
      </c>
      <c r="B1505" s="1418" t="str">
        <f>AHSP!D12343</f>
        <v>PEKERJAAN KAYU</v>
      </c>
      <c r="C1505" s="1265"/>
      <c r="D1505" s="1266"/>
      <c r="E1505" s="1280"/>
      <c r="F1505" s="1264"/>
      <c r="G1505" s="1429"/>
    </row>
    <row r="1506" spans="1:8">
      <c r="A1506" s="1264" t="str">
        <f>AHSP!C12344</f>
        <v>3.14.1</v>
      </c>
      <c r="B1506" s="1269" t="str">
        <f>AHSP!D12344</f>
        <v>Pembuatan 1 m2 Plywood Rangkap, Rangka Expose Kayu Kelas I</v>
      </c>
      <c r="C1506" s="1265"/>
      <c r="D1506" s="1266"/>
      <c r="E1506" s="1280">
        <v>1</v>
      </c>
      <c r="F1506" s="1264" t="s">
        <v>115</v>
      </c>
      <c r="G1506" s="1430">
        <f>AHSP!I12362</f>
        <v>462295.9</v>
      </c>
      <c r="H1506" s="1251">
        <v>1</v>
      </c>
    </row>
    <row r="1507" spans="1:8">
      <c r="A1507" s="1264"/>
      <c r="B1507" s="1269"/>
      <c r="C1507" s="1265"/>
      <c r="D1507" s="1266"/>
      <c r="E1507" s="1280"/>
      <c r="F1507" s="1264"/>
      <c r="G1507" s="1429"/>
    </row>
    <row r="1508" spans="1:8">
      <c r="A1508" s="1264" t="str">
        <f>AHSP!C12364</f>
        <v>3.14.2</v>
      </c>
      <c r="B1508" s="1269" t="str">
        <f>AHSP!D12364</f>
        <v>Pembuatan 1 m2 Plywood Lapis Formika, Rangka Expose Kayu Kelas Ii</v>
      </c>
      <c r="C1508" s="1265"/>
      <c r="D1508" s="1266"/>
      <c r="E1508" s="1280">
        <v>1</v>
      </c>
      <c r="F1508" s="1264" t="s">
        <v>115</v>
      </c>
      <c r="G1508" s="1430">
        <f>AHSP!I12383</f>
        <v>413742.45</v>
      </c>
      <c r="H1508" s="1251">
        <v>1</v>
      </c>
    </row>
    <row r="1509" spans="1:8">
      <c r="A1509" s="1264"/>
      <c r="B1509" s="1269"/>
      <c r="C1509" s="1265"/>
      <c r="D1509" s="1266"/>
      <c r="E1509" s="1280"/>
      <c r="F1509" s="1264"/>
      <c r="G1509" s="1429"/>
    </row>
    <row r="1510" spans="1:8">
      <c r="A1510" s="1412" t="str">
        <f>AHSP!C12385</f>
        <v>3.15</v>
      </c>
      <c r="B1510" s="1418" t="str">
        <f>AHSP!D12385</f>
        <v xml:space="preserve">PEKEJAAN MONUMEN DAN ORNAMEN </v>
      </c>
      <c r="C1510" s="1265"/>
      <c r="D1510" s="1266"/>
      <c r="E1510" s="1280"/>
      <c r="F1510" s="1264"/>
      <c r="G1510" s="1429"/>
    </row>
    <row r="1511" spans="1:8">
      <c r="A1511" s="1264" t="str">
        <f>AHSP!C12386</f>
        <v>3.15.1</v>
      </c>
      <c r="B1511" s="1269" t="str">
        <f>AHSP!D12386</f>
        <v>Pemasangan 1 buah jendela ornamen GRC</v>
      </c>
      <c r="C1511" s="1265"/>
      <c r="D1511" s="1266"/>
      <c r="E1511" s="1280">
        <v>1</v>
      </c>
      <c r="F1511" s="1264" t="s">
        <v>2611</v>
      </c>
      <c r="G1511" s="1430">
        <f>AHSP!I12402</f>
        <v>103516.38</v>
      </c>
      <c r="H1511" s="1251">
        <v>1</v>
      </c>
    </row>
    <row r="1512" spans="1:8">
      <c r="A1512" s="1264"/>
      <c r="B1512" s="1269"/>
      <c r="C1512" s="1265"/>
      <c r="D1512" s="1266"/>
      <c r="E1512" s="1280"/>
      <c r="F1512" s="1264"/>
      <c r="G1512" s="1429"/>
    </row>
    <row r="1513" spans="1:8">
      <c r="A1513" s="1412" t="str">
        <f>AHSP!C12404</f>
        <v>3.16</v>
      </c>
      <c r="B1513" s="1418" t="str">
        <f>AHSP!D12404</f>
        <v>PEKERJAAN SIGNAGE</v>
      </c>
      <c r="C1513" s="1265"/>
      <c r="D1513" s="1266"/>
      <c r="E1513" s="1280"/>
      <c r="F1513" s="1264"/>
      <c r="G1513" s="1429"/>
    </row>
    <row r="1514" spans="1:8">
      <c r="A1514" s="1412" t="str">
        <f>AHSP!C12405</f>
        <v xml:space="preserve">3.16.1 </v>
      </c>
      <c r="B1514" s="1418" t="str">
        <f>AHSP!D12405</f>
        <v xml:space="preserve">Pemasangan Logo PU </v>
      </c>
      <c r="C1514" s="1265"/>
      <c r="D1514" s="1266"/>
      <c r="E1514" s="1280"/>
      <c r="F1514" s="1264"/>
      <c r="G1514" s="1429"/>
    </row>
    <row r="1515" spans="1:8">
      <c r="A1515" s="1264" t="str">
        <f>AHSP!C12406</f>
        <v>3.16.1.1</v>
      </c>
      <c r="B1515" s="1269" t="str">
        <f>AHSP!D12406</f>
        <v xml:space="preserve">Pemasangan 1 buah Logo PU plat besi finish cat uk. 80x80 cm dengan scaffolding </v>
      </c>
      <c r="C1515" s="1265"/>
      <c r="D1515" s="1266"/>
      <c r="E1515" s="1280">
        <v>1</v>
      </c>
      <c r="F1515" s="1264" t="s">
        <v>2611</v>
      </c>
      <c r="G1515" s="1430">
        <f>AHSP!I12423</f>
        <v>620846.6</v>
      </c>
      <c r="H1515" s="1251">
        <v>1</v>
      </c>
    </row>
    <row r="1516" spans="1:8">
      <c r="A1516" s="1264"/>
      <c r="B1516" s="1269"/>
      <c r="C1516" s="1265"/>
      <c r="D1516" s="1266"/>
      <c r="E1516" s="1280"/>
      <c r="F1516" s="1264"/>
      <c r="G1516" s="1429"/>
    </row>
    <row r="1517" spans="1:8">
      <c r="A1517" s="1264" t="str">
        <f>AHSP!C12425</f>
        <v>3.16.1.2</v>
      </c>
      <c r="B1517" s="1269" t="str">
        <f>AHSP!D12425</f>
        <v>Pemasangan Logo PU Pelat Besi Finish Cat ukuran 80x80 cm dengan gendola</v>
      </c>
      <c r="C1517" s="1265"/>
      <c r="D1517" s="1266"/>
      <c r="E1517" s="1280">
        <v>1</v>
      </c>
      <c r="F1517" s="1264" t="s">
        <v>3076</v>
      </c>
      <c r="G1517" s="1430">
        <f>AHSP!I12442</f>
        <v>620846.6</v>
      </c>
      <c r="H1517" s="1251">
        <v>1</v>
      </c>
    </row>
    <row r="1518" spans="1:8">
      <c r="A1518" s="1264"/>
      <c r="B1518" s="1269"/>
      <c r="C1518" s="1265"/>
      <c r="D1518" s="1266"/>
      <c r="E1518" s="1280"/>
      <c r="F1518" s="1264"/>
      <c r="G1518" s="1429"/>
    </row>
    <row r="1519" spans="1:8">
      <c r="A1519" s="1264" t="str">
        <f>AHSP!C12444</f>
        <v>3.16.2</v>
      </c>
      <c r="B1519" s="1269" t="str">
        <f>AHSP!D12444</f>
        <v xml:space="preserve">Pemasangan Signage Plat Baja Menggunakan Tiang </v>
      </c>
      <c r="C1519" s="1265"/>
      <c r="D1519" s="1266"/>
      <c r="E1519" s="1280">
        <v>1</v>
      </c>
      <c r="F1519" s="1264" t="s">
        <v>3076</v>
      </c>
      <c r="G1519" s="1430">
        <f>AHSP!I12459</f>
        <v>124191.31999999999</v>
      </c>
      <c r="H1519" s="1251">
        <v>1</v>
      </c>
    </row>
    <row r="1520" spans="1:8">
      <c r="A1520" s="1264"/>
      <c r="B1520" s="1269"/>
      <c r="C1520" s="1265"/>
      <c r="D1520" s="1266"/>
      <c r="E1520" s="1280"/>
      <c r="F1520" s="1264"/>
      <c r="G1520" s="1429"/>
    </row>
    <row r="1521" spans="1:8">
      <c r="A1521" s="1264" t="str">
        <f>AHSP!C12461</f>
        <v>3.16.2.1</v>
      </c>
      <c r="B1521" s="1269" t="str">
        <f>AHSP!D12461</f>
        <v xml:space="preserve">Pemasangan Signage Plat Baja pada Dinding </v>
      </c>
      <c r="C1521" s="1265"/>
      <c r="D1521" s="1266"/>
      <c r="E1521" s="1280">
        <v>1</v>
      </c>
      <c r="F1521" s="1264" t="s">
        <v>3076</v>
      </c>
      <c r="G1521" s="1430">
        <f>AHSP!I12476</f>
        <v>42724.880000000005</v>
      </c>
      <c r="H1521" s="1251">
        <v>1</v>
      </c>
    </row>
    <row r="1522" spans="1:8">
      <c r="A1522" s="1264"/>
      <c r="B1522" s="1269"/>
      <c r="C1522" s="1265"/>
      <c r="D1522" s="1266"/>
      <c r="E1522" s="1280"/>
      <c r="F1522" s="1264"/>
      <c r="G1522" s="1429"/>
    </row>
    <row r="1523" spans="1:8">
      <c r="A1523" s="1264" t="str">
        <f>AHSP!C12478</f>
        <v>3.16.3</v>
      </c>
      <c r="B1523" s="1269" t="str">
        <f>AHSP!D12478</f>
        <v>Pemasangan Signage dengan Acrylic</v>
      </c>
      <c r="C1523" s="1265"/>
      <c r="D1523" s="1266"/>
      <c r="E1523" s="1280">
        <v>1</v>
      </c>
      <c r="F1523" s="1264" t="s">
        <v>3076</v>
      </c>
      <c r="G1523" s="1430">
        <f>AHSP!I12495</f>
        <v>15388.878999999999</v>
      </c>
      <c r="H1523" s="1251">
        <v>1</v>
      </c>
    </row>
    <row r="1524" spans="1:8">
      <c r="A1524" s="1264"/>
      <c r="B1524" s="1269"/>
      <c r="C1524" s="1265"/>
      <c r="D1524" s="1266"/>
      <c r="E1524" s="1280"/>
      <c r="F1524" s="1264"/>
      <c r="G1524" s="1429"/>
    </row>
    <row r="1525" spans="1:8">
      <c r="A1525" s="1264" t="str">
        <f>AHSP!C12497</f>
        <v>3.16.4</v>
      </c>
      <c r="B1525" s="1269" t="str">
        <f>AHSP!D12497</f>
        <v>Pemasangan 1 m2 signage dengan cutting</v>
      </c>
      <c r="C1525" s="1265"/>
      <c r="D1525" s="1266"/>
      <c r="E1525" s="1280">
        <v>1</v>
      </c>
      <c r="F1525" s="1264" t="s">
        <v>115</v>
      </c>
      <c r="G1525" s="1430">
        <f>AHSP!I12512</f>
        <v>21631.94</v>
      </c>
      <c r="H1525" s="1251">
        <v>1</v>
      </c>
    </row>
    <row r="1526" spans="1:8">
      <c r="A1526" s="1264"/>
      <c r="B1526" s="1269"/>
      <c r="C1526" s="1265"/>
      <c r="D1526" s="1266"/>
      <c r="E1526" s="1280"/>
      <c r="F1526" s="1264"/>
      <c r="G1526" s="1429"/>
    </row>
    <row r="1527" spans="1:8">
      <c r="A1527" s="1264" t="str">
        <f>AHSP!C12515</f>
        <v>3.16.5</v>
      </c>
      <c r="B1527" s="1269" t="str">
        <f>AHSP!D12515</f>
        <v>Pemasangan 1 m2 Marka dengan Cat Thermoplast</v>
      </c>
      <c r="C1527" s="1265"/>
      <c r="D1527" s="1266"/>
      <c r="E1527" s="1280">
        <v>1</v>
      </c>
      <c r="F1527" s="1264" t="s">
        <v>115</v>
      </c>
      <c r="G1527" s="1430">
        <f>AHSP!I12532</f>
        <v>25273.164289999997</v>
      </c>
      <c r="H1527" s="1251">
        <v>1</v>
      </c>
    </row>
    <row r="1528" spans="1:8">
      <c r="A1528" s="1264"/>
      <c r="B1528" s="1269"/>
      <c r="C1528" s="1265"/>
      <c r="D1528" s="1266"/>
      <c r="E1528" s="1280"/>
      <c r="F1528" s="1264"/>
      <c r="G1528" s="1429"/>
    </row>
    <row r="1529" spans="1:8">
      <c r="A1529" s="1264" t="str">
        <f>AHSP!C12535</f>
        <v>3.16.6</v>
      </c>
      <c r="B1529" s="1269" t="str">
        <f>AHSP!D12535</f>
        <v>Pemasangan 1 buah Logo PU Akrilik ukuran 40x40 cm</v>
      </c>
      <c r="C1529" s="1265"/>
      <c r="D1529" s="1266"/>
      <c r="E1529" s="1280">
        <v>1</v>
      </c>
      <c r="F1529" s="1264" t="s">
        <v>2611</v>
      </c>
      <c r="G1529" s="1430">
        <f>AHSP!I12551</f>
        <v>21446.7</v>
      </c>
      <c r="H1529" s="1251">
        <v>1</v>
      </c>
    </row>
    <row r="1530" spans="1:8">
      <c r="A1530" s="1264"/>
      <c r="B1530" s="1269"/>
      <c r="C1530" s="1265"/>
      <c r="D1530" s="1266"/>
      <c r="E1530" s="1280"/>
      <c r="F1530" s="1264"/>
      <c r="G1530" s="1429"/>
    </row>
    <row r="1531" spans="1:8">
      <c r="A1531" s="1264" t="str">
        <f>AHSP!C12554</f>
        <v>3.16.7</v>
      </c>
      <c r="B1531" s="1269" t="str">
        <f>AHSP!D12554</f>
        <v xml:space="preserve">Pemasangan 1 buah Nomor Rumah Akrilik ukuran 15x30 cm </v>
      </c>
      <c r="C1531" s="1265"/>
      <c r="D1531" s="1266"/>
      <c r="E1531" s="1280">
        <v>1</v>
      </c>
      <c r="F1531" s="1264" t="s">
        <v>2611</v>
      </c>
      <c r="G1531" s="1430">
        <f>AHSP!I12570</f>
        <v>21446.7</v>
      </c>
      <c r="H1531" s="1251">
        <v>1</v>
      </c>
    </row>
    <row r="1532" spans="1:8">
      <c r="A1532" s="1264"/>
      <c r="B1532" s="1269"/>
      <c r="C1532" s="1265"/>
      <c r="D1532" s="1266"/>
      <c r="E1532" s="1280"/>
      <c r="F1532" s="1264"/>
      <c r="G1532" s="1429"/>
    </row>
    <row r="1533" spans="1:8">
      <c r="A1533" s="1412" t="str">
        <f>AHSP!C12572</f>
        <v>3.18</v>
      </c>
      <c r="B1533" s="1418" t="str">
        <f>AHSP!D12572</f>
        <v>PEKERJAAN SANITAIR</v>
      </c>
      <c r="C1533" s="1265"/>
      <c r="D1533" s="1266"/>
      <c r="E1533" s="1280"/>
      <c r="F1533" s="1264"/>
      <c r="G1533" s="1429"/>
    </row>
    <row r="1534" spans="1:8">
      <c r="A1534" s="1412" t="str">
        <f>AHSP!C12573</f>
        <v>3.18.1</v>
      </c>
      <c r="B1534" s="1418" t="str">
        <f>AHSP!D12573</f>
        <v>WESTAFEL</v>
      </c>
      <c r="C1534" s="1265"/>
      <c r="D1534" s="1266"/>
      <c r="E1534" s="1280"/>
      <c r="F1534" s="1264"/>
      <c r="G1534" s="1429"/>
    </row>
    <row r="1535" spans="1:8">
      <c r="A1535" s="1264" t="str">
        <f>AHSP!C12574</f>
        <v>3.18.1.1</v>
      </c>
      <c r="B1535" s="1269" t="str">
        <f>AHSP!D12574</f>
        <v>Pemasangan 1 buah wastafel</v>
      </c>
      <c r="C1535" s="1265"/>
      <c r="D1535" s="1266"/>
      <c r="E1535" s="1280">
        <v>1</v>
      </c>
      <c r="F1535" s="1264" t="s">
        <v>2611</v>
      </c>
      <c r="G1535" s="1430">
        <f>AHSP!I12591</f>
        <v>825606.32</v>
      </c>
      <c r="H1535" s="1251">
        <v>1</v>
      </c>
    </row>
    <row r="1536" spans="1:8">
      <c r="A1536" s="1264"/>
      <c r="B1536" s="1269"/>
      <c r="C1536" s="1265"/>
      <c r="D1536" s="1266"/>
      <c r="E1536" s="1280"/>
      <c r="F1536" s="1264"/>
      <c r="G1536" s="1429"/>
    </row>
    <row r="1537" spans="1:8">
      <c r="A1537" s="1412" t="str">
        <f>AHSP!C12593</f>
        <v>3.18.2</v>
      </c>
      <c r="B1537" s="1418" t="str">
        <f>AHSP!D12593</f>
        <v>KITCHEN SINK</v>
      </c>
      <c r="C1537" s="1265"/>
      <c r="D1537" s="1266"/>
      <c r="E1537" s="1280"/>
      <c r="F1537" s="1264"/>
      <c r="G1537" s="1429"/>
    </row>
    <row r="1538" spans="1:8">
      <c r="A1538" s="1264" t="str">
        <f>AHSP!C12594</f>
        <v>3.18.2.1</v>
      </c>
      <c r="B1538" s="1269" t="str">
        <f>AHSP!D12594</f>
        <v xml:space="preserve">Pemasangan 1 buah Bak Cuci Piring Stainlessteel </v>
      </c>
      <c r="C1538" s="1265"/>
      <c r="D1538" s="1266"/>
      <c r="E1538" s="1280">
        <v>1</v>
      </c>
      <c r="F1538" s="1264" t="s">
        <v>2611</v>
      </c>
      <c r="G1538" s="1430">
        <f>AHSP!I12610</f>
        <v>667062</v>
      </c>
      <c r="H1538" s="1251">
        <v>1</v>
      </c>
    </row>
    <row r="1539" spans="1:8">
      <c r="A1539" s="1264"/>
      <c r="B1539" s="1269"/>
      <c r="C1539" s="1265"/>
      <c r="D1539" s="1266"/>
      <c r="E1539" s="1280"/>
      <c r="F1539" s="1264"/>
      <c r="G1539" s="1429"/>
    </row>
    <row r="1540" spans="1:8">
      <c r="A1540" s="1264" t="str">
        <f>AHSP!C12612</f>
        <v>3.18.2.2</v>
      </c>
      <c r="B1540" s="1269" t="str">
        <f>AHSP!D12612</f>
        <v xml:space="preserve">Pemasangan 1 Buah Bak Cuci Piring Teraso </v>
      </c>
      <c r="C1540" s="1265"/>
      <c r="D1540" s="1266"/>
      <c r="E1540" s="1280">
        <v>1</v>
      </c>
      <c r="F1540" s="1264" t="s">
        <v>2611</v>
      </c>
      <c r="G1540" s="1430">
        <f>AHSP!I12630</f>
        <v>126568.47500000001</v>
      </c>
      <c r="H1540" s="1251">
        <v>1</v>
      </c>
    </row>
    <row r="1541" spans="1:8">
      <c r="A1541" s="1264"/>
      <c r="B1541" s="1269"/>
      <c r="C1541" s="1265"/>
      <c r="D1541" s="1266"/>
      <c r="E1541" s="1280"/>
      <c r="F1541" s="1264"/>
      <c r="G1541" s="1429"/>
    </row>
    <row r="1542" spans="1:8">
      <c r="A1542" s="1412" t="str">
        <f>AHSP!C12632</f>
        <v xml:space="preserve">3.18.3 </v>
      </c>
      <c r="B1542" s="1418" t="str">
        <f>AHSP!D12632</f>
        <v xml:space="preserve">KLOSET </v>
      </c>
      <c r="C1542" s="1265"/>
      <c r="D1542" s="1266"/>
      <c r="E1542" s="1280"/>
      <c r="F1542" s="1264"/>
      <c r="G1542" s="1429"/>
    </row>
    <row r="1543" spans="1:8">
      <c r="A1543" s="1264" t="str">
        <f>AHSP!C12633</f>
        <v>3.18.3.1</v>
      </c>
      <c r="B1543" s="1269" t="str">
        <f>AHSP!D12633</f>
        <v>Pemasangan 1 buah closet duduk/monoblock</v>
      </c>
      <c r="C1543" s="1265"/>
      <c r="D1543" s="1266"/>
      <c r="E1543" s="1280">
        <v>1</v>
      </c>
      <c r="F1543" s="1264" t="s">
        <v>2611</v>
      </c>
      <c r="G1543" s="1430">
        <f>AHSP!I12649</f>
        <v>3159448.6</v>
      </c>
      <c r="H1543" s="1251">
        <v>1</v>
      </c>
    </row>
    <row r="1544" spans="1:8">
      <c r="A1544" s="1264"/>
      <c r="B1544" s="1269"/>
      <c r="C1544" s="1265"/>
      <c r="D1544" s="1266"/>
      <c r="E1544" s="1280"/>
      <c r="F1544" s="1264"/>
      <c r="G1544" s="1429"/>
    </row>
    <row r="1545" spans="1:8">
      <c r="A1545" s="1264" t="str">
        <f>AHSP!C12651</f>
        <v>3.18.3.2</v>
      </c>
      <c r="B1545" s="1269" t="str">
        <f>AHSP!D12651</f>
        <v>Pemasangan 1 buah closet jongkok</v>
      </c>
      <c r="C1545" s="1265"/>
      <c r="D1545" s="1266"/>
      <c r="E1545" s="1280">
        <v>1</v>
      </c>
      <c r="F1545" s="1264" t="s">
        <v>2611</v>
      </c>
      <c r="G1545" s="1430">
        <f>AHSP!I12667</f>
        <v>890032.22</v>
      </c>
      <c r="H1545" s="1251">
        <v>1</v>
      </c>
    </row>
    <row r="1546" spans="1:8">
      <c r="A1546" s="1264"/>
      <c r="B1546" s="1269"/>
      <c r="C1546" s="1265"/>
      <c r="D1546" s="1266"/>
      <c r="E1546" s="1280"/>
      <c r="F1546" s="1264"/>
      <c r="G1546" s="1429"/>
    </row>
    <row r="1547" spans="1:8">
      <c r="A1547" s="1264" t="str">
        <f>AHSP!C12669</f>
        <v>3.18.3.3</v>
      </c>
      <c r="B1547" s="1269" t="str">
        <f>AHSP!D12669</f>
        <v>Pemasangan 1 m2 kubikel toilet</v>
      </c>
      <c r="C1547" s="1265"/>
      <c r="D1547" s="1266"/>
      <c r="E1547" s="1280">
        <v>1</v>
      </c>
      <c r="F1547" s="1264" t="s">
        <v>115</v>
      </c>
      <c r="G1547" s="1430">
        <f>AHSP!I12685</f>
        <v>31055.248400000004</v>
      </c>
      <c r="H1547" s="1251">
        <v>1</v>
      </c>
    </row>
    <row r="1548" spans="1:8">
      <c r="A1548" s="1264"/>
      <c r="B1548" s="1269"/>
      <c r="C1548" s="1265"/>
      <c r="D1548" s="1266"/>
      <c r="E1548" s="1280"/>
      <c r="F1548" s="1264"/>
      <c r="G1548" s="1429"/>
    </row>
    <row r="1549" spans="1:8">
      <c r="A1549" s="1419" t="str">
        <f>AHSP!C12687</f>
        <v>3.18.4</v>
      </c>
      <c r="B1549" s="1440" t="str">
        <f>AHSP!D12687</f>
        <v>URINOIR</v>
      </c>
      <c r="C1549" s="1265"/>
      <c r="D1549" s="1266"/>
      <c r="E1549" s="1280"/>
      <c r="F1549" s="1264"/>
      <c r="G1549" s="1429"/>
    </row>
    <row r="1550" spans="1:8">
      <c r="A1550" s="1281" t="str">
        <f>AHSP!C12688</f>
        <v>3.18.4.1</v>
      </c>
      <c r="B1550" s="1282" t="str">
        <f>AHSP!D12688</f>
        <v>Pemasangan 1 buah urinoir</v>
      </c>
      <c r="C1550" s="1265"/>
      <c r="D1550" s="1266"/>
      <c r="E1550" s="1280">
        <v>1</v>
      </c>
      <c r="F1550" s="1264" t="s">
        <v>2611</v>
      </c>
      <c r="G1550" s="1430">
        <f>AHSP!I12705</f>
        <v>2258047.88</v>
      </c>
      <c r="H1550" s="1251">
        <v>1</v>
      </c>
    </row>
    <row r="1551" spans="1:8">
      <c r="A1551" s="1264"/>
      <c r="B1551" s="1269"/>
      <c r="C1551" s="1265"/>
      <c r="D1551" s="1266"/>
      <c r="E1551" s="1280"/>
      <c r="F1551" s="1264"/>
      <c r="G1551" s="1429"/>
    </row>
    <row r="1552" spans="1:8">
      <c r="A1552" s="1264" t="str">
        <f>AHSP!C12707</f>
        <v>3.18.4.2</v>
      </c>
      <c r="B1552" s="1269" t="str">
        <f>AHSP!D12707</f>
        <v>Pemasangan 1 buah partisi urinoir</v>
      </c>
      <c r="C1552" s="1265"/>
      <c r="D1552" s="1266"/>
      <c r="E1552" s="1280">
        <v>1</v>
      </c>
      <c r="F1552" s="1264" t="s">
        <v>2611</v>
      </c>
      <c r="G1552" s="1430">
        <f>AHSP!I12723</f>
        <v>330506.90750000003</v>
      </c>
      <c r="H1552" s="1251">
        <v>1</v>
      </c>
    </row>
    <row r="1553" spans="1:8">
      <c r="A1553" s="1264"/>
      <c r="B1553" s="1269"/>
      <c r="C1553" s="1265"/>
      <c r="D1553" s="1266"/>
      <c r="E1553" s="1280"/>
      <c r="F1553" s="1264"/>
      <c r="G1553" s="1429"/>
    </row>
    <row r="1554" spans="1:8">
      <c r="A1554" s="1412" t="str">
        <f>AHSP!C12725</f>
        <v>3.18.5</v>
      </c>
      <c r="B1554" s="1418" t="str">
        <f>AHSP!D12725</f>
        <v xml:space="preserve">BAK AIR </v>
      </c>
      <c r="C1554" s="1265"/>
      <c r="D1554" s="1266"/>
      <c r="E1554" s="1280"/>
      <c r="F1554" s="1264"/>
      <c r="G1554" s="1429"/>
    </row>
    <row r="1555" spans="1:8">
      <c r="A1555" s="1264" t="str">
        <f>AHSP!C12726</f>
        <v>3.18.5.1</v>
      </c>
      <c r="B1555" s="1269" t="str">
        <f>AHSP!D12726</f>
        <v>Pemasangan 1 buah bak mandi teraso vol. 0,3 m3</v>
      </c>
      <c r="C1555" s="1265"/>
      <c r="D1555" s="1266"/>
      <c r="E1555" s="1280">
        <v>1</v>
      </c>
      <c r="F1555" s="1264" t="s">
        <v>2611</v>
      </c>
      <c r="G1555" s="1430">
        <f>AHSP!I12742</f>
        <v>1632512.2</v>
      </c>
      <c r="H1555" s="1251">
        <v>1</v>
      </c>
    </row>
    <row r="1556" spans="1:8">
      <c r="A1556" s="1264"/>
      <c r="B1556" s="1269"/>
      <c r="C1556" s="1265"/>
      <c r="D1556" s="1266"/>
      <c r="E1556" s="1280"/>
      <c r="F1556" s="1264"/>
      <c r="G1556" s="1429"/>
    </row>
    <row r="1557" spans="1:8">
      <c r="A1557" s="1264" t="str">
        <f>AHSP!C12744</f>
        <v>3.18.5.2</v>
      </c>
      <c r="B1557" s="1269" t="str">
        <f>AHSP!D12744</f>
        <v>Pemasangan 1 buah bak mandi pasangan bata vol. 0,3 m3</v>
      </c>
      <c r="C1557" s="1265"/>
      <c r="D1557" s="1266"/>
      <c r="E1557" s="1280">
        <v>1</v>
      </c>
      <c r="F1557" s="1264" t="s">
        <v>2611</v>
      </c>
      <c r="G1557" s="1430">
        <f>AHSP!I12762</f>
        <v>1863433.33</v>
      </c>
      <c r="H1557" s="1251">
        <v>1</v>
      </c>
    </row>
    <row r="1558" spans="1:8">
      <c r="A1558" s="1264"/>
      <c r="B1558" s="1269"/>
      <c r="C1558" s="1265"/>
      <c r="D1558" s="1266"/>
      <c r="E1558" s="1280"/>
      <c r="F1558" s="1264"/>
      <c r="G1558" s="1429"/>
    </row>
    <row r="1559" spans="1:8">
      <c r="A1559" s="1264" t="str">
        <f>AHSP!C12764</f>
        <v>3.18.5.3</v>
      </c>
      <c r="B1559" s="1269" t="str">
        <f>AHSP!D12764</f>
        <v>Pemasangan 1 buah bak fiberglass vol. 0,3 m3</v>
      </c>
      <c r="C1559" s="1265"/>
      <c r="D1559" s="1266"/>
      <c r="E1559" s="1280">
        <v>1</v>
      </c>
      <c r="F1559" s="1264" t="s">
        <v>2611</v>
      </c>
      <c r="G1559" s="1430">
        <f>AHSP!I12781</f>
        <v>299273.25999999995</v>
      </c>
      <c r="H1559" s="1251">
        <v>1</v>
      </c>
    </row>
    <row r="1560" spans="1:8">
      <c r="A1560" s="1264"/>
      <c r="B1560" s="1269"/>
      <c r="C1560" s="1265"/>
      <c r="D1560" s="1266"/>
      <c r="E1560" s="1280"/>
      <c r="F1560" s="1264"/>
      <c r="G1560" s="1429"/>
    </row>
    <row r="1561" spans="1:8">
      <c r="A1561" s="1264" t="str">
        <f>AHSP!C12783</f>
        <v>3.18.5.4</v>
      </c>
      <c r="B1561" s="1269" t="str">
        <f>AHSP!D12783</f>
        <v>Pemasangan 1 buah bak fiberglass vol. 1 m3</v>
      </c>
      <c r="C1561" s="1265"/>
      <c r="D1561" s="1266"/>
      <c r="E1561" s="1280">
        <v>1</v>
      </c>
      <c r="F1561" s="1264" t="s">
        <v>2611</v>
      </c>
      <c r="G1561" s="1430">
        <f>AHSP!I12800</f>
        <v>299351.8</v>
      </c>
      <c r="H1561" s="1251">
        <v>1</v>
      </c>
    </row>
    <row r="1562" spans="1:8">
      <c r="A1562" s="1264"/>
      <c r="B1562" s="1269"/>
      <c r="C1562" s="1265"/>
      <c r="D1562" s="1266"/>
      <c r="E1562" s="1280"/>
      <c r="F1562" s="1264"/>
      <c r="G1562" s="1429"/>
    </row>
    <row r="1563" spans="1:8">
      <c r="A1563" s="1264" t="str">
        <f>AHSP!C12802</f>
        <v>3.18.5.5</v>
      </c>
      <c r="B1563" s="1269" t="str">
        <f>AHSP!D12802</f>
        <v>Pemasangan 1 buah bak beton vol. 1 m3</v>
      </c>
      <c r="C1563" s="1265"/>
      <c r="D1563" s="1266"/>
      <c r="E1563" s="1280">
        <v>1</v>
      </c>
      <c r="F1563" s="1264" t="s">
        <v>2611</v>
      </c>
      <c r="G1563" s="1430">
        <f>AHSP!I12822</f>
        <v>1729817.1</v>
      </c>
      <c r="H1563" s="1251">
        <v>1</v>
      </c>
    </row>
    <row r="1564" spans="1:8">
      <c r="A1564" s="1264"/>
      <c r="B1564" s="1269"/>
      <c r="C1564" s="1265"/>
      <c r="D1564" s="1266"/>
      <c r="E1564" s="1280"/>
      <c r="F1564" s="1264"/>
      <c r="G1564" s="1429"/>
    </row>
    <row r="1565" spans="1:8">
      <c r="A1565" s="1264" t="str">
        <f>AHSP!C12824</f>
        <v>3.18.5.6</v>
      </c>
      <c r="B1565" s="1269" t="str">
        <f>AHSP!D12824</f>
        <v>Pemasangan 1 buah bathup</v>
      </c>
      <c r="C1565" s="1265"/>
      <c r="D1565" s="1266"/>
      <c r="E1565" s="1280">
        <v>1</v>
      </c>
      <c r="F1565" s="1264" t="s">
        <v>2611</v>
      </c>
      <c r="G1565" s="1430">
        <f>AHSP!I12841</f>
        <v>3066305</v>
      </c>
      <c r="H1565" s="1251">
        <v>1</v>
      </c>
    </row>
    <row r="1566" spans="1:8">
      <c r="A1566" s="1264"/>
      <c r="B1566" s="1269"/>
      <c r="C1566" s="1265"/>
      <c r="D1566" s="1266"/>
      <c r="E1566" s="1280"/>
      <c r="F1566" s="1264"/>
      <c r="G1566" s="1429"/>
    </row>
    <row r="1567" spans="1:8">
      <c r="A1567" s="1412" t="str">
        <f>AHSP!C12843</f>
        <v>3.18.6</v>
      </c>
      <c r="B1567" s="1418" t="str">
        <f>AHSP!D12843</f>
        <v>AKSESORIS SANITAIR</v>
      </c>
      <c r="C1567" s="1265"/>
      <c r="D1567" s="1266"/>
      <c r="E1567" s="1280"/>
      <c r="F1567" s="1264"/>
      <c r="G1567" s="1429"/>
    </row>
    <row r="1568" spans="1:8">
      <c r="A1568" s="1264" t="str">
        <f>AHSP!C12844</f>
        <v>3.18.6.1</v>
      </c>
      <c r="B1568" s="1269" t="str">
        <f>AHSP!D12844</f>
        <v>Pemasangan 1 buah floor drain stainless steel</v>
      </c>
      <c r="C1568" s="1265"/>
      <c r="D1568" s="1266"/>
      <c r="E1568" s="1280">
        <v>1</v>
      </c>
      <c r="F1568" s="1264" t="s">
        <v>2611</v>
      </c>
      <c r="G1568" s="1430">
        <f>AHSP!I12859</f>
        <v>488883.77999999997</v>
      </c>
      <c r="H1568" s="1251">
        <v>1</v>
      </c>
    </row>
    <row r="1569" spans="1:8">
      <c r="A1569" s="1264"/>
      <c r="B1569" s="1269"/>
      <c r="C1569" s="1265"/>
      <c r="D1569" s="1266"/>
      <c r="E1569" s="1280"/>
      <c r="F1569" s="1264"/>
      <c r="G1569" s="1429"/>
    </row>
    <row r="1570" spans="1:8">
      <c r="A1570" s="1412" t="str">
        <f>AHSP!C12861</f>
        <v>3.18.6.2</v>
      </c>
      <c r="B1570" s="1418" t="str">
        <f>AHSP!D12861</f>
        <v xml:space="preserve">Pemasanga 1 Buah Kran </v>
      </c>
      <c r="C1570" s="1265"/>
      <c r="D1570" s="1266"/>
      <c r="E1570" s="1280"/>
      <c r="F1570" s="1264"/>
      <c r="G1570" s="1429"/>
    </row>
    <row r="1571" spans="1:8">
      <c r="A1571" s="1264" t="str">
        <f>AHSP!C12862</f>
        <v>3.18.6.2.1</v>
      </c>
      <c r="B1571" s="1269" t="str">
        <f>AHSP!D12862</f>
        <v>Pemasangan 1 buah kran diameter ½" atau 3/4"</v>
      </c>
      <c r="C1571" s="1265"/>
      <c r="D1571" s="1266"/>
      <c r="E1571" s="1280">
        <v>1</v>
      </c>
      <c r="F1571" s="1264" t="s">
        <v>2611</v>
      </c>
      <c r="G1571" s="1430">
        <f>AHSP!I12878</f>
        <v>488115.43</v>
      </c>
      <c r="H1571" s="1251">
        <v>1</v>
      </c>
    </row>
    <row r="1572" spans="1:8">
      <c r="A1572" s="1264"/>
      <c r="B1572" s="1269"/>
      <c r="C1572" s="1265"/>
      <c r="D1572" s="1266"/>
      <c r="E1572" s="1280"/>
      <c r="F1572" s="1264"/>
      <c r="G1572" s="1429"/>
    </row>
    <row r="1573" spans="1:8">
      <c r="A1573" s="1264" t="str">
        <f>AHSP!C12880</f>
        <v>3.18.6.3</v>
      </c>
      <c r="B1573" s="1269" t="str">
        <f>AHSP!D12880</f>
        <v>Pemasangan 1 buah jet washer</v>
      </c>
      <c r="C1573" s="1265"/>
      <c r="D1573" s="1266"/>
      <c r="E1573" s="1280">
        <v>1</v>
      </c>
      <c r="F1573" s="1264" t="s">
        <v>2611</v>
      </c>
      <c r="G1573" s="1430">
        <f>AHSP!I12896</f>
        <v>315525.43</v>
      </c>
      <c r="H1573" s="1251">
        <v>1</v>
      </c>
    </row>
    <row r="1574" spans="1:8">
      <c r="A1574" s="1264"/>
      <c r="B1574" s="1269"/>
      <c r="C1574" s="1265"/>
      <c r="D1574" s="1266"/>
      <c r="E1574" s="1280"/>
      <c r="F1574" s="1264"/>
      <c r="G1574" s="1429"/>
    </row>
    <row r="1575" spans="1:8">
      <c r="A1575" s="1264" t="str">
        <f>AHSP!C12898</f>
        <v>3.18.6.4</v>
      </c>
      <c r="B1575" s="1269" t="str">
        <f>AHSP!D12898</f>
        <v>Pemasangan 1 buah gantungan baju (robe hook)</v>
      </c>
      <c r="C1575" s="1265"/>
      <c r="D1575" s="1266"/>
      <c r="E1575" s="1280">
        <v>1</v>
      </c>
      <c r="F1575" s="1264" t="s">
        <v>2611</v>
      </c>
      <c r="G1575" s="1430">
        <f>AHSP!I12913</f>
        <v>25300.879999999997</v>
      </c>
      <c r="H1575" s="1251">
        <v>1</v>
      </c>
    </row>
    <row r="1576" spans="1:8">
      <c r="A1576" s="1264"/>
      <c r="B1576" s="1269"/>
      <c r="C1576" s="1265"/>
      <c r="D1576" s="1266"/>
      <c r="E1576" s="1280"/>
      <c r="F1576" s="1264"/>
      <c r="G1576" s="1429"/>
    </row>
    <row r="1577" spans="1:8">
      <c r="A1577" s="1264" t="str">
        <f>AHSP!C12915</f>
        <v>3.18.6.5</v>
      </c>
      <c r="B1577" s="1269" t="str">
        <f>AHSP!D12915</f>
        <v>Pemasangan 1 buah towel bar</v>
      </c>
      <c r="C1577" s="1265"/>
      <c r="D1577" s="1266"/>
      <c r="E1577" s="1280">
        <v>1</v>
      </c>
      <c r="F1577" s="1264" t="s">
        <v>2611</v>
      </c>
      <c r="G1577" s="1430">
        <f>AHSP!I12930</f>
        <v>25300.879999999997</v>
      </c>
      <c r="H1577" s="1251">
        <v>1</v>
      </c>
    </row>
    <row r="1578" spans="1:8">
      <c r="A1578" s="1264"/>
      <c r="B1578" s="1269"/>
      <c r="C1578" s="1265"/>
      <c r="D1578" s="1266"/>
      <c r="E1578" s="1280"/>
      <c r="F1578" s="1264"/>
      <c r="G1578" s="1429"/>
    </row>
    <row r="1579" spans="1:8">
      <c r="A1579" s="1264" t="str">
        <f>AHSP!C12932</f>
        <v>3.18.6.6</v>
      </c>
      <c r="B1579" s="1269" t="str">
        <f>AHSP!D12932</f>
        <v>Pemasangan 1 buah grab bar</v>
      </c>
      <c r="C1579" s="1265"/>
      <c r="D1579" s="1266"/>
      <c r="E1579" s="1280">
        <v>1</v>
      </c>
      <c r="F1579" s="1264" t="s">
        <v>2611</v>
      </c>
      <c r="G1579" s="1430">
        <f>AHSP!I12947</f>
        <v>25300.879999999997</v>
      </c>
      <c r="H1579" s="1251">
        <v>1</v>
      </c>
    </row>
    <row r="1580" spans="1:8">
      <c r="A1580" s="1264"/>
      <c r="B1580" s="1269"/>
      <c r="C1580" s="1265"/>
      <c r="D1580" s="1266"/>
      <c r="E1580" s="1280"/>
      <c r="F1580" s="1264"/>
      <c r="G1580" s="1429"/>
    </row>
    <row r="1581" spans="1:8">
      <c r="A1581" s="1264" t="str">
        <f>AHSP!C12949</f>
        <v>3.18.6.7</v>
      </c>
      <c r="B1581" s="1269" t="str">
        <f>AHSP!D12949</f>
        <v>Pemasangan 1 buah soap holder</v>
      </c>
      <c r="C1581" s="1265"/>
      <c r="D1581" s="1266"/>
      <c r="E1581" s="1280">
        <v>1</v>
      </c>
      <c r="F1581" s="1264" t="s">
        <v>2611</v>
      </c>
      <c r="G1581" s="1430">
        <f>AHSP!I12964</f>
        <v>25300.879999999997</v>
      </c>
      <c r="H1581" s="1251">
        <v>1</v>
      </c>
    </row>
    <row r="1582" spans="1:8">
      <c r="A1582" s="1264"/>
      <c r="B1582" s="1269"/>
      <c r="C1582" s="1265"/>
      <c r="D1582" s="1266"/>
      <c r="E1582" s="1280"/>
      <c r="F1582" s="1264"/>
      <c r="G1582" s="1429"/>
    </row>
    <row r="1583" spans="1:8">
      <c r="A1583" s="1264" t="str">
        <f>AHSP!C12966</f>
        <v>3.18.6.8</v>
      </c>
      <c r="B1583" s="1269" t="str">
        <f>AHSP!D12966</f>
        <v>Pemasangan 1 buah tissue holder</v>
      </c>
      <c r="C1583" s="1265"/>
      <c r="D1583" s="1266"/>
      <c r="E1583" s="1280">
        <v>1</v>
      </c>
      <c r="F1583" s="1264" t="s">
        <v>2611</v>
      </c>
      <c r="G1583" s="1430">
        <f>AHSP!I12981</f>
        <v>25300.879999999997</v>
      </c>
      <c r="H1583" s="1251">
        <v>1</v>
      </c>
    </row>
    <row r="1584" spans="1:8">
      <c r="A1584" s="1264"/>
      <c r="B1584" s="1269"/>
      <c r="C1584" s="1265"/>
      <c r="D1584" s="1266"/>
      <c r="E1584" s="1280"/>
      <c r="F1584" s="1264"/>
      <c r="G1584" s="1429"/>
    </row>
    <row r="1585" spans="1:8">
      <c r="A1585" s="1264" t="str">
        <f>AHSP!C12983</f>
        <v>3.18.6.9</v>
      </c>
      <c r="B1585" s="1269" t="str">
        <f>AHSP!D12983</f>
        <v>Pemasangan 1 buah Shower Set</v>
      </c>
      <c r="C1585" s="1265"/>
      <c r="D1585" s="1266"/>
      <c r="E1585" s="1280">
        <v>1</v>
      </c>
      <c r="F1585" s="1264" t="s">
        <v>2611</v>
      </c>
      <c r="G1585" s="1430">
        <f>AHSP!I12999</f>
        <v>95413.807499999995</v>
      </c>
      <c r="H1585" s="1251">
        <v>1</v>
      </c>
    </row>
    <row r="1586" spans="1:8">
      <c r="A1586" s="1264"/>
      <c r="B1586" s="1269"/>
      <c r="C1586" s="1265"/>
      <c r="D1586" s="1266"/>
      <c r="E1586" s="1280"/>
      <c r="F1586" s="1264"/>
      <c r="G1586" s="1429"/>
    </row>
    <row r="1587" spans="1:8">
      <c r="A1587" s="1412">
        <f>AHSP!C13001</f>
        <v>4</v>
      </c>
      <c r="B1587" s="1418" t="str">
        <f>AHSP!D13001</f>
        <v xml:space="preserve">PEKERJAAN LANSEKAP </v>
      </c>
      <c r="C1587" s="1265"/>
      <c r="D1587" s="1266"/>
      <c r="E1587" s="1280"/>
      <c r="F1587" s="1264"/>
      <c r="G1587" s="1429"/>
    </row>
    <row r="1588" spans="1:8">
      <c r="A1588" s="1412" t="str">
        <f>AHSP!C13002</f>
        <v xml:space="preserve">4.1 </v>
      </c>
      <c r="B1588" s="1418" t="str">
        <f>AHSP!D13002</f>
        <v xml:space="preserve">Pekerjaan Penanaman Taman </v>
      </c>
      <c r="C1588" s="1265"/>
      <c r="D1588" s="1266"/>
      <c r="E1588" s="1280"/>
      <c r="F1588" s="1264"/>
      <c r="G1588" s="1429"/>
    </row>
    <row r="1589" spans="1:8">
      <c r="A1589" s="1412" t="str">
        <f>AHSP!C13003</f>
        <v>4.1.1</v>
      </c>
      <c r="B1589" s="1418" t="str">
        <f>AHSP!D13003</f>
        <v xml:space="preserve">HSD Pengadaan dan Pengangkutan Tanaman </v>
      </c>
      <c r="C1589" s="1265"/>
      <c r="D1589" s="1266"/>
      <c r="E1589" s="1280"/>
      <c r="F1589" s="1264"/>
      <c r="G1589" s="1429"/>
    </row>
    <row r="1590" spans="1:8">
      <c r="A1590" s="1412" t="str">
        <f>AHSP!C13004</f>
        <v>4.1.1.1</v>
      </c>
      <c r="B1590" s="1418" t="str">
        <f>AHSP!D13004</f>
        <v xml:space="preserve">Analisa Biaya Operasi Alat Berat untuk Pengangkutan Tanaman </v>
      </c>
      <c r="C1590" s="1265"/>
      <c r="D1590" s="1266"/>
      <c r="E1590" s="1280"/>
      <c r="F1590" s="1264"/>
      <c r="G1590" s="1429"/>
    </row>
    <row r="1591" spans="1:8">
      <c r="A1591" s="1264" t="str">
        <f>AHSP!C13005</f>
        <v>4.1.1.3</v>
      </c>
      <c r="B1591" s="1269" t="str">
        <f>AHSP!D13005</f>
        <v xml:space="preserve">Pengadaan dan Pengangkutan Pohon Kecil di Polybag 20 Liter </v>
      </c>
      <c r="C1591" s="1265"/>
      <c r="D1591" s="1266"/>
      <c r="E1591" s="1280">
        <v>1</v>
      </c>
      <c r="F1591" s="1264" t="s">
        <v>3076</v>
      </c>
      <c r="G1591" s="1430">
        <f>AHSP!I13019</f>
        <v>1.1588500000000002</v>
      </c>
      <c r="H1591" s="1251">
        <v>1</v>
      </c>
    </row>
    <row r="1592" spans="1:8">
      <c r="A1592" s="1264"/>
      <c r="B1592" s="1269"/>
      <c r="C1592" s="1265"/>
      <c r="D1592" s="1266"/>
      <c r="E1592" s="1280"/>
      <c r="F1592" s="1264"/>
      <c r="G1592" s="1429"/>
    </row>
    <row r="1593" spans="1:8">
      <c r="A1593" s="1412" t="str">
        <f>AHSP!C13021</f>
        <v>5.1.5</v>
      </c>
      <c r="B1593" s="1418" t="str">
        <f>AHSP!D13021</f>
        <v xml:space="preserve">Pemasangan Saklar dan Stop Kontak </v>
      </c>
      <c r="C1593" s="1265"/>
      <c r="D1593" s="1266"/>
      <c r="E1593" s="1280"/>
      <c r="F1593" s="1264"/>
      <c r="G1593" s="1429"/>
    </row>
    <row r="1594" spans="1:8">
      <c r="A1594" s="1264" t="str">
        <f>AHSP!C13022</f>
        <v>5.1.5.1</v>
      </c>
      <c r="B1594" s="1269" t="str">
        <f>AHSP!D13022</f>
        <v xml:space="preserve">Pemasanga 1 Unit Saklar Tunggal </v>
      </c>
      <c r="C1594" s="1265"/>
      <c r="D1594" s="1266"/>
      <c r="E1594" s="1280">
        <v>1</v>
      </c>
      <c r="F1594" s="1264" t="s">
        <v>2611</v>
      </c>
      <c r="G1594" s="1430">
        <f>AHSP!I13037</f>
        <v>44913</v>
      </c>
      <c r="H1594" s="1251">
        <v>1</v>
      </c>
    </row>
    <row r="1595" spans="1:8">
      <c r="A1595" s="1264"/>
      <c r="B1595" s="1269"/>
      <c r="C1595" s="1265"/>
      <c r="D1595" s="1266"/>
      <c r="E1595" s="1280"/>
      <c r="F1595" s="1264"/>
      <c r="G1595" s="1429"/>
    </row>
    <row r="1596" spans="1:8">
      <c r="A1596" s="1264" t="str">
        <f>AHSP!C13039</f>
        <v>5.1.5.2</v>
      </c>
      <c r="B1596" s="1269" t="str">
        <f>AHSP!D13039</f>
        <v xml:space="preserve">Pemasanga 1 Unit Saklar Ganda </v>
      </c>
      <c r="C1596" s="1265"/>
      <c r="D1596" s="1266"/>
      <c r="E1596" s="1280">
        <v>1</v>
      </c>
      <c r="F1596" s="1264" t="s">
        <v>2611</v>
      </c>
      <c r="G1596" s="1430">
        <f>AHSP!I13054</f>
        <v>48228.4</v>
      </c>
      <c r="H1596" s="1251">
        <v>1</v>
      </c>
    </row>
    <row r="1597" spans="1:8">
      <c r="A1597" s="1264"/>
      <c r="B1597" s="1269"/>
      <c r="C1597" s="1265"/>
      <c r="D1597" s="1266"/>
      <c r="E1597" s="1280"/>
      <c r="F1597" s="1264"/>
      <c r="G1597" s="1429"/>
    </row>
    <row r="1598" spans="1:8">
      <c r="A1598" s="1264" t="str">
        <f>AHSP!C13056</f>
        <v>5.1.5.3</v>
      </c>
      <c r="B1598" s="1269" t="str">
        <f>AHSP!D13056</f>
        <v xml:space="preserve">Pemasanga 1 Unit Saklar Triple  </v>
      </c>
      <c r="C1598" s="1265"/>
      <c r="D1598" s="1266"/>
      <c r="E1598" s="1280">
        <v>1</v>
      </c>
      <c r="F1598" s="1264" t="s">
        <v>2611</v>
      </c>
      <c r="G1598" s="1430">
        <f>AHSP!I13071</f>
        <v>48422</v>
      </c>
      <c r="H1598" s="1251">
        <v>1</v>
      </c>
    </row>
    <row r="1599" spans="1:8">
      <c r="A1599" s="1264"/>
      <c r="B1599" s="1269"/>
      <c r="C1599" s="1265"/>
      <c r="D1599" s="1266"/>
      <c r="E1599" s="1280"/>
      <c r="F1599" s="1264"/>
      <c r="G1599" s="1429"/>
    </row>
    <row r="1600" spans="1:8">
      <c r="A1600" s="1264" t="str">
        <f>AHSP!C13073</f>
        <v>5.1.5.11</v>
      </c>
      <c r="B1600" s="1269" t="str">
        <f>AHSP!D13073</f>
        <v xml:space="preserve">Pemasangan 1 Unit Stop Kontak 1 P, 10 A, 200 W + cover </v>
      </c>
      <c r="C1600" s="1265"/>
      <c r="D1600" s="1266"/>
      <c r="E1600" s="1280">
        <v>1</v>
      </c>
      <c r="F1600" s="1264" t="s">
        <v>2611</v>
      </c>
      <c r="G1600" s="1430">
        <f>AHSP!I13088</f>
        <v>41938.6</v>
      </c>
      <c r="H1600" s="1251">
        <v>1</v>
      </c>
    </row>
    <row r="1601" spans="1:8">
      <c r="A1601" s="1264"/>
      <c r="B1601" s="1269"/>
      <c r="C1601" s="1265"/>
      <c r="D1601" s="1266"/>
      <c r="E1601" s="1280"/>
      <c r="F1601" s="1264"/>
      <c r="G1601" s="1429"/>
    </row>
    <row r="1602" spans="1:8">
      <c r="A1602" s="1264" t="str">
        <f>AHSP!C13090</f>
        <v>5.1.5.12</v>
      </c>
      <c r="B1602" s="1269" t="str">
        <f>AHSP!D13090</f>
        <v xml:space="preserve">Pemasanga 1 Unit Stop Kontak AC </v>
      </c>
      <c r="C1602" s="1265"/>
      <c r="D1602" s="1266"/>
      <c r="E1602" s="1280">
        <v>1</v>
      </c>
      <c r="F1602" s="1264" t="s">
        <v>2611</v>
      </c>
      <c r="G1602" s="1430">
        <f>AHSP!I13105</f>
        <v>56078</v>
      </c>
      <c r="H1602" s="1251">
        <v>1</v>
      </c>
    </row>
    <row r="1603" spans="1:8">
      <c r="A1603" s="1264"/>
      <c r="B1603" s="1269"/>
      <c r="C1603" s="1265"/>
      <c r="D1603" s="1266"/>
      <c r="E1603" s="1280"/>
      <c r="F1603" s="1264"/>
      <c r="G1603" s="1429"/>
    </row>
    <row r="1604" spans="1:8">
      <c r="A1604" s="1264" t="str">
        <f>AHSP!C13107</f>
        <v>5.1.5.13</v>
      </c>
      <c r="B1604" s="1269" t="str">
        <f>AHSP!D13107</f>
        <v xml:space="preserve">Pemasanga 1 titik Instalasi Stop Kontak </v>
      </c>
      <c r="C1604" s="1265"/>
      <c r="D1604" s="1266"/>
      <c r="E1604" s="1280">
        <v>1</v>
      </c>
      <c r="F1604" s="1264" t="s">
        <v>2611</v>
      </c>
      <c r="G1604" s="1430">
        <f>AHSP!I13130</f>
        <v>833291.8</v>
      </c>
      <c r="H1604" s="1251">
        <v>1</v>
      </c>
    </row>
    <row r="1605" spans="1:8">
      <c r="A1605" s="1264"/>
      <c r="B1605" s="1269"/>
      <c r="C1605" s="1265"/>
      <c r="D1605" s="1266"/>
      <c r="E1605" s="1280"/>
      <c r="F1605" s="1264"/>
      <c r="G1605" s="1429"/>
    </row>
    <row r="1606" spans="1:8">
      <c r="A1606" s="1412" t="str">
        <f>AHSP!C13132</f>
        <v>5.3</v>
      </c>
      <c r="B1606" s="1418" t="str">
        <f>AHSP!D13132</f>
        <v xml:space="preserve">PEKERJAAN SISTEM PENCAHAYAAN </v>
      </c>
      <c r="C1606" s="1265"/>
      <c r="D1606" s="1266"/>
      <c r="E1606" s="1280"/>
      <c r="F1606" s="1264"/>
      <c r="G1606" s="1429"/>
    </row>
    <row r="1607" spans="1:8">
      <c r="A1607" s="1412" t="str">
        <f>AHSP!C13133</f>
        <v>5.3.1</v>
      </c>
      <c r="B1607" s="1418" t="str">
        <f>AHSP!D13133</f>
        <v xml:space="preserve">Pemasangan Lampu dan Armatur </v>
      </c>
      <c r="C1607" s="1265"/>
      <c r="D1607" s="1266"/>
      <c r="E1607" s="1280"/>
      <c r="F1607" s="1264"/>
      <c r="G1607" s="1429"/>
    </row>
    <row r="1608" spans="1:8">
      <c r="A1608" s="1264" t="str">
        <f>AHSP!C13134</f>
        <v>5.3.1.1</v>
      </c>
      <c r="B1608" s="1269" t="str">
        <f>AHSP!D13134</f>
        <v xml:space="preserve"> Pemasangan 1 titik Instalasi Lampu</v>
      </c>
      <c r="C1608" s="1265"/>
      <c r="D1608" s="1266"/>
      <c r="E1608" s="1280">
        <v>1</v>
      </c>
      <c r="F1608" s="1264" t="s">
        <v>3075</v>
      </c>
      <c r="G1608" s="1430">
        <f>AHSP!I13158</f>
        <v>569659.20000000007</v>
      </c>
      <c r="H1608" s="1251">
        <v>1</v>
      </c>
    </row>
    <row r="1609" spans="1:8">
      <c r="A1609" s="1264"/>
      <c r="B1609" s="1269"/>
      <c r="C1609" s="1265"/>
      <c r="D1609" s="1266"/>
      <c r="E1609" s="1280"/>
      <c r="F1609" s="1264"/>
      <c r="G1609" s="1429"/>
    </row>
    <row r="1610" spans="1:8">
      <c r="A1610" s="1264" t="str">
        <f>AHSP!C13160</f>
        <v>5.3.1.4</v>
      </c>
      <c r="B1610" s="1269" t="str">
        <f>AHSP!D13160</f>
        <v>Pemasangan 1 Unit Fitting E27 + 10 Watt LED</v>
      </c>
      <c r="C1610" s="1265"/>
      <c r="D1610" s="1266"/>
      <c r="E1610" s="1280">
        <v>1</v>
      </c>
      <c r="F1610" s="1264" t="s">
        <v>2611</v>
      </c>
      <c r="G1610" s="1430">
        <f>AHSP!I13176</f>
        <v>141281.79999999999</v>
      </c>
      <c r="H1610" s="1251">
        <v>1</v>
      </c>
    </row>
    <row r="1611" spans="1:8">
      <c r="A1611" s="1264"/>
      <c r="B1611" s="1269"/>
      <c r="C1611" s="1265"/>
      <c r="D1611" s="1266"/>
      <c r="E1611" s="1280"/>
      <c r="F1611" s="1264"/>
      <c r="G1611" s="1429"/>
    </row>
    <row r="1612" spans="1:8">
      <c r="A1612" s="1264" t="str">
        <f>AHSP!C13178</f>
        <v>5.1.9.16</v>
      </c>
      <c r="B1612" s="1269" t="str">
        <f>AHSP!D13178</f>
        <v xml:space="preserve">Pemasangan 1 unit Plug in Box (with MCCB 50A/36KA) </v>
      </c>
      <c r="C1612" s="1265"/>
      <c r="D1612" s="1266"/>
      <c r="E1612" s="1280">
        <v>1</v>
      </c>
      <c r="F1612" s="1264" t="s">
        <v>2611</v>
      </c>
      <c r="G1612" s="1430">
        <f>AHSP!I13193</f>
        <v>396919.6</v>
      </c>
      <c r="H1612" s="1251">
        <v>1</v>
      </c>
    </row>
    <row r="1613" spans="1:8" ht="15" thickBot="1">
      <c r="A1613" s="1432"/>
      <c r="B1613" s="1433"/>
      <c r="C1613" s="1434"/>
      <c r="D1613" s="1435"/>
      <c r="E1613" s="1436"/>
      <c r="F1613" s="1432"/>
      <c r="G1613" s="1437"/>
    </row>
  </sheetData>
  <mergeCells count="11">
    <mergeCell ref="A7:B7"/>
    <mergeCell ref="A1:G1"/>
    <mergeCell ref="A3:B3"/>
    <mergeCell ref="A4:B4"/>
    <mergeCell ref="A5:B5"/>
    <mergeCell ref="A6:B6"/>
    <mergeCell ref="A9:A10"/>
    <mergeCell ref="B9:D10"/>
    <mergeCell ref="E9:E10"/>
    <mergeCell ref="F9:F10"/>
    <mergeCell ref="G9:G10"/>
  </mergeCells>
  <phoneticPr fontId="17" type="noConversion"/>
  <printOptions horizontalCentered="1"/>
  <pageMargins left="0.98425196850393704" right="0.59055118110236215" top="0.59055118110236215" bottom="0.59055118110236215" header="0.39370078740157483" footer="0.39370078740157483"/>
  <pageSetup paperSize="9" scale="49" fitToHeight="0" orientation="portrait" horizontalDpi="4294967293" verticalDpi="300" r:id="rId1"/>
  <headerFooter scaleWithDoc="0" alignWithMargins="0"/>
  <rowBreaks count="1" manualBreakCount="1">
    <brk id="421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A153-4D3C-49AC-A364-2F84CF9E830D}">
  <sheetPr codeName="Sheet6">
    <tabColor rgb="FF1F4E78"/>
  </sheetPr>
  <dimension ref="A1:M13193"/>
  <sheetViews>
    <sheetView showGridLines="0" view="pageBreakPreview" topLeftCell="A13153" zoomScale="137" zoomScaleNormal="75" zoomScaleSheetLayoutView="85" workbookViewId="0">
      <selection activeCell="H13192" sqref="H13192"/>
    </sheetView>
  </sheetViews>
  <sheetFormatPr baseColWidth="10" defaultColWidth="9.1640625" defaultRowHeight="15" customHeight="1"/>
  <cols>
    <col min="1" max="1" width="6.1640625" style="41" customWidth="1"/>
    <col min="2" max="2" width="10.83203125" style="42" customWidth="1"/>
    <col min="3" max="3" width="10.6640625" style="43" customWidth="1"/>
    <col min="4" max="4" width="36.83203125" style="43" customWidth="1"/>
    <col min="5" max="5" width="16" style="45" customWidth="1"/>
    <col min="6" max="6" width="9.1640625" style="45"/>
    <col min="7" max="7" width="11.83203125" style="42" customWidth="1"/>
    <col min="8" max="8" width="18.5" style="43" customWidth="1"/>
    <col min="9" max="9" width="19.5" style="43" customWidth="1"/>
    <col min="10" max="10" width="16.1640625" style="43" bestFit="1" customWidth="1"/>
    <col min="11" max="11" width="9.1640625" style="40"/>
    <col min="12" max="12" width="14.5" style="40" bestFit="1" customWidth="1"/>
    <col min="13" max="16384" width="9.1640625" style="40"/>
  </cols>
  <sheetData>
    <row r="1" spans="1:13" s="38" customFormat="1" ht="15" customHeight="1">
      <c r="A1" s="1392" t="s">
        <v>60</v>
      </c>
      <c r="B1" s="1392"/>
      <c r="C1" s="1392"/>
      <c r="D1" s="1392"/>
      <c r="E1" s="1392"/>
      <c r="F1" s="1392"/>
      <c r="G1" s="1392"/>
      <c r="H1" s="1392"/>
      <c r="I1" s="1392"/>
      <c r="J1" s="1392"/>
    </row>
    <row r="2" spans="1:13" s="38" customFormat="1" ht="15" customHeight="1">
      <c r="A2" s="1392"/>
      <c r="B2" s="1392"/>
      <c r="C2" s="1392"/>
      <c r="D2" s="1392"/>
      <c r="E2" s="1392"/>
      <c r="F2" s="1392"/>
      <c r="G2" s="1392"/>
      <c r="H2" s="1392"/>
      <c r="I2" s="1392"/>
      <c r="J2" s="1392"/>
    </row>
    <row r="3" spans="1:13" s="38" customFormat="1" ht="15" customHeight="1">
      <c r="A3" s="1392"/>
      <c r="B3" s="1392"/>
      <c r="C3" s="1392"/>
      <c r="D3" s="1392"/>
      <c r="E3" s="1392"/>
      <c r="F3" s="1392"/>
      <c r="G3" s="1392"/>
      <c r="H3" s="1392"/>
      <c r="I3" s="1392"/>
      <c r="J3" s="1392"/>
      <c r="L3" s="38" t="s">
        <v>2981</v>
      </c>
      <c r="M3" s="1238">
        <v>0.1</v>
      </c>
    </row>
    <row r="4" spans="1:13" ht="15" customHeight="1">
      <c r="A4" s="39"/>
      <c r="B4" s="39"/>
      <c r="C4" s="1394" t="s">
        <v>61</v>
      </c>
      <c r="D4" s="1394"/>
      <c r="E4" s="1394"/>
      <c r="F4" s="1394"/>
      <c r="G4" s="1394"/>
      <c r="H4" s="1394"/>
      <c r="I4" s="1394"/>
      <c r="J4" s="39"/>
    </row>
    <row r="5" spans="1:13" ht="15" customHeight="1">
      <c r="A5" s="39"/>
      <c r="B5" s="39"/>
      <c r="C5" s="1394"/>
      <c r="D5" s="1394"/>
      <c r="E5" s="1394"/>
      <c r="F5" s="1394"/>
      <c r="G5" s="1394"/>
      <c r="H5" s="1394"/>
      <c r="I5" s="1394"/>
      <c r="J5" s="39"/>
    </row>
    <row r="6" spans="1:13" ht="15" customHeight="1">
      <c r="C6" s="1394"/>
      <c r="D6" s="1394"/>
      <c r="E6" s="1394"/>
      <c r="F6" s="1394"/>
      <c r="G6" s="1394"/>
      <c r="H6" s="1394"/>
      <c r="I6" s="1394"/>
    </row>
    <row r="7" spans="1:13" ht="15" customHeight="1">
      <c r="A7" s="119" t="s">
        <v>62</v>
      </c>
      <c r="B7" s="44" t="s">
        <v>63</v>
      </c>
    </row>
    <row r="8" spans="1:13" ht="15" customHeight="1" thickBot="1">
      <c r="B8" s="42" t="s">
        <v>64</v>
      </c>
      <c r="C8" s="46" t="s">
        <v>656</v>
      </c>
      <c r="J8" s="47">
        <f>I31</f>
        <v>754783</v>
      </c>
    </row>
    <row r="9" spans="1:13" ht="15" customHeight="1" thickBot="1">
      <c r="C9" s="48" t="s">
        <v>65</v>
      </c>
      <c r="D9" s="49" t="s">
        <v>66</v>
      </c>
      <c r="E9" s="50" t="s">
        <v>3</v>
      </c>
      <c r="F9" s="50" t="s">
        <v>4</v>
      </c>
      <c r="G9" s="51" t="s">
        <v>67</v>
      </c>
      <c r="H9" s="49" t="s">
        <v>5</v>
      </c>
      <c r="I9" s="52" t="s">
        <v>68</v>
      </c>
    </row>
    <row r="10" spans="1:13" ht="15" customHeight="1">
      <c r="C10" s="53" t="s">
        <v>69</v>
      </c>
      <c r="D10" s="54" t="s">
        <v>70</v>
      </c>
      <c r="E10" s="55"/>
      <c r="F10" s="55"/>
      <c r="G10" s="56"/>
      <c r="H10" s="57"/>
      <c r="I10" s="58"/>
    </row>
    <row r="11" spans="1:13" ht="15" customHeight="1">
      <c r="C11" s="59"/>
      <c r="D11" s="54" t="s">
        <v>8</v>
      </c>
      <c r="E11" s="60" t="s">
        <v>9</v>
      </c>
      <c r="F11" s="60" t="s">
        <v>10</v>
      </c>
      <c r="G11" s="61">
        <v>0.6</v>
      </c>
      <c r="H11" s="62">
        <v>176000</v>
      </c>
      <c r="I11" s="63">
        <f>G11*H11</f>
        <v>105600</v>
      </c>
    </row>
    <row r="12" spans="1:13" ht="15" customHeight="1">
      <c r="C12" s="59"/>
      <c r="D12" s="54" t="s">
        <v>17</v>
      </c>
      <c r="E12" s="60" t="s">
        <v>14</v>
      </c>
      <c r="F12" s="60" t="s">
        <v>10</v>
      </c>
      <c r="G12" s="61">
        <v>0.2</v>
      </c>
      <c r="H12" s="62">
        <v>186000</v>
      </c>
      <c r="I12" s="63">
        <f t="shared" ref="I12:I15" si="0">G12*H12</f>
        <v>37200</v>
      </c>
    </row>
    <row r="13" spans="1:13" ht="15" customHeight="1">
      <c r="C13" s="59"/>
      <c r="D13" s="54" t="s">
        <v>16</v>
      </c>
      <c r="E13" s="60" t="s">
        <v>14</v>
      </c>
      <c r="F13" s="60" t="s">
        <v>10</v>
      </c>
      <c r="G13" s="61">
        <v>0.2</v>
      </c>
      <c r="H13" s="62">
        <v>186000</v>
      </c>
      <c r="I13" s="63">
        <f t="shared" si="0"/>
        <v>37200</v>
      </c>
    </row>
    <row r="14" spans="1:13" ht="15" customHeight="1">
      <c r="C14" s="59"/>
      <c r="D14" s="54" t="s">
        <v>29</v>
      </c>
      <c r="E14" s="60" t="s">
        <v>30</v>
      </c>
      <c r="F14" s="60" t="s">
        <v>10</v>
      </c>
      <c r="G14" s="61">
        <v>0.04</v>
      </c>
      <c r="H14" s="62">
        <v>196000</v>
      </c>
      <c r="I14" s="63">
        <f t="shared" si="0"/>
        <v>7840</v>
      </c>
    </row>
    <row r="15" spans="1:13" ht="15" customHeight="1" thickBot="1">
      <c r="C15" s="64"/>
      <c r="D15" s="65" t="s">
        <v>31</v>
      </c>
      <c r="E15" s="66" t="s">
        <v>32</v>
      </c>
      <c r="F15" s="66" t="s">
        <v>10</v>
      </c>
      <c r="G15" s="67">
        <v>1.2999999999999999E-2</v>
      </c>
      <c r="H15" s="62">
        <v>206000</v>
      </c>
      <c r="I15" s="63">
        <f t="shared" si="0"/>
        <v>2678</v>
      </c>
    </row>
    <row r="16" spans="1:13" ht="15" customHeight="1" thickBot="1">
      <c r="C16" s="68"/>
      <c r="D16" s="69"/>
      <c r="E16" s="70"/>
      <c r="F16" s="70"/>
      <c r="G16" s="71" t="s">
        <v>71</v>
      </c>
      <c r="H16" s="72"/>
      <c r="I16" s="73">
        <f>SUM(I11:I15)</f>
        <v>190518</v>
      </c>
    </row>
    <row r="17" spans="3:9" ht="15" customHeight="1">
      <c r="C17" s="74" t="s">
        <v>72</v>
      </c>
      <c r="D17" s="75" t="s">
        <v>73</v>
      </c>
      <c r="E17" s="76"/>
      <c r="F17" s="76"/>
      <c r="G17" s="77"/>
      <c r="H17" s="78"/>
      <c r="I17" s="79"/>
    </row>
    <row r="18" spans="3:9" ht="15" customHeight="1">
      <c r="C18" s="59"/>
      <c r="D18" s="54" t="s">
        <v>166</v>
      </c>
      <c r="E18" s="55"/>
      <c r="F18" s="60" t="s">
        <v>79</v>
      </c>
      <c r="G18" s="61">
        <v>3.8699999999999998E-2</v>
      </c>
      <c r="H18" s="80">
        <f>VLOOKUP(D18,BAHAN!B6:G546,6,FALSE)</f>
        <v>3950000</v>
      </c>
      <c r="I18" s="63">
        <f t="shared" ref="I18:I25" si="1">G18*H18</f>
        <v>152865</v>
      </c>
    </row>
    <row r="19" spans="3:9" ht="15" customHeight="1">
      <c r="C19" s="59"/>
      <c r="D19" s="54" t="s">
        <v>501</v>
      </c>
      <c r="E19" s="55"/>
      <c r="F19" s="60" t="s">
        <v>79</v>
      </c>
      <c r="G19" s="61">
        <v>3.9600000000000003E-2</v>
      </c>
      <c r="H19" s="80">
        <f>VLOOKUP(D19,BAHAN!B7:G547,6,FALSE)</f>
        <v>5500000</v>
      </c>
      <c r="I19" s="63">
        <f t="shared" si="1"/>
        <v>217800.00000000003</v>
      </c>
    </row>
    <row r="20" spans="3:9" ht="15" customHeight="1">
      <c r="C20" s="59"/>
      <c r="D20" s="54" t="s">
        <v>102</v>
      </c>
      <c r="E20" s="55"/>
      <c r="F20" s="60" t="s">
        <v>120</v>
      </c>
      <c r="G20" s="61">
        <v>0.58720000000000006</v>
      </c>
      <c r="H20" s="80">
        <f>VLOOKUP(D20,BAHAN!B8:G548,6,FALSE)</f>
        <v>22000</v>
      </c>
      <c r="I20" s="63">
        <f t="shared" si="1"/>
        <v>12918.400000000001</v>
      </c>
    </row>
    <row r="21" spans="3:9" ht="15" customHeight="1">
      <c r="C21" s="59"/>
      <c r="D21" s="54" t="s">
        <v>76</v>
      </c>
      <c r="E21" s="55"/>
      <c r="F21" s="60" t="s">
        <v>120</v>
      </c>
      <c r="G21" s="61">
        <v>26.405999999999999</v>
      </c>
      <c r="H21" s="80">
        <f>VLOOKUP(D21,BAHAN!B9:G550,6,FALSE)</f>
        <v>1820</v>
      </c>
      <c r="I21" s="63">
        <f t="shared" si="1"/>
        <v>48058.92</v>
      </c>
    </row>
    <row r="22" spans="3:9" ht="15" customHeight="1">
      <c r="C22" s="59"/>
      <c r="D22" s="54" t="s">
        <v>163</v>
      </c>
      <c r="E22" s="55"/>
      <c r="F22" s="60" t="s">
        <v>120</v>
      </c>
      <c r="G22" s="61">
        <v>61.56</v>
      </c>
      <c r="H22" s="80">
        <f>VLOOKUP(D22,BAHAN!B10:G551,6,FALSE)</f>
        <v>474.42857142857144</v>
      </c>
      <c r="I22" s="63">
        <f t="shared" si="1"/>
        <v>29205.822857142859</v>
      </c>
    </row>
    <row r="23" spans="3:9" ht="15" customHeight="1">
      <c r="C23" s="59"/>
      <c r="D23" s="54" t="s">
        <v>504</v>
      </c>
      <c r="E23" s="55"/>
      <c r="F23" s="60" t="s">
        <v>120</v>
      </c>
      <c r="G23" s="61">
        <v>83.349000000000004</v>
      </c>
      <c r="H23" s="80">
        <f>VLOOKUP(D23,BAHAN!B11:G552,6,FALSE)</f>
        <v>396.63703703703703</v>
      </c>
      <c r="I23" s="63">
        <f t="shared" si="1"/>
        <v>33059.3004</v>
      </c>
    </row>
    <row r="24" spans="3:9" ht="15" customHeight="1">
      <c r="C24" s="59"/>
      <c r="D24" s="54" t="s">
        <v>662</v>
      </c>
      <c r="E24" s="55"/>
      <c r="F24" s="60" t="s">
        <v>493</v>
      </c>
      <c r="G24" s="61">
        <v>17.414999999999999</v>
      </c>
      <c r="H24" s="80">
        <f>BAHAN!G6</f>
        <v>100</v>
      </c>
      <c r="I24" s="63">
        <f t="shared" si="1"/>
        <v>1741.5</v>
      </c>
    </row>
    <row r="25" spans="3:9" ht="15" customHeight="1">
      <c r="C25" s="59"/>
      <c r="D25" s="54" t="s">
        <v>83</v>
      </c>
      <c r="E25" s="55"/>
      <c r="F25" s="60" t="s">
        <v>493</v>
      </c>
      <c r="G25" s="61">
        <v>0.4</v>
      </c>
      <c r="H25" s="80">
        <f>VLOOKUP(D25,BAHAN!B13:G554,6,FALSE)</f>
        <v>57600</v>
      </c>
      <c r="I25" s="63">
        <f t="shared" si="1"/>
        <v>23040</v>
      </c>
    </row>
    <row r="26" spans="3:9" ht="15" customHeight="1" thickBot="1">
      <c r="C26" s="178"/>
      <c r="D26" s="179"/>
      <c r="E26" s="180"/>
      <c r="F26" s="180"/>
      <c r="G26" s="181" t="s">
        <v>85</v>
      </c>
      <c r="H26" s="182"/>
      <c r="I26" s="183">
        <f>SUM(I17:I24)</f>
        <v>495648.94325714285</v>
      </c>
    </row>
    <row r="27" spans="3:9" ht="15" customHeight="1" thickBot="1">
      <c r="C27" s="83" t="s">
        <v>86</v>
      </c>
      <c r="D27" s="84" t="s">
        <v>87</v>
      </c>
      <c r="E27" s="85"/>
      <c r="F27" s="85"/>
      <c r="G27" s="86"/>
      <c r="H27" s="87"/>
      <c r="I27" s="88"/>
    </row>
    <row r="28" spans="3:9" ht="15" customHeight="1" thickBot="1">
      <c r="C28" s="89"/>
      <c r="D28" s="90"/>
      <c r="E28" s="91"/>
      <c r="F28" s="91"/>
      <c r="G28" s="92" t="s">
        <v>88</v>
      </c>
      <c r="H28" s="93"/>
      <c r="I28" s="94">
        <f>I27</f>
        <v>0</v>
      </c>
    </row>
    <row r="29" spans="3:9" ht="15" customHeight="1">
      <c r="C29" s="74" t="s">
        <v>89</v>
      </c>
      <c r="D29" s="75" t="s">
        <v>90</v>
      </c>
      <c r="E29" s="76"/>
      <c r="F29" s="76"/>
      <c r="G29" s="77"/>
      <c r="H29" s="78"/>
      <c r="I29" s="79">
        <f>I16+I26+I28</f>
        <v>686166.94325714279</v>
      </c>
    </row>
    <row r="30" spans="3:9" ht="15" customHeight="1" thickBot="1">
      <c r="C30" s="95" t="s">
        <v>91</v>
      </c>
      <c r="D30" s="65" t="s">
        <v>92</v>
      </c>
      <c r="E30" s="81"/>
      <c r="F30" s="81"/>
      <c r="G30" s="96">
        <f>$M$3</f>
        <v>0.1</v>
      </c>
      <c r="H30" s="97"/>
      <c r="I30" s="82">
        <f>G30*I29</f>
        <v>68616.694325714285</v>
      </c>
    </row>
    <row r="31" spans="3:9" ht="15" customHeight="1" thickBot="1">
      <c r="C31" s="98" t="s">
        <v>93</v>
      </c>
      <c r="D31" s="99" t="s">
        <v>94</v>
      </c>
      <c r="E31" s="91"/>
      <c r="F31" s="91"/>
      <c r="G31" s="100"/>
      <c r="H31" s="93">
        <v>0</v>
      </c>
      <c r="I31" s="101">
        <f>ROUNDDOWN(I29+I30,0)</f>
        <v>754783</v>
      </c>
    </row>
    <row r="32" spans="3:9" ht="15" customHeight="1">
      <c r="C32" s="46"/>
      <c r="D32" s="46"/>
      <c r="G32" s="102"/>
    </row>
    <row r="33" spans="2:10" ht="15" customHeight="1" thickBot="1">
      <c r="B33" s="42" t="s">
        <v>95</v>
      </c>
      <c r="C33" s="46" t="s">
        <v>665</v>
      </c>
      <c r="G33" s="102"/>
      <c r="J33" s="47">
        <f>I55</f>
        <v>466733</v>
      </c>
    </row>
    <row r="34" spans="2:10" ht="15" customHeight="1" thickBot="1">
      <c r="C34" s="98" t="s">
        <v>65</v>
      </c>
      <c r="D34" s="99" t="s">
        <v>66</v>
      </c>
      <c r="E34" s="103" t="s">
        <v>3</v>
      </c>
      <c r="F34" s="103" t="s">
        <v>4</v>
      </c>
      <c r="G34" s="104" t="s">
        <v>67</v>
      </c>
      <c r="H34" s="99" t="s">
        <v>5</v>
      </c>
      <c r="I34" s="105" t="s">
        <v>68</v>
      </c>
    </row>
    <row r="35" spans="2:10" ht="15" customHeight="1">
      <c r="C35" s="106" t="s">
        <v>69</v>
      </c>
      <c r="D35" s="107" t="s">
        <v>70</v>
      </c>
      <c r="E35" s="108"/>
      <c r="F35" s="108"/>
      <c r="G35" s="109"/>
      <c r="H35" s="80">
        <v>0</v>
      </c>
      <c r="I35" s="63">
        <f>G35*H35</f>
        <v>0</v>
      </c>
    </row>
    <row r="36" spans="2:10" ht="15" customHeight="1">
      <c r="C36" s="59"/>
      <c r="D36" s="54" t="s">
        <v>8</v>
      </c>
      <c r="E36" s="60" t="s">
        <v>9</v>
      </c>
      <c r="F36" s="60" t="s">
        <v>10</v>
      </c>
      <c r="G36" s="61">
        <v>0.25</v>
      </c>
      <c r="H36" s="62">
        <v>176000</v>
      </c>
      <c r="I36" s="63">
        <f>G36*H36</f>
        <v>44000</v>
      </c>
    </row>
    <row r="37" spans="2:10" ht="15" customHeight="1">
      <c r="C37" s="59"/>
      <c r="D37" s="54" t="s">
        <v>17</v>
      </c>
      <c r="E37" s="60" t="s">
        <v>14</v>
      </c>
      <c r="F37" s="60" t="s">
        <v>10</v>
      </c>
      <c r="G37" s="61">
        <v>0.125</v>
      </c>
      <c r="H37" s="62">
        <v>186000</v>
      </c>
      <c r="I37" s="63">
        <f t="shared" ref="I37:I40" si="2">G37*H37</f>
        <v>23250</v>
      </c>
    </row>
    <row r="38" spans="2:10" ht="15" customHeight="1">
      <c r="C38" s="59"/>
      <c r="D38" s="54" t="s">
        <v>16</v>
      </c>
      <c r="E38" s="60" t="s">
        <v>14</v>
      </c>
      <c r="F38" s="60" t="s">
        <v>10</v>
      </c>
      <c r="G38" s="61">
        <v>0.125</v>
      </c>
      <c r="H38" s="62">
        <v>186000</v>
      </c>
      <c r="I38" s="63">
        <f t="shared" si="2"/>
        <v>23250</v>
      </c>
    </row>
    <row r="39" spans="2:10" ht="15" customHeight="1">
      <c r="C39" s="59"/>
      <c r="D39" s="54" t="s">
        <v>29</v>
      </c>
      <c r="E39" s="60" t="s">
        <v>30</v>
      </c>
      <c r="F39" s="60" t="s">
        <v>10</v>
      </c>
      <c r="G39" s="61">
        <v>2.5000000000000001E-2</v>
      </c>
      <c r="H39" s="62">
        <v>196000</v>
      </c>
      <c r="I39" s="63">
        <f t="shared" si="2"/>
        <v>4900</v>
      </c>
    </row>
    <row r="40" spans="2:10" ht="15" customHeight="1" thickBot="1">
      <c r="C40" s="64"/>
      <c r="D40" s="65" t="s">
        <v>31</v>
      </c>
      <c r="E40" s="66" t="s">
        <v>32</v>
      </c>
      <c r="F40" s="66" t="s">
        <v>10</v>
      </c>
      <c r="G40" s="67">
        <v>8.0000000000000002E-3</v>
      </c>
      <c r="H40" s="62">
        <v>206000</v>
      </c>
      <c r="I40" s="63">
        <f t="shared" si="2"/>
        <v>1648</v>
      </c>
    </row>
    <row r="41" spans="2:10" ht="15" customHeight="1" thickBot="1">
      <c r="C41" s="89"/>
      <c r="D41" s="90"/>
      <c r="E41" s="91"/>
      <c r="F41" s="91"/>
      <c r="G41" s="92" t="s">
        <v>71</v>
      </c>
      <c r="H41" s="93"/>
      <c r="I41" s="94">
        <f>SUM(I35:I40)</f>
        <v>97048</v>
      </c>
    </row>
    <row r="42" spans="2:10" ht="15" customHeight="1">
      <c r="C42" s="74" t="s">
        <v>72</v>
      </c>
      <c r="D42" s="75" t="s">
        <v>73</v>
      </c>
      <c r="E42" s="76"/>
      <c r="F42" s="76"/>
      <c r="G42" s="77"/>
      <c r="H42" s="78"/>
      <c r="I42" s="79"/>
    </row>
    <row r="43" spans="2:10" ht="15" customHeight="1">
      <c r="C43" s="59"/>
      <c r="D43" s="54" t="s">
        <v>166</v>
      </c>
      <c r="E43" s="55"/>
      <c r="F43" s="60" t="s">
        <v>79</v>
      </c>
      <c r="G43" s="61">
        <v>3.1E-2</v>
      </c>
      <c r="H43" s="80">
        <f>VLOOKUP(D43,BAHAN!B33:G570,6,FALSE)</f>
        <v>3950000</v>
      </c>
      <c r="I43" s="63">
        <f t="shared" ref="I43:I49" si="3">G43*H43</f>
        <v>122450</v>
      </c>
    </row>
    <row r="44" spans="2:10" ht="15" customHeight="1">
      <c r="C44" s="59"/>
      <c r="D44" s="54" t="s">
        <v>96</v>
      </c>
      <c r="E44" s="55"/>
      <c r="F44" s="60" t="s">
        <v>664</v>
      </c>
      <c r="G44" s="61">
        <v>1.3125</v>
      </c>
      <c r="H44" s="80">
        <f>VLOOKUP(D44,BAHAN!B34:G571,6,FALSE)</f>
        <v>63500</v>
      </c>
      <c r="I44" s="63">
        <f t="shared" si="3"/>
        <v>83343.75</v>
      </c>
    </row>
    <row r="45" spans="2:10" ht="15" customHeight="1">
      <c r="C45" s="59"/>
      <c r="D45" s="54" t="s">
        <v>102</v>
      </c>
      <c r="E45" s="55"/>
      <c r="F45" s="60" t="s">
        <v>120</v>
      </c>
      <c r="G45" s="61">
        <v>0.42709999999999998</v>
      </c>
      <c r="H45" s="80">
        <f>VLOOKUP(D45,BAHAN!B35:G572,6,FALSE)</f>
        <v>22000</v>
      </c>
      <c r="I45" s="63">
        <f t="shared" si="3"/>
        <v>9396.1999999999989</v>
      </c>
    </row>
    <row r="46" spans="2:10" ht="15" customHeight="1">
      <c r="C46" s="59"/>
      <c r="D46" s="54" t="s">
        <v>76</v>
      </c>
      <c r="E46" s="55"/>
      <c r="F46" s="60" t="s">
        <v>120</v>
      </c>
      <c r="G46" s="61">
        <v>26.405999999999999</v>
      </c>
      <c r="H46" s="80">
        <f>VLOOKUP(D46,BAHAN!B36:G573,6,FALSE)</f>
        <v>1820</v>
      </c>
      <c r="I46" s="63">
        <f t="shared" si="3"/>
        <v>48058.92</v>
      </c>
    </row>
    <row r="47" spans="2:10" ht="15" customHeight="1">
      <c r="C47" s="59"/>
      <c r="D47" s="54" t="s">
        <v>163</v>
      </c>
      <c r="E47" s="55"/>
      <c r="F47" s="60" t="s">
        <v>120</v>
      </c>
      <c r="G47" s="61">
        <v>61.56</v>
      </c>
      <c r="H47" s="80">
        <f>VLOOKUP(D47,BAHAN!B37:G574,6,FALSE)</f>
        <v>474.42857142857144</v>
      </c>
      <c r="I47" s="63">
        <f t="shared" si="3"/>
        <v>29205.822857142859</v>
      </c>
    </row>
    <row r="48" spans="2:10" ht="15" customHeight="1">
      <c r="C48" s="59"/>
      <c r="D48" s="54" t="s">
        <v>504</v>
      </c>
      <c r="E48" s="55"/>
      <c r="F48" s="60" t="s">
        <v>120</v>
      </c>
      <c r="G48" s="61">
        <v>83.349000000000004</v>
      </c>
      <c r="H48" s="80">
        <f>VLOOKUP(D48,BAHAN!B39:G575,6,FALSE)</f>
        <v>396.63703703703703</v>
      </c>
      <c r="I48" s="63">
        <f t="shared" si="3"/>
        <v>33059.3004</v>
      </c>
    </row>
    <row r="49" spans="2:10" ht="15" customHeight="1" thickBot="1">
      <c r="C49" s="59"/>
      <c r="D49" s="54" t="s">
        <v>141</v>
      </c>
      <c r="E49" s="55"/>
      <c r="F49" s="60" t="s">
        <v>493</v>
      </c>
      <c r="G49" s="61">
        <v>17.414999999999999</v>
      </c>
      <c r="H49" s="80">
        <f>BAHAN!G6</f>
        <v>100</v>
      </c>
      <c r="I49" s="63">
        <f t="shared" si="3"/>
        <v>1741.5</v>
      </c>
    </row>
    <row r="50" spans="2:10" ht="15" customHeight="1" thickBot="1">
      <c r="C50" s="89"/>
      <c r="D50" s="90"/>
      <c r="E50" s="91"/>
      <c r="F50" s="91"/>
      <c r="G50" s="92" t="s">
        <v>85</v>
      </c>
      <c r="H50" s="93"/>
      <c r="I50" s="94">
        <f>SUM(I43:I49)</f>
        <v>327255.49325714284</v>
      </c>
    </row>
    <row r="51" spans="2:10" ht="15" customHeight="1" thickBot="1">
      <c r="C51" s="83" t="s">
        <v>86</v>
      </c>
      <c r="D51" s="84" t="s">
        <v>87</v>
      </c>
      <c r="E51" s="85"/>
      <c r="F51" s="85"/>
      <c r="G51" s="86"/>
      <c r="H51" s="87">
        <v>0</v>
      </c>
      <c r="I51" s="88"/>
    </row>
    <row r="52" spans="2:10" ht="15" customHeight="1" thickBot="1">
      <c r="C52" s="89"/>
      <c r="D52" s="90"/>
      <c r="E52" s="91"/>
      <c r="F52" s="91"/>
      <c r="G52" s="92" t="s">
        <v>88</v>
      </c>
      <c r="H52" s="93"/>
      <c r="I52" s="94">
        <f>I51</f>
        <v>0</v>
      </c>
    </row>
    <row r="53" spans="2:10" ht="15" customHeight="1">
      <c r="C53" s="83" t="s">
        <v>89</v>
      </c>
      <c r="D53" s="84" t="s">
        <v>90</v>
      </c>
      <c r="E53" s="85"/>
      <c r="F53" s="85"/>
      <c r="G53" s="86"/>
      <c r="H53" s="87"/>
      <c r="I53" s="88">
        <f>SUM(I36:I52)/2</f>
        <v>424303.49325714284</v>
      </c>
    </row>
    <row r="54" spans="2:10" ht="15" customHeight="1" thickBot="1">
      <c r="C54" s="95" t="s">
        <v>91</v>
      </c>
      <c r="D54" s="65" t="s">
        <v>92</v>
      </c>
      <c r="E54" s="81"/>
      <c r="F54" s="81"/>
      <c r="G54" s="96">
        <f>$M$3</f>
        <v>0.1</v>
      </c>
      <c r="H54" s="97"/>
      <c r="I54" s="82">
        <f>G54*I53</f>
        <v>42430.349325714284</v>
      </c>
    </row>
    <row r="55" spans="2:10" ht="15" customHeight="1" thickBot="1">
      <c r="C55" s="98" t="s">
        <v>93</v>
      </c>
      <c r="D55" s="99" t="s">
        <v>94</v>
      </c>
      <c r="E55" s="91"/>
      <c r="F55" s="91"/>
      <c r="G55" s="100"/>
      <c r="H55" s="93">
        <v>0</v>
      </c>
      <c r="I55" s="94">
        <f>ROUNDDOWN(I53+I54,0)</f>
        <v>466733</v>
      </c>
    </row>
    <row r="56" spans="2:10" ht="15" customHeight="1">
      <c r="C56" s="46"/>
      <c r="D56" s="46"/>
      <c r="G56" s="102"/>
    </row>
    <row r="57" spans="2:10" ht="15" customHeight="1" thickBot="1">
      <c r="B57" s="42" t="s">
        <v>99</v>
      </c>
      <c r="C57" s="46" t="s">
        <v>666</v>
      </c>
      <c r="G57" s="102"/>
      <c r="J57" s="47">
        <f>I79</f>
        <v>953925</v>
      </c>
    </row>
    <row r="58" spans="2:10" ht="15" customHeight="1" thickBot="1">
      <c r="C58" s="98" t="s">
        <v>65</v>
      </c>
      <c r="D58" s="99" t="s">
        <v>66</v>
      </c>
      <c r="E58" s="103" t="s">
        <v>3</v>
      </c>
      <c r="F58" s="103" t="s">
        <v>4</v>
      </c>
      <c r="G58" s="104" t="s">
        <v>67</v>
      </c>
      <c r="H58" s="99" t="s">
        <v>5</v>
      </c>
      <c r="I58" s="105" t="s">
        <v>68</v>
      </c>
    </row>
    <row r="59" spans="2:10" ht="15" customHeight="1">
      <c r="C59" s="106" t="s">
        <v>69</v>
      </c>
      <c r="D59" s="107" t="s">
        <v>70</v>
      </c>
      <c r="E59" s="108"/>
      <c r="F59" s="108"/>
      <c r="G59" s="109"/>
      <c r="H59" s="80">
        <v>0</v>
      </c>
      <c r="I59" s="63">
        <f>G59*H59</f>
        <v>0</v>
      </c>
    </row>
    <row r="60" spans="2:10" ht="15" customHeight="1">
      <c r="C60" s="59"/>
      <c r="D60" s="54" t="s">
        <v>8</v>
      </c>
      <c r="E60" s="60" t="s">
        <v>9</v>
      </c>
      <c r="F60" s="60" t="s">
        <v>10</v>
      </c>
      <c r="G60" s="61">
        <v>0.308</v>
      </c>
      <c r="H60" s="62">
        <v>176000</v>
      </c>
      <c r="I60" s="63">
        <f>G60*H60</f>
        <v>54208</v>
      </c>
    </row>
    <row r="61" spans="2:10" ht="15" customHeight="1">
      <c r="C61" s="59"/>
      <c r="D61" s="54" t="s">
        <v>17</v>
      </c>
      <c r="E61" s="60" t="s">
        <v>14</v>
      </c>
      <c r="F61" s="60" t="s">
        <v>10</v>
      </c>
      <c r="G61" s="61">
        <v>0.154</v>
      </c>
      <c r="H61" s="62">
        <v>186000</v>
      </c>
      <c r="I61" s="63">
        <f t="shared" ref="I61:I64" si="4">G61*H61</f>
        <v>28644</v>
      </c>
    </row>
    <row r="62" spans="2:10" ht="15" customHeight="1">
      <c r="C62" s="59"/>
      <c r="D62" s="54" t="s">
        <v>16</v>
      </c>
      <c r="E62" s="60" t="s">
        <v>14</v>
      </c>
      <c r="F62" s="60" t="s">
        <v>10</v>
      </c>
      <c r="G62" s="61">
        <v>0.154</v>
      </c>
      <c r="H62" s="62">
        <v>186000</v>
      </c>
      <c r="I62" s="63">
        <f t="shared" si="4"/>
        <v>28644</v>
      </c>
    </row>
    <row r="63" spans="2:10" ht="15" customHeight="1">
      <c r="C63" s="59"/>
      <c r="D63" s="54" t="s">
        <v>29</v>
      </c>
      <c r="E63" s="60" t="s">
        <v>30</v>
      </c>
      <c r="F63" s="60" t="s">
        <v>10</v>
      </c>
      <c r="G63" s="61">
        <v>3.1E-2</v>
      </c>
      <c r="H63" s="62">
        <v>196000</v>
      </c>
      <c r="I63" s="63">
        <f t="shared" si="4"/>
        <v>6076</v>
      </c>
    </row>
    <row r="64" spans="2:10" ht="15" customHeight="1" thickBot="1">
      <c r="C64" s="64"/>
      <c r="D64" s="65" t="s">
        <v>31</v>
      </c>
      <c r="E64" s="66" t="s">
        <v>32</v>
      </c>
      <c r="F64" s="66" t="s">
        <v>10</v>
      </c>
      <c r="G64" s="67">
        <v>0.01</v>
      </c>
      <c r="H64" s="62">
        <v>206000</v>
      </c>
      <c r="I64" s="63">
        <f t="shared" si="4"/>
        <v>2060</v>
      </c>
    </row>
    <row r="65" spans="3:10" ht="15" customHeight="1" thickBot="1">
      <c r="C65" s="89"/>
      <c r="D65" s="90"/>
      <c r="E65" s="91"/>
      <c r="F65" s="91"/>
      <c r="G65" s="92" t="s">
        <v>71</v>
      </c>
      <c r="H65" s="93"/>
      <c r="I65" s="94">
        <f>SUM(I59:I64)</f>
        <v>119632</v>
      </c>
    </row>
    <row r="66" spans="3:10" ht="15" customHeight="1">
      <c r="C66" s="74" t="s">
        <v>72</v>
      </c>
      <c r="D66" s="75" t="s">
        <v>73</v>
      </c>
      <c r="E66" s="76"/>
      <c r="F66" s="76"/>
      <c r="G66" s="77"/>
      <c r="H66" s="80">
        <v>0</v>
      </c>
      <c r="I66" s="63">
        <f t="shared" ref="I66:I72" si="5">G66*H66</f>
        <v>0</v>
      </c>
    </row>
    <row r="67" spans="3:10" ht="15" customHeight="1">
      <c r="C67" s="59"/>
      <c r="D67" s="54" t="s">
        <v>166</v>
      </c>
      <c r="E67" s="55"/>
      <c r="F67" s="60" t="s">
        <v>75</v>
      </c>
      <c r="G67" s="61">
        <v>1</v>
      </c>
      <c r="H67" s="80">
        <f>BAHAN!G168</f>
        <v>70535.71428571429</v>
      </c>
      <c r="I67" s="63">
        <f t="shared" si="5"/>
        <v>70535.71428571429</v>
      </c>
    </row>
    <row r="68" spans="3:10" ht="15" customHeight="1">
      <c r="C68" s="59"/>
      <c r="D68" s="54" t="s">
        <v>96</v>
      </c>
      <c r="E68" s="55"/>
      <c r="F68" s="60" t="s">
        <v>77</v>
      </c>
      <c r="G68" s="61">
        <v>2</v>
      </c>
      <c r="H68" s="80">
        <f>VLOOKUP(D68,BAHAN!B69:G595,6,FALSE)</f>
        <v>63500</v>
      </c>
      <c r="I68" s="63">
        <f t="shared" si="5"/>
        <v>127000</v>
      </c>
    </row>
    <row r="69" spans="3:10" ht="15" customHeight="1">
      <c r="C69" s="59"/>
      <c r="D69" s="54" t="s">
        <v>102</v>
      </c>
      <c r="E69" s="55"/>
      <c r="F69" s="60" t="s">
        <v>101</v>
      </c>
      <c r="G69" s="61">
        <v>25</v>
      </c>
      <c r="H69" s="80">
        <f>VLOOKUP(D69,BAHAN!B70:G596,6,FALSE)</f>
        <v>22000</v>
      </c>
      <c r="I69" s="63">
        <f t="shared" si="5"/>
        <v>550000</v>
      </c>
    </row>
    <row r="70" spans="3:10" ht="15" customHeight="1">
      <c r="C70" s="59"/>
      <c r="D70" s="54" t="s">
        <v>76</v>
      </c>
      <c r="E70" s="55"/>
      <c r="F70" s="60" t="s">
        <v>79</v>
      </c>
      <c r="G70" s="61">
        <v>5.0000000000000001E-3</v>
      </c>
      <c r="H70" s="80">
        <f>VLOOKUP(D70,BAHAN!B71:G597,6,FALSE)</f>
        <v>1820</v>
      </c>
      <c r="I70" s="63">
        <f t="shared" si="5"/>
        <v>9.1</v>
      </c>
    </row>
    <row r="71" spans="3:10" ht="15" customHeight="1">
      <c r="C71" s="59"/>
      <c r="D71" s="54" t="s">
        <v>163</v>
      </c>
      <c r="E71" s="55"/>
      <c r="F71" s="60" t="s">
        <v>79</v>
      </c>
      <c r="G71" s="61">
        <v>8.9999999999999993E-3</v>
      </c>
      <c r="H71" s="80">
        <f>VLOOKUP(D71,BAHAN!B72:G598,6,FALSE)</f>
        <v>474.42857142857144</v>
      </c>
      <c r="I71" s="63">
        <f t="shared" si="5"/>
        <v>4.269857142857143</v>
      </c>
    </row>
    <row r="72" spans="3:10" ht="15" customHeight="1">
      <c r="C72" s="64"/>
      <c r="D72" s="54" t="s">
        <v>504</v>
      </c>
      <c r="E72" s="81"/>
      <c r="F72" s="66" t="s">
        <v>77</v>
      </c>
      <c r="G72" s="67">
        <v>0.06</v>
      </c>
      <c r="H72" s="80">
        <f>VLOOKUP(D72,BAHAN!B73:G599,6,FALSE)</f>
        <v>396.63703703703703</v>
      </c>
      <c r="I72" s="63">
        <f t="shared" si="5"/>
        <v>23.798222222222222</v>
      </c>
    </row>
    <row r="73" spans="3:10" ht="15" customHeight="1" thickBot="1">
      <c r="C73" s="175"/>
      <c r="D73" s="84" t="s">
        <v>141</v>
      </c>
      <c r="E73" s="85"/>
      <c r="F73" s="176"/>
      <c r="G73" s="177"/>
      <c r="H73" s="87"/>
      <c r="I73" s="88"/>
    </row>
    <row r="74" spans="3:10" ht="15" customHeight="1" thickBot="1">
      <c r="C74" s="89"/>
      <c r="D74" s="90"/>
      <c r="E74" s="91"/>
      <c r="F74" s="91"/>
      <c r="G74" s="92" t="s">
        <v>85</v>
      </c>
      <c r="H74" s="93"/>
      <c r="I74" s="94">
        <f>SUM(I67:I72)</f>
        <v>747572.88236507936</v>
      </c>
    </row>
    <row r="75" spans="3:10" ht="15" customHeight="1" thickBot="1">
      <c r="C75" s="74" t="s">
        <v>86</v>
      </c>
      <c r="D75" s="75" t="s">
        <v>87</v>
      </c>
      <c r="E75" s="76"/>
      <c r="F75" s="76"/>
      <c r="G75" s="77"/>
      <c r="H75" s="80">
        <v>0</v>
      </c>
      <c r="I75" s="63">
        <f>G75*H75</f>
        <v>0</v>
      </c>
    </row>
    <row r="76" spans="3:10" ht="15" customHeight="1" thickBot="1">
      <c r="C76" s="89"/>
      <c r="D76" s="90"/>
      <c r="E76" s="91"/>
      <c r="F76" s="91"/>
      <c r="G76" s="92" t="s">
        <v>88</v>
      </c>
      <c r="H76" s="93"/>
      <c r="I76" s="94">
        <f>I75</f>
        <v>0</v>
      </c>
    </row>
    <row r="77" spans="3:10" ht="15" customHeight="1">
      <c r="C77" s="106" t="s">
        <v>89</v>
      </c>
      <c r="D77" s="107" t="s">
        <v>90</v>
      </c>
      <c r="E77" s="108"/>
      <c r="F77" s="108"/>
      <c r="G77" s="109"/>
      <c r="H77" s="110">
        <v>0</v>
      </c>
      <c r="I77" s="111">
        <f>SUM(I60:I76)/2</f>
        <v>867204.88236507936</v>
      </c>
    </row>
    <row r="78" spans="3:10" ht="15" customHeight="1" thickBot="1">
      <c r="C78" s="83" t="s">
        <v>91</v>
      </c>
      <c r="D78" s="84" t="s">
        <v>92</v>
      </c>
      <c r="E78" s="85"/>
      <c r="F78" s="85"/>
      <c r="G78" s="96">
        <f>$M$3</f>
        <v>0.1</v>
      </c>
      <c r="H78" s="87"/>
      <c r="I78" s="82">
        <f>G78*I77</f>
        <v>86720.488236507939</v>
      </c>
    </row>
    <row r="79" spans="3:10" ht="15" customHeight="1" thickBot="1">
      <c r="C79" s="98" t="s">
        <v>93</v>
      </c>
      <c r="D79" s="99" t="s">
        <v>94</v>
      </c>
      <c r="E79" s="91"/>
      <c r="F79" s="91"/>
      <c r="G79" s="100"/>
      <c r="H79" s="93">
        <v>0</v>
      </c>
      <c r="I79" s="94">
        <f>ROUNDDOWN(I77+I78,0)</f>
        <v>953925</v>
      </c>
    </row>
    <row r="80" spans="3:10" ht="15" customHeight="1" thickBot="1">
      <c r="C80" s="46"/>
      <c r="D80" s="46"/>
      <c r="G80" s="102"/>
      <c r="J80" s="253">
        <f>I100</f>
        <v>102739.12</v>
      </c>
    </row>
    <row r="81" spans="3:10" ht="15" customHeight="1">
      <c r="C81" s="236" t="s">
        <v>667</v>
      </c>
      <c r="D81" s="237" t="s">
        <v>668</v>
      </c>
      <c r="E81" s="238"/>
      <c r="F81" s="239"/>
      <c r="G81" s="239"/>
      <c r="H81" s="240"/>
      <c r="I81" s="241">
        <f>ROUNDDOWN(I100,-2)</f>
        <v>102700</v>
      </c>
      <c r="J81" s="40"/>
    </row>
    <row r="82" spans="3:10" ht="15" customHeight="1">
      <c r="C82" s="189" t="s">
        <v>65</v>
      </c>
      <c r="D82" s="190" t="s">
        <v>66</v>
      </c>
      <c r="E82" s="190"/>
      <c r="F82" s="190" t="s">
        <v>669</v>
      </c>
      <c r="G82" s="190" t="s">
        <v>67</v>
      </c>
      <c r="H82" s="191" t="s">
        <v>670</v>
      </c>
      <c r="I82" s="192" t="s">
        <v>671</v>
      </c>
      <c r="J82" s="40"/>
    </row>
    <row r="83" spans="3:10" ht="15" customHeight="1">
      <c r="C83" s="193" t="s">
        <v>69</v>
      </c>
      <c r="D83" s="194" t="s">
        <v>672</v>
      </c>
      <c r="E83" s="195"/>
      <c r="F83" s="196"/>
      <c r="G83" s="196"/>
      <c r="H83" s="197"/>
      <c r="I83" s="198"/>
      <c r="J83" s="40"/>
    </row>
    <row r="84" spans="3:10" ht="15" customHeight="1">
      <c r="C84" s="199">
        <v>1</v>
      </c>
      <c r="D84" s="195" t="s">
        <v>8</v>
      </c>
      <c r="E84" s="200" t="s">
        <v>9</v>
      </c>
      <c r="F84" s="200" t="s">
        <v>10</v>
      </c>
      <c r="G84" s="201">
        <v>0.375</v>
      </c>
      <c r="H84" s="62">
        <v>176000</v>
      </c>
      <c r="I84" s="203">
        <f>G84*H84</f>
        <v>66000</v>
      </c>
      <c r="J84" s="40"/>
    </row>
    <row r="85" spans="3:10" ht="15" customHeight="1">
      <c r="C85" s="199">
        <v>2</v>
      </c>
      <c r="D85" s="195" t="s">
        <v>106</v>
      </c>
      <c r="E85" s="200" t="s">
        <v>14</v>
      </c>
      <c r="F85" s="200" t="s">
        <v>10</v>
      </c>
      <c r="G85" s="201">
        <v>0.125</v>
      </c>
      <c r="H85" s="62">
        <v>186000</v>
      </c>
      <c r="I85" s="203">
        <f>G85*H85</f>
        <v>23250</v>
      </c>
      <c r="J85" s="40"/>
    </row>
    <row r="86" spans="3:10" ht="15" customHeight="1">
      <c r="C86" s="199">
        <v>3</v>
      </c>
      <c r="D86" s="195" t="s">
        <v>119</v>
      </c>
      <c r="E86" s="200" t="s">
        <v>30</v>
      </c>
      <c r="F86" s="200" t="s">
        <v>10</v>
      </c>
      <c r="G86" s="201">
        <v>1.1999999999999999E-3</v>
      </c>
      <c r="H86" s="62">
        <v>196000</v>
      </c>
      <c r="I86" s="203">
        <f>G86*H86</f>
        <v>235.2</v>
      </c>
      <c r="J86" s="40"/>
    </row>
    <row r="87" spans="3:10" ht="15" customHeight="1">
      <c r="C87" s="199">
        <v>4</v>
      </c>
      <c r="D87" s="195" t="s">
        <v>31</v>
      </c>
      <c r="E87" s="200" t="s">
        <v>32</v>
      </c>
      <c r="F87" s="200" t="s">
        <v>10</v>
      </c>
      <c r="G87" s="201">
        <v>1.9E-2</v>
      </c>
      <c r="H87" s="62">
        <v>206000</v>
      </c>
      <c r="I87" s="203">
        <f>G87*H87</f>
        <v>3914</v>
      </c>
      <c r="J87" s="40"/>
    </row>
    <row r="88" spans="3:10" ht="15" customHeight="1">
      <c r="C88" s="204" t="s">
        <v>673</v>
      </c>
      <c r="D88" s="205"/>
      <c r="E88" s="206"/>
      <c r="F88" s="206"/>
      <c r="G88" s="206"/>
      <c r="H88" s="207"/>
      <c r="I88" s="208">
        <f>SUM(I84:I87)</f>
        <v>93399.2</v>
      </c>
      <c r="J88" s="40"/>
    </row>
    <row r="89" spans="3:10" ht="15" customHeight="1">
      <c r="C89" s="193" t="s">
        <v>72</v>
      </c>
      <c r="D89" s="194" t="s">
        <v>73</v>
      </c>
      <c r="E89" s="195"/>
      <c r="F89" s="196"/>
      <c r="G89" s="196"/>
      <c r="H89" s="202"/>
      <c r="I89" s="198"/>
      <c r="J89" s="40"/>
    </row>
    <row r="90" spans="3:10" ht="15" customHeight="1">
      <c r="C90" s="209" t="s">
        <v>674</v>
      </c>
      <c r="D90" s="195" t="s">
        <v>675</v>
      </c>
      <c r="E90" s="195"/>
      <c r="F90" s="210" t="s">
        <v>664</v>
      </c>
      <c r="G90" s="211">
        <v>0.98599999999999999</v>
      </c>
      <c r="H90" s="202">
        <v>0</v>
      </c>
      <c r="I90" s="203">
        <f>G90*H90</f>
        <v>0</v>
      </c>
      <c r="J90" s="40"/>
    </row>
    <row r="91" spans="3:10" ht="15" customHeight="1">
      <c r="C91" s="209" t="s">
        <v>676</v>
      </c>
      <c r="D91" s="195" t="s">
        <v>677</v>
      </c>
      <c r="E91" s="195"/>
      <c r="F91" s="210" t="s">
        <v>678</v>
      </c>
      <c r="G91" s="211">
        <v>0.52500000000000002</v>
      </c>
      <c r="H91" s="202">
        <v>0</v>
      </c>
      <c r="I91" s="203">
        <f>G91*H91</f>
        <v>0</v>
      </c>
      <c r="J91" s="40"/>
    </row>
    <row r="92" spans="3:10" ht="15" customHeight="1">
      <c r="C92" s="209" t="s">
        <v>679</v>
      </c>
      <c r="D92" s="195" t="s">
        <v>659</v>
      </c>
      <c r="E92" s="195"/>
      <c r="F92" s="210" t="s">
        <v>120</v>
      </c>
      <c r="G92" s="212">
        <v>45</v>
      </c>
      <c r="H92" s="202">
        <v>0</v>
      </c>
      <c r="I92" s="203">
        <f>G92*H92</f>
        <v>0</v>
      </c>
      <c r="J92" s="40"/>
    </row>
    <row r="93" spans="3:10" ht="15" customHeight="1">
      <c r="C93" s="209" t="s">
        <v>680</v>
      </c>
      <c r="D93" s="195" t="s">
        <v>663</v>
      </c>
      <c r="E93" s="195"/>
      <c r="F93" s="210" t="s">
        <v>79</v>
      </c>
      <c r="G93" s="212">
        <v>7.3999999999999996E-2</v>
      </c>
      <c r="H93" s="202">
        <v>0</v>
      </c>
      <c r="I93" s="203">
        <f>G93*H93</f>
        <v>0</v>
      </c>
      <c r="J93" s="40"/>
    </row>
    <row r="94" spans="3:10" ht="15" customHeight="1">
      <c r="C94" s="209" t="s">
        <v>681</v>
      </c>
      <c r="D94" s="213" t="s">
        <v>661</v>
      </c>
      <c r="E94" s="213"/>
      <c r="F94" s="210" t="s">
        <v>79</v>
      </c>
      <c r="G94" s="214">
        <v>0.14599999999999999</v>
      </c>
      <c r="H94" s="202">
        <v>0</v>
      </c>
      <c r="I94" s="203">
        <f>G94*H94</f>
        <v>0</v>
      </c>
      <c r="J94" s="40"/>
    </row>
    <row r="95" spans="3:10" ht="15" customHeight="1">
      <c r="C95" s="204" t="s">
        <v>682</v>
      </c>
      <c r="D95" s="215"/>
      <c r="E95" s="216"/>
      <c r="F95" s="216"/>
      <c r="G95" s="216"/>
      <c r="H95" s="217"/>
      <c r="I95" s="208">
        <f>SUM(I90:I94)</f>
        <v>0</v>
      </c>
      <c r="J95" s="40"/>
    </row>
    <row r="96" spans="3:10" ht="15" customHeight="1">
      <c r="C96" s="193" t="s">
        <v>86</v>
      </c>
      <c r="D96" s="194" t="s">
        <v>87</v>
      </c>
      <c r="E96" s="195"/>
      <c r="F96" s="196"/>
      <c r="G96" s="196"/>
      <c r="H96" s="218"/>
      <c r="I96" s="198"/>
      <c r="J96" s="40"/>
    </row>
    <row r="97" spans="3:10" ht="15" customHeight="1">
      <c r="C97" s="204" t="s">
        <v>683</v>
      </c>
      <c r="D97" s="215"/>
      <c r="E97" s="216"/>
      <c r="F97" s="216"/>
      <c r="G97" s="216"/>
      <c r="H97" s="217"/>
      <c r="I97" s="219">
        <v>0</v>
      </c>
      <c r="J97" s="40"/>
    </row>
    <row r="98" spans="3:10" ht="15" customHeight="1">
      <c r="C98" s="220" t="s">
        <v>89</v>
      </c>
      <c r="D98" s="221" t="s">
        <v>90</v>
      </c>
      <c r="E98" s="222"/>
      <c r="F98" s="222"/>
      <c r="G98" s="222"/>
      <c r="H98" s="223"/>
      <c r="I98" s="224">
        <f>I88+I95+I97</f>
        <v>93399.2</v>
      </c>
      <c r="J98" s="40"/>
    </row>
    <row r="99" spans="3:10" ht="15" customHeight="1">
      <c r="C99" s="220" t="s">
        <v>91</v>
      </c>
      <c r="D99" s="221" t="s">
        <v>684</v>
      </c>
      <c r="E99" s="222"/>
      <c r="F99" s="222"/>
      <c r="G99" s="225"/>
      <c r="H99" s="96">
        <f>$M$3</f>
        <v>0.1</v>
      </c>
      <c r="I99" s="224">
        <f>I98*H99</f>
        <v>9339.92</v>
      </c>
      <c r="J99" s="40"/>
    </row>
    <row r="100" spans="3:10" ht="15" customHeight="1" thickBot="1">
      <c r="C100" s="231" t="s">
        <v>93</v>
      </c>
      <c r="D100" s="232" t="s">
        <v>94</v>
      </c>
      <c r="E100" s="233"/>
      <c r="F100" s="233"/>
      <c r="G100" s="233"/>
      <c r="H100" s="234"/>
      <c r="I100" s="235">
        <f>SUM(I98:I99)</f>
        <v>102739.12</v>
      </c>
      <c r="J100" s="40"/>
    </row>
    <row r="101" spans="3:10" ht="15" customHeight="1">
      <c r="C101" s="46"/>
      <c r="D101" s="46"/>
      <c r="G101" s="102"/>
    </row>
    <row r="102" spans="3:10" ht="15" customHeight="1">
      <c r="C102" s="242" t="s">
        <v>685</v>
      </c>
      <c r="D102" s="243" t="s">
        <v>686</v>
      </c>
      <c r="E102" s="244"/>
      <c r="F102" s="244"/>
      <c r="G102" s="244"/>
      <c r="H102" s="244"/>
      <c r="I102" s="244"/>
      <c r="J102" s="245">
        <f>I123</f>
        <v>749329.5996999999</v>
      </c>
    </row>
    <row r="103" spans="3:10" ht="31.75" customHeight="1">
      <c r="C103" s="184" t="s">
        <v>687</v>
      </c>
      <c r="D103" s="1311" t="s">
        <v>688</v>
      </c>
      <c r="E103" s="1312"/>
      <c r="F103" s="1312"/>
      <c r="G103" s="1312"/>
      <c r="H103" s="1313"/>
      <c r="I103" s="188">
        <f>ROUNDDOWN(I123,-2)</f>
        <v>749300</v>
      </c>
      <c r="J103" s="40"/>
    </row>
    <row r="104" spans="3:10" ht="15" customHeight="1">
      <c r="C104" s="189" t="s">
        <v>65</v>
      </c>
      <c r="D104" s="190" t="s">
        <v>66</v>
      </c>
      <c r="E104" s="190"/>
      <c r="F104" s="190" t="s">
        <v>669</v>
      </c>
      <c r="G104" s="190" t="s">
        <v>67</v>
      </c>
      <c r="H104" s="191" t="s">
        <v>670</v>
      </c>
      <c r="I104" s="192" t="s">
        <v>671</v>
      </c>
      <c r="J104" s="40"/>
    </row>
    <row r="105" spans="3:10" ht="15" customHeight="1">
      <c r="C105" s="193" t="s">
        <v>69</v>
      </c>
      <c r="D105" s="194" t="s">
        <v>672</v>
      </c>
      <c r="E105" s="195"/>
      <c r="F105" s="196"/>
      <c r="G105" s="196"/>
      <c r="H105" s="197"/>
      <c r="I105" s="198"/>
      <c r="J105" s="40"/>
    </row>
    <row r="106" spans="3:10" ht="15" customHeight="1">
      <c r="C106" s="199">
        <v>1</v>
      </c>
      <c r="D106" s="195" t="s">
        <v>8</v>
      </c>
      <c r="E106" s="200" t="s">
        <v>9</v>
      </c>
      <c r="F106" s="200" t="s">
        <v>10</v>
      </c>
      <c r="G106" s="201">
        <v>1</v>
      </c>
      <c r="H106" s="62">
        <v>176000</v>
      </c>
      <c r="I106" s="203">
        <f>G106*H106</f>
        <v>176000</v>
      </c>
      <c r="J106" s="40"/>
    </row>
    <row r="107" spans="3:10" ht="15" customHeight="1">
      <c r="C107" s="199">
        <v>2</v>
      </c>
      <c r="D107" s="195" t="s">
        <v>159</v>
      </c>
      <c r="E107" s="200" t="s">
        <v>14</v>
      </c>
      <c r="F107" s="200" t="s">
        <v>10</v>
      </c>
      <c r="G107" s="201">
        <v>1</v>
      </c>
      <c r="H107" s="62">
        <v>186000</v>
      </c>
      <c r="I107" s="203">
        <f>G107*H107</f>
        <v>186000</v>
      </c>
      <c r="J107" s="40"/>
    </row>
    <row r="108" spans="3:10" ht="15" customHeight="1">
      <c r="C108" s="199">
        <v>3</v>
      </c>
      <c r="D108" s="195" t="s">
        <v>119</v>
      </c>
      <c r="E108" s="200" t="s">
        <v>30</v>
      </c>
      <c r="F108" s="200" t="s">
        <v>10</v>
      </c>
      <c r="G108" s="201">
        <v>0.1</v>
      </c>
      <c r="H108" s="62">
        <v>196000</v>
      </c>
      <c r="I108" s="203">
        <f>G108*H108</f>
        <v>19600</v>
      </c>
      <c r="J108" s="40"/>
    </row>
    <row r="109" spans="3:10" ht="15" customHeight="1">
      <c r="C109" s="199">
        <v>4</v>
      </c>
      <c r="D109" s="195" t="s">
        <v>689</v>
      </c>
      <c r="E109" s="200" t="s">
        <v>690</v>
      </c>
      <c r="F109" s="200" t="s">
        <v>10</v>
      </c>
      <c r="G109" s="201">
        <v>1.5</v>
      </c>
      <c r="H109" s="62">
        <f>UPAH!J16</f>
        <v>186000</v>
      </c>
      <c r="I109" s="203">
        <f>G109*H109</f>
        <v>279000</v>
      </c>
      <c r="J109" s="40"/>
    </row>
    <row r="110" spans="3:10" ht="15" customHeight="1">
      <c r="C110" s="199">
        <v>5</v>
      </c>
      <c r="D110" s="195" t="s">
        <v>31</v>
      </c>
      <c r="E110" s="200" t="s">
        <v>32</v>
      </c>
      <c r="F110" s="200" t="s">
        <v>10</v>
      </c>
      <c r="G110" s="201">
        <v>0.1</v>
      </c>
      <c r="H110" s="62">
        <v>206000</v>
      </c>
      <c r="I110" s="203">
        <f>G110*H110</f>
        <v>20600</v>
      </c>
      <c r="J110" s="40"/>
    </row>
    <row r="111" spans="3:10" ht="15" customHeight="1">
      <c r="C111" s="204" t="s">
        <v>673</v>
      </c>
      <c r="D111" s="205"/>
      <c r="E111" s="206"/>
      <c r="F111" s="206"/>
      <c r="G111" s="206"/>
      <c r="H111" s="207"/>
      <c r="I111" s="208">
        <f>SUM(I106:I110)</f>
        <v>681200</v>
      </c>
      <c r="J111" s="40"/>
    </row>
    <row r="112" spans="3:10" ht="15" customHeight="1">
      <c r="C112" s="193" t="s">
        <v>72</v>
      </c>
      <c r="D112" s="194" t="s">
        <v>73</v>
      </c>
      <c r="E112" s="195"/>
      <c r="F112" s="196"/>
      <c r="G112" s="196"/>
      <c r="H112" s="202"/>
      <c r="I112" s="198"/>
      <c r="J112" s="40"/>
    </row>
    <row r="113" spans="3:10" ht="15" customHeight="1">
      <c r="C113" s="209" t="s">
        <v>674</v>
      </c>
      <c r="D113" s="195" t="s">
        <v>691</v>
      </c>
      <c r="E113" s="195" t="s">
        <v>692</v>
      </c>
      <c r="F113" s="210" t="s">
        <v>664</v>
      </c>
      <c r="G113" s="211">
        <v>0.35</v>
      </c>
      <c r="H113" s="202">
        <v>1</v>
      </c>
      <c r="I113" s="203">
        <f>G113*H113</f>
        <v>0.35</v>
      </c>
      <c r="J113" s="40"/>
    </row>
    <row r="114" spans="3:10" ht="15" customHeight="1">
      <c r="C114" s="209" t="s">
        <v>676</v>
      </c>
      <c r="D114" s="195" t="s">
        <v>693</v>
      </c>
      <c r="E114" s="195"/>
      <c r="F114" s="210" t="s">
        <v>79</v>
      </c>
      <c r="G114" s="211">
        <v>7.6999999999999999E-2</v>
      </c>
      <c r="H114" s="202">
        <v>1</v>
      </c>
      <c r="I114" s="203">
        <f>G114*H114</f>
        <v>7.6999999999999999E-2</v>
      </c>
      <c r="J114" s="40"/>
    </row>
    <row r="115" spans="3:10" ht="15" customHeight="1">
      <c r="C115" s="209" t="s">
        <v>679</v>
      </c>
      <c r="D115" s="195" t="s">
        <v>694</v>
      </c>
      <c r="E115" s="195" t="s">
        <v>695</v>
      </c>
      <c r="F115" s="210" t="s">
        <v>120</v>
      </c>
      <c r="G115" s="212">
        <v>5.8</v>
      </c>
      <c r="H115" s="202">
        <v>1</v>
      </c>
      <c r="I115" s="203">
        <f>G115*H115</f>
        <v>5.8</v>
      </c>
      <c r="J115" s="40"/>
    </row>
    <row r="116" spans="3:10" ht="15" customHeight="1">
      <c r="C116" s="209" t="s">
        <v>680</v>
      </c>
      <c r="D116" s="195" t="s">
        <v>696</v>
      </c>
      <c r="E116" s="195"/>
      <c r="F116" s="210" t="s">
        <v>120</v>
      </c>
      <c r="G116" s="212">
        <v>1.25</v>
      </c>
      <c r="H116" s="202">
        <v>0</v>
      </c>
      <c r="I116" s="203">
        <f>G116*H116</f>
        <v>0</v>
      </c>
      <c r="J116" s="40"/>
    </row>
    <row r="117" spans="3:10" ht="15" customHeight="1">
      <c r="C117" s="209" t="s">
        <v>681</v>
      </c>
      <c r="D117" s="213" t="s">
        <v>697</v>
      </c>
      <c r="E117" s="213"/>
      <c r="F117" s="210" t="s">
        <v>120</v>
      </c>
      <c r="G117" s="212">
        <v>2.5</v>
      </c>
      <c r="H117" s="202">
        <v>1</v>
      </c>
      <c r="I117" s="203">
        <f>G117*H117</f>
        <v>2.5</v>
      </c>
      <c r="J117" s="40"/>
    </row>
    <row r="118" spans="3:10" ht="15" customHeight="1">
      <c r="C118" s="204" t="s">
        <v>682</v>
      </c>
      <c r="D118" s="215"/>
      <c r="E118" s="216"/>
      <c r="F118" s="216"/>
      <c r="G118" s="216"/>
      <c r="H118" s="217"/>
      <c r="I118" s="208">
        <f>SUM(I113:I117)</f>
        <v>8.7270000000000003</v>
      </c>
      <c r="J118" s="40"/>
    </row>
    <row r="119" spans="3:10" ht="15" customHeight="1">
      <c r="C119" s="193" t="s">
        <v>86</v>
      </c>
      <c r="D119" s="194" t="s">
        <v>87</v>
      </c>
      <c r="E119" s="195"/>
      <c r="F119" s="196"/>
      <c r="G119" s="196"/>
      <c r="H119" s="218"/>
      <c r="I119" s="198"/>
      <c r="J119" s="40"/>
    </row>
    <row r="120" spans="3:10" ht="15" customHeight="1">
      <c r="C120" s="204" t="s">
        <v>683</v>
      </c>
      <c r="D120" s="215"/>
      <c r="E120" s="216"/>
      <c r="F120" s="216"/>
      <c r="G120" s="216"/>
      <c r="H120" s="217"/>
      <c r="I120" s="246">
        <v>0</v>
      </c>
      <c r="J120" s="40"/>
    </row>
    <row r="121" spans="3:10" ht="15" customHeight="1">
      <c r="C121" s="220" t="s">
        <v>89</v>
      </c>
      <c r="D121" s="221" t="s">
        <v>90</v>
      </c>
      <c r="E121" s="222"/>
      <c r="F121" s="222"/>
      <c r="G121" s="222"/>
      <c r="H121" s="223"/>
      <c r="I121" s="224">
        <f>I111+I118+I120</f>
        <v>681208.72699999996</v>
      </c>
      <c r="J121" s="40"/>
    </row>
    <row r="122" spans="3:10" ht="15" customHeight="1">
      <c r="C122" s="220" t="s">
        <v>91</v>
      </c>
      <c r="D122" s="221" t="s">
        <v>684</v>
      </c>
      <c r="E122" s="222"/>
      <c r="F122" s="222"/>
      <c r="G122" s="225"/>
      <c r="H122" s="96">
        <f>$M$3</f>
        <v>0.1</v>
      </c>
      <c r="I122" s="224">
        <f>I121*H122</f>
        <v>68120.872699999993</v>
      </c>
      <c r="J122" s="40"/>
    </row>
    <row r="123" spans="3:10" ht="15" customHeight="1" thickBot="1">
      <c r="C123" s="231" t="s">
        <v>93</v>
      </c>
      <c r="D123" s="232" t="s">
        <v>94</v>
      </c>
      <c r="E123" s="233"/>
      <c r="F123" s="233"/>
      <c r="G123" s="233"/>
      <c r="H123" s="234"/>
      <c r="I123" s="235">
        <f>SUM(I121:I122)</f>
        <v>749329.5996999999</v>
      </c>
      <c r="J123" s="40"/>
    </row>
    <row r="124" spans="3:10" ht="15" customHeight="1">
      <c r="C124" s="46"/>
      <c r="D124" s="46"/>
      <c r="G124" s="102"/>
    </row>
    <row r="125" spans="3:10" ht="15" customHeight="1">
      <c r="C125" s="46"/>
      <c r="G125" s="102"/>
      <c r="J125" s="47">
        <f>I146</f>
        <v>337207.50910000002</v>
      </c>
    </row>
    <row r="126" spans="3:10" ht="36" customHeight="1">
      <c r="C126" s="184" t="s">
        <v>698</v>
      </c>
      <c r="D126" s="1311" t="s">
        <v>699</v>
      </c>
      <c r="E126" s="1312"/>
      <c r="F126" s="1312"/>
      <c r="G126" s="1312"/>
      <c r="H126" s="1313"/>
      <c r="I126" s="248">
        <f>ROUNDDOWN(I146,-2)</f>
        <v>337200</v>
      </c>
      <c r="J126" s="40"/>
    </row>
    <row r="127" spans="3:10" ht="15" customHeight="1">
      <c r="C127" s="189" t="s">
        <v>65</v>
      </c>
      <c r="D127" s="190" t="s">
        <v>66</v>
      </c>
      <c r="E127" s="190"/>
      <c r="F127" s="190" t="s">
        <v>669</v>
      </c>
      <c r="G127" s="190" t="s">
        <v>67</v>
      </c>
      <c r="H127" s="191" t="s">
        <v>670</v>
      </c>
      <c r="I127" s="249" t="s">
        <v>671</v>
      </c>
      <c r="J127" s="40"/>
    </row>
    <row r="128" spans="3:10" ht="15" customHeight="1">
      <c r="C128" s="250" t="s">
        <v>69</v>
      </c>
      <c r="D128" s="195" t="s">
        <v>672</v>
      </c>
      <c r="E128" s="195"/>
      <c r="F128" s="196"/>
      <c r="G128" s="196"/>
      <c r="H128" s="197"/>
      <c r="I128" s="198"/>
      <c r="J128" s="40"/>
    </row>
    <row r="129" spans="3:10" ht="15" customHeight="1">
      <c r="C129" s="199">
        <v>1</v>
      </c>
      <c r="D129" s="195" t="s">
        <v>8</v>
      </c>
      <c r="E129" s="200" t="s">
        <v>9</v>
      </c>
      <c r="F129" s="200" t="s">
        <v>10</v>
      </c>
      <c r="G129" s="201">
        <v>0.75</v>
      </c>
      <c r="H129" s="62">
        <v>176000</v>
      </c>
      <c r="I129" s="203">
        <f>G129*H129</f>
        <v>132000</v>
      </c>
      <c r="J129" s="40"/>
    </row>
    <row r="130" spans="3:10" ht="15" customHeight="1">
      <c r="C130" s="199">
        <v>2</v>
      </c>
      <c r="D130" s="195" t="s">
        <v>159</v>
      </c>
      <c r="E130" s="200" t="s">
        <v>14</v>
      </c>
      <c r="F130" s="200" t="s">
        <v>10</v>
      </c>
      <c r="G130" s="201">
        <v>0.75</v>
      </c>
      <c r="H130" s="62">
        <v>186000</v>
      </c>
      <c r="I130" s="203">
        <f>G130*H130</f>
        <v>139500</v>
      </c>
      <c r="J130" s="40"/>
    </row>
    <row r="131" spans="3:10" ht="15" customHeight="1">
      <c r="C131" s="199">
        <v>3</v>
      </c>
      <c r="D131" s="195" t="s">
        <v>119</v>
      </c>
      <c r="E131" s="200" t="s">
        <v>30</v>
      </c>
      <c r="F131" s="200" t="s">
        <v>10</v>
      </c>
      <c r="G131" s="201">
        <v>0.1</v>
      </c>
      <c r="H131" s="62">
        <v>196000</v>
      </c>
      <c r="I131" s="203">
        <f>G131*H131</f>
        <v>19600</v>
      </c>
      <c r="J131" s="40"/>
    </row>
    <row r="132" spans="3:10" ht="15" customHeight="1">
      <c r="C132" s="199">
        <v>5</v>
      </c>
      <c r="D132" s="195" t="s">
        <v>31</v>
      </c>
      <c r="E132" s="200" t="s">
        <v>32</v>
      </c>
      <c r="F132" s="200" t="s">
        <v>10</v>
      </c>
      <c r="G132" s="201">
        <v>7.4999999999999997E-2</v>
      </c>
      <c r="H132" s="62">
        <v>206000</v>
      </c>
      <c r="I132" s="203">
        <f>G132*H132</f>
        <v>15450</v>
      </c>
      <c r="J132" s="40"/>
    </row>
    <row r="133" spans="3:10" ht="15" customHeight="1">
      <c r="C133" s="204" t="s">
        <v>673</v>
      </c>
      <c r="D133" s="205"/>
      <c r="E133" s="206"/>
      <c r="F133" s="206"/>
      <c r="G133" s="206"/>
      <c r="H133" s="207"/>
      <c r="I133" s="208">
        <f>SUM(I129:I132)</f>
        <v>306550</v>
      </c>
      <c r="J133" s="40"/>
    </row>
    <row r="134" spans="3:10" ht="15" customHeight="1">
      <c r="C134" s="193" t="s">
        <v>72</v>
      </c>
      <c r="D134" s="194" t="s">
        <v>73</v>
      </c>
      <c r="E134" s="195"/>
      <c r="F134" s="196"/>
      <c r="G134" s="196"/>
      <c r="H134" s="202"/>
      <c r="I134" s="198"/>
      <c r="J134" s="40"/>
    </row>
    <row r="135" spans="3:10" ht="15" customHeight="1">
      <c r="C135" s="209" t="s">
        <v>674</v>
      </c>
      <c r="D135" s="195" t="s">
        <v>700</v>
      </c>
      <c r="E135" s="195" t="s">
        <v>701</v>
      </c>
      <c r="F135" s="210" t="s">
        <v>664</v>
      </c>
      <c r="G135" s="251">
        <v>0.18</v>
      </c>
      <c r="H135" s="202">
        <v>1</v>
      </c>
      <c r="I135" s="203">
        <f t="shared" ref="I135:I140" si="6">G135*H135</f>
        <v>0.18</v>
      </c>
      <c r="J135" s="40"/>
    </row>
    <row r="136" spans="3:10" ht="15" customHeight="1">
      <c r="C136" s="209" t="s">
        <v>676</v>
      </c>
      <c r="D136" s="195" t="s">
        <v>702</v>
      </c>
      <c r="E136" s="195"/>
      <c r="F136" s="210" t="s">
        <v>79</v>
      </c>
      <c r="G136" s="251">
        <v>2.1000000000000001E-2</v>
      </c>
      <c r="H136" s="202">
        <v>1</v>
      </c>
      <c r="I136" s="203">
        <f t="shared" si="6"/>
        <v>2.1000000000000001E-2</v>
      </c>
      <c r="J136" s="40"/>
    </row>
    <row r="137" spans="3:10" ht="15" customHeight="1">
      <c r="C137" s="209" t="s">
        <v>679</v>
      </c>
      <c r="D137" s="195" t="s">
        <v>703</v>
      </c>
      <c r="E137" s="195" t="s">
        <v>692</v>
      </c>
      <c r="F137" s="210" t="s">
        <v>120</v>
      </c>
      <c r="G137" s="251">
        <v>0.1</v>
      </c>
      <c r="H137" s="202">
        <v>1</v>
      </c>
      <c r="I137" s="203">
        <f t="shared" si="6"/>
        <v>0.1</v>
      </c>
      <c r="J137" s="40"/>
    </row>
    <row r="138" spans="3:10" ht="15" customHeight="1">
      <c r="C138" s="209" t="s">
        <v>680</v>
      </c>
      <c r="D138" s="195" t="s">
        <v>704</v>
      </c>
      <c r="E138" s="195"/>
      <c r="F138" s="210" t="s">
        <v>115</v>
      </c>
      <c r="G138" s="251">
        <v>0.48</v>
      </c>
      <c r="H138" s="202">
        <v>1</v>
      </c>
      <c r="I138" s="203">
        <f t="shared" si="6"/>
        <v>0.48</v>
      </c>
      <c r="J138" s="40"/>
    </row>
    <row r="139" spans="3:10" ht="15" customHeight="1">
      <c r="C139" s="209" t="s">
        <v>681</v>
      </c>
      <c r="D139" s="195" t="s">
        <v>696</v>
      </c>
      <c r="E139" s="195"/>
      <c r="F139" s="210" t="s">
        <v>120</v>
      </c>
      <c r="G139" s="251">
        <v>1.25</v>
      </c>
      <c r="H139" s="252">
        <v>0</v>
      </c>
      <c r="I139" s="203">
        <f t="shared" si="6"/>
        <v>0</v>
      </c>
      <c r="J139" s="40"/>
    </row>
    <row r="140" spans="3:10" ht="15" customHeight="1">
      <c r="C140" s="209" t="s">
        <v>705</v>
      </c>
      <c r="D140" s="213" t="s">
        <v>697</v>
      </c>
      <c r="E140" s="213"/>
      <c r="F140" s="210" t="s">
        <v>120</v>
      </c>
      <c r="G140" s="251">
        <v>1.5</v>
      </c>
      <c r="H140" s="202">
        <v>1</v>
      </c>
      <c r="I140" s="203">
        <f t="shared" si="6"/>
        <v>1.5</v>
      </c>
      <c r="J140" s="40"/>
    </row>
    <row r="141" spans="3:10" ht="15" customHeight="1">
      <c r="C141" s="204" t="s">
        <v>682</v>
      </c>
      <c r="D141" s="215"/>
      <c r="E141" s="216"/>
      <c r="F141" s="216"/>
      <c r="G141" s="216"/>
      <c r="H141" s="217"/>
      <c r="I141" s="208">
        <f>SUM(I135:I140)</f>
        <v>2.2809999999999997</v>
      </c>
      <c r="J141" s="40"/>
    </row>
    <row r="142" spans="3:10" ht="15" customHeight="1">
      <c r="C142" s="193" t="s">
        <v>86</v>
      </c>
      <c r="D142" s="194" t="s">
        <v>87</v>
      </c>
      <c r="E142" s="195"/>
      <c r="F142" s="196"/>
      <c r="G142" s="196"/>
      <c r="H142" s="218"/>
      <c r="I142" s="198"/>
      <c r="J142" s="40"/>
    </row>
    <row r="143" spans="3:10" ht="15" customHeight="1">
      <c r="C143" s="204" t="s">
        <v>683</v>
      </c>
      <c r="D143" s="215"/>
      <c r="E143" s="216"/>
      <c r="F143" s="216"/>
      <c r="G143" s="216"/>
      <c r="H143" s="217"/>
      <c r="I143" s="219">
        <v>0</v>
      </c>
      <c r="J143" s="40"/>
    </row>
    <row r="144" spans="3:10" ht="15" customHeight="1">
      <c r="C144" s="220" t="s">
        <v>89</v>
      </c>
      <c r="D144" s="221" t="s">
        <v>90</v>
      </c>
      <c r="E144" s="222"/>
      <c r="F144" s="222"/>
      <c r="G144" s="222"/>
      <c r="H144" s="223"/>
      <c r="I144" s="224">
        <f>I133+I141+I143</f>
        <v>306552.28100000002</v>
      </c>
      <c r="J144" s="40"/>
    </row>
    <row r="145" spans="3:10" ht="15" customHeight="1">
      <c r="C145" s="220" t="s">
        <v>91</v>
      </c>
      <c r="D145" s="221" t="s">
        <v>684</v>
      </c>
      <c r="E145" s="222"/>
      <c r="F145" s="222"/>
      <c r="G145" s="225"/>
      <c r="H145" s="96">
        <f>$M$3</f>
        <v>0.1</v>
      </c>
      <c r="I145" s="224">
        <f>I144*H145</f>
        <v>30655.228100000004</v>
      </c>
      <c r="J145" s="40"/>
    </row>
    <row r="146" spans="3:10" ht="15" customHeight="1" thickBot="1">
      <c r="C146" s="231" t="s">
        <v>93</v>
      </c>
      <c r="D146" s="232" t="s">
        <v>94</v>
      </c>
      <c r="E146" s="233"/>
      <c r="F146" s="233"/>
      <c r="G146" s="233"/>
      <c r="H146" s="234"/>
      <c r="I146" s="235">
        <f>SUM(I144:I145)</f>
        <v>337207.50910000002</v>
      </c>
      <c r="J146" s="40"/>
    </row>
    <row r="147" spans="3:10" ht="15" customHeight="1">
      <c r="C147" s="46"/>
      <c r="D147" s="46"/>
      <c r="G147" s="102"/>
    </row>
    <row r="148" spans="3:10" ht="15" customHeight="1">
      <c r="C148" s="46"/>
      <c r="G148" s="102"/>
      <c r="J148" s="47">
        <f>I178</f>
        <v>2285963.9</v>
      </c>
    </row>
    <row r="149" spans="3:10" ht="26.5" customHeight="1">
      <c r="C149" s="254" t="s">
        <v>706</v>
      </c>
      <c r="D149" s="1311" t="s">
        <v>707</v>
      </c>
      <c r="E149" s="1312"/>
      <c r="F149" s="1312"/>
      <c r="G149" s="1312"/>
      <c r="H149" s="1312"/>
      <c r="I149" s="188">
        <f>ROUNDDOWN(I178,-2)</f>
        <v>2285900</v>
      </c>
      <c r="J149" s="40"/>
    </row>
    <row r="150" spans="3:10" ht="15" customHeight="1">
      <c r="C150" s="256" t="s">
        <v>65</v>
      </c>
      <c r="D150" s="190" t="s">
        <v>66</v>
      </c>
      <c r="E150" s="190"/>
      <c r="F150" s="190" t="s">
        <v>669</v>
      </c>
      <c r="G150" s="190" t="s">
        <v>67</v>
      </c>
      <c r="H150" s="190" t="s">
        <v>670</v>
      </c>
      <c r="I150" s="192" t="s">
        <v>671</v>
      </c>
      <c r="J150" s="40"/>
    </row>
    <row r="151" spans="3:10" ht="15" customHeight="1">
      <c r="C151" s="193" t="s">
        <v>69</v>
      </c>
      <c r="D151" s="194" t="s">
        <v>672</v>
      </c>
      <c r="E151" s="195"/>
      <c r="F151" s="196"/>
      <c r="G151" s="196"/>
      <c r="H151" s="196"/>
      <c r="I151" s="198"/>
      <c r="J151" s="40"/>
    </row>
    <row r="152" spans="3:10" ht="15" customHeight="1">
      <c r="C152" s="258" t="s">
        <v>674</v>
      </c>
      <c r="D152" s="195" t="s">
        <v>8</v>
      </c>
      <c r="E152" s="200" t="s">
        <v>9</v>
      </c>
      <c r="F152" s="200" t="s">
        <v>10</v>
      </c>
      <c r="G152" s="259">
        <v>2</v>
      </c>
      <c r="H152" s="62">
        <v>176000</v>
      </c>
      <c r="I152" s="260">
        <f>G152*H152</f>
        <v>352000</v>
      </c>
      <c r="J152" s="40"/>
    </row>
    <row r="153" spans="3:10" ht="15" customHeight="1">
      <c r="C153" s="258" t="s">
        <v>676</v>
      </c>
      <c r="D153" s="195" t="s">
        <v>159</v>
      </c>
      <c r="E153" s="200" t="s">
        <v>14</v>
      </c>
      <c r="F153" s="200" t="s">
        <v>10</v>
      </c>
      <c r="G153" s="259">
        <v>2</v>
      </c>
      <c r="H153" s="62">
        <v>186000</v>
      </c>
      <c r="I153" s="260">
        <f>G153*H153</f>
        <v>372000</v>
      </c>
      <c r="J153" s="40"/>
    </row>
    <row r="154" spans="3:10" ht="15" customHeight="1">
      <c r="C154" s="258" t="s">
        <v>679</v>
      </c>
      <c r="D154" s="195" t="s">
        <v>106</v>
      </c>
      <c r="E154" s="200" t="s">
        <v>14</v>
      </c>
      <c r="F154" s="200" t="s">
        <v>10</v>
      </c>
      <c r="G154" s="259">
        <v>1</v>
      </c>
      <c r="H154" s="62">
        <v>186000</v>
      </c>
      <c r="I154" s="260">
        <f>G154*H154</f>
        <v>186000</v>
      </c>
      <c r="J154" s="40"/>
    </row>
    <row r="155" spans="3:10" ht="15" customHeight="1">
      <c r="C155" s="258" t="s">
        <v>680</v>
      </c>
      <c r="D155" s="195" t="s">
        <v>119</v>
      </c>
      <c r="E155" s="200" t="s">
        <v>30</v>
      </c>
      <c r="F155" s="200" t="s">
        <v>10</v>
      </c>
      <c r="G155" s="259">
        <v>0.3</v>
      </c>
      <c r="H155" s="62">
        <v>196000</v>
      </c>
      <c r="I155" s="260">
        <f>G155*H155</f>
        <v>58800</v>
      </c>
      <c r="J155" s="40"/>
    </row>
    <row r="156" spans="3:10" ht="15" customHeight="1">
      <c r="C156" s="258" t="s">
        <v>681</v>
      </c>
      <c r="D156" s="195" t="s">
        <v>31</v>
      </c>
      <c r="E156" s="200" t="s">
        <v>32</v>
      </c>
      <c r="F156" s="200" t="s">
        <v>10</v>
      </c>
      <c r="G156" s="259">
        <v>0.1</v>
      </c>
      <c r="H156" s="62">
        <v>206000</v>
      </c>
      <c r="I156" s="260">
        <f>G156*H156</f>
        <v>20600</v>
      </c>
      <c r="J156" s="40"/>
    </row>
    <row r="157" spans="3:10" ht="15" customHeight="1">
      <c r="C157" s="261" t="s">
        <v>708</v>
      </c>
      <c r="D157" s="205"/>
      <c r="E157" s="206"/>
      <c r="F157" s="206"/>
      <c r="G157" s="206"/>
      <c r="H157" s="262"/>
      <c r="I157" s="263">
        <f>SUM(I152:I156)</f>
        <v>989400</v>
      </c>
      <c r="J157" s="40"/>
    </row>
    <row r="158" spans="3:10" ht="15" customHeight="1">
      <c r="C158" s="193" t="s">
        <v>72</v>
      </c>
      <c r="D158" s="194" t="s">
        <v>73</v>
      </c>
      <c r="E158" s="195"/>
      <c r="F158" s="196"/>
      <c r="G158" s="196"/>
      <c r="H158" s="264"/>
      <c r="I158" s="198"/>
      <c r="J158" s="40"/>
    </row>
    <row r="159" spans="3:10" ht="15" customHeight="1">
      <c r="C159" s="258" t="s">
        <v>674</v>
      </c>
      <c r="D159" s="265" t="s">
        <v>74</v>
      </c>
      <c r="E159" s="265"/>
      <c r="F159" s="266" t="s">
        <v>710</v>
      </c>
      <c r="G159" s="259">
        <v>1.25</v>
      </c>
      <c r="H159" s="80">
        <f>BAHAN!H93</f>
        <v>5400</v>
      </c>
      <c r="I159" s="203">
        <f t="shared" ref="I159:I172" si="7">G159*H159</f>
        <v>6750</v>
      </c>
      <c r="J159" s="40"/>
    </row>
    <row r="160" spans="3:10" ht="15" customHeight="1">
      <c r="C160" s="258" t="s">
        <v>676</v>
      </c>
      <c r="D160" s="195" t="s">
        <v>118</v>
      </c>
      <c r="E160" s="195"/>
      <c r="F160" s="210" t="s">
        <v>79</v>
      </c>
      <c r="G160" s="259">
        <v>0.18</v>
      </c>
      <c r="H160" s="80">
        <f>BAHAN!G160</f>
        <v>3950000</v>
      </c>
      <c r="I160" s="203">
        <f t="shared" si="7"/>
        <v>711000</v>
      </c>
      <c r="J160" s="40"/>
    </row>
    <row r="161" spans="3:10" ht="15" customHeight="1">
      <c r="C161" s="258" t="s">
        <v>679</v>
      </c>
      <c r="D161" s="265" t="s">
        <v>658</v>
      </c>
      <c r="E161" s="265"/>
      <c r="F161" s="200" t="s">
        <v>120</v>
      </c>
      <c r="G161" s="259">
        <v>0.08</v>
      </c>
      <c r="H161" s="80">
        <f>BAHAN!G250</f>
        <v>22000</v>
      </c>
      <c r="I161" s="203">
        <f t="shared" si="7"/>
        <v>1760</v>
      </c>
      <c r="J161" s="40"/>
    </row>
    <row r="162" spans="3:10" ht="15" customHeight="1">
      <c r="C162" s="258" t="s">
        <v>680</v>
      </c>
      <c r="D162" s="195" t="s">
        <v>108</v>
      </c>
      <c r="E162" s="195"/>
      <c r="F162" s="200" t="s">
        <v>120</v>
      </c>
      <c r="G162" s="259">
        <v>1.1000000000000001</v>
      </c>
      <c r="H162" s="80">
        <f>BAHAN!G71</f>
        <v>30200</v>
      </c>
      <c r="I162" s="203">
        <f t="shared" si="7"/>
        <v>33220</v>
      </c>
      <c r="J162" s="40"/>
    </row>
    <row r="163" spans="3:10" ht="15" customHeight="1">
      <c r="C163" s="258" t="s">
        <v>681</v>
      </c>
      <c r="D163" s="195" t="s">
        <v>659</v>
      </c>
      <c r="E163" s="195"/>
      <c r="F163" s="200" t="s">
        <v>120</v>
      </c>
      <c r="G163" s="259">
        <v>35</v>
      </c>
      <c r="H163" s="80">
        <f>BAHAN!G449</f>
        <v>1820</v>
      </c>
      <c r="I163" s="203">
        <f t="shared" si="7"/>
        <v>63700</v>
      </c>
      <c r="J163" s="40"/>
    </row>
    <row r="164" spans="3:10" ht="15" customHeight="1">
      <c r="C164" s="258" t="s">
        <v>705</v>
      </c>
      <c r="D164" s="195" t="s">
        <v>109</v>
      </c>
      <c r="E164" s="195"/>
      <c r="F164" s="210" t="s">
        <v>79</v>
      </c>
      <c r="G164" s="259">
        <v>0.15</v>
      </c>
      <c r="H164" s="80">
        <f>BAHAN!G261</f>
        <v>139100</v>
      </c>
      <c r="I164" s="203">
        <f t="shared" si="7"/>
        <v>20865</v>
      </c>
      <c r="J164" s="40"/>
    </row>
    <row r="165" spans="3:10" ht="15" customHeight="1">
      <c r="C165" s="258" t="s">
        <v>711</v>
      </c>
      <c r="D165" s="195" t="s">
        <v>663</v>
      </c>
      <c r="E165" s="195"/>
      <c r="F165" s="210" t="s">
        <v>79</v>
      </c>
      <c r="G165" s="259">
        <v>0.1</v>
      </c>
      <c r="H165" s="80">
        <f>BAHAN!G259</f>
        <v>664200</v>
      </c>
      <c r="I165" s="203">
        <f t="shared" si="7"/>
        <v>66420</v>
      </c>
      <c r="J165" s="40"/>
    </row>
    <row r="166" spans="3:10" ht="15" customHeight="1">
      <c r="C166" s="258" t="s">
        <v>712</v>
      </c>
      <c r="D166" s="195" t="s">
        <v>713</v>
      </c>
      <c r="E166" s="195"/>
      <c r="F166" s="210" t="s">
        <v>79</v>
      </c>
      <c r="G166" s="259">
        <v>0.15</v>
      </c>
      <c r="H166" s="80">
        <f>VLOOKUP(D166,BAHAN!B191:G693,6,FALSE)</f>
        <v>535460</v>
      </c>
      <c r="I166" s="203">
        <f t="shared" si="7"/>
        <v>80319</v>
      </c>
      <c r="J166" s="40"/>
    </row>
    <row r="167" spans="3:10" ht="15" customHeight="1">
      <c r="C167" s="258" t="s">
        <v>714</v>
      </c>
      <c r="D167" s="195" t="s">
        <v>110</v>
      </c>
      <c r="E167" s="195"/>
      <c r="F167" s="200" t="s">
        <v>193</v>
      </c>
      <c r="G167" s="259">
        <v>30</v>
      </c>
      <c r="H167" s="80">
        <f>BAHAN!G40</f>
        <v>1780</v>
      </c>
      <c r="I167" s="203">
        <f t="shared" si="7"/>
        <v>53400</v>
      </c>
      <c r="J167" s="40"/>
    </row>
    <row r="168" spans="3:10" ht="15" customHeight="1">
      <c r="C168" s="258" t="s">
        <v>715</v>
      </c>
      <c r="D168" s="195" t="s">
        <v>716</v>
      </c>
      <c r="E168" s="195"/>
      <c r="F168" s="200" t="s">
        <v>664</v>
      </c>
      <c r="G168" s="259">
        <v>0.25</v>
      </c>
      <c r="H168" s="80">
        <f>BAHAN!G452</f>
        <v>33000</v>
      </c>
      <c r="I168" s="203">
        <f t="shared" si="7"/>
        <v>8250</v>
      </c>
      <c r="J168" s="40"/>
    </row>
    <row r="169" spans="3:10" ht="15" customHeight="1">
      <c r="C169" s="258" t="s">
        <v>717</v>
      </c>
      <c r="D169" s="195" t="s">
        <v>718</v>
      </c>
      <c r="E169" s="195"/>
      <c r="F169" s="200" t="s">
        <v>193</v>
      </c>
      <c r="G169" s="259">
        <v>0.2</v>
      </c>
      <c r="H169" s="80">
        <f>BAHAN!G130</f>
        <v>0</v>
      </c>
      <c r="I169" s="203">
        <f t="shared" si="7"/>
        <v>0</v>
      </c>
      <c r="J169" s="40"/>
    </row>
    <row r="170" spans="3:10" ht="15" customHeight="1">
      <c r="C170" s="258" t="s">
        <v>719</v>
      </c>
      <c r="D170" s="195" t="s">
        <v>114</v>
      </c>
      <c r="E170" s="195"/>
      <c r="F170" s="210" t="s">
        <v>115</v>
      </c>
      <c r="G170" s="259">
        <v>0.08</v>
      </c>
      <c r="H170" s="80">
        <f>BAHAN!G141</f>
        <v>150000</v>
      </c>
      <c r="I170" s="203">
        <f t="shared" si="7"/>
        <v>12000</v>
      </c>
      <c r="J170" s="40"/>
    </row>
    <row r="171" spans="3:10" ht="15" customHeight="1">
      <c r="C171" s="258" t="s">
        <v>720</v>
      </c>
      <c r="D171" s="195" t="s">
        <v>116</v>
      </c>
      <c r="E171" s="195"/>
      <c r="F171" s="200" t="s">
        <v>193</v>
      </c>
      <c r="G171" s="259">
        <v>0.15</v>
      </c>
      <c r="H171" s="80">
        <f>BAHAN!G205</f>
        <v>173100</v>
      </c>
      <c r="I171" s="203">
        <f t="shared" si="7"/>
        <v>25965</v>
      </c>
      <c r="J171" s="40"/>
    </row>
    <row r="172" spans="3:10" ht="15" customHeight="1">
      <c r="C172" s="258" t="s">
        <v>721</v>
      </c>
      <c r="D172" s="195" t="s">
        <v>117</v>
      </c>
      <c r="E172" s="195"/>
      <c r="F172" s="200" t="s">
        <v>664</v>
      </c>
      <c r="G172" s="259">
        <v>0.06</v>
      </c>
      <c r="H172" s="80">
        <f>VLOOKUP(D172,BAHAN!B197:G699,6,FALSE)</f>
        <v>85000</v>
      </c>
      <c r="I172" s="203">
        <f t="shared" si="7"/>
        <v>5100</v>
      </c>
      <c r="J172" s="40"/>
    </row>
    <row r="173" spans="3:10" ht="15" customHeight="1">
      <c r="C173" s="204" t="s">
        <v>85</v>
      </c>
      <c r="D173" s="215"/>
      <c r="E173" s="216"/>
      <c r="F173" s="216"/>
      <c r="G173" s="216"/>
      <c r="H173" s="267"/>
      <c r="I173" s="208">
        <f>SUM(I159:I172)</f>
        <v>1088749</v>
      </c>
      <c r="J173" s="40"/>
    </row>
    <row r="174" spans="3:10" ht="15" customHeight="1">
      <c r="C174" s="193" t="s">
        <v>86</v>
      </c>
      <c r="D174" s="194" t="s">
        <v>87</v>
      </c>
      <c r="E174" s="195"/>
      <c r="F174" s="196"/>
      <c r="G174" s="196"/>
      <c r="H174" s="268"/>
      <c r="I174" s="198"/>
      <c r="J174" s="40"/>
    </row>
    <row r="175" spans="3:10" ht="15" customHeight="1">
      <c r="C175" s="204" t="s">
        <v>88</v>
      </c>
      <c r="D175" s="215"/>
      <c r="E175" s="216"/>
      <c r="F175" s="216"/>
      <c r="G175" s="216"/>
      <c r="H175" s="267"/>
      <c r="I175" s="219">
        <v>0</v>
      </c>
      <c r="J175" s="40"/>
    </row>
    <row r="176" spans="3:10" ht="15" customHeight="1">
      <c r="C176" s="220" t="s">
        <v>89</v>
      </c>
      <c r="D176" s="221" t="s">
        <v>90</v>
      </c>
      <c r="E176" s="222"/>
      <c r="F176" s="222"/>
      <c r="G176" s="222"/>
      <c r="H176" s="269"/>
      <c r="I176" s="224">
        <f>I157+I173+I175</f>
        <v>2078149</v>
      </c>
      <c r="J176" s="40"/>
    </row>
    <row r="177" spans="3:10" ht="15" customHeight="1">
      <c r="C177" s="220" t="s">
        <v>91</v>
      </c>
      <c r="D177" s="221" t="s">
        <v>684</v>
      </c>
      <c r="E177" s="222"/>
      <c r="F177" s="222"/>
      <c r="G177" s="225"/>
      <c r="H177" s="96">
        <f>$M$3</f>
        <v>0.1</v>
      </c>
      <c r="I177" s="224">
        <f>I176*H177</f>
        <v>207814.90000000002</v>
      </c>
      <c r="J177" s="40"/>
    </row>
    <row r="178" spans="3:10" ht="15" customHeight="1" thickBot="1">
      <c r="C178" s="231" t="s">
        <v>93</v>
      </c>
      <c r="D178" s="232" t="s">
        <v>94</v>
      </c>
      <c r="E178" s="233"/>
      <c r="F178" s="233"/>
      <c r="G178" s="233"/>
      <c r="H178" s="271"/>
      <c r="I178" s="272">
        <f>SUM(I176:I177)</f>
        <v>2285963.9</v>
      </c>
      <c r="J178" s="40"/>
    </row>
    <row r="179" spans="3:10" ht="15" customHeight="1">
      <c r="C179" s="46"/>
      <c r="G179" s="102"/>
    </row>
    <row r="180" spans="3:10" ht="15" customHeight="1">
      <c r="C180" s="46"/>
      <c r="G180" s="102"/>
      <c r="J180" s="47">
        <f>I206</f>
        <v>1964226</v>
      </c>
    </row>
    <row r="181" spans="3:10" ht="15" customHeight="1">
      <c r="C181" s="274" t="s">
        <v>722</v>
      </c>
      <c r="D181" s="1395" t="s">
        <v>723</v>
      </c>
      <c r="E181" s="1396"/>
      <c r="F181" s="1396"/>
      <c r="G181" s="1396"/>
      <c r="H181" s="1397"/>
      <c r="I181" s="248">
        <f>ROUNDDOWN(I206,-2)</f>
        <v>1964200</v>
      </c>
      <c r="J181" s="40"/>
    </row>
    <row r="182" spans="3:10" ht="15" customHeight="1">
      <c r="C182" s="276" t="s">
        <v>65</v>
      </c>
      <c r="D182" s="277" t="s">
        <v>66</v>
      </c>
      <c r="E182" s="277"/>
      <c r="F182" s="277" t="s">
        <v>669</v>
      </c>
      <c r="G182" s="277" t="s">
        <v>67</v>
      </c>
      <c r="H182" s="277" t="s">
        <v>670</v>
      </c>
      <c r="I182" s="279" t="s">
        <v>671</v>
      </c>
      <c r="J182" s="40"/>
    </row>
    <row r="183" spans="3:10" ht="15" customHeight="1">
      <c r="C183" s="280" t="s">
        <v>69</v>
      </c>
      <c r="D183" s="281" t="s">
        <v>672</v>
      </c>
      <c r="E183" s="282"/>
      <c r="F183" s="283"/>
      <c r="G183" s="283"/>
      <c r="H183" s="283"/>
      <c r="I183" s="284"/>
      <c r="J183" s="40"/>
    </row>
    <row r="184" spans="3:10" ht="15" customHeight="1">
      <c r="C184" s="258" t="s">
        <v>674</v>
      </c>
      <c r="D184" s="195" t="s">
        <v>8</v>
      </c>
      <c r="E184" s="200" t="s">
        <v>9</v>
      </c>
      <c r="F184" s="200" t="s">
        <v>10</v>
      </c>
      <c r="G184" s="259">
        <v>1.2</v>
      </c>
      <c r="H184" s="62">
        <v>176000</v>
      </c>
      <c r="I184" s="260">
        <f>G184*H184</f>
        <v>211200</v>
      </c>
      <c r="J184" s="40"/>
    </row>
    <row r="185" spans="3:10" ht="15" customHeight="1">
      <c r="C185" s="258">
        <v>2</v>
      </c>
      <c r="D185" s="195" t="s">
        <v>106</v>
      </c>
      <c r="E185" s="200" t="s">
        <v>14</v>
      </c>
      <c r="F185" s="200" t="s">
        <v>10</v>
      </c>
      <c r="G185" s="259">
        <v>0.4</v>
      </c>
      <c r="H185" s="62">
        <v>186000</v>
      </c>
      <c r="I185" s="260">
        <f>G185*H185</f>
        <v>74400</v>
      </c>
      <c r="J185" s="40"/>
    </row>
    <row r="186" spans="3:10" ht="15" customHeight="1">
      <c r="C186" s="258">
        <v>3</v>
      </c>
      <c r="D186" s="195" t="s">
        <v>119</v>
      </c>
      <c r="E186" s="200" t="s">
        <v>30</v>
      </c>
      <c r="F186" s="200" t="s">
        <v>10</v>
      </c>
      <c r="G186" s="259">
        <v>0.04</v>
      </c>
      <c r="H186" s="62">
        <v>196000</v>
      </c>
      <c r="I186" s="260">
        <f>G186*H186</f>
        <v>7840</v>
      </c>
      <c r="J186" s="40"/>
    </row>
    <row r="187" spans="3:10" ht="15" customHeight="1">
      <c r="C187" s="258">
        <v>4</v>
      </c>
      <c r="D187" s="195" t="s">
        <v>31</v>
      </c>
      <c r="E187" s="200" t="s">
        <v>32</v>
      </c>
      <c r="F187" s="200" t="s">
        <v>10</v>
      </c>
      <c r="G187" s="259">
        <v>0.12</v>
      </c>
      <c r="H187" s="62">
        <v>206000</v>
      </c>
      <c r="I187" s="260">
        <f>G187*H187</f>
        <v>24720</v>
      </c>
      <c r="J187" s="40"/>
    </row>
    <row r="188" spans="3:10" ht="15" customHeight="1">
      <c r="C188" s="204" t="s">
        <v>708</v>
      </c>
      <c r="D188" s="205"/>
      <c r="E188" s="206"/>
      <c r="F188" s="206"/>
      <c r="G188" s="206"/>
      <c r="H188" s="262"/>
      <c r="I188" s="263">
        <f>SUM(I184:I187)</f>
        <v>318160</v>
      </c>
      <c r="J188" s="40"/>
    </row>
    <row r="189" spans="3:10" ht="15" customHeight="1">
      <c r="C189" s="193" t="s">
        <v>72</v>
      </c>
      <c r="D189" s="194" t="s">
        <v>73</v>
      </c>
      <c r="E189" s="195"/>
      <c r="F189" s="196"/>
      <c r="G189" s="196"/>
      <c r="H189" s="264"/>
      <c r="I189" s="198"/>
      <c r="J189" s="40"/>
    </row>
    <row r="190" spans="3:10" ht="15" customHeight="1">
      <c r="C190" s="258" t="s">
        <v>674</v>
      </c>
      <c r="D190" s="265" t="s">
        <v>724</v>
      </c>
      <c r="E190" s="265"/>
      <c r="F190" s="266" t="s">
        <v>79</v>
      </c>
      <c r="G190" s="259">
        <v>0.35</v>
      </c>
      <c r="H190" s="80">
        <f>BAHAN!G161</f>
        <v>3950000</v>
      </c>
      <c r="I190" s="203">
        <f t="shared" ref="I190:I200" si="8">G190*H190</f>
        <v>1382500</v>
      </c>
      <c r="J190" s="40"/>
    </row>
    <row r="191" spans="3:10" ht="15" customHeight="1">
      <c r="C191" s="258" t="s">
        <v>676</v>
      </c>
      <c r="D191" s="195" t="s">
        <v>725</v>
      </c>
      <c r="E191" s="195"/>
      <c r="F191" s="210" t="s">
        <v>664</v>
      </c>
      <c r="G191" s="259">
        <v>1</v>
      </c>
      <c r="H191" s="80">
        <f>BAHAN!G412</f>
        <v>85000</v>
      </c>
      <c r="I191" s="203">
        <f t="shared" si="8"/>
        <v>85000</v>
      </c>
      <c r="J191" s="40"/>
    </row>
    <row r="192" spans="3:10" ht="15" customHeight="1">
      <c r="C192" s="258" t="s">
        <v>679</v>
      </c>
      <c r="D192" s="265" t="s">
        <v>726</v>
      </c>
      <c r="E192" s="265"/>
      <c r="F192" s="200" t="s">
        <v>79</v>
      </c>
      <c r="G192" s="259">
        <v>0.17</v>
      </c>
      <c r="H192" s="80">
        <v>0</v>
      </c>
      <c r="I192" s="203">
        <f t="shared" si="8"/>
        <v>0</v>
      </c>
      <c r="J192" s="40"/>
    </row>
    <row r="193" spans="2:10" ht="15" customHeight="1">
      <c r="C193" s="258" t="s">
        <v>680</v>
      </c>
      <c r="D193" s="195" t="s">
        <v>727</v>
      </c>
      <c r="E193" s="195"/>
      <c r="F193" s="200" t="s">
        <v>664</v>
      </c>
      <c r="G193" s="259">
        <v>1.24</v>
      </c>
      <c r="H193" s="80">
        <v>0</v>
      </c>
      <c r="I193" s="203">
        <f t="shared" si="8"/>
        <v>0</v>
      </c>
      <c r="J193" s="40"/>
    </row>
    <row r="194" spans="2:10" ht="15" customHeight="1">
      <c r="C194" s="258" t="s">
        <v>681</v>
      </c>
      <c r="D194" s="195" t="s">
        <v>728</v>
      </c>
      <c r="E194" s="195"/>
      <c r="F194" s="200" t="s">
        <v>120</v>
      </c>
      <c r="G194" s="259">
        <v>0.75</v>
      </c>
      <c r="H194" s="80">
        <v>0</v>
      </c>
      <c r="I194" s="203">
        <f t="shared" si="8"/>
        <v>0</v>
      </c>
      <c r="J194" s="40"/>
    </row>
    <row r="195" spans="2:10" ht="15" customHeight="1">
      <c r="C195" s="258" t="s">
        <v>705</v>
      </c>
      <c r="D195" s="195" t="s">
        <v>729</v>
      </c>
      <c r="E195" s="195"/>
      <c r="F195" s="210" t="s">
        <v>664</v>
      </c>
      <c r="G195" s="259">
        <v>0.3</v>
      </c>
      <c r="H195" s="80">
        <v>0</v>
      </c>
      <c r="I195" s="203">
        <f t="shared" si="8"/>
        <v>0</v>
      </c>
      <c r="J195" s="40"/>
    </row>
    <row r="196" spans="2:10" ht="15" customHeight="1">
      <c r="C196" s="258" t="s">
        <v>711</v>
      </c>
      <c r="D196" s="195" t="s">
        <v>730</v>
      </c>
      <c r="E196" s="195"/>
      <c r="F196" s="210" t="s">
        <v>120</v>
      </c>
      <c r="G196" s="259">
        <v>0.1</v>
      </c>
      <c r="H196" s="80">
        <v>0</v>
      </c>
      <c r="I196" s="203">
        <f t="shared" si="8"/>
        <v>0</v>
      </c>
      <c r="J196" s="40"/>
    </row>
    <row r="197" spans="2:10" ht="15" customHeight="1">
      <c r="C197" s="258" t="s">
        <v>712</v>
      </c>
      <c r="D197" s="195" t="s">
        <v>731</v>
      </c>
      <c r="E197" s="195"/>
      <c r="F197" s="210" t="s">
        <v>79</v>
      </c>
      <c r="G197" s="259">
        <v>0.15</v>
      </c>
      <c r="H197" s="80">
        <v>0</v>
      </c>
      <c r="I197" s="203">
        <f t="shared" si="8"/>
        <v>0</v>
      </c>
      <c r="J197" s="40"/>
    </row>
    <row r="198" spans="2:10" ht="15" customHeight="1">
      <c r="C198" s="258" t="s">
        <v>714</v>
      </c>
      <c r="D198" s="195" t="s">
        <v>732</v>
      </c>
      <c r="E198" s="195"/>
      <c r="F198" s="200" t="s">
        <v>115</v>
      </c>
      <c r="G198" s="259">
        <v>0.1</v>
      </c>
      <c r="H198" s="80">
        <v>0</v>
      </c>
      <c r="I198" s="203">
        <f t="shared" si="8"/>
        <v>0</v>
      </c>
      <c r="J198" s="40"/>
    </row>
    <row r="199" spans="2:10" ht="15" customHeight="1">
      <c r="C199" s="258" t="s">
        <v>715</v>
      </c>
      <c r="D199" s="195" t="s">
        <v>733</v>
      </c>
      <c r="E199" s="195"/>
      <c r="F199" s="200" t="s">
        <v>734</v>
      </c>
      <c r="G199" s="259">
        <v>1</v>
      </c>
      <c r="H199" s="80">
        <v>0</v>
      </c>
      <c r="I199" s="203">
        <f t="shared" si="8"/>
        <v>0</v>
      </c>
      <c r="J199" s="40"/>
    </row>
    <row r="200" spans="2:10" ht="15" customHeight="1">
      <c r="C200" s="258" t="s">
        <v>717</v>
      </c>
      <c r="D200" s="195" t="s">
        <v>735</v>
      </c>
      <c r="E200" s="195"/>
      <c r="F200" s="200" t="s">
        <v>115</v>
      </c>
      <c r="G200" s="259">
        <v>16.5</v>
      </c>
      <c r="H200" s="80">
        <v>0</v>
      </c>
      <c r="I200" s="203">
        <f t="shared" si="8"/>
        <v>0</v>
      </c>
      <c r="J200" s="40"/>
    </row>
    <row r="201" spans="2:10" ht="15" customHeight="1">
      <c r="C201" s="204" t="s">
        <v>85</v>
      </c>
      <c r="D201" s="215"/>
      <c r="E201" s="216"/>
      <c r="F201" s="216"/>
      <c r="G201" s="216"/>
      <c r="H201" s="267"/>
      <c r="I201" s="208">
        <f>SUM(I190:I200)</f>
        <v>1467500</v>
      </c>
      <c r="J201" s="40"/>
    </row>
    <row r="202" spans="2:10" ht="15" customHeight="1">
      <c r="C202" s="250" t="s">
        <v>86</v>
      </c>
      <c r="D202" s="195" t="s">
        <v>87</v>
      </c>
      <c r="E202" s="195"/>
      <c r="F202" s="196"/>
      <c r="G202" s="196"/>
      <c r="H202" s="268"/>
      <c r="I202" s="198"/>
      <c r="J202" s="40"/>
    </row>
    <row r="203" spans="2:10" ht="15" customHeight="1">
      <c r="C203" s="285" t="s">
        <v>88</v>
      </c>
      <c r="D203" s="216"/>
      <c r="E203" s="216"/>
      <c r="F203" s="216"/>
      <c r="G203" s="216"/>
      <c r="H203" s="267"/>
      <c r="I203" s="219">
        <v>0</v>
      </c>
      <c r="J203" s="40"/>
    </row>
    <row r="204" spans="2:10" ht="15" customHeight="1">
      <c r="C204" s="286" t="s">
        <v>89</v>
      </c>
      <c r="D204" s="287" t="s">
        <v>90</v>
      </c>
      <c r="E204" s="222"/>
      <c r="F204" s="222"/>
      <c r="G204" s="222"/>
      <c r="H204" s="269"/>
      <c r="I204" s="224">
        <f>I188+I201+I203</f>
        <v>1785660</v>
      </c>
      <c r="J204" s="40"/>
    </row>
    <row r="205" spans="2:10" ht="15" customHeight="1">
      <c r="C205" s="286" t="s">
        <v>91</v>
      </c>
      <c r="D205" s="287" t="s">
        <v>684</v>
      </c>
      <c r="E205" s="222"/>
      <c r="F205" s="222"/>
      <c r="G205" s="225"/>
      <c r="H205" s="96">
        <f>$M$3</f>
        <v>0.1</v>
      </c>
      <c r="I205" s="224">
        <f>I204*H205</f>
        <v>178566</v>
      </c>
      <c r="J205" s="40"/>
    </row>
    <row r="206" spans="2:10" ht="15" customHeight="1" thickBot="1">
      <c r="C206" s="288" t="s">
        <v>93</v>
      </c>
      <c r="D206" s="289" t="s">
        <v>94</v>
      </c>
      <c r="E206" s="233"/>
      <c r="F206" s="233"/>
      <c r="G206" s="233"/>
      <c r="H206" s="271"/>
      <c r="I206" s="235">
        <f>SUM(I204:I205)</f>
        <v>1964226</v>
      </c>
      <c r="J206" s="40"/>
    </row>
    <row r="207" spans="2:10" ht="15" customHeight="1">
      <c r="C207" s="46"/>
      <c r="D207" s="46"/>
      <c r="G207" s="102"/>
      <c r="H207" s="112"/>
      <c r="I207" s="47"/>
    </row>
    <row r="208" spans="2:10" ht="15" customHeight="1">
      <c r="B208" s="42" t="s">
        <v>121</v>
      </c>
      <c r="C208" s="46"/>
      <c r="D208" s="46"/>
      <c r="G208" s="102"/>
      <c r="J208" s="47">
        <f>I231</f>
        <v>422683.3897</v>
      </c>
    </row>
    <row r="209" spans="3:10" ht="15" customHeight="1">
      <c r="C209" s="290" t="s">
        <v>736</v>
      </c>
      <c r="D209" s="291" t="s">
        <v>737</v>
      </c>
      <c r="E209" s="255"/>
      <c r="F209" s="255"/>
      <c r="G209" s="255"/>
      <c r="H209" s="255"/>
      <c r="I209" s="188">
        <f>ROUNDDOWN(I231,-2)</f>
        <v>422600</v>
      </c>
      <c r="J209" s="40"/>
    </row>
    <row r="210" spans="3:10" ht="15" customHeight="1">
      <c r="C210" s="292" t="s">
        <v>65</v>
      </c>
      <c r="D210" s="293" t="s">
        <v>66</v>
      </c>
      <c r="E210" s="294"/>
      <c r="F210" s="294" t="s">
        <v>669</v>
      </c>
      <c r="G210" s="294" t="s">
        <v>67</v>
      </c>
      <c r="H210" s="294" t="s">
        <v>670</v>
      </c>
      <c r="I210" s="295" t="s">
        <v>671</v>
      </c>
      <c r="J210" s="40"/>
    </row>
    <row r="211" spans="3:10" ht="15" customHeight="1">
      <c r="C211" s="193" t="s">
        <v>69</v>
      </c>
      <c r="D211" s="281" t="s">
        <v>672</v>
      </c>
      <c r="E211" s="282"/>
      <c r="F211" s="283"/>
      <c r="G211" s="283"/>
      <c r="H211" s="283"/>
      <c r="I211" s="284"/>
      <c r="J211" s="40"/>
    </row>
    <row r="212" spans="3:10" ht="15" customHeight="1">
      <c r="C212" s="258" t="s">
        <v>674</v>
      </c>
      <c r="D212" s="195" t="s">
        <v>8</v>
      </c>
      <c r="E212" s="200" t="s">
        <v>9</v>
      </c>
      <c r="F212" s="200" t="s">
        <v>739</v>
      </c>
      <c r="G212" s="296">
        <v>2.0295999999999998</v>
      </c>
      <c r="H212" s="62">
        <v>176000</v>
      </c>
      <c r="I212" s="260">
        <f>G212*H212</f>
        <v>357209.59999999998</v>
      </c>
      <c r="J212" s="40"/>
    </row>
    <row r="213" spans="3:10" ht="15" customHeight="1">
      <c r="C213" s="258">
        <v>2</v>
      </c>
      <c r="D213" s="195" t="s">
        <v>752</v>
      </c>
      <c r="E213" s="200" t="s">
        <v>32</v>
      </c>
      <c r="F213" s="200" t="s">
        <v>739</v>
      </c>
      <c r="G213" s="296">
        <v>0.13089999999999999</v>
      </c>
      <c r="H213" s="62">
        <f>UPAH!J28</f>
        <v>206000</v>
      </c>
      <c r="I213" s="260">
        <f>G213*H213</f>
        <v>26965.399999999998</v>
      </c>
      <c r="J213" s="40"/>
    </row>
    <row r="214" spans="3:10" ht="15" customHeight="1">
      <c r="C214" s="204" t="s">
        <v>708</v>
      </c>
      <c r="D214" s="205"/>
      <c r="E214" s="206"/>
      <c r="F214" s="206"/>
      <c r="G214" s="206"/>
      <c r="H214" s="262"/>
      <c r="I214" s="297">
        <f>SUM(I212:I213)</f>
        <v>384175</v>
      </c>
      <c r="J214" s="40"/>
    </row>
    <row r="215" spans="3:10" ht="15" customHeight="1">
      <c r="C215" s="193" t="s">
        <v>72</v>
      </c>
      <c r="D215" s="194" t="s">
        <v>73</v>
      </c>
      <c r="E215" s="195"/>
      <c r="F215" s="196"/>
      <c r="G215" s="196"/>
      <c r="H215" s="264"/>
      <c r="I215" s="198"/>
      <c r="J215" s="40"/>
    </row>
    <row r="216" spans="3:10" ht="15" customHeight="1">
      <c r="C216" s="258" t="s">
        <v>674</v>
      </c>
      <c r="D216" s="265" t="s">
        <v>741</v>
      </c>
      <c r="E216" s="265"/>
      <c r="F216" s="266" t="s">
        <v>79</v>
      </c>
      <c r="G216" s="296">
        <v>1.0593999999999999</v>
      </c>
      <c r="H216" s="264">
        <f t="shared" ref="H216:H219" si="9">VLOOKUP(D216,upahbahan,3,FALSE)</f>
        <v>1</v>
      </c>
      <c r="I216" s="203">
        <f>G216*H216</f>
        <v>1.0593999999999999</v>
      </c>
      <c r="J216" s="40"/>
    </row>
    <row r="217" spans="3:10" ht="15" customHeight="1">
      <c r="C217" s="258" t="s">
        <v>676</v>
      </c>
      <c r="D217" s="195" t="s">
        <v>742</v>
      </c>
      <c r="E217" s="195"/>
      <c r="F217" s="210" t="s">
        <v>79</v>
      </c>
      <c r="G217" s="296">
        <v>0.33110000000000001</v>
      </c>
      <c r="H217" s="264">
        <f t="shared" si="9"/>
        <v>1</v>
      </c>
      <c r="I217" s="203">
        <f>G217*H217</f>
        <v>0.33110000000000001</v>
      </c>
      <c r="J217" s="40"/>
    </row>
    <row r="218" spans="3:10" ht="15" customHeight="1">
      <c r="C218" s="258" t="s">
        <v>679</v>
      </c>
      <c r="D218" s="265" t="s">
        <v>743</v>
      </c>
      <c r="E218" s="265"/>
      <c r="F218" s="200" t="s">
        <v>120</v>
      </c>
      <c r="G218" s="296">
        <v>0.18540000000000001</v>
      </c>
      <c r="H218" s="264">
        <f t="shared" si="9"/>
        <v>1</v>
      </c>
      <c r="I218" s="203">
        <f>G218*H218</f>
        <v>0.18540000000000001</v>
      </c>
      <c r="J218" s="40"/>
    </row>
    <row r="219" spans="3:10" ht="15" customHeight="1">
      <c r="C219" s="258" t="s">
        <v>680</v>
      </c>
      <c r="D219" s="195" t="s">
        <v>744</v>
      </c>
      <c r="E219" s="195"/>
      <c r="F219" s="200" t="s">
        <v>120</v>
      </c>
      <c r="G219" s="259">
        <v>80</v>
      </c>
      <c r="H219" s="264">
        <f t="shared" si="9"/>
        <v>1</v>
      </c>
      <c r="I219" s="203">
        <f>G219*H219</f>
        <v>80</v>
      </c>
      <c r="J219" s="40"/>
    </row>
    <row r="220" spans="3:10" ht="15" customHeight="1">
      <c r="C220" s="204" t="s">
        <v>85</v>
      </c>
      <c r="D220" s="215"/>
      <c r="E220" s="216"/>
      <c r="F220" s="216"/>
      <c r="G220" s="216"/>
      <c r="H220" s="267"/>
      <c r="I220" s="208">
        <f>SUM(I216:I219)</f>
        <v>81.575900000000004</v>
      </c>
      <c r="J220" s="40"/>
    </row>
    <row r="221" spans="3:10" ht="15" customHeight="1">
      <c r="C221" s="193" t="s">
        <v>86</v>
      </c>
      <c r="D221" s="194" t="s">
        <v>87</v>
      </c>
      <c r="E221" s="195"/>
      <c r="F221" s="196"/>
      <c r="G221" s="196"/>
      <c r="H221" s="268"/>
      <c r="I221" s="198"/>
      <c r="J221" s="40"/>
    </row>
    <row r="222" spans="3:10" ht="15" customHeight="1">
      <c r="C222" s="258" t="s">
        <v>674</v>
      </c>
      <c r="D222" s="265" t="s">
        <v>745</v>
      </c>
      <c r="E222" s="265"/>
      <c r="F222" s="266" t="s">
        <v>746</v>
      </c>
      <c r="G222" s="296">
        <v>7.1000000000000004E-3</v>
      </c>
      <c r="H222" s="264">
        <f t="shared" ref="H222:H224" si="10">VLOOKUP(D222,upahbahan,3,FALSE)</f>
        <v>1</v>
      </c>
      <c r="I222" s="203">
        <f t="shared" ref="I222:I227" si="11">G222*H222</f>
        <v>7.1000000000000004E-3</v>
      </c>
      <c r="J222" s="40"/>
    </row>
    <row r="223" spans="3:10" ht="15" customHeight="1">
      <c r="C223" s="258" t="s">
        <v>676</v>
      </c>
      <c r="D223" s="195" t="s">
        <v>747</v>
      </c>
      <c r="E223" s="195"/>
      <c r="F223" s="266" t="s">
        <v>746</v>
      </c>
      <c r="G223" s="296">
        <v>0.31890000000000002</v>
      </c>
      <c r="H223" s="264">
        <f t="shared" si="10"/>
        <v>1</v>
      </c>
      <c r="I223" s="203">
        <f t="shared" si="11"/>
        <v>0.31890000000000002</v>
      </c>
      <c r="J223" s="40"/>
    </row>
    <row r="224" spans="3:10" ht="15" customHeight="1">
      <c r="C224" s="258" t="s">
        <v>679</v>
      </c>
      <c r="D224" s="265" t="s">
        <v>748</v>
      </c>
      <c r="E224" s="265"/>
      <c r="F224" s="266" t="s">
        <v>746</v>
      </c>
      <c r="G224" s="296">
        <v>0.32019999999999998</v>
      </c>
      <c r="H224" s="264">
        <f t="shared" si="10"/>
        <v>1</v>
      </c>
      <c r="I224" s="203">
        <f t="shared" si="11"/>
        <v>0.32019999999999998</v>
      </c>
      <c r="J224" s="40"/>
    </row>
    <row r="225" spans="3:10" ht="15" customHeight="1">
      <c r="C225" s="258" t="s">
        <v>680</v>
      </c>
      <c r="D225" s="265" t="s">
        <v>749</v>
      </c>
      <c r="E225" s="265"/>
      <c r="F225" s="266" t="s">
        <v>746</v>
      </c>
      <c r="G225" s="296">
        <v>0.32369999999999999</v>
      </c>
      <c r="H225" s="264">
        <f t="shared" ref="H225:H227" si="12">VLOOKUP(D225,upahbahan,3,FALSE)</f>
        <v>1</v>
      </c>
      <c r="I225" s="203">
        <f t="shared" si="11"/>
        <v>0.32369999999999999</v>
      </c>
      <c r="J225" s="40"/>
    </row>
    <row r="226" spans="3:10" ht="15" customHeight="1">
      <c r="C226" s="258" t="s">
        <v>681</v>
      </c>
      <c r="D226" s="265" t="s">
        <v>750</v>
      </c>
      <c r="E226" s="265"/>
      <c r="F226" s="266" t="s">
        <v>746</v>
      </c>
      <c r="G226" s="296">
        <v>6.5500000000000003E-2</v>
      </c>
      <c r="H226" s="264">
        <f t="shared" si="12"/>
        <v>1</v>
      </c>
      <c r="I226" s="203">
        <f t="shared" si="11"/>
        <v>6.5500000000000003E-2</v>
      </c>
      <c r="J226" s="40"/>
    </row>
    <row r="227" spans="3:10" ht="15" customHeight="1">
      <c r="C227" s="258" t="s">
        <v>705</v>
      </c>
      <c r="D227" s="265" t="s">
        <v>751</v>
      </c>
      <c r="E227" s="265"/>
      <c r="F227" s="266" t="s">
        <v>746</v>
      </c>
      <c r="G227" s="296">
        <v>1.5699999999999999E-2</v>
      </c>
      <c r="H227" s="264">
        <f t="shared" si="12"/>
        <v>1</v>
      </c>
      <c r="I227" s="203">
        <f t="shared" si="11"/>
        <v>1.5699999999999999E-2</v>
      </c>
      <c r="J227" s="40"/>
    </row>
    <row r="228" spans="3:10" ht="15" customHeight="1">
      <c r="C228" s="204" t="s">
        <v>88</v>
      </c>
      <c r="D228" s="215"/>
      <c r="E228" s="216"/>
      <c r="F228" s="216"/>
      <c r="G228" s="216"/>
      <c r="H228" s="267"/>
      <c r="I228" s="208">
        <f>SUM(I222:I227)</f>
        <v>1.0511000000000001</v>
      </c>
      <c r="J228" s="40"/>
    </row>
    <row r="229" spans="3:10" ht="15" customHeight="1">
      <c r="C229" s="298" t="s">
        <v>89</v>
      </c>
      <c r="D229" s="299" t="s">
        <v>90</v>
      </c>
      <c r="E229" s="222"/>
      <c r="F229" s="222"/>
      <c r="G229" s="222"/>
      <c r="H229" s="269"/>
      <c r="I229" s="224">
        <f>I214+I220+I228</f>
        <v>384257.62699999998</v>
      </c>
      <c r="J229" s="40"/>
    </row>
    <row r="230" spans="3:10" ht="15" customHeight="1">
      <c r="C230" s="298" t="s">
        <v>91</v>
      </c>
      <c r="D230" s="299" t="s">
        <v>684</v>
      </c>
      <c r="E230" s="222"/>
      <c r="F230" s="222"/>
      <c r="G230" s="225"/>
      <c r="H230" s="96">
        <f>$M$3</f>
        <v>0.1</v>
      </c>
      <c r="I230" s="224">
        <f>I229*H230</f>
        <v>38425.762699999999</v>
      </c>
      <c r="J230" s="40"/>
    </row>
    <row r="231" spans="3:10" ht="15" customHeight="1">
      <c r="C231" s="300" t="s">
        <v>93</v>
      </c>
      <c r="D231" s="301" t="s">
        <v>94</v>
      </c>
      <c r="E231" s="247"/>
      <c r="F231" s="247"/>
      <c r="G231" s="247"/>
      <c r="H231" s="302"/>
      <c r="I231" s="303">
        <f>SUM(I229:I230)</f>
        <v>422683.3897</v>
      </c>
      <c r="J231" s="40"/>
    </row>
    <row r="232" spans="3:10" ht="15" customHeight="1">
      <c r="C232" s="46"/>
      <c r="D232" s="46"/>
      <c r="G232" s="102"/>
    </row>
    <row r="233" spans="3:10" ht="15" customHeight="1">
      <c r="C233" s="46"/>
      <c r="G233" s="102"/>
      <c r="J233" s="47">
        <f>I246</f>
        <v>0</v>
      </c>
    </row>
    <row r="234" spans="3:10" ht="15" customHeight="1">
      <c r="C234" s="304" t="s">
        <v>753</v>
      </c>
      <c r="D234" s="305" t="s">
        <v>754</v>
      </c>
      <c r="E234" s="275"/>
      <c r="F234" s="275"/>
      <c r="G234" s="275"/>
      <c r="H234" s="275"/>
      <c r="I234" s="306">
        <f>ROUNDDOWN(I246,-2)</f>
        <v>0</v>
      </c>
      <c r="J234" s="40"/>
    </row>
    <row r="235" spans="3:10" ht="15" customHeight="1">
      <c r="C235" s="276" t="s">
        <v>65</v>
      </c>
      <c r="D235" s="277" t="s">
        <v>66</v>
      </c>
      <c r="E235" s="277"/>
      <c r="F235" s="277" t="s">
        <v>669</v>
      </c>
      <c r="G235" s="277" t="s">
        <v>67</v>
      </c>
      <c r="H235" s="278" t="s">
        <v>670</v>
      </c>
      <c r="I235" s="279" t="s">
        <v>671</v>
      </c>
      <c r="J235" s="40"/>
    </row>
    <row r="236" spans="3:10" ht="15" customHeight="1">
      <c r="C236" s="280" t="s">
        <v>69</v>
      </c>
      <c r="D236" s="281" t="s">
        <v>755</v>
      </c>
      <c r="E236" s="282"/>
      <c r="F236" s="283"/>
      <c r="G236" s="283"/>
      <c r="H236" s="283"/>
      <c r="I236" s="284"/>
      <c r="J236" s="40"/>
    </row>
    <row r="237" spans="3:10" ht="28.25" customHeight="1">
      <c r="C237" s="307" t="s">
        <v>674</v>
      </c>
      <c r="D237" s="308" t="s">
        <v>756</v>
      </c>
      <c r="E237" s="308"/>
      <c r="F237" s="309" t="s">
        <v>115</v>
      </c>
      <c r="G237" s="310">
        <v>1.0476000000000001</v>
      </c>
      <c r="H237" s="311">
        <v>0</v>
      </c>
      <c r="I237" s="312">
        <f>G237*H237</f>
        <v>0</v>
      </c>
      <c r="J237" s="40"/>
    </row>
    <row r="238" spans="3:10" ht="31.75" customHeight="1">
      <c r="C238" s="307">
        <v>2</v>
      </c>
      <c r="D238" s="308" t="s">
        <v>757</v>
      </c>
      <c r="E238" s="308"/>
      <c r="F238" s="309" t="s">
        <v>115</v>
      </c>
      <c r="G238" s="310">
        <v>1.0476000000000001</v>
      </c>
      <c r="H238" s="311">
        <v>0</v>
      </c>
      <c r="I238" s="312">
        <f>G238*H238</f>
        <v>0</v>
      </c>
      <c r="J238" s="40"/>
    </row>
    <row r="239" spans="3:10" ht="15" customHeight="1">
      <c r="C239" s="307">
        <v>3</v>
      </c>
      <c r="D239" s="308" t="s">
        <v>758</v>
      </c>
      <c r="E239" s="308"/>
      <c r="F239" s="309" t="s">
        <v>79</v>
      </c>
      <c r="G239" s="310">
        <v>0.20480000000000001</v>
      </c>
      <c r="H239" s="311">
        <v>0</v>
      </c>
      <c r="I239" s="312">
        <f>G239*H239</f>
        <v>0</v>
      </c>
      <c r="J239" s="40"/>
    </row>
    <row r="240" spans="3:10" ht="15" customHeight="1">
      <c r="C240" s="204" t="s">
        <v>759</v>
      </c>
      <c r="D240" s="205"/>
      <c r="E240" s="206"/>
      <c r="F240" s="206"/>
      <c r="G240" s="206"/>
      <c r="H240" s="262"/>
      <c r="I240" s="263">
        <f>SUM(I237:I239)</f>
        <v>0</v>
      </c>
      <c r="J240" s="40"/>
    </row>
    <row r="241" spans="3:10" ht="15" customHeight="1">
      <c r="C241" s="193" t="s">
        <v>72</v>
      </c>
      <c r="D241" s="194" t="s">
        <v>760</v>
      </c>
      <c r="E241" s="195"/>
      <c r="F241" s="196"/>
      <c r="G241" s="196"/>
      <c r="H241" s="264"/>
      <c r="I241" s="198"/>
      <c r="J241" s="40"/>
    </row>
    <row r="242" spans="3:10" ht="29.5" customHeight="1">
      <c r="C242" s="258" t="s">
        <v>674</v>
      </c>
      <c r="D242" s="196" t="s">
        <v>761</v>
      </c>
      <c r="E242" s="265"/>
      <c r="F242" s="266" t="s">
        <v>115</v>
      </c>
      <c r="G242" s="296">
        <v>1.0476000000000001</v>
      </c>
      <c r="H242" s="264">
        <v>0</v>
      </c>
      <c r="I242" s="203">
        <f>G242*H242</f>
        <v>0</v>
      </c>
      <c r="J242" s="40"/>
    </row>
    <row r="243" spans="3:10" ht="15" customHeight="1">
      <c r="C243" s="204" t="s">
        <v>762</v>
      </c>
      <c r="D243" s="215"/>
      <c r="E243" s="216"/>
      <c r="F243" s="216"/>
      <c r="G243" s="216"/>
      <c r="H243" s="267"/>
      <c r="I243" s="208">
        <f>SUM(I242:I242)</f>
        <v>0</v>
      </c>
      <c r="J243" s="40"/>
    </row>
    <row r="244" spans="3:10" ht="15" customHeight="1">
      <c r="C244" s="220" t="s">
        <v>89</v>
      </c>
      <c r="D244" s="221" t="s">
        <v>763</v>
      </c>
      <c r="E244" s="222"/>
      <c r="F244" s="222"/>
      <c r="G244" s="222"/>
      <c r="H244" s="269"/>
      <c r="I244" s="224">
        <f>I240+I243</f>
        <v>0</v>
      </c>
      <c r="J244" s="40"/>
    </row>
    <row r="245" spans="3:10" ht="15" customHeight="1">
      <c r="C245" s="227" t="s">
        <v>91</v>
      </c>
      <c r="D245" s="228" t="s">
        <v>684</v>
      </c>
      <c r="E245" s="229"/>
      <c r="F245" s="229"/>
      <c r="G245" s="313"/>
      <c r="H245" s="96">
        <f>$M$3</f>
        <v>0.1</v>
      </c>
      <c r="I245" s="315">
        <f>I244*H245</f>
        <v>0</v>
      </c>
      <c r="J245" s="40"/>
    </row>
    <row r="246" spans="3:10" ht="15" customHeight="1">
      <c r="C246" s="316" t="s">
        <v>93</v>
      </c>
      <c r="D246" s="317" t="s">
        <v>94</v>
      </c>
      <c r="E246" s="244"/>
      <c r="F246" s="244"/>
      <c r="G246" s="244"/>
      <c r="H246" s="318"/>
      <c r="I246" s="320">
        <f>SUM(I244:I245)</f>
        <v>0</v>
      </c>
      <c r="J246" s="40"/>
    </row>
    <row r="247" spans="3:10" ht="15" customHeight="1">
      <c r="C247" s="46"/>
      <c r="D247" s="46"/>
      <c r="G247" s="102"/>
    </row>
    <row r="248" spans="3:10" ht="15" customHeight="1">
      <c r="C248" s="46"/>
      <c r="G248" s="102"/>
      <c r="J248" s="47">
        <f>I262</f>
        <v>0</v>
      </c>
    </row>
    <row r="249" spans="3:10" ht="15" customHeight="1">
      <c r="C249" s="184" t="s">
        <v>764</v>
      </c>
      <c r="D249" s="321" t="s">
        <v>765</v>
      </c>
      <c r="E249" s="255"/>
      <c r="F249" s="255"/>
      <c r="G249" s="255"/>
      <c r="H249" s="255"/>
      <c r="I249" s="188">
        <f>ROUNDDOWN(I262,-2)</f>
        <v>0</v>
      </c>
      <c r="J249" s="40"/>
    </row>
    <row r="250" spans="3:10" ht="15" customHeight="1">
      <c r="C250" s="189" t="s">
        <v>65</v>
      </c>
      <c r="D250" s="190" t="s">
        <v>66</v>
      </c>
      <c r="E250" s="190"/>
      <c r="F250" s="190" t="s">
        <v>669</v>
      </c>
      <c r="G250" s="190" t="s">
        <v>67</v>
      </c>
      <c r="H250" s="190" t="s">
        <v>670</v>
      </c>
      <c r="I250" s="192" t="s">
        <v>671</v>
      </c>
      <c r="J250" s="40"/>
    </row>
    <row r="251" spans="3:10" ht="15" customHeight="1">
      <c r="C251" s="193" t="s">
        <v>69</v>
      </c>
      <c r="D251" s="194" t="s">
        <v>755</v>
      </c>
      <c r="E251" s="195"/>
      <c r="F251" s="196"/>
      <c r="G251" s="196"/>
      <c r="H251" s="196"/>
      <c r="I251" s="198"/>
      <c r="J251" s="40"/>
    </row>
    <row r="252" spans="3:10" ht="30" customHeight="1">
      <c r="C252" s="258" t="s">
        <v>674</v>
      </c>
      <c r="D252" s="308" t="s">
        <v>756</v>
      </c>
      <c r="E252" s="308"/>
      <c r="F252" s="309" t="s">
        <v>115</v>
      </c>
      <c r="G252" s="310">
        <v>1.0476000000000001</v>
      </c>
      <c r="H252" s="311">
        <f>H236</f>
        <v>0</v>
      </c>
      <c r="I252" s="312">
        <f>G252*H252</f>
        <v>0</v>
      </c>
      <c r="J252" s="40"/>
    </row>
    <row r="253" spans="3:10" ht="33.5" customHeight="1">
      <c r="C253" s="258">
        <v>2</v>
      </c>
      <c r="D253" s="308" t="s">
        <v>757</v>
      </c>
      <c r="E253" s="308"/>
      <c r="F253" s="309" t="s">
        <v>115</v>
      </c>
      <c r="G253" s="310">
        <v>1.0476000000000001</v>
      </c>
      <c r="H253" s="311">
        <f>H237</f>
        <v>0</v>
      </c>
      <c r="I253" s="312">
        <f>G253*H253</f>
        <v>0</v>
      </c>
      <c r="J253" s="40"/>
    </row>
    <row r="254" spans="3:10" ht="26.5" customHeight="1">
      <c r="C254" s="258">
        <v>3</v>
      </c>
      <c r="D254" s="308" t="s">
        <v>766</v>
      </c>
      <c r="E254" s="308"/>
      <c r="F254" s="309" t="s">
        <v>79</v>
      </c>
      <c r="G254" s="310">
        <v>0.20480000000000001</v>
      </c>
      <c r="H254" s="311">
        <f>H238</f>
        <v>0</v>
      </c>
      <c r="I254" s="312">
        <f>G254*H254</f>
        <v>0</v>
      </c>
      <c r="J254" s="40"/>
    </row>
    <row r="255" spans="3:10" ht="15" customHeight="1">
      <c r="C255" s="258">
        <v>4</v>
      </c>
      <c r="D255" s="308" t="s">
        <v>767</v>
      </c>
      <c r="E255" s="308"/>
      <c r="F255" s="309" t="s">
        <v>493</v>
      </c>
      <c r="G255" s="310">
        <v>1</v>
      </c>
      <c r="H255" s="311">
        <v>0</v>
      </c>
      <c r="I255" s="312">
        <f>G255*H255</f>
        <v>0</v>
      </c>
      <c r="J255" s="40"/>
    </row>
    <row r="256" spans="3:10" ht="15" customHeight="1">
      <c r="C256" s="204" t="s">
        <v>759</v>
      </c>
      <c r="D256" s="205"/>
      <c r="E256" s="206"/>
      <c r="F256" s="206"/>
      <c r="G256" s="206"/>
      <c r="H256" s="262"/>
      <c r="I256" s="263">
        <f>SUM(I252:I255)</f>
        <v>0</v>
      </c>
      <c r="J256" s="40"/>
    </row>
    <row r="257" spans="3:10" ht="15" customHeight="1">
      <c r="C257" s="193" t="s">
        <v>72</v>
      </c>
      <c r="D257" s="194" t="s">
        <v>760</v>
      </c>
      <c r="E257" s="195"/>
      <c r="F257" s="196"/>
      <c r="G257" s="196"/>
      <c r="H257" s="264"/>
      <c r="I257" s="198"/>
      <c r="J257" s="40"/>
    </row>
    <row r="258" spans="3:10" ht="24" customHeight="1">
      <c r="C258" s="258" t="s">
        <v>674</v>
      </c>
      <c r="D258" s="196" t="s">
        <v>761</v>
      </c>
      <c r="E258" s="265"/>
      <c r="F258" s="266" t="s">
        <v>115</v>
      </c>
      <c r="G258" s="296">
        <v>1.0476000000000001</v>
      </c>
      <c r="H258" s="264">
        <v>0</v>
      </c>
      <c r="I258" s="203">
        <f>G258*H258</f>
        <v>0</v>
      </c>
      <c r="J258" s="40"/>
    </row>
    <row r="259" spans="3:10" ht="15" customHeight="1">
      <c r="C259" s="204" t="s">
        <v>762</v>
      </c>
      <c r="D259" s="215"/>
      <c r="E259" s="216"/>
      <c r="F259" s="216"/>
      <c r="G259" s="216"/>
      <c r="H259" s="267"/>
      <c r="I259" s="208">
        <f>SUM(I258:I258)</f>
        <v>0</v>
      </c>
      <c r="J259" s="40"/>
    </row>
    <row r="260" spans="3:10" ht="15" customHeight="1">
      <c r="C260" s="220" t="s">
        <v>89</v>
      </c>
      <c r="D260" s="221" t="s">
        <v>763</v>
      </c>
      <c r="E260" s="222"/>
      <c r="F260" s="222"/>
      <c r="G260" s="222"/>
      <c r="H260" s="269" t="s">
        <v>3073</v>
      </c>
      <c r="I260" s="224">
        <f>I259+I256</f>
        <v>0</v>
      </c>
      <c r="J260" s="40"/>
    </row>
    <row r="261" spans="3:10" ht="15" customHeight="1">
      <c r="C261" s="227" t="s">
        <v>91</v>
      </c>
      <c r="D261" s="228" t="s">
        <v>684</v>
      </c>
      <c r="E261" s="229"/>
      <c r="F261" s="229"/>
      <c r="G261" s="313"/>
      <c r="H261" s="96">
        <f>$M$3</f>
        <v>0.1</v>
      </c>
      <c r="I261" s="315">
        <f>I260*H261</f>
        <v>0</v>
      </c>
      <c r="J261" s="40"/>
    </row>
    <row r="262" spans="3:10" ht="15" customHeight="1">
      <c r="C262" s="316" t="s">
        <v>93</v>
      </c>
      <c r="D262" s="317" t="s">
        <v>94</v>
      </c>
      <c r="E262" s="244"/>
      <c r="F262" s="244"/>
      <c r="G262" s="244"/>
      <c r="H262" s="318"/>
      <c r="I262" s="320">
        <f>SUM(I260:I261)</f>
        <v>0</v>
      </c>
      <c r="J262" s="40"/>
    </row>
    <row r="263" spans="3:10" ht="15" customHeight="1">
      <c r="C263" s="46"/>
      <c r="D263" s="46"/>
      <c r="G263" s="102"/>
    </row>
    <row r="264" spans="3:10" ht="15" customHeight="1">
      <c r="C264" s="322" t="s">
        <v>768</v>
      </c>
      <c r="D264" s="323" t="s">
        <v>769</v>
      </c>
      <c r="E264" s="244"/>
      <c r="F264" s="244"/>
      <c r="G264" s="244"/>
      <c r="H264" s="319"/>
      <c r="I264" s="245"/>
      <c r="J264" s="40"/>
    </row>
    <row r="265" spans="3:10" ht="15" customHeight="1">
      <c r="C265" s="184" t="s">
        <v>770</v>
      </c>
      <c r="D265" s="186" t="s">
        <v>771</v>
      </c>
      <c r="E265" s="186"/>
      <c r="F265" s="324"/>
      <c r="G265" s="324"/>
      <c r="H265" s="325"/>
      <c r="I265" s="188">
        <f>ROUNDDOWN(I277,-2)</f>
        <v>20400</v>
      </c>
      <c r="J265" s="332">
        <f>I277</f>
        <v>20493</v>
      </c>
    </row>
    <row r="266" spans="3:10" ht="15" customHeight="1">
      <c r="C266" s="189" t="s">
        <v>65</v>
      </c>
      <c r="D266" s="190" t="s">
        <v>66</v>
      </c>
      <c r="E266" s="190" t="s">
        <v>772</v>
      </c>
      <c r="F266" s="190" t="s">
        <v>669</v>
      </c>
      <c r="G266" s="190" t="s">
        <v>67</v>
      </c>
      <c r="H266" s="191" t="s">
        <v>670</v>
      </c>
      <c r="I266" s="192" t="s">
        <v>671</v>
      </c>
      <c r="J266" s="40"/>
    </row>
    <row r="267" spans="3:10" ht="15" customHeight="1">
      <c r="C267" s="193" t="s">
        <v>69</v>
      </c>
      <c r="D267" s="194" t="s">
        <v>672</v>
      </c>
      <c r="E267" s="195"/>
      <c r="F267" s="196"/>
      <c r="G267" s="196"/>
      <c r="H267" s="197"/>
      <c r="I267" s="198"/>
      <c r="J267" s="40"/>
    </row>
    <row r="268" spans="3:10" ht="15" customHeight="1">
      <c r="C268" s="199">
        <v>1</v>
      </c>
      <c r="D268" s="195" t="s">
        <v>8</v>
      </c>
      <c r="E268" s="200" t="s">
        <v>9</v>
      </c>
      <c r="F268" s="200" t="s">
        <v>10</v>
      </c>
      <c r="G268" s="326">
        <v>0.1</v>
      </c>
      <c r="H268" s="202">
        <f>UPAH!J6</f>
        <v>176000</v>
      </c>
      <c r="I268" s="203">
        <f>G268*H268</f>
        <v>17600</v>
      </c>
      <c r="J268" s="40"/>
    </row>
    <row r="269" spans="3:10" ht="15" customHeight="1">
      <c r="C269" s="199">
        <v>2</v>
      </c>
      <c r="D269" s="195" t="s">
        <v>31</v>
      </c>
      <c r="E269" s="200" t="s">
        <v>32</v>
      </c>
      <c r="F269" s="200" t="s">
        <v>10</v>
      </c>
      <c r="G269" s="326">
        <v>5.0000000000000001E-3</v>
      </c>
      <c r="H269" s="202">
        <f>UPAH!J28</f>
        <v>206000</v>
      </c>
      <c r="I269" s="203">
        <f>G269*H269</f>
        <v>1030</v>
      </c>
      <c r="J269" s="40"/>
    </row>
    <row r="270" spans="3:10" ht="15" customHeight="1">
      <c r="C270" s="285" t="s">
        <v>708</v>
      </c>
      <c r="D270" s="206"/>
      <c r="E270" s="206"/>
      <c r="F270" s="206"/>
      <c r="G270" s="206"/>
      <c r="H270" s="207"/>
      <c r="I270" s="224">
        <f>SUM(I268:I269)</f>
        <v>18630</v>
      </c>
      <c r="J270" s="40"/>
    </row>
    <row r="271" spans="3:10" ht="15" customHeight="1">
      <c r="C271" s="327" t="s">
        <v>72</v>
      </c>
      <c r="D271" s="194" t="s">
        <v>73</v>
      </c>
      <c r="E271" s="195"/>
      <c r="F271" s="196"/>
      <c r="G271" s="196"/>
      <c r="H271" s="218"/>
      <c r="I271" s="198"/>
      <c r="J271" s="40"/>
    </row>
    <row r="272" spans="3:10" ht="15" customHeight="1">
      <c r="C272" s="285" t="s">
        <v>85</v>
      </c>
      <c r="D272" s="328"/>
      <c r="E272" s="216"/>
      <c r="F272" s="206"/>
      <c r="G272" s="206"/>
      <c r="H272" s="207"/>
      <c r="I272" s="198"/>
      <c r="J272" s="40"/>
    </row>
    <row r="273" spans="1:10" ht="15" customHeight="1">
      <c r="C273" s="193" t="s">
        <v>86</v>
      </c>
      <c r="D273" s="194" t="s">
        <v>87</v>
      </c>
      <c r="E273" s="195"/>
      <c r="F273" s="196"/>
      <c r="G273" s="196"/>
      <c r="H273" s="218"/>
      <c r="I273" s="198"/>
      <c r="J273" s="40"/>
    </row>
    <row r="274" spans="1:10" ht="15" customHeight="1">
      <c r="C274" s="285" t="s">
        <v>88</v>
      </c>
      <c r="D274" s="206"/>
      <c r="E274" s="206"/>
      <c r="F274" s="206"/>
      <c r="G274" s="206"/>
      <c r="H274" s="207"/>
      <c r="I274" s="246">
        <v>0</v>
      </c>
      <c r="J274" s="40"/>
    </row>
    <row r="275" spans="1:10" ht="15" customHeight="1">
      <c r="C275" s="220" t="s">
        <v>89</v>
      </c>
      <c r="D275" s="221" t="s">
        <v>90</v>
      </c>
      <c r="E275" s="222"/>
      <c r="F275" s="222"/>
      <c r="G275" s="222"/>
      <c r="H275" s="223"/>
      <c r="I275" s="224">
        <f>I270+I272+I274</f>
        <v>18630</v>
      </c>
      <c r="J275" s="40"/>
    </row>
    <row r="276" spans="1:10" ht="15" customHeight="1">
      <c r="C276" s="220" t="s">
        <v>91</v>
      </c>
      <c r="D276" s="221" t="s">
        <v>684</v>
      </c>
      <c r="E276" s="222"/>
      <c r="F276" s="222"/>
      <c r="G276" s="225"/>
      <c r="H276" s="96">
        <f>$M$3</f>
        <v>0.1</v>
      </c>
      <c r="I276" s="224">
        <f>I275*10%</f>
        <v>1863</v>
      </c>
      <c r="J276" s="40"/>
    </row>
    <row r="277" spans="1:10" ht="15" customHeight="1">
      <c r="C277" s="329" t="s">
        <v>93</v>
      </c>
      <c r="D277" s="330" t="s">
        <v>94</v>
      </c>
      <c r="E277" s="247"/>
      <c r="F277" s="247"/>
      <c r="G277" s="247"/>
      <c r="H277" s="331"/>
      <c r="I277" s="303">
        <f>SUM(I275:I276)</f>
        <v>20493</v>
      </c>
      <c r="J277" s="40"/>
    </row>
    <row r="278" spans="1:10" ht="15" customHeight="1">
      <c r="B278" s="113"/>
      <c r="D278" s="46"/>
      <c r="G278" s="102"/>
    </row>
    <row r="279" spans="1:10" ht="15" customHeight="1">
      <c r="A279" s="333"/>
      <c r="B279" s="334"/>
      <c r="C279" s="350" t="s">
        <v>773</v>
      </c>
      <c r="D279" s="1398" t="s">
        <v>774</v>
      </c>
      <c r="E279" s="1398"/>
      <c r="F279" s="1398"/>
      <c r="G279" s="1398"/>
      <c r="H279" s="1398"/>
      <c r="I279" s="351">
        <f>ROUNDDOWN(I291,-2)</f>
        <v>10800</v>
      </c>
      <c r="J279" s="332">
        <f>I291</f>
        <v>10813</v>
      </c>
    </row>
    <row r="280" spans="1:10" ht="15" customHeight="1">
      <c r="A280" s="333"/>
      <c r="C280" s="352" t="s">
        <v>65</v>
      </c>
      <c r="D280" s="352" t="s">
        <v>66</v>
      </c>
      <c r="E280" s="352"/>
      <c r="F280" s="352" t="s">
        <v>669</v>
      </c>
      <c r="G280" s="352" t="s">
        <v>67</v>
      </c>
      <c r="H280" s="353" t="s">
        <v>670</v>
      </c>
      <c r="I280" s="354" t="s">
        <v>671</v>
      </c>
      <c r="J280" s="40"/>
    </row>
    <row r="281" spans="1:10" ht="15" customHeight="1">
      <c r="A281" s="333"/>
      <c r="C281" s="352" t="s">
        <v>69</v>
      </c>
      <c r="D281" s="355" t="s">
        <v>672</v>
      </c>
      <c r="E281" s="356"/>
      <c r="F281" s="357"/>
      <c r="G281" s="357"/>
      <c r="H281" s="358"/>
      <c r="I281" s="359"/>
      <c r="J281" s="40"/>
    </row>
    <row r="282" spans="1:10" ht="15" customHeight="1">
      <c r="A282" s="333"/>
      <c r="C282" s="360">
        <v>1</v>
      </c>
      <c r="D282" s="356" t="s">
        <v>8</v>
      </c>
      <c r="E282" s="361" t="s">
        <v>9</v>
      </c>
      <c r="F282" s="361" t="s">
        <v>10</v>
      </c>
      <c r="G282" s="362">
        <v>0.05</v>
      </c>
      <c r="H282" s="363">
        <f>UPAH!J6</f>
        <v>176000</v>
      </c>
      <c r="I282" s="363">
        <f>G282*H282</f>
        <v>8800</v>
      </c>
      <c r="J282" s="40"/>
    </row>
    <row r="283" spans="1:10" ht="15" customHeight="1">
      <c r="A283" s="333"/>
      <c r="C283" s="360">
        <v>2</v>
      </c>
      <c r="D283" s="356" t="s">
        <v>31</v>
      </c>
      <c r="E283" s="361" t="s">
        <v>32</v>
      </c>
      <c r="F283" s="361" t="s">
        <v>10</v>
      </c>
      <c r="G283" s="362">
        <v>5.0000000000000001E-3</v>
      </c>
      <c r="H283" s="363">
        <f>UPAH!J28</f>
        <v>206000</v>
      </c>
      <c r="I283" s="363">
        <f>G283*H283</f>
        <v>1030</v>
      </c>
      <c r="J283" s="40"/>
    </row>
    <row r="284" spans="1:10" ht="15" customHeight="1">
      <c r="A284" s="333"/>
      <c r="C284" s="364" t="s">
        <v>708</v>
      </c>
      <c r="D284" s="364"/>
      <c r="E284" s="364"/>
      <c r="F284" s="364"/>
      <c r="G284" s="364"/>
      <c r="H284" s="365"/>
      <c r="I284" s="366">
        <f>SUM(I282:I283)</f>
        <v>9830</v>
      </c>
      <c r="J284" s="40"/>
    </row>
    <row r="285" spans="1:10" ht="15" customHeight="1">
      <c r="A285" s="333"/>
      <c r="C285" s="352" t="s">
        <v>72</v>
      </c>
      <c r="D285" s="355" t="s">
        <v>73</v>
      </c>
      <c r="E285" s="356"/>
      <c r="F285" s="357"/>
      <c r="G285" s="357"/>
      <c r="H285" s="359"/>
      <c r="I285" s="359"/>
      <c r="J285" s="40"/>
    </row>
    <row r="286" spans="1:10" ht="15" customHeight="1">
      <c r="A286" s="333"/>
      <c r="C286" s="364" t="s">
        <v>85</v>
      </c>
      <c r="D286" s="364"/>
      <c r="E286" s="364"/>
      <c r="F286" s="364"/>
      <c r="G286" s="364"/>
      <c r="H286" s="365"/>
      <c r="I286" s="367">
        <v>0</v>
      </c>
      <c r="J286" s="40"/>
    </row>
    <row r="287" spans="1:10" ht="15" customHeight="1">
      <c r="A287" s="333"/>
      <c r="C287" s="352" t="s">
        <v>86</v>
      </c>
      <c r="D287" s="355" t="s">
        <v>87</v>
      </c>
      <c r="E287" s="356"/>
      <c r="F287" s="357"/>
      <c r="G287" s="357"/>
      <c r="H287" s="359"/>
      <c r="I287" s="359"/>
      <c r="J287" s="40"/>
    </row>
    <row r="288" spans="1:10" ht="15" customHeight="1">
      <c r="A288" s="333"/>
      <c r="C288" s="364" t="s">
        <v>88</v>
      </c>
      <c r="D288" s="364"/>
      <c r="E288" s="364"/>
      <c r="F288" s="364"/>
      <c r="G288" s="364"/>
      <c r="H288" s="365"/>
      <c r="I288" s="367">
        <v>0</v>
      </c>
      <c r="J288" s="40"/>
    </row>
    <row r="289" spans="1:10" ht="15" customHeight="1">
      <c r="A289" s="333"/>
      <c r="C289" s="368" t="s">
        <v>89</v>
      </c>
      <c r="D289" s="369" t="s">
        <v>90</v>
      </c>
      <c r="E289" s="370"/>
      <c r="F289" s="370"/>
      <c r="G289" s="370"/>
      <c r="H289" s="371"/>
      <c r="I289" s="366">
        <f>I284+I286+I288</f>
        <v>9830</v>
      </c>
      <c r="J289" s="40"/>
    </row>
    <row r="290" spans="1:10" ht="15" customHeight="1">
      <c r="A290" s="333"/>
      <c r="C290" s="368" t="s">
        <v>91</v>
      </c>
      <c r="D290" s="369" t="s">
        <v>684</v>
      </c>
      <c r="E290" s="370"/>
      <c r="F290" s="370"/>
      <c r="G290" s="370"/>
      <c r="H290" s="96">
        <f>$M$3</f>
        <v>0.1</v>
      </c>
      <c r="I290" s="366">
        <f>I289*H290</f>
        <v>983</v>
      </c>
      <c r="J290" s="40"/>
    </row>
    <row r="291" spans="1:10" ht="15" customHeight="1">
      <c r="A291" s="333"/>
      <c r="C291" s="368" t="s">
        <v>93</v>
      </c>
      <c r="D291" s="369" t="s">
        <v>94</v>
      </c>
      <c r="E291" s="370"/>
      <c r="F291" s="370"/>
      <c r="G291" s="370"/>
      <c r="H291" s="371"/>
      <c r="I291" s="373">
        <f>SUM(I289:I290)</f>
        <v>10813</v>
      </c>
      <c r="J291" s="40"/>
    </row>
    <row r="292" spans="1:10" ht="15" customHeight="1">
      <c r="A292" s="333"/>
      <c r="C292" s="46"/>
      <c r="D292" s="46"/>
      <c r="G292" s="102"/>
      <c r="H292" s="112"/>
      <c r="I292" s="47"/>
    </row>
    <row r="293" spans="1:10" ht="15" customHeight="1">
      <c r="A293" s="333"/>
      <c r="C293" s="184" t="s">
        <v>775</v>
      </c>
      <c r="D293" s="185" t="s">
        <v>776</v>
      </c>
      <c r="E293" s="186"/>
      <c r="F293" s="324"/>
      <c r="G293" s="324"/>
      <c r="H293" s="325"/>
      <c r="I293" s="374">
        <f>ROUNDDOWN(I306,-2)</f>
        <v>17300</v>
      </c>
      <c r="J293" s="40"/>
    </row>
    <row r="294" spans="1:10" ht="15" customHeight="1">
      <c r="A294" s="333"/>
      <c r="C294" s="189" t="s">
        <v>65</v>
      </c>
      <c r="D294" s="190" t="s">
        <v>66</v>
      </c>
      <c r="E294" s="190"/>
      <c r="F294" s="190" t="s">
        <v>669</v>
      </c>
      <c r="G294" s="190" t="s">
        <v>67</v>
      </c>
      <c r="H294" s="191" t="s">
        <v>670</v>
      </c>
      <c r="I294" s="192" t="s">
        <v>671</v>
      </c>
      <c r="J294" s="40"/>
    </row>
    <row r="295" spans="1:10" ht="15" customHeight="1">
      <c r="A295" s="333"/>
      <c r="C295" s="193" t="s">
        <v>69</v>
      </c>
      <c r="D295" s="194" t="s">
        <v>672</v>
      </c>
      <c r="E295" s="195"/>
      <c r="F295" s="196"/>
      <c r="G295" s="196"/>
      <c r="H295" s="197"/>
      <c r="I295" s="198"/>
      <c r="J295" s="40"/>
    </row>
    <row r="296" spans="1:10" ht="15" customHeight="1">
      <c r="A296" s="333"/>
      <c r="C296" s="199">
        <v>1</v>
      </c>
      <c r="D296" s="195" t="s">
        <v>8</v>
      </c>
      <c r="E296" s="200" t="s">
        <v>9</v>
      </c>
      <c r="F296" s="200" t="s">
        <v>10</v>
      </c>
      <c r="G296" s="326">
        <v>0.08</v>
      </c>
      <c r="H296" s="202">
        <f>UPAH!J6</f>
        <v>176000</v>
      </c>
      <c r="I296" s="203">
        <f>G296*H296</f>
        <v>14080</v>
      </c>
      <c r="J296" s="40"/>
    </row>
    <row r="297" spans="1:10" ht="15" customHeight="1">
      <c r="A297" s="333"/>
      <c r="C297" s="199">
        <v>2</v>
      </c>
      <c r="D297" s="195" t="s">
        <v>31</v>
      </c>
      <c r="E297" s="200" t="s">
        <v>32</v>
      </c>
      <c r="F297" s="200" t="s">
        <v>10</v>
      </c>
      <c r="G297" s="326">
        <v>8.0000000000000002E-3</v>
      </c>
      <c r="H297" s="202">
        <f>UPAH!J28</f>
        <v>206000</v>
      </c>
      <c r="I297" s="203">
        <f>G297*H297</f>
        <v>1648</v>
      </c>
      <c r="J297" s="40"/>
    </row>
    <row r="298" spans="1:10" ht="15" customHeight="1">
      <c r="A298" s="333"/>
      <c r="C298" s="285" t="s">
        <v>708</v>
      </c>
      <c r="D298" s="216"/>
      <c r="E298" s="216"/>
      <c r="F298" s="216"/>
      <c r="G298" s="216"/>
      <c r="H298" s="217"/>
      <c r="I298" s="208">
        <f>SUM(I296:I297)</f>
        <v>15728</v>
      </c>
      <c r="J298" s="40"/>
    </row>
    <row r="299" spans="1:10" ht="15" customHeight="1">
      <c r="A299" s="333"/>
      <c r="C299" s="193" t="s">
        <v>72</v>
      </c>
      <c r="D299" s="194" t="s">
        <v>73</v>
      </c>
      <c r="E299" s="195"/>
      <c r="F299" s="196"/>
      <c r="G299" s="196"/>
      <c r="H299" s="218"/>
      <c r="I299" s="198"/>
      <c r="J299" s="40"/>
    </row>
    <row r="300" spans="1:10" ht="15" customHeight="1">
      <c r="A300" s="333"/>
      <c r="C300" s="285" t="s">
        <v>85</v>
      </c>
      <c r="D300" s="216"/>
      <c r="E300" s="216"/>
      <c r="F300" s="216"/>
      <c r="G300" s="216"/>
      <c r="H300" s="217"/>
      <c r="I300" s="375">
        <v>0</v>
      </c>
      <c r="J300" s="40"/>
    </row>
    <row r="301" spans="1:10" ht="15" customHeight="1">
      <c r="A301" s="333"/>
      <c r="C301" s="193" t="s">
        <v>86</v>
      </c>
      <c r="D301" s="194" t="s">
        <v>87</v>
      </c>
      <c r="E301" s="195"/>
      <c r="F301" s="196"/>
      <c r="G301" s="196"/>
      <c r="H301" s="218"/>
      <c r="I301" s="198"/>
      <c r="J301" s="40"/>
    </row>
    <row r="302" spans="1:10" ht="15" customHeight="1">
      <c r="A302" s="333"/>
      <c r="C302" s="250">
        <v>1</v>
      </c>
      <c r="D302" s="195" t="s">
        <v>777</v>
      </c>
      <c r="E302" s="195"/>
      <c r="F302" s="210" t="s">
        <v>778</v>
      </c>
      <c r="G302" s="211">
        <v>3.5700000000000003E-2</v>
      </c>
      <c r="H302" s="202">
        <v>1</v>
      </c>
      <c r="I302" s="203">
        <f>G302*H302</f>
        <v>3.5700000000000003E-2</v>
      </c>
      <c r="J302" s="40"/>
    </row>
    <row r="303" spans="1:10" ht="15" customHeight="1">
      <c r="A303" s="333"/>
      <c r="C303" s="285" t="s">
        <v>88</v>
      </c>
      <c r="D303" s="216"/>
      <c r="E303" s="216"/>
      <c r="F303" s="216"/>
      <c r="G303" s="216"/>
      <c r="H303" s="217"/>
      <c r="I303" s="208">
        <f>SUM(I302)</f>
        <v>3.5700000000000003E-2</v>
      </c>
      <c r="J303" s="40"/>
    </row>
    <row r="304" spans="1:10" ht="15" customHeight="1">
      <c r="A304" s="333"/>
      <c r="C304" s="220" t="s">
        <v>89</v>
      </c>
      <c r="D304" s="221" t="s">
        <v>90</v>
      </c>
      <c r="E304" s="222"/>
      <c r="F304" s="222"/>
      <c r="G304" s="222"/>
      <c r="H304" s="223"/>
      <c r="I304" s="224">
        <f>I298+I300+I303</f>
        <v>15728.0357</v>
      </c>
      <c r="J304" s="40"/>
    </row>
    <row r="305" spans="1:10" ht="15" customHeight="1">
      <c r="A305" s="333"/>
      <c r="C305" s="227" t="s">
        <v>91</v>
      </c>
      <c r="D305" s="228" t="s">
        <v>684</v>
      </c>
      <c r="E305" s="229"/>
      <c r="F305" s="229"/>
      <c r="G305" s="313"/>
      <c r="H305" s="96">
        <f>$M$3</f>
        <v>0.1</v>
      </c>
      <c r="I305" s="315">
        <f>I304*H305</f>
        <v>1572.80357</v>
      </c>
      <c r="J305" s="40"/>
    </row>
    <row r="306" spans="1:10" ht="15" customHeight="1">
      <c r="A306" s="333"/>
      <c r="C306" s="316" t="s">
        <v>93</v>
      </c>
      <c r="D306" s="317" t="s">
        <v>94</v>
      </c>
      <c r="E306" s="244"/>
      <c r="F306" s="244"/>
      <c r="G306" s="244"/>
      <c r="H306" s="376"/>
      <c r="I306" s="320">
        <f>SUM(I304:I305)</f>
        <v>17300.83927</v>
      </c>
      <c r="J306" s="40"/>
    </row>
    <row r="307" spans="1:10" ht="15" customHeight="1">
      <c r="A307" s="333"/>
      <c r="C307" s="46"/>
      <c r="D307" s="46"/>
      <c r="G307" s="102"/>
    </row>
    <row r="308" spans="1:10" ht="15" customHeight="1">
      <c r="A308" s="333"/>
      <c r="C308" s="350" t="s">
        <v>779</v>
      </c>
      <c r="D308" s="378" t="s">
        <v>780</v>
      </c>
      <c r="E308" s="379"/>
      <c r="F308" s="380"/>
      <c r="G308" s="380"/>
      <c r="H308" s="381"/>
      <c r="I308" s="351">
        <f>ROUNDDOWN(I321,-2)</f>
        <v>2500</v>
      </c>
      <c r="J308" s="40"/>
    </row>
    <row r="309" spans="1:10" ht="15" customHeight="1">
      <c r="A309" s="333"/>
      <c r="C309" s="352" t="s">
        <v>65</v>
      </c>
      <c r="D309" s="352" t="s">
        <v>66</v>
      </c>
      <c r="E309" s="352"/>
      <c r="F309" s="352" t="s">
        <v>669</v>
      </c>
      <c r="G309" s="352" t="s">
        <v>67</v>
      </c>
      <c r="H309" s="353" t="s">
        <v>670</v>
      </c>
      <c r="I309" s="354" t="s">
        <v>671</v>
      </c>
      <c r="J309" s="40"/>
    </row>
    <row r="310" spans="1:10" ht="15" customHeight="1">
      <c r="A310" s="333"/>
      <c r="C310" s="352" t="s">
        <v>69</v>
      </c>
      <c r="D310" s="355" t="s">
        <v>672</v>
      </c>
      <c r="E310" s="356"/>
      <c r="F310" s="357"/>
      <c r="G310" s="357"/>
      <c r="H310" s="358"/>
      <c r="I310" s="359"/>
      <c r="J310" s="40"/>
    </row>
    <row r="311" spans="1:10" ht="15" customHeight="1">
      <c r="A311" s="333"/>
      <c r="C311" s="360">
        <v>1</v>
      </c>
      <c r="D311" s="356" t="s">
        <v>8</v>
      </c>
      <c r="E311" s="361" t="s">
        <v>9</v>
      </c>
      <c r="F311" s="361" t="s">
        <v>10</v>
      </c>
      <c r="G311" s="362">
        <v>1.2E-2</v>
      </c>
      <c r="H311" s="363">
        <f>UPAH!J6</f>
        <v>176000</v>
      </c>
      <c r="I311" s="363">
        <f>G311*H311</f>
        <v>2112</v>
      </c>
      <c r="J311" s="40"/>
    </row>
    <row r="312" spans="1:10" ht="15" customHeight="1">
      <c r="A312" s="333"/>
      <c r="C312" s="360">
        <v>2</v>
      </c>
      <c r="D312" s="356" t="s">
        <v>31</v>
      </c>
      <c r="E312" s="361" t="s">
        <v>32</v>
      </c>
      <c r="F312" s="361" t="s">
        <v>10</v>
      </c>
      <c r="G312" s="382">
        <v>1.1999999999999999E-3</v>
      </c>
      <c r="H312" s="363">
        <f>UPAH!J28</f>
        <v>206000</v>
      </c>
      <c r="I312" s="363">
        <f>G312*H312</f>
        <v>247.2</v>
      </c>
      <c r="J312" s="40"/>
    </row>
    <row r="313" spans="1:10" ht="15" customHeight="1">
      <c r="A313" s="333"/>
      <c r="C313" s="364" t="s">
        <v>708</v>
      </c>
      <c r="D313" s="364"/>
      <c r="E313" s="364"/>
      <c r="F313" s="364"/>
      <c r="G313" s="364"/>
      <c r="H313" s="365"/>
      <c r="I313" s="383">
        <f>SUM(I311:I312)</f>
        <v>2359.1999999999998</v>
      </c>
      <c r="J313" s="40"/>
    </row>
    <row r="314" spans="1:10" ht="15" customHeight="1">
      <c r="A314" s="333"/>
      <c r="C314" s="352" t="s">
        <v>72</v>
      </c>
      <c r="D314" s="355" t="s">
        <v>73</v>
      </c>
      <c r="E314" s="356"/>
      <c r="F314" s="357"/>
      <c r="G314" s="357"/>
      <c r="H314" s="359"/>
      <c r="I314" s="359"/>
      <c r="J314" s="40"/>
    </row>
    <row r="315" spans="1:10" ht="15" customHeight="1">
      <c r="A315" s="333"/>
      <c r="C315" s="364" t="s">
        <v>85</v>
      </c>
      <c r="D315" s="364"/>
      <c r="E315" s="364"/>
      <c r="F315" s="364"/>
      <c r="G315" s="364"/>
      <c r="H315" s="365"/>
      <c r="I315" s="384">
        <v>0</v>
      </c>
      <c r="J315" s="40"/>
    </row>
    <row r="316" spans="1:10" ht="15" customHeight="1">
      <c r="A316" s="333"/>
      <c r="C316" s="352" t="s">
        <v>86</v>
      </c>
      <c r="D316" s="355" t="s">
        <v>87</v>
      </c>
      <c r="E316" s="356"/>
      <c r="F316" s="357"/>
      <c r="G316" s="357"/>
      <c r="H316" s="359"/>
      <c r="I316" s="359"/>
      <c r="J316" s="40"/>
    </row>
    <row r="317" spans="1:10" ht="15" customHeight="1">
      <c r="A317" s="333"/>
      <c r="C317" s="361">
        <v>1</v>
      </c>
      <c r="D317" s="356" t="s">
        <v>777</v>
      </c>
      <c r="E317" s="356"/>
      <c r="F317" s="385" t="s">
        <v>778</v>
      </c>
      <c r="G317" s="386">
        <v>6.25E-2</v>
      </c>
      <c r="H317" s="363">
        <v>1</v>
      </c>
      <c r="I317" s="363">
        <f>G317*H317</f>
        <v>6.25E-2</v>
      </c>
      <c r="J317" s="40"/>
    </row>
    <row r="318" spans="1:10" ht="15" customHeight="1">
      <c r="A318" s="333"/>
      <c r="C318" s="364" t="s">
        <v>88</v>
      </c>
      <c r="D318" s="364"/>
      <c r="E318" s="364"/>
      <c r="F318" s="364"/>
      <c r="G318" s="364"/>
      <c r="H318" s="365"/>
      <c r="I318" s="383">
        <f>SUM(I317)</f>
        <v>6.25E-2</v>
      </c>
      <c r="J318" s="40"/>
    </row>
    <row r="319" spans="1:10" ht="15" customHeight="1">
      <c r="A319" s="333"/>
      <c r="C319" s="368" t="s">
        <v>89</v>
      </c>
      <c r="D319" s="369" t="s">
        <v>90</v>
      </c>
      <c r="E319" s="370"/>
      <c r="F319" s="370"/>
      <c r="G319" s="370"/>
      <c r="H319" s="371"/>
      <c r="I319" s="366">
        <f>I313+I315+I318</f>
        <v>2359.2624999999998</v>
      </c>
      <c r="J319" s="40"/>
    </row>
    <row r="320" spans="1:10" ht="15" customHeight="1">
      <c r="A320" s="333"/>
      <c r="C320" s="368" t="s">
        <v>91</v>
      </c>
      <c r="D320" s="369" t="s">
        <v>684</v>
      </c>
      <c r="E320" s="370"/>
      <c r="F320" s="370"/>
      <c r="G320" s="370"/>
      <c r="H320" s="96">
        <f>$M$3</f>
        <v>0.1</v>
      </c>
      <c r="I320" s="366">
        <f>I319*H320</f>
        <v>235.92624999999998</v>
      </c>
      <c r="J320" s="40"/>
    </row>
    <row r="321" spans="1:10" ht="15" customHeight="1">
      <c r="A321" s="333"/>
      <c r="C321" s="368" t="s">
        <v>93</v>
      </c>
      <c r="D321" s="369" t="s">
        <v>94</v>
      </c>
      <c r="E321" s="370"/>
      <c r="F321" s="370"/>
      <c r="G321" s="370"/>
      <c r="H321" s="371"/>
      <c r="I321" s="373">
        <f>SUM(I319:I320)</f>
        <v>2595.1887499999998</v>
      </c>
      <c r="J321" s="40"/>
    </row>
    <row r="322" spans="1:10" ht="15" customHeight="1">
      <c r="A322" s="333"/>
      <c r="C322" s="46"/>
      <c r="G322" s="102"/>
      <c r="J322" s="47"/>
    </row>
    <row r="323" spans="1:10" ht="30" customHeight="1">
      <c r="A323" s="333"/>
      <c r="C323" s="387" t="s">
        <v>781</v>
      </c>
      <c r="D323" s="1311" t="s">
        <v>782</v>
      </c>
      <c r="E323" s="1312"/>
      <c r="F323" s="1312"/>
      <c r="G323" s="1312"/>
      <c r="H323" s="1312"/>
      <c r="I323" s="374">
        <f>ROUNDDOWN(I336,-2)</f>
        <v>36700</v>
      </c>
      <c r="J323" s="40"/>
    </row>
    <row r="324" spans="1:10" ht="15" customHeight="1">
      <c r="A324" s="333"/>
      <c r="C324" s="189" t="s">
        <v>65</v>
      </c>
      <c r="D324" s="190" t="s">
        <v>66</v>
      </c>
      <c r="E324" s="190"/>
      <c r="F324" s="190" t="s">
        <v>669</v>
      </c>
      <c r="G324" s="190" t="s">
        <v>67</v>
      </c>
      <c r="H324" s="190" t="s">
        <v>670</v>
      </c>
      <c r="I324" s="192" t="s">
        <v>671</v>
      </c>
      <c r="J324" s="40"/>
    </row>
    <row r="325" spans="1:10" ht="15" customHeight="1">
      <c r="A325" s="333"/>
      <c r="C325" s="193" t="s">
        <v>69</v>
      </c>
      <c r="D325" s="194" t="s">
        <v>672</v>
      </c>
      <c r="E325" s="195"/>
      <c r="F325" s="196"/>
      <c r="G325" s="196"/>
      <c r="H325" s="196"/>
      <c r="I325" s="198"/>
      <c r="J325" s="40"/>
    </row>
    <row r="326" spans="1:10" ht="15" customHeight="1">
      <c r="A326" s="333"/>
      <c r="C326" s="199">
        <v>1</v>
      </c>
      <c r="D326" s="195" t="s">
        <v>8</v>
      </c>
      <c r="E326" s="200" t="s">
        <v>9</v>
      </c>
      <c r="F326" s="200" t="s">
        <v>10</v>
      </c>
      <c r="G326" s="326">
        <v>0.17</v>
      </c>
      <c r="H326" s="202">
        <f>UPAH!J6</f>
        <v>176000</v>
      </c>
      <c r="I326" s="203">
        <f>G326*H326</f>
        <v>29920.000000000004</v>
      </c>
      <c r="J326" s="40"/>
    </row>
    <row r="327" spans="1:10" ht="15" customHeight="1">
      <c r="A327" s="333"/>
      <c r="C327" s="199">
        <v>2</v>
      </c>
      <c r="D327" s="195" t="s">
        <v>31</v>
      </c>
      <c r="E327" s="200" t="s">
        <v>32</v>
      </c>
      <c r="F327" s="200" t="s">
        <v>10</v>
      </c>
      <c r="G327" s="326">
        <v>1.7000000000000001E-2</v>
      </c>
      <c r="H327" s="202">
        <f>UPAH!J28</f>
        <v>206000</v>
      </c>
      <c r="I327" s="203">
        <f>G327*H327</f>
        <v>3502.0000000000005</v>
      </c>
      <c r="J327" s="40"/>
    </row>
    <row r="328" spans="1:10" ht="15" customHeight="1">
      <c r="A328" s="333"/>
      <c r="C328" s="285" t="s">
        <v>708</v>
      </c>
      <c r="D328" s="216"/>
      <c r="E328" s="216"/>
      <c r="F328" s="216"/>
      <c r="G328" s="216"/>
      <c r="H328" s="217"/>
      <c r="I328" s="208">
        <f>SUM(I326:I327)</f>
        <v>33422.000000000007</v>
      </c>
      <c r="J328" s="40"/>
    </row>
    <row r="329" spans="1:10" ht="15" customHeight="1">
      <c r="A329" s="333"/>
      <c r="C329" s="193" t="s">
        <v>72</v>
      </c>
      <c r="D329" s="194" t="s">
        <v>73</v>
      </c>
      <c r="E329" s="195"/>
      <c r="F329" s="196"/>
      <c r="G329" s="196"/>
      <c r="H329" s="218"/>
      <c r="I329" s="198"/>
      <c r="J329" s="40"/>
    </row>
    <row r="330" spans="1:10" ht="15" customHeight="1">
      <c r="A330" s="333"/>
      <c r="C330" s="285" t="s">
        <v>85</v>
      </c>
      <c r="D330" s="216"/>
      <c r="E330" s="216"/>
      <c r="F330" s="216"/>
      <c r="G330" s="216"/>
      <c r="H330" s="217"/>
      <c r="I330" s="375">
        <v>0</v>
      </c>
      <c r="J330" s="40"/>
    </row>
    <row r="331" spans="1:10" ht="15" customHeight="1">
      <c r="A331" s="333"/>
      <c r="C331" s="193" t="s">
        <v>86</v>
      </c>
      <c r="D331" s="194" t="s">
        <v>87</v>
      </c>
      <c r="E331" s="195"/>
      <c r="F331" s="196"/>
      <c r="G331" s="196"/>
      <c r="H331" s="218"/>
      <c r="I331" s="198"/>
      <c r="J331" s="40"/>
    </row>
    <row r="332" spans="1:10" ht="15" customHeight="1">
      <c r="A332" s="333"/>
      <c r="C332" s="250">
        <v>1</v>
      </c>
      <c r="D332" s="195" t="s">
        <v>783</v>
      </c>
      <c r="E332" s="195"/>
      <c r="F332" s="210" t="s">
        <v>778</v>
      </c>
      <c r="G332" s="211">
        <v>0.08</v>
      </c>
      <c r="H332" s="388">
        <v>1</v>
      </c>
      <c r="I332" s="203">
        <f>G332*H332</f>
        <v>0.08</v>
      </c>
      <c r="J332" s="40"/>
    </row>
    <row r="333" spans="1:10" ht="15" customHeight="1">
      <c r="A333" s="333"/>
      <c r="C333" s="285" t="s">
        <v>88</v>
      </c>
      <c r="D333" s="216"/>
      <c r="E333" s="216"/>
      <c r="F333" s="216"/>
      <c r="G333" s="216"/>
      <c r="H333" s="217"/>
      <c r="I333" s="208">
        <f>SUM(I332)</f>
        <v>0.08</v>
      </c>
      <c r="J333" s="40"/>
    </row>
    <row r="334" spans="1:10" ht="15" customHeight="1">
      <c r="A334" s="333"/>
      <c r="C334" s="220" t="s">
        <v>89</v>
      </c>
      <c r="D334" s="221" t="s">
        <v>90</v>
      </c>
      <c r="E334" s="222"/>
      <c r="F334" s="222"/>
      <c r="G334" s="222"/>
      <c r="H334" s="223"/>
      <c r="I334" s="224">
        <f>I328+I330+I333</f>
        <v>33422.080000000009</v>
      </c>
      <c r="J334" s="40"/>
    </row>
    <row r="335" spans="1:10" ht="15" customHeight="1">
      <c r="A335" s="333"/>
      <c r="C335" s="227" t="s">
        <v>91</v>
      </c>
      <c r="D335" s="228" t="s">
        <v>684</v>
      </c>
      <c r="E335" s="229"/>
      <c r="F335" s="229"/>
      <c r="G335" s="313"/>
      <c r="H335" s="96">
        <f>$M$3</f>
        <v>0.1</v>
      </c>
      <c r="I335" s="315">
        <f>I334*H335</f>
        <v>3342.208000000001</v>
      </c>
      <c r="J335" s="40"/>
    </row>
    <row r="336" spans="1:10" ht="15" customHeight="1">
      <c r="A336" s="333"/>
      <c r="C336" s="316" t="s">
        <v>93</v>
      </c>
      <c r="D336" s="317" t="s">
        <v>94</v>
      </c>
      <c r="E336" s="244"/>
      <c r="F336" s="244"/>
      <c r="G336" s="244"/>
      <c r="H336" s="376"/>
      <c r="I336" s="320">
        <f>SUM(I334:I335)</f>
        <v>36764.288000000008</v>
      </c>
      <c r="J336" s="40"/>
    </row>
    <row r="337" spans="1:10" ht="15" customHeight="1">
      <c r="A337" s="333"/>
      <c r="C337" s="46"/>
      <c r="D337" s="46"/>
      <c r="E337" s="335"/>
      <c r="F337" s="335"/>
      <c r="G337" s="113"/>
      <c r="H337" s="46"/>
      <c r="I337" s="46"/>
    </row>
    <row r="338" spans="1:10" ht="15" customHeight="1">
      <c r="A338" s="333"/>
      <c r="C338" s="389" t="s">
        <v>784</v>
      </c>
      <c r="D338" s="1360" t="s">
        <v>785</v>
      </c>
      <c r="E338" s="1360"/>
      <c r="F338" s="1360"/>
      <c r="G338" s="1360"/>
      <c r="H338" s="1360"/>
      <c r="I338" s="351">
        <f>ROUNDDOWN(I351,-2)</f>
        <v>54000</v>
      </c>
      <c r="J338" s="40"/>
    </row>
    <row r="339" spans="1:10" ht="15" customHeight="1">
      <c r="A339" s="333"/>
      <c r="C339" s="352" t="s">
        <v>65</v>
      </c>
      <c r="D339" s="352" t="s">
        <v>66</v>
      </c>
      <c r="E339" s="352"/>
      <c r="F339" s="352" t="s">
        <v>669</v>
      </c>
      <c r="G339" s="352" t="s">
        <v>67</v>
      </c>
      <c r="H339" s="353" t="s">
        <v>670</v>
      </c>
      <c r="I339" s="354" t="s">
        <v>671</v>
      </c>
      <c r="J339" s="40"/>
    </row>
    <row r="340" spans="1:10" ht="15" customHeight="1">
      <c r="A340" s="333"/>
      <c r="C340" s="352" t="s">
        <v>69</v>
      </c>
      <c r="D340" s="355" t="s">
        <v>672</v>
      </c>
      <c r="E340" s="356"/>
      <c r="F340" s="357"/>
      <c r="G340" s="357"/>
      <c r="H340" s="358"/>
      <c r="I340" s="359"/>
      <c r="J340" s="40"/>
    </row>
    <row r="341" spans="1:10" ht="15" customHeight="1">
      <c r="A341" s="333"/>
      <c r="C341" s="360">
        <v>1</v>
      </c>
      <c r="D341" s="356" t="s">
        <v>8</v>
      </c>
      <c r="E341" s="361" t="s">
        <v>9</v>
      </c>
      <c r="F341" s="361" t="s">
        <v>10</v>
      </c>
      <c r="G341" s="362">
        <v>0.25</v>
      </c>
      <c r="H341" s="363">
        <f>UPAH!J6</f>
        <v>176000</v>
      </c>
      <c r="I341" s="363">
        <f>G341*H341</f>
        <v>44000</v>
      </c>
      <c r="J341" s="40"/>
    </row>
    <row r="342" spans="1:10" ht="15" customHeight="1">
      <c r="A342" s="333"/>
      <c r="C342" s="360">
        <v>2</v>
      </c>
      <c r="D342" s="356" t="s">
        <v>31</v>
      </c>
      <c r="E342" s="361" t="s">
        <v>32</v>
      </c>
      <c r="F342" s="361" t="s">
        <v>10</v>
      </c>
      <c r="G342" s="362">
        <v>2.5000000000000001E-2</v>
      </c>
      <c r="H342" s="363">
        <f>UPAH!J28</f>
        <v>206000</v>
      </c>
      <c r="I342" s="363">
        <f>G342*H342</f>
        <v>5150</v>
      </c>
      <c r="J342" s="40"/>
    </row>
    <row r="343" spans="1:10" ht="15" customHeight="1">
      <c r="A343" s="333"/>
      <c r="C343" s="364" t="s">
        <v>708</v>
      </c>
      <c r="D343" s="364"/>
      <c r="E343" s="364"/>
      <c r="F343" s="364"/>
      <c r="G343" s="364"/>
      <c r="H343" s="365"/>
      <c r="I343" s="383">
        <f>SUM(I341:I342)</f>
        <v>49150</v>
      </c>
      <c r="J343" s="40"/>
    </row>
    <row r="344" spans="1:10" ht="15" customHeight="1">
      <c r="A344" s="333"/>
      <c r="C344" s="352" t="s">
        <v>72</v>
      </c>
      <c r="D344" s="355" t="s">
        <v>73</v>
      </c>
      <c r="E344" s="356"/>
      <c r="F344" s="357"/>
      <c r="G344" s="357"/>
      <c r="H344" s="359"/>
      <c r="I344" s="359"/>
      <c r="J344" s="40"/>
    </row>
    <row r="345" spans="1:10" ht="15" customHeight="1">
      <c r="A345" s="333"/>
      <c r="C345" s="364" t="s">
        <v>85</v>
      </c>
      <c r="D345" s="364"/>
      <c r="E345" s="364"/>
      <c r="F345" s="364"/>
      <c r="G345" s="364"/>
      <c r="H345" s="365"/>
      <c r="I345" s="384">
        <v>0</v>
      </c>
      <c r="J345" s="40"/>
    </row>
    <row r="346" spans="1:10" ht="15" customHeight="1">
      <c r="A346" s="333"/>
      <c r="C346" s="352" t="s">
        <v>86</v>
      </c>
      <c r="D346" s="355" t="s">
        <v>87</v>
      </c>
      <c r="E346" s="356"/>
      <c r="F346" s="357"/>
      <c r="G346" s="357"/>
      <c r="H346" s="359"/>
      <c r="I346" s="359"/>
      <c r="J346" s="40"/>
    </row>
    <row r="347" spans="1:10" ht="15" customHeight="1">
      <c r="A347" s="333"/>
      <c r="C347" s="361">
        <v>1</v>
      </c>
      <c r="D347" s="356" t="s">
        <v>783</v>
      </c>
      <c r="E347" s="356"/>
      <c r="F347" s="385" t="s">
        <v>778</v>
      </c>
      <c r="G347" s="386">
        <v>0.09</v>
      </c>
      <c r="H347" s="390">
        <v>1</v>
      </c>
      <c r="I347" s="363">
        <f>G347*H347</f>
        <v>0.09</v>
      </c>
      <c r="J347" s="40"/>
    </row>
    <row r="348" spans="1:10" ht="15" customHeight="1">
      <c r="A348" s="333"/>
      <c r="C348" s="364" t="s">
        <v>88</v>
      </c>
      <c r="D348" s="364"/>
      <c r="E348" s="364"/>
      <c r="F348" s="364"/>
      <c r="G348" s="364"/>
      <c r="H348" s="365"/>
      <c r="I348" s="383">
        <f>SUM(I347)</f>
        <v>0.09</v>
      </c>
      <c r="J348" s="40"/>
    </row>
    <row r="349" spans="1:10" ht="15" customHeight="1">
      <c r="A349" s="333"/>
      <c r="C349" s="368" t="s">
        <v>89</v>
      </c>
      <c r="D349" s="369" t="s">
        <v>90</v>
      </c>
      <c r="E349" s="370"/>
      <c r="F349" s="370"/>
      <c r="G349" s="370"/>
      <c r="H349" s="371"/>
      <c r="I349" s="366">
        <f>I343+I345+I348</f>
        <v>49150.09</v>
      </c>
      <c r="J349" s="40"/>
    </row>
    <row r="350" spans="1:10" ht="15" customHeight="1">
      <c r="A350" s="333"/>
      <c r="C350" s="368" t="s">
        <v>91</v>
      </c>
      <c r="D350" s="369" t="s">
        <v>684</v>
      </c>
      <c r="E350" s="370"/>
      <c r="F350" s="370"/>
      <c r="G350" s="370"/>
      <c r="H350" s="96">
        <f>$M$3</f>
        <v>0.1</v>
      </c>
      <c r="I350" s="366">
        <f>I349*H350</f>
        <v>4915.009</v>
      </c>
      <c r="J350" s="40"/>
    </row>
    <row r="351" spans="1:10" ht="15" customHeight="1">
      <c r="A351" s="333"/>
      <c r="C351" s="368" t="s">
        <v>93</v>
      </c>
      <c r="D351" s="369" t="s">
        <v>94</v>
      </c>
      <c r="E351" s="370"/>
      <c r="F351" s="370"/>
      <c r="G351" s="370"/>
      <c r="H351" s="371"/>
      <c r="I351" s="373">
        <f>SUM(I349:I350)</f>
        <v>54065.098999999995</v>
      </c>
      <c r="J351" s="40"/>
    </row>
    <row r="352" spans="1:10" ht="15" customHeight="1">
      <c r="A352" s="333"/>
      <c r="C352" s="46"/>
      <c r="D352" s="46"/>
      <c r="G352" s="102"/>
      <c r="H352" s="112"/>
      <c r="I352" s="47"/>
    </row>
    <row r="353" spans="1:10" ht="40.25" customHeight="1">
      <c r="A353" s="333"/>
      <c r="C353" s="389" t="s">
        <v>786</v>
      </c>
      <c r="D353" s="1360" t="s">
        <v>787</v>
      </c>
      <c r="E353" s="1360"/>
      <c r="F353" s="1360"/>
      <c r="G353" s="1360"/>
      <c r="H353" s="1360"/>
      <c r="I353" s="351">
        <f>ROUNDDOWN(I366,-2)</f>
        <v>30900</v>
      </c>
      <c r="J353" s="40"/>
    </row>
    <row r="354" spans="1:10" ht="15" customHeight="1">
      <c r="A354" s="333"/>
      <c r="C354" s="352" t="s">
        <v>65</v>
      </c>
      <c r="D354" s="352" t="s">
        <v>66</v>
      </c>
      <c r="E354" s="352"/>
      <c r="F354" s="352" t="s">
        <v>669</v>
      </c>
      <c r="G354" s="352" t="s">
        <v>67</v>
      </c>
      <c r="H354" s="353" t="s">
        <v>670</v>
      </c>
      <c r="I354" s="354" t="s">
        <v>671</v>
      </c>
      <c r="J354" s="40"/>
    </row>
    <row r="355" spans="1:10" ht="15" customHeight="1">
      <c r="A355" s="333"/>
      <c r="C355" s="352" t="s">
        <v>69</v>
      </c>
      <c r="D355" s="355" t="s">
        <v>672</v>
      </c>
      <c r="E355" s="356"/>
      <c r="F355" s="357"/>
      <c r="G355" s="357"/>
      <c r="H355" s="358"/>
      <c r="I355" s="359"/>
      <c r="J355" s="40"/>
    </row>
    <row r="356" spans="1:10" ht="15" customHeight="1">
      <c r="A356" s="333"/>
      <c r="C356" s="360">
        <v>1</v>
      </c>
      <c r="D356" s="356" t="s">
        <v>8</v>
      </c>
      <c r="E356" s="361" t="s">
        <v>9</v>
      </c>
      <c r="F356" s="361" t="s">
        <v>10</v>
      </c>
      <c r="G356" s="382">
        <v>0.1429</v>
      </c>
      <c r="H356" s="363">
        <f>UPAH!J6</f>
        <v>176000</v>
      </c>
      <c r="I356" s="363">
        <f>G356*H356</f>
        <v>25150.400000000001</v>
      </c>
      <c r="J356" s="40"/>
    </row>
    <row r="357" spans="1:10" ht="15" customHeight="1">
      <c r="A357" s="333"/>
      <c r="C357" s="360">
        <v>2</v>
      </c>
      <c r="D357" s="356" t="s">
        <v>31</v>
      </c>
      <c r="E357" s="361" t="s">
        <v>32</v>
      </c>
      <c r="F357" s="361" t="s">
        <v>10</v>
      </c>
      <c r="G357" s="382">
        <v>1.43E-2</v>
      </c>
      <c r="H357" s="363">
        <f>UPAH!J28</f>
        <v>206000</v>
      </c>
      <c r="I357" s="363">
        <f>G357*H357</f>
        <v>2945.8</v>
      </c>
      <c r="J357" s="40"/>
    </row>
    <row r="358" spans="1:10" ht="15" customHeight="1">
      <c r="A358" s="333"/>
      <c r="C358" s="392" t="s">
        <v>708</v>
      </c>
      <c r="D358" s="392"/>
      <c r="E358" s="364"/>
      <c r="F358" s="364"/>
      <c r="G358" s="364"/>
      <c r="H358" s="365"/>
      <c r="I358" s="383">
        <f>SUM(I356:I357)</f>
        <v>28096.2</v>
      </c>
      <c r="J358" s="40"/>
    </row>
    <row r="359" spans="1:10" ht="15" customHeight="1">
      <c r="A359" s="333"/>
      <c r="C359" s="352" t="s">
        <v>72</v>
      </c>
      <c r="D359" s="355" t="s">
        <v>73</v>
      </c>
      <c r="E359" s="356"/>
      <c r="F359" s="357"/>
      <c r="G359" s="357"/>
      <c r="H359" s="359"/>
      <c r="I359" s="359"/>
      <c r="J359" s="40"/>
    </row>
    <row r="360" spans="1:10" ht="15" customHeight="1">
      <c r="A360" s="333"/>
      <c r="C360" s="392" t="s">
        <v>85</v>
      </c>
      <c r="D360" s="392"/>
      <c r="E360" s="364"/>
      <c r="F360" s="364"/>
      <c r="G360" s="364"/>
      <c r="H360" s="365"/>
      <c r="I360" s="384">
        <v>0</v>
      </c>
      <c r="J360" s="40"/>
    </row>
    <row r="361" spans="1:10" ht="15" customHeight="1">
      <c r="A361" s="333"/>
      <c r="C361" s="352" t="s">
        <v>86</v>
      </c>
      <c r="D361" s="355" t="s">
        <v>87</v>
      </c>
      <c r="E361" s="356"/>
      <c r="F361" s="357"/>
      <c r="G361" s="357"/>
      <c r="H361" s="359"/>
      <c r="I361" s="359"/>
      <c r="J361" s="40"/>
    </row>
    <row r="362" spans="1:10" ht="15" customHeight="1">
      <c r="A362" s="333"/>
      <c r="C362" s="361">
        <v>1</v>
      </c>
      <c r="D362" s="356" t="s">
        <v>777</v>
      </c>
      <c r="E362" s="356"/>
      <c r="F362" s="385" t="s">
        <v>778</v>
      </c>
      <c r="G362" s="386">
        <v>0.09</v>
      </c>
      <c r="H362" s="363">
        <v>1</v>
      </c>
      <c r="I362" s="363">
        <f>G362*H362</f>
        <v>0.09</v>
      </c>
      <c r="J362" s="40"/>
    </row>
    <row r="363" spans="1:10" ht="15" customHeight="1">
      <c r="A363" s="333"/>
      <c r="C363" s="392" t="s">
        <v>88</v>
      </c>
      <c r="D363" s="392"/>
      <c r="E363" s="364"/>
      <c r="F363" s="364"/>
      <c r="G363" s="364"/>
      <c r="H363" s="365"/>
      <c r="I363" s="383">
        <f>SUM(I362)</f>
        <v>0.09</v>
      </c>
      <c r="J363" s="40"/>
    </row>
    <row r="364" spans="1:10" ht="15" customHeight="1">
      <c r="A364" s="333"/>
      <c r="C364" s="368" t="s">
        <v>89</v>
      </c>
      <c r="D364" s="369" t="s">
        <v>90</v>
      </c>
      <c r="E364" s="370"/>
      <c r="F364" s="370"/>
      <c r="G364" s="370"/>
      <c r="H364" s="371"/>
      <c r="I364" s="366">
        <f>I358+I360+I363</f>
        <v>28096.29</v>
      </c>
      <c r="J364" s="40"/>
    </row>
    <row r="365" spans="1:10" ht="15" customHeight="1">
      <c r="A365" s="333"/>
      <c r="C365" s="368" t="s">
        <v>91</v>
      </c>
      <c r="D365" s="369" t="s">
        <v>684</v>
      </c>
      <c r="E365" s="370"/>
      <c r="F365" s="370"/>
      <c r="G365" s="370"/>
      <c r="H365" s="96">
        <f>$M$3</f>
        <v>0.1</v>
      </c>
      <c r="I365" s="366">
        <f>I364*H365</f>
        <v>2809.6290000000004</v>
      </c>
      <c r="J365" s="40"/>
    </row>
    <row r="366" spans="1:10" ht="15" customHeight="1">
      <c r="A366" s="333"/>
      <c r="C366" s="368" t="s">
        <v>93</v>
      </c>
      <c r="D366" s="369" t="s">
        <v>94</v>
      </c>
      <c r="E366" s="370"/>
      <c r="F366" s="370"/>
      <c r="G366" s="370"/>
      <c r="H366" s="371"/>
      <c r="I366" s="373">
        <f>SUM(I364:I365)</f>
        <v>30905.919000000002</v>
      </c>
      <c r="J366" s="40"/>
    </row>
    <row r="367" spans="1:10" ht="15" customHeight="1">
      <c r="A367" s="333"/>
      <c r="D367" s="46"/>
      <c r="E367" s="335"/>
      <c r="F367" s="335"/>
      <c r="G367" s="336"/>
      <c r="H367" s="337"/>
      <c r="I367" s="47"/>
    </row>
    <row r="368" spans="1:10" ht="34.75" customHeight="1">
      <c r="A368" s="333"/>
      <c r="C368" s="389" t="s">
        <v>788</v>
      </c>
      <c r="D368" s="1360" t="s">
        <v>789</v>
      </c>
      <c r="E368" s="1360"/>
      <c r="F368" s="1360"/>
      <c r="G368" s="1360"/>
      <c r="H368" s="1360"/>
      <c r="I368" s="351">
        <f>ROUNDDOWN(I381,-2)</f>
        <v>36200</v>
      </c>
      <c r="J368" s="40"/>
    </row>
    <row r="369" spans="1:10" ht="15" customHeight="1">
      <c r="A369" s="333"/>
      <c r="C369" s="352" t="s">
        <v>65</v>
      </c>
      <c r="D369" s="352" t="s">
        <v>66</v>
      </c>
      <c r="E369" s="352"/>
      <c r="F369" s="352" t="s">
        <v>669</v>
      </c>
      <c r="G369" s="352" t="s">
        <v>67</v>
      </c>
      <c r="H369" s="352" t="s">
        <v>670</v>
      </c>
      <c r="I369" s="354" t="s">
        <v>671</v>
      </c>
      <c r="J369" s="40"/>
    </row>
    <row r="370" spans="1:10" ht="15" customHeight="1">
      <c r="A370" s="333"/>
      <c r="C370" s="352" t="s">
        <v>69</v>
      </c>
      <c r="D370" s="355" t="s">
        <v>672</v>
      </c>
      <c r="E370" s="356"/>
      <c r="F370" s="357"/>
      <c r="G370" s="357"/>
      <c r="H370" s="357"/>
      <c r="I370" s="359"/>
      <c r="J370" s="40"/>
    </row>
    <row r="371" spans="1:10" ht="15" customHeight="1">
      <c r="A371" s="333"/>
      <c r="C371" s="360">
        <v>1</v>
      </c>
      <c r="D371" s="356" t="s">
        <v>8</v>
      </c>
      <c r="E371" s="361" t="s">
        <v>9</v>
      </c>
      <c r="F371" s="361" t="s">
        <v>10</v>
      </c>
      <c r="G371" s="382">
        <v>0.16750000000000001</v>
      </c>
      <c r="H371" s="363">
        <f>UPAH!J6</f>
        <v>176000</v>
      </c>
      <c r="I371" s="363">
        <f>G371*H371</f>
        <v>29480</v>
      </c>
      <c r="J371" s="40"/>
    </row>
    <row r="372" spans="1:10" ht="15" customHeight="1">
      <c r="A372" s="333"/>
      <c r="C372" s="360">
        <v>2</v>
      </c>
      <c r="D372" s="356" t="s">
        <v>31</v>
      </c>
      <c r="E372" s="361" t="s">
        <v>32</v>
      </c>
      <c r="F372" s="361" t="s">
        <v>10</v>
      </c>
      <c r="G372" s="382">
        <v>1.6799999999999999E-2</v>
      </c>
      <c r="H372" s="363">
        <f>UPAH!J28</f>
        <v>206000</v>
      </c>
      <c r="I372" s="363">
        <f>G372*H372</f>
        <v>3460.7999999999997</v>
      </c>
      <c r="J372" s="40"/>
    </row>
    <row r="373" spans="1:10" ht="15" customHeight="1">
      <c r="A373" s="333"/>
      <c r="C373" s="392" t="s">
        <v>708</v>
      </c>
      <c r="D373" s="392"/>
      <c r="E373" s="364"/>
      <c r="F373" s="364"/>
      <c r="G373" s="364"/>
      <c r="H373" s="365"/>
      <c r="I373" s="383">
        <f>SUM(I371:I372)</f>
        <v>32940.800000000003</v>
      </c>
      <c r="J373" s="40"/>
    </row>
    <row r="374" spans="1:10" ht="15" customHeight="1">
      <c r="A374" s="333"/>
      <c r="C374" s="352" t="s">
        <v>72</v>
      </c>
      <c r="D374" s="355" t="s">
        <v>73</v>
      </c>
      <c r="E374" s="356"/>
      <c r="F374" s="357"/>
      <c r="G374" s="357"/>
      <c r="H374" s="359"/>
      <c r="I374" s="359"/>
      <c r="J374" s="40"/>
    </row>
    <row r="375" spans="1:10" ht="15" customHeight="1">
      <c r="A375" s="333"/>
      <c r="C375" s="392" t="s">
        <v>85</v>
      </c>
      <c r="D375" s="392"/>
      <c r="E375" s="364"/>
      <c r="F375" s="364"/>
      <c r="G375" s="364"/>
      <c r="H375" s="365"/>
      <c r="I375" s="384">
        <v>0</v>
      </c>
      <c r="J375" s="40"/>
    </row>
    <row r="376" spans="1:10" ht="15" customHeight="1">
      <c r="A376" s="333"/>
      <c r="C376" s="352" t="s">
        <v>86</v>
      </c>
      <c r="D376" s="355" t="s">
        <v>87</v>
      </c>
      <c r="E376" s="356"/>
      <c r="F376" s="357"/>
      <c r="G376" s="357"/>
      <c r="H376" s="359"/>
      <c r="I376" s="359"/>
      <c r="J376" s="40"/>
    </row>
    <row r="377" spans="1:10" ht="15" customHeight="1">
      <c r="A377" s="333"/>
      <c r="C377" s="361">
        <v>1</v>
      </c>
      <c r="D377" s="356" t="s">
        <v>777</v>
      </c>
      <c r="E377" s="356"/>
      <c r="F377" s="385" t="s">
        <v>778</v>
      </c>
      <c r="G377" s="386">
        <v>0.14000000000000001</v>
      </c>
      <c r="H377" s="363">
        <v>1</v>
      </c>
      <c r="I377" s="363">
        <f>G377*H377</f>
        <v>0.14000000000000001</v>
      </c>
      <c r="J377" s="40"/>
    </row>
    <row r="378" spans="1:10" ht="15" customHeight="1">
      <c r="A378" s="333"/>
      <c r="C378" s="392" t="s">
        <v>88</v>
      </c>
      <c r="D378" s="392"/>
      <c r="E378" s="364"/>
      <c r="F378" s="364"/>
      <c r="G378" s="364"/>
      <c r="H378" s="365"/>
      <c r="I378" s="383">
        <f>SUM(I377)</f>
        <v>0.14000000000000001</v>
      </c>
      <c r="J378" s="40"/>
    </row>
    <row r="379" spans="1:10" ht="15" customHeight="1">
      <c r="A379" s="333"/>
      <c r="C379" s="368" t="s">
        <v>89</v>
      </c>
      <c r="D379" s="369" t="s">
        <v>90</v>
      </c>
      <c r="E379" s="370"/>
      <c r="F379" s="370"/>
      <c r="G379" s="370"/>
      <c r="H379" s="371"/>
      <c r="I379" s="366">
        <f>I373+I375+I378</f>
        <v>32940.94</v>
      </c>
      <c r="J379" s="40"/>
    </row>
    <row r="380" spans="1:10" ht="15" customHeight="1">
      <c r="A380" s="333"/>
      <c r="C380" s="368" t="s">
        <v>91</v>
      </c>
      <c r="D380" s="369" t="s">
        <v>684</v>
      </c>
      <c r="E380" s="370"/>
      <c r="F380" s="370"/>
      <c r="G380" s="370"/>
      <c r="H380" s="96">
        <f>$M$3</f>
        <v>0.1</v>
      </c>
      <c r="I380" s="366">
        <f>I379*H380</f>
        <v>3294.0940000000005</v>
      </c>
      <c r="J380" s="40"/>
    </row>
    <row r="381" spans="1:10" ht="15" customHeight="1">
      <c r="A381" s="333"/>
      <c r="C381" s="368" t="s">
        <v>93</v>
      </c>
      <c r="D381" s="369" t="s">
        <v>94</v>
      </c>
      <c r="E381" s="370"/>
      <c r="F381" s="370"/>
      <c r="G381" s="370"/>
      <c r="H381" s="371"/>
      <c r="I381" s="373">
        <f>SUM(I379:I380)</f>
        <v>36235.034</v>
      </c>
      <c r="J381" s="40"/>
    </row>
    <row r="382" spans="1:10" ht="15" customHeight="1">
      <c r="A382" s="333"/>
      <c r="D382" s="46"/>
      <c r="E382" s="335"/>
      <c r="F382" s="335"/>
      <c r="G382" s="336"/>
      <c r="H382" s="337"/>
      <c r="I382" s="47"/>
    </row>
    <row r="383" spans="1:10" ht="27.5" customHeight="1">
      <c r="A383" s="333"/>
      <c r="C383" s="389" t="s">
        <v>790</v>
      </c>
      <c r="D383" s="1360" t="s">
        <v>791</v>
      </c>
      <c r="E383" s="1360"/>
      <c r="F383" s="1360"/>
      <c r="G383" s="1360"/>
      <c r="H383" s="1360"/>
      <c r="I383" s="351">
        <f>ROUNDDOWN(I396,-2)</f>
        <v>39400</v>
      </c>
      <c r="J383" s="40"/>
    </row>
    <row r="384" spans="1:10" ht="15" customHeight="1">
      <c r="A384" s="333"/>
      <c r="C384" s="352" t="s">
        <v>65</v>
      </c>
      <c r="D384" s="398" t="s">
        <v>792</v>
      </c>
      <c r="E384" s="352" t="s">
        <v>772</v>
      </c>
      <c r="F384" s="352" t="s">
        <v>669</v>
      </c>
      <c r="G384" s="352" t="s">
        <v>67</v>
      </c>
      <c r="H384" s="352" t="s">
        <v>670</v>
      </c>
      <c r="I384" s="354" t="s">
        <v>671</v>
      </c>
      <c r="J384" s="40"/>
    </row>
    <row r="385" spans="1:10" ht="15" customHeight="1">
      <c r="A385" s="333"/>
      <c r="C385" s="352" t="s">
        <v>69</v>
      </c>
      <c r="D385" s="355" t="s">
        <v>672</v>
      </c>
      <c r="E385" s="356"/>
      <c r="F385" s="357"/>
      <c r="G385" s="357"/>
      <c r="H385" s="357"/>
      <c r="I385" s="359"/>
      <c r="J385" s="40"/>
    </row>
    <row r="386" spans="1:10" ht="15" customHeight="1">
      <c r="A386" s="333"/>
      <c r="C386" s="360">
        <v>1</v>
      </c>
      <c r="D386" s="356" t="s">
        <v>8</v>
      </c>
      <c r="E386" s="361" t="s">
        <v>9</v>
      </c>
      <c r="F386" s="361" t="s">
        <v>10</v>
      </c>
      <c r="G386" s="382">
        <v>0.1825</v>
      </c>
      <c r="H386" s="363">
        <f>UPAH!J6</f>
        <v>176000</v>
      </c>
      <c r="I386" s="363">
        <f>G386*H386</f>
        <v>32120</v>
      </c>
      <c r="J386" s="40"/>
    </row>
    <row r="387" spans="1:10" ht="15" customHeight="1">
      <c r="A387" s="333"/>
      <c r="C387" s="360">
        <v>2</v>
      </c>
      <c r="D387" s="356" t="s">
        <v>31</v>
      </c>
      <c r="E387" s="361" t="s">
        <v>32</v>
      </c>
      <c r="F387" s="361" t="s">
        <v>10</v>
      </c>
      <c r="G387" s="382">
        <v>1.8200000000000001E-2</v>
      </c>
      <c r="H387" s="363">
        <f>UPAH!J28</f>
        <v>206000</v>
      </c>
      <c r="I387" s="363">
        <f>G387*H387</f>
        <v>3749.2000000000003</v>
      </c>
      <c r="J387" s="40"/>
    </row>
    <row r="388" spans="1:10" ht="15" customHeight="1">
      <c r="A388" s="333"/>
      <c r="C388" s="392" t="s">
        <v>708</v>
      </c>
      <c r="D388" s="392"/>
      <c r="E388" s="364"/>
      <c r="F388" s="364"/>
      <c r="G388" s="364"/>
      <c r="H388" s="365"/>
      <c r="I388" s="383">
        <f>SUM(I386:I387)</f>
        <v>35869.199999999997</v>
      </c>
      <c r="J388" s="40"/>
    </row>
    <row r="389" spans="1:10" ht="15" customHeight="1">
      <c r="A389" s="333"/>
      <c r="C389" s="352" t="s">
        <v>72</v>
      </c>
      <c r="D389" s="355" t="s">
        <v>73</v>
      </c>
      <c r="E389" s="356"/>
      <c r="F389" s="357"/>
      <c r="G389" s="357"/>
      <c r="H389" s="359"/>
      <c r="I389" s="359"/>
      <c r="J389" s="40"/>
    </row>
    <row r="390" spans="1:10" ht="15" customHeight="1">
      <c r="A390" s="333"/>
      <c r="C390" s="392" t="s">
        <v>85</v>
      </c>
      <c r="D390" s="392"/>
      <c r="E390" s="364"/>
      <c r="F390" s="364"/>
      <c r="G390" s="364"/>
      <c r="H390" s="365"/>
      <c r="I390" s="384">
        <v>0</v>
      </c>
      <c r="J390" s="40"/>
    </row>
    <row r="391" spans="1:10" ht="15" customHeight="1">
      <c r="A391" s="333"/>
      <c r="C391" s="352" t="s">
        <v>86</v>
      </c>
      <c r="D391" s="355" t="s">
        <v>87</v>
      </c>
      <c r="E391" s="356"/>
      <c r="F391" s="357"/>
      <c r="G391" s="357"/>
      <c r="H391" s="359"/>
      <c r="I391" s="359"/>
      <c r="J391" s="40"/>
    </row>
    <row r="392" spans="1:10" ht="15" customHeight="1">
      <c r="A392" s="333"/>
      <c r="C392" s="361">
        <v>1</v>
      </c>
      <c r="D392" s="356" t="s">
        <v>777</v>
      </c>
      <c r="E392" s="356"/>
      <c r="F392" s="385" t="s">
        <v>778</v>
      </c>
      <c r="G392" s="386">
        <v>0.22</v>
      </c>
      <c r="H392" s="363">
        <v>1</v>
      </c>
      <c r="I392" s="363">
        <f>G392*H392</f>
        <v>0.22</v>
      </c>
      <c r="J392" s="40"/>
    </row>
    <row r="393" spans="1:10" ht="15" customHeight="1">
      <c r="A393" s="333"/>
      <c r="C393" s="392" t="s">
        <v>88</v>
      </c>
      <c r="D393" s="392"/>
      <c r="E393" s="364"/>
      <c r="F393" s="364"/>
      <c r="G393" s="364"/>
      <c r="H393" s="365"/>
      <c r="I393" s="383">
        <f>SUM(I392)</f>
        <v>0.22</v>
      </c>
      <c r="J393" s="40"/>
    </row>
    <row r="394" spans="1:10" ht="15" customHeight="1">
      <c r="A394" s="333"/>
      <c r="C394" s="368" t="s">
        <v>89</v>
      </c>
      <c r="D394" s="369" t="s">
        <v>90</v>
      </c>
      <c r="E394" s="370"/>
      <c r="F394" s="370"/>
      <c r="G394" s="370"/>
      <c r="H394" s="371"/>
      <c r="I394" s="366">
        <f>I388+I390+I393</f>
        <v>35869.42</v>
      </c>
      <c r="J394" s="40"/>
    </row>
    <row r="395" spans="1:10" ht="15" customHeight="1">
      <c r="A395" s="333"/>
      <c r="C395" s="368" t="s">
        <v>91</v>
      </c>
      <c r="D395" s="369" t="s">
        <v>684</v>
      </c>
      <c r="E395" s="370"/>
      <c r="F395" s="370"/>
      <c r="G395" s="370"/>
      <c r="H395" s="96">
        <f>$M$3</f>
        <v>0.1</v>
      </c>
      <c r="I395" s="366">
        <f>I394*H395</f>
        <v>3586.942</v>
      </c>
      <c r="J395" s="40"/>
    </row>
    <row r="396" spans="1:10" ht="15" customHeight="1">
      <c r="A396" s="333"/>
      <c r="C396" s="368" t="s">
        <v>93</v>
      </c>
      <c r="D396" s="369" t="s">
        <v>94</v>
      </c>
      <c r="E396" s="370"/>
      <c r="F396" s="370"/>
      <c r="G396" s="370"/>
      <c r="H396" s="371"/>
      <c r="I396" s="373">
        <f>SUM(I394:I395)</f>
        <v>39456.362000000001</v>
      </c>
      <c r="J396" s="40"/>
    </row>
    <row r="397" spans="1:10" ht="15" customHeight="1">
      <c r="A397" s="333"/>
      <c r="D397" s="46"/>
      <c r="E397" s="335"/>
      <c r="F397" s="335"/>
      <c r="G397" s="336"/>
      <c r="H397" s="337"/>
      <c r="I397" s="47"/>
    </row>
    <row r="398" spans="1:10" ht="37.75" customHeight="1">
      <c r="A398" s="333"/>
      <c r="C398" s="350" t="s">
        <v>793</v>
      </c>
      <c r="D398" s="1360" t="s">
        <v>794</v>
      </c>
      <c r="E398" s="1360"/>
      <c r="F398" s="1360"/>
      <c r="G398" s="1360"/>
      <c r="H398" s="1360"/>
      <c r="I398" s="351">
        <f>ROUNDDOWN(I411,-2)</f>
        <v>56500</v>
      </c>
      <c r="J398" s="40"/>
    </row>
    <row r="399" spans="1:10" ht="15" customHeight="1">
      <c r="A399" s="333"/>
      <c r="C399" s="352" t="s">
        <v>65</v>
      </c>
      <c r="D399" s="352" t="s">
        <v>66</v>
      </c>
      <c r="E399" s="352"/>
      <c r="F399" s="352" t="s">
        <v>669</v>
      </c>
      <c r="G399" s="352" t="s">
        <v>67</v>
      </c>
      <c r="H399" s="352" t="s">
        <v>670</v>
      </c>
      <c r="I399" s="354" t="s">
        <v>671</v>
      </c>
      <c r="J399" s="40"/>
    </row>
    <row r="400" spans="1:10" ht="15" customHeight="1">
      <c r="A400" s="333"/>
      <c r="C400" s="352" t="s">
        <v>69</v>
      </c>
      <c r="D400" s="355" t="s">
        <v>672</v>
      </c>
      <c r="E400" s="356"/>
      <c r="F400" s="357"/>
      <c r="G400" s="357"/>
      <c r="H400" s="357"/>
      <c r="I400" s="359"/>
      <c r="J400" s="40"/>
    </row>
    <row r="401" spans="1:10" ht="15" customHeight="1">
      <c r="A401" s="333"/>
      <c r="C401" s="360">
        <v>1</v>
      </c>
      <c r="D401" s="356" t="s">
        <v>8</v>
      </c>
      <c r="E401" s="361" t="s">
        <v>9</v>
      </c>
      <c r="F401" s="361" t="s">
        <v>10</v>
      </c>
      <c r="G401" s="382">
        <v>0.26129999999999998</v>
      </c>
      <c r="H401" s="363">
        <f>UPAH!J6</f>
        <v>176000</v>
      </c>
      <c r="I401" s="363">
        <f>G401*H401</f>
        <v>45988.799999999996</v>
      </c>
      <c r="J401" s="40"/>
    </row>
    <row r="402" spans="1:10" ht="15" customHeight="1">
      <c r="A402" s="333"/>
      <c r="C402" s="360">
        <v>2</v>
      </c>
      <c r="D402" s="356" t="s">
        <v>31</v>
      </c>
      <c r="E402" s="361" t="s">
        <v>32</v>
      </c>
      <c r="F402" s="361" t="s">
        <v>10</v>
      </c>
      <c r="G402" s="382">
        <v>2.6100000000000002E-2</v>
      </c>
      <c r="H402" s="363">
        <f>UPAH!J28</f>
        <v>206000</v>
      </c>
      <c r="I402" s="363">
        <f>G402*H402</f>
        <v>5376.6</v>
      </c>
      <c r="J402" s="40"/>
    </row>
    <row r="403" spans="1:10" ht="15" customHeight="1">
      <c r="A403" s="333"/>
      <c r="C403" s="364" t="s">
        <v>708</v>
      </c>
      <c r="D403" s="364"/>
      <c r="E403" s="364"/>
      <c r="F403" s="364"/>
      <c r="G403" s="364"/>
      <c r="H403" s="365"/>
      <c r="I403" s="383">
        <f>SUM(I401:I402)</f>
        <v>51365.399999999994</v>
      </c>
      <c r="J403" s="40"/>
    </row>
    <row r="404" spans="1:10" ht="15" customHeight="1">
      <c r="A404" s="333"/>
      <c r="C404" s="352" t="s">
        <v>72</v>
      </c>
      <c r="D404" s="355" t="s">
        <v>73</v>
      </c>
      <c r="E404" s="356"/>
      <c r="F404" s="357"/>
      <c r="G404" s="357"/>
      <c r="H404" s="359"/>
      <c r="I404" s="359"/>
      <c r="J404" s="40"/>
    </row>
    <row r="405" spans="1:10" ht="15" customHeight="1">
      <c r="A405" s="333"/>
      <c r="C405" s="392" t="s">
        <v>85</v>
      </c>
      <c r="D405" s="392"/>
      <c r="E405" s="364"/>
      <c r="F405" s="364"/>
      <c r="G405" s="364"/>
      <c r="H405" s="365"/>
      <c r="I405" s="384">
        <v>0</v>
      </c>
      <c r="J405" s="40"/>
    </row>
    <row r="406" spans="1:10" ht="15" customHeight="1">
      <c r="A406" s="333"/>
      <c r="C406" s="361" t="s">
        <v>86</v>
      </c>
      <c r="D406" s="356" t="s">
        <v>87</v>
      </c>
      <c r="E406" s="356"/>
      <c r="F406" s="357"/>
      <c r="G406" s="357"/>
      <c r="H406" s="359"/>
      <c r="I406" s="359"/>
      <c r="J406" s="40"/>
    </row>
    <row r="407" spans="1:10" ht="15" customHeight="1">
      <c r="A407" s="333"/>
      <c r="C407" s="361">
        <v>1</v>
      </c>
      <c r="D407" s="356" t="s">
        <v>777</v>
      </c>
      <c r="E407" s="356"/>
      <c r="F407" s="385" t="s">
        <v>778</v>
      </c>
      <c r="G407" s="386">
        <v>0.35</v>
      </c>
      <c r="H407" s="363">
        <v>1</v>
      </c>
      <c r="I407" s="363">
        <f>G407*H407</f>
        <v>0.35</v>
      </c>
      <c r="J407" s="40"/>
    </row>
    <row r="408" spans="1:10" ht="15" customHeight="1">
      <c r="A408" s="333"/>
      <c r="C408" s="392" t="s">
        <v>88</v>
      </c>
      <c r="D408" s="392"/>
      <c r="E408" s="364"/>
      <c r="F408" s="364"/>
      <c r="G408" s="364"/>
      <c r="H408" s="365"/>
      <c r="I408" s="383">
        <f>SUM(I407)</f>
        <v>0.35</v>
      </c>
      <c r="J408" s="40"/>
    </row>
    <row r="409" spans="1:10" ht="15" customHeight="1">
      <c r="A409" s="333"/>
      <c r="C409" s="368" t="s">
        <v>89</v>
      </c>
      <c r="D409" s="369" t="s">
        <v>90</v>
      </c>
      <c r="E409" s="370"/>
      <c r="F409" s="370"/>
      <c r="G409" s="370"/>
      <c r="H409" s="371"/>
      <c r="I409" s="366">
        <f>I403+I405+I408</f>
        <v>51365.749999999993</v>
      </c>
      <c r="J409" s="40"/>
    </row>
    <row r="410" spans="1:10" ht="15" customHeight="1">
      <c r="A410" s="333"/>
      <c r="C410" s="368" t="s">
        <v>91</v>
      </c>
      <c r="D410" s="369" t="s">
        <v>684</v>
      </c>
      <c r="E410" s="370"/>
      <c r="F410" s="370"/>
      <c r="G410" s="370"/>
      <c r="H410" s="96">
        <f>$M$3</f>
        <v>0.1</v>
      </c>
      <c r="I410" s="366">
        <f>I409*H410</f>
        <v>5136.5749999999998</v>
      </c>
      <c r="J410" s="40"/>
    </row>
    <row r="411" spans="1:10" ht="15" customHeight="1">
      <c r="A411" s="333"/>
      <c r="C411" s="368" t="s">
        <v>93</v>
      </c>
      <c r="D411" s="369" t="s">
        <v>94</v>
      </c>
      <c r="E411" s="370"/>
      <c r="F411" s="370"/>
      <c r="G411" s="370"/>
      <c r="H411" s="371"/>
      <c r="I411" s="373">
        <f>SUM(I409:I410)</f>
        <v>56502.32499999999</v>
      </c>
      <c r="J411" s="40"/>
    </row>
    <row r="412" spans="1:10" ht="15" customHeight="1">
      <c r="A412" s="333"/>
      <c r="G412" s="336"/>
      <c r="H412" s="112"/>
      <c r="I412" s="47"/>
    </row>
    <row r="413" spans="1:10" ht="36" customHeight="1">
      <c r="A413" s="333"/>
      <c r="C413" s="389" t="s">
        <v>795</v>
      </c>
      <c r="D413" s="1360" t="s">
        <v>796</v>
      </c>
      <c r="E413" s="1360"/>
      <c r="F413" s="1360"/>
      <c r="G413" s="1360"/>
      <c r="H413" s="1360"/>
      <c r="I413" s="351">
        <f>ROUNDDOWN(I426,-2)</f>
        <v>74200</v>
      </c>
      <c r="J413" s="40"/>
    </row>
    <row r="414" spans="1:10" ht="15" customHeight="1">
      <c r="A414" s="333"/>
      <c r="C414" s="352" t="s">
        <v>65</v>
      </c>
      <c r="D414" s="352" t="s">
        <v>66</v>
      </c>
      <c r="E414" s="352"/>
      <c r="F414" s="352" t="s">
        <v>669</v>
      </c>
      <c r="G414" s="352" t="s">
        <v>67</v>
      </c>
      <c r="H414" s="352" t="s">
        <v>670</v>
      </c>
      <c r="I414" s="354" t="s">
        <v>671</v>
      </c>
      <c r="J414" s="40"/>
    </row>
    <row r="415" spans="1:10" ht="15" customHeight="1">
      <c r="A415" s="333"/>
      <c r="C415" s="352" t="s">
        <v>69</v>
      </c>
      <c r="D415" s="355" t="s">
        <v>672</v>
      </c>
      <c r="E415" s="356"/>
      <c r="F415" s="357"/>
      <c r="G415" s="357"/>
      <c r="H415" s="357"/>
      <c r="I415" s="359"/>
      <c r="J415" s="40"/>
    </row>
    <row r="416" spans="1:10" ht="15" customHeight="1">
      <c r="A416" s="333"/>
      <c r="C416" s="360">
        <v>1</v>
      </c>
      <c r="D416" s="356" t="s">
        <v>8</v>
      </c>
      <c r="E416" s="361" t="s">
        <v>9</v>
      </c>
      <c r="F416" s="361" t="s">
        <v>10</v>
      </c>
      <c r="G416" s="382">
        <v>0.34329999999999999</v>
      </c>
      <c r="H416" s="363">
        <f>UPAH!J6</f>
        <v>176000</v>
      </c>
      <c r="I416" s="363">
        <f>G416*H416</f>
        <v>60420.799999999996</v>
      </c>
      <c r="J416" s="40"/>
    </row>
    <row r="417" spans="1:10" ht="15" customHeight="1">
      <c r="A417" s="333"/>
      <c r="C417" s="360">
        <v>2</v>
      </c>
      <c r="D417" s="356" t="s">
        <v>31</v>
      </c>
      <c r="E417" s="361" t="s">
        <v>32</v>
      </c>
      <c r="F417" s="361" t="s">
        <v>10</v>
      </c>
      <c r="G417" s="382">
        <v>3.4299999999999997E-2</v>
      </c>
      <c r="H417" s="363">
        <f>UPAH!J28</f>
        <v>206000</v>
      </c>
      <c r="I417" s="363">
        <f>G417*H417</f>
        <v>7065.7999999999993</v>
      </c>
      <c r="J417" s="40"/>
    </row>
    <row r="418" spans="1:10" ht="15" customHeight="1">
      <c r="A418" s="333"/>
      <c r="C418" s="392" t="s">
        <v>708</v>
      </c>
      <c r="D418" s="392"/>
      <c r="E418" s="364"/>
      <c r="F418" s="364"/>
      <c r="G418" s="364"/>
      <c r="H418" s="364"/>
      <c r="I418" s="383">
        <f>SUM(I416:I417)</f>
        <v>67486.599999999991</v>
      </c>
      <c r="J418" s="40"/>
    </row>
    <row r="419" spans="1:10" ht="15" customHeight="1">
      <c r="A419" s="333"/>
      <c r="C419" s="352" t="s">
        <v>72</v>
      </c>
      <c r="D419" s="355" t="s">
        <v>73</v>
      </c>
      <c r="E419" s="356"/>
      <c r="F419" s="357"/>
      <c r="G419" s="357"/>
      <c r="H419" s="357"/>
      <c r="I419" s="359"/>
      <c r="J419" s="40"/>
    </row>
    <row r="420" spans="1:10" ht="15" customHeight="1">
      <c r="A420" s="333"/>
      <c r="C420" s="392" t="s">
        <v>85</v>
      </c>
      <c r="D420" s="392"/>
      <c r="E420" s="364"/>
      <c r="F420" s="364"/>
      <c r="G420" s="364"/>
      <c r="H420" s="364"/>
      <c r="I420" s="384">
        <v>0</v>
      </c>
      <c r="J420" s="40"/>
    </row>
    <row r="421" spans="1:10" ht="15" customHeight="1">
      <c r="A421" s="333"/>
      <c r="C421" s="352" t="s">
        <v>86</v>
      </c>
      <c r="D421" s="355" t="s">
        <v>87</v>
      </c>
      <c r="E421" s="356"/>
      <c r="F421" s="357"/>
      <c r="G421" s="357"/>
      <c r="H421" s="357"/>
      <c r="I421" s="359"/>
      <c r="J421" s="40"/>
    </row>
    <row r="422" spans="1:10" ht="15" customHeight="1">
      <c r="A422" s="333"/>
      <c r="C422" s="361">
        <v>1</v>
      </c>
      <c r="D422" s="356" t="s">
        <v>777</v>
      </c>
      <c r="E422" s="356"/>
      <c r="F422" s="385" t="s">
        <v>778</v>
      </c>
      <c r="G422" s="386">
        <v>0.52400000000000002</v>
      </c>
      <c r="H422" s="363">
        <v>1</v>
      </c>
      <c r="I422" s="363">
        <f>G422*H422</f>
        <v>0.52400000000000002</v>
      </c>
      <c r="J422" s="40"/>
    </row>
    <row r="423" spans="1:10" ht="15" customHeight="1">
      <c r="A423" s="333"/>
      <c r="C423" s="392" t="s">
        <v>88</v>
      </c>
      <c r="D423" s="392"/>
      <c r="E423" s="364"/>
      <c r="F423" s="364"/>
      <c r="G423" s="364"/>
      <c r="H423" s="364"/>
      <c r="I423" s="383">
        <f>SUM(I422)</f>
        <v>0.52400000000000002</v>
      </c>
      <c r="J423" s="40"/>
    </row>
    <row r="424" spans="1:10" ht="15" customHeight="1">
      <c r="A424" s="333"/>
      <c r="C424" s="368" t="s">
        <v>89</v>
      </c>
      <c r="D424" s="369" t="s">
        <v>90</v>
      </c>
      <c r="E424" s="370"/>
      <c r="F424" s="370"/>
      <c r="G424" s="370"/>
      <c r="H424" s="370"/>
      <c r="I424" s="366">
        <f>I418+I420+I423</f>
        <v>67487.123999999996</v>
      </c>
      <c r="J424" s="40"/>
    </row>
    <row r="425" spans="1:10" ht="15" customHeight="1">
      <c r="A425" s="333"/>
      <c r="C425" s="368" t="s">
        <v>91</v>
      </c>
      <c r="D425" s="369" t="s">
        <v>684</v>
      </c>
      <c r="E425" s="370"/>
      <c r="F425" s="370"/>
      <c r="G425" s="370"/>
      <c r="H425" s="96">
        <f>$M$3</f>
        <v>0.1</v>
      </c>
      <c r="I425" s="366">
        <f>I424*H425</f>
        <v>6748.7124000000003</v>
      </c>
      <c r="J425" s="40"/>
    </row>
    <row r="426" spans="1:10" ht="15" customHeight="1">
      <c r="A426" s="333"/>
      <c r="C426" s="368" t="s">
        <v>93</v>
      </c>
      <c r="D426" s="369" t="s">
        <v>94</v>
      </c>
      <c r="E426" s="370"/>
      <c r="F426" s="370"/>
      <c r="G426" s="370"/>
      <c r="H426" s="370"/>
      <c r="I426" s="373">
        <f>SUM(I424:I425)</f>
        <v>74235.8364</v>
      </c>
      <c r="J426" s="40"/>
    </row>
    <row r="427" spans="1:10" ht="15" customHeight="1">
      <c r="A427" s="333"/>
      <c r="C427" s="46"/>
      <c r="D427" s="46"/>
      <c r="G427" s="102"/>
      <c r="H427" s="112"/>
      <c r="I427" s="47"/>
    </row>
    <row r="428" spans="1:10" ht="30" customHeight="1">
      <c r="A428" s="333"/>
      <c r="C428" s="389" t="s">
        <v>797</v>
      </c>
      <c r="D428" s="1360" t="s">
        <v>798</v>
      </c>
      <c r="E428" s="1360"/>
      <c r="F428" s="1360"/>
      <c r="G428" s="1360"/>
      <c r="H428" s="1360"/>
      <c r="I428" s="351">
        <f>ROUNDDOWN(I441,-2)</f>
        <v>32500</v>
      </c>
      <c r="J428" s="40"/>
    </row>
    <row r="429" spans="1:10" ht="15" customHeight="1">
      <c r="A429" s="333"/>
      <c r="C429" s="352" t="s">
        <v>65</v>
      </c>
      <c r="D429" s="352" t="s">
        <v>66</v>
      </c>
      <c r="E429" s="352"/>
      <c r="F429" s="352" t="s">
        <v>669</v>
      </c>
      <c r="G429" s="352" t="s">
        <v>67</v>
      </c>
      <c r="H429" s="352" t="s">
        <v>670</v>
      </c>
      <c r="I429" s="354" t="s">
        <v>671</v>
      </c>
      <c r="J429" s="40"/>
    </row>
    <row r="430" spans="1:10" ht="15" customHeight="1">
      <c r="A430" s="333"/>
      <c r="C430" s="352" t="s">
        <v>69</v>
      </c>
      <c r="D430" s="355" t="s">
        <v>672</v>
      </c>
      <c r="E430" s="356"/>
      <c r="F430" s="357"/>
      <c r="G430" s="357"/>
      <c r="H430" s="357"/>
      <c r="I430" s="359"/>
      <c r="J430" s="40"/>
    </row>
    <row r="431" spans="1:10" ht="15" customHeight="1">
      <c r="A431" s="333"/>
      <c r="C431" s="360">
        <v>1</v>
      </c>
      <c r="D431" s="356" t="s">
        <v>8</v>
      </c>
      <c r="E431" s="361" t="s">
        <v>9</v>
      </c>
      <c r="F431" s="361" t="s">
        <v>10</v>
      </c>
      <c r="G431" s="382">
        <v>0.1507</v>
      </c>
      <c r="H431" s="363">
        <f>UPAH!J6</f>
        <v>176000</v>
      </c>
      <c r="I431" s="363">
        <f>G431*H431</f>
        <v>26523.200000000001</v>
      </c>
      <c r="J431" s="40"/>
    </row>
    <row r="432" spans="1:10" ht="15" customHeight="1">
      <c r="A432" s="333"/>
      <c r="C432" s="360">
        <v>2</v>
      </c>
      <c r="D432" s="356" t="s">
        <v>31</v>
      </c>
      <c r="E432" s="361" t="s">
        <v>32</v>
      </c>
      <c r="F432" s="361" t="s">
        <v>10</v>
      </c>
      <c r="G432" s="382">
        <v>1.5100000000000001E-2</v>
      </c>
      <c r="H432" s="363">
        <f>UPAH!J28</f>
        <v>206000</v>
      </c>
      <c r="I432" s="363">
        <f>G432*H432</f>
        <v>3110.6</v>
      </c>
      <c r="J432" s="40"/>
    </row>
    <row r="433" spans="1:10" ht="15" customHeight="1">
      <c r="A433" s="333"/>
      <c r="C433" s="392" t="s">
        <v>708</v>
      </c>
      <c r="D433" s="392"/>
      <c r="E433" s="364"/>
      <c r="F433" s="364"/>
      <c r="G433" s="364"/>
      <c r="H433" s="364"/>
      <c r="I433" s="383">
        <f>SUM(I431:I432)</f>
        <v>29633.8</v>
      </c>
      <c r="J433" s="40"/>
    </row>
    <row r="434" spans="1:10" ht="15" customHeight="1">
      <c r="A434" s="333"/>
      <c r="C434" s="352" t="s">
        <v>72</v>
      </c>
      <c r="D434" s="355" t="s">
        <v>73</v>
      </c>
      <c r="E434" s="356"/>
      <c r="F434" s="357"/>
      <c r="G434" s="357"/>
      <c r="H434" s="357"/>
      <c r="I434" s="359"/>
      <c r="J434" s="40"/>
    </row>
    <row r="435" spans="1:10" ht="15" customHeight="1">
      <c r="A435" s="333"/>
      <c r="C435" s="392" t="s">
        <v>85</v>
      </c>
      <c r="D435" s="392"/>
      <c r="E435" s="364"/>
      <c r="F435" s="364"/>
      <c r="G435" s="364"/>
      <c r="H435" s="364"/>
      <c r="I435" s="384">
        <v>0</v>
      </c>
      <c r="J435" s="40"/>
    </row>
    <row r="436" spans="1:10" ht="15" customHeight="1">
      <c r="A436" s="333"/>
      <c r="C436" s="352" t="s">
        <v>86</v>
      </c>
      <c r="D436" s="355" t="s">
        <v>87</v>
      </c>
      <c r="E436" s="356"/>
      <c r="F436" s="357"/>
      <c r="G436" s="357"/>
      <c r="H436" s="357"/>
      <c r="I436" s="359"/>
      <c r="J436" s="40"/>
    </row>
    <row r="437" spans="1:10" ht="15" customHeight="1">
      <c r="A437" s="333"/>
      <c r="C437" s="361">
        <v>1</v>
      </c>
      <c r="D437" s="356" t="s">
        <v>777</v>
      </c>
      <c r="E437" s="356"/>
      <c r="F437" s="385" t="s">
        <v>778</v>
      </c>
      <c r="G437" s="386">
        <v>0.09</v>
      </c>
      <c r="H437" s="363">
        <v>1</v>
      </c>
      <c r="I437" s="363">
        <f>G437*H437</f>
        <v>0.09</v>
      </c>
      <c r="J437" s="40"/>
    </row>
    <row r="438" spans="1:10" ht="15" customHeight="1">
      <c r="A438" s="333"/>
      <c r="C438" s="392" t="s">
        <v>88</v>
      </c>
      <c r="D438" s="392"/>
      <c r="E438" s="364"/>
      <c r="F438" s="364"/>
      <c r="G438" s="364"/>
      <c r="H438" s="364"/>
      <c r="I438" s="383">
        <f>SUM(I437)</f>
        <v>0.09</v>
      </c>
      <c r="J438" s="40"/>
    </row>
    <row r="439" spans="1:10" ht="15" customHeight="1">
      <c r="A439" s="333"/>
      <c r="C439" s="368" t="s">
        <v>89</v>
      </c>
      <c r="D439" s="369" t="s">
        <v>90</v>
      </c>
      <c r="E439" s="370"/>
      <c r="F439" s="370"/>
      <c r="G439" s="370"/>
      <c r="H439" s="370"/>
      <c r="I439" s="363">
        <f>I433+I435+I438</f>
        <v>29633.89</v>
      </c>
      <c r="J439" s="40"/>
    </row>
    <row r="440" spans="1:10" ht="15" customHeight="1">
      <c r="A440" s="333"/>
      <c r="C440" s="368" t="s">
        <v>91</v>
      </c>
      <c r="D440" s="369" t="s">
        <v>684</v>
      </c>
      <c r="E440" s="370"/>
      <c r="F440" s="370"/>
      <c r="G440" s="370"/>
      <c r="H440" s="96">
        <f>$M$3</f>
        <v>0.1</v>
      </c>
      <c r="I440" s="363">
        <f>I439*H440</f>
        <v>2963.3890000000001</v>
      </c>
      <c r="J440" s="40"/>
    </row>
    <row r="441" spans="1:10" ht="15" customHeight="1">
      <c r="A441" s="333"/>
      <c r="C441" s="368" t="s">
        <v>93</v>
      </c>
      <c r="D441" s="369" t="s">
        <v>94</v>
      </c>
      <c r="E441" s="370"/>
      <c r="F441" s="370"/>
      <c r="G441" s="370"/>
      <c r="H441" s="370"/>
      <c r="I441" s="373">
        <f>SUM(I439:I440)</f>
        <v>32597.278999999999</v>
      </c>
      <c r="J441" s="40"/>
    </row>
    <row r="442" spans="1:10" ht="15" customHeight="1">
      <c r="A442" s="333"/>
      <c r="D442" s="46"/>
      <c r="E442" s="335"/>
      <c r="F442" s="335"/>
      <c r="G442" s="336"/>
      <c r="H442" s="337"/>
      <c r="I442" s="47"/>
    </row>
    <row r="443" spans="1:10" ht="34.75" customHeight="1">
      <c r="A443" s="333"/>
      <c r="C443" s="421" t="s">
        <v>799</v>
      </c>
      <c r="D443" s="1400" t="s">
        <v>800</v>
      </c>
      <c r="E443" s="1400"/>
      <c r="F443" s="1400"/>
      <c r="G443" s="1400"/>
      <c r="H443" s="1400"/>
      <c r="I443" s="422">
        <f>ROUNDDOWN(I456,-2)</f>
        <v>27400</v>
      </c>
      <c r="J443" s="40"/>
    </row>
    <row r="444" spans="1:10" ht="15" customHeight="1">
      <c r="A444" s="333"/>
      <c r="C444" s="352" t="s">
        <v>65</v>
      </c>
      <c r="D444" s="352" t="s">
        <v>66</v>
      </c>
      <c r="E444" s="352"/>
      <c r="F444" s="352" t="s">
        <v>669</v>
      </c>
      <c r="G444" s="352" t="s">
        <v>67</v>
      </c>
      <c r="H444" s="352" t="s">
        <v>670</v>
      </c>
      <c r="I444" s="354" t="s">
        <v>671</v>
      </c>
      <c r="J444" s="40"/>
    </row>
    <row r="445" spans="1:10" ht="15" customHeight="1">
      <c r="A445" s="333"/>
      <c r="C445" s="352" t="s">
        <v>69</v>
      </c>
      <c r="D445" s="355" t="s">
        <v>672</v>
      </c>
      <c r="E445" s="356"/>
      <c r="F445" s="357"/>
      <c r="G445" s="357"/>
      <c r="H445" s="357"/>
      <c r="I445" s="359"/>
      <c r="J445" s="40"/>
    </row>
    <row r="446" spans="1:10" ht="15" customHeight="1">
      <c r="A446" s="333"/>
      <c r="C446" s="360">
        <v>1</v>
      </c>
      <c r="D446" s="356" t="s">
        <v>8</v>
      </c>
      <c r="E446" s="361" t="s">
        <v>9</v>
      </c>
      <c r="F446" s="361" t="s">
        <v>10</v>
      </c>
      <c r="G446" s="362">
        <v>0.2495</v>
      </c>
      <c r="H446" s="363">
        <v>100000</v>
      </c>
      <c r="I446" s="363">
        <f>G446*H446</f>
        <v>24950</v>
      </c>
      <c r="J446" s="40"/>
    </row>
    <row r="447" spans="1:10" ht="15" customHeight="1">
      <c r="A447" s="333"/>
      <c r="C447" s="360">
        <v>2</v>
      </c>
      <c r="D447" s="356" t="s">
        <v>31</v>
      </c>
      <c r="E447" s="361" t="s">
        <v>32</v>
      </c>
      <c r="F447" s="361" t="s">
        <v>10</v>
      </c>
      <c r="G447" s="362">
        <v>2.5000000000000001E-2</v>
      </c>
      <c r="H447" s="363">
        <v>1</v>
      </c>
      <c r="I447" s="363">
        <f>G447*H447</f>
        <v>2.5000000000000001E-2</v>
      </c>
      <c r="J447" s="40"/>
    </row>
    <row r="448" spans="1:10" ht="15" customHeight="1">
      <c r="A448" s="333"/>
      <c r="C448" s="392" t="s">
        <v>708</v>
      </c>
      <c r="D448" s="392"/>
      <c r="E448" s="364"/>
      <c r="F448" s="364"/>
      <c r="G448" s="364"/>
      <c r="H448" s="364"/>
      <c r="I448" s="383">
        <f>SUM(I446:I447)</f>
        <v>24950.025000000001</v>
      </c>
      <c r="J448" s="40"/>
    </row>
    <row r="449" spans="1:10" ht="15" customHeight="1">
      <c r="A449" s="333"/>
      <c r="C449" s="352" t="s">
        <v>72</v>
      </c>
      <c r="D449" s="355" t="s">
        <v>73</v>
      </c>
      <c r="E449" s="356"/>
      <c r="F449" s="357"/>
      <c r="G449" s="357"/>
      <c r="H449" s="357"/>
      <c r="I449" s="359"/>
      <c r="J449" s="40"/>
    </row>
    <row r="450" spans="1:10" ht="15" customHeight="1">
      <c r="A450" s="333"/>
      <c r="C450" s="392" t="s">
        <v>85</v>
      </c>
      <c r="D450" s="392"/>
      <c r="E450" s="364"/>
      <c r="F450" s="364"/>
      <c r="G450" s="364"/>
      <c r="H450" s="364"/>
      <c r="I450" s="384">
        <v>0</v>
      </c>
      <c r="J450" s="40"/>
    </row>
    <row r="451" spans="1:10" ht="15" customHeight="1">
      <c r="A451" s="333"/>
      <c r="C451" s="352" t="s">
        <v>86</v>
      </c>
      <c r="D451" s="355" t="s">
        <v>87</v>
      </c>
      <c r="E451" s="356"/>
      <c r="F451" s="357"/>
      <c r="G451" s="357"/>
      <c r="H451" s="357"/>
      <c r="I451" s="359"/>
      <c r="J451" s="40"/>
    </row>
    <row r="452" spans="1:10" ht="15" customHeight="1">
      <c r="A452" s="333"/>
      <c r="C452" s="361">
        <v>1</v>
      </c>
      <c r="D452" s="356" t="s">
        <v>777</v>
      </c>
      <c r="E452" s="356"/>
      <c r="F452" s="385" t="s">
        <v>778</v>
      </c>
      <c r="G452" s="386">
        <v>0.14000000000000001</v>
      </c>
      <c r="H452" s="363">
        <v>1</v>
      </c>
      <c r="I452" s="363">
        <f>G452*H452</f>
        <v>0.14000000000000001</v>
      </c>
      <c r="J452" s="40"/>
    </row>
    <row r="453" spans="1:10" ht="15" customHeight="1">
      <c r="A453" s="333"/>
      <c r="C453" s="392" t="s">
        <v>88</v>
      </c>
      <c r="D453" s="392"/>
      <c r="E453" s="364"/>
      <c r="F453" s="364"/>
      <c r="G453" s="364"/>
      <c r="H453" s="364"/>
      <c r="I453" s="383">
        <f>SUM(I452)</f>
        <v>0.14000000000000001</v>
      </c>
      <c r="J453" s="40"/>
    </row>
    <row r="454" spans="1:10" ht="15" customHeight="1">
      <c r="A454" s="333"/>
      <c r="C454" s="368" t="s">
        <v>89</v>
      </c>
      <c r="D454" s="369" t="s">
        <v>90</v>
      </c>
      <c r="E454" s="370"/>
      <c r="F454" s="370"/>
      <c r="G454" s="370"/>
      <c r="H454" s="370"/>
      <c r="I454" s="366">
        <f>I448+I450+I453</f>
        <v>24950.165000000001</v>
      </c>
      <c r="J454" s="40"/>
    </row>
    <row r="455" spans="1:10" ht="15" customHeight="1">
      <c r="A455" s="333"/>
      <c r="C455" s="368" t="s">
        <v>91</v>
      </c>
      <c r="D455" s="369" t="s">
        <v>684</v>
      </c>
      <c r="E455" s="370"/>
      <c r="F455" s="370"/>
      <c r="G455" s="370"/>
      <c r="H455" s="96">
        <f>$M$3</f>
        <v>0.1</v>
      </c>
      <c r="I455" s="366">
        <f>I454*H455</f>
        <v>2495.0165000000002</v>
      </c>
      <c r="J455" s="40"/>
    </row>
    <row r="456" spans="1:10" ht="15" customHeight="1">
      <c r="A456" s="333"/>
      <c r="C456" s="368" t="s">
        <v>93</v>
      </c>
      <c r="D456" s="369" t="s">
        <v>94</v>
      </c>
      <c r="E456" s="370"/>
      <c r="F456" s="370"/>
      <c r="G456" s="370"/>
      <c r="H456" s="370"/>
      <c r="I456" s="373">
        <f>SUM(I454:I455)</f>
        <v>27445.181500000002</v>
      </c>
      <c r="J456" s="40"/>
    </row>
    <row r="457" spans="1:10" ht="15" customHeight="1">
      <c r="A457" s="333"/>
      <c r="C457" s="46"/>
      <c r="D457" s="46"/>
      <c r="G457" s="102"/>
      <c r="H457" s="112"/>
      <c r="I457" s="47"/>
    </row>
    <row r="458" spans="1:10" ht="29.5" customHeight="1">
      <c r="A458" s="333"/>
      <c r="C458" s="389" t="s">
        <v>801</v>
      </c>
      <c r="D458" s="1360" t="s">
        <v>802</v>
      </c>
      <c r="E458" s="1360"/>
      <c r="F458" s="1360"/>
      <c r="G458" s="1360"/>
      <c r="H458" s="1360"/>
      <c r="I458" s="351">
        <f>ROUNDDOWN(I471,-2)</f>
        <v>33900</v>
      </c>
      <c r="J458" s="40"/>
    </row>
    <row r="459" spans="1:10" ht="15" customHeight="1">
      <c r="A459" s="333"/>
      <c r="C459" s="352" t="s">
        <v>65</v>
      </c>
      <c r="D459" s="352" t="s">
        <v>66</v>
      </c>
      <c r="E459" s="352"/>
      <c r="F459" s="352" t="s">
        <v>669</v>
      </c>
      <c r="G459" s="352" t="s">
        <v>67</v>
      </c>
      <c r="H459" s="352" t="s">
        <v>670</v>
      </c>
      <c r="I459" s="354" t="s">
        <v>671</v>
      </c>
      <c r="J459" s="40"/>
    </row>
    <row r="460" spans="1:10" ht="15" customHeight="1">
      <c r="A460" s="333"/>
      <c r="C460" s="352" t="s">
        <v>69</v>
      </c>
      <c r="D460" s="355" t="s">
        <v>672</v>
      </c>
      <c r="E460" s="356"/>
      <c r="F460" s="357"/>
      <c r="G460" s="357"/>
      <c r="H460" s="357"/>
      <c r="I460" s="359"/>
      <c r="J460" s="40"/>
    </row>
    <row r="461" spans="1:10" ht="15" customHeight="1">
      <c r="A461" s="333"/>
      <c r="C461" s="360">
        <v>1</v>
      </c>
      <c r="D461" s="356" t="s">
        <v>8</v>
      </c>
      <c r="E461" s="361" t="s">
        <v>9</v>
      </c>
      <c r="F461" s="361" t="s">
        <v>10</v>
      </c>
      <c r="G461" s="362">
        <v>0.30830000000000002</v>
      </c>
      <c r="H461" s="363">
        <v>100000</v>
      </c>
      <c r="I461" s="363">
        <f>G461*H461</f>
        <v>30830.000000000004</v>
      </c>
      <c r="J461" s="40"/>
    </row>
    <row r="462" spans="1:10" ht="15" customHeight="1">
      <c r="A462" s="333"/>
      <c r="C462" s="360">
        <v>2</v>
      </c>
      <c r="D462" s="356" t="s">
        <v>31</v>
      </c>
      <c r="E462" s="361" t="s">
        <v>32</v>
      </c>
      <c r="F462" s="361" t="s">
        <v>10</v>
      </c>
      <c r="G462" s="362">
        <v>3.0800000000000001E-2</v>
      </c>
      <c r="H462" s="363">
        <v>1</v>
      </c>
      <c r="I462" s="363">
        <f>G462*H462</f>
        <v>3.0800000000000001E-2</v>
      </c>
      <c r="J462" s="40"/>
    </row>
    <row r="463" spans="1:10" ht="15" customHeight="1">
      <c r="A463" s="333"/>
      <c r="C463" s="392" t="s">
        <v>708</v>
      </c>
      <c r="D463" s="392"/>
      <c r="E463" s="364"/>
      <c r="F463" s="364"/>
      <c r="G463" s="364"/>
      <c r="H463" s="364"/>
      <c r="I463" s="383">
        <f>SUM(I461:I462)</f>
        <v>30830.030800000004</v>
      </c>
      <c r="J463" s="40"/>
    </row>
    <row r="464" spans="1:10" ht="15" customHeight="1">
      <c r="A464" s="333"/>
      <c r="C464" s="352" t="s">
        <v>72</v>
      </c>
      <c r="D464" s="355" t="s">
        <v>73</v>
      </c>
      <c r="E464" s="356"/>
      <c r="F464" s="357"/>
      <c r="G464" s="357"/>
      <c r="H464" s="357"/>
      <c r="I464" s="359"/>
      <c r="J464" s="40"/>
    </row>
    <row r="465" spans="1:10" ht="15" customHeight="1">
      <c r="A465" s="333"/>
      <c r="C465" s="392" t="s">
        <v>85</v>
      </c>
      <c r="D465" s="392"/>
      <c r="E465" s="364"/>
      <c r="F465" s="364"/>
      <c r="G465" s="364"/>
      <c r="H465" s="364"/>
      <c r="I465" s="384">
        <v>0</v>
      </c>
      <c r="J465" s="40"/>
    </row>
    <row r="466" spans="1:10" ht="15" customHeight="1">
      <c r="A466" s="333"/>
      <c r="C466" s="352" t="s">
        <v>86</v>
      </c>
      <c r="D466" s="355" t="s">
        <v>87</v>
      </c>
      <c r="E466" s="356"/>
      <c r="F466" s="357"/>
      <c r="G466" s="357"/>
      <c r="H466" s="357"/>
      <c r="I466" s="359"/>
      <c r="J466" s="40"/>
    </row>
    <row r="467" spans="1:10" ht="15" customHeight="1">
      <c r="A467" s="333"/>
      <c r="C467" s="361">
        <v>1</v>
      </c>
      <c r="D467" s="356" t="s">
        <v>777</v>
      </c>
      <c r="E467" s="356"/>
      <c r="F467" s="385" t="s">
        <v>778</v>
      </c>
      <c r="G467" s="386">
        <v>0.22</v>
      </c>
      <c r="H467" s="363">
        <v>1</v>
      </c>
      <c r="I467" s="363">
        <f>G467*H467</f>
        <v>0.22</v>
      </c>
      <c r="J467" s="40"/>
    </row>
    <row r="468" spans="1:10" ht="15" customHeight="1">
      <c r="A468" s="333"/>
      <c r="C468" s="392" t="s">
        <v>88</v>
      </c>
      <c r="D468" s="392"/>
      <c r="E468" s="364"/>
      <c r="F468" s="364"/>
      <c r="G468" s="364"/>
      <c r="H468" s="364"/>
      <c r="I468" s="383">
        <f>SUM(I467)</f>
        <v>0.22</v>
      </c>
      <c r="J468" s="40"/>
    </row>
    <row r="469" spans="1:10" ht="15" customHeight="1">
      <c r="A469" s="333"/>
      <c r="C469" s="368" t="s">
        <v>89</v>
      </c>
      <c r="D469" s="369" t="s">
        <v>90</v>
      </c>
      <c r="E469" s="370"/>
      <c r="F469" s="370"/>
      <c r="G469" s="370"/>
      <c r="H469" s="370"/>
      <c r="I469" s="366">
        <f>I463+I465+I468</f>
        <v>30830.250800000005</v>
      </c>
      <c r="J469" s="40"/>
    </row>
    <row r="470" spans="1:10" ht="15" customHeight="1">
      <c r="A470" s="333"/>
      <c r="C470" s="368" t="s">
        <v>91</v>
      </c>
      <c r="D470" s="369" t="s">
        <v>684</v>
      </c>
      <c r="E470" s="370"/>
      <c r="F470" s="370"/>
      <c r="G470" s="370"/>
      <c r="H470" s="96">
        <f>$M$3</f>
        <v>0.1</v>
      </c>
      <c r="I470" s="366">
        <f>I469*H470</f>
        <v>3083.0250800000008</v>
      </c>
      <c r="J470" s="40"/>
    </row>
    <row r="471" spans="1:10" ht="15" customHeight="1">
      <c r="A471" s="333"/>
      <c r="C471" s="368" t="s">
        <v>93</v>
      </c>
      <c r="D471" s="369" t="s">
        <v>94</v>
      </c>
      <c r="E471" s="370"/>
      <c r="F471" s="370"/>
      <c r="G471" s="370"/>
      <c r="H471" s="370"/>
      <c r="I471" s="373">
        <f>SUM(I469:I470)</f>
        <v>33913.275880000008</v>
      </c>
      <c r="J471" s="40"/>
    </row>
    <row r="472" spans="1:10" ht="15" customHeight="1">
      <c r="A472" s="333"/>
      <c r="C472" s="46"/>
      <c r="D472" s="46"/>
      <c r="G472" s="102"/>
      <c r="H472" s="112"/>
      <c r="I472" s="47"/>
    </row>
    <row r="473" spans="1:10" ht="43.75" customHeight="1">
      <c r="A473" s="333"/>
      <c r="C473" s="389" t="s">
        <v>803</v>
      </c>
      <c r="D473" s="1360" t="s">
        <v>804</v>
      </c>
      <c r="E473" s="1360"/>
      <c r="F473" s="1360"/>
      <c r="G473" s="1360"/>
      <c r="H473" s="1360"/>
      <c r="I473" s="351">
        <f>ROUNDDOWN(I486,-2)</f>
        <v>51800</v>
      </c>
      <c r="J473" s="40"/>
    </row>
    <row r="474" spans="1:10" ht="15" customHeight="1">
      <c r="A474" s="333"/>
      <c r="C474" s="352" t="s">
        <v>65</v>
      </c>
      <c r="D474" s="352" t="s">
        <v>66</v>
      </c>
      <c r="E474" s="352"/>
      <c r="F474" s="352" t="s">
        <v>669</v>
      </c>
      <c r="G474" s="352" t="s">
        <v>67</v>
      </c>
      <c r="H474" s="352" t="s">
        <v>670</v>
      </c>
      <c r="I474" s="354" t="s">
        <v>671</v>
      </c>
      <c r="J474" s="40"/>
    </row>
    <row r="475" spans="1:10" ht="15" customHeight="1">
      <c r="A475" s="333"/>
      <c r="C475" s="352" t="s">
        <v>69</v>
      </c>
      <c r="D475" s="355" t="s">
        <v>672</v>
      </c>
      <c r="E475" s="356"/>
      <c r="F475" s="357"/>
      <c r="G475" s="357"/>
      <c r="H475" s="357"/>
      <c r="I475" s="359"/>
      <c r="J475" s="40"/>
    </row>
    <row r="476" spans="1:10" ht="15" customHeight="1">
      <c r="A476" s="333"/>
      <c r="C476" s="360">
        <v>1</v>
      </c>
      <c r="D476" s="356" t="s">
        <v>8</v>
      </c>
      <c r="E476" s="361" t="s">
        <v>9</v>
      </c>
      <c r="F476" s="361" t="s">
        <v>10</v>
      </c>
      <c r="G476" s="382">
        <v>0.4713</v>
      </c>
      <c r="H476" s="363">
        <v>100000</v>
      </c>
      <c r="I476" s="363">
        <f>G476*H476</f>
        <v>47130</v>
      </c>
      <c r="J476" s="40"/>
    </row>
    <row r="477" spans="1:10" ht="15" customHeight="1">
      <c r="A477" s="333"/>
      <c r="C477" s="360">
        <v>2</v>
      </c>
      <c r="D477" s="356" t="s">
        <v>31</v>
      </c>
      <c r="E477" s="361" t="s">
        <v>32</v>
      </c>
      <c r="F477" s="361" t="s">
        <v>10</v>
      </c>
      <c r="G477" s="382">
        <v>4.7100000000000003E-2</v>
      </c>
      <c r="H477" s="363">
        <v>1</v>
      </c>
      <c r="I477" s="363">
        <f>G477*H477</f>
        <v>4.7100000000000003E-2</v>
      </c>
      <c r="J477" s="40"/>
    </row>
    <row r="478" spans="1:10" ht="15" customHeight="1">
      <c r="A478" s="333"/>
      <c r="C478" s="364" t="s">
        <v>708</v>
      </c>
      <c r="D478" s="364"/>
      <c r="E478" s="364"/>
      <c r="F478" s="364"/>
      <c r="G478" s="364"/>
      <c r="H478" s="364"/>
      <c r="I478" s="383">
        <f>SUM(I476:I477)</f>
        <v>47130.047100000003</v>
      </c>
      <c r="J478" s="40"/>
    </row>
    <row r="479" spans="1:10" ht="15" customHeight="1">
      <c r="A479" s="333"/>
      <c r="C479" s="352" t="s">
        <v>72</v>
      </c>
      <c r="D479" s="355" t="s">
        <v>73</v>
      </c>
      <c r="E479" s="356"/>
      <c r="F479" s="357"/>
      <c r="G479" s="357"/>
      <c r="H479" s="357"/>
      <c r="I479" s="359"/>
      <c r="J479" s="40"/>
    </row>
    <row r="480" spans="1:10" ht="15" customHeight="1">
      <c r="A480" s="333"/>
      <c r="C480" s="364" t="s">
        <v>85</v>
      </c>
      <c r="D480" s="364"/>
      <c r="E480" s="364"/>
      <c r="F480" s="364"/>
      <c r="G480" s="364"/>
      <c r="H480" s="364"/>
      <c r="I480" s="384">
        <v>0</v>
      </c>
      <c r="J480" s="40"/>
    </row>
    <row r="481" spans="1:10" ht="15" customHeight="1">
      <c r="A481" s="333"/>
      <c r="C481" s="352" t="s">
        <v>86</v>
      </c>
      <c r="D481" s="355" t="s">
        <v>87</v>
      </c>
      <c r="E481" s="356"/>
      <c r="F481" s="357"/>
      <c r="G481" s="357"/>
      <c r="H481" s="357"/>
      <c r="I481" s="359"/>
      <c r="J481" s="40"/>
    </row>
    <row r="482" spans="1:10" ht="15" customHeight="1">
      <c r="A482" s="333"/>
      <c r="C482" s="361">
        <v>1</v>
      </c>
      <c r="D482" s="356" t="s">
        <v>777</v>
      </c>
      <c r="E482" s="356"/>
      <c r="F482" s="385" t="s">
        <v>778</v>
      </c>
      <c r="G482" s="402">
        <v>0.35</v>
      </c>
      <c r="H482" s="363">
        <v>1</v>
      </c>
      <c r="I482" s="363">
        <f>G482*H482</f>
        <v>0.35</v>
      </c>
      <c r="J482" s="40"/>
    </row>
    <row r="483" spans="1:10" ht="15" customHeight="1">
      <c r="A483" s="333"/>
      <c r="C483" s="364" t="s">
        <v>88</v>
      </c>
      <c r="D483" s="364"/>
      <c r="E483" s="364"/>
      <c r="F483" s="364"/>
      <c r="G483" s="364"/>
      <c r="H483" s="364"/>
      <c r="I483" s="383">
        <f>SUM(I482)</f>
        <v>0.35</v>
      </c>
      <c r="J483" s="40"/>
    </row>
    <row r="484" spans="1:10" ht="15" customHeight="1">
      <c r="A484" s="333"/>
      <c r="C484" s="368" t="s">
        <v>89</v>
      </c>
      <c r="D484" s="369" t="s">
        <v>90</v>
      </c>
      <c r="E484" s="370"/>
      <c r="F484" s="370"/>
      <c r="G484" s="370"/>
      <c r="H484" s="370"/>
      <c r="I484" s="366">
        <f>I478+I480+I483</f>
        <v>47130.397100000002</v>
      </c>
      <c r="J484" s="40"/>
    </row>
    <row r="485" spans="1:10" ht="15" customHeight="1">
      <c r="A485" s="339"/>
      <c r="B485" s="334"/>
      <c r="C485" s="368" t="s">
        <v>91</v>
      </c>
      <c r="D485" s="369" t="s">
        <v>684</v>
      </c>
      <c r="E485" s="370"/>
      <c r="F485" s="370"/>
      <c r="G485" s="370"/>
      <c r="H485" s="96">
        <f>$M$3</f>
        <v>0.1</v>
      </c>
      <c r="I485" s="366">
        <f>I484*H485</f>
        <v>4713.03971</v>
      </c>
      <c r="J485" s="40"/>
    </row>
    <row r="486" spans="1:10" ht="15" customHeight="1">
      <c r="A486" s="333"/>
      <c r="B486" s="113"/>
      <c r="C486" s="368" t="s">
        <v>93</v>
      </c>
      <c r="D486" s="369" t="s">
        <v>94</v>
      </c>
      <c r="E486" s="370"/>
      <c r="F486" s="370"/>
      <c r="G486" s="370"/>
      <c r="H486" s="370"/>
      <c r="I486" s="373">
        <f>SUM(I484:I485)</f>
        <v>51843.436809999999</v>
      </c>
      <c r="J486" s="40"/>
    </row>
    <row r="487" spans="1:10" ht="15" customHeight="1">
      <c r="A487" s="333"/>
      <c r="B487" s="113"/>
      <c r="C487" s="46"/>
      <c r="D487" s="46"/>
      <c r="E487" s="335"/>
      <c r="F487" s="335"/>
      <c r="G487" s="113"/>
      <c r="H487" s="46"/>
      <c r="I487" s="46"/>
    </row>
    <row r="488" spans="1:10" ht="29.5" customHeight="1">
      <c r="A488" s="333"/>
      <c r="B488" s="113"/>
      <c r="C488" s="389" t="s">
        <v>805</v>
      </c>
      <c r="D488" s="1360" t="s">
        <v>806</v>
      </c>
      <c r="E488" s="1360"/>
      <c r="F488" s="1360"/>
      <c r="G488" s="1360"/>
      <c r="H488" s="1360"/>
      <c r="I488" s="351">
        <f>ROUNDDOWN(I501,-2)</f>
        <v>82500</v>
      </c>
      <c r="J488" s="40"/>
    </row>
    <row r="489" spans="1:10" ht="15" customHeight="1">
      <c r="A489" s="333"/>
      <c r="B489" s="113"/>
      <c r="C489" s="352" t="s">
        <v>65</v>
      </c>
      <c r="D489" s="352" t="s">
        <v>66</v>
      </c>
      <c r="E489" s="352"/>
      <c r="F489" s="352" t="s">
        <v>669</v>
      </c>
      <c r="G489" s="352" t="s">
        <v>67</v>
      </c>
      <c r="H489" s="352" t="s">
        <v>670</v>
      </c>
      <c r="I489" s="354" t="s">
        <v>671</v>
      </c>
      <c r="J489" s="40"/>
    </row>
    <row r="490" spans="1:10" ht="15" customHeight="1">
      <c r="A490" s="333"/>
      <c r="B490" s="113"/>
      <c r="C490" s="352" t="s">
        <v>69</v>
      </c>
      <c r="D490" s="355" t="s">
        <v>672</v>
      </c>
      <c r="E490" s="356"/>
      <c r="F490" s="357"/>
      <c r="G490" s="357"/>
      <c r="H490" s="357"/>
      <c r="I490" s="359"/>
      <c r="J490" s="40"/>
    </row>
    <row r="491" spans="1:10" ht="15" customHeight="1">
      <c r="A491" s="333"/>
      <c r="B491" s="113"/>
      <c r="C491" s="360">
        <v>1</v>
      </c>
      <c r="D491" s="356" t="s">
        <v>8</v>
      </c>
      <c r="E491" s="361" t="s">
        <v>9</v>
      </c>
      <c r="F491" s="361" t="s">
        <v>10</v>
      </c>
      <c r="G491" s="382">
        <v>0.75</v>
      </c>
      <c r="H491" s="363">
        <v>100000</v>
      </c>
      <c r="I491" s="363">
        <f>G491*H491</f>
        <v>75000</v>
      </c>
      <c r="J491" s="40"/>
    </row>
    <row r="492" spans="1:10" ht="15" customHeight="1">
      <c r="A492" s="333"/>
      <c r="B492" s="113"/>
      <c r="C492" s="360">
        <v>2</v>
      </c>
      <c r="D492" s="356" t="s">
        <v>31</v>
      </c>
      <c r="E492" s="361" t="s">
        <v>32</v>
      </c>
      <c r="F492" s="361" t="s">
        <v>10</v>
      </c>
      <c r="G492" s="382">
        <v>7.4999999999999997E-2</v>
      </c>
      <c r="H492" s="363">
        <v>1</v>
      </c>
      <c r="I492" s="363">
        <f>G492*H492</f>
        <v>7.4999999999999997E-2</v>
      </c>
      <c r="J492" s="40"/>
    </row>
    <row r="493" spans="1:10" ht="15" customHeight="1">
      <c r="A493" s="333"/>
      <c r="B493" s="113"/>
      <c r="C493" s="392" t="s">
        <v>708</v>
      </c>
      <c r="D493" s="392"/>
      <c r="E493" s="364"/>
      <c r="F493" s="364"/>
      <c r="G493" s="364"/>
      <c r="H493" s="364"/>
      <c r="I493" s="383">
        <f>SUM(I491:I492)</f>
        <v>75000.074999999997</v>
      </c>
      <c r="J493" s="40"/>
    </row>
    <row r="494" spans="1:10" ht="15" customHeight="1">
      <c r="A494" s="333"/>
      <c r="B494" s="113"/>
      <c r="C494" s="352" t="s">
        <v>72</v>
      </c>
      <c r="D494" s="355" t="s">
        <v>73</v>
      </c>
      <c r="E494" s="356"/>
      <c r="F494" s="357"/>
      <c r="G494" s="357"/>
      <c r="H494" s="357"/>
      <c r="I494" s="359"/>
      <c r="J494" s="40"/>
    </row>
    <row r="495" spans="1:10" ht="15" customHeight="1">
      <c r="A495" s="333"/>
      <c r="B495" s="113"/>
      <c r="C495" s="392" t="s">
        <v>85</v>
      </c>
      <c r="D495" s="392"/>
      <c r="E495" s="364"/>
      <c r="F495" s="364"/>
      <c r="G495" s="364"/>
      <c r="H495" s="364"/>
      <c r="I495" s="384">
        <v>0</v>
      </c>
      <c r="J495" s="40"/>
    </row>
    <row r="496" spans="1:10" ht="15" customHeight="1">
      <c r="A496" s="333"/>
      <c r="B496" s="113"/>
      <c r="C496" s="352" t="s">
        <v>86</v>
      </c>
      <c r="D496" s="355" t="s">
        <v>87</v>
      </c>
      <c r="E496" s="356"/>
      <c r="F496" s="357"/>
      <c r="G496" s="357"/>
      <c r="H496" s="357"/>
      <c r="I496" s="359"/>
      <c r="J496" s="40"/>
    </row>
    <row r="497" spans="1:10" ht="15" customHeight="1">
      <c r="A497" s="333"/>
      <c r="B497" s="113"/>
      <c r="C497" s="361">
        <v>1</v>
      </c>
      <c r="D497" s="356" t="s">
        <v>777</v>
      </c>
      <c r="E497" s="356"/>
      <c r="F497" s="385" t="s">
        <v>778</v>
      </c>
      <c r="G497" s="402">
        <v>0.52400000000000002</v>
      </c>
      <c r="H497" s="363">
        <v>1</v>
      </c>
      <c r="I497" s="363">
        <f>G497*H497</f>
        <v>0.52400000000000002</v>
      </c>
      <c r="J497" s="40"/>
    </row>
    <row r="498" spans="1:10" ht="15" customHeight="1">
      <c r="A498" s="333"/>
      <c r="B498" s="113"/>
      <c r="C498" s="392" t="s">
        <v>88</v>
      </c>
      <c r="D498" s="392"/>
      <c r="E498" s="364"/>
      <c r="F498" s="364"/>
      <c r="G498" s="364"/>
      <c r="H498" s="364"/>
      <c r="I498" s="383">
        <f>SUM(I497)</f>
        <v>0.52400000000000002</v>
      </c>
      <c r="J498" s="40"/>
    </row>
    <row r="499" spans="1:10" ht="15" customHeight="1">
      <c r="A499" s="333"/>
      <c r="B499" s="113"/>
      <c r="C499" s="368" t="s">
        <v>89</v>
      </c>
      <c r="D499" s="369" t="s">
        <v>90</v>
      </c>
      <c r="E499" s="370"/>
      <c r="F499" s="370"/>
      <c r="G499" s="370"/>
      <c r="H499" s="403"/>
      <c r="I499" s="366">
        <f>I493+I495+I498</f>
        <v>75000.599000000002</v>
      </c>
      <c r="J499" s="40"/>
    </row>
    <row r="500" spans="1:10" ht="15" customHeight="1">
      <c r="A500" s="333"/>
      <c r="B500" s="113"/>
      <c r="C500" s="368" t="s">
        <v>91</v>
      </c>
      <c r="D500" s="369" t="s">
        <v>684</v>
      </c>
      <c r="E500" s="370"/>
      <c r="F500" s="370"/>
      <c r="G500" s="370"/>
      <c r="H500" s="96">
        <f>$M$3</f>
        <v>0.1</v>
      </c>
      <c r="I500" s="366">
        <f>I499*H500</f>
        <v>7500.0599000000002</v>
      </c>
      <c r="J500" s="40"/>
    </row>
    <row r="501" spans="1:10" ht="15" customHeight="1">
      <c r="A501" s="333"/>
      <c r="B501" s="113"/>
      <c r="C501" s="368" t="s">
        <v>93</v>
      </c>
      <c r="D501" s="369" t="s">
        <v>94</v>
      </c>
      <c r="E501" s="370"/>
      <c r="F501" s="370"/>
      <c r="G501" s="370"/>
      <c r="H501" s="370"/>
      <c r="I501" s="373">
        <f>SUM(I499:I500)</f>
        <v>82500.658900000009</v>
      </c>
      <c r="J501" s="40"/>
    </row>
    <row r="502" spans="1:10" ht="15" customHeight="1">
      <c r="A502" s="333"/>
      <c r="B502" s="113"/>
      <c r="C502" s="46"/>
      <c r="D502" s="46"/>
      <c r="G502" s="338"/>
      <c r="H502" s="112"/>
      <c r="I502" s="47"/>
    </row>
    <row r="503" spans="1:10" ht="15" customHeight="1">
      <c r="A503" s="333"/>
      <c r="B503" s="113"/>
      <c r="C503" s="400" t="s">
        <v>807</v>
      </c>
      <c r="D503" s="243" t="s">
        <v>808</v>
      </c>
      <c r="E503" s="404"/>
      <c r="F503" s="404"/>
      <c r="G503" s="404"/>
      <c r="H503" s="404"/>
      <c r="I503" s="404"/>
      <c r="J503" s="420"/>
    </row>
    <row r="504" spans="1:10" ht="15" customHeight="1">
      <c r="A504" s="333"/>
      <c r="C504" s="406" t="s">
        <v>809</v>
      </c>
      <c r="D504" s="407" t="s">
        <v>810</v>
      </c>
      <c r="E504" s="407"/>
      <c r="F504" s="408"/>
      <c r="G504" s="408"/>
      <c r="H504" s="408"/>
      <c r="I504" s="374">
        <f>ROUNDDOWN(I523,-2)</f>
        <v>13700</v>
      </c>
      <c r="J504" s="40"/>
    </row>
    <row r="505" spans="1:10" ht="15" customHeight="1">
      <c r="A505" s="333"/>
      <c r="B505" s="113"/>
      <c r="C505" s="189" t="s">
        <v>65</v>
      </c>
      <c r="D505" s="190" t="s">
        <v>66</v>
      </c>
      <c r="E505" s="190"/>
      <c r="F505" s="190" t="s">
        <v>669</v>
      </c>
      <c r="G505" s="190" t="s">
        <v>67</v>
      </c>
      <c r="H505" s="190" t="s">
        <v>670</v>
      </c>
      <c r="I505" s="192" t="s">
        <v>671</v>
      </c>
      <c r="J505" s="40"/>
    </row>
    <row r="506" spans="1:10" ht="15" customHeight="1">
      <c r="A506" s="333"/>
      <c r="B506" s="113"/>
      <c r="C506" s="220" t="s">
        <v>69</v>
      </c>
      <c r="D506" s="194" t="s">
        <v>672</v>
      </c>
      <c r="E506" s="195"/>
      <c r="F506" s="265"/>
      <c r="G506" s="409"/>
      <c r="H506" s="409"/>
      <c r="I506" s="410"/>
      <c r="J506" s="40"/>
    </row>
    <row r="507" spans="1:10" ht="15" customHeight="1">
      <c r="A507" s="333"/>
      <c r="B507" s="113"/>
      <c r="C507" s="258" t="s">
        <v>674</v>
      </c>
      <c r="D507" s="265" t="s">
        <v>8</v>
      </c>
      <c r="E507" s="265" t="s">
        <v>9</v>
      </c>
      <c r="F507" s="266" t="s">
        <v>10</v>
      </c>
      <c r="G507" s="411">
        <v>0.125</v>
      </c>
      <c r="H507" s="202">
        <v>100000</v>
      </c>
      <c r="I507" s="203">
        <f>G507*H507</f>
        <v>12500</v>
      </c>
      <c r="J507" s="40"/>
    </row>
    <row r="508" spans="1:10" ht="15" customHeight="1">
      <c r="A508" s="333"/>
      <c r="B508" s="113"/>
      <c r="C508" s="258" t="s">
        <v>676</v>
      </c>
      <c r="D508" s="195" t="s">
        <v>811</v>
      </c>
      <c r="E508" s="195" t="s">
        <v>34</v>
      </c>
      <c r="F508" s="266" t="s">
        <v>10</v>
      </c>
      <c r="G508" s="411">
        <v>0.25</v>
      </c>
      <c r="H508" s="202">
        <v>1</v>
      </c>
      <c r="I508" s="203">
        <f>G508*H508</f>
        <v>0.25</v>
      </c>
      <c r="J508" s="40"/>
    </row>
    <row r="509" spans="1:10" ht="15" customHeight="1">
      <c r="A509" s="333"/>
      <c r="B509" s="113"/>
      <c r="C509" s="258" t="s">
        <v>679</v>
      </c>
      <c r="D509" s="195" t="s">
        <v>812</v>
      </c>
      <c r="E509" s="195" t="s">
        <v>36</v>
      </c>
      <c r="F509" s="266" t="s">
        <v>10</v>
      </c>
      <c r="G509" s="411">
        <v>0.25</v>
      </c>
      <c r="H509" s="202">
        <v>1</v>
      </c>
      <c r="I509" s="203">
        <f>G509*H509</f>
        <v>0.25</v>
      </c>
      <c r="J509" s="40"/>
    </row>
    <row r="510" spans="1:10" ht="15" customHeight="1">
      <c r="A510" s="333"/>
      <c r="B510" s="113"/>
      <c r="C510" s="258" t="s">
        <v>680</v>
      </c>
      <c r="D510" s="195" t="s">
        <v>813</v>
      </c>
      <c r="E510" s="195" t="s">
        <v>814</v>
      </c>
      <c r="F510" s="266" t="s">
        <v>10</v>
      </c>
      <c r="G510" s="411">
        <v>2</v>
      </c>
      <c r="H510" s="202">
        <v>1</v>
      </c>
      <c r="I510" s="203">
        <f>G510*H510</f>
        <v>2</v>
      </c>
      <c r="J510" s="40"/>
    </row>
    <row r="511" spans="1:10" ht="15" customHeight="1">
      <c r="A511" s="333"/>
      <c r="B511" s="113"/>
      <c r="C511" s="258" t="s">
        <v>681</v>
      </c>
      <c r="D511" s="195" t="s">
        <v>815</v>
      </c>
      <c r="E511" s="195" t="s">
        <v>816</v>
      </c>
      <c r="F511" s="266" t="s">
        <v>10</v>
      </c>
      <c r="G511" s="411">
        <v>2</v>
      </c>
      <c r="H511" s="202">
        <v>1</v>
      </c>
      <c r="I511" s="203">
        <f>G511*H511</f>
        <v>2</v>
      </c>
      <c r="J511" s="40"/>
    </row>
    <row r="512" spans="1:10" ht="15" customHeight="1">
      <c r="A512" s="333"/>
      <c r="B512" s="113"/>
      <c r="C512" s="204" t="s">
        <v>708</v>
      </c>
      <c r="D512" s="412"/>
      <c r="E512" s="413"/>
      <c r="F512" s="413"/>
      <c r="G512" s="413"/>
      <c r="H512" s="413"/>
      <c r="I512" s="414">
        <f>SUM(I507:I511)</f>
        <v>12504.5</v>
      </c>
      <c r="J512" s="40"/>
    </row>
    <row r="513" spans="1:10" ht="15" customHeight="1">
      <c r="A513" s="333"/>
      <c r="B513" s="113"/>
      <c r="C513" s="220" t="s">
        <v>72</v>
      </c>
      <c r="D513" s="194" t="s">
        <v>73</v>
      </c>
      <c r="E513" s="195"/>
      <c r="F513" s="265"/>
      <c r="G513" s="415"/>
      <c r="H513" s="409"/>
      <c r="I513" s="410"/>
      <c r="J513" s="40"/>
    </row>
    <row r="514" spans="1:10" ht="15" customHeight="1">
      <c r="A514" s="333"/>
      <c r="B514" s="113"/>
      <c r="C514" s="258" t="s">
        <v>674</v>
      </c>
      <c r="D514" s="265" t="s">
        <v>657</v>
      </c>
      <c r="E514" s="265"/>
      <c r="F514" s="416" t="s">
        <v>79</v>
      </c>
      <c r="G514" s="417">
        <v>0.151</v>
      </c>
      <c r="H514" s="202">
        <v>1</v>
      </c>
      <c r="I514" s="203">
        <f>G514*H514</f>
        <v>0.151</v>
      </c>
      <c r="J514" s="40"/>
    </row>
    <row r="515" spans="1:10" ht="15" customHeight="1">
      <c r="A515" s="333"/>
      <c r="B515" s="113"/>
      <c r="C515" s="258" t="s">
        <v>676</v>
      </c>
      <c r="D515" s="265" t="s">
        <v>817</v>
      </c>
      <c r="E515" s="265"/>
      <c r="F515" s="266" t="s">
        <v>120</v>
      </c>
      <c r="G515" s="417">
        <v>0.50800000000000001</v>
      </c>
      <c r="H515" s="202">
        <v>1</v>
      </c>
      <c r="I515" s="203">
        <f>G515*H515</f>
        <v>0.50800000000000001</v>
      </c>
      <c r="J515" s="40"/>
    </row>
    <row r="516" spans="1:10" ht="15" customHeight="1">
      <c r="A516" s="333"/>
      <c r="B516" s="113"/>
      <c r="C516" s="204" t="s">
        <v>85</v>
      </c>
      <c r="D516" s="412"/>
      <c r="E516" s="413"/>
      <c r="F516" s="413"/>
      <c r="G516" s="413"/>
      <c r="H516" s="413"/>
      <c r="I516" s="414">
        <f>SUM(I514:I515)</f>
        <v>0.65900000000000003</v>
      </c>
      <c r="J516" s="40"/>
    </row>
    <row r="517" spans="1:10" ht="15" customHeight="1">
      <c r="A517" s="333"/>
      <c r="B517" s="113"/>
      <c r="C517" s="220" t="s">
        <v>86</v>
      </c>
      <c r="D517" s="194" t="s">
        <v>87</v>
      </c>
      <c r="E517" s="195"/>
      <c r="F517" s="265"/>
      <c r="G517" s="415"/>
      <c r="H517" s="409"/>
      <c r="I517" s="410"/>
      <c r="J517" s="40"/>
    </row>
    <row r="518" spans="1:10" ht="15" customHeight="1">
      <c r="A518" s="333"/>
      <c r="B518" s="113"/>
      <c r="C518" s="418">
        <v>1</v>
      </c>
      <c r="D518" s="195" t="s">
        <v>818</v>
      </c>
      <c r="E518" s="195"/>
      <c r="F518" s="266" t="s">
        <v>778</v>
      </c>
      <c r="G518" s="417">
        <v>1</v>
      </c>
      <c r="H518" s="202">
        <v>1</v>
      </c>
      <c r="I518" s="203">
        <f>G518*H518</f>
        <v>1</v>
      </c>
      <c r="J518" s="40"/>
    </row>
    <row r="519" spans="1:10" ht="15" customHeight="1">
      <c r="A519" s="333"/>
      <c r="B519" s="113"/>
      <c r="C519" s="286">
        <v>2</v>
      </c>
      <c r="D519" s="195" t="s">
        <v>819</v>
      </c>
      <c r="E519" s="195"/>
      <c r="F519" s="266" t="s">
        <v>778</v>
      </c>
      <c r="G519" s="417">
        <v>1</v>
      </c>
      <c r="H519" s="202">
        <v>1</v>
      </c>
      <c r="I519" s="203">
        <f>G519*H519</f>
        <v>1</v>
      </c>
      <c r="J519" s="40"/>
    </row>
    <row r="520" spans="1:10" ht="15" customHeight="1">
      <c r="A520" s="333"/>
      <c r="B520" s="113"/>
      <c r="C520" s="419" t="s">
        <v>88</v>
      </c>
      <c r="D520" s="412"/>
      <c r="E520" s="413"/>
      <c r="F520" s="413"/>
      <c r="G520" s="413"/>
      <c r="H520" s="413"/>
      <c r="I520" s="414">
        <f>SUM(I518:I519)</f>
        <v>2</v>
      </c>
      <c r="J520" s="40"/>
    </row>
    <row r="521" spans="1:10" ht="15" customHeight="1">
      <c r="A521" s="333"/>
      <c r="B521" s="113"/>
      <c r="C521" s="220" t="s">
        <v>89</v>
      </c>
      <c r="D521" s="221" t="s">
        <v>90</v>
      </c>
      <c r="E521" s="222"/>
      <c r="F521" s="222"/>
      <c r="G521" s="222"/>
      <c r="H521" s="225"/>
      <c r="I521" s="224">
        <f>I512+I516+I520</f>
        <v>12507.159</v>
      </c>
      <c r="J521" s="40"/>
    </row>
    <row r="522" spans="1:10" ht="15" customHeight="1">
      <c r="A522" s="333"/>
      <c r="B522" s="113"/>
      <c r="C522" s="227" t="s">
        <v>91</v>
      </c>
      <c r="D522" s="228" t="s">
        <v>684</v>
      </c>
      <c r="E522" s="229"/>
      <c r="F522" s="229"/>
      <c r="G522" s="313"/>
      <c r="H522" s="96">
        <f>$M$3</f>
        <v>0.1</v>
      </c>
      <c r="I522" s="315">
        <f>I521*H522</f>
        <v>1250.7159000000001</v>
      </c>
      <c r="J522" s="40"/>
    </row>
    <row r="523" spans="1:10" ht="15" customHeight="1">
      <c r="A523" s="333"/>
      <c r="C523" s="316" t="s">
        <v>93</v>
      </c>
      <c r="D523" s="317" t="s">
        <v>94</v>
      </c>
      <c r="E523" s="244"/>
      <c r="F523" s="244"/>
      <c r="G523" s="244"/>
      <c r="H523" s="401"/>
      <c r="I523" s="320">
        <f>SUM(I521:I522)</f>
        <v>13757.874899999999</v>
      </c>
      <c r="J523" s="40"/>
    </row>
    <row r="524" spans="1:10" ht="15" customHeight="1">
      <c r="A524" s="333"/>
      <c r="B524" s="113"/>
      <c r="C524" s="46"/>
      <c r="G524" s="102"/>
      <c r="J524" s="47"/>
    </row>
    <row r="525" spans="1:10" ht="15" customHeight="1">
      <c r="A525" s="333"/>
      <c r="B525" s="113"/>
      <c r="C525" s="184" t="s">
        <v>820</v>
      </c>
      <c r="D525" s="378" t="s">
        <v>821</v>
      </c>
      <c r="E525" s="378"/>
      <c r="F525" s="425"/>
      <c r="G525" s="425"/>
      <c r="H525" s="425"/>
      <c r="I525" s="374">
        <f>ROUNDDOWN(I543,-2)</f>
        <v>103200</v>
      </c>
      <c r="J525" s="40"/>
    </row>
    <row r="526" spans="1:10" ht="15" customHeight="1">
      <c r="A526" s="333"/>
      <c r="B526" s="113"/>
      <c r="C526" s="400" t="s">
        <v>65</v>
      </c>
      <c r="D526" s="352" t="s">
        <v>66</v>
      </c>
      <c r="E526" s="352" t="s">
        <v>772</v>
      </c>
      <c r="F526" s="352" t="s">
        <v>669</v>
      </c>
      <c r="G526" s="352" t="s">
        <v>67</v>
      </c>
      <c r="H526" s="352" t="s">
        <v>670</v>
      </c>
      <c r="I526" s="426" t="s">
        <v>671</v>
      </c>
      <c r="J526" s="40"/>
    </row>
    <row r="527" spans="1:10" ht="15" customHeight="1">
      <c r="A527" s="333"/>
      <c r="B527" s="113"/>
      <c r="C527" s="322" t="s">
        <v>69</v>
      </c>
      <c r="D527" s="355" t="s">
        <v>672</v>
      </c>
      <c r="E527" s="356"/>
      <c r="F527" s="427"/>
      <c r="G527" s="370"/>
      <c r="H527" s="370"/>
      <c r="I527" s="428"/>
      <c r="J527" s="40"/>
    </row>
    <row r="528" spans="1:10" ht="15" customHeight="1">
      <c r="A528" s="333"/>
      <c r="B528" s="113"/>
      <c r="C528" s="429" t="s">
        <v>674</v>
      </c>
      <c r="D528" s="427" t="s">
        <v>8</v>
      </c>
      <c r="E528" s="430" t="s">
        <v>9</v>
      </c>
      <c r="F528" s="430" t="s">
        <v>10</v>
      </c>
      <c r="G528" s="431">
        <v>1.2E-2</v>
      </c>
      <c r="H528" s="62">
        <v>176000</v>
      </c>
      <c r="I528" s="432">
        <f>G528*H528</f>
        <v>2112</v>
      </c>
      <c r="J528" s="40"/>
    </row>
    <row r="529" spans="1:10" ht="15" customHeight="1">
      <c r="A529" s="333"/>
      <c r="B529" s="113"/>
      <c r="C529" s="429" t="s">
        <v>676</v>
      </c>
      <c r="D529" s="356" t="s">
        <v>159</v>
      </c>
      <c r="E529" s="361" t="s">
        <v>14</v>
      </c>
      <c r="F529" s="430" t="s">
        <v>10</v>
      </c>
      <c r="G529" s="431">
        <v>6.0000000000000001E-3</v>
      </c>
      <c r="H529" s="62">
        <v>186000</v>
      </c>
      <c r="I529" s="432">
        <f>G529*H529</f>
        <v>1116</v>
      </c>
      <c r="J529" s="40"/>
    </row>
    <row r="530" spans="1:10" ht="15" customHeight="1">
      <c r="A530" s="333"/>
      <c r="B530" s="113"/>
      <c r="C530" s="429" t="s">
        <v>679</v>
      </c>
      <c r="D530" s="356" t="s">
        <v>119</v>
      </c>
      <c r="E530" s="361" t="s">
        <v>30</v>
      </c>
      <c r="F530" s="430" t="s">
        <v>10</v>
      </c>
      <c r="G530" s="431">
        <v>5.9999999999999995E-4</v>
      </c>
      <c r="H530" s="62">
        <v>196000</v>
      </c>
      <c r="I530" s="432">
        <f>G530*H530</f>
        <v>117.6</v>
      </c>
      <c r="J530" s="40"/>
    </row>
    <row r="531" spans="1:10" ht="15" customHeight="1">
      <c r="A531" s="333"/>
      <c r="B531" s="113"/>
      <c r="C531" s="429" t="s">
        <v>680</v>
      </c>
      <c r="D531" s="427" t="s">
        <v>31</v>
      </c>
      <c r="E531" s="430" t="s">
        <v>32</v>
      </c>
      <c r="F531" s="430" t="s">
        <v>10</v>
      </c>
      <c r="G531" s="431">
        <v>1.1999999999999999E-3</v>
      </c>
      <c r="H531" s="62">
        <v>206000</v>
      </c>
      <c r="I531" s="432">
        <f>G531*H531</f>
        <v>247.2</v>
      </c>
      <c r="J531" s="40"/>
    </row>
    <row r="532" spans="1:10" ht="15" customHeight="1">
      <c r="A532" s="333"/>
      <c r="B532" s="113"/>
      <c r="C532" s="433" t="s">
        <v>708</v>
      </c>
      <c r="D532" s="434"/>
      <c r="E532" s="435"/>
      <c r="F532" s="435"/>
      <c r="G532" s="435"/>
      <c r="H532" s="435"/>
      <c r="I532" s="436">
        <f>SUM(I528:I531)</f>
        <v>3592.7999999999997</v>
      </c>
      <c r="J532" s="40"/>
    </row>
    <row r="533" spans="1:10" ht="15" customHeight="1">
      <c r="A533" s="333"/>
      <c r="B533" s="113"/>
      <c r="C533" s="322" t="s">
        <v>72</v>
      </c>
      <c r="D533" s="355" t="s">
        <v>73</v>
      </c>
      <c r="E533" s="356"/>
      <c r="F533" s="427"/>
      <c r="G533" s="437"/>
      <c r="H533" s="370"/>
      <c r="I533" s="428"/>
      <c r="J533" s="40"/>
    </row>
    <row r="534" spans="1:10" ht="15" customHeight="1">
      <c r="A534" s="333"/>
      <c r="B534" s="113"/>
      <c r="C534" s="429" t="s">
        <v>674</v>
      </c>
      <c r="D534" s="427" t="s">
        <v>724</v>
      </c>
      <c r="E534" s="427"/>
      <c r="F534" s="438" t="s">
        <v>79</v>
      </c>
      <c r="G534" s="439">
        <v>1.2999999999999999E-2</v>
      </c>
      <c r="H534" s="363">
        <f>BAHAN!G161</f>
        <v>3950000</v>
      </c>
      <c r="I534" s="432">
        <f>G534*H534</f>
        <v>51350</v>
      </c>
      <c r="J534" s="40"/>
    </row>
    <row r="535" spans="1:10" ht="15" customHeight="1">
      <c r="A535" s="333"/>
      <c r="B535" s="113"/>
      <c r="C535" s="429" t="s">
        <v>676</v>
      </c>
      <c r="D535" s="427" t="s">
        <v>822</v>
      </c>
      <c r="E535" s="427"/>
      <c r="F535" s="438" t="s">
        <v>79</v>
      </c>
      <c r="G535" s="439">
        <v>7.0000000000000001E-3</v>
      </c>
      <c r="H535" s="363">
        <f>BAHAN!G174</f>
        <v>5500000</v>
      </c>
      <c r="I535" s="432">
        <f>G535*H535</f>
        <v>38500</v>
      </c>
      <c r="J535" s="40"/>
    </row>
    <row r="536" spans="1:10" ht="15" customHeight="1">
      <c r="A536" s="333"/>
      <c r="B536" s="113"/>
      <c r="C536" s="429" t="s">
        <v>679</v>
      </c>
      <c r="D536" s="427" t="s">
        <v>823</v>
      </c>
      <c r="E536" s="427"/>
      <c r="F536" s="430" t="s">
        <v>120</v>
      </c>
      <c r="G536" s="439">
        <v>0.02</v>
      </c>
      <c r="H536" s="363">
        <f>BAHAN!G245</f>
        <v>22000</v>
      </c>
      <c r="I536" s="432">
        <f>G536*H536</f>
        <v>440</v>
      </c>
      <c r="J536" s="40"/>
    </row>
    <row r="537" spans="1:10" ht="15" customHeight="1">
      <c r="A537" s="333"/>
      <c r="B537" s="113"/>
      <c r="C537" s="433" t="s">
        <v>85</v>
      </c>
      <c r="D537" s="434"/>
      <c r="E537" s="435"/>
      <c r="F537" s="435"/>
      <c r="G537" s="435"/>
      <c r="H537" s="435"/>
      <c r="I537" s="436">
        <f>SUM(I534:I536)</f>
        <v>90290</v>
      </c>
      <c r="J537" s="40"/>
    </row>
    <row r="538" spans="1:10" ht="15" customHeight="1">
      <c r="A538" s="333"/>
      <c r="B538" s="113"/>
      <c r="C538" s="322" t="s">
        <v>86</v>
      </c>
      <c r="D538" s="355" t="s">
        <v>87</v>
      </c>
      <c r="E538" s="356"/>
      <c r="F538" s="427"/>
      <c r="G538" s="437"/>
      <c r="H538" s="370"/>
      <c r="I538" s="428"/>
      <c r="J538" s="40"/>
    </row>
    <row r="539" spans="1:10" ht="15" customHeight="1">
      <c r="A539" s="333"/>
      <c r="B539" s="113"/>
      <c r="C539" s="440">
        <v>1</v>
      </c>
      <c r="D539" s="356" t="s">
        <v>818</v>
      </c>
      <c r="E539" s="356"/>
      <c r="F539" s="430" t="s">
        <v>778</v>
      </c>
      <c r="G539" s="437">
        <v>6.0000000000000001E-3</v>
      </c>
      <c r="H539" s="363">
        <v>1</v>
      </c>
      <c r="I539" s="432">
        <f>G539*H539</f>
        <v>6.0000000000000001E-3</v>
      </c>
      <c r="J539" s="40"/>
    </row>
    <row r="540" spans="1:10" ht="15" customHeight="1">
      <c r="A540" s="333"/>
      <c r="B540" s="113"/>
      <c r="C540" s="433" t="s">
        <v>88</v>
      </c>
      <c r="D540" s="434"/>
      <c r="E540" s="435"/>
      <c r="F540" s="435"/>
      <c r="G540" s="435"/>
      <c r="H540" s="435"/>
      <c r="I540" s="436">
        <f>SUM(I539)</f>
        <v>6.0000000000000001E-3</v>
      </c>
      <c r="J540" s="40"/>
    </row>
    <row r="541" spans="1:10" ht="15" customHeight="1">
      <c r="A541" s="333"/>
      <c r="B541" s="113"/>
      <c r="C541" s="322" t="s">
        <v>89</v>
      </c>
      <c r="D541" s="369" t="s">
        <v>90</v>
      </c>
      <c r="E541" s="370"/>
      <c r="F541" s="370"/>
      <c r="G541" s="370"/>
      <c r="H541" s="370"/>
      <c r="I541" s="441">
        <f>I532+I537+I540</f>
        <v>93882.805999999997</v>
      </c>
      <c r="J541" s="40"/>
    </row>
    <row r="542" spans="1:10" ht="15" customHeight="1">
      <c r="A542" s="333"/>
      <c r="C542" s="322" t="s">
        <v>91</v>
      </c>
      <c r="D542" s="369" t="s">
        <v>684</v>
      </c>
      <c r="E542" s="370"/>
      <c r="F542" s="370"/>
      <c r="G542" s="370"/>
      <c r="H542" s="96">
        <f>$M$3</f>
        <v>0.1</v>
      </c>
      <c r="I542" s="441">
        <f>I541*H542</f>
        <v>9388.2806</v>
      </c>
      <c r="J542" s="40"/>
    </row>
    <row r="543" spans="1:10" ht="15" customHeight="1">
      <c r="A543" s="333"/>
      <c r="B543" s="113"/>
      <c r="C543" s="322" t="s">
        <v>93</v>
      </c>
      <c r="D543" s="369" t="s">
        <v>94</v>
      </c>
      <c r="E543" s="370"/>
      <c r="F543" s="370"/>
      <c r="G543" s="370"/>
      <c r="H543" s="370"/>
      <c r="I543" s="442">
        <f>SUM(I541:I542)</f>
        <v>103271.0866</v>
      </c>
      <c r="J543" s="40"/>
    </row>
    <row r="544" spans="1:10" ht="15" customHeight="1">
      <c r="A544" s="333"/>
      <c r="B544" s="113"/>
      <c r="C544" s="46"/>
      <c r="D544" s="46"/>
      <c r="E544" s="335"/>
      <c r="F544" s="335"/>
      <c r="G544" s="113"/>
      <c r="H544" s="46"/>
      <c r="I544" s="46"/>
    </row>
    <row r="545" spans="1:10" ht="15" customHeight="1">
      <c r="A545" s="333"/>
      <c r="B545" s="113"/>
      <c r="C545" s="406" t="s">
        <v>824</v>
      </c>
      <c r="D545" s="378" t="s">
        <v>825</v>
      </c>
      <c r="E545" s="444"/>
      <c r="F545" s="445"/>
      <c r="G545" s="445"/>
      <c r="H545" s="445"/>
      <c r="I545" s="374">
        <f>ROUNDDOWN(I562,-2)</f>
        <v>42500</v>
      </c>
      <c r="J545" s="40"/>
    </row>
    <row r="546" spans="1:10" ht="15" customHeight="1">
      <c r="A546" s="333"/>
      <c r="B546" s="113"/>
      <c r="C546" s="400" t="s">
        <v>65</v>
      </c>
      <c r="D546" s="352" t="s">
        <v>66</v>
      </c>
      <c r="E546" s="352" t="s">
        <v>772</v>
      </c>
      <c r="F546" s="352" t="s">
        <v>669</v>
      </c>
      <c r="G546" s="352" t="s">
        <v>67</v>
      </c>
      <c r="H546" s="352" t="s">
        <v>670</v>
      </c>
      <c r="I546" s="446" t="s">
        <v>671</v>
      </c>
      <c r="J546" s="40"/>
    </row>
    <row r="547" spans="1:10" ht="15" customHeight="1">
      <c r="A547" s="333"/>
      <c r="B547" s="113"/>
      <c r="C547" s="322" t="s">
        <v>69</v>
      </c>
      <c r="D547" s="355" t="s">
        <v>672</v>
      </c>
      <c r="E547" s="356"/>
      <c r="F547" s="427"/>
      <c r="G547" s="370"/>
      <c r="H547" s="370"/>
      <c r="I547" s="428"/>
      <c r="J547" s="40"/>
    </row>
    <row r="548" spans="1:10" ht="15" customHeight="1">
      <c r="A548" s="333"/>
      <c r="B548" s="113"/>
      <c r="C548" s="429" t="s">
        <v>674</v>
      </c>
      <c r="D548" s="427" t="s">
        <v>8</v>
      </c>
      <c r="E548" s="430" t="s">
        <v>9</v>
      </c>
      <c r="F548" s="430" t="s">
        <v>10</v>
      </c>
      <c r="G548" s="431">
        <v>8.0000000000000002E-3</v>
      </c>
      <c r="H548" s="62">
        <v>176000</v>
      </c>
      <c r="I548" s="432">
        <f>G548*H548</f>
        <v>1408</v>
      </c>
      <c r="J548" s="40"/>
    </row>
    <row r="549" spans="1:10" ht="15" customHeight="1">
      <c r="A549" s="333"/>
      <c r="B549" s="113"/>
      <c r="C549" s="429" t="s">
        <v>676</v>
      </c>
      <c r="D549" s="356" t="s">
        <v>159</v>
      </c>
      <c r="E549" s="361" t="s">
        <v>14</v>
      </c>
      <c r="F549" s="430" t="s">
        <v>10</v>
      </c>
      <c r="G549" s="431">
        <v>4.0000000000000001E-3</v>
      </c>
      <c r="H549" s="62">
        <v>186000</v>
      </c>
      <c r="I549" s="432">
        <f>G549*H549</f>
        <v>744</v>
      </c>
      <c r="J549" s="40"/>
    </row>
    <row r="550" spans="1:10" ht="15" customHeight="1">
      <c r="A550" s="333"/>
      <c r="B550" s="113"/>
      <c r="C550" s="429" t="s">
        <v>679</v>
      </c>
      <c r="D550" s="356" t="s">
        <v>119</v>
      </c>
      <c r="E550" s="361" t="s">
        <v>30</v>
      </c>
      <c r="F550" s="430" t="s">
        <v>10</v>
      </c>
      <c r="G550" s="431">
        <v>4.0000000000000002E-4</v>
      </c>
      <c r="H550" s="62">
        <v>196000</v>
      </c>
      <c r="I550" s="432">
        <f>G550*H550</f>
        <v>78.400000000000006</v>
      </c>
      <c r="J550" s="40"/>
    </row>
    <row r="551" spans="1:10" ht="15" customHeight="1">
      <c r="A551" s="333"/>
      <c r="B551" s="113"/>
      <c r="C551" s="429" t="s">
        <v>680</v>
      </c>
      <c r="D551" s="427" t="s">
        <v>31</v>
      </c>
      <c r="E551" s="430" t="s">
        <v>32</v>
      </c>
      <c r="F551" s="430" t="s">
        <v>10</v>
      </c>
      <c r="G551" s="431">
        <v>8.0000000000000004E-4</v>
      </c>
      <c r="H551" s="62">
        <v>206000</v>
      </c>
      <c r="I551" s="432">
        <f>G551*H551</f>
        <v>164.8</v>
      </c>
      <c r="J551" s="40"/>
    </row>
    <row r="552" spans="1:10" ht="15" customHeight="1">
      <c r="A552" s="333"/>
      <c r="B552" s="113"/>
      <c r="C552" s="433" t="s">
        <v>708</v>
      </c>
      <c r="D552" s="434"/>
      <c r="E552" s="435"/>
      <c r="F552" s="435"/>
      <c r="G552" s="435"/>
      <c r="H552" s="435"/>
      <c r="I552" s="436">
        <f>SUM(I548:I551)</f>
        <v>2395.2000000000003</v>
      </c>
      <c r="J552" s="40"/>
    </row>
    <row r="553" spans="1:10" ht="15" customHeight="1">
      <c r="A553" s="333"/>
      <c r="B553" s="113"/>
      <c r="C553" s="322" t="s">
        <v>72</v>
      </c>
      <c r="D553" s="355" t="s">
        <v>73</v>
      </c>
      <c r="E553" s="356"/>
      <c r="F553" s="427"/>
      <c r="G553" s="437"/>
      <c r="H553" s="370"/>
      <c r="I553" s="428"/>
      <c r="J553" s="40"/>
    </row>
    <row r="554" spans="1:10" ht="15" customHeight="1">
      <c r="A554" s="333"/>
      <c r="B554" s="113"/>
      <c r="C554" s="429" t="s">
        <v>674</v>
      </c>
      <c r="D554" s="427" t="s">
        <v>657</v>
      </c>
      <c r="E554" s="427"/>
      <c r="F554" s="438" t="s">
        <v>79</v>
      </c>
      <c r="G554" s="439">
        <v>1.8E-3</v>
      </c>
      <c r="H554" s="363">
        <f>BAHAN!G163</f>
        <v>4291200</v>
      </c>
      <c r="I554" s="432">
        <f>G554*H554</f>
        <v>7724.16</v>
      </c>
      <c r="J554" s="40"/>
    </row>
    <row r="555" spans="1:10" ht="15" customHeight="1">
      <c r="A555" s="333"/>
      <c r="B555" s="113"/>
      <c r="C555" s="429" t="s">
        <v>679</v>
      </c>
      <c r="D555" s="447" t="s">
        <v>826</v>
      </c>
      <c r="E555" s="447"/>
      <c r="F555" s="448" t="s">
        <v>827</v>
      </c>
      <c r="G555" s="449">
        <v>1.1000000000000001</v>
      </c>
      <c r="H555" s="450">
        <f>BAHAN!G253</f>
        <v>26000</v>
      </c>
      <c r="I555" s="432">
        <f>G555*H555</f>
        <v>28600.000000000004</v>
      </c>
      <c r="J555" s="40"/>
    </row>
    <row r="556" spans="1:10" ht="15" customHeight="1">
      <c r="A556" s="333"/>
      <c r="B556" s="113"/>
      <c r="C556" s="433" t="s">
        <v>85</v>
      </c>
      <c r="D556" s="434"/>
      <c r="E556" s="435"/>
      <c r="F556" s="435"/>
      <c r="G556" s="435"/>
      <c r="H556" s="435"/>
      <c r="I556" s="436">
        <f>SUM(I554:I555)</f>
        <v>36324.160000000003</v>
      </c>
      <c r="J556" s="40"/>
    </row>
    <row r="557" spans="1:10" ht="15" customHeight="1">
      <c r="A557" s="333"/>
      <c r="B557" s="113"/>
      <c r="C557" s="322" t="s">
        <v>86</v>
      </c>
      <c r="D557" s="355" t="s">
        <v>87</v>
      </c>
      <c r="E557" s="356"/>
      <c r="F557" s="427"/>
      <c r="G557" s="437"/>
      <c r="H557" s="370"/>
      <c r="I557" s="428"/>
      <c r="J557" s="40"/>
    </row>
    <row r="558" spans="1:10" ht="15" customHeight="1">
      <c r="A558" s="333"/>
      <c r="B558" s="113"/>
      <c r="C558" s="440">
        <v>1</v>
      </c>
      <c r="D558" s="356" t="s">
        <v>818</v>
      </c>
      <c r="E558" s="356"/>
      <c r="F558" s="430" t="s">
        <v>778</v>
      </c>
      <c r="G558" s="437">
        <v>4.0000000000000001E-3</v>
      </c>
      <c r="H558" s="363">
        <v>1</v>
      </c>
      <c r="I558" s="432">
        <f>G558*H558</f>
        <v>4.0000000000000001E-3</v>
      </c>
      <c r="J558" s="40"/>
    </row>
    <row r="559" spans="1:10" ht="15" customHeight="1">
      <c r="A559" s="333"/>
      <c r="B559" s="113"/>
      <c r="C559" s="433" t="s">
        <v>88</v>
      </c>
      <c r="D559" s="434"/>
      <c r="E559" s="435"/>
      <c r="F559" s="435"/>
      <c r="G559" s="435"/>
      <c r="H559" s="435"/>
      <c r="I559" s="436">
        <f>SUM(I558)</f>
        <v>4.0000000000000001E-3</v>
      </c>
      <c r="J559" s="40"/>
    </row>
    <row r="560" spans="1:10" ht="15" customHeight="1">
      <c r="A560" s="333"/>
      <c r="B560" s="113"/>
      <c r="C560" s="322" t="s">
        <v>89</v>
      </c>
      <c r="D560" s="369" t="s">
        <v>90</v>
      </c>
      <c r="E560" s="370"/>
      <c r="F560" s="370"/>
      <c r="G560" s="370"/>
      <c r="H560" s="370"/>
      <c r="I560" s="432">
        <f>I552+I556+I559</f>
        <v>38719.364000000001</v>
      </c>
      <c r="J560" s="40"/>
    </row>
    <row r="561" spans="1:10" ht="15" customHeight="1">
      <c r="A561" s="333"/>
      <c r="C561" s="322" t="s">
        <v>91</v>
      </c>
      <c r="D561" s="369" t="s">
        <v>684</v>
      </c>
      <c r="E561" s="370"/>
      <c r="F561" s="370"/>
      <c r="G561" s="370"/>
      <c r="H561" s="96">
        <f>$M$3</f>
        <v>0.1</v>
      </c>
      <c r="I561" s="432">
        <f>I560*H561</f>
        <v>3871.9364000000005</v>
      </c>
      <c r="J561" s="40"/>
    </row>
    <row r="562" spans="1:10" ht="15" customHeight="1">
      <c r="A562" s="333"/>
      <c r="B562" s="113"/>
      <c r="C562" s="322" t="s">
        <v>93</v>
      </c>
      <c r="D562" s="369" t="s">
        <v>94</v>
      </c>
      <c r="E562" s="370"/>
      <c r="F562" s="370"/>
      <c r="G562" s="370"/>
      <c r="H562" s="370"/>
      <c r="I562" s="442">
        <f>SUM(I560:I561)</f>
        <v>42591.3004</v>
      </c>
      <c r="J562" s="40"/>
    </row>
    <row r="563" spans="1:10" ht="15" customHeight="1">
      <c r="A563" s="333"/>
      <c r="B563" s="113"/>
      <c r="C563" s="46"/>
      <c r="D563" s="46"/>
      <c r="E563" s="335"/>
      <c r="F563" s="335"/>
      <c r="G563" s="113"/>
      <c r="H563" s="46"/>
      <c r="I563" s="46"/>
    </row>
    <row r="564" spans="1:10" ht="15" customHeight="1">
      <c r="A564" s="333"/>
      <c r="B564" s="113"/>
      <c r="C564" s="184" t="s">
        <v>829</v>
      </c>
      <c r="D564" s="185" t="s">
        <v>830</v>
      </c>
      <c r="E564" s="185"/>
      <c r="F564" s="187"/>
      <c r="G564" s="187"/>
      <c r="H564" s="187"/>
      <c r="I564" s="374">
        <f>ROUNDDOWN(I581,-2)</f>
        <v>51900</v>
      </c>
      <c r="J564" s="40"/>
    </row>
    <row r="565" spans="1:10" ht="15" customHeight="1">
      <c r="A565" s="333"/>
      <c r="B565" s="113"/>
      <c r="C565" s="189" t="s">
        <v>65</v>
      </c>
      <c r="D565" s="190" t="s">
        <v>66</v>
      </c>
      <c r="E565" s="190" t="s">
        <v>772</v>
      </c>
      <c r="F565" s="190" t="s">
        <v>669</v>
      </c>
      <c r="G565" s="190" t="s">
        <v>67</v>
      </c>
      <c r="H565" s="190" t="s">
        <v>670</v>
      </c>
      <c r="I565" s="192" t="s">
        <v>671</v>
      </c>
      <c r="J565" s="40"/>
    </row>
    <row r="566" spans="1:10" ht="15" customHeight="1">
      <c r="A566" s="333"/>
      <c r="B566" s="113"/>
      <c r="C566" s="220" t="s">
        <v>69</v>
      </c>
      <c r="D566" s="194" t="s">
        <v>672</v>
      </c>
      <c r="E566" s="195"/>
      <c r="F566" s="265"/>
      <c r="G566" s="409"/>
      <c r="H566" s="409"/>
      <c r="I566" s="410"/>
      <c r="J566" s="40"/>
    </row>
    <row r="567" spans="1:10" ht="15" customHeight="1">
      <c r="A567" s="333"/>
      <c r="B567" s="113"/>
      <c r="C567" s="258" t="s">
        <v>674</v>
      </c>
      <c r="D567" s="265" t="s">
        <v>8</v>
      </c>
      <c r="E567" s="266" t="s">
        <v>9</v>
      </c>
      <c r="F567" s="266" t="s">
        <v>10</v>
      </c>
      <c r="G567" s="411">
        <v>1.2E-2</v>
      </c>
      <c r="H567" s="62">
        <v>176000</v>
      </c>
      <c r="I567" s="203">
        <f>G567*H567</f>
        <v>2112</v>
      </c>
      <c r="J567" s="40"/>
    </row>
    <row r="568" spans="1:10" ht="15" customHeight="1">
      <c r="A568" s="333"/>
      <c r="B568" s="113"/>
      <c r="C568" s="258" t="s">
        <v>676</v>
      </c>
      <c r="D568" s="195" t="s">
        <v>159</v>
      </c>
      <c r="E568" s="200" t="s">
        <v>14</v>
      </c>
      <c r="F568" s="266" t="s">
        <v>10</v>
      </c>
      <c r="G568" s="411">
        <v>6.0000000000000001E-3</v>
      </c>
      <c r="H568" s="62">
        <v>186000</v>
      </c>
      <c r="I568" s="203">
        <f>G568*H568</f>
        <v>1116</v>
      </c>
      <c r="J568" s="40"/>
    </row>
    <row r="569" spans="1:10" ht="15" customHeight="1">
      <c r="A569" s="333"/>
      <c r="B569" s="113"/>
      <c r="C569" s="258" t="s">
        <v>679</v>
      </c>
      <c r="D569" s="195" t="s">
        <v>119</v>
      </c>
      <c r="E569" s="200" t="s">
        <v>30</v>
      </c>
      <c r="F569" s="266" t="s">
        <v>10</v>
      </c>
      <c r="G569" s="411">
        <v>5.9999999999999995E-4</v>
      </c>
      <c r="H569" s="62">
        <v>196000</v>
      </c>
      <c r="I569" s="203">
        <f>G569*H569</f>
        <v>117.6</v>
      </c>
      <c r="J569" s="40"/>
    </row>
    <row r="570" spans="1:10" ht="15" customHeight="1">
      <c r="A570" s="333"/>
      <c r="B570" s="113"/>
      <c r="C570" s="258" t="s">
        <v>680</v>
      </c>
      <c r="D570" s="265" t="s">
        <v>31</v>
      </c>
      <c r="E570" s="266" t="s">
        <v>32</v>
      </c>
      <c r="F570" s="266" t="s">
        <v>10</v>
      </c>
      <c r="G570" s="411">
        <v>1.1999999999999999E-3</v>
      </c>
      <c r="H570" s="62">
        <v>206000</v>
      </c>
      <c r="I570" s="203">
        <f>G570*H570</f>
        <v>247.2</v>
      </c>
      <c r="J570" s="40"/>
    </row>
    <row r="571" spans="1:10" ht="15" customHeight="1">
      <c r="A571" s="333"/>
      <c r="B571" s="113"/>
      <c r="C571" s="204" t="s">
        <v>708</v>
      </c>
      <c r="D571" s="412"/>
      <c r="E571" s="413"/>
      <c r="F571" s="413"/>
      <c r="G571" s="413"/>
      <c r="H571" s="413"/>
      <c r="I571" s="424">
        <f>SUM(I567:I570)</f>
        <v>3592.7999999999997</v>
      </c>
      <c r="J571" s="40"/>
    </row>
    <row r="572" spans="1:10" ht="15" customHeight="1">
      <c r="A572" s="333"/>
      <c r="B572" s="113"/>
      <c r="C572" s="220" t="s">
        <v>72</v>
      </c>
      <c r="D572" s="194" t="s">
        <v>73</v>
      </c>
      <c r="E572" s="195"/>
      <c r="F572" s="265"/>
      <c r="G572" s="415"/>
      <c r="H572" s="409"/>
      <c r="I572" s="410"/>
      <c r="J572" s="40"/>
    </row>
    <row r="573" spans="1:10" ht="15" customHeight="1">
      <c r="A573" s="333"/>
      <c r="B573" s="113"/>
      <c r="C573" s="258" t="s">
        <v>674</v>
      </c>
      <c r="D573" s="265" t="s">
        <v>657</v>
      </c>
      <c r="E573" s="265"/>
      <c r="F573" s="416" t="s">
        <v>79</v>
      </c>
      <c r="G573" s="411">
        <v>3.5000000000000001E-3</v>
      </c>
      <c r="H573" s="202">
        <f>BAHAN!G163</f>
        <v>4291200</v>
      </c>
      <c r="I573" s="203">
        <f>G573*H573</f>
        <v>15019.2</v>
      </c>
      <c r="J573" s="40"/>
    </row>
    <row r="574" spans="1:10" ht="15" customHeight="1">
      <c r="A574" s="333"/>
      <c r="B574" s="113"/>
      <c r="C574" s="258" t="s">
        <v>679</v>
      </c>
      <c r="D574" s="213" t="s">
        <v>826</v>
      </c>
      <c r="E574" s="213"/>
      <c r="F574" s="416" t="s">
        <v>827</v>
      </c>
      <c r="G574" s="451">
        <v>1.1000000000000001</v>
      </c>
      <c r="H574" s="388">
        <f>BAHAN!G253</f>
        <v>26000</v>
      </c>
      <c r="I574" s="203">
        <f>G574*H574</f>
        <v>28600.000000000004</v>
      </c>
      <c r="J574" s="40"/>
    </row>
    <row r="575" spans="1:10" ht="15" customHeight="1">
      <c r="A575" s="333"/>
      <c r="B575" s="113"/>
      <c r="C575" s="204" t="s">
        <v>85</v>
      </c>
      <c r="D575" s="412"/>
      <c r="E575" s="413"/>
      <c r="F575" s="413"/>
      <c r="G575" s="413"/>
      <c r="H575" s="413"/>
      <c r="I575" s="424">
        <f>SUM(I573:I574)</f>
        <v>43619.200000000004</v>
      </c>
      <c r="J575" s="40"/>
    </row>
    <row r="576" spans="1:10" ht="15" customHeight="1">
      <c r="A576" s="333"/>
      <c r="B576" s="113"/>
      <c r="C576" s="220" t="s">
        <v>86</v>
      </c>
      <c r="D576" s="194" t="s">
        <v>87</v>
      </c>
      <c r="E576" s="195"/>
      <c r="F576" s="265"/>
      <c r="G576" s="415"/>
      <c r="H576" s="409"/>
      <c r="I576" s="410"/>
      <c r="J576" s="40"/>
    </row>
    <row r="577" spans="1:10" ht="15" customHeight="1">
      <c r="A577" s="333"/>
      <c r="B577" s="113"/>
      <c r="C577" s="418">
        <v>1</v>
      </c>
      <c r="D577" s="195" t="s">
        <v>818</v>
      </c>
      <c r="E577" s="195"/>
      <c r="F577" s="266" t="s">
        <v>778</v>
      </c>
      <c r="G577" s="415">
        <v>6.0000000000000001E-3</v>
      </c>
      <c r="H577" s="202">
        <v>1</v>
      </c>
      <c r="I577" s="203">
        <f>G577*H577</f>
        <v>6.0000000000000001E-3</v>
      </c>
      <c r="J577" s="40"/>
    </row>
    <row r="578" spans="1:10" ht="15" customHeight="1">
      <c r="A578" s="333"/>
      <c r="B578" s="113"/>
      <c r="C578" s="204" t="s">
        <v>88</v>
      </c>
      <c r="D578" s="412"/>
      <c r="E578" s="413"/>
      <c r="F578" s="413"/>
      <c r="G578" s="413"/>
      <c r="H578" s="413"/>
      <c r="I578" s="424">
        <f>SUM(I577)</f>
        <v>6.0000000000000001E-3</v>
      </c>
      <c r="J578" s="40"/>
    </row>
    <row r="579" spans="1:10" ht="15" customHeight="1">
      <c r="A579" s="333"/>
      <c r="B579" s="113"/>
      <c r="C579" s="220" t="s">
        <v>89</v>
      </c>
      <c r="D579" s="221" t="s">
        <v>90</v>
      </c>
      <c r="E579" s="222"/>
      <c r="F579" s="222"/>
      <c r="G579" s="222"/>
      <c r="H579" s="225"/>
      <c r="I579" s="224">
        <f>I571+I575+I578</f>
        <v>47212.006000000008</v>
      </c>
      <c r="J579" s="40"/>
    </row>
    <row r="580" spans="1:10" ht="15" customHeight="1">
      <c r="A580" s="333"/>
      <c r="C580" s="227" t="s">
        <v>91</v>
      </c>
      <c r="D580" s="228" t="s">
        <v>684</v>
      </c>
      <c r="E580" s="229"/>
      <c r="F580" s="229"/>
      <c r="G580" s="313"/>
      <c r="H580" s="96">
        <f>$M$3</f>
        <v>0.1</v>
      </c>
      <c r="I580" s="315">
        <f>I579*H580</f>
        <v>4721.200600000001</v>
      </c>
      <c r="J580" s="40"/>
    </row>
    <row r="581" spans="1:10" ht="15" customHeight="1">
      <c r="A581" s="333"/>
      <c r="B581" s="113"/>
      <c r="C581" s="316" t="s">
        <v>93</v>
      </c>
      <c r="D581" s="317" t="s">
        <v>94</v>
      </c>
      <c r="E581" s="244"/>
      <c r="F581" s="244"/>
      <c r="G581" s="244"/>
      <c r="H581" s="401"/>
      <c r="I581" s="320">
        <f>SUM(I579:I580)</f>
        <v>51933.206600000012</v>
      </c>
      <c r="J581" s="40"/>
    </row>
    <row r="582" spans="1:10" ht="15" customHeight="1">
      <c r="A582" s="333"/>
      <c r="B582" s="113"/>
      <c r="C582" s="46"/>
      <c r="D582" s="46"/>
      <c r="E582" s="335"/>
      <c r="F582" s="335"/>
      <c r="G582" s="113"/>
      <c r="H582" s="46"/>
      <c r="I582" s="46"/>
    </row>
    <row r="583" spans="1:10" ht="15" customHeight="1">
      <c r="A583" s="333"/>
      <c r="B583" s="113"/>
      <c r="C583" s="184" t="s">
        <v>831</v>
      </c>
      <c r="D583" s="378" t="s">
        <v>832</v>
      </c>
      <c r="E583" s="453"/>
      <c r="F583" s="425"/>
      <c r="G583" s="425"/>
      <c r="H583" s="425"/>
      <c r="I583" s="374">
        <f>ROUNDDOWN(I601,-2)</f>
        <v>0</v>
      </c>
      <c r="J583" s="40"/>
    </row>
    <row r="584" spans="1:10" ht="15" customHeight="1">
      <c r="A584" s="333"/>
      <c r="B584" s="113"/>
      <c r="C584" s="400" t="s">
        <v>65</v>
      </c>
      <c r="D584" s="352" t="s">
        <v>66</v>
      </c>
      <c r="E584" s="352" t="s">
        <v>772</v>
      </c>
      <c r="F584" s="352" t="s">
        <v>669</v>
      </c>
      <c r="G584" s="352" t="s">
        <v>67</v>
      </c>
      <c r="H584" s="352" t="s">
        <v>670</v>
      </c>
      <c r="I584" s="446" t="s">
        <v>671</v>
      </c>
      <c r="J584" s="40"/>
    </row>
    <row r="585" spans="1:10" ht="15" customHeight="1">
      <c r="A585" s="333"/>
      <c r="B585" s="113"/>
      <c r="C585" s="440" t="s">
        <v>69</v>
      </c>
      <c r="D585" s="356" t="s">
        <v>833</v>
      </c>
      <c r="E585" s="356"/>
      <c r="F585" s="427"/>
      <c r="G585" s="370"/>
      <c r="H585" s="370"/>
      <c r="I585" s="428"/>
      <c r="J585" s="40"/>
    </row>
    <row r="586" spans="1:10" ht="15" customHeight="1">
      <c r="A586" s="333"/>
      <c r="B586" s="113"/>
      <c r="C586" s="429" t="s">
        <v>674</v>
      </c>
      <c r="D586" s="427" t="s">
        <v>834</v>
      </c>
      <c r="E586" s="430"/>
      <c r="F586" s="430" t="s">
        <v>79</v>
      </c>
      <c r="G586" s="431">
        <v>0.27300000000000002</v>
      </c>
      <c r="H586" s="363">
        <v>0</v>
      </c>
      <c r="I586" s="432">
        <f>G586*H586</f>
        <v>0</v>
      </c>
      <c r="J586" s="40"/>
    </row>
    <row r="587" spans="1:10" ht="15" customHeight="1">
      <c r="A587" s="333"/>
      <c r="B587" s="113"/>
      <c r="C587" s="429" t="s">
        <v>676</v>
      </c>
      <c r="D587" s="356" t="s">
        <v>835</v>
      </c>
      <c r="E587" s="430"/>
      <c r="F587" s="430" t="s">
        <v>79</v>
      </c>
      <c r="G587" s="431">
        <v>3.0000000000000001E-3</v>
      </c>
      <c r="H587" s="363">
        <v>0</v>
      </c>
      <c r="I587" s="432">
        <f>G587*H587</f>
        <v>0</v>
      </c>
      <c r="J587" s="40"/>
    </row>
    <row r="588" spans="1:10" ht="15" customHeight="1">
      <c r="A588" s="333"/>
      <c r="B588" s="113"/>
      <c r="C588" s="429" t="s">
        <v>679</v>
      </c>
      <c r="D588" s="356" t="s">
        <v>836</v>
      </c>
      <c r="E588" s="361"/>
      <c r="F588" s="361" t="s">
        <v>120</v>
      </c>
      <c r="G588" s="431">
        <v>2.2999999999999998</v>
      </c>
      <c r="H588" s="363">
        <v>0</v>
      </c>
      <c r="I588" s="432">
        <f>G588*H588</f>
        <v>0</v>
      </c>
      <c r="J588" s="40"/>
    </row>
    <row r="589" spans="1:10" ht="15" customHeight="1">
      <c r="A589" s="333"/>
      <c r="B589" s="113"/>
      <c r="C589" s="429" t="s">
        <v>680</v>
      </c>
      <c r="D589" s="356" t="s">
        <v>837</v>
      </c>
      <c r="E589" s="430"/>
      <c r="F589" s="430" t="s">
        <v>115</v>
      </c>
      <c r="G589" s="431">
        <v>0.4</v>
      </c>
      <c r="H589" s="363">
        <v>0</v>
      </c>
      <c r="I589" s="432">
        <f>G589*H589</f>
        <v>0</v>
      </c>
      <c r="J589" s="40"/>
    </row>
    <row r="590" spans="1:10" ht="15" customHeight="1">
      <c r="A590" s="333"/>
      <c r="B590" s="113"/>
      <c r="C590" s="429" t="s">
        <v>681</v>
      </c>
      <c r="D590" s="427" t="s">
        <v>838</v>
      </c>
      <c r="E590" s="430"/>
      <c r="F590" s="430" t="s">
        <v>79</v>
      </c>
      <c r="G590" s="431">
        <v>1.2999999999999999E-2</v>
      </c>
      <c r="H590" s="363">
        <v>0</v>
      </c>
      <c r="I590" s="432">
        <f>G590*H590</f>
        <v>0</v>
      </c>
      <c r="J590" s="40"/>
    </row>
    <row r="591" spans="1:10" ht="15" customHeight="1">
      <c r="A591" s="333"/>
      <c r="B591" s="113"/>
      <c r="C591" s="433" t="s">
        <v>708</v>
      </c>
      <c r="D591" s="434"/>
      <c r="E591" s="435"/>
      <c r="F591" s="435"/>
      <c r="G591" s="435"/>
      <c r="H591" s="435"/>
      <c r="I591" s="436">
        <f>SUM(I586:I590)</f>
        <v>0</v>
      </c>
      <c r="J591" s="40"/>
    </row>
    <row r="592" spans="1:10" ht="15" customHeight="1">
      <c r="A592" s="333"/>
      <c r="B592" s="113"/>
      <c r="C592" s="322" t="s">
        <v>72</v>
      </c>
      <c r="D592" s="355" t="s">
        <v>73</v>
      </c>
      <c r="E592" s="356"/>
      <c r="F592" s="427"/>
      <c r="G592" s="437"/>
      <c r="H592" s="370"/>
      <c r="I592" s="428"/>
      <c r="J592" s="40"/>
    </row>
    <row r="593" spans="1:10" ht="15" customHeight="1">
      <c r="A593" s="333"/>
      <c r="B593" s="113"/>
      <c r="C593" s="429" t="s">
        <v>674</v>
      </c>
      <c r="D593" s="427" t="s">
        <v>839</v>
      </c>
      <c r="E593" s="427"/>
      <c r="F593" s="438" t="s">
        <v>193</v>
      </c>
      <c r="G593" s="431">
        <v>1.05</v>
      </c>
      <c r="H593" s="363">
        <v>1</v>
      </c>
      <c r="I593" s="432">
        <f>G593*H593</f>
        <v>1.05</v>
      </c>
      <c r="J593" s="40"/>
    </row>
    <row r="594" spans="1:10" ht="15" customHeight="1">
      <c r="A594" s="333"/>
      <c r="B594" s="113"/>
      <c r="C594" s="429" t="s">
        <v>679</v>
      </c>
      <c r="D594" s="454" t="s">
        <v>840</v>
      </c>
      <c r="E594" s="455"/>
      <c r="F594" s="438" t="s">
        <v>841</v>
      </c>
      <c r="G594" s="456">
        <v>1.05</v>
      </c>
      <c r="H594" s="390">
        <v>1</v>
      </c>
      <c r="I594" s="432">
        <f>G594*H594</f>
        <v>1.05</v>
      </c>
      <c r="J594" s="40"/>
    </row>
    <row r="595" spans="1:10" ht="15" customHeight="1">
      <c r="A595" s="333"/>
      <c r="B595" s="113"/>
      <c r="C595" s="433" t="s">
        <v>85</v>
      </c>
      <c r="D595" s="434"/>
      <c r="E595" s="435"/>
      <c r="F595" s="435"/>
      <c r="G595" s="435"/>
      <c r="H595" s="435"/>
      <c r="I595" s="436">
        <f>SUM(I593:I594)</f>
        <v>2.1</v>
      </c>
      <c r="J595" s="40"/>
    </row>
    <row r="596" spans="1:10" ht="15" customHeight="1">
      <c r="A596" s="333"/>
      <c r="B596" s="113"/>
      <c r="C596" s="322" t="s">
        <v>86</v>
      </c>
      <c r="D596" s="355" t="s">
        <v>87</v>
      </c>
      <c r="E596" s="356"/>
      <c r="F596" s="427"/>
      <c r="G596" s="437"/>
      <c r="H596" s="370"/>
      <c r="I596" s="428"/>
      <c r="J596" s="40"/>
    </row>
    <row r="597" spans="1:10" ht="15" customHeight="1">
      <c r="A597" s="333"/>
      <c r="B597" s="113"/>
      <c r="C597" s="440">
        <v>1</v>
      </c>
      <c r="D597" s="356"/>
      <c r="E597" s="356"/>
      <c r="F597" s="430"/>
      <c r="G597" s="437"/>
      <c r="H597" s="363"/>
      <c r="I597" s="432"/>
      <c r="J597" s="40"/>
    </row>
    <row r="598" spans="1:10" ht="15" customHeight="1">
      <c r="A598" s="333"/>
      <c r="B598" s="113"/>
      <c r="C598" s="433" t="s">
        <v>88</v>
      </c>
      <c r="D598" s="434"/>
      <c r="E598" s="435"/>
      <c r="F598" s="435"/>
      <c r="G598" s="435"/>
      <c r="H598" s="435"/>
      <c r="I598" s="436">
        <f>SUM(I597)</f>
        <v>0</v>
      </c>
      <c r="J598" s="40"/>
    </row>
    <row r="599" spans="1:10" ht="15" customHeight="1">
      <c r="A599" s="333"/>
      <c r="B599" s="113"/>
      <c r="C599" s="322" t="s">
        <v>89</v>
      </c>
      <c r="D599" s="369" t="s">
        <v>90</v>
      </c>
      <c r="E599" s="370"/>
      <c r="F599" s="370"/>
      <c r="G599" s="370"/>
      <c r="H599" s="370"/>
      <c r="I599" s="441">
        <f>I591+I595+I598</f>
        <v>2.1</v>
      </c>
      <c r="J599" s="40"/>
    </row>
    <row r="600" spans="1:10" ht="15" customHeight="1">
      <c r="A600" s="333"/>
      <c r="C600" s="322" t="s">
        <v>91</v>
      </c>
      <c r="D600" s="369" t="s">
        <v>684</v>
      </c>
      <c r="E600" s="370"/>
      <c r="F600" s="370"/>
      <c r="G600" s="370"/>
      <c r="H600" s="96">
        <f>$M$3</f>
        <v>0.1</v>
      </c>
      <c r="I600" s="441">
        <f>I599*H600</f>
        <v>0.21000000000000002</v>
      </c>
      <c r="J600" s="40"/>
    </row>
    <row r="601" spans="1:10" ht="15" customHeight="1">
      <c r="A601" s="333"/>
      <c r="B601" s="113"/>
      <c r="C601" s="322" t="s">
        <v>93</v>
      </c>
      <c r="D601" s="369" t="s">
        <v>94</v>
      </c>
      <c r="E601" s="370"/>
      <c r="F601" s="370"/>
      <c r="G601" s="370"/>
      <c r="H601" s="370"/>
      <c r="I601" s="442">
        <f>SUM(I599:I600)</f>
        <v>2.31</v>
      </c>
      <c r="J601" s="40"/>
    </row>
    <row r="602" spans="1:10" ht="15" customHeight="1">
      <c r="A602" s="333"/>
      <c r="B602" s="113"/>
      <c r="C602" s="46"/>
      <c r="D602" s="46"/>
      <c r="E602" s="335"/>
      <c r="F602" s="335"/>
      <c r="G602" s="113"/>
      <c r="H602" s="46"/>
      <c r="I602" s="46"/>
    </row>
    <row r="603" spans="1:10" ht="15" customHeight="1">
      <c r="A603" s="333"/>
      <c r="B603" s="113"/>
      <c r="C603" s="184" t="s">
        <v>842</v>
      </c>
      <c r="D603" s="185" t="s">
        <v>843</v>
      </c>
      <c r="E603" s="185"/>
      <c r="F603" s="187"/>
      <c r="G603" s="187"/>
      <c r="H603" s="187"/>
      <c r="I603" s="374">
        <f>ROUNDDOWN(I621,-2)</f>
        <v>0</v>
      </c>
      <c r="J603" s="40"/>
    </row>
    <row r="604" spans="1:10" ht="15" customHeight="1">
      <c r="A604" s="333"/>
      <c r="B604" s="113"/>
      <c r="C604" s="189" t="s">
        <v>65</v>
      </c>
      <c r="D604" s="190" t="s">
        <v>66</v>
      </c>
      <c r="E604" s="190" t="s">
        <v>772</v>
      </c>
      <c r="F604" s="190" t="s">
        <v>669</v>
      </c>
      <c r="G604" s="190" t="s">
        <v>67</v>
      </c>
      <c r="H604" s="190" t="s">
        <v>670</v>
      </c>
      <c r="I604" s="192" t="s">
        <v>671</v>
      </c>
      <c r="J604" s="40"/>
    </row>
    <row r="605" spans="1:10" ht="15" customHeight="1">
      <c r="A605" s="333"/>
      <c r="B605" s="113"/>
      <c r="C605" s="220" t="s">
        <v>69</v>
      </c>
      <c r="D605" s="194" t="s">
        <v>833</v>
      </c>
      <c r="E605" s="195"/>
      <c r="F605" s="265"/>
      <c r="G605" s="409"/>
      <c r="H605" s="409"/>
      <c r="I605" s="410"/>
      <c r="J605" s="40"/>
    </row>
    <row r="606" spans="1:10" ht="15" customHeight="1">
      <c r="A606" s="333"/>
      <c r="B606" s="113"/>
      <c r="C606" s="258" t="s">
        <v>674</v>
      </c>
      <c r="D606" s="265" t="s">
        <v>834</v>
      </c>
      <c r="E606" s="266"/>
      <c r="F606" s="266" t="s">
        <v>79</v>
      </c>
      <c r="G606" s="411">
        <v>0.3</v>
      </c>
      <c r="H606" s="202">
        <v>0</v>
      </c>
      <c r="I606" s="203">
        <f>G606*H606</f>
        <v>0</v>
      </c>
      <c r="J606" s="40"/>
    </row>
    <row r="607" spans="1:10" ht="15" customHeight="1">
      <c r="A607" s="333"/>
      <c r="B607" s="113"/>
      <c r="C607" s="258" t="s">
        <v>676</v>
      </c>
      <c r="D607" s="195" t="s">
        <v>835</v>
      </c>
      <c r="E607" s="200"/>
      <c r="F607" s="266" t="s">
        <v>79</v>
      </c>
      <c r="G607" s="411">
        <v>0.02</v>
      </c>
      <c r="H607" s="202">
        <v>0</v>
      </c>
      <c r="I607" s="203">
        <f>G607*H607</f>
        <v>0</v>
      </c>
      <c r="J607" s="40"/>
    </row>
    <row r="608" spans="1:10" ht="15" customHeight="1">
      <c r="A608" s="333"/>
      <c r="B608" s="113"/>
      <c r="C608" s="258" t="s">
        <v>679</v>
      </c>
      <c r="D608" s="195" t="s">
        <v>844</v>
      </c>
      <c r="E608" s="200"/>
      <c r="F608" s="266" t="s">
        <v>120</v>
      </c>
      <c r="G608" s="411">
        <v>4.0999999999999996</v>
      </c>
      <c r="H608" s="202">
        <f>H588</f>
        <v>0</v>
      </c>
      <c r="I608" s="203">
        <f>G608*H608</f>
        <v>0</v>
      </c>
      <c r="J608" s="40"/>
    </row>
    <row r="609" spans="1:10" ht="15" customHeight="1">
      <c r="A609" s="333"/>
      <c r="B609" s="113"/>
      <c r="C609" s="258" t="s">
        <v>680</v>
      </c>
      <c r="D609" s="195" t="s">
        <v>837</v>
      </c>
      <c r="E609" s="200"/>
      <c r="F609" s="266" t="s">
        <v>115</v>
      </c>
      <c r="G609" s="411">
        <v>0.86</v>
      </c>
      <c r="H609" s="202">
        <f>H589</f>
        <v>0</v>
      </c>
      <c r="I609" s="203">
        <f>G609*H609</f>
        <v>0</v>
      </c>
      <c r="J609" s="40"/>
    </row>
    <row r="610" spans="1:10" ht="15" customHeight="1">
      <c r="A610" s="333"/>
      <c r="B610" s="113"/>
      <c r="C610" s="258" t="s">
        <v>681</v>
      </c>
      <c r="D610" s="265" t="s">
        <v>838</v>
      </c>
      <c r="E610" s="266"/>
      <c r="F610" s="266" t="s">
        <v>79</v>
      </c>
      <c r="G610" s="411">
        <v>0.05</v>
      </c>
      <c r="H610" s="202">
        <f>H590</f>
        <v>0</v>
      </c>
      <c r="I610" s="203">
        <f>G610*H610</f>
        <v>0</v>
      </c>
      <c r="J610" s="40"/>
    </row>
    <row r="611" spans="1:10" ht="15" customHeight="1">
      <c r="A611" s="333"/>
      <c r="B611" s="113"/>
      <c r="C611" s="204" t="s">
        <v>708</v>
      </c>
      <c r="D611" s="412"/>
      <c r="E611" s="413"/>
      <c r="F611" s="413"/>
      <c r="G611" s="413"/>
      <c r="H611" s="413"/>
      <c r="I611" s="424">
        <f>SUM(I606:I610)</f>
        <v>0</v>
      </c>
      <c r="J611" s="40"/>
    </row>
    <row r="612" spans="1:10" ht="15" customHeight="1">
      <c r="A612" s="333"/>
      <c r="B612" s="113"/>
      <c r="C612" s="220" t="s">
        <v>72</v>
      </c>
      <c r="D612" s="194" t="s">
        <v>73</v>
      </c>
      <c r="E612" s="195"/>
      <c r="F612" s="265"/>
      <c r="G612" s="415"/>
      <c r="H612" s="409"/>
      <c r="I612" s="410"/>
      <c r="J612" s="40"/>
    </row>
    <row r="613" spans="1:10" ht="15" customHeight="1">
      <c r="A613" s="333"/>
      <c r="B613" s="113"/>
      <c r="C613" s="258" t="s">
        <v>674</v>
      </c>
      <c r="D613" s="265" t="s">
        <v>845</v>
      </c>
      <c r="E613" s="265"/>
      <c r="F613" s="416" t="s">
        <v>827</v>
      </c>
      <c r="G613" s="411">
        <v>1.05</v>
      </c>
      <c r="H613" s="202">
        <v>1</v>
      </c>
      <c r="I613" s="203">
        <f>G613*H613</f>
        <v>1.05</v>
      </c>
      <c r="J613" s="40"/>
    </row>
    <row r="614" spans="1:10" ht="15" customHeight="1">
      <c r="A614" s="333"/>
      <c r="B614" s="113"/>
      <c r="C614" s="258" t="s">
        <v>679</v>
      </c>
      <c r="D614" s="213" t="s">
        <v>846</v>
      </c>
      <c r="E614" s="213"/>
      <c r="F614" s="416" t="s">
        <v>827</v>
      </c>
      <c r="G614" s="451">
        <v>1.05</v>
      </c>
      <c r="H614" s="388">
        <v>1</v>
      </c>
      <c r="I614" s="203">
        <f>G614*H614</f>
        <v>1.05</v>
      </c>
      <c r="J614" s="40"/>
    </row>
    <row r="615" spans="1:10" ht="15" customHeight="1">
      <c r="A615" s="333"/>
      <c r="B615" s="113"/>
      <c r="C615" s="204" t="s">
        <v>85</v>
      </c>
      <c r="D615" s="412"/>
      <c r="E615" s="413"/>
      <c r="F615" s="413"/>
      <c r="G615" s="413"/>
      <c r="H615" s="413"/>
      <c r="I615" s="424">
        <f>SUM(I613:I614)</f>
        <v>2.1</v>
      </c>
      <c r="J615" s="40"/>
    </row>
    <row r="616" spans="1:10" ht="15" customHeight="1">
      <c r="A616" s="333"/>
      <c r="B616" s="113"/>
      <c r="C616" s="220" t="s">
        <v>86</v>
      </c>
      <c r="D616" s="194" t="s">
        <v>87</v>
      </c>
      <c r="E616" s="195"/>
      <c r="F616" s="265"/>
      <c r="G616" s="415"/>
      <c r="H616" s="409"/>
      <c r="I616" s="410"/>
      <c r="J616" s="40"/>
    </row>
    <row r="617" spans="1:10" ht="15" customHeight="1">
      <c r="A617" s="333"/>
      <c r="B617" s="113"/>
      <c r="C617" s="418"/>
      <c r="D617" s="195"/>
      <c r="E617" s="195"/>
      <c r="F617" s="266"/>
      <c r="G617" s="415"/>
      <c r="H617" s="202"/>
      <c r="I617" s="203"/>
      <c r="J617" s="40"/>
    </row>
    <row r="618" spans="1:10" ht="15" customHeight="1">
      <c r="A618" s="333"/>
      <c r="B618" s="113"/>
      <c r="C618" s="204" t="s">
        <v>88</v>
      </c>
      <c r="D618" s="412"/>
      <c r="E618" s="413"/>
      <c r="F618" s="413"/>
      <c r="G618" s="413"/>
      <c r="H618" s="413"/>
      <c r="I618" s="457">
        <f>SUM(I617)</f>
        <v>0</v>
      </c>
      <c r="J618" s="40"/>
    </row>
    <row r="619" spans="1:10" ht="15" customHeight="1">
      <c r="A619" s="333"/>
      <c r="B619" s="113"/>
      <c r="C619" s="220" t="s">
        <v>89</v>
      </c>
      <c r="D619" s="221" t="s">
        <v>90</v>
      </c>
      <c r="E619" s="222"/>
      <c r="F619" s="222"/>
      <c r="G619" s="222"/>
      <c r="H619" s="225"/>
      <c r="I619" s="224">
        <f>I611+I615+I618</f>
        <v>2.1</v>
      </c>
      <c r="J619" s="40"/>
    </row>
    <row r="620" spans="1:10" ht="15" customHeight="1">
      <c r="A620" s="333"/>
      <c r="C620" s="220" t="s">
        <v>91</v>
      </c>
      <c r="D620" s="221" t="s">
        <v>684</v>
      </c>
      <c r="E620" s="222"/>
      <c r="F620" s="222"/>
      <c r="G620" s="225"/>
      <c r="H620" s="96">
        <f>$M$3</f>
        <v>0.1</v>
      </c>
      <c r="I620" s="224">
        <f>I619*H620</f>
        <v>0.21000000000000002</v>
      </c>
      <c r="J620" s="40"/>
    </row>
    <row r="621" spans="1:10" ht="15" customHeight="1" thickBot="1">
      <c r="A621" s="333"/>
      <c r="B621" s="113"/>
      <c r="C621" s="231" t="s">
        <v>93</v>
      </c>
      <c r="D621" s="232" t="s">
        <v>94</v>
      </c>
      <c r="E621" s="233"/>
      <c r="F621" s="233"/>
      <c r="G621" s="233"/>
      <c r="H621" s="458"/>
      <c r="I621" s="235">
        <f>SUM(I619:I620)</f>
        <v>2.31</v>
      </c>
      <c r="J621" s="40"/>
    </row>
    <row r="622" spans="1:10" ht="15" customHeight="1">
      <c r="A622" s="333"/>
      <c r="B622" s="113"/>
      <c r="C622" s="46"/>
      <c r="D622" s="46"/>
      <c r="E622" s="335"/>
      <c r="F622" s="335"/>
      <c r="G622" s="113"/>
      <c r="H622" s="46"/>
      <c r="I622" s="46"/>
    </row>
    <row r="623" spans="1:10" ht="15" customHeight="1">
      <c r="A623" s="333"/>
      <c r="B623" s="113"/>
      <c r="C623" s="459">
        <v>1.2</v>
      </c>
      <c r="D623" s="460" t="s">
        <v>847</v>
      </c>
      <c r="E623" s="460"/>
      <c r="F623" s="460"/>
      <c r="G623" s="460"/>
      <c r="H623" s="460"/>
      <c r="I623" s="460"/>
    </row>
    <row r="624" spans="1:10" ht="15" customHeight="1">
      <c r="A624" s="333"/>
      <c r="B624" s="113"/>
      <c r="C624" s="459" t="s">
        <v>848</v>
      </c>
      <c r="D624" s="460" t="s">
        <v>849</v>
      </c>
      <c r="E624" s="460"/>
      <c r="F624" s="460"/>
      <c r="G624" s="461"/>
      <c r="H624" s="461"/>
      <c r="I624" s="461"/>
    </row>
    <row r="625" spans="1:9" ht="15" customHeight="1" thickBot="1">
      <c r="A625" s="333"/>
      <c r="B625" s="113"/>
      <c r="C625" s="459" t="s">
        <v>850</v>
      </c>
      <c r="D625" s="460" t="s">
        <v>851</v>
      </c>
      <c r="E625" s="460"/>
      <c r="F625" s="460"/>
      <c r="G625" s="461"/>
      <c r="H625" s="461"/>
      <c r="I625" s="461"/>
    </row>
    <row r="626" spans="1:9" ht="15" customHeight="1">
      <c r="A626" s="333"/>
      <c r="B626" s="113"/>
      <c r="C626" s="462" t="s">
        <v>852</v>
      </c>
      <c r="D626" s="1399" t="s">
        <v>853</v>
      </c>
      <c r="E626" s="1399"/>
      <c r="F626" s="1399"/>
      <c r="G626" s="1399"/>
      <c r="H626" s="1399"/>
      <c r="I626" s="241">
        <f>ROUNDDOWN(I638,-2)</f>
        <v>153800</v>
      </c>
    </row>
    <row r="627" spans="1:9" ht="15" customHeight="1">
      <c r="A627" s="333"/>
      <c r="B627" s="113"/>
      <c r="C627" s="400" t="s">
        <v>65</v>
      </c>
      <c r="D627" s="352" t="s">
        <v>66</v>
      </c>
      <c r="E627" s="352" t="s">
        <v>3</v>
      </c>
      <c r="F627" s="352" t="s">
        <v>669</v>
      </c>
      <c r="G627" s="352" t="s">
        <v>67</v>
      </c>
      <c r="H627" s="352" t="s">
        <v>670</v>
      </c>
      <c r="I627" s="475" t="s">
        <v>671</v>
      </c>
    </row>
    <row r="628" spans="1:9" ht="15" customHeight="1">
      <c r="A628" s="333"/>
      <c r="B628" s="113"/>
      <c r="C628" s="400" t="s">
        <v>69</v>
      </c>
      <c r="D628" s="355" t="s">
        <v>672</v>
      </c>
      <c r="E628" s="356"/>
      <c r="F628" s="357"/>
      <c r="G628" s="357"/>
      <c r="H628" s="357"/>
      <c r="I628" s="476"/>
    </row>
    <row r="629" spans="1:9" ht="15" customHeight="1">
      <c r="A629" s="333"/>
      <c r="B629" s="113"/>
      <c r="C629" s="477">
        <v>1</v>
      </c>
      <c r="D629" s="356" t="s">
        <v>8</v>
      </c>
      <c r="E629" s="361" t="s">
        <v>9</v>
      </c>
      <c r="F629" s="361" t="s">
        <v>10</v>
      </c>
      <c r="G629" s="362">
        <v>0.75</v>
      </c>
      <c r="H629" s="363">
        <f>UPAH!J6</f>
        <v>176000</v>
      </c>
      <c r="I629" s="432">
        <f>G629*H629</f>
        <v>132000</v>
      </c>
    </row>
    <row r="630" spans="1:9" ht="15" customHeight="1">
      <c r="A630" s="333"/>
      <c r="B630" s="113"/>
      <c r="C630" s="477">
        <v>2</v>
      </c>
      <c r="D630" s="356" t="s">
        <v>31</v>
      </c>
      <c r="E630" s="361" t="s">
        <v>32</v>
      </c>
      <c r="F630" s="361" t="s">
        <v>10</v>
      </c>
      <c r="G630" s="362">
        <v>3.7999999999999999E-2</v>
      </c>
      <c r="H630" s="363">
        <f>UPAH!J28</f>
        <v>206000</v>
      </c>
      <c r="I630" s="432">
        <f>G630*H630</f>
        <v>7828</v>
      </c>
    </row>
    <row r="631" spans="1:9" ht="15" customHeight="1">
      <c r="A631" s="333"/>
      <c r="B631" s="113"/>
      <c r="C631" s="433" t="s">
        <v>708</v>
      </c>
      <c r="D631" s="478"/>
      <c r="E631" s="479"/>
      <c r="F631" s="479"/>
      <c r="G631" s="479"/>
      <c r="H631" s="479"/>
      <c r="I631" s="480">
        <f>SUM(I629:I630)</f>
        <v>139828</v>
      </c>
    </row>
    <row r="632" spans="1:9" ht="15" customHeight="1">
      <c r="A632" s="333"/>
      <c r="B632" s="113"/>
      <c r="C632" s="400" t="s">
        <v>72</v>
      </c>
      <c r="D632" s="355" t="s">
        <v>73</v>
      </c>
      <c r="E632" s="356"/>
      <c r="F632" s="357"/>
      <c r="G632" s="357"/>
      <c r="H632" s="357"/>
      <c r="I632" s="476"/>
    </row>
    <row r="633" spans="1:9" ht="15" customHeight="1">
      <c r="A633" s="333"/>
      <c r="B633" s="113"/>
      <c r="C633" s="433" t="s">
        <v>85</v>
      </c>
      <c r="D633" s="392"/>
      <c r="E633" s="364"/>
      <c r="F633" s="364"/>
      <c r="G633" s="364"/>
      <c r="H633" s="364"/>
      <c r="I633" s="481">
        <v>0</v>
      </c>
    </row>
    <row r="634" spans="1:9" ht="15" customHeight="1">
      <c r="A634" s="333"/>
      <c r="B634" s="113"/>
      <c r="C634" s="400" t="s">
        <v>86</v>
      </c>
      <c r="D634" s="355" t="s">
        <v>87</v>
      </c>
      <c r="E634" s="356"/>
      <c r="F634" s="357"/>
      <c r="G634" s="357"/>
      <c r="H634" s="357"/>
      <c r="I634" s="476"/>
    </row>
    <row r="635" spans="1:9" ht="15" customHeight="1">
      <c r="A635" s="333"/>
      <c r="B635" s="113"/>
      <c r="C635" s="433" t="s">
        <v>88</v>
      </c>
      <c r="D635" s="392"/>
      <c r="E635" s="364"/>
      <c r="F635" s="364"/>
      <c r="G635" s="364"/>
      <c r="H635" s="364"/>
      <c r="I635" s="481">
        <v>0</v>
      </c>
    </row>
    <row r="636" spans="1:9" ht="15" customHeight="1">
      <c r="A636" s="333"/>
      <c r="B636" s="113"/>
      <c r="C636" s="322" t="s">
        <v>89</v>
      </c>
      <c r="D636" s="369" t="s">
        <v>90</v>
      </c>
      <c r="E636" s="370"/>
      <c r="F636" s="370"/>
      <c r="G636" s="370"/>
      <c r="H636" s="370"/>
      <c r="I636" s="441">
        <f>I631+I633+I635</f>
        <v>139828</v>
      </c>
    </row>
    <row r="637" spans="1:9" ht="15" customHeight="1">
      <c r="A637" s="333"/>
      <c r="B637" s="113"/>
      <c r="C637" s="322" t="s">
        <v>91</v>
      </c>
      <c r="D637" s="369" t="s">
        <v>684</v>
      </c>
      <c r="E637" s="370"/>
      <c r="F637" s="370"/>
      <c r="G637" s="370"/>
      <c r="H637" s="96">
        <f>$M$3</f>
        <v>0.1</v>
      </c>
      <c r="I637" s="441">
        <f>I636*H637</f>
        <v>13982.800000000001</v>
      </c>
    </row>
    <row r="638" spans="1:9" ht="15" customHeight="1">
      <c r="A638" s="333"/>
      <c r="B638" s="113"/>
      <c r="C638" s="322" t="s">
        <v>93</v>
      </c>
      <c r="D638" s="369" t="s">
        <v>94</v>
      </c>
      <c r="E638" s="370"/>
      <c r="F638" s="370"/>
      <c r="G638" s="370"/>
      <c r="H638" s="370"/>
      <c r="I638" s="442">
        <f>SUM(I636:I637)</f>
        <v>153810.79999999999</v>
      </c>
    </row>
    <row r="639" spans="1:9" ht="15" customHeight="1">
      <c r="A639" s="333"/>
      <c r="B639" s="113"/>
      <c r="C639" s="46"/>
      <c r="D639" s="46"/>
      <c r="G639" s="102"/>
      <c r="H639" s="112"/>
      <c r="I639" s="47"/>
    </row>
    <row r="640" spans="1:9" ht="15" customHeight="1">
      <c r="A640" s="333"/>
      <c r="C640" s="184" t="s">
        <v>854</v>
      </c>
      <c r="D640" s="1387" t="s">
        <v>855</v>
      </c>
      <c r="E640" s="1387"/>
      <c r="F640" s="1387"/>
      <c r="G640" s="1387"/>
      <c r="H640" s="1387"/>
      <c r="I640" s="188">
        <f>ROUNDDOWN(I652,-2)</f>
        <v>121700</v>
      </c>
    </row>
    <row r="641" spans="1:10" ht="15" customHeight="1">
      <c r="A641" s="333"/>
      <c r="B641" s="113"/>
      <c r="C641" s="400" t="s">
        <v>65</v>
      </c>
      <c r="D641" s="352" t="s">
        <v>66</v>
      </c>
      <c r="E641" s="352"/>
      <c r="F641" s="352" t="s">
        <v>669</v>
      </c>
      <c r="G641" s="352" t="s">
        <v>67</v>
      </c>
      <c r="H641" s="352" t="s">
        <v>670</v>
      </c>
      <c r="I641" s="475" t="s">
        <v>671</v>
      </c>
      <c r="J641" s="47"/>
    </row>
    <row r="642" spans="1:10" ht="15" customHeight="1">
      <c r="A642" s="333"/>
      <c r="B642" s="113"/>
      <c r="C642" s="400" t="s">
        <v>69</v>
      </c>
      <c r="D642" s="355" t="s">
        <v>672</v>
      </c>
      <c r="E642" s="356"/>
      <c r="F642" s="357"/>
      <c r="G642" s="357"/>
      <c r="H642" s="357"/>
      <c r="I642" s="476"/>
    </row>
    <row r="643" spans="1:10" ht="15" customHeight="1">
      <c r="A643" s="333"/>
      <c r="B643" s="113"/>
      <c r="C643" s="477">
        <v>1</v>
      </c>
      <c r="D643" s="356" t="s">
        <v>8</v>
      </c>
      <c r="E643" s="361" t="s">
        <v>9</v>
      </c>
      <c r="F643" s="361" t="s">
        <v>10</v>
      </c>
      <c r="G643" s="382">
        <v>0.56299999999999994</v>
      </c>
      <c r="H643" s="363">
        <f>UPAH!J6</f>
        <v>176000</v>
      </c>
      <c r="I643" s="432">
        <f>G643*H643</f>
        <v>99087.999999999985</v>
      </c>
    </row>
    <row r="644" spans="1:10" ht="15" customHeight="1">
      <c r="A644" s="333"/>
      <c r="B644" s="113"/>
      <c r="C644" s="477">
        <v>2</v>
      </c>
      <c r="D644" s="356" t="s">
        <v>31</v>
      </c>
      <c r="E644" s="361" t="s">
        <v>32</v>
      </c>
      <c r="F644" s="361" t="s">
        <v>10</v>
      </c>
      <c r="G644" s="382">
        <v>5.6300000000000003E-2</v>
      </c>
      <c r="H644" s="363">
        <f>UPAH!J28</f>
        <v>206000</v>
      </c>
      <c r="I644" s="432">
        <f>G644*H644</f>
        <v>11597.800000000001</v>
      </c>
    </row>
    <row r="645" spans="1:10" ht="15" customHeight="1">
      <c r="A645" s="333"/>
      <c r="B645" s="113"/>
      <c r="C645" s="433" t="s">
        <v>708</v>
      </c>
      <c r="D645" s="392"/>
      <c r="E645" s="364"/>
      <c r="F645" s="364"/>
      <c r="G645" s="364"/>
      <c r="H645" s="364"/>
      <c r="I645" s="480">
        <f>SUM(I643:I644)</f>
        <v>110685.79999999999</v>
      </c>
    </row>
    <row r="646" spans="1:10" ht="15" customHeight="1">
      <c r="A646" s="333"/>
      <c r="B646" s="113"/>
      <c r="C646" s="400" t="s">
        <v>72</v>
      </c>
      <c r="D646" s="355" t="s">
        <v>73</v>
      </c>
      <c r="E646" s="356"/>
      <c r="F646" s="357"/>
      <c r="G646" s="357"/>
      <c r="H646" s="357"/>
      <c r="I646" s="476"/>
    </row>
    <row r="647" spans="1:10" ht="15" customHeight="1">
      <c r="A647" s="333"/>
      <c r="B647" s="113"/>
      <c r="C647" s="433" t="s">
        <v>85</v>
      </c>
      <c r="D647" s="392"/>
      <c r="E647" s="364"/>
      <c r="F647" s="364"/>
      <c r="G647" s="364"/>
      <c r="H647" s="364"/>
      <c r="I647" s="481">
        <v>0</v>
      </c>
    </row>
    <row r="648" spans="1:10" ht="15" customHeight="1">
      <c r="A648" s="333"/>
      <c r="B648" s="113"/>
      <c r="C648" s="400" t="s">
        <v>86</v>
      </c>
      <c r="D648" s="355" t="s">
        <v>87</v>
      </c>
      <c r="E648" s="356"/>
      <c r="F648" s="357"/>
      <c r="G648" s="357"/>
      <c r="H648" s="357"/>
      <c r="I648" s="476"/>
    </row>
    <row r="649" spans="1:10" ht="15" customHeight="1">
      <c r="A649" s="333"/>
      <c r="B649" s="113"/>
      <c r="C649" s="433" t="s">
        <v>88</v>
      </c>
      <c r="D649" s="392"/>
      <c r="E649" s="364"/>
      <c r="F649" s="364"/>
      <c r="G649" s="364"/>
      <c r="H649" s="364"/>
      <c r="I649" s="481">
        <v>0</v>
      </c>
    </row>
    <row r="650" spans="1:10" ht="15" customHeight="1">
      <c r="A650" s="333"/>
      <c r="B650" s="113"/>
      <c r="C650" s="322" t="s">
        <v>89</v>
      </c>
      <c r="D650" s="369" t="s">
        <v>90</v>
      </c>
      <c r="E650" s="370"/>
      <c r="F650" s="370"/>
      <c r="G650" s="370"/>
      <c r="H650" s="370"/>
      <c r="I650" s="441">
        <f>I645+I647+I649</f>
        <v>110685.79999999999</v>
      </c>
    </row>
    <row r="651" spans="1:10" ht="15" customHeight="1">
      <c r="A651" s="333"/>
      <c r="B651" s="113"/>
      <c r="C651" s="322" t="s">
        <v>91</v>
      </c>
      <c r="D651" s="369" t="s">
        <v>684</v>
      </c>
      <c r="E651" s="370"/>
      <c r="F651" s="370"/>
      <c r="G651" s="370"/>
      <c r="H651" s="96">
        <f>$M$3</f>
        <v>0.1</v>
      </c>
      <c r="I651" s="441">
        <f>I650*H651</f>
        <v>11068.58</v>
      </c>
    </row>
    <row r="652" spans="1:10" ht="15" customHeight="1">
      <c r="A652" s="333"/>
      <c r="B652" s="113"/>
      <c r="C652" s="322" t="s">
        <v>93</v>
      </c>
      <c r="D652" s="369" t="s">
        <v>94</v>
      </c>
      <c r="E652" s="370"/>
      <c r="F652" s="370"/>
      <c r="G652" s="370"/>
      <c r="H652" s="370"/>
      <c r="I652" s="442">
        <f>SUM(I650:I651)</f>
        <v>121754.37999999999</v>
      </c>
    </row>
    <row r="653" spans="1:10" ht="15" customHeight="1">
      <c r="A653" s="333"/>
      <c r="B653" s="113"/>
      <c r="C653" s="46"/>
      <c r="D653" s="46"/>
      <c r="G653" s="102"/>
      <c r="H653" s="112"/>
      <c r="I653" s="47"/>
    </row>
    <row r="654" spans="1:10" ht="15" customHeight="1">
      <c r="A654" s="333"/>
      <c r="B654" s="113"/>
      <c r="C654" s="184" t="s">
        <v>856</v>
      </c>
      <c r="D654" s="485" t="s">
        <v>857</v>
      </c>
      <c r="E654" s="379"/>
      <c r="F654" s="380"/>
      <c r="G654" s="380"/>
      <c r="H654" s="380"/>
      <c r="I654" s="188">
        <f>ROUNDDOWN(I666,-2)</f>
        <v>86500</v>
      </c>
    </row>
    <row r="655" spans="1:10" ht="15" customHeight="1">
      <c r="A655" s="333"/>
      <c r="B655" s="113"/>
      <c r="C655" s="400" t="s">
        <v>65</v>
      </c>
      <c r="D655" s="352" t="s">
        <v>66</v>
      </c>
      <c r="E655" s="352"/>
      <c r="F655" s="352" t="s">
        <v>669</v>
      </c>
      <c r="G655" s="352" t="s">
        <v>67</v>
      </c>
      <c r="H655" s="352" t="s">
        <v>670</v>
      </c>
      <c r="I655" s="475" t="s">
        <v>671</v>
      </c>
    </row>
    <row r="656" spans="1:10" ht="15" customHeight="1">
      <c r="A656" s="333"/>
      <c r="B656" s="113"/>
      <c r="C656" s="400" t="s">
        <v>69</v>
      </c>
      <c r="D656" s="355" t="s">
        <v>672</v>
      </c>
      <c r="E656" s="356"/>
      <c r="F656" s="357"/>
      <c r="G656" s="357"/>
      <c r="H656" s="357"/>
      <c r="I656" s="476"/>
    </row>
    <row r="657" spans="1:10" ht="15" customHeight="1">
      <c r="A657" s="333"/>
      <c r="B657" s="113"/>
      <c r="C657" s="477">
        <v>1</v>
      </c>
      <c r="D657" s="356" t="s">
        <v>8</v>
      </c>
      <c r="E657" s="361" t="s">
        <v>9</v>
      </c>
      <c r="F657" s="361" t="s">
        <v>10</v>
      </c>
      <c r="G657" s="382">
        <v>0.4</v>
      </c>
      <c r="H657" s="363">
        <f>UPAH!J6</f>
        <v>176000</v>
      </c>
      <c r="I657" s="432">
        <f>G657*H657</f>
        <v>70400</v>
      </c>
    </row>
    <row r="658" spans="1:10" ht="15" customHeight="1">
      <c r="A658" s="333"/>
      <c r="C658" s="477">
        <v>2</v>
      </c>
      <c r="D658" s="356" t="s">
        <v>31</v>
      </c>
      <c r="E658" s="361" t="s">
        <v>32</v>
      </c>
      <c r="F658" s="361" t="s">
        <v>10</v>
      </c>
      <c r="G658" s="382">
        <v>0.04</v>
      </c>
      <c r="H658" s="363">
        <f>UPAH!J28</f>
        <v>206000</v>
      </c>
      <c r="I658" s="432">
        <f>G658*H658</f>
        <v>8240</v>
      </c>
    </row>
    <row r="659" spans="1:10" ht="15" customHeight="1">
      <c r="A659" s="333"/>
      <c r="B659" s="113"/>
      <c r="C659" s="433" t="s">
        <v>708</v>
      </c>
      <c r="D659" s="392"/>
      <c r="E659" s="364"/>
      <c r="F659" s="364"/>
      <c r="G659" s="364"/>
      <c r="H659" s="364"/>
      <c r="I659" s="480">
        <f>SUM(I657:I658)</f>
        <v>78640</v>
      </c>
      <c r="J659" s="47"/>
    </row>
    <row r="660" spans="1:10" ht="15" customHeight="1">
      <c r="A660" s="333"/>
      <c r="B660" s="113"/>
      <c r="C660" s="400" t="s">
        <v>72</v>
      </c>
      <c r="D660" s="355" t="s">
        <v>73</v>
      </c>
      <c r="E660" s="356"/>
      <c r="F660" s="357"/>
      <c r="G660" s="357"/>
      <c r="H660" s="357"/>
      <c r="I660" s="476"/>
    </row>
    <row r="661" spans="1:10" ht="15" customHeight="1">
      <c r="A661" s="333"/>
      <c r="B661" s="113"/>
      <c r="C661" s="433" t="s">
        <v>85</v>
      </c>
      <c r="D661" s="392"/>
      <c r="E661" s="364"/>
      <c r="F661" s="364"/>
      <c r="G661" s="364"/>
      <c r="H661" s="364"/>
      <c r="I661" s="481">
        <v>0</v>
      </c>
    </row>
    <row r="662" spans="1:10" ht="15" customHeight="1">
      <c r="A662" s="333"/>
      <c r="B662" s="113"/>
      <c r="C662" s="400" t="s">
        <v>86</v>
      </c>
      <c r="D662" s="355" t="s">
        <v>87</v>
      </c>
      <c r="E662" s="356"/>
      <c r="F662" s="357"/>
      <c r="G662" s="357"/>
      <c r="H662" s="357"/>
      <c r="I662" s="476"/>
    </row>
    <row r="663" spans="1:10" ht="15" customHeight="1">
      <c r="A663" s="333"/>
      <c r="B663" s="113"/>
      <c r="C663" s="433" t="s">
        <v>88</v>
      </c>
      <c r="D663" s="392"/>
      <c r="E663" s="364"/>
      <c r="F663" s="364"/>
      <c r="G663" s="364"/>
      <c r="H663" s="364"/>
      <c r="I663" s="481">
        <v>0</v>
      </c>
    </row>
    <row r="664" spans="1:10" ht="15" customHeight="1">
      <c r="A664" s="333"/>
      <c r="B664" s="113"/>
      <c r="C664" s="322" t="s">
        <v>89</v>
      </c>
      <c r="D664" s="369" t="s">
        <v>90</v>
      </c>
      <c r="E664" s="370"/>
      <c r="F664" s="370"/>
      <c r="G664" s="370"/>
      <c r="H664" s="370"/>
      <c r="I664" s="441">
        <f>I659+I661+I663</f>
        <v>78640</v>
      </c>
    </row>
    <row r="665" spans="1:10" ht="15" customHeight="1">
      <c r="A665" s="333"/>
      <c r="B665" s="113"/>
      <c r="C665" s="322" t="s">
        <v>91</v>
      </c>
      <c r="D665" s="369" t="s">
        <v>684</v>
      </c>
      <c r="E665" s="370"/>
      <c r="F665" s="370"/>
      <c r="G665" s="370"/>
      <c r="H665" s="96">
        <f>$M$3</f>
        <v>0.1</v>
      </c>
      <c r="I665" s="441">
        <f>I664*H665</f>
        <v>7864</v>
      </c>
    </row>
    <row r="666" spans="1:10" ht="15" customHeight="1">
      <c r="A666" s="333"/>
      <c r="B666" s="113"/>
      <c r="C666" s="322" t="s">
        <v>93</v>
      </c>
      <c r="D666" s="369" t="s">
        <v>94</v>
      </c>
      <c r="E666" s="370"/>
      <c r="F666" s="370"/>
      <c r="G666" s="370"/>
      <c r="H666" s="370"/>
      <c r="I666" s="442">
        <f>SUM(I664:I665)</f>
        <v>86504</v>
      </c>
    </row>
    <row r="667" spans="1:10" ht="15" customHeight="1">
      <c r="A667" s="333"/>
      <c r="B667" s="113"/>
      <c r="C667" s="46"/>
      <c r="D667" s="46"/>
      <c r="G667" s="102"/>
      <c r="H667" s="112"/>
      <c r="I667" s="47"/>
    </row>
    <row r="668" spans="1:10" ht="15" customHeight="1">
      <c r="A668" s="333"/>
      <c r="B668" s="113"/>
      <c r="C668" s="184" t="s">
        <v>858</v>
      </c>
      <c r="D668" s="485" t="s">
        <v>859</v>
      </c>
      <c r="E668" s="379"/>
      <c r="F668" s="380"/>
      <c r="G668" s="380"/>
      <c r="H668" s="380"/>
      <c r="I668" s="188">
        <f>ROUNDDOWN(I680,-2)</f>
        <v>184400</v>
      </c>
    </row>
    <row r="669" spans="1:10" ht="15" customHeight="1">
      <c r="A669" s="333"/>
      <c r="B669" s="113"/>
      <c r="C669" s="400" t="s">
        <v>65</v>
      </c>
      <c r="D669" s="352" t="s">
        <v>66</v>
      </c>
      <c r="E669" s="352"/>
      <c r="F669" s="352" t="s">
        <v>669</v>
      </c>
      <c r="G669" s="352" t="s">
        <v>67</v>
      </c>
      <c r="H669" s="352" t="s">
        <v>670</v>
      </c>
      <c r="I669" s="475" t="s">
        <v>671</v>
      </c>
    </row>
    <row r="670" spans="1:10" ht="15" customHeight="1">
      <c r="A670" s="333"/>
      <c r="B670" s="113"/>
      <c r="C670" s="487" t="s">
        <v>69</v>
      </c>
      <c r="D670" s="356" t="s">
        <v>672</v>
      </c>
      <c r="E670" s="356"/>
      <c r="F670" s="357"/>
      <c r="G670" s="357"/>
      <c r="H670" s="357"/>
      <c r="I670" s="476"/>
    </row>
    <row r="671" spans="1:10" ht="15" customHeight="1">
      <c r="A671" s="333"/>
      <c r="B671" s="113"/>
      <c r="C671" s="477">
        <v>1</v>
      </c>
      <c r="D671" s="356" t="s">
        <v>8</v>
      </c>
      <c r="E671" s="361" t="s">
        <v>9</v>
      </c>
      <c r="F671" s="361" t="s">
        <v>10</v>
      </c>
      <c r="G671" s="382">
        <v>0.9</v>
      </c>
      <c r="H671" s="363">
        <f>UPAH!J6</f>
        <v>176000</v>
      </c>
      <c r="I671" s="432">
        <f>G671*H671</f>
        <v>158400</v>
      </c>
    </row>
    <row r="672" spans="1:10" ht="15" customHeight="1">
      <c r="A672" s="333"/>
      <c r="B672" s="113"/>
      <c r="C672" s="477">
        <v>2</v>
      </c>
      <c r="D672" s="356" t="s">
        <v>31</v>
      </c>
      <c r="E672" s="361" t="s">
        <v>32</v>
      </c>
      <c r="F672" s="361" t="s">
        <v>10</v>
      </c>
      <c r="G672" s="382">
        <v>4.4999999999999998E-2</v>
      </c>
      <c r="H672" s="363">
        <f>UPAH!J28</f>
        <v>206000</v>
      </c>
      <c r="I672" s="432">
        <f>G672*H672</f>
        <v>9270</v>
      </c>
    </row>
    <row r="673" spans="1:10" ht="15" customHeight="1">
      <c r="A673" s="333"/>
      <c r="B673" s="113"/>
      <c r="C673" s="433" t="s">
        <v>708</v>
      </c>
      <c r="D673" s="392"/>
      <c r="E673" s="364"/>
      <c r="F673" s="364"/>
      <c r="G673" s="364"/>
      <c r="H673" s="364"/>
      <c r="I673" s="480">
        <f>SUM(I671:I672)</f>
        <v>167670</v>
      </c>
    </row>
    <row r="674" spans="1:10" ht="15" customHeight="1">
      <c r="A674" s="333"/>
      <c r="B674" s="113"/>
      <c r="C674" s="400" t="s">
        <v>72</v>
      </c>
      <c r="D674" s="355" t="s">
        <v>73</v>
      </c>
      <c r="E674" s="356"/>
      <c r="F674" s="357"/>
      <c r="G674" s="357"/>
      <c r="H674" s="357"/>
      <c r="I674" s="476"/>
    </row>
    <row r="675" spans="1:10" ht="15" customHeight="1">
      <c r="A675" s="333"/>
      <c r="B675" s="113"/>
      <c r="C675" s="433" t="s">
        <v>85</v>
      </c>
      <c r="D675" s="392"/>
      <c r="E675" s="364"/>
      <c r="F675" s="364"/>
      <c r="G675" s="364"/>
      <c r="H675" s="364"/>
      <c r="I675" s="481">
        <v>0</v>
      </c>
    </row>
    <row r="676" spans="1:10" ht="15" customHeight="1">
      <c r="A676" s="333"/>
      <c r="B676" s="113"/>
      <c r="C676" s="400" t="s">
        <v>86</v>
      </c>
      <c r="D676" s="355" t="s">
        <v>87</v>
      </c>
      <c r="E676" s="356"/>
      <c r="F676" s="357"/>
      <c r="G676" s="357"/>
      <c r="H676" s="357"/>
      <c r="I676" s="476"/>
    </row>
    <row r="677" spans="1:10" ht="15" customHeight="1">
      <c r="A677" s="333"/>
      <c r="B677" s="113"/>
      <c r="C677" s="433" t="s">
        <v>88</v>
      </c>
      <c r="D677" s="392"/>
      <c r="E677" s="364"/>
      <c r="F677" s="364"/>
      <c r="G677" s="364"/>
      <c r="H677" s="364"/>
      <c r="I677" s="481">
        <v>0</v>
      </c>
    </row>
    <row r="678" spans="1:10" ht="15" customHeight="1">
      <c r="A678" s="333"/>
      <c r="B678" s="113"/>
      <c r="C678" s="322" t="s">
        <v>89</v>
      </c>
      <c r="D678" s="369" t="s">
        <v>90</v>
      </c>
      <c r="E678" s="370"/>
      <c r="F678" s="370"/>
      <c r="G678" s="370"/>
      <c r="H678" s="370"/>
      <c r="I678" s="441">
        <f>I673+I675+I677</f>
        <v>167670</v>
      </c>
    </row>
    <row r="679" spans="1:10" ht="15" customHeight="1">
      <c r="A679" s="333"/>
      <c r="B679" s="113"/>
      <c r="C679" s="322" t="s">
        <v>91</v>
      </c>
      <c r="D679" s="369" t="s">
        <v>684</v>
      </c>
      <c r="E679" s="370"/>
      <c r="F679" s="370"/>
      <c r="G679" s="370"/>
      <c r="H679" s="372">
        <f>H665</f>
        <v>0.1</v>
      </c>
      <c r="I679" s="441">
        <f>I678*H679</f>
        <v>16767</v>
      </c>
    </row>
    <row r="680" spans="1:10" ht="15" customHeight="1">
      <c r="A680" s="333"/>
      <c r="C680" s="322" t="s">
        <v>93</v>
      </c>
      <c r="D680" s="369" t="s">
        <v>94</v>
      </c>
      <c r="E680" s="370"/>
      <c r="F680" s="370"/>
      <c r="G680" s="370"/>
      <c r="H680" s="370"/>
      <c r="I680" s="442">
        <f>SUM(I678:I679)</f>
        <v>184437</v>
      </c>
    </row>
    <row r="681" spans="1:10" ht="15" customHeight="1">
      <c r="A681" s="333"/>
      <c r="B681" s="113"/>
      <c r="G681" s="102"/>
      <c r="J681" s="47"/>
    </row>
    <row r="682" spans="1:10" ht="15" customHeight="1">
      <c r="A682" s="333"/>
      <c r="B682" s="113"/>
      <c r="C682" s="184" t="s">
        <v>860</v>
      </c>
      <c r="D682" s="485" t="s">
        <v>861</v>
      </c>
      <c r="E682" s="379"/>
      <c r="F682" s="380"/>
      <c r="G682" s="380"/>
      <c r="H682" s="380"/>
      <c r="I682" s="188">
        <f>ROUNDDOWN(I694,-2)</f>
        <v>145900</v>
      </c>
    </row>
    <row r="683" spans="1:10" ht="15" customHeight="1">
      <c r="A683" s="333"/>
      <c r="B683" s="113"/>
      <c r="C683" s="400" t="s">
        <v>65</v>
      </c>
      <c r="D683" s="352" t="s">
        <v>66</v>
      </c>
      <c r="E683" s="352"/>
      <c r="F683" s="352" t="s">
        <v>669</v>
      </c>
      <c r="G683" s="352" t="s">
        <v>67</v>
      </c>
      <c r="H683" s="352" t="s">
        <v>670</v>
      </c>
      <c r="I683" s="475" t="s">
        <v>671</v>
      </c>
    </row>
    <row r="684" spans="1:10" ht="15" customHeight="1">
      <c r="A684" s="333"/>
      <c r="B684" s="113"/>
      <c r="C684" s="400" t="s">
        <v>69</v>
      </c>
      <c r="D684" s="355" t="s">
        <v>672</v>
      </c>
      <c r="E684" s="356"/>
      <c r="F684" s="357"/>
      <c r="G684" s="357"/>
      <c r="H684" s="357"/>
      <c r="I684" s="476"/>
    </row>
    <row r="685" spans="1:10" ht="15" customHeight="1">
      <c r="A685" s="333"/>
      <c r="B685" s="113"/>
      <c r="C685" s="477">
        <v>1</v>
      </c>
      <c r="D685" s="356" t="s">
        <v>8</v>
      </c>
      <c r="E685" s="361" t="s">
        <v>9</v>
      </c>
      <c r="F685" s="361" t="s">
        <v>10</v>
      </c>
      <c r="G685" s="382">
        <v>0.67500000000000004</v>
      </c>
      <c r="H685" s="363">
        <f>UPAH!J6</f>
        <v>176000</v>
      </c>
      <c r="I685" s="432">
        <f>G685*H685</f>
        <v>118800.00000000001</v>
      </c>
    </row>
    <row r="686" spans="1:10" ht="15" customHeight="1">
      <c r="A686" s="333"/>
      <c r="B686" s="113"/>
      <c r="C686" s="477">
        <v>2</v>
      </c>
      <c r="D686" s="356" t="s">
        <v>31</v>
      </c>
      <c r="E686" s="361" t="s">
        <v>32</v>
      </c>
      <c r="F686" s="361" t="s">
        <v>10</v>
      </c>
      <c r="G686" s="382">
        <v>6.7500000000000004E-2</v>
      </c>
      <c r="H686" s="363">
        <f>UPAH!J28</f>
        <v>206000</v>
      </c>
      <c r="I686" s="432">
        <f>G686*H686</f>
        <v>13905.000000000002</v>
      </c>
    </row>
    <row r="687" spans="1:10" ht="15" customHeight="1">
      <c r="A687" s="333"/>
      <c r="B687" s="113"/>
      <c r="C687" s="433" t="s">
        <v>708</v>
      </c>
      <c r="D687" s="392"/>
      <c r="E687" s="364"/>
      <c r="F687" s="364"/>
      <c r="G687" s="364"/>
      <c r="H687" s="364"/>
      <c r="I687" s="480">
        <f>SUM(I685:I686)</f>
        <v>132705.00000000003</v>
      </c>
    </row>
    <row r="688" spans="1:10" ht="15" customHeight="1">
      <c r="A688" s="333"/>
      <c r="B688" s="113"/>
      <c r="C688" s="400" t="s">
        <v>72</v>
      </c>
      <c r="D688" s="355" t="s">
        <v>73</v>
      </c>
      <c r="E688" s="356"/>
      <c r="F688" s="357"/>
      <c r="G688" s="357"/>
      <c r="H688" s="357"/>
      <c r="I688" s="476"/>
    </row>
    <row r="689" spans="1:10" ht="15" customHeight="1">
      <c r="A689" s="333"/>
      <c r="B689" s="113"/>
      <c r="C689" s="433" t="s">
        <v>85</v>
      </c>
      <c r="D689" s="392"/>
      <c r="E689" s="364"/>
      <c r="F689" s="364"/>
      <c r="G689" s="364"/>
      <c r="H689" s="364"/>
      <c r="I689" s="481">
        <v>0</v>
      </c>
    </row>
    <row r="690" spans="1:10" ht="15" customHeight="1">
      <c r="A690" s="333"/>
      <c r="B690" s="113"/>
      <c r="C690" s="400" t="s">
        <v>86</v>
      </c>
      <c r="D690" s="355" t="s">
        <v>87</v>
      </c>
      <c r="E690" s="356"/>
      <c r="F690" s="357"/>
      <c r="G690" s="357"/>
      <c r="H690" s="357"/>
      <c r="I690" s="476"/>
    </row>
    <row r="691" spans="1:10" ht="15" customHeight="1">
      <c r="A691" s="333"/>
      <c r="B691" s="113"/>
      <c r="C691" s="433" t="s">
        <v>88</v>
      </c>
      <c r="D691" s="392"/>
      <c r="E691" s="364"/>
      <c r="F691" s="364"/>
      <c r="G691" s="364"/>
      <c r="H691" s="364"/>
      <c r="I691" s="481">
        <v>0</v>
      </c>
    </row>
    <row r="692" spans="1:10" ht="15" customHeight="1">
      <c r="A692" s="333"/>
      <c r="B692" s="113"/>
      <c r="C692" s="322" t="s">
        <v>89</v>
      </c>
      <c r="D692" s="369" t="s">
        <v>90</v>
      </c>
      <c r="E692" s="370"/>
      <c r="F692" s="370"/>
      <c r="G692" s="370"/>
      <c r="H692" s="370"/>
      <c r="I692" s="441">
        <f>I687+I689+I691</f>
        <v>132705.00000000003</v>
      </c>
    </row>
    <row r="693" spans="1:10" ht="15" customHeight="1">
      <c r="A693" s="333"/>
      <c r="B693" s="113"/>
      <c r="C693" s="322" t="s">
        <v>91</v>
      </c>
      <c r="D693" s="369" t="s">
        <v>684</v>
      </c>
      <c r="E693" s="370"/>
      <c r="F693" s="370"/>
      <c r="G693" s="370"/>
      <c r="H693" s="372">
        <f>H679</f>
        <v>0.1</v>
      </c>
      <c r="I693" s="441">
        <f>I692*H693</f>
        <v>13270.500000000004</v>
      </c>
    </row>
    <row r="694" spans="1:10" ht="15" customHeight="1">
      <c r="A694" s="333"/>
      <c r="B694" s="113"/>
      <c r="C694" s="322" t="s">
        <v>93</v>
      </c>
      <c r="D694" s="369" t="s">
        <v>94</v>
      </c>
      <c r="E694" s="370"/>
      <c r="F694" s="370"/>
      <c r="G694" s="370"/>
      <c r="H694" s="370"/>
      <c r="I694" s="442">
        <f>SUM(I692:I693)</f>
        <v>145975.50000000003</v>
      </c>
    </row>
    <row r="695" spans="1:10" ht="15" customHeight="1">
      <c r="A695" s="333"/>
      <c r="B695" s="113"/>
      <c r="C695" s="46"/>
      <c r="D695" s="46"/>
      <c r="G695" s="102"/>
      <c r="H695" s="112"/>
      <c r="I695" s="47"/>
    </row>
    <row r="696" spans="1:10" ht="15" customHeight="1">
      <c r="A696" s="333"/>
      <c r="B696" s="113"/>
      <c r="C696" s="184" t="s">
        <v>862</v>
      </c>
      <c r="D696" s="485" t="s">
        <v>863</v>
      </c>
      <c r="E696" s="379"/>
      <c r="F696" s="380"/>
      <c r="G696" s="380"/>
      <c r="H696" s="380"/>
      <c r="I696" s="188">
        <f>ROUNDDOWN(I708,-2)</f>
        <v>218400</v>
      </c>
    </row>
    <row r="697" spans="1:10" ht="15" customHeight="1">
      <c r="A697" s="333"/>
      <c r="B697" s="113"/>
      <c r="C697" s="400" t="s">
        <v>65</v>
      </c>
      <c r="D697" s="352" t="s">
        <v>66</v>
      </c>
      <c r="E697" s="352"/>
      <c r="F697" s="352" t="s">
        <v>669</v>
      </c>
      <c r="G697" s="352" t="s">
        <v>67</v>
      </c>
      <c r="H697" s="352" t="s">
        <v>670</v>
      </c>
      <c r="I697" s="475" t="s">
        <v>671</v>
      </c>
    </row>
    <row r="698" spans="1:10" ht="15" customHeight="1">
      <c r="A698" s="333"/>
      <c r="B698" s="113"/>
      <c r="C698" s="400" t="s">
        <v>69</v>
      </c>
      <c r="D698" s="355" t="s">
        <v>672</v>
      </c>
      <c r="E698" s="356"/>
      <c r="F698" s="357"/>
      <c r="G698" s="357"/>
      <c r="H698" s="357"/>
      <c r="I698" s="476"/>
    </row>
    <row r="699" spans="1:10" ht="15" customHeight="1">
      <c r="A699" s="333"/>
      <c r="B699" s="113"/>
      <c r="C699" s="477">
        <v>1</v>
      </c>
      <c r="D699" s="356" t="s">
        <v>8</v>
      </c>
      <c r="E699" s="361" t="s">
        <v>9</v>
      </c>
      <c r="F699" s="361" t="s">
        <v>10</v>
      </c>
      <c r="G699" s="382">
        <v>1.05</v>
      </c>
      <c r="H699" s="363">
        <f>UPAH!J6</f>
        <v>176000</v>
      </c>
      <c r="I699" s="432">
        <f>G699*H699</f>
        <v>184800</v>
      </c>
    </row>
    <row r="700" spans="1:10" ht="15" customHeight="1">
      <c r="A700" s="333"/>
      <c r="C700" s="477">
        <v>2</v>
      </c>
      <c r="D700" s="356" t="s">
        <v>31</v>
      </c>
      <c r="E700" s="361" t="s">
        <v>32</v>
      </c>
      <c r="F700" s="361" t="s">
        <v>10</v>
      </c>
      <c r="G700" s="382">
        <v>6.7000000000000004E-2</v>
      </c>
      <c r="H700" s="363">
        <f>UPAH!J28</f>
        <v>206000</v>
      </c>
      <c r="I700" s="432">
        <f>G700*H700</f>
        <v>13802</v>
      </c>
    </row>
    <row r="701" spans="1:10" ht="15" customHeight="1">
      <c r="A701" s="339"/>
      <c r="B701" s="334"/>
      <c r="C701" s="433" t="s">
        <v>708</v>
      </c>
      <c r="D701" s="392"/>
      <c r="E701" s="364"/>
      <c r="F701" s="364"/>
      <c r="G701" s="364"/>
      <c r="H701" s="364"/>
      <c r="I701" s="480">
        <f>SUM(I699:I700)</f>
        <v>198602</v>
      </c>
    </row>
    <row r="702" spans="1:10" ht="15" customHeight="1">
      <c r="A702" s="333"/>
      <c r="B702" s="113"/>
      <c r="C702" s="400" t="s">
        <v>72</v>
      </c>
      <c r="D702" s="355" t="s">
        <v>73</v>
      </c>
      <c r="E702" s="356"/>
      <c r="F702" s="357"/>
      <c r="G702" s="357"/>
      <c r="H702" s="357"/>
      <c r="I702" s="476"/>
      <c r="J702" s="47"/>
    </row>
    <row r="703" spans="1:10" ht="15" customHeight="1">
      <c r="A703" s="333"/>
      <c r="C703" s="433" t="s">
        <v>85</v>
      </c>
      <c r="D703" s="392"/>
      <c r="E703" s="364"/>
      <c r="F703" s="364"/>
      <c r="G703" s="364"/>
      <c r="H703" s="364"/>
      <c r="I703" s="481">
        <v>0</v>
      </c>
    </row>
    <row r="704" spans="1:10" ht="15" customHeight="1">
      <c r="A704" s="333"/>
      <c r="C704" s="400" t="s">
        <v>86</v>
      </c>
      <c r="D704" s="355" t="s">
        <v>87</v>
      </c>
      <c r="E704" s="356"/>
      <c r="F704" s="357"/>
      <c r="G704" s="357"/>
      <c r="H704" s="357"/>
      <c r="I704" s="476"/>
    </row>
    <row r="705" spans="1:9" ht="15" customHeight="1">
      <c r="A705" s="333"/>
      <c r="C705" s="433" t="s">
        <v>88</v>
      </c>
      <c r="D705" s="392"/>
      <c r="E705" s="364"/>
      <c r="F705" s="364"/>
      <c r="G705" s="364"/>
      <c r="H705" s="364"/>
      <c r="I705" s="481">
        <v>0</v>
      </c>
    </row>
    <row r="706" spans="1:9" ht="15" customHeight="1">
      <c r="A706" s="333"/>
      <c r="C706" s="322" t="s">
        <v>89</v>
      </c>
      <c r="D706" s="369" t="s">
        <v>90</v>
      </c>
      <c r="E706" s="370"/>
      <c r="F706" s="370"/>
      <c r="G706" s="370"/>
      <c r="H706" s="370"/>
      <c r="I706" s="441">
        <f>I701+I703+I705</f>
        <v>198602</v>
      </c>
    </row>
    <row r="707" spans="1:9" ht="15" customHeight="1">
      <c r="A707" s="333"/>
      <c r="C707" s="322" t="s">
        <v>91</v>
      </c>
      <c r="D707" s="369" t="s">
        <v>684</v>
      </c>
      <c r="E707" s="370"/>
      <c r="F707" s="370"/>
      <c r="G707" s="370"/>
      <c r="H707" s="372">
        <f>H693</f>
        <v>0.1</v>
      </c>
      <c r="I707" s="441">
        <f>I706*H707</f>
        <v>19860.2</v>
      </c>
    </row>
    <row r="708" spans="1:9" ht="15" customHeight="1">
      <c r="A708" s="333"/>
      <c r="C708" s="322" t="s">
        <v>93</v>
      </c>
      <c r="D708" s="369" t="s">
        <v>94</v>
      </c>
      <c r="E708" s="370"/>
      <c r="F708" s="370"/>
      <c r="G708" s="370"/>
      <c r="H708" s="370"/>
      <c r="I708" s="442">
        <f>SUM(I706:I707)</f>
        <v>218462.2</v>
      </c>
    </row>
    <row r="709" spans="1:9" ht="15" customHeight="1">
      <c r="A709" s="333"/>
      <c r="G709" s="336"/>
      <c r="H709" s="112"/>
      <c r="I709" s="47"/>
    </row>
    <row r="710" spans="1:9" ht="15" customHeight="1">
      <c r="A710" s="333"/>
      <c r="C710" s="184" t="s">
        <v>864</v>
      </c>
      <c r="D710" s="485" t="s">
        <v>865</v>
      </c>
      <c r="E710" s="379"/>
      <c r="F710" s="380"/>
      <c r="G710" s="380"/>
      <c r="H710" s="380"/>
      <c r="I710" s="188">
        <f>ROUNDDOWN(I722,-2)</f>
        <v>164300</v>
      </c>
    </row>
    <row r="711" spans="1:9" ht="15" customHeight="1">
      <c r="A711" s="333"/>
      <c r="C711" s="400" t="s">
        <v>65</v>
      </c>
      <c r="D711" s="352" t="s">
        <v>66</v>
      </c>
      <c r="E711" s="352"/>
      <c r="F711" s="352" t="s">
        <v>669</v>
      </c>
      <c r="G711" s="352" t="s">
        <v>67</v>
      </c>
      <c r="H711" s="352" t="s">
        <v>670</v>
      </c>
      <c r="I711" s="475" t="s">
        <v>671</v>
      </c>
    </row>
    <row r="712" spans="1:9" ht="15" customHeight="1">
      <c r="A712" s="333"/>
      <c r="C712" s="487" t="s">
        <v>69</v>
      </c>
      <c r="D712" s="356" t="s">
        <v>672</v>
      </c>
      <c r="E712" s="356"/>
      <c r="F712" s="357"/>
      <c r="G712" s="357"/>
      <c r="H712" s="357"/>
      <c r="I712" s="476"/>
    </row>
    <row r="713" spans="1:9" ht="15" customHeight="1">
      <c r="A713" s="333"/>
      <c r="C713" s="477">
        <v>1</v>
      </c>
      <c r="D713" s="356" t="s">
        <v>8</v>
      </c>
      <c r="E713" s="361" t="s">
        <v>9</v>
      </c>
      <c r="F713" s="361" t="s">
        <v>10</v>
      </c>
      <c r="G713" s="382">
        <v>0.76</v>
      </c>
      <c r="H713" s="363">
        <f>UPAH!J6</f>
        <v>176000</v>
      </c>
      <c r="I713" s="432">
        <f>G713*H713</f>
        <v>133760</v>
      </c>
    </row>
    <row r="714" spans="1:9" ht="15" customHeight="1">
      <c r="A714" s="333"/>
      <c r="C714" s="477">
        <v>2</v>
      </c>
      <c r="D714" s="356" t="s">
        <v>31</v>
      </c>
      <c r="E714" s="361" t="s">
        <v>32</v>
      </c>
      <c r="F714" s="361" t="s">
        <v>10</v>
      </c>
      <c r="G714" s="382">
        <v>7.5999999999999998E-2</v>
      </c>
      <c r="H714" s="363">
        <f>UPAH!J28</f>
        <v>206000</v>
      </c>
      <c r="I714" s="432">
        <f>G714*H714</f>
        <v>15656</v>
      </c>
    </row>
    <row r="715" spans="1:9" ht="15" customHeight="1">
      <c r="A715" s="333"/>
      <c r="C715" s="433" t="s">
        <v>708</v>
      </c>
      <c r="D715" s="392"/>
      <c r="E715" s="364"/>
      <c r="F715" s="364"/>
      <c r="G715" s="364"/>
      <c r="H715" s="364"/>
      <c r="I715" s="480">
        <f>SUM(I713:I714)</f>
        <v>149416</v>
      </c>
    </row>
    <row r="716" spans="1:9" ht="15" customHeight="1">
      <c r="A716" s="333"/>
      <c r="C716" s="400" t="s">
        <v>72</v>
      </c>
      <c r="D716" s="355" t="s">
        <v>73</v>
      </c>
      <c r="E716" s="356"/>
      <c r="F716" s="357"/>
      <c r="G716" s="357"/>
      <c r="H716" s="357"/>
      <c r="I716" s="476"/>
    </row>
    <row r="717" spans="1:9" ht="15" customHeight="1">
      <c r="A717" s="333"/>
      <c r="C717" s="490" t="s">
        <v>85</v>
      </c>
      <c r="D717" s="364"/>
      <c r="E717" s="364"/>
      <c r="F717" s="364"/>
      <c r="G717" s="364"/>
      <c r="H717" s="364"/>
      <c r="I717" s="481">
        <v>0</v>
      </c>
    </row>
    <row r="718" spans="1:9" ht="15" customHeight="1">
      <c r="A718" s="333"/>
      <c r="C718" s="400" t="s">
        <v>86</v>
      </c>
      <c r="D718" s="355" t="s">
        <v>87</v>
      </c>
      <c r="E718" s="356"/>
      <c r="F718" s="357"/>
      <c r="G718" s="357"/>
      <c r="H718" s="357"/>
      <c r="I718" s="476"/>
    </row>
    <row r="719" spans="1:9" ht="15" customHeight="1">
      <c r="A719" s="333"/>
      <c r="C719" s="490" t="s">
        <v>88</v>
      </c>
      <c r="D719" s="364"/>
      <c r="E719" s="364"/>
      <c r="F719" s="364"/>
      <c r="G719" s="364"/>
      <c r="H719" s="364"/>
      <c r="I719" s="481">
        <v>0</v>
      </c>
    </row>
    <row r="720" spans="1:9" ht="15" customHeight="1">
      <c r="A720" s="333"/>
      <c r="C720" s="322" t="s">
        <v>89</v>
      </c>
      <c r="D720" s="369" t="s">
        <v>90</v>
      </c>
      <c r="E720" s="370"/>
      <c r="F720" s="370"/>
      <c r="G720" s="370"/>
      <c r="H720" s="370"/>
      <c r="I720" s="441">
        <f>I715+I717+I719</f>
        <v>149416</v>
      </c>
    </row>
    <row r="721" spans="1:10" ht="15" customHeight="1">
      <c r="A721" s="333"/>
      <c r="C721" s="322" t="s">
        <v>91</v>
      </c>
      <c r="D721" s="369" t="s">
        <v>684</v>
      </c>
      <c r="E721" s="370"/>
      <c r="F721" s="370"/>
      <c r="G721" s="370"/>
      <c r="H721" s="372">
        <f>H707</f>
        <v>0.1</v>
      </c>
      <c r="I721" s="441">
        <f>I720*H721</f>
        <v>14941.6</v>
      </c>
    </row>
    <row r="722" spans="1:10" ht="15" customHeight="1">
      <c r="A722" s="333"/>
      <c r="B722" s="113"/>
      <c r="C722" s="322" t="s">
        <v>93</v>
      </c>
      <c r="D722" s="369" t="s">
        <v>94</v>
      </c>
      <c r="E722" s="370"/>
      <c r="F722" s="370"/>
      <c r="G722" s="370"/>
      <c r="H722" s="370"/>
      <c r="I722" s="442">
        <f>SUM(I720:I721)</f>
        <v>164357.6</v>
      </c>
      <c r="J722" s="47"/>
    </row>
    <row r="723" spans="1:10" ht="15" customHeight="1">
      <c r="A723" s="333"/>
      <c r="C723" s="46"/>
      <c r="D723" s="46"/>
      <c r="E723" s="335"/>
      <c r="F723" s="335"/>
      <c r="G723" s="113"/>
      <c r="H723" s="46"/>
      <c r="I723" s="46"/>
    </row>
    <row r="724" spans="1:10" ht="15" customHeight="1">
      <c r="A724" s="333"/>
      <c r="C724" s="184" t="s">
        <v>866</v>
      </c>
      <c r="D724" s="485" t="s">
        <v>867</v>
      </c>
      <c r="E724" s="379"/>
      <c r="F724" s="380"/>
      <c r="G724" s="380"/>
      <c r="H724" s="380"/>
      <c r="I724" s="188">
        <f>ROUNDDOWN(I736,-2)</f>
        <v>16200</v>
      </c>
    </row>
    <row r="725" spans="1:10" ht="15" customHeight="1">
      <c r="A725" s="333"/>
      <c r="C725" s="400" t="s">
        <v>65</v>
      </c>
      <c r="D725" s="352" t="s">
        <v>66</v>
      </c>
      <c r="E725" s="352"/>
      <c r="F725" s="352" t="s">
        <v>669</v>
      </c>
      <c r="G725" s="352" t="s">
        <v>67</v>
      </c>
      <c r="H725" s="352" t="s">
        <v>670</v>
      </c>
      <c r="I725" s="475" t="s">
        <v>671</v>
      </c>
    </row>
    <row r="726" spans="1:10" ht="15" customHeight="1">
      <c r="A726" s="333"/>
      <c r="C726" s="400" t="s">
        <v>69</v>
      </c>
      <c r="D726" s="355" t="s">
        <v>672</v>
      </c>
      <c r="E726" s="356"/>
      <c r="F726" s="357"/>
      <c r="G726" s="357"/>
      <c r="H726" s="357"/>
      <c r="I726" s="476"/>
    </row>
    <row r="727" spans="1:10" ht="15" customHeight="1">
      <c r="A727" s="333"/>
      <c r="C727" s="477">
        <v>1</v>
      </c>
      <c r="D727" s="356" t="s">
        <v>8</v>
      </c>
      <c r="E727" s="361" t="s">
        <v>9</v>
      </c>
      <c r="F727" s="361" t="s">
        <v>10</v>
      </c>
      <c r="G727" s="382">
        <v>7.4999999999999997E-2</v>
      </c>
      <c r="H727" s="363">
        <f>UPAH!J6</f>
        <v>176000</v>
      </c>
      <c r="I727" s="432">
        <f>G727*H727</f>
        <v>13200</v>
      </c>
    </row>
    <row r="728" spans="1:10" ht="15" customHeight="1">
      <c r="A728" s="333"/>
      <c r="C728" s="477">
        <v>2</v>
      </c>
      <c r="D728" s="356" t="s">
        <v>31</v>
      </c>
      <c r="E728" s="361" t="s">
        <v>32</v>
      </c>
      <c r="F728" s="361" t="s">
        <v>10</v>
      </c>
      <c r="G728" s="382">
        <v>7.4999999999999997E-3</v>
      </c>
      <c r="H728" s="363">
        <f>UPAH!J28</f>
        <v>206000</v>
      </c>
      <c r="I728" s="432">
        <f>G728*H728</f>
        <v>1545</v>
      </c>
    </row>
    <row r="729" spans="1:10" ht="15" customHeight="1">
      <c r="A729" s="333"/>
      <c r="C729" s="433" t="s">
        <v>708</v>
      </c>
      <c r="D729" s="392"/>
      <c r="E729" s="364"/>
      <c r="F729" s="364"/>
      <c r="G729" s="364"/>
      <c r="H729" s="364"/>
      <c r="I729" s="480">
        <f>SUM(I727:I728)</f>
        <v>14745</v>
      </c>
    </row>
    <row r="730" spans="1:10" ht="15" customHeight="1">
      <c r="A730" s="333"/>
      <c r="C730" s="400" t="s">
        <v>72</v>
      </c>
      <c r="D730" s="355" t="s">
        <v>73</v>
      </c>
      <c r="E730" s="356"/>
      <c r="F730" s="357"/>
      <c r="G730" s="357"/>
      <c r="H730" s="357"/>
      <c r="I730" s="476"/>
    </row>
    <row r="731" spans="1:10" ht="15" customHeight="1">
      <c r="A731" s="333"/>
      <c r="C731" s="433" t="s">
        <v>85</v>
      </c>
      <c r="D731" s="392"/>
      <c r="E731" s="364"/>
      <c r="F731" s="364"/>
      <c r="G731" s="364"/>
      <c r="H731" s="364"/>
      <c r="I731" s="481">
        <v>0</v>
      </c>
    </row>
    <row r="732" spans="1:10" ht="15" customHeight="1">
      <c r="A732" s="333"/>
      <c r="C732" s="400" t="s">
        <v>86</v>
      </c>
      <c r="D732" s="355" t="s">
        <v>87</v>
      </c>
      <c r="E732" s="356"/>
      <c r="F732" s="357"/>
      <c r="G732" s="357"/>
      <c r="H732" s="357"/>
      <c r="I732" s="476"/>
    </row>
    <row r="733" spans="1:10" ht="15" customHeight="1">
      <c r="A733" s="333"/>
      <c r="C733" s="433" t="s">
        <v>88</v>
      </c>
      <c r="D733" s="392"/>
      <c r="E733" s="364"/>
      <c r="F733" s="364"/>
      <c r="G733" s="364"/>
      <c r="H733" s="364"/>
      <c r="I733" s="481">
        <v>0</v>
      </c>
    </row>
    <row r="734" spans="1:10" ht="15" customHeight="1">
      <c r="A734" s="333"/>
      <c r="C734" s="322" t="s">
        <v>89</v>
      </c>
      <c r="D734" s="369" t="s">
        <v>90</v>
      </c>
      <c r="E734" s="370"/>
      <c r="F734" s="370"/>
      <c r="G734" s="370"/>
      <c r="H734" s="370"/>
      <c r="I734" s="441">
        <f>I729+I731+I733</f>
        <v>14745</v>
      </c>
    </row>
    <row r="735" spans="1:10" ht="15" customHeight="1">
      <c r="A735" s="333"/>
      <c r="C735" s="322" t="s">
        <v>91</v>
      </c>
      <c r="D735" s="369" t="s">
        <v>684</v>
      </c>
      <c r="E735" s="370"/>
      <c r="F735" s="370"/>
      <c r="G735" s="370"/>
      <c r="H735" s="372">
        <f>H721</f>
        <v>0.1</v>
      </c>
      <c r="I735" s="441">
        <f>I734*H735</f>
        <v>1474.5</v>
      </c>
    </row>
    <row r="736" spans="1:10" ht="15" customHeight="1">
      <c r="A736" s="333"/>
      <c r="C736" s="322" t="s">
        <v>93</v>
      </c>
      <c r="D736" s="369" t="s">
        <v>94</v>
      </c>
      <c r="E736" s="370"/>
      <c r="F736" s="370"/>
      <c r="G736" s="370"/>
      <c r="H736" s="370"/>
      <c r="I736" s="442">
        <f>SUM(I734:I735)</f>
        <v>16219.5</v>
      </c>
    </row>
    <row r="737" spans="1:10" ht="15" customHeight="1" thickBot="1">
      <c r="A737" s="333"/>
      <c r="C737" s="491" t="s">
        <v>868</v>
      </c>
      <c r="D737" s="492" t="s">
        <v>869</v>
      </c>
      <c r="E737" s="493"/>
      <c r="F737" s="493"/>
      <c r="G737" s="493"/>
      <c r="H737" s="493"/>
      <c r="I737" s="494"/>
    </row>
    <row r="738" spans="1:10" ht="15" customHeight="1">
      <c r="A738" s="333"/>
      <c r="C738" s="236" t="s">
        <v>870</v>
      </c>
      <c r="D738" s="501" t="s">
        <v>871</v>
      </c>
      <c r="E738" s="502"/>
      <c r="F738" s="503"/>
      <c r="G738" s="503"/>
      <c r="H738" s="503"/>
      <c r="I738" s="241">
        <f>ROUNDDOWN(I751,-2)</f>
        <v>29100</v>
      </c>
    </row>
    <row r="739" spans="1:10" ht="15" customHeight="1">
      <c r="A739" s="333"/>
      <c r="C739" s="400" t="s">
        <v>65</v>
      </c>
      <c r="D739" s="352" t="s">
        <v>66</v>
      </c>
      <c r="E739" s="352"/>
      <c r="F739" s="352" t="s">
        <v>669</v>
      </c>
      <c r="G739" s="352" t="s">
        <v>67</v>
      </c>
      <c r="H739" s="352" t="s">
        <v>670</v>
      </c>
      <c r="I739" s="475" t="s">
        <v>671</v>
      </c>
    </row>
    <row r="740" spans="1:10" ht="15" customHeight="1">
      <c r="A740" s="333"/>
      <c r="C740" s="400" t="s">
        <v>69</v>
      </c>
      <c r="D740" s="355" t="s">
        <v>672</v>
      </c>
      <c r="E740" s="356"/>
      <c r="F740" s="357"/>
      <c r="G740" s="357"/>
      <c r="H740" s="357"/>
      <c r="I740" s="476"/>
    </row>
    <row r="741" spans="1:10" ht="15" customHeight="1">
      <c r="A741" s="333"/>
      <c r="C741" s="477">
        <v>1</v>
      </c>
      <c r="D741" s="356" t="s">
        <v>8</v>
      </c>
      <c r="E741" s="361" t="s">
        <v>9</v>
      </c>
      <c r="F741" s="361" t="s">
        <v>10</v>
      </c>
      <c r="G741" s="382">
        <v>0.13500000000000001</v>
      </c>
      <c r="H741" s="62">
        <v>176000</v>
      </c>
      <c r="I741" s="432">
        <f>G741*H741</f>
        <v>23760</v>
      </c>
    </row>
    <row r="742" spans="1:10" ht="15" customHeight="1">
      <c r="A742" s="333"/>
      <c r="B742" s="113"/>
      <c r="C742" s="477">
        <v>2</v>
      </c>
      <c r="D742" s="356" t="s">
        <v>31</v>
      </c>
      <c r="E742" s="361" t="s">
        <v>32</v>
      </c>
      <c r="F742" s="361" t="s">
        <v>10</v>
      </c>
      <c r="G742" s="382">
        <v>1.35E-2</v>
      </c>
      <c r="H742" s="62">
        <v>206000</v>
      </c>
      <c r="I742" s="432">
        <f>G742*H742</f>
        <v>2781</v>
      </c>
      <c r="J742" s="47"/>
    </row>
    <row r="743" spans="1:10" ht="15" customHeight="1">
      <c r="A743" s="333"/>
      <c r="C743" s="490" t="s">
        <v>708</v>
      </c>
      <c r="D743" s="364"/>
      <c r="E743" s="364"/>
      <c r="F743" s="364"/>
      <c r="G743" s="364"/>
      <c r="H743" s="364"/>
      <c r="I743" s="480">
        <f>SUM(I741:I742)</f>
        <v>26541</v>
      </c>
    </row>
    <row r="744" spans="1:10" ht="15" customHeight="1">
      <c r="A744" s="333"/>
      <c r="C744" s="400" t="s">
        <v>72</v>
      </c>
      <c r="D744" s="355" t="s">
        <v>73</v>
      </c>
      <c r="E744" s="356"/>
      <c r="F744" s="357"/>
      <c r="G744" s="357"/>
      <c r="H744" s="357"/>
      <c r="I744" s="476"/>
    </row>
    <row r="745" spans="1:10" ht="15" customHeight="1">
      <c r="A745" s="333"/>
      <c r="C745" s="490" t="s">
        <v>85</v>
      </c>
      <c r="D745" s="364"/>
      <c r="E745" s="364"/>
      <c r="F745" s="364"/>
      <c r="G745" s="364"/>
      <c r="H745" s="364"/>
      <c r="I745" s="481">
        <v>0</v>
      </c>
    </row>
    <row r="746" spans="1:10" ht="15" customHeight="1">
      <c r="A746" s="333"/>
      <c r="C746" s="400" t="s">
        <v>86</v>
      </c>
      <c r="D746" s="355" t="s">
        <v>87</v>
      </c>
      <c r="E746" s="356"/>
      <c r="F746" s="357"/>
      <c r="G746" s="357"/>
      <c r="H746" s="357"/>
      <c r="I746" s="476"/>
    </row>
    <row r="747" spans="1:10" ht="15" customHeight="1">
      <c r="A747" s="333"/>
      <c r="C747" s="487"/>
      <c r="D747" s="356" t="s">
        <v>872</v>
      </c>
      <c r="E747" s="356"/>
      <c r="F747" s="385" t="s">
        <v>873</v>
      </c>
      <c r="G747" s="357">
        <v>4.4999999999999998E-2</v>
      </c>
      <c r="H747" s="363">
        <v>1</v>
      </c>
      <c r="I747" s="432">
        <f>G747*H747</f>
        <v>4.4999999999999998E-2</v>
      </c>
    </row>
    <row r="748" spans="1:10" ht="15" customHeight="1">
      <c r="A748" s="333"/>
      <c r="C748" s="490" t="s">
        <v>88</v>
      </c>
      <c r="D748" s="364"/>
      <c r="E748" s="364"/>
      <c r="F748" s="364"/>
      <c r="G748" s="364"/>
      <c r="H748" s="364"/>
      <c r="I748" s="480">
        <f>SUM(I746:I747)</f>
        <v>4.4999999999999998E-2</v>
      </c>
    </row>
    <row r="749" spans="1:10" ht="15" customHeight="1">
      <c r="A749" s="333"/>
      <c r="C749" s="322" t="s">
        <v>89</v>
      </c>
      <c r="D749" s="369" t="s">
        <v>90</v>
      </c>
      <c r="E749" s="370"/>
      <c r="F749" s="370"/>
      <c r="G749" s="370"/>
      <c r="H749" s="370"/>
      <c r="I749" s="441">
        <f>I743+I745+I748</f>
        <v>26541.044999999998</v>
      </c>
    </row>
    <row r="750" spans="1:10" ht="15" customHeight="1">
      <c r="A750" s="333"/>
      <c r="C750" s="322" t="s">
        <v>91</v>
      </c>
      <c r="D750" s="369" t="s">
        <v>684</v>
      </c>
      <c r="E750" s="370"/>
      <c r="F750" s="370"/>
      <c r="G750" s="370"/>
      <c r="H750" s="96">
        <f>$M$3</f>
        <v>0.1</v>
      </c>
      <c r="I750" s="441">
        <f>I749*H750</f>
        <v>2654.1044999999999</v>
      </c>
    </row>
    <row r="751" spans="1:10" ht="15" customHeight="1" thickBot="1">
      <c r="A751" s="333"/>
      <c r="C751" s="504" t="s">
        <v>93</v>
      </c>
      <c r="D751" s="505" t="s">
        <v>94</v>
      </c>
      <c r="E751" s="506"/>
      <c r="F751" s="506"/>
      <c r="G751" s="506"/>
      <c r="H751" s="506"/>
      <c r="I751" s="507">
        <f>SUM(I749:I750)</f>
        <v>29195.1495</v>
      </c>
    </row>
    <row r="752" spans="1:10" ht="15" customHeight="1">
      <c r="A752" s="333"/>
      <c r="D752" s="46"/>
      <c r="F752" s="335"/>
      <c r="G752" s="336"/>
      <c r="H752" s="112"/>
      <c r="I752" s="47"/>
    </row>
    <row r="753" spans="1:10" ht="15" customHeight="1">
      <c r="A753" s="333"/>
      <c r="C753" s="508" t="s">
        <v>874</v>
      </c>
      <c r="D753" s="485" t="s">
        <v>875</v>
      </c>
      <c r="E753" s="379"/>
      <c r="F753" s="380"/>
      <c r="G753" s="380"/>
      <c r="H753" s="380"/>
      <c r="I753" s="188">
        <f>ROUNDDOWN(I766,-2)</f>
        <v>40600</v>
      </c>
    </row>
    <row r="754" spans="1:10" ht="15" customHeight="1">
      <c r="A754" s="333"/>
      <c r="C754" s="400" t="s">
        <v>65</v>
      </c>
      <c r="D754" s="352" t="s">
        <v>66</v>
      </c>
      <c r="E754" s="352"/>
      <c r="F754" s="352" t="s">
        <v>669</v>
      </c>
      <c r="G754" s="352" t="s">
        <v>67</v>
      </c>
      <c r="H754" s="352" t="s">
        <v>670</v>
      </c>
      <c r="I754" s="475" t="s">
        <v>671</v>
      </c>
    </row>
    <row r="755" spans="1:10" ht="15" customHeight="1">
      <c r="A755" s="333"/>
      <c r="C755" s="400" t="s">
        <v>69</v>
      </c>
      <c r="D755" s="355" t="s">
        <v>672</v>
      </c>
      <c r="E755" s="356"/>
      <c r="F755" s="357"/>
      <c r="G755" s="357"/>
      <c r="H755" s="357"/>
      <c r="I755" s="476"/>
    </row>
    <row r="756" spans="1:10" ht="15" customHeight="1">
      <c r="A756" s="333"/>
      <c r="C756" s="477">
        <v>1</v>
      </c>
      <c r="D756" s="356" t="s">
        <v>8</v>
      </c>
      <c r="E756" s="361" t="s">
        <v>9</v>
      </c>
      <c r="F756" s="361" t="s">
        <v>10</v>
      </c>
      <c r="G756" s="382">
        <v>0.188</v>
      </c>
      <c r="H756" s="62">
        <v>176000</v>
      </c>
      <c r="I756" s="432">
        <f>G756*H756</f>
        <v>33088</v>
      </c>
    </row>
    <row r="757" spans="1:10" ht="15" customHeight="1">
      <c r="A757" s="333"/>
      <c r="C757" s="477">
        <v>2</v>
      </c>
      <c r="D757" s="356" t="s">
        <v>31</v>
      </c>
      <c r="E757" s="361" t="s">
        <v>32</v>
      </c>
      <c r="F757" s="361" t="s">
        <v>10</v>
      </c>
      <c r="G757" s="382">
        <v>1.8800000000000001E-2</v>
      </c>
      <c r="H757" s="62">
        <v>206000</v>
      </c>
      <c r="I757" s="432">
        <f>G757*H757</f>
        <v>3872.8</v>
      </c>
    </row>
    <row r="758" spans="1:10" ht="15" customHeight="1">
      <c r="A758" s="333"/>
      <c r="C758" s="490" t="s">
        <v>708</v>
      </c>
      <c r="D758" s="364"/>
      <c r="E758" s="364"/>
      <c r="F758" s="364"/>
      <c r="G758" s="364"/>
      <c r="H758" s="364"/>
      <c r="I758" s="480">
        <f>SUM(I756:I757)</f>
        <v>36960.800000000003</v>
      </c>
    </row>
    <row r="759" spans="1:10" ht="15" customHeight="1">
      <c r="A759" s="333"/>
      <c r="C759" s="400" t="s">
        <v>72</v>
      </c>
      <c r="D759" s="355" t="s">
        <v>73</v>
      </c>
      <c r="E759" s="356"/>
      <c r="F759" s="357"/>
      <c r="G759" s="357"/>
      <c r="H759" s="357"/>
      <c r="I759" s="476"/>
    </row>
    <row r="760" spans="1:10" ht="15" customHeight="1">
      <c r="A760" s="333"/>
      <c r="C760" s="490" t="s">
        <v>85</v>
      </c>
      <c r="D760" s="364"/>
      <c r="E760" s="364"/>
      <c r="F760" s="364"/>
      <c r="G760" s="364"/>
      <c r="H760" s="364"/>
      <c r="I760" s="481">
        <v>0</v>
      </c>
    </row>
    <row r="761" spans="1:10" ht="15" customHeight="1">
      <c r="A761" s="333"/>
      <c r="C761" s="400" t="s">
        <v>86</v>
      </c>
      <c r="D761" s="355" t="s">
        <v>87</v>
      </c>
      <c r="E761" s="356"/>
      <c r="F761" s="357"/>
      <c r="G761" s="357"/>
      <c r="H761" s="357"/>
      <c r="I761" s="476"/>
    </row>
    <row r="762" spans="1:10" ht="15" customHeight="1">
      <c r="A762" s="333"/>
      <c r="C762" s="487"/>
      <c r="D762" s="511" t="s">
        <v>872</v>
      </c>
      <c r="E762" s="356"/>
      <c r="F762" s="357" t="s">
        <v>873</v>
      </c>
      <c r="G762" s="357">
        <v>4.7E-2</v>
      </c>
      <c r="H762" s="363">
        <v>1</v>
      </c>
      <c r="I762" s="432">
        <f>G762*H762</f>
        <v>4.7E-2</v>
      </c>
    </row>
    <row r="763" spans="1:10" ht="15" customHeight="1">
      <c r="A763" s="333"/>
      <c r="C763" s="490" t="s">
        <v>88</v>
      </c>
      <c r="D763" s="364"/>
      <c r="E763" s="364"/>
      <c r="F763" s="364"/>
      <c r="G763" s="364"/>
      <c r="H763" s="364"/>
      <c r="I763" s="480">
        <f>SUM(I762)</f>
        <v>4.7E-2</v>
      </c>
    </row>
    <row r="764" spans="1:10" ht="15" customHeight="1">
      <c r="A764" s="333"/>
      <c r="B764" s="113"/>
      <c r="C764" s="322" t="s">
        <v>89</v>
      </c>
      <c r="D764" s="369" t="s">
        <v>90</v>
      </c>
      <c r="E764" s="370"/>
      <c r="F764" s="370"/>
      <c r="G764" s="370"/>
      <c r="H764" s="370"/>
      <c r="I764" s="432">
        <f>I758+I760+I763</f>
        <v>36960.847000000002</v>
      </c>
      <c r="J764" s="47"/>
    </row>
    <row r="765" spans="1:10" ht="15" customHeight="1">
      <c r="A765" s="333"/>
      <c r="C765" s="322" t="s">
        <v>91</v>
      </c>
      <c r="D765" s="369" t="s">
        <v>684</v>
      </c>
      <c r="E765" s="370"/>
      <c r="F765" s="370"/>
      <c r="G765" s="370"/>
      <c r="H765" s="96">
        <f>$M$3</f>
        <v>0.1</v>
      </c>
      <c r="I765" s="432">
        <f>I764*H765</f>
        <v>3696.0847000000003</v>
      </c>
    </row>
    <row r="766" spans="1:10" ht="15" customHeight="1">
      <c r="A766" s="333"/>
      <c r="C766" s="322" t="s">
        <v>93</v>
      </c>
      <c r="D766" s="369" t="s">
        <v>94</v>
      </c>
      <c r="E766" s="370"/>
      <c r="F766" s="370"/>
      <c r="G766" s="370"/>
      <c r="H766" s="370"/>
      <c r="I766" s="442">
        <f>SUM(I764:I765)</f>
        <v>40656.931700000001</v>
      </c>
    </row>
    <row r="767" spans="1:10" ht="15" customHeight="1">
      <c r="A767" s="333"/>
      <c r="D767" s="46"/>
      <c r="E767" s="335"/>
      <c r="F767" s="335"/>
      <c r="G767" s="336"/>
      <c r="H767" s="337"/>
      <c r="I767" s="47"/>
    </row>
    <row r="768" spans="1:10" ht="15" customHeight="1">
      <c r="A768" s="333"/>
      <c r="C768" s="508" t="s">
        <v>876</v>
      </c>
      <c r="D768" s="485" t="s">
        <v>877</v>
      </c>
      <c r="E768" s="379"/>
      <c r="F768" s="380"/>
      <c r="G768" s="380"/>
      <c r="H768" s="380"/>
      <c r="I768" s="188">
        <f>ROUNDDOWN(I781,-2)</f>
        <v>54000</v>
      </c>
    </row>
    <row r="769" spans="1:10" ht="15" customHeight="1">
      <c r="A769" s="333"/>
      <c r="C769" s="400" t="s">
        <v>65</v>
      </c>
      <c r="D769" s="352" t="s">
        <v>66</v>
      </c>
      <c r="E769" s="352"/>
      <c r="F769" s="352" t="s">
        <v>669</v>
      </c>
      <c r="G769" s="352" t="s">
        <v>67</v>
      </c>
      <c r="H769" s="352" t="s">
        <v>670</v>
      </c>
      <c r="I769" s="475" t="s">
        <v>671</v>
      </c>
    </row>
    <row r="770" spans="1:10" ht="15" customHeight="1">
      <c r="A770" s="333"/>
      <c r="C770" s="400" t="s">
        <v>69</v>
      </c>
      <c r="D770" s="355" t="s">
        <v>672</v>
      </c>
      <c r="E770" s="356"/>
      <c r="F770" s="357"/>
      <c r="G770" s="357"/>
      <c r="H770" s="357"/>
      <c r="I770" s="476"/>
    </row>
    <row r="771" spans="1:10" ht="15" customHeight="1">
      <c r="A771" s="333"/>
      <c r="C771" s="477">
        <v>1</v>
      </c>
      <c r="D771" s="356" t="s">
        <v>8</v>
      </c>
      <c r="E771" s="361" t="s">
        <v>9</v>
      </c>
      <c r="F771" s="361" t="s">
        <v>10</v>
      </c>
      <c r="G771" s="382">
        <v>0.25</v>
      </c>
      <c r="H771" s="62">
        <v>176000</v>
      </c>
      <c r="I771" s="432">
        <f>G771*H771</f>
        <v>44000</v>
      </c>
    </row>
    <row r="772" spans="1:10" ht="15" customHeight="1">
      <c r="A772" s="333"/>
      <c r="C772" s="477">
        <v>2</v>
      </c>
      <c r="D772" s="356" t="s">
        <v>31</v>
      </c>
      <c r="E772" s="361" t="s">
        <v>32</v>
      </c>
      <c r="F772" s="361" t="s">
        <v>10</v>
      </c>
      <c r="G772" s="382">
        <v>2.5000000000000001E-2</v>
      </c>
      <c r="H772" s="62">
        <v>206000</v>
      </c>
      <c r="I772" s="432">
        <f>G772*H772</f>
        <v>5150</v>
      </c>
    </row>
    <row r="773" spans="1:10" ht="15" customHeight="1">
      <c r="A773" s="333"/>
      <c r="C773" s="490" t="s">
        <v>708</v>
      </c>
      <c r="D773" s="364"/>
      <c r="E773" s="364"/>
      <c r="F773" s="364"/>
      <c r="G773" s="364"/>
      <c r="H773" s="364"/>
      <c r="I773" s="480">
        <f>SUM(I771:I772)</f>
        <v>49150</v>
      </c>
    </row>
    <row r="774" spans="1:10" ht="15" customHeight="1">
      <c r="A774" s="333"/>
      <c r="C774" s="400" t="s">
        <v>72</v>
      </c>
      <c r="D774" s="355" t="s">
        <v>73</v>
      </c>
      <c r="E774" s="356"/>
      <c r="F774" s="357"/>
      <c r="G774" s="357"/>
      <c r="H774" s="357"/>
      <c r="I774" s="476"/>
    </row>
    <row r="775" spans="1:10" ht="15" customHeight="1">
      <c r="A775" s="333"/>
      <c r="C775" s="490" t="s">
        <v>85</v>
      </c>
      <c r="D775" s="364"/>
      <c r="E775" s="364"/>
      <c r="F775" s="364"/>
      <c r="G775" s="364"/>
      <c r="H775" s="364"/>
      <c r="I775" s="481">
        <v>0</v>
      </c>
    </row>
    <row r="776" spans="1:10" ht="15" customHeight="1">
      <c r="A776" s="333"/>
      <c r="C776" s="400" t="s">
        <v>86</v>
      </c>
      <c r="D776" s="355" t="s">
        <v>87</v>
      </c>
      <c r="E776" s="356"/>
      <c r="F776" s="357"/>
      <c r="G776" s="357"/>
      <c r="H776" s="357"/>
      <c r="I776" s="476"/>
    </row>
    <row r="777" spans="1:10" ht="15" customHeight="1">
      <c r="A777" s="333"/>
      <c r="C777" s="487"/>
      <c r="D777" s="511" t="s">
        <v>872</v>
      </c>
      <c r="E777" s="356"/>
      <c r="F777" s="357" t="s">
        <v>873</v>
      </c>
      <c r="G777" s="357">
        <v>0.05</v>
      </c>
      <c r="H777" s="363">
        <v>1</v>
      </c>
      <c r="I777" s="432">
        <f>G777*H777</f>
        <v>0.05</v>
      </c>
    </row>
    <row r="778" spans="1:10" ht="15" customHeight="1">
      <c r="A778" s="333"/>
      <c r="C778" s="490" t="s">
        <v>88</v>
      </c>
      <c r="D778" s="364"/>
      <c r="E778" s="364"/>
      <c r="F778" s="364"/>
      <c r="G778" s="364"/>
      <c r="H778" s="364"/>
      <c r="I778" s="480">
        <f>SUM(I777)</f>
        <v>0.05</v>
      </c>
    </row>
    <row r="779" spans="1:10" ht="15" customHeight="1">
      <c r="A779" s="333"/>
      <c r="C779" s="322" t="s">
        <v>89</v>
      </c>
      <c r="D779" s="369" t="s">
        <v>90</v>
      </c>
      <c r="E779" s="370"/>
      <c r="F779" s="370"/>
      <c r="G779" s="370"/>
      <c r="H779" s="370"/>
      <c r="I779" s="441">
        <f>I773+I775+I778</f>
        <v>49150.05</v>
      </c>
    </row>
    <row r="780" spans="1:10" ht="15" customHeight="1">
      <c r="A780" s="333"/>
      <c r="C780" s="322" t="s">
        <v>91</v>
      </c>
      <c r="D780" s="369" t="s">
        <v>684</v>
      </c>
      <c r="E780" s="370"/>
      <c r="F780" s="370"/>
      <c r="G780" s="370"/>
      <c r="H780" s="96">
        <f>$M$3</f>
        <v>0.1</v>
      </c>
      <c r="I780" s="441">
        <f>I779*H780</f>
        <v>4915.005000000001</v>
      </c>
    </row>
    <row r="781" spans="1:10" ht="15" customHeight="1">
      <c r="A781" s="333"/>
      <c r="C781" s="322" t="s">
        <v>93</v>
      </c>
      <c r="D781" s="369" t="s">
        <v>94</v>
      </c>
      <c r="E781" s="370"/>
      <c r="F781" s="370"/>
      <c r="G781" s="370"/>
      <c r="H781" s="370"/>
      <c r="I781" s="442">
        <f>SUM(I779:I780)</f>
        <v>54065.055000000008</v>
      </c>
    </row>
    <row r="782" spans="1:10" ht="15" customHeight="1">
      <c r="A782" s="333"/>
      <c r="C782" s="46"/>
      <c r="D782" s="46"/>
      <c r="G782" s="102"/>
      <c r="H782" s="112"/>
      <c r="I782" s="47"/>
    </row>
    <row r="783" spans="1:10" ht="15" customHeight="1">
      <c r="A783" s="333"/>
      <c r="C783" s="184" t="s">
        <v>878</v>
      </c>
      <c r="D783" s="1387" t="s">
        <v>879</v>
      </c>
      <c r="E783" s="1387"/>
      <c r="F783" s="1387"/>
      <c r="G783" s="1387"/>
      <c r="H783" s="1387"/>
      <c r="I783" s="188">
        <f>ROUNDDOWN(I796,-2)</f>
        <v>16200</v>
      </c>
    </row>
    <row r="784" spans="1:10" ht="15" customHeight="1">
      <c r="A784" s="333"/>
      <c r="B784" s="113"/>
      <c r="C784" s="400" t="s">
        <v>65</v>
      </c>
      <c r="D784" s="352" t="s">
        <v>66</v>
      </c>
      <c r="E784" s="352"/>
      <c r="F784" s="352" t="s">
        <v>669</v>
      </c>
      <c r="G784" s="352" t="s">
        <v>67</v>
      </c>
      <c r="H784" s="352" t="s">
        <v>670</v>
      </c>
      <c r="I784" s="475" t="s">
        <v>671</v>
      </c>
      <c r="J784" s="47"/>
    </row>
    <row r="785" spans="1:9" ht="15" customHeight="1">
      <c r="A785" s="333"/>
      <c r="C785" s="400" t="s">
        <v>69</v>
      </c>
      <c r="D785" s="355" t="s">
        <v>672</v>
      </c>
      <c r="E785" s="356"/>
      <c r="F785" s="357"/>
      <c r="G785" s="357"/>
      <c r="H785" s="357"/>
      <c r="I785" s="476"/>
    </row>
    <row r="786" spans="1:9" ht="15" customHeight="1">
      <c r="A786" s="333"/>
      <c r="C786" s="477">
        <v>1</v>
      </c>
      <c r="D786" s="356" t="s">
        <v>8</v>
      </c>
      <c r="E786" s="361" t="s">
        <v>9</v>
      </c>
      <c r="F786" s="361" t="s">
        <v>10</v>
      </c>
      <c r="G786" s="382">
        <v>7.4999999999999997E-2</v>
      </c>
      <c r="H786" s="62">
        <v>176000</v>
      </c>
      <c r="I786" s="432">
        <f>G786*H786</f>
        <v>13200</v>
      </c>
    </row>
    <row r="787" spans="1:9" ht="15" customHeight="1">
      <c r="A787" s="333"/>
      <c r="C787" s="477">
        <v>2</v>
      </c>
      <c r="D787" s="356" t="s">
        <v>31</v>
      </c>
      <c r="E787" s="361" t="s">
        <v>32</v>
      </c>
      <c r="F787" s="361" t="s">
        <v>10</v>
      </c>
      <c r="G787" s="382">
        <v>7.4999999999999997E-3</v>
      </c>
      <c r="H787" s="62">
        <v>206000</v>
      </c>
      <c r="I787" s="432">
        <f>G787*H787</f>
        <v>1545</v>
      </c>
    </row>
    <row r="788" spans="1:9" ht="15" customHeight="1">
      <c r="A788" s="333"/>
      <c r="C788" s="433" t="s">
        <v>708</v>
      </c>
      <c r="D788" s="392"/>
      <c r="E788" s="364"/>
      <c r="F788" s="364"/>
      <c r="G788" s="364"/>
      <c r="H788" s="364"/>
      <c r="I788" s="480">
        <f>SUM(I786:I787)</f>
        <v>14745</v>
      </c>
    </row>
    <row r="789" spans="1:9" ht="15" customHeight="1">
      <c r="A789" s="333"/>
      <c r="C789" s="400" t="s">
        <v>72</v>
      </c>
      <c r="D789" s="355" t="s">
        <v>73</v>
      </c>
      <c r="E789" s="356"/>
      <c r="F789" s="357"/>
      <c r="G789" s="357"/>
      <c r="H789" s="357"/>
      <c r="I789" s="476"/>
    </row>
    <row r="790" spans="1:9" ht="15" customHeight="1">
      <c r="A790" s="333"/>
      <c r="C790" s="433" t="s">
        <v>85</v>
      </c>
      <c r="D790" s="392"/>
      <c r="E790" s="364"/>
      <c r="F790" s="364"/>
      <c r="G790" s="364"/>
      <c r="H790" s="364"/>
      <c r="I790" s="481">
        <v>0</v>
      </c>
    </row>
    <row r="791" spans="1:9" ht="15" customHeight="1">
      <c r="A791" s="333"/>
      <c r="C791" s="400" t="s">
        <v>86</v>
      </c>
      <c r="D791" s="355" t="s">
        <v>87</v>
      </c>
      <c r="E791" s="356"/>
      <c r="F791" s="357"/>
      <c r="G791" s="357"/>
      <c r="H791" s="357"/>
      <c r="I791" s="476"/>
    </row>
    <row r="792" spans="1:9" ht="15" customHeight="1">
      <c r="A792" s="333"/>
      <c r="C792" s="487"/>
      <c r="D792" s="511" t="s">
        <v>872</v>
      </c>
      <c r="E792" s="356"/>
      <c r="F792" s="357" t="s">
        <v>873</v>
      </c>
      <c r="G792" s="357">
        <v>3.0000000000000001E-3</v>
      </c>
      <c r="H792" s="363">
        <v>1</v>
      </c>
      <c r="I792" s="432">
        <f>G792*H792</f>
        <v>3.0000000000000001E-3</v>
      </c>
    </row>
    <row r="793" spans="1:9" ht="15" customHeight="1">
      <c r="A793" s="333"/>
      <c r="C793" s="433" t="s">
        <v>88</v>
      </c>
      <c r="D793" s="392"/>
      <c r="E793" s="364"/>
      <c r="F793" s="364"/>
      <c r="G793" s="364"/>
      <c r="H793" s="364"/>
      <c r="I793" s="480">
        <f>SUM(I792)</f>
        <v>3.0000000000000001E-3</v>
      </c>
    </row>
    <row r="794" spans="1:9" ht="15" customHeight="1">
      <c r="A794" s="333"/>
      <c r="C794" s="322" t="s">
        <v>89</v>
      </c>
      <c r="D794" s="369" t="s">
        <v>90</v>
      </c>
      <c r="E794" s="370"/>
      <c r="F794" s="370"/>
      <c r="G794" s="370"/>
      <c r="H794" s="370"/>
      <c r="I794" s="441">
        <f>I788+I790+I793</f>
        <v>14745.003000000001</v>
      </c>
    </row>
    <row r="795" spans="1:9" ht="15" customHeight="1">
      <c r="A795" s="333"/>
      <c r="C795" s="322" t="s">
        <v>91</v>
      </c>
      <c r="D795" s="369" t="s">
        <v>684</v>
      </c>
      <c r="E795" s="370"/>
      <c r="F795" s="370"/>
      <c r="G795" s="370"/>
      <c r="H795" s="96">
        <f>$M$3</f>
        <v>0.1</v>
      </c>
      <c r="I795" s="441">
        <f>I794*H795</f>
        <v>1474.5003000000002</v>
      </c>
    </row>
    <row r="796" spans="1:9" ht="15" customHeight="1">
      <c r="A796" s="333"/>
      <c r="C796" s="322" t="s">
        <v>93</v>
      </c>
      <c r="D796" s="369" t="s">
        <v>94</v>
      </c>
      <c r="E796" s="370"/>
      <c r="F796" s="370"/>
      <c r="G796" s="370"/>
      <c r="H796" s="370"/>
      <c r="I796" s="442">
        <f>SUM(I794:I795)</f>
        <v>16219.5033</v>
      </c>
    </row>
    <row r="797" spans="1:9" ht="15" customHeight="1">
      <c r="A797" s="333"/>
      <c r="C797" s="292" t="s">
        <v>880</v>
      </c>
      <c r="D797" s="492" t="s">
        <v>881</v>
      </c>
      <c r="E797" s="493"/>
      <c r="F797" s="493"/>
      <c r="G797" s="493"/>
      <c r="H797" s="493"/>
      <c r="I797" s="517"/>
    </row>
    <row r="798" spans="1:9" ht="15" customHeight="1">
      <c r="A798" s="333"/>
      <c r="C798" s="292" t="s">
        <v>882</v>
      </c>
      <c r="D798" s="492" t="s">
        <v>851</v>
      </c>
      <c r="E798" s="493"/>
      <c r="F798" s="493"/>
      <c r="G798" s="493"/>
      <c r="H798" s="493"/>
      <c r="I798" s="517"/>
    </row>
    <row r="799" spans="1:9" ht="15" customHeight="1">
      <c r="A799" s="333"/>
      <c r="C799" s="290" t="s">
        <v>883</v>
      </c>
      <c r="D799" s="483" t="s">
        <v>884</v>
      </c>
      <c r="E799" s="186"/>
      <c r="F799" s="324"/>
      <c r="G799" s="324"/>
      <c r="H799" s="484"/>
      <c r="I799" s="188">
        <f>ROUNDDOWN(I811,-2)</f>
        <v>142700</v>
      </c>
    </row>
    <row r="800" spans="1:9" ht="15" customHeight="1">
      <c r="A800" s="333"/>
      <c r="C800" s="189" t="s">
        <v>65</v>
      </c>
      <c r="D800" s="190" t="s">
        <v>66</v>
      </c>
      <c r="E800" s="190"/>
      <c r="F800" s="190" t="s">
        <v>669</v>
      </c>
      <c r="G800" s="190" t="s">
        <v>67</v>
      </c>
      <c r="H800" s="190" t="s">
        <v>670</v>
      </c>
      <c r="I800" s="482" t="s">
        <v>671</v>
      </c>
    </row>
    <row r="801" spans="1:10" ht="15" customHeight="1">
      <c r="A801" s="333"/>
      <c r="C801" s="193" t="s">
        <v>69</v>
      </c>
      <c r="D801" s="194" t="s">
        <v>672</v>
      </c>
      <c r="E801" s="195"/>
      <c r="F801" s="196"/>
      <c r="G801" s="196"/>
      <c r="H801" s="196"/>
      <c r="I801" s="464"/>
    </row>
    <row r="802" spans="1:10" ht="15" customHeight="1">
      <c r="A802" s="333"/>
      <c r="C802" s="199">
        <v>1</v>
      </c>
      <c r="D802" s="195" t="s">
        <v>8</v>
      </c>
      <c r="E802" s="200" t="s">
        <v>9</v>
      </c>
      <c r="F802" s="200" t="s">
        <v>10</v>
      </c>
      <c r="G802" s="201">
        <v>0.66</v>
      </c>
      <c r="H802" s="62">
        <v>176000</v>
      </c>
      <c r="I802" s="203">
        <f>G802*H802</f>
        <v>116160</v>
      </c>
    </row>
    <row r="803" spans="1:10" ht="15" customHeight="1">
      <c r="A803" s="333"/>
      <c r="C803" s="199">
        <v>2</v>
      </c>
      <c r="D803" s="195" t="s">
        <v>31</v>
      </c>
      <c r="E803" s="200" t="s">
        <v>32</v>
      </c>
      <c r="F803" s="200" t="s">
        <v>10</v>
      </c>
      <c r="G803" s="201">
        <v>6.6000000000000003E-2</v>
      </c>
      <c r="H803" s="62">
        <v>206000</v>
      </c>
      <c r="I803" s="203">
        <f>G803*H803</f>
        <v>13596</v>
      </c>
    </row>
    <row r="804" spans="1:10" ht="15" customHeight="1">
      <c r="A804" s="333"/>
      <c r="B804" s="113"/>
      <c r="C804" s="285" t="s">
        <v>708</v>
      </c>
      <c r="D804" s="216"/>
      <c r="E804" s="216"/>
      <c r="F804" s="216"/>
      <c r="G804" s="216"/>
      <c r="H804" s="466"/>
      <c r="I804" s="208">
        <f>SUM(I802:I803)</f>
        <v>129756</v>
      </c>
      <c r="J804" s="47"/>
    </row>
    <row r="805" spans="1:10" ht="15" customHeight="1">
      <c r="A805" s="333"/>
      <c r="C805" s="193" t="s">
        <v>72</v>
      </c>
      <c r="D805" s="194" t="s">
        <v>73</v>
      </c>
      <c r="E805" s="195"/>
      <c r="F805" s="196"/>
      <c r="G805" s="196"/>
      <c r="H805" s="196"/>
      <c r="I805" s="464"/>
    </row>
    <row r="806" spans="1:10" ht="15" customHeight="1">
      <c r="A806" s="333"/>
      <c r="C806" s="285" t="s">
        <v>85</v>
      </c>
      <c r="D806" s="216"/>
      <c r="E806" s="216"/>
      <c r="F806" s="216"/>
      <c r="G806" s="216"/>
      <c r="H806" s="466"/>
      <c r="I806" s="467">
        <v>0</v>
      </c>
    </row>
    <row r="807" spans="1:10" ht="15" customHeight="1">
      <c r="A807" s="333"/>
      <c r="C807" s="193" t="s">
        <v>86</v>
      </c>
      <c r="D807" s="194" t="s">
        <v>87</v>
      </c>
      <c r="E807" s="195"/>
      <c r="F807" s="196"/>
      <c r="G807" s="196"/>
      <c r="H807" s="196"/>
      <c r="I807" s="464"/>
    </row>
    <row r="808" spans="1:10" ht="15" customHeight="1">
      <c r="A808" s="333"/>
      <c r="C808" s="285" t="s">
        <v>88</v>
      </c>
      <c r="D808" s="216"/>
      <c r="E808" s="216"/>
      <c r="F808" s="216"/>
      <c r="G808" s="216"/>
      <c r="H808" s="466"/>
      <c r="I808" s="467">
        <v>0</v>
      </c>
    </row>
    <row r="809" spans="1:10" ht="15" customHeight="1">
      <c r="A809" s="333"/>
      <c r="C809" s="220" t="s">
        <v>89</v>
      </c>
      <c r="D809" s="221" t="s">
        <v>90</v>
      </c>
      <c r="E809" s="222"/>
      <c r="F809" s="222"/>
      <c r="G809" s="222"/>
      <c r="H809" s="225"/>
      <c r="I809" s="224">
        <f>I804+I806+I808</f>
        <v>129756</v>
      </c>
    </row>
    <row r="810" spans="1:10" ht="15" customHeight="1">
      <c r="A810" s="333"/>
      <c r="C810" s="220" t="s">
        <v>91</v>
      </c>
      <c r="D810" s="221" t="s">
        <v>684</v>
      </c>
      <c r="E810" s="222"/>
      <c r="F810" s="222"/>
      <c r="G810" s="225"/>
      <c r="H810" s="96">
        <f>$M$3</f>
        <v>0.1</v>
      </c>
      <c r="I810" s="224">
        <f>I809*H810</f>
        <v>12975.6</v>
      </c>
    </row>
    <row r="811" spans="1:10" ht="15" customHeight="1">
      <c r="A811" s="333"/>
      <c r="C811" s="329" t="s">
        <v>93</v>
      </c>
      <c r="D811" s="330" t="s">
        <v>94</v>
      </c>
      <c r="E811" s="247"/>
      <c r="F811" s="247"/>
      <c r="G811" s="247"/>
      <c r="H811" s="399"/>
      <c r="I811" s="303">
        <f>SUM(I809:I810)</f>
        <v>142731.6</v>
      </c>
    </row>
    <row r="812" spans="1:10" ht="15" customHeight="1">
      <c r="A812" s="333"/>
      <c r="C812" s="46"/>
      <c r="D812" s="46"/>
      <c r="G812" s="102"/>
      <c r="H812" s="112"/>
      <c r="I812" s="47"/>
    </row>
    <row r="813" spans="1:10" ht="15" customHeight="1">
      <c r="A813" s="333"/>
      <c r="C813" s="508" t="s">
        <v>885</v>
      </c>
      <c r="D813" s="486" t="s">
        <v>886</v>
      </c>
      <c r="E813" s="186"/>
      <c r="F813" s="324"/>
      <c r="G813" s="324"/>
      <c r="H813" s="484"/>
      <c r="I813" s="188">
        <f>ROUNDDOWN(I825,-2)</f>
        <v>173000</v>
      </c>
    </row>
    <row r="814" spans="1:10" ht="15" customHeight="1">
      <c r="A814" s="333"/>
      <c r="C814" s="189" t="s">
        <v>65</v>
      </c>
      <c r="D814" s="190" t="s">
        <v>66</v>
      </c>
      <c r="E814" s="190"/>
      <c r="F814" s="190" t="s">
        <v>669</v>
      </c>
      <c r="G814" s="190" t="s">
        <v>67</v>
      </c>
      <c r="H814" s="190" t="s">
        <v>670</v>
      </c>
      <c r="I814" s="482" t="s">
        <v>671</v>
      </c>
    </row>
    <row r="815" spans="1:10" ht="15" customHeight="1">
      <c r="A815" s="333"/>
      <c r="C815" s="193" t="s">
        <v>69</v>
      </c>
      <c r="D815" s="194" t="s">
        <v>672</v>
      </c>
      <c r="E815" s="195"/>
      <c r="F815" s="196"/>
      <c r="G815" s="196"/>
      <c r="H815" s="196"/>
      <c r="I815" s="464"/>
    </row>
    <row r="816" spans="1:10" ht="15" customHeight="1">
      <c r="A816" s="333"/>
      <c r="C816" s="199">
        <v>1</v>
      </c>
      <c r="D816" s="195" t="s">
        <v>8</v>
      </c>
      <c r="E816" s="200" t="s">
        <v>9</v>
      </c>
      <c r="F816" s="200" t="s">
        <v>10</v>
      </c>
      <c r="G816" s="201">
        <v>0.8</v>
      </c>
      <c r="H816" s="62">
        <v>176000</v>
      </c>
      <c r="I816" s="203">
        <f>G816*H816</f>
        <v>140800</v>
      </c>
    </row>
    <row r="817" spans="1:10" ht="15" customHeight="1">
      <c r="A817" s="333"/>
      <c r="C817" s="199">
        <v>2</v>
      </c>
      <c r="D817" s="195" t="s">
        <v>31</v>
      </c>
      <c r="E817" s="200" t="s">
        <v>32</v>
      </c>
      <c r="F817" s="200" t="s">
        <v>10</v>
      </c>
      <c r="G817" s="201">
        <v>0.08</v>
      </c>
      <c r="H817" s="62">
        <v>206000</v>
      </c>
      <c r="I817" s="203">
        <f>G817*H817</f>
        <v>16480</v>
      </c>
    </row>
    <row r="818" spans="1:10" ht="15" customHeight="1">
      <c r="A818" s="333"/>
      <c r="C818" s="204" t="s">
        <v>708</v>
      </c>
      <c r="D818" s="215"/>
      <c r="E818" s="216"/>
      <c r="F818" s="216"/>
      <c r="G818" s="216"/>
      <c r="H818" s="466"/>
      <c r="I818" s="208">
        <f>SUM(I816:I817)</f>
        <v>157280</v>
      </c>
    </row>
    <row r="819" spans="1:10" ht="15" customHeight="1">
      <c r="A819" s="333"/>
      <c r="C819" s="193" t="s">
        <v>72</v>
      </c>
      <c r="D819" s="194" t="s">
        <v>73</v>
      </c>
      <c r="E819" s="195"/>
      <c r="F819" s="196"/>
      <c r="G819" s="196"/>
      <c r="H819" s="196"/>
      <c r="I819" s="464"/>
    </row>
    <row r="820" spans="1:10" ht="15" customHeight="1">
      <c r="A820" s="333"/>
      <c r="C820" s="285" t="s">
        <v>85</v>
      </c>
      <c r="D820" s="216"/>
      <c r="E820" s="216"/>
      <c r="F820" s="216"/>
      <c r="G820" s="216"/>
      <c r="H820" s="466"/>
      <c r="I820" s="467">
        <v>0</v>
      </c>
    </row>
    <row r="821" spans="1:10" ht="15" customHeight="1">
      <c r="A821" s="333"/>
      <c r="C821" s="193" t="s">
        <v>86</v>
      </c>
      <c r="D821" s="194" t="s">
        <v>87</v>
      </c>
      <c r="E821" s="195"/>
      <c r="F821" s="196"/>
      <c r="G821" s="196"/>
      <c r="H821" s="196"/>
      <c r="I821" s="464"/>
    </row>
    <row r="822" spans="1:10" ht="15" customHeight="1">
      <c r="A822" s="333"/>
      <c r="C822" s="285" t="s">
        <v>88</v>
      </c>
      <c r="D822" s="216"/>
      <c r="E822" s="216"/>
      <c r="F822" s="216"/>
      <c r="G822" s="216"/>
      <c r="H822" s="466"/>
      <c r="I822" s="467">
        <v>0</v>
      </c>
    </row>
    <row r="823" spans="1:10" ht="15" customHeight="1">
      <c r="A823" s="333"/>
      <c r="C823" s="220" t="s">
        <v>89</v>
      </c>
      <c r="D823" s="221" t="s">
        <v>90</v>
      </c>
      <c r="E823" s="222"/>
      <c r="F823" s="222"/>
      <c r="G823" s="222"/>
      <c r="H823" s="225"/>
      <c r="I823" s="224">
        <f>I818+I820+I822</f>
        <v>157280</v>
      </c>
    </row>
    <row r="824" spans="1:10" ht="15" customHeight="1">
      <c r="A824" s="333"/>
      <c r="B824" s="113"/>
      <c r="C824" s="220" t="s">
        <v>91</v>
      </c>
      <c r="D824" s="221" t="s">
        <v>684</v>
      </c>
      <c r="E824" s="222"/>
      <c r="F824" s="222"/>
      <c r="G824" s="225"/>
      <c r="H824" s="226">
        <f>H810</f>
        <v>0.1</v>
      </c>
      <c r="I824" s="224">
        <f>I823*H824</f>
        <v>15728</v>
      </c>
      <c r="J824" s="47"/>
    </row>
    <row r="825" spans="1:10" ht="15" customHeight="1">
      <c r="A825" s="333"/>
      <c r="C825" s="329" t="s">
        <v>93</v>
      </c>
      <c r="D825" s="330" t="s">
        <v>94</v>
      </c>
      <c r="E825" s="247"/>
      <c r="F825" s="247"/>
      <c r="G825" s="247"/>
      <c r="H825" s="399"/>
      <c r="I825" s="303">
        <f>SUM(I823:I824)</f>
        <v>173008</v>
      </c>
    </row>
    <row r="826" spans="1:10" ht="15" customHeight="1">
      <c r="A826" s="333"/>
      <c r="C826" s="46"/>
      <c r="D826" s="46"/>
      <c r="G826" s="102"/>
      <c r="H826" s="112"/>
      <c r="I826" s="47"/>
    </row>
    <row r="827" spans="1:10" ht="15" customHeight="1">
      <c r="A827" s="333"/>
      <c r="C827" s="184" t="s">
        <v>887</v>
      </c>
      <c r="D827" s="485" t="s">
        <v>888</v>
      </c>
      <c r="E827" s="379"/>
      <c r="F827" s="380"/>
      <c r="G827" s="380"/>
      <c r="H827" s="380"/>
      <c r="I827" s="188">
        <f>ROUNDDOWN(I839,-2)</f>
        <v>198900</v>
      </c>
    </row>
    <row r="828" spans="1:10" ht="15" customHeight="1">
      <c r="A828" s="333"/>
      <c r="C828" s="400" t="s">
        <v>65</v>
      </c>
      <c r="D828" s="352" t="s">
        <v>66</v>
      </c>
      <c r="E828" s="352"/>
      <c r="F828" s="352" t="s">
        <v>669</v>
      </c>
      <c r="G828" s="352" t="s">
        <v>67</v>
      </c>
      <c r="H828" s="352" t="s">
        <v>670</v>
      </c>
      <c r="I828" s="475" t="s">
        <v>671</v>
      </c>
    </row>
    <row r="829" spans="1:10" ht="15" customHeight="1">
      <c r="A829" s="333"/>
      <c r="C829" s="400" t="s">
        <v>69</v>
      </c>
      <c r="D829" s="355" t="s">
        <v>672</v>
      </c>
      <c r="E829" s="356"/>
      <c r="F829" s="357"/>
      <c r="G829" s="357"/>
      <c r="H829" s="357"/>
      <c r="I829" s="476"/>
    </row>
    <row r="830" spans="1:10" ht="15" customHeight="1">
      <c r="A830" s="333"/>
      <c r="C830" s="477">
        <v>1</v>
      </c>
      <c r="D830" s="356" t="s">
        <v>8</v>
      </c>
      <c r="E830" s="361" t="s">
        <v>9</v>
      </c>
      <c r="F830" s="361" t="s">
        <v>10</v>
      </c>
      <c r="G830" s="382">
        <v>0.92</v>
      </c>
      <c r="H830" s="62">
        <v>176000</v>
      </c>
      <c r="I830" s="432">
        <f>G830*H830</f>
        <v>161920</v>
      </c>
    </row>
    <row r="831" spans="1:10" ht="15" customHeight="1">
      <c r="A831" s="333"/>
      <c r="C831" s="477">
        <v>2</v>
      </c>
      <c r="D831" s="356" t="s">
        <v>31</v>
      </c>
      <c r="E831" s="361" t="s">
        <v>32</v>
      </c>
      <c r="F831" s="361" t="s">
        <v>10</v>
      </c>
      <c r="G831" s="382">
        <v>9.1999999999999998E-2</v>
      </c>
      <c r="H831" s="62">
        <v>206000</v>
      </c>
      <c r="I831" s="432">
        <f>G831*H831</f>
        <v>18952</v>
      </c>
    </row>
    <row r="832" spans="1:10" ht="15" customHeight="1">
      <c r="A832" s="333"/>
      <c r="C832" s="490" t="s">
        <v>708</v>
      </c>
      <c r="D832" s="364"/>
      <c r="E832" s="364"/>
      <c r="F832" s="364"/>
      <c r="G832" s="364"/>
      <c r="H832" s="364"/>
      <c r="I832" s="480">
        <f>SUM(I830:I831)</f>
        <v>180872</v>
      </c>
    </row>
    <row r="833" spans="1:10" ht="15" customHeight="1">
      <c r="A833" s="333"/>
      <c r="C833" s="400" t="s">
        <v>72</v>
      </c>
      <c r="D833" s="355" t="s">
        <v>73</v>
      </c>
      <c r="E833" s="356"/>
      <c r="F833" s="357"/>
      <c r="G833" s="357"/>
      <c r="H833" s="357"/>
      <c r="I833" s="476"/>
    </row>
    <row r="834" spans="1:10" ht="15" customHeight="1">
      <c r="A834" s="333"/>
      <c r="C834" s="490" t="s">
        <v>85</v>
      </c>
      <c r="D834" s="364"/>
      <c r="E834" s="364"/>
      <c r="F834" s="364"/>
      <c r="G834" s="364"/>
      <c r="H834" s="364"/>
      <c r="I834" s="481">
        <v>0</v>
      </c>
    </row>
    <row r="835" spans="1:10" ht="15" customHeight="1">
      <c r="A835" s="333"/>
      <c r="C835" s="400" t="s">
        <v>86</v>
      </c>
      <c r="D835" s="355" t="s">
        <v>87</v>
      </c>
      <c r="E835" s="356"/>
      <c r="F835" s="357"/>
      <c r="G835" s="357"/>
      <c r="H835" s="357"/>
      <c r="I835" s="476"/>
    </row>
    <row r="836" spans="1:10" ht="15" customHeight="1">
      <c r="A836" s="333"/>
      <c r="C836" s="490" t="s">
        <v>88</v>
      </c>
      <c r="D836" s="364"/>
      <c r="E836" s="364"/>
      <c r="F836" s="364"/>
      <c r="G836" s="364"/>
      <c r="H836" s="364"/>
      <c r="I836" s="481">
        <v>0</v>
      </c>
    </row>
    <row r="837" spans="1:10" ht="15" customHeight="1">
      <c r="A837" s="333"/>
      <c r="C837" s="322" t="s">
        <v>89</v>
      </c>
      <c r="D837" s="369" t="s">
        <v>90</v>
      </c>
      <c r="E837" s="370"/>
      <c r="F837" s="370"/>
      <c r="G837" s="370"/>
      <c r="H837" s="370"/>
      <c r="I837" s="441">
        <f>I832+I834+I836</f>
        <v>180872</v>
      </c>
    </row>
    <row r="838" spans="1:10" ht="15" customHeight="1">
      <c r="A838" s="333"/>
      <c r="C838" s="322" t="s">
        <v>91</v>
      </c>
      <c r="D838" s="369" t="s">
        <v>684</v>
      </c>
      <c r="E838" s="370"/>
      <c r="F838" s="370"/>
      <c r="G838" s="370"/>
      <c r="H838" s="372">
        <f>H824</f>
        <v>0.1</v>
      </c>
      <c r="I838" s="441">
        <f>I837*H838</f>
        <v>18087.2</v>
      </c>
    </row>
    <row r="839" spans="1:10" ht="15" customHeight="1">
      <c r="A839" s="333"/>
      <c r="C839" s="322" t="s">
        <v>93</v>
      </c>
      <c r="D839" s="369" t="s">
        <v>94</v>
      </c>
      <c r="E839" s="370"/>
      <c r="F839" s="370"/>
      <c r="G839" s="370"/>
      <c r="H839" s="370"/>
      <c r="I839" s="442">
        <f>SUM(I837:I838)</f>
        <v>198959.2</v>
      </c>
    </row>
    <row r="840" spans="1:10" ht="15" customHeight="1">
      <c r="A840" s="333"/>
      <c r="C840" s="46"/>
      <c r="D840" s="46"/>
      <c r="G840" s="102"/>
      <c r="H840" s="112"/>
      <c r="I840" s="47"/>
    </row>
    <row r="841" spans="1:10" ht="15" customHeight="1">
      <c r="A841" s="333"/>
      <c r="C841" s="184" t="s">
        <v>889</v>
      </c>
      <c r="D841" s="485" t="s">
        <v>890</v>
      </c>
      <c r="E841" s="379"/>
      <c r="F841" s="380"/>
      <c r="G841" s="380"/>
      <c r="H841" s="380"/>
      <c r="I841" s="188">
        <f>ROUNDDOWN(I853,-2)</f>
        <v>21600</v>
      </c>
    </row>
    <row r="842" spans="1:10" ht="15" customHeight="1">
      <c r="A842" s="333"/>
      <c r="C842" s="400" t="s">
        <v>65</v>
      </c>
      <c r="D842" s="352" t="s">
        <v>66</v>
      </c>
      <c r="E842" s="352"/>
      <c r="F842" s="352" t="s">
        <v>669</v>
      </c>
      <c r="G842" s="352" t="s">
        <v>67</v>
      </c>
      <c r="H842" s="352" t="s">
        <v>670</v>
      </c>
      <c r="I842" s="475" t="s">
        <v>671</v>
      </c>
    </row>
    <row r="843" spans="1:10" ht="15" customHeight="1">
      <c r="A843" s="333"/>
      <c r="C843" s="400" t="s">
        <v>69</v>
      </c>
      <c r="D843" s="355" t="s">
        <v>672</v>
      </c>
      <c r="E843" s="356"/>
      <c r="F843" s="357"/>
      <c r="G843" s="357"/>
      <c r="H843" s="357"/>
      <c r="I843" s="476"/>
    </row>
    <row r="844" spans="1:10" ht="15" customHeight="1">
      <c r="A844" s="333"/>
      <c r="B844" s="113"/>
      <c r="C844" s="477">
        <v>1</v>
      </c>
      <c r="D844" s="356" t="s">
        <v>8</v>
      </c>
      <c r="E844" s="361" t="s">
        <v>9</v>
      </c>
      <c r="F844" s="361" t="s">
        <v>10</v>
      </c>
      <c r="G844" s="382">
        <v>0.1</v>
      </c>
      <c r="H844" s="62">
        <v>176000</v>
      </c>
      <c r="I844" s="432">
        <f>G844*H844</f>
        <v>17600</v>
      </c>
      <c r="J844" s="47"/>
    </row>
    <row r="845" spans="1:10" ht="15" customHeight="1">
      <c r="A845" s="333"/>
      <c r="C845" s="477">
        <v>2</v>
      </c>
      <c r="D845" s="356" t="s">
        <v>31</v>
      </c>
      <c r="E845" s="361" t="s">
        <v>32</v>
      </c>
      <c r="F845" s="361" t="s">
        <v>10</v>
      </c>
      <c r="G845" s="382">
        <v>0.01</v>
      </c>
      <c r="H845" s="62">
        <v>206000</v>
      </c>
      <c r="I845" s="432">
        <f>G845*H845</f>
        <v>2060</v>
      </c>
    </row>
    <row r="846" spans="1:10" ht="15" customHeight="1">
      <c r="A846" s="333"/>
      <c r="C846" s="490" t="s">
        <v>708</v>
      </c>
      <c r="D846" s="364"/>
      <c r="E846" s="364"/>
      <c r="F846" s="364"/>
      <c r="G846" s="364"/>
      <c r="H846" s="364"/>
      <c r="I846" s="480">
        <f>SUM(I844:I845)</f>
        <v>19660</v>
      </c>
    </row>
    <row r="847" spans="1:10" ht="15" customHeight="1">
      <c r="A847" s="333"/>
      <c r="C847" s="400" t="s">
        <v>72</v>
      </c>
      <c r="D847" s="355" t="s">
        <v>73</v>
      </c>
      <c r="E847" s="356"/>
      <c r="F847" s="357"/>
      <c r="G847" s="357"/>
      <c r="H847" s="357"/>
      <c r="I847" s="476"/>
    </row>
    <row r="848" spans="1:10" ht="15" customHeight="1">
      <c r="A848" s="333"/>
      <c r="C848" s="490" t="s">
        <v>85</v>
      </c>
      <c r="D848" s="364"/>
      <c r="E848" s="364"/>
      <c r="F848" s="364"/>
      <c r="G848" s="364"/>
      <c r="H848" s="364"/>
      <c r="I848" s="481">
        <v>0</v>
      </c>
    </row>
    <row r="849" spans="1:10" ht="15" customHeight="1">
      <c r="A849" s="333"/>
      <c r="C849" s="400" t="s">
        <v>86</v>
      </c>
      <c r="D849" s="355" t="s">
        <v>87</v>
      </c>
      <c r="E849" s="356"/>
      <c r="F849" s="357"/>
      <c r="G849" s="357"/>
      <c r="H849" s="357"/>
      <c r="I849" s="476"/>
    </row>
    <row r="850" spans="1:10" ht="15" customHeight="1">
      <c r="A850" s="333"/>
      <c r="C850" s="490" t="s">
        <v>88</v>
      </c>
      <c r="D850" s="364"/>
      <c r="E850" s="364"/>
      <c r="F850" s="364"/>
      <c r="G850" s="364"/>
      <c r="H850" s="364"/>
      <c r="I850" s="481">
        <v>0</v>
      </c>
    </row>
    <row r="851" spans="1:10" ht="15" customHeight="1">
      <c r="A851" s="333"/>
      <c r="C851" s="322" t="s">
        <v>89</v>
      </c>
      <c r="D851" s="369" t="s">
        <v>90</v>
      </c>
      <c r="E851" s="370"/>
      <c r="F851" s="370"/>
      <c r="G851" s="370"/>
      <c r="H851" s="370"/>
      <c r="I851" s="441">
        <f>I846+I848+I850</f>
        <v>19660</v>
      </c>
    </row>
    <row r="852" spans="1:10" ht="15" customHeight="1">
      <c r="A852" s="333"/>
      <c r="C852" s="322" t="s">
        <v>91</v>
      </c>
      <c r="D852" s="369" t="s">
        <v>684</v>
      </c>
      <c r="E852" s="370"/>
      <c r="F852" s="370"/>
      <c r="G852" s="370"/>
      <c r="H852" s="372">
        <f>H838</f>
        <v>0.1</v>
      </c>
      <c r="I852" s="441">
        <f>I851*H852</f>
        <v>1966</v>
      </c>
    </row>
    <row r="853" spans="1:10" ht="15" customHeight="1" thickBot="1">
      <c r="A853" s="333"/>
      <c r="C853" s="504" t="s">
        <v>93</v>
      </c>
      <c r="D853" s="505" t="s">
        <v>94</v>
      </c>
      <c r="E853" s="506"/>
      <c r="F853" s="506"/>
      <c r="G853" s="506"/>
      <c r="H853" s="506"/>
      <c r="I853" s="507">
        <f>SUM(I851:I852)</f>
        <v>21626</v>
      </c>
    </row>
    <row r="854" spans="1:10" ht="15" customHeight="1">
      <c r="A854" s="333"/>
      <c r="D854" s="46"/>
      <c r="F854" s="335"/>
      <c r="G854" s="336"/>
      <c r="H854" s="112"/>
      <c r="I854" s="47"/>
    </row>
    <row r="855" spans="1:10" ht="15" customHeight="1">
      <c r="A855" s="333"/>
      <c r="C855" s="520" t="s">
        <v>891</v>
      </c>
      <c r="D855" s="460" t="s">
        <v>869</v>
      </c>
      <c r="E855" s="461"/>
      <c r="F855" s="461"/>
      <c r="G855" s="461"/>
      <c r="H855" s="461"/>
      <c r="I855" s="521"/>
    </row>
    <row r="856" spans="1:10" ht="15" customHeight="1">
      <c r="A856" s="333"/>
      <c r="C856" s="290" t="s">
        <v>892</v>
      </c>
      <c r="D856" s="483" t="s">
        <v>893</v>
      </c>
      <c r="E856" s="186"/>
      <c r="F856" s="324"/>
      <c r="G856" s="324"/>
      <c r="H856" s="324"/>
      <c r="I856" s="188">
        <f>ROUNDDOWN(I869,-2)</f>
        <v>54000</v>
      </c>
    </row>
    <row r="857" spans="1:10" ht="15" customHeight="1">
      <c r="A857" s="333"/>
      <c r="C857" s="189" t="s">
        <v>65</v>
      </c>
      <c r="D857" s="190" t="s">
        <v>66</v>
      </c>
      <c r="E857" s="190"/>
      <c r="F857" s="190" t="s">
        <v>669</v>
      </c>
      <c r="G857" s="190" t="s">
        <v>67</v>
      </c>
      <c r="H857" s="190" t="s">
        <v>670</v>
      </c>
      <c r="I857" s="482" t="s">
        <v>671</v>
      </c>
    </row>
    <row r="858" spans="1:10" ht="15" customHeight="1">
      <c r="A858" s="333"/>
      <c r="C858" s="193" t="s">
        <v>69</v>
      </c>
      <c r="D858" s="194" t="s">
        <v>672</v>
      </c>
      <c r="E858" s="195"/>
      <c r="F858" s="196"/>
      <c r="G858" s="196"/>
      <c r="H858" s="196"/>
      <c r="I858" s="464"/>
    </row>
    <row r="859" spans="1:10" ht="15" customHeight="1">
      <c r="A859" s="333"/>
      <c r="C859" s="199">
        <v>1</v>
      </c>
      <c r="D859" s="195" t="s">
        <v>8</v>
      </c>
      <c r="E859" s="200" t="s">
        <v>9</v>
      </c>
      <c r="F859" s="200" t="s">
        <v>10</v>
      </c>
      <c r="G859" s="201">
        <v>0.25</v>
      </c>
      <c r="H859" s="62">
        <v>176000</v>
      </c>
      <c r="I859" s="203">
        <f>G859*H859</f>
        <v>44000</v>
      </c>
    </row>
    <row r="860" spans="1:10" ht="15" customHeight="1">
      <c r="A860" s="333"/>
      <c r="C860" s="199">
        <v>2</v>
      </c>
      <c r="D860" s="195" t="s">
        <v>31</v>
      </c>
      <c r="E860" s="200" t="s">
        <v>32</v>
      </c>
      <c r="F860" s="200" t="s">
        <v>10</v>
      </c>
      <c r="G860" s="201">
        <v>2.5000000000000001E-2</v>
      </c>
      <c r="H860" s="62">
        <v>206000</v>
      </c>
      <c r="I860" s="203">
        <f>G860*H860</f>
        <v>5150</v>
      </c>
    </row>
    <row r="861" spans="1:10" ht="15" customHeight="1">
      <c r="A861" s="333"/>
      <c r="C861" s="285" t="s">
        <v>708</v>
      </c>
      <c r="D861" s="216"/>
      <c r="E861" s="216"/>
      <c r="F861" s="216"/>
      <c r="G861" s="216"/>
      <c r="H861" s="466"/>
      <c r="I861" s="208">
        <f>SUM(I859:I860)</f>
        <v>49150</v>
      </c>
    </row>
    <row r="862" spans="1:10" ht="15" customHeight="1">
      <c r="A862" s="333"/>
      <c r="C862" s="193" t="s">
        <v>72</v>
      </c>
      <c r="D862" s="194" t="s">
        <v>73</v>
      </c>
      <c r="E862" s="195"/>
      <c r="F862" s="196"/>
      <c r="G862" s="196"/>
      <c r="H862" s="196"/>
      <c r="I862" s="464"/>
    </row>
    <row r="863" spans="1:10" ht="15" customHeight="1">
      <c r="A863" s="333"/>
      <c r="C863" s="285" t="s">
        <v>85</v>
      </c>
      <c r="D863" s="216"/>
      <c r="E863" s="216"/>
      <c r="F863" s="216"/>
      <c r="G863" s="216"/>
      <c r="H863" s="466"/>
      <c r="I863" s="467">
        <v>0</v>
      </c>
    </row>
    <row r="864" spans="1:10" ht="15" customHeight="1">
      <c r="A864" s="333"/>
      <c r="B864" s="113"/>
      <c r="C864" s="193" t="s">
        <v>86</v>
      </c>
      <c r="D864" s="194" t="s">
        <v>87</v>
      </c>
      <c r="E864" s="195"/>
      <c r="F864" s="196"/>
      <c r="G864" s="196"/>
      <c r="H864" s="196"/>
      <c r="I864" s="464"/>
      <c r="J864" s="47"/>
    </row>
    <row r="865" spans="1:9" ht="15" customHeight="1">
      <c r="A865" s="333"/>
      <c r="C865" s="250">
        <v>1</v>
      </c>
      <c r="D865" s="195" t="s">
        <v>894</v>
      </c>
      <c r="E865" s="195"/>
      <c r="F865" s="195" t="s">
        <v>873</v>
      </c>
      <c r="G865" s="195">
        <v>0.04</v>
      </c>
      <c r="H865" s="388">
        <v>1</v>
      </c>
      <c r="I865" s="203">
        <f>G865*H865</f>
        <v>0.04</v>
      </c>
    </row>
    <row r="866" spans="1:9" ht="15" customHeight="1">
      <c r="A866" s="333"/>
      <c r="C866" s="285" t="s">
        <v>88</v>
      </c>
      <c r="D866" s="216"/>
      <c r="E866" s="216"/>
      <c r="F866" s="216"/>
      <c r="G866" s="216"/>
      <c r="H866" s="466"/>
      <c r="I866" s="208">
        <f>SUM(I865)</f>
        <v>0.04</v>
      </c>
    </row>
    <row r="867" spans="1:9" ht="15" customHeight="1">
      <c r="A867" s="333"/>
      <c r="C867" s="220" t="s">
        <v>89</v>
      </c>
      <c r="D867" s="221" t="s">
        <v>90</v>
      </c>
      <c r="E867" s="222"/>
      <c r="F867" s="222"/>
      <c r="G867" s="222"/>
      <c r="H867" s="225"/>
      <c r="I867" s="203">
        <f>I861+I863+I866</f>
        <v>49150.04</v>
      </c>
    </row>
    <row r="868" spans="1:9" ht="15" customHeight="1">
      <c r="A868" s="333"/>
      <c r="C868" s="220" t="s">
        <v>91</v>
      </c>
      <c r="D868" s="221" t="s">
        <v>684</v>
      </c>
      <c r="E868" s="222"/>
      <c r="F868" s="222"/>
      <c r="G868" s="225"/>
      <c r="H868" s="226">
        <f>H852</f>
        <v>0.1</v>
      </c>
      <c r="I868" s="203">
        <f>I867*H868</f>
        <v>4915.0040000000008</v>
      </c>
    </row>
    <row r="869" spans="1:9" ht="15" customHeight="1">
      <c r="A869" s="333"/>
      <c r="C869" s="329" t="s">
        <v>93</v>
      </c>
      <c r="D869" s="330" t="s">
        <v>94</v>
      </c>
      <c r="E869" s="247"/>
      <c r="F869" s="247"/>
      <c r="G869" s="247"/>
      <c r="H869" s="399"/>
      <c r="I869" s="303">
        <f>SUM(I867:I868)</f>
        <v>54065.044000000002</v>
      </c>
    </row>
    <row r="870" spans="1:9" ht="15" customHeight="1">
      <c r="A870" s="333"/>
      <c r="D870" s="46"/>
      <c r="E870" s="335"/>
      <c r="F870" s="335"/>
      <c r="G870" s="336"/>
      <c r="H870" s="337"/>
      <c r="I870" s="47"/>
    </row>
    <row r="871" spans="1:9" ht="15" customHeight="1">
      <c r="A871" s="333"/>
      <c r="C871" s="242" t="s">
        <v>895</v>
      </c>
      <c r="D871" s="526" t="s">
        <v>896</v>
      </c>
      <c r="E871" s="527"/>
      <c r="F871" s="528"/>
      <c r="G871" s="528"/>
      <c r="H871" s="528"/>
      <c r="I871" s="522">
        <f>ROUNDDOWN(I884,-2)</f>
        <v>57300</v>
      </c>
    </row>
    <row r="872" spans="1:9" ht="15" customHeight="1">
      <c r="A872" s="333"/>
      <c r="C872" s="400" t="s">
        <v>65</v>
      </c>
      <c r="D872" s="352" t="s">
        <v>66</v>
      </c>
      <c r="E872" s="352"/>
      <c r="F872" s="352" t="s">
        <v>669</v>
      </c>
      <c r="G872" s="352" t="s">
        <v>67</v>
      </c>
      <c r="H872" s="352" t="s">
        <v>670</v>
      </c>
      <c r="I872" s="475" t="s">
        <v>671</v>
      </c>
    </row>
    <row r="873" spans="1:9" ht="15" customHeight="1">
      <c r="A873" s="333"/>
      <c r="C873" s="400" t="s">
        <v>69</v>
      </c>
      <c r="D873" s="355" t="s">
        <v>672</v>
      </c>
      <c r="E873" s="356"/>
      <c r="F873" s="357"/>
      <c r="G873" s="357"/>
      <c r="H873" s="357"/>
      <c r="I873" s="476"/>
    </row>
    <row r="874" spans="1:9" ht="15" customHeight="1">
      <c r="A874" s="333"/>
      <c r="C874" s="477">
        <v>1</v>
      </c>
      <c r="D874" s="356" t="s">
        <v>8</v>
      </c>
      <c r="E874" s="361" t="s">
        <v>9</v>
      </c>
      <c r="F874" s="361" t="s">
        <v>10</v>
      </c>
      <c r="G874" s="382">
        <v>0.26500000000000001</v>
      </c>
      <c r="H874" s="62">
        <v>176000</v>
      </c>
      <c r="I874" s="432">
        <f>G874*H874</f>
        <v>46640</v>
      </c>
    </row>
    <row r="875" spans="1:9" ht="15" customHeight="1">
      <c r="A875" s="333"/>
      <c r="C875" s="477">
        <v>2</v>
      </c>
      <c r="D875" s="356" t="s">
        <v>31</v>
      </c>
      <c r="E875" s="361" t="s">
        <v>32</v>
      </c>
      <c r="F875" s="361" t="s">
        <v>10</v>
      </c>
      <c r="G875" s="382">
        <v>2.6499999999999999E-2</v>
      </c>
      <c r="H875" s="62">
        <v>206000</v>
      </c>
      <c r="I875" s="432">
        <f>G875*H875</f>
        <v>5459</v>
      </c>
    </row>
    <row r="876" spans="1:9" ht="15" customHeight="1">
      <c r="A876" s="333"/>
      <c r="C876" s="490" t="s">
        <v>708</v>
      </c>
      <c r="D876" s="364"/>
      <c r="E876" s="364"/>
      <c r="F876" s="364"/>
      <c r="G876" s="364"/>
      <c r="H876" s="364"/>
      <c r="I876" s="480">
        <f>SUM(I874:I875)</f>
        <v>52099</v>
      </c>
    </row>
    <row r="877" spans="1:9" ht="15" customHeight="1">
      <c r="A877" s="333"/>
      <c r="C877" s="400" t="s">
        <v>72</v>
      </c>
      <c r="D877" s="355" t="s">
        <v>73</v>
      </c>
      <c r="E877" s="356"/>
      <c r="F877" s="357"/>
      <c r="G877" s="357"/>
      <c r="H877" s="357"/>
      <c r="I877" s="476"/>
    </row>
    <row r="878" spans="1:9" ht="15" customHeight="1">
      <c r="A878" s="333"/>
      <c r="C878" s="490" t="s">
        <v>85</v>
      </c>
      <c r="D878" s="364"/>
      <c r="E878" s="364"/>
      <c r="F878" s="364"/>
      <c r="G878" s="364"/>
      <c r="H878" s="364"/>
      <c r="I878" s="481">
        <v>0</v>
      </c>
    </row>
    <row r="879" spans="1:9" ht="15" customHeight="1">
      <c r="A879" s="333"/>
      <c r="C879" s="400" t="s">
        <v>86</v>
      </c>
      <c r="D879" s="355" t="s">
        <v>87</v>
      </c>
      <c r="E879" s="356"/>
      <c r="F879" s="357"/>
      <c r="G879" s="357"/>
      <c r="H879" s="357"/>
      <c r="I879" s="476"/>
    </row>
    <row r="880" spans="1:9" ht="15" customHeight="1">
      <c r="A880" s="333"/>
      <c r="C880" s="487">
        <v>1</v>
      </c>
      <c r="D880" s="356" t="s">
        <v>894</v>
      </c>
      <c r="E880" s="356"/>
      <c r="F880" s="356" t="s">
        <v>873</v>
      </c>
      <c r="G880" s="529">
        <v>5.5E-2</v>
      </c>
      <c r="H880" s="390">
        <v>1</v>
      </c>
      <c r="I880" s="530">
        <f>G880*H880</f>
        <v>5.5E-2</v>
      </c>
    </row>
    <row r="881" spans="1:10" ht="15" customHeight="1">
      <c r="A881" s="333"/>
      <c r="C881" s="490" t="s">
        <v>88</v>
      </c>
      <c r="D881" s="364"/>
      <c r="E881" s="364"/>
      <c r="F881" s="364"/>
      <c r="G881" s="364"/>
      <c r="H881" s="364"/>
      <c r="I881" s="531">
        <f>SUM(I880)</f>
        <v>5.5E-2</v>
      </c>
    </row>
    <row r="882" spans="1:10" ht="15" customHeight="1">
      <c r="A882" s="333"/>
      <c r="C882" s="322" t="s">
        <v>89</v>
      </c>
      <c r="D882" s="369" t="s">
        <v>90</v>
      </c>
      <c r="E882" s="370"/>
      <c r="F882" s="370"/>
      <c r="G882" s="370"/>
      <c r="H882" s="370"/>
      <c r="I882" s="441">
        <f>I876+I878+I881</f>
        <v>52099.055</v>
      </c>
    </row>
    <row r="883" spans="1:10" ht="15" customHeight="1">
      <c r="A883" s="333"/>
      <c r="C883" s="322" t="s">
        <v>91</v>
      </c>
      <c r="D883" s="369" t="s">
        <v>684</v>
      </c>
      <c r="E883" s="370"/>
      <c r="F883" s="370"/>
      <c r="G883" s="370"/>
      <c r="H883" s="372">
        <f>H868</f>
        <v>0.1</v>
      </c>
      <c r="I883" s="441">
        <f>I882*H883</f>
        <v>5209.9055000000008</v>
      </c>
    </row>
    <row r="884" spans="1:10" ht="15" customHeight="1">
      <c r="A884" s="333"/>
      <c r="B884" s="113"/>
      <c r="C884" s="322" t="s">
        <v>93</v>
      </c>
      <c r="D884" s="369" t="s">
        <v>94</v>
      </c>
      <c r="E884" s="370"/>
      <c r="F884" s="370"/>
      <c r="G884" s="370"/>
      <c r="H884" s="370"/>
      <c r="I884" s="442">
        <f>SUM(I882:I883)</f>
        <v>57308.960500000001</v>
      </c>
      <c r="J884" s="47"/>
    </row>
    <row r="885" spans="1:10" ht="15" customHeight="1">
      <c r="A885" s="333"/>
      <c r="C885" s="46"/>
      <c r="D885" s="46"/>
      <c r="E885" s="335"/>
      <c r="F885" s="335"/>
      <c r="G885" s="113"/>
      <c r="H885" s="46"/>
      <c r="I885" s="46"/>
    </row>
    <row r="886" spans="1:10" ht="15" customHeight="1">
      <c r="A886" s="333"/>
      <c r="C886" s="242" t="s">
        <v>897</v>
      </c>
      <c r="D886" s="532" t="s">
        <v>898</v>
      </c>
      <c r="E886" s="533"/>
      <c r="F886" s="534"/>
      <c r="G886" s="534"/>
      <c r="H886" s="534"/>
      <c r="I886" s="522">
        <f>ROUNDDOWN(I899,-2)</f>
        <v>60500</v>
      </c>
    </row>
    <row r="887" spans="1:10" ht="15" customHeight="1">
      <c r="A887" s="333"/>
      <c r="C887" s="276" t="s">
        <v>65</v>
      </c>
      <c r="D887" s="277" t="s">
        <v>66</v>
      </c>
      <c r="E887" s="277"/>
      <c r="F887" s="277" t="s">
        <v>669</v>
      </c>
      <c r="G887" s="277" t="s">
        <v>67</v>
      </c>
      <c r="H887" s="277" t="s">
        <v>670</v>
      </c>
      <c r="I887" s="535" t="s">
        <v>671</v>
      </c>
    </row>
    <row r="888" spans="1:10" ht="15" customHeight="1">
      <c r="A888" s="333"/>
      <c r="C888" s="280" t="s">
        <v>69</v>
      </c>
      <c r="D888" s="281" t="s">
        <v>672</v>
      </c>
      <c r="E888" s="282"/>
      <c r="F888" s="283"/>
      <c r="G888" s="283"/>
      <c r="H888" s="283"/>
      <c r="I888" s="536"/>
    </row>
    <row r="889" spans="1:10" ht="15" customHeight="1">
      <c r="A889" s="333"/>
      <c r="C889" s="199">
        <v>1</v>
      </c>
      <c r="D889" s="195" t="s">
        <v>8</v>
      </c>
      <c r="E889" s="200" t="s">
        <v>9</v>
      </c>
      <c r="F889" s="200" t="s">
        <v>10</v>
      </c>
      <c r="G889" s="201">
        <v>0.28000000000000003</v>
      </c>
      <c r="H889" s="62">
        <v>176000</v>
      </c>
      <c r="I889" s="203">
        <f>G889*H889</f>
        <v>49280.000000000007</v>
      </c>
    </row>
    <row r="890" spans="1:10" ht="15" customHeight="1">
      <c r="A890" s="333"/>
      <c r="C890" s="199">
        <v>2</v>
      </c>
      <c r="D890" s="195" t="s">
        <v>31</v>
      </c>
      <c r="E890" s="200" t="s">
        <v>32</v>
      </c>
      <c r="F890" s="200" t="s">
        <v>10</v>
      </c>
      <c r="G890" s="201">
        <v>2.8000000000000001E-2</v>
      </c>
      <c r="H890" s="62">
        <v>206000</v>
      </c>
      <c r="I890" s="203">
        <f>G890*H890</f>
        <v>5768</v>
      </c>
    </row>
    <row r="891" spans="1:10" ht="15" customHeight="1">
      <c r="A891" s="333"/>
      <c r="C891" s="285" t="s">
        <v>708</v>
      </c>
      <c r="D891" s="216"/>
      <c r="E891" s="216"/>
      <c r="F891" s="216"/>
      <c r="G891" s="216"/>
      <c r="H891" s="466"/>
      <c r="I891" s="208">
        <f>SUM(I889:I890)</f>
        <v>55048.000000000007</v>
      </c>
    </row>
    <row r="892" spans="1:10" ht="15" customHeight="1">
      <c r="A892" s="333"/>
      <c r="C892" s="193" t="s">
        <v>72</v>
      </c>
      <c r="D892" s="194" t="s">
        <v>73</v>
      </c>
      <c r="E892" s="195"/>
      <c r="F892" s="196"/>
      <c r="G892" s="196"/>
      <c r="H892" s="196"/>
      <c r="I892" s="464"/>
    </row>
    <row r="893" spans="1:10" ht="15" customHeight="1">
      <c r="A893" s="333"/>
      <c r="C893" s="285" t="s">
        <v>85</v>
      </c>
      <c r="D893" s="216"/>
      <c r="E893" s="216"/>
      <c r="F893" s="216"/>
      <c r="G893" s="216"/>
      <c r="H893" s="466"/>
      <c r="I893" s="467">
        <v>0</v>
      </c>
    </row>
    <row r="894" spans="1:10" ht="15" customHeight="1">
      <c r="A894" s="333"/>
      <c r="C894" s="193" t="s">
        <v>86</v>
      </c>
      <c r="D894" s="194" t="s">
        <v>87</v>
      </c>
      <c r="E894" s="195"/>
      <c r="F894" s="196"/>
      <c r="G894" s="196"/>
      <c r="H894" s="196"/>
      <c r="I894" s="464"/>
    </row>
    <row r="895" spans="1:10" ht="15" customHeight="1">
      <c r="A895" s="333"/>
      <c r="C895" s="250">
        <v>1</v>
      </c>
      <c r="D895" s="195" t="s">
        <v>899</v>
      </c>
      <c r="E895" s="195"/>
      <c r="F895" s="195" t="s">
        <v>873</v>
      </c>
      <c r="G895" s="523">
        <v>7.1999999999999995E-2</v>
      </c>
      <c r="H895" s="388">
        <v>1</v>
      </c>
      <c r="I895" s="524">
        <f>G895*H895</f>
        <v>7.1999999999999995E-2</v>
      </c>
    </row>
    <row r="896" spans="1:10" ht="15" customHeight="1">
      <c r="A896" s="333"/>
      <c r="C896" s="285" t="s">
        <v>88</v>
      </c>
      <c r="D896" s="216"/>
      <c r="E896" s="216"/>
      <c r="F896" s="216"/>
      <c r="G896" s="216"/>
      <c r="H896" s="466"/>
      <c r="I896" s="525">
        <f>SUM(I895)</f>
        <v>7.1999999999999995E-2</v>
      </c>
    </row>
    <row r="897" spans="1:10" ht="15" customHeight="1">
      <c r="A897" s="333"/>
      <c r="C897" s="220" t="s">
        <v>89</v>
      </c>
      <c r="D897" s="221" t="s">
        <v>90</v>
      </c>
      <c r="E897" s="222"/>
      <c r="F897" s="222"/>
      <c r="G897" s="222"/>
      <c r="H897" s="225"/>
      <c r="I897" s="224">
        <f>I891+I893+I896</f>
        <v>55048.072000000007</v>
      </c>
    </row>
    <row r="898" spans="1:10" ht="15" customHeight="1">
      <c r="A898" s="333"/>
      <c r="C898" s="220" t="s">
        <v>91</v>
      </c>
      <c r="D898" s="221" t="s">
        <v>684</v>
      </c>
      <c r="E898" s="222"/>
      <c r="F898" s="222"/>
      <c r="G898" s="225"/>
      <c r="H898" s="96">
        <f>$M$3</f>
        <v>0.1</v>
      </c>
      <c r="I898" s="224">
        <f>I897*H898</f>
        <v>5504.8072000000011</v>
      </c>
    </row>
    <row r="899" spans="1:10" ht="15" customHeight="1">
      <c r="A899" s="333"/>
      <c r="C899" s="329" t="s">
        <v>93</v>
      </c>
      <c r="D899" s="330" t="s">
        <v>94</v>
      </c>
      <c r="E899" s="247"/>
      <c r="F899" s="247"/>
      <c r="G899" s="247"/>
      <c r="H899" s="399"/>
      <c r="I899" s="303">
        <f>SUM(I897:I898)</f>
        <v>60552.87920000001</v>
      </c>
    </row>
    <row r="900" spans="1:10" ht="15" customHeight="1">
      <c r="A900" s="333"/>
      <c r="C900" s="46"/>
      <c r="D900" s="46"/>
      <c r="G900" s="102"/>
      <c r="H900" s="112"/>
      <c r="I900" s="47"/>
    </row>
    <row r="901" spans="1:10" ht="15" customHeight="1">
      <c r="A901" s="333"/>
      <c r="C901" s="184" t="s">
        <v>900</v>
      </c>
      <c r="D901" s="486" t="s">
        <v>901</v>
      </c>
      <c r="E901" s="186"/>
      <c r="F901" s="324"/>
      <c r="G901" s="324"/>
      <c r="H901" s="324"/>
      <c r="I901" s="188">
        <f>ROUNDDOWN(I914,-2)</f>
        <v>3200</v>
      </c>
    </row>
    <row r="902" spans="1:10" ht="15" customHeight="1">
      <c r="A902" s="333"/>
      <c r="C902" s="189" t="s">
        <v>65</v>
      </c>
      <c r="D902" s="190" t="s">
        <v>66</v>
      </c>
      <c r="E902" s="190"/>
      <c r="F902" s="190" t="s">
        <v>669</v>
      </c>
      <c r="G902" s="190" t="s">
        <v>67</v>
      </c>
      <c r="H902" s="190" t="s">
        <v>670</v>
      </c>
      <c r="I902" s="482" t="s">
        <v>671</v>
      </c>
    </row>
    <row r="903" spans="1:10" ht="15" customHeight="1">
      <c r="A903" s="333"/>
      <c r="C903" s="193" t="s">
        <v>69</v>
      </c>
      <c r="D903" s="194" t="s">
        <v>672</v>
      </c>
      <c r="E903" s="195"/>
      <c r="F903" s="196"/>
      <c r="G903" s="196"/>
      <c r="H903" s="196"/>
      <c r="I903" s="464"/>
    </row>
    <row r="904" spans="1:10" ht="15" customHeight="1">
      <c r="A904" s="333"/>
      <c r="B904" s="113"/>
      <c r="C904" s="199">
        <v>1</v>
      </c>
      <c r="D904" s="195" t="s">
        <v>8</v>
      </c>
      <c r="E904" s="200" t="s">
        <v>9</v>
      </c>
      <c r="F904" s="200" t="s">
        <v>10</v>
      </c>
      <c r="G904" s="201">
        <v>1.4999999999999999E-2</v>
      </c>
      <c r="H904" s="62">
        <v>176000</v>
      </c>
      <c r="I904" s="203">
        <f>G904*H904</f>
        <v>2640</v>
      </c>
      <c r="J904" s="47"/>
    </row>
    <row r="905" spans="1:10" ht="15" customHeight="1">
      <c r="A905" s="333"/>
      <c r="C905" s="199">
        <v>2</v>
      </c>
      <c r="D905" s="195" t="s">
        <v>31</v>
      </c>
      <c r="E905" s="200" t="s">
        <v>32</v>
      </c>
      <c r="F905" s="200" t="s">
        <v>10</v>
      </c>
      <c r="G905" s="201">
        <v>1.5E-3</v>
      </c>
      <c r="H905" s="62">
        <v>206000</v>
      </c>
      <c r="I905" s="203">
        <f>G905*H905</f>
        <v>309</v>
      </c>
    </row>
    <row r="906" spans="1:10" ht="15" customHeight="1">
      <c r="A906" s="333"/>
      <c r="C906" s="204" t="s">
        <v>708</v>
      </c>
      <c r="D906" s="215"/>
      <c r="E906" s="216"/>
      <c r="F906" s="216"/>
      <c r="G906" s="216"/>
      <c r="H906" s="466"/>
      <c r="I906" s="208">
        <f>SUM(I904:I905)</f>
        <v>2949</v>
      </c>
    </row>
    <row r="907" spans="1:10" ht="15" customHeight="1">
      <c r="A907" s="333"/>
      <c r="C907" s="193" t="s">
        <v>72</v>
      </c>
      <c r="D907" s="194" t="s">
        <v>73</v>
      </c>
      <c r="E907" s="195"/>
      <c r="F907" s="196"/>
      <c r="G907" s="196"/>
      <c r="H907" s="196"/>
      <c r="I907" s="464"/>
    </row>
    <row r="908" spans="1:10" ht="15" customHeight="1">
      <c r="A908" s="333"/>
      <c r="C908" s="204" t="s">
        <v>85</v>
      </c>
      <c r="D908" s="215"/>
      <c r="E908" s="216"/>
      <c r="F908" s="216"/>
      <c r="G908" s="216"/>
      <c r="H908" s="466"/>
      <c r="I908" s="467">
        <v>0</v>
      </c>
    </row>
    <row r="909" spans="1:10" ht="15" customHeight="1">
      <c r="A909" s="333"/>
      <c r="C909" s="193" t="s">
        <v>86</v>
      </c>
      <c r="D909" s="194" t="s">
        <v>87</v>
      </c>
      <c r="E909" s="195"/>
      <c r="F909" s="196"/>
      <c r="G909" s="196"/>
      <c r="H909" s="196"/>
      <c r="I909" s="464"/>
    </row>
    <row r="910" spans="1:10" ht="15" customHeight="1">
      <c r="A910" s="333"/>
      <c r="C910" s="250">
        <v>1</v>
      </c>
      <c r="D910" s="195" t="s">
        <v>899</v>
      </c>
      <c r="E910" s="195"/>
      <c r="F910" s="195" t="s">
        <v>873</v>
      </c>
      <c r="G910" s="523">
        <v>2.1999999999999999E-2</v>
      </c>
      <c r="H910" s="388">
        <v>1</v>
      </c>
      <c r="I910" s="524">
        <f>G910*H910</f>
        <v>2.1999999999999999E-2</v>
      </c>
    </row>
    <row r="911" spans="1:10" ht="15" customHeight="1">
      <c r="A911" s="333"/>
      <c r="C911" s="204" t="s">
        <v>88</v>
      </c>
      <c r="D911" s="215"/>
      <c r="E911" s="216"/>
      <c r="F911" s="216"/>
      <c r="G911" s="216"/>
      <c r="H911" s="466"/>
      <c r="I911" s="525">
        <f>SUM(I910)</f>
        <v>2.1999999999999999E-2</v>
      </c>
    </row>
    <row r="912" spans="1:10" ht="15" customHeight="1">
      <c r="A912" s="333"/>
      <c r="C912" s="220" t="s">
        <v>89</v>
      </c>
      <c r="D912" s="221" t="s">
        <v>90</v>
      </c>
      <c r="E912" s="222"/>
      <c r="F912" s="222"/>
      <c r="G912" s="222"/>
      <c r="H912" s="225"/>
      <c r="I912" s="203">
        <f>I906+I908+I911</f>
        <v>2949.0219999999999</v>
      </c>
    </row>
    <row r="913" spans="1:10" ht="15" customHeight="1">
      <c r="A913" s="333"/>
      <c r="C913" s="220" t="s">
        <v>91</v>
      </c>
      <c r="D913" s="221" t="s">
        <v>684</v>
      </c>
      <c r="E913" s="222"/>
      <c r="F913" s="222"/>
      <c r="G913" s="225"/>
      <c r="H913" s="226">
        <f>H898</f>
        <v>0.1</v>
      </c>
      <c r="I913" s="203">
        <f>I912*H913</f>
        <v>294.90219999999999</v>
      </c>
    </row>
    <row r="914" spans="1:10" ht="15" customHeight="1" thickBot="1">
      <c r="A914" s="333"/>
      <c r="C914" s="231" t="s">
        <v>93</v>
      </c>
      <c r="D914" s="232" t="s">
        <v>94</v>
      </c>
      <c r="E914" s="233"/>
      <c r="F914" s="233"/>
      <c r="G914" s="233"/>
      <c r="H914" s="458"/>
      <c r="I914" s="235">
        <f>SUM(I912:I913)</f>
        <v>3243.9241999999999</v>
      </c>
    </row>
    <row r="915" spans="1:10" ht="15" customHeight="1">
      <c r="A915" s="333"/>
      <c r="D915" s="46"/>
      <c r="F915" s="335"/>
      <c r="G915" s="336"/>
      <c r="H915" s="112"/>
      <c r="I915" s="47"/>
    </row>
    <row r="916" spans="1:10" ht="15" customHeight="1">
      <c r="A916" s="333"/>
      <c r="C916" s="459" t="s">
        <v>902</v>
      </c>
      <c r="D916" s="460" t="s">
        <v>903</v>
      </c>
      <c r="E916" s="460"/>
      <c r="F916" s="460"/>
      <c r="G916" s="460"/>
      <c r="H916" s="460"/>
      <c r="I916" s="460"/>
    </row>
    <row r="917" spans="1:10" ht="15" customHeight="1" thickBot="1">
      <c r="A917" s="333"/>
      <c r="C917" s="537" t="s">
        <v>904</v>
      </c>
      <c r="D917" s="538" t="s">
        <v>851</v>
      </c>
      <c r="E917" s="538"/>
      <c r="F917" s="538"/>
      <c r="G917" s="538"/>
      <c r="H917" s="538"/>
      <c r="I917" s="538"/>
    </row>
    <row r="918" spans="1:10" ht="15" customHeight="1">
      <c r="A918" s="333"/>
      <c r="C918" s="443" t="s">
        <v>905</v>
      </c>
      <c r="D918" s="539" t="s">
        <v>906</v>
      </c>
      <c r="E918" s="488"/>
      <c r="F918" s="489"/>
      <c r="G918" s="489"/>
      <c r="H918" s="489"/>
      <c r="I918" s="540">
        <f>ROUNDDOWN(I930,-2)</f>
        <v>292100</v>
      </c>
    </row>
    <row r="919" spans="1:10" ht="15" customHeight="1">
      <c r="A919" s="333"/>
      <c r="C919" s="189" t="s">
        <v>65</v>
      </c>
      <c r="D919" s="190" t="s">
        <v>66</v>
      </c>
      <c r="E919" s="190"/>
      <c r="F919" s="190" t="s">
        <v>669</v>
      </c>
      <c r="G919" s="190" t="s">
        <v>67</v>
      </c>
      <c r="H919" s="190" t="s">
        <v>670</v>
      </c>
      <c r="I919" s="482" t="s">
        <v>671</v>
      </c>
    </row>
    <row r="920" spans="1:10" ht="15" customHeight="1">
      <c r="A920" s="333"/>
      <c r="C920" s="193" t="s">
        <v>69</v>
      </c>
      <c r="D920" s="194" t="s">
        <v>672</v>
      </c>
      <c r="E920" s="195"/>
      <c r="F920" s="196"/>
      <c r="G920" s="196"/>
      <c r="H920" s="196"/>
      <c r="I920" s="464"/>
    </row>
    <row r="921" spans="1:10" ht="15" customHeight="1">
      <c r="A921" s="333"/>
      <c r="C921" s="199">
        <v>1</v>
      </c>
      <c r="D921" s="195" t="s">
        <v>8</v>
      </c>
      <c r="E921" s="200" t="s">
        <v>9</v>
      </c>
      <c r="F921" s="200" t="s">
        <v>10</v>
      </c>
      <c r="G921" s="201">
        <v>1.351</v>
      </c>
      <c r="H921" s="62">
        <v>176000</v>
      </c>
      <c r="I921" s="203">
        <f>G921*H921</f>
        <v>237776</v>
      </c>
    </row>
    <row r="922" spans="1:10" ht="15" customHeight="1">
      <c r="A922" s="333"/>
      <c r="C922" s="199">
        <v>2</v>
      </c>
      <c r="D922" s="195" t="s">
        <v>31</v>
      </c>
      <c r="E922" s="200" t="s">
        <v>32</v>
      </c>
      <c r="F922" s="200" t="s">
        <v>10</v>
      </c>
      <c r="G922" s="201">
        <v>0.1351</v>
      </c>
      <c r="H922" s="62">
        <v>206000</v>
      </c>
      <c r="I922" s="203">
        <f>G922*H922</f>
        <v>27830.6</v>
      </c>
    </row>
    <row r="923" spans="1:10" ht="15" customHeight="1">
      <c r="A923" s="333"/>
      <c r="C923" s="285" t="s">
        <v>708</v>
      </c>
      <c r="D923" s="216"/>
      <c r="E923" s="216"/>
      <c r="F923" s="216"/>
      <c r="G923" s="216"/>
      <c r="H923" s="466"/>
      <c r="I923" s="208">
        <f>SUM(I921:I922)</f>
        <v>265606.59999999998</v>
      </c>
    </row>
    <row r="924" spans="1:10" ht="15" customHeight="1">
      <c r="A924" s="333"/>
      <c r="B924" s="113"/>
      <c r="C924" s="193" t="s">
        <v>72</v>
      </c>
      <c r="D924" s="194" t="s">
        <v>73</v>
      </c>
      <c r="E924" s="195"/>
      <c r="F924" s="196"/>
      <c r="G924" s="196"/>
      <c r="H924" s="196"/>
      <c r="I924" s="464"/>
      <c r="J924" s="47"/>
    </row>
    <row r="925" spans="1:10" ht="15" customHeight="1">
      <c r="A925" s="333"/>
      <c r="C925" s="285" t="s">
        <v>85</v>
      </c>
      <c r="D925" s="216"/>
      <c r="E925" s="216"/>
      <c r="F925" s="216"/>
      <c r="G925" s="216"/>
      <c r="H925" s="466"/>
      <c r="I925" s="467">
        <v>0</v>
      </c>
    </row>
    <row r="926" spans="1:10" ht="15" customHeight="1">
      <c r="A926" s="333"/>
      <c r="C926" s="193" t="s">
        <v>86</v>
      </c>
      <c r="D926" s="194" t="s">
        <v>87</v>
      </c>
      <c r="E926" s="195"/>
      <c r="F926" s="196"/>
      <c r="G926" s="196"/>
      <c r="H926" s="196"/>
      <c r="I926" s="464"/>
    </row>
    <row r="927" spans="1:10" ht="15" customHeight="1">
      <c r="A927" s="333"/>
      <c r="C927" s="285" t="s">
        <v>88</v>
      </c>
      <c r="D927" s="216"/>
      <c r="E927" s="216"/>
      <c r="F927" s="216"/>
      <c r="G927" s="216"/>
      <c r="H927" s="466"/>
      <c r="I927" s="467">
        <v>0</v>
      </c>
    </row>
    <row r="928" spans="1:10" ht="15" customHeight="1">
      <c r="A928" s="333"/>
      <c r="C928" s="220" t="s">
        <v>89</v>
      </c>
      <c r="D928" s="221" t="s">
        <v>90</v>
      </c>
      <c r="E928" s="222"/>
      <c r="F928" s="222"/>
      <c r="G928" s="222"/>
      <c r="H928" s="225"/>
      <c r="I928" s="224">
        <f>I923+I925+I927</f>
        <v>265606.59999999998</v>
      </c>
    </row>
    <row r="929" spans="1:10" ht="15" customHeight="1">
      <c r="A929" s="333"/>
      <c r="C929" s="227" t="s">
        <v>91</v>
      </c>
      <c r="D929" s="228" t="s">
        <v>684</v>
      </c>
      <c r="E929" s="229"/>
      <c r="F929" s="229"/>
      <c r="G929" s="313"/>
      <c r="H929" s="314">
        <f>H913</f>
        <v>0.1</v>
      </c>
      <c r="I929" s="315">
        <f>I928*H929</f>
        <v>26560.66</v>
      </c>
    </row>
    <row r="930" spans="1:10" ht="15" customHeight="1">
      <c r="A930" s="333"/>
      <c r="C930" s="316" t="s">
        <v>93</v>
      </c>
      <c r="D930" s="317" t="s">
        <v>94</v>
      </c>
      <c r="E930" s="244"/>
      <c r="F930" s="244"/>
      <c r="G930" s="244"/>
      <c r="H930" s="401"/>
      <c r="I930" s="320">
        <f>SUM(I928:I929)</f>
        <v>292167.25999999995</v>
      </c>
    </row>
    <row r="931" spans="1:10" ht="15" customHeight="1">
      <c r="A931" s="333"/>
      <c r="G931" s="336"/>
      <c r="H931" s="112"/>
      <c r="I931" s="47"/>
    </row>
    <row r="932" spans="1:10" ht="15" customHeight="1">
      <c r="A932" s="333"/>
      <c r="C932" s="184" t="s">
        <v>907</v>
      </c>
      <c r="D932" s="485" t="s">
        <v>908</v>
      </c>
      <c r="E932" s="379"/>
      <c r="F932" s="380"/>
      <c r="G932" s="380"/>
      <c r="H932" s="380"/>
      <c r="I932" s="188">
        <f>ROUNDDOWN(I944,-2)</f>
        <v>324300</v>
      </c>
    </row>
    <row r="933" spans="1:10" ht="15" customHeight="1">
      <c r="A933" s="333"/>
      <c r="C933" s="400" t="s">
        <v>65</v>
      </c>
      <c r="D933" s="352" t="s">
        <v>66</v>
      </c>
      <c r="E933" s="352"/>
      <c r="F933" s="352" t="s">
        <v>669</v>
      </c>
      <c r="G933" s="352" t="s">
        <v>67</v>
      </c>
      <c r="H933" s="352" t="s">
        <v>670</v>
      </c>
      <c r="I933" s="475" t="s">
        <v>671</v>
      </c>
    </row>
    <row r="934" spans="1:10" ht="15" customHeight="1">
      <c r="A934" s="333"/>
      <c r="C934" s="400" t="s">
        <v>69</v>
      </c>
      <c r="D934" s="355" t="s">
        <v>672</v>
      </c>
      <c r="E934" s="356"/>
      <c r="F934" s="357"/>
      <c r="G934" s="357"/>
      <c r="H934" s="357"/>
      <c r="I934" s="476"/>
    </row>
    <row r="935" spans="1:10" ht="15" customHeight="1">
      <c r="A935" s="333"/>
      <c r="C935" s="477">
        <v>1</v>
      </c>
      <c r="D935" s="356" t="s">
        <v>8</v>
      </c>
      <c r="E935" s="361" t="s">
        <v>9</v>
      </c>
      <c r="F935" s="361" t="s">
        <v>10</v>
      </c>
      <c r="G935" s="382">
        <v>1.5</v>
      </c>
      <c r="H935" s="62">
        <v>176000</v>
      </c>
      <c r="I935" s="432">
        <f>G935*H935</f>
        <v>264000</v>
      </c>
    </row>
    <row r="936" spans="1:10" ht="15" customHeight="1">
      <c r="A936" s="333"/>
      <c r="C936" s="477">
        <v>2</v>
      </c>
      <c r="D936" s="356" t="s">
        <v>31</v>
      </c>
      <c r="E936" s="361" t="s">
        <v>32</v>
      </c>
      <c r="F936" s="361" t="s">
        <v>10</v>
      </c>
      <c r="G936" s="382">
        <v>0.15</v>
      </c>
      <c r="H936" s="62">
        <v>206000</v>
      </c>
      <c r="I936" s="432">
        <f>G936*H936</f>
        <v>30900</v>
      </c>
    </row>
    <row r="937" spans="1:10" ht="15" customHeight="1">
      <c r="A937" s="333"/>
      <c r="C937" s="433" t="s">
        <v>708</v>
      </c>
      <c r="D937" s="392"/>
      <c r="E937" s="364"/>
      <c r="F937" s="364"/>
      <c r="G937" s="364"/>
      <c r="H937" s="364"/>
      <c r="I937" s="480">
        <f>SUM(I935:I936)</f>
        <v>294900</v>
      </c>
    </row>
    <row r="938" spans="1:10" ht="15" customHeight="1">
      <c r="A938" s="333"/>
      <c r="C938" s="400" t="s">
        <v>72</v>
      </c>
      <c r="D938" s="355" t="s">
        <v>73</v>
      </c>
      <c r="E938" s="356"/>
      <c r="F938" s="357"/>
      <c r="G938" s="357"/>
      <c r="H938" s="357"/>
      <c r="I938" s="476"/>
    </row>
    <row r="939" spans="1:10" ht="15" customHeight="1">
      <c r="A939" s="333"/>
      <c r="C939" s="490" t="s">
        <v>85</v>
      </c>
      <c r="D939" s="364"/>
      <c r="E939" s="364"/>
      <c r="F939" s="364"/>
      <c r="G939" s="364"/>
      <c r="H939" s="364"/>
      <c r="I939" s="481">
        <v>0</v>
      </c>
    </row>
    <row r="940" spans="1:10" ht="15" customHeight="1">
      <c r="A940" s="333"/>
      <c r="C940" s="400" t="s">
        <v>86</v>
      </c>
      <c r="D940" s="355" t="s">
        <v>87</v>
      </c>
      <c r="E940" s="356"/>
      <c r="F940" s="357"/>
      <c r="G940" s="357"/>
      <c r="H940" s="357"/>
      <c r="I940" s="476"/>
    </row>
    <row r="941" spans="1:10" ht="15" customHeight="1">
      <c r="A941" s="333"/>
      <c r="C941" s="490" t="s">
        <v>88</v>
      </c>
      <c r="D941" s="364"/>
      <c r="E941" s="364"/>
      <c r="F941" s="364"/>
      <c r="G941" s="364"/>
      <c r="H941" s="364"/>
      <c r="I941" s="481">
        <v>0</v>
      </c>
    </row>
    <row r="942" spans="1:10" ht="15" customHeight="1">
      <c r="A942" s="333"/>
      <c r="C942" s="322" t="s">
        <v>89</v>
      </c>
      <c r="D942" s="369" t="s">
        <v>90</v>
      </c>
      <c r="E942" s="370"/>
      <c r="F942" s="370"/>
      <c r="G942" s="370"/>
      <c r="H942" s="370"/>
      <c r="I942" s="432">
        <f>I937+I939+I941</f>
        <v>294900</v>
      </c>
    </row>
    <row r="943" spans="1:10" ht="15" customHeight="1">
      <c r="A943" s="333"/>
      <c r="C943" s="322" t="s">
        <v>91</v>
      </c>
      <c r="D943" s="369" t="s">
        <v>684</v>
      </c>
      <c r="E943" s="370"/>
      <c r="F943" s="370"/>
      <c r="G943" s="370"/>
      <c r="H943" s="372">
        <f>H929</f>
        <v>0.1</v>
      </c>
      <c r="I943" s="432">
        <f>I942*H943</f>
        <v>29490</v>
      </c>
    </row>
    <row r="944" spans="1:10" ht="15" customHeight="1">
      <c r="A944" s="333"/>
      <c r="B944" s="113"/>
      <c r="C944" s="322" t="s">
        <v>93</v>
      </c>
      <c r="D944" s="369" t="s">
        <v>94</v>
      </c>
      <c r="E944" s="370"/>
      <c r="F944" s="370"/>
      <c r="G944" s="370"/>
      <c r="H944" s="370"/>
      <c r="I944" s="442">
        <f>SUM(I942:I943)</f>
        <v>324390</v>
      </c>
      <c r="J944" s="47"/>
    </row>
    <row r="945" spans="1:9" ht="15" customHeight="1">
      <c r="A945" s="333"/>
      <c r="C945" s="46"/>
      <c r="D945" s="46"/>
      <c r="E945" s="335"/>
      <c r="F945" s="335"/>
      <c r="G945" s="113"/>
      <c r="H945" s="46"/>
      <c r="I945" s="46"/>
    </row>
    <row r="946" spans="1:9" ht="15" customHeight="1">
      <c r="A946" s="333"/>
      <c r="C946" s="184" t="s">
        <v>909</v>
      </c>
      <c r="D946" s="485" t="s">
        <v>910</v>
      </c>
      <c r="E946" s="379"/>
      <c r="F946" s="380"/>
      <c r="G946" s="380"/>
      <c r="H946" s="380"/>
      <c r="I946" s="188">
        <f>ROUNDDOWN(I958,-2)</f>
        <v>356800</v>
      </c>
    </row>
    <row r="947" spans="1:9" ht="15" customHeight="1">
      <c r="A947" s="333"/>
      <c r="C947" s="400" t="s">
        <v>65</v>
      </c>
      <c r="D947" s="352" t="s">
        <v>66</v>
      </c>
      <c r="E947" s="352"/>
      <c r="F947" s="352" t="s">
        <v>669</v>
      </c>
      <c r="G947" s="352" t="s">
        <v>67</v>
      </c>
      <c r="H947" s="352" t="s">
        <v>670</v>
      </c>
      <c r="I947" s="475" t="s">
        <v>671</v>
      </c>
    </row>
    <row r="948" spans="1:9" ht="15" customHeight="1">
      <c r="A948" s="333"/>
      <c r="C948" s="400" t="s">
        <v>69</v>
      </c>
      <c r="D948" s="355" t="s">
        <v>672</v>
      </c>
      <c r="E948" s="356"/>
      <c r="F948" s="357"/>
      <c r="G948" s="357"/>
      <c r="H948" s="357"/>
      <c r="I948" s="476"/>
    </row>
    <row r="949" spans="1:9" ht="15" customHeight="1">
      <c r="A949" s="333"/>
      <c r="C949" s="477">
        <v>1</v>
      </c>
      <c r="D949" s="356" t="s">
        <v>8</v>
      </c>
      <c r="E949" s="361" t="s">
        <v>9</v>
      </c>
      <c r="F949" s="361" t="s">
        <v>10</v>
      </c>
      <c r="G949" s="382">
        <v>1.65</v>
      </c>
      <c r="H949" s="62">
        <v>176000</v>
      </c>
      <c r="I949" s="432">
        <f>G949*H949</f>
        <v>290400</v>
      </c>
    </row>
    <row r="950" spans="1:9" ht="15" customHeight="1">
      <c r="A950" s="333"/>
      <c r="C950" s="477">
        <v>2</v>
      </c>
      <c r="D950" s="356" t="s">
        <v>31</v>
      </c>
      <c r="E950" s="361" t="s">
        <v>32</v>
      </c>
      <c r="F950" s="361" t="s">
        <v>10</v>
      </c>
      <c r="G950" s="382">
        <v>0.16500000000000001</v>
      </c>
      <c r="H950" s="62">
        <v>206000</v>
      </c>
      <c r="I950" s="432">
        <f>G950*H950</f>
        <v>33990</v>
      </c>
    </row>
    <row r="951" spans="1:9" ht="15" customHeight="1">
      <c r="A951" s="333"/>
      <c r="C951" s="490" t="s">
        <v>708</v>
      </c>
      <c r="D951" s="364"/>
      <c r="E951" s="364"/>
      <c r="F951" s="364"/>
      <c r="G951" s="364"/>
      <c r="H951" s="364"/>
      <c r="I951" s="480">
        <f>SUM(I949:I950)</f>
        <v>324390</v>
      </c>
    </row>
    <row r="952" spans="1:9" ht="15" customHeight="1">
      <c r="A952" s="333"/>
      <c r="C952" s="400" t="s">
        <v>72</v>
      </c>
      <c r="D952" s="355" t="s">
        <v>73</v>
      </c>
      <c r="E952" s="356"/>
      <c r="F952" s="357"/>
      <c r="G952" s="357"/>
      <c r="H952" s="357"/>
      <c r="I952" s="476"/>
    </row>
    <row r="953" spans="1:9" ht="15" customHeight="1">
      <c r="A953" s="333"/>
      <c r="C953" s="490" t="s">
        <v>85</v>
      </c>
      <c r="D953" s="364"/>
      <c r="E953" s="364"/>
      <c r="F953" s="364"/>
      <c r="G953" s="364"/>
      <c r="H953" s="364"/>
      <c r="I953" s="481">
        <v>0</v>
      </c>
    </row>
    <row r="954" spans="1:9" ht="15" customHeight="1">
      <c r="A954" s="333"/>
      <c r="C954" s="400" t="s">
        <v>86</v>
      </c>
      <c r="D954" s="355" t="s">
        <v>87</v>
      </c>
      <c r="E954" s="356"/>
      <c r="F954" s="357"/>
      <c r="G954" s="357"/>
      <c r="H954" s="357"/>
      <c r="I954" s="476"/>
    </row>
    <row r="955" spans="1:9" ht="15" customHeight="1">
      <c r="A955" s="333"/>
      <c r="C955" s="490" t="s">
        <v>88</v>
      </c>
      <c r="D955" s="364"/>
      <c r="E955" s="364"/>
      <c r="F955" s="364"/>
      <c r="G955" s="364"/>
      <c r="H955" s="364"/>
      <c r="I955" s="481">
        <v>0</v>
      </c>
    </row>
    <row r="956" spans="1:9" ht="15" customHeight="1">
      <c r="A956" s="333"/>
      <c r="C956" s="322" t="s">
        <v>89</v>
      </c>
      <c r="D956" s="369" t="s">
        <v>90</v>
      </c>
      <c r="E956" s="370"/>
      <c r="F956" s="370"/>
      <c r="G956" s="370"/>
      <c r="H956" s="370"/>
      <c r="I956" s="441">
        <f>I951+I953+I955</f>
        <v>324390</v>
      </c>
    </row>
    <row r="957" spans="1:9" ht="15" customHeight="1">
      <c r="A957" s="333"/>
      <c r="C957" s="322" t="s">
        <v>91</v>
      </c>
      <c r="D957" s="369" t="s">
        <v>684</v>
      </c>
      <c r="E957" s="370"/>
      <c r="F957" s="370"/>
      <c r="G957" s="370"/>
      <c r="H957" s="372">
        <f>H943</f>
        <v>0.1</v>
      </c>
      <c r="I957" s="441">
        <f>I956*H957</f>
        <v>32439</v>
      </c>
    </row>
    <row r="958" spans="1:9" ht="15" customHeight="1">
      <c r="A958" s="333"/>
      <c r="C958" s="322" t="s">
        <v>93</v>
      </c>
      <c r="D958" s="369" t="s">
        <v>94</v>
      </c>
      <c r="E958" s="370"/>
      <c r="F958" s="370"/>
      <c r="G958" s="370"/>
      <c r="H958" s="370"/>
      <c r="I958" s="442">
        <f>SUM(I956:I957)</f>
        <v>356829</v>
      </c>
    </row>
    <row r="959" spans="1:9" ht="15" customHeight="1">
      <c r="A959" s="333"/>
      <c r="C959" s="46"/>
      <c r="D959" s="46"/>
      <c r="G959" s="102"/>
      <c r="H959" s="112"/>
      <c r="I959" s="47"/>
    </row>
    <row r="960" spans="1:9" ht="15" customHeight="1">
      <c r="A960" s="333"/>
      <c r="C960" s="184" t="s">
        <v>911</v>
      </c>
      <c r="D960" s="485" t="s">
        <v>912</v>
      </c>
      <c r="E960" s="379"/>
      <c r="F960" s="380"/>
      <c r="G960" s="380"/>
      <c r="H960" s="380"/>
      <c r="I960" s="188">
        <f>ROUNDDOWN(I972,-2)</f>
        <v>30200</v>
      </c>
    </row>
    <row r="961" spans="1:10" ht="15" customHeight="1">
      <c r="A961" s="333"/>
      <c r="C961" s="400" t="s">
        <v>65</v>
      </c>
      <c r="D961" s="352" t="s">
        <v>66</v>
      </c>
      <c r="E961" s="352"/>
      <c r="F961" s="352" t="s">
        <v>669</v>
      </c>
      <c r="G961" s="352" t="s">
        <v>67</v>
      </c>
      <c r="H961" s="352" t="s">
        <v>670</v>
      </c>
      <c r="I961" s="475" t="s">
        <v>671</v>
      </c>
    </row>
    <row r="962" spans="1:10" ht="15" customHeight="1">
      <c r="A962" s="333"/>
      <c r="C962" s="400" t="s">
        <v>69</v>
      </c>
      <c r="D962" s="355" t="s">
        <v>672</v>
      </c>
      <c r="E962" s="356"/>
      <c r="F962" s="357"/>
      <c r="G962" s="357"/>
      <c r="H962" s="357"/>
      <c r="I962" s="476"/>
    </row>
    <row r="963" spans="1:10" ht="15" customHeight="1">
      <c r="A963" s="333"/>
      <c r="C963" s="477">
        <v>1</v>
      </c>
      <c r="D963" s="356" t="s">
        <v>8</v>
      </c>
      <c r="E963" s="361" t="s">
        <v>9</v>
      </c>
      <c r="F963" s="361" t="s">
        <v>10</v>
      </c>
      <c r="G963" s="382">
        <v>0.14000000000000001</v>
      </c>
      <c r="H963" s="62">
        <v>176000</v>
      </c>
      <c r="I963" s="432">
        <f>G963*H963</f>
        <v>24640.000000000004</v>
      </c>
    </row>
    <row r="964" spans="1:10" ht="15" customHeight="1">
      <c r="A964" s="333"/>
      <c r="C964" s="477">
        <v>2</v>
      </c>
      <c r="D964" s="356" t="s">
        <v>31</v>
      </c>
      <c r="E964" s="361" t="s">
        <v>32</v>
      </c>
      <c r="F964" s="361" t="s">
        <v>10</v>
      </c>
      <c r="G964" s="382">
        <v>1.4E-2</v>
      </c>
      <c r="H964" s="62">
        <v>206000</v>
      </c>
      <c r="I964" s="432">
        <f>G964*H964</f>
        <v>2884</v>
      </c>
    </row>
    <row r="965" spans="1:10" ht="15" customHeight="1">
      <c r="A965" s="333"/>
      <c r="C965" s="490" t="s">
        <v>708</v>
      </c>
      <c r="D965" s="364"/>
      <c r="E965" s="364"/>
      <c r="F965" s="364"/>
      <c r="G965" s="364"/>
      <c r="H965" s="364"/>
      <c r="I965" s="480">
        <f>SUM(I963:I964)</f>
        <v>27524.000000000004</v>
      </c>
    </row>
    <row r="966" spans="1:10" ht="15" customHeight="1">
      <c r="A966" s="333"/>
      <c r="C966" s="400" t="s">
        <v>72</v>
      </c>
      <c r="D966" s="355" t="s">
        <v>73</v>
      </c>
      <c r="E966" s="356"/>
      <c r="F966" s="357"/>
      <c r="G966" s="357"/>
      <c r="H966" s="357"/>
      <c r="I966" s="476"/>
    </row>
    <row r="967" spans="1:10" ht="15" customHeight="1">
      <c r="A967" s="333"/>
      <c r="B967" s="113"/>
      <c r="C967" s="490" t="s">
        <v>85</v>
      </c>
      <c r="D967" s="392"/>
      <c r="E967" s="364"/>
      <c r="F967" s="364"/>
      <c r="G967" s="364"/>
      <c r="H967" s="364"/>
      <c r="I967" s="481">
        <v>0</v>
      </c>
      <c r="J967" s="47"/>
    </row>
    <row r="968" spans="1:10" ht="15" customHeight="1">
      <c r="A968" s="333"/>
      <c r="C968" s="400" t="s">
        <v>86</v>
      </c>
      <c r="D968" s="355" t="s">
        <v>87</v>
      </c>
      <c r="E968" s="356"/>
      <c r="F968" s="357"/>
      <c r="G968" s="357"/>
      <c r="H968" s="357"/>
      <c r="I968" s="476"/>
    </row>
    <row r="969" spans="1:10" ht="15" customHeight="1">
      <c r="A969" s="333"/>
      <c r="C969" s="490" t="s">
        <v>88</v>
      </c>
      <c r="D969" s="364"/>
      <c r="E969" s="364"/>
      <c r="F969" s="364"/>
      <c r="G969" s="364"/>
      <c r="H969" s="364"/>
      <c r="I969" s="481">
        <v>0</v>
      </c>
    </row>
    <row r="970" spans="1:10" ht="15" customHeight="1">
      <c r="A970" s="333"/>
      <c r="C970" s="322" t="s">
        <v>89</v>
      </c>
      <c r="D970" s="369" t="s">
        <v>90</v>
      </c>
      <c r="E970" s="370"/>
      <c r="F970" s="370"/>
      <c r="G970" s="370"/>
      <c r="H970" s="370"/>
      <c r="I970" s="441">
        <f>I965+I967+I969</f>
        <v>27524.000000000004</v>
      </c>
    </row>
    <row r="971" spans="1:10" ht="15" customHeight="1">
      <c r="A971" s="333"/>
      <c r="C971" s="322" t="s">
        <v>91</v>
      </c>
      <c r="D971" s="369" t="s">
        <v>684</v>
      </c>
      <c r="E971" s="370"/>
      <c r="F971" s="370"/>
      <c r="G971" s="370"/>
      <c r="H971" s="372">
        <f>H957</f>
        <v>0.1</v>
      </c>
      <c r="I971" s="441">
        <f>I970*H971</f>
        <v>2752.4000000000005</v>
      </c>
    </row>
    <row r="972" spans="1:10" ht="15" customHeight="1" thickBot="1">
      <c r="A972" s="333"/>
      <c r="C972" s="504" t="s">
        <v>93</v>
      </c>
      <c r="D972" s="505" t="s">
        <v>94</v>
      </c>
      <c r="E972" s="506"/>
      <c r="F972" s="506"/>
      <c r="G972" s="506"/>
      <c r="H972" s="506"/>
      <c r="I972" s="507">
        <f>SUM(I970:I971)</f>
        <v>30276.400000000005</v>
      </c>
    </row>
    <row r="973" spans="1:10" ht="15" customHeight="1">
      <c r="A973" s="333"/>
      <c r="D973" s="46"/>
      <c r="E973" s="335"/>
      <c r="F973" s="335"/>
      <c r="G973" s="336"/>
      <c r="H973" s="337"/>
      <c r="I973" s="47"/>
    </row>
    <row r="974" spans="1:10" ht="15" customHeight="1" thickBot="1">
      <c r="A974" s="333"/>
      <c r="C974" s="537" t="s">
        <v>913</v>
      </c>
      <c r="D974" s="460" t="s">
        <v>869</v>
      </c>
      <c r="E974" s="460"/>
      <c r="F974" s="460"/>
      <c r="G974" s="460"/>
      <c r="H974" s="460"/>
      <c r="I974" s="460"/>
    </row>
    <row r="975" spans="1:10" ht="15" customHeight="1">
      <c r="A975" s="333"/>
      <c r="C975" s="541" t="s">
        <v>914</v>
      </c>
      <c r="D975" s="542" t="s">
        <v>915</v>
      </c>
      <c r="E975" s="238"/>
      <c r="F975" s="496"/>
      <c r="G975" s="496"/>
      <c r="H975" s="496"/>
      <c r="I975" s="241">
        <f>ROUNDDOWN(I988,-2)</f>
        <v>65300</v>
      </c>
    </row>
    <row r="976" spans="1:10" ht="15" customHeight="1">
      <c r="A976" s="333"/>
      <c r="C976" s="189" t="s">
        <v>65</v>
      </c>
      <c r="D976" s="190" t="s">
        <v>66</v>
      </c>
      <c r="E976" s="190"/>
      <c r="F976" s="190" t="s">
        <v>669</v>
      </c>
      <c r="G976" s="190" t="s">
        <v>67</v>
      </c>
      <c r="H976" s="190" t="s">
        <v>670</v>
      </c>
      <c r="I976" s="482" t="s">
        <v>671</v>
      </c>
    </row>
    <row r="977" spans="1:10" ht="15" customHeight="1">
      <c r="A977" s="333"/>
      <c r="C977" s="193" t="s">
        <v>69</v>
      </c>
      <c r="D977" s="194" t="s">
        <v>672</v>
      </c>
      <c r="E977" s="195"/>
      <c r="F977" s="196"/>
      <c r="G977" s="196"/>
      <c r="H977" s="196"/>
      <c r="I977" s="464"/>
    </row>
    <row r="978" spans="1:10" ht="15" customHeight="1">
      <c r="A978" s="333"/>
      <c r="C978" s="199">
        <v>1</v>
      </c>
      <c r="D978" s="195" t="s">
        <v>8</v>
      </c>
      <c r="E978" s="200" t="s">
        <v>9</v>
      </c>
      <c r="F978" s="200" t="s">
        <v>10</v>
      </c>
      <c r="G978" s="201">
        <v>0.3024</v>
      </c>
      <c r="H978" s="62">
        <v>176000</v>
      </c>
      <c r="I978" s="203">
        <f>G978*H978</f>
        <v>53222.400000000001</v>
      </c>
    </row>
    <row r="979" spans="1:10" ht="15" customHeight="1">
      <c r="A979" s="333"/>
      <c r="C979" s="199">
        <v>2</v>
      </c>
      <c r="D979" s="195" t="s">
        <v>31</v>
      </c>
      <c r="E979" s="200" t="s">
        <v>32</v>
      </c>
      <c r="F979" s="200" t="s">
        <v>10</v>
      </c>
      <c r="G979" s="201">
        <v>3.0200000000000001E-2</v>
      </c>
      <c r="H979" s="62">
        <v>206000</v>
      </c>
      <c r="I979" s="203">
        <f>G979*H979</f>
        <v>6221.2</v>
      </c>
    </row>
    <row r="980" spans="1:10" ht="15" customHeight="1">
      <c r="A980" s="333"/>
      <c r="C980" s="285" t="s">
        <v>708</v>
      </c>
      <c r="D980" s="215"/>
      <c r="E980" s="216"/>
      <c r="F980" s="216"/>
      <c r="G980" s="216"/>
      <c r="H980" s="466"/>
      <c r="I980" s="208">
        <f>SUM(I978:I979)</f>
        <v>59443.6</v>
      </c>
    </row>
    <row r="981" spans="1:10" ht="15" customHeight="1">
      <c r="A981" s="333"/>
      <c r="C981" s="193" t="s">
        <v>72</v>
      </c>
      <c r="D981" s="194" t="s">
        <v>73</v>
      </c>
      <c r="E981" s="195"/>
      <c r="F981" s="196"/>
      <c r="G981" s="196"/>
      <c r="H981" s="196"/>
      <c r="I981" s="464"/>
    </row>
    <row r="982" spans="1:10" ht="15" customHeight="1">
      <c r="A982" s="333"/>
      <c r="C982" s="285" t="s">
        <v>85</v>
      </c>
      <c r="D982" s="216"/>
      <c r="E982" s="216"/>
      <c r="F982" s="216"/>
      <c r="G982" s="216"/>
      <c r="H982" s="466"/>
      <c r="I982" s="467">
        <v>0</v>
      </c>
    </row>
    <row r="983" spans="1:10" ht="15" customHeight="1">
      <c r="A983" s="333"/>
      <c r="C983" s="193" t="s">
        <v>86</v>
      </c>
      <c r="D983" s="194" t="s">
        <v>87</v>
      </c>
      <c r="E983" s="195"/>
      <c r="F983" s="196"/>
      <c r="G983" s="196"/>
      <c r="H983" s="196"/>
      <c r="I983" s="464"/>
    </row>
    <row r="984" spans="1:10" ht="15" customHeight="1">
      <c r="A984" s="333"/>
      <c r="C984" s="250">
        <v>1</v>
      </c>
      <c r="D984" s="195" t="s">
        <v>872</v>
      </c>
      <c r="E984" s="195"/>
      <c r="F984" s="195" t="s">
        <v>873</v>
      </c>
      <c r="G984" s="195">
        <v>7.5600000000000001E-2</v>
      </c>
      <c r="H984" s="388">
        <v>1</v>
      </c>
      <c r="I984" s="524">
        <f>G984*H984</f>
        <v>7.5600000000000001E-2</v>
      </c>
    </row>
    <row r="985" spans="1:10" ht="15" customHeight="1">
      <c r="A985" s="333"/>
      <c r="C985" s="285" t="s">
        <v>88</v>
      </c>
      <c r="D985" s="216"/>
      <c r="E985" s="216"/>
      <c r="F985" s="216"/>
      <c r="G985" s="216"/>
      <c r="H985" s="466"/>
      <c r="I985" s="525">
        <f>SUM(I984)</f>
        <v>7.5600000000000001E-2</v>
      </c>
    </row>
    <row r="986" spans="1:10" ht="15" customHeight="1">
      <c r="A986" s="333"/>
      <c r="C986" s="220" t="s">
        <v>89</v>
      </c>
      <c r="D986" s="221" t="s">
        <v>90</v>
      </c>
      <c r="E986" s="222"/>
      <c r="F986" s="222"/>
      <c r="G986" s="222"/>
      <c r="H986" s="225"/>
      <c r="I986" s="224">
        <f>I980+I982+I985</f>
        <v>59443.675599999995</v>
      </c>
    </row>
    <row r="987" spans="1:10" ht="15" customHeight="1">
      <c r="A987" s="333"/>
      <c r="B987" s="113"/>
      <c r="C987" s="227" t="s">
        <v>91</v>
      </c>
      <c r="D987" s="228" t="s">
        <v>684</v>
      </c>
      <c r="E987" s="229"/>
      <c r="F987" s="229"/>
      <c r="G987" s="313"/>
      <c r="H987" s="96">
        <f>$M$3</f>
        <v>0.1</v>
      </c>
      <c r="I987" s="315">
        <f>I986*H987</f>
        <v>5944.3675599999997</v>
      </c>
      <c r="J987" s="47"/>
    </row>
    <row r="988" spans="1:10" ht="15" customHeight="1">
      <c r="A988" s="333"/>
      <c r="C988" s="316" t="s">
        <v>93</v>
      </c>
      <c r="D988" s="317" t="s">
        <v>94</v>
      </c>
      <c r="E988" s="244"/>
      <c r="F988" s="244"/>
      <c r="G988" s="244"/>
      <c r="H988" s="401"/>
      <c r="I988" s="320">
        <f>SUM(I986:I987)</f>
        <v>65388.043159999994</v>
      </c>
    </row>
    <row r="989" spans="1:10" ht="15" customHeight="1">
      <c r="A989" s="333"/>
      <c r="C989" s="46"/>
      <c r="D989" s="46"/>
      <c r="G989" s="102"/>
      <c r="H989" s="112"/>
      <c r="I989" s="47"/>
    </row>
    <row r="990" spans="1:10" ht="15" customHeight="1">
      <c r="A990" s="333"/>
      <c r="C990" s="290" t="s">
        <v>916</v>
      </c>
      <c r="D990" s="483" t="s">
        <v>917</v>
      </c>
      <c r="E990" s="186"/>
      <c r="F990" s="324"/>
      <c r="G990" s="324"/>
      <c r="H990" s="324"/>
      <c r="I990" s="188">
        <f>ROUNDDOWN(I1003,-2)</f>
        <v>85400</v>
      </c>
    </row>
    <row r="991" spans="1:10" ht="15" customHeight="1">
      <c r="A991" s="333"/>
      <c r="C991" s="189" t="s">
        <v>65</v>
      </c>
      <c r="D991" s="543" t="s">
        <v>66</v>
      </c>
      <c r="E991" s="190"/>
      <c r="F991" s="190" t="s">
        <v>669</v>
      </c>
      <c r="G991" s="190" t="s">
        <v>67</v>
      </c>
      <c r="H991" s="190" t="s">
        <v>670</v>
      </c>
      <c r="I991" s="482" t="s">
        <v>671</v>
      </c>
    </row>
    <row r="992" spans="1:10" ht="15" customHeight="1">
      <c r="A992" s="333"/>
      <c r="C992" s="193" t="s">
        <v>69</v>
      </c>
      <c r="D992" s="194" t="s">
        <v>672</v>
      </c>
      <c r="E992" s="195"/>
      <c r="F992" s="196"/>
      <c r="G992" s="196"/>
      <c r="H992" s="196"/>
      <c r="I992" s="464"/>
    </row>
    <row r="993" spans="1:10" ht="15" customHeight="1">
      <c r="A993" s="333"/>
      <c r="C993" s="199">
        <v>1</v>
      </c>
      <c r="D993" s="195" t="s">
        <v>8</v>
      </c>
      <c r="E993" s="200" t="s">
        <v>9</v>
      </c>
      <c r="F993" s="200" t="s">
        <v>10</v>
      </c>
      <c r="G993" s="201">
        <v>0.39500000000000002</v>
      </c>
      <c r="H993" s="62">
        <v>176000</v>
      </c>
      <c r="I993" s="203">
        <f>G993*H993</f>
        <v>69520</v>
      </c>
    </row>
    <row r="994" spans="1:10" ht="15" customHeight="1">
      <c r="A994" s="333"/>
      <c r="C994" s="199">
        <v>2</v>
      </c>
      <c r="D994" s="195" t="s">
        <v>31</v>
      </c>
      <c r="E994" s="200" t="s">
        <v>32</v>
      </c>
      <c r="F994" s="200" t="s">
        <v>10</v>
      </c>
      <c r="G994" s="201">
        <v>3.95E-2</v>
      </c>
      <c r="H994" s="62">
        <v>206000</v>
      </c>
      <c r="I994" s="203">
        <f>G994*H994</f>
        <v>8137</v>
      </c>
    </row>
    <row r="995" spans="1:10" ht="15" customHeight="1">
      <c r="A995" s="333"/>
      <c r="C995" s="285" t="s">
        <v>708</v>
      </c>
      <c r="D995" s="216"/>
      <c r="E995" s="216"/>
      <c r="F995" s="216"/>
      <c r="G995" s="216"/>
      <c r="H995" s="466"/>
      <c r="I995" s="208">
        <f>SUM(I993:I994)</f>
        <v>77657</v>
      </c>
    </row>
    <row r="996" spans="1:10" ht="15" customHeight="1">
      <c r="A996" s="333"/>
      <c r="C996" s="193" t="s">
        <v>72</v>
      </c>
      <c r="D996" s="194" t="s">
        <v>73</v>
      </c>
      <c r="E996" s="195"/>
      <c r="F996" s="196"/>
      <c r="G996" s="196"/>
      <c r="H996" s="196"/>
      <c r="I996" s="464"/>
    </row>
    <row r="997" spans="1:10" ht="15" customHeight="1">
      <c r="A997" s="333"/>
      <c r="C997" s="285" t="s">
        <v>85</v>
      </c>
      <c r="D997" s="216"/>
      <c r="E997" s="216"/>
      <c r="F997" s="216"/>
      <c r="G997" s="216"/>
      <c r="H997" s="466"/>
      <c r="I997" s="467">
        <v>0</v>
      </c>
    </row>
    <row r="998" spans="1:10" ht="15" customHeight="1">
      <c r="A998" s="333"/>
      <c r="C998" s="193" t="s">
        <v>86</v>
      </c>
      <c r="D998" s="194" t="s">
        <v>87</v>
      </c>
      <c r="E998" s="195"/>
      <c r="F998" s="196"/>
      <c r="G998" s="196"/>
      <c r="H998" s="196"/>
      <c r="I998" s="464"/>
    </row>
    <row r="999" spans="1:10" ht="15" customHeight="1">
      <c r="A999" s="333"/>
      <c r="C999" s="250">
        <v>1</v>
      </c>
      <c r="D999" s="195" t="s">
        <v>872</v>
      </c>
      <c r="E999" s="195"/>
      <c r="F999" s="195" t="s">
        <v>873</v>
      </c>
      <c r="G999" s="296">
        <v>7.9000000000000001E-2</v>
      </c>
      <c r="H999" s="388">
        <v>1</v>
      </c>
      <c r="I999" s="524">
        <f>G999*H999</f>
        <v>7.9000000000000001E-2</v>
      </c>
    </row>
    <row r="1000" spans="1:10" ht="15" customHeight="1">
      <c r="A1000" s="333"/>
      <c r="C1000" s="285" t="s">
        <v>88</v>
      </c>
      <c r="D1000" s="215"/>
      <c r="E1000" s="215"/>
      <c r="F1000" s="215"/>
      <c r="G1000" s="215"/>
      <c r="H1000" s="544"/>
      <c r="I1000" s="525">
        <f>SUM(I999)</f>
        <v>7.9000000000000001E-2</v>
      </c>
    </row>
    <row r="1001" spans="1:10" ht="15" customHeight="1">
      <c r="A1001" s="333"/>
      <c r="C1001" s="220" t="s">
        <v>89</v>
      </c>
      <c r="D1001" s="221" t="s">
        <v>90</v>
      </c>
      <c r="E1001" s="222"/>
      <c r="F1001" s="222"/>
      <c r="G1001" s="222"/>
      <c r="H1001" s="225"/>
      <c r="I1001" s="224">
        <f>I995+I997+I1000</f>
        <v>77657.078999999998</v>
      </c>
    </row>
    <row r="1002" spans="1:10" ht="15" customHeight="1">
      <c r="A1002" s="333"/>
      <c r="C1002" s="220" t="s">
        <v>91</v>
      </c>
      <c r="D1002" s="228" t="s">
        <v>684</v>
      </c>
      <c r="E1002" s="229"/>
      <c r="F1002" s="229"/>
      <c r="G1002" s="313"/>
      <c r="H1002" s="314">
        <f>H987</f>
        <v>0.1</v>
      </c>
      <c r="I1002" s="224">
        <f>I1001*H1002</f>
        <v>7765.7079000000003</v>
      </c>
    </row>
    <row r="1003" spans="1:10" ht="15" customHeight="1">
      <c r="A1003" s="333"/>
      <c r="C1003" s="545" t="s">
        <v>93</v>
      </c>
      <c r="D1003" s="513" t="s">
        <v>94</v>
      </c>
      <c r="E1003" s="244"/>
      <c r="F1003" s="244"/>
      <c r="G1003" s="244"/>
      <c r="H1003" s="514"/>
      <c r="I1003" s="546">
        <f>SUM(I1001:I1002)</f>
        <v>85422.786899999992</v>
      </c>
    </row>
    <row r="1004" spans="1:10" ht="15" customHeight="1">
      <c r="A1004" s="333"/>
      <c r="B1004" s="113"/>
      <c r="G1004" s="102"/>
      <c r="J1004" s="47"/>
    </row>
    <row r="1005" spans="1:10" ht="15" customHeight="1">
      <c r="A1005" s="333"/>
      <c r="C1005" s="184" t="s">
        <v>918</v>
      </c>
      <c r="D1005" s="485" t="s">
        <v>919</v>
      </c>
      <c r="E1005" s="379"/>
      <c r="F1005" s="380"/>
      <c r="G1005" s="380"/>
      <c r="H1005" s="380"/>
      <c r="I1005" s="188">
        <f>ROUNDDOWN(I1018,-2)</f>
        <v>108900</v>
      </c>
    </row>
    <row r="1006" spans="1:10" ht="15" customHeight="1">
      <c r="A1006" s="333"/>
      <c r="C1006" s="548" t="s">
        <v>65</v>
      </c>
      <c r="D1006" s="549" t="s">
        <v>66</v>
      </c>
      <c r="E1006" s="549"/>
      <c r="F1006" s="549" t="s">
        <v>669</v>
      </c>
      <c r="G1006" s="549" t="s">
        <v>67</v>
      </c>
      <c r="H1006" s="549" t="s">
        <v>670</v>
      </c>
      <c r="I1006" s="550" t="s">
        <v>671</v>
      </c>
    </row>
    <row r="1007" spans="1:10" ht="15" customHeight="1">
      <c r="A1007" s="333"/>
      <c r="C1007" s="400" t="s">
        <v>69</v>
      </c>
      <c r="D1007" s="355" t="s">
        <v>672</v>
      </c>
      <c r="E1007" s="356"/>
      <c r="F1007" s="357"/>
      <c r="G1007" s="357"/>
      <c r="H1007" s="357"/>
      <c r="I1007" s="476"/>
    </row>
    <row r="1008" spans="1:10" ht="15" customHeight="1">
      <c r="A1008" s="333"/>
      <c r="C1008" s="477">
        <v>1</v>
      </c>
      <c r="D1008" s="356" t="s">
        <v>8</v>
      </c>
      <c r="E1008" s="361" t="s">
        <v>9</v>
      </c>
      <c r="F1008" s="361" t="s">
        <v>10</v>
      </c>
      <c r="G1008" s="382">
        <v>0.504</v>
      </c>
      <c r="H1008" s="62">
        <v>176000</v>
      </c>
      <c r="I1008" s="432">
        <f>G1008*H1008</f>
        <v>88704</v>
      </c>
    </row>
    <row r="1009" spans="1:10" ht="15" customHeight="1">
      <c r="A1009" s="333"/>
      <c r="C1009" s="477">
        <v>2</v>
      </c>
      <c r="D1009" s="356" t="s">
        <v>31</v>
      </c>
      <c r="E1009" s="361" t="s">
        <v>32</v>
      </c>
      <c r="F1009" s="361" t="s">
        <v>10</v>
      </c>
      <c r="G1009" s="382">
        <v>5.04E-2</v>
      </c>
      <c r="H1009" s="62">
        <v>206000</v>
      </c>
      <c r="I1009" s="432">
        <f>G1009*H1009</f>
        <v>10382.4</v>
      </c>
    </row>
    <row r="1010" spans="1:10" ht="15" customHeight="1">
      <c r="A1010" s="333"/>
      <c r="C1010" s="490" t="s">
        <v>708</v>
      </c>
      <c r="D1010" s="364"/>
      <c r="E1010" s="364"/>
      <c r="F1010" s="364"/>
      <c r="G1010" s="364"/>
      <c r="H1010" s="364"/>
      <c r="I1010" s="480">
        <f>SUM(I1008:I1009)</f>
        <v>99086.399999999994</v>
      </c>
    </row>
    <row r="1011" spans="1:10" ht="15" customHeight="1">
      <c r="A1011" s="333"/>
      <c r="C1011" s="400" t="s">
        <v>72</v>
      </c>
      <c r="D1011" s="355" t="s">
        <v>73</v>
      </c>
      <c r="E1011" s="356"/>
      <c r="F1011" s="357"/>
      <c r="G1011" s="357"/>
      <c r="H1011" s="357"/>
      <c r="I1011" s="476"/>
    </row>
    <row r="1012" spans="1:10" ht="15" customHeight="1">
      <c r="A1012" s="333"/>
      <c r="C1012" s="490" t="s">
        <v>85</v>
      </c>
      <c r="D1012" s="364"/>
      <c r="E1012" s="364"/>
      <c r="F1012" s="364"/>
      <c r="G1012" s="364"/>
      <c r="H1012" s="364"/>
      <c r="I1012" s="481">
        <v>0</v>
      </c>
    </row>
    <row r="1013" spans="1:10" ht="15" customHeight="1">
      <c r="A1013" s="333"/>
      <c r="C1013" s="400" t="s">
        <v>86</v>
      </c>
      <c r="D1013" s="355" t="s">
        <v>87</v>
      </c>
      <c r="E1013" s="356"/>
      <c r="F1013" s="357"/>
      <c r="G1013" s="357"/>
      <c r="H1013" s="357"/>
      <c r="I1013" s="476"/>
    </row>
    <row r="1014" spans="1:10" ht="15" customHeight="1">
      <c r="A1014" s="333"/>
      <c r="C1014" s="487">
        <v>1</v>
      </c>
      <c r="D1014" s="356" t="s">
        <v>872</v>
      </c>
      <c r="E1014" s="356"/>
      <c r="F1014" s="356" t="s">
        <v>873</v>
      </c>
      <c r="G1014" s="551">
        <v>8.4000000000000005E-2</v>
      </c>
      <c r="H1014" s="390">
        <v>1</v>
      </c>
      <c r="I1014" s="530">
        <f>G1014*H1014</f>
        <v>8.4000000000000005E-2</v>
      </c>
    </row>
    <row r="1015" spans="1:10" ht="15" customHeight="1">
      <c r="A1015" s="333"/>
      <c r="C1015" s="490" t="s">
        <v>88</v>
      </c>
      <c r="D1015" s="364"/>
      <c r="E1015" s="364"/>
      <c r="F1015" s="364"/>
      <c r="G1015" s="364"/>
      <c r="H1015" s="364"/>
      <c r="I1015" s="531">
        <f>SUM(I1014)</f>
        <v>8.4000000000000005E-2</v>
      </c>
    </row>
    <row r="1016" spans="1:10" ht="15" customHeight="1">
      <c r="A1016" s="333"/>
      <c r="C1016" s="322" t="s">
        <v>89</v>
      </c>
      <c r="D1016" s="369" t="s">
        <v>90</v>
      </c>
      <c r="E1016" s="370"/>
      <c r="F1016" s="370"/>
      <c r="G1016" s="370"/>
      <c r="H1016" s="370"/>
      <c r="I1016" s="441">
        <f>I1010+I1012+I1015</f>
        <v>99086.483999999997</v>
      </c>
    </row>
    <row r="1017" spans="1:10" ht="15" customHeight="1">
      <c r="A1017" s="333"/>
      <c r="C1017" s="322" t="s">
        <v>91</v>
      </c>
      <c r="D1017" s="369" t="s">
        <v>684</v>
      </c>
      <c r="E1017" s="370"/>
      <c r="F1017" s="370"/>
      <c r="G1017" s="370"/>
      <c r="H1017" s="372">
        <f>H1002</f>
        <v>0.1</v>
      </c>
      <c r="I1017" s="441">
        <f>I1016*H1017</f>
        <v>9908.6484</v>
      </c>
    </row>
    <row r="1018" spans="1:10" ht="15" customHeight="1">
      <c r="A1018" s="333"/>
      <c r="C1018" s="322" t="s">
        <v>93</v>
      </c>
      <c r="D1018" s="369" t="s">
        <v>94</v>
      </c>
      <c r="E1018" s="370"/>
      <c r="F1018" s="370"/>
      <c r="G1018" s="370"/>
      <c r="H1018" s="370"/>
      <c r="I1018" s="442">
        <f>SUM(I1016:I1017)</f>
        <v>108995.1324</v>
      </c>
    </row>
    <row r="1019" spans="1:10" ht="15" customHeight="1">
      <c r="A1019" s="333"/>
      <c r="C1019" s="46"/>
      <c r="D1019" s="46"/>
      <c r="G1019" s="102"/>
      <c r="H1019" s="112"/>
      <c r="I1019" s="47"/>
    </row>
    <row r="1020" spans="1:10" ht="15" customHeight="1">
      <c r="A1020" s="333"/>
      <c r="C1020" s="184" t="s">
        <v>920</v>
      </c>
      <c r="D1020" s="486" t="s">
        <v>921</v>
      </c>
      <c r="E1020" s="186"/>
      <c r="F1020" s="324"/>
      <c r="G1020" s="324"/>
      <c r="H1020" s="324"/>
      <c r="I1020" s="188">
        <f>ROUNDDOWN(I1033,-2)</f>
        <v>30200</v>
      </c>
    </row>
    <row r="1021" spans="1:10" ht="15" customHeight="1">
      <c r="A1021" s="333"/>
      <c r="C1021" s="189" t="s">
        <v>65</v>
      </c>
      <c r="D1021" s="190" t="s">
        <v>66</v>
      </c>
      <c r="E1021" s="190"/>
      <c r="F1021" s="190" t="s">
        <v>669</v>
      </c>
      <c r="G1021" s="190" t="s">
        <v>67</v>
      </c>
      <c r="H1021" s="190" t="s">
        <v>670</v>
      </c>
      <c r="I1021" s="482" t="s">
        <v>671</v>
      </c>
      <c r="J1021" s="47"/>
    </row>
    <row r="1022" spans="1:10" ht="15" customHeight="1">
      <c r="A1022" s="333"/>
      <c r="C1022" s="193" t="s">
        <v>69</v>
      </c>
      <c r="D1022" s="194" t="s">
        <v>672</v>
      </c>
      <c r="E1022" s="195"/>
      <c r="F1022" s="196"/>
      <c r="G1022" s="196"/>
      <c r="H1022" s="196"/>
      <c r="I1022" s="464"/>
    </row>
    <row r="1023" spans="1:10" ht="15" customHeight="1">
      <c r="A1023" s="333"/>
      <c r="C1023" s="199">
        <v>1</v>
      </c>
      <c r="D1023" s="195" t="s">
        <v>8</v>
      </c>
      <c r="E1023" s="200" t="s">
        <v>9</v>
      </c>
      <c r="F1023" s="200" t="s">
        <v>10</v>
      </c>
      <c r="G1023" s="201">
        <v>0.14000000000000001</v>
      </c>
      <c r="H1023" s="62">
        <v>176000</v>
      </c>
      <c r="I1023" s="203">
        <f>G1023*H1023</f>
        <v>24640.000000000004</v>
      </c>
    </row>
    <row r="1024" spans="1:10" ht="15" customHeight="1">
      <c r="A1024" s="333"/>
      <c r="C1024" s="199">
        <v>2</v>
      </c>
      <c r="D1024" s="195" t="s">
        <v>31</v>
      </c>
      <c r="E1024" s="200" t="s">
        <v>32</v>
      </c>
      <c r="F1024" s="200" t="s">
        <v>10</v>
      </c>
      <c r="G1024" s="201">
        <v>1.4E-2</v>
      </c>
      <c r="H1024" s="62">
        <v>206000</v>
      </c>
      <c r="I1024" s="203">
        <f>G1024*H1024</f>
        <v>2884</v>
      </c>
    </row>
    <row r="1025" spans="1:10" ht="15" customHeight="1">
      <c r="A1025" s="333"/>
      <c r="C1025" s="285" t="s">
        <v>708</v>
      </c>
      <c r="D1025" s="216"/>
      <c r="E1025" s="216"/>
      <c r="F1025" s="216"/>
      <c r="G1025" s="216"/>
      <c r="H1025" s="466"/>
      <c r="I1025" s="208">
        <f>SUM(I1023:I1024)</f>
        <v>27524.000000000004</v>
      </c>
    </row>
    <row r="1026" spans="1:10" ht="15" customHeight="1">
      <c r="A1026" s="333"/>
      <c r="C1026" s="193" t="s">
        <v>72</v>
      </c>
      <c r="D1026" s="194" t="s">
        <v>73</v>
      </c>
      <c r="E1026" s="195"/>
      <c r="F1026" s="196"/>
      <c r="G1026" s="196"/>
      <c r="H1026" s="196"/>
      <c r="I1026" s="464"/>
    </row>
    <row r="1027" spans="1:10" ht="15" customHeight="1">
      <c r="A1027" s="333"/>
      <c r="C1027" s="285" t="s">
        <v>85</v>
      </c>
      <c r="D1027" s="216"/>
      <c r="E1027" s="216"/>
      <c r="F1027" s="216"/>
      <c r="G1027" s="216"/>
      <c r="H1027" s="466"/>
      <c r="I1027" s="467">
        <v>0</v>
      </c>
    </row>
    <row r="1028" spans="1:10" ht="15" customHeight="1">
      <c r="A1028" s="333"/>
      <c r="C1028" s="193" t="s">
        <v>86</v>
      </c>
      <c r="D1028" s="194" t="s">
        <v>87</v>
      </c>
      <c r="E1028" s="195"/>
      <c r="F1028" s="196"/>
      <c r="G1028" s="196"/>
      <c r="H1028" s="196"/>
      <c r="I1028" s="464"/>
    </row>
    <row r="1029" spans="1:10" ht="15" customHeight="1">
      <c r="A1029" s="333"/>
      <c r="C1029" s="250">
        <v>1</v>
      </c>
      <c r="D1029" s="195" t="s">
        <v>872</v>
      </c>
      <c r="E1029" s="195"/>
      <c r="F1029" s="195" t="s">
        <v>873</v>
      </c>
      <c r="G1029" s="296">
        <v>5.0000000000000001E-3</v>
      </c>
      <c r="H1029" s="388">
        <v>1</v>
      </c>
      <c r="I1029" s="524">
        <f>G1029*H1029</f>
        <v>5.0000000000000001E-3</v>
      </c>
    </row>
    <row r="1030" spans="1:10" ht="15" customHeight="1">
      <c r="A1030" s="333"/>
      <c r="C1030" s="285" t="s">
        <v>88</v>
      </c>
      <c r="D1030" s="216"/>
      <c r="E1030" s="216"/>
      <c r="F1030" s="216"/>
      <c r="G1030" s="216"/>
      <c r="H1030" s="466"/>
      <c r="I1030" s="525">
        <f>SUM(I1029)</f>
        <v>5.0000000000000001E-3</v>
      </c>
    </row>
    <row r="1031" spans="1:10" ht="15" customHeight="1">
      <c r="A1031" s="333"/>
      <c r="C1031" s="220" t="s">
        <v>89</v>
      </c>
      <c r="D1031" s="221" t="s">
        <v>90</v>
      </c>
      <c r="E1031" s="222"/>
      <c r="F1031" s="222"/>
      <c r="G1031" s="222"/>
      <c r="H1031" s="225"/>
      <c r="I1031" s="547">
        <f>I1025+I1027+I1030</f>
        <v>27524.005000000005</v>
      </c>
    </row>
    <row r="1032" spans="1:10" ht="15" customHeight="1">
      <c r="A1032" s="333"/>
      <c r="C1032" s="220" t="s">
        <v>91</v>
      </c>
      <c r="D1032" s="221" t="s">
        <v>684</v>
      </c>
      <c r="E1032" s="222"/>
      <c r="F1032" s="222"/>
      <c r="G1032" s="225"/>
      <c r="H1032" s="226">
        <f>H1017</f>
        <v>0.1</v>
      </c>
      <c r="I1032" s="547">
        <f>I1031*H1032</f>
        <v>2752.4005000000006</v>
      </c>
    </row>
    <row r="1033" spans="1:10" ht="15" customHeight="1" thickBot="1">
      <c r="A1033" s="333"/>
      <c r="C1033" s="231" t="s">
        <v>93</v>
      </c>
      <c r="D1033" s="232" t="s">
        <v>94</v>
      </c>
      <c r="E1033" s="233"/>
      <c r="F1033" s="233"/>
      <c r="G1033" s="233"/>
      <c r="H1033" s="458"/>
      <c r="I1033" s="235">
        <f>SUM(I1031:I1032)</f>
        <v>30276.405500000004</v>
      </c>
    </row>
    <row r="1034" spans="1:10" ht="15" customHeight="1">
      <c r="A1034" s="333"/>
      <c r="C1034" s="46"/>
      <c r="D1034" s="46"/>
      <c r="G1034" s="102"/>
      <c r="H1034" s="112"/>
      <c r="I1034" s="47"/>
    </row>
    <row r="1035" spans="1:10" ht="15" customHeight="1">
      <c r="A1035" s="333"/>
      <c r="C1035" s="459" t="s">
        <v>922</v>
      </c>
      <c r="D1035" s="460" t="s">
        <v>923</v>
      </c>
      <c r="E1035" s="460"/>
      <c r="F1035" s="460"/>
      <c r="G1035" s="460"/>
      <c r="H1035" s="460"/>
      <c r="I1035" s="460"/>
    </row>
    <row r="1036" spans="1:10" ht="15" customHeight="1" thickBot="1">
      <c r="A1036" s="333"/>
      <c r="C1036" s="459" t="s">
        <v>924</v>
      </c>
      <c r="D1036" s="460" t="s">
        <v>851</v>
      </c>
      <c r="E1036" s="460"/>
      <c r="F1036" s="460"/>
      <c r="G1036" s="460"/>
      <c r="H1036" s="460"/>
      <c r="I1036" s="460"/>
    </row>
    <row r="1037" spans="1:10" ht="15" customHeight="1">
      <c r="A1037" s="333"/>
      <c r="C1037" s="236" t="s">
        <v>925</v>
      </c>
      <c r="D1037" s="1388" t="s">
        <v>926</v>
      </c>
      <c r="E1037" s="1389"/>
      <c r="F1037" s="1389"/>
      <c r="G1037" s="1389"/>
      <c r="H1037" s="1390"/>
      <c r="I1037" s="241">
        <f>ROUNDDOWN(I1049,-2)</f>
        <v>307300</v>
      </c>
    </row>
    <row r="1038" spans="1:10" ht="15" customHeight="1">
      <c r="A1038" s="333"/>
      <c r="B1038" s="113"/>
      <c r="C1038" s="189" t="s">
        <v>65</v>
      </c>
      <c r="D1038" s="190" t="s">
        <v>66</v>
      </c>
      <c r="E1038" s="190"/>
      <c r="F1038" s="190" t="s">
        <v>669</v>
      </c>
      <c r="G1038" s="190" t="s">
        <v>67</v>
      </c>
      <c r="H1038" s="190" t="s">
        <v>670</v>
      </c>
      <c r="I1038" s="482" t="s">
        <v>671</v>
      </c>
      <c r="J1038" s="47"/>
    </row>
    <row r="1039" spans="1:10" ht="15" customHeight="1">
      <c r="A1039" s="333"/>
      <c r="C1039" s="193" t="s">
        <v>69</v>
      </c>
      <c r="D1039" s="194" t="s">
        <v>672</v>
      </c>
      <c r="E1039" s="195"/>
      <c r="F1039" s="196"/>
      <c r="G1039" s="196"/>
      <c r="H1039" s="196"/>
      <c r="I1039" s="464"/>
    </row>
    <row r="1040" spans="1:10" ht="15" customHeight="1">
      <c r="A1040" s="333"/>
      <c r="C1040" s="199">
        <v>1</v>
      </c>
      <c r="D1040" s="195" t="s">
        <v>8</v>
      </c>
      <c r="E1040" s="200" t="s">
        <v>9</v>
      </c>
      <c r="F1040" s="200" t="s">
        <v>10</v>
      </c>
      <c r="G1040" s="201">
        <v>1.5</v>
      </c>
      <c r="H1040" s="62">
        <v>176000</v>
      </c>
      <c r="I1040" s="203">
        <f>G1040*H1040</f>
        <v>264000</v>
      </c>
    </row>
    <row r="1041" spans="1:10" ht="15" customHeight="1">
      <c r="A1041" s="333"/>
      <c r="C1041" s="199">
        <v>2</v>
      </c>
      <c r="D1041" s="195" t="s">
        <v>31</v>
      </c>
      <c r="E1041" s="200" t="s">
        <v>32</v>
      </c>
      <c r="F1041" s="200" t="s">
        <v>10</v>
      </c>
      <c r="G1041" s="201">
        <v>7.4999999999999997E-2</v>
      </c>
      <c r="H1041" s="62">
        <v>206000</v>
      </c>
      <c r="I1041" s="203">
        <f>G1041*H1041</f>
        <v>15450</v>
      </c>
    </row>
    <row r="1042" spans="1:10" ht="15" customHeight="1">
      <c r="A1042" s="333"/>
      <c r="C1042" s="285" t="s">
        <v>708</v>
      </c>
      <c r="D1042" s="216"/>
      <c r="E1042" s="216"/>
      <c r="F1042" s="216"/>
      <c r="G1042" s="216"/>
      <c r="H1042" s="466"/>
      <c r="I1042" s="208">
        <f>SUM(I1040:I1041)</f>
        <v>279450</v>
      </c>
    </row>
    <row r="1043" spans="1:10" ht="15" customHeight="1">
      <c r="A1043" s="333"/>
      <c r="C1043" s="193" t="s">
        <v>72</v>
      </c>
      <c r="D1043" s="194" t="s">
        <v>73</v>
      </c>
      <c r="E1043" s="195"/>
      <c r="F1043" s="196"/>
      <c r="G1043" s="196"/>
      <c r="H1043" s="196"/>
      <c r="I1043" s="464"/>
    </row>
    <row r="1044" spans="1:10" ht="15" customHeight="1">
      <c r="A1044" s="333"/>
      <c r="C1044" s="285" t="s">
        <v>85</v>
      </c>
      <c r="D1044" s="216"/>
      <c r="E1044" s="216"/>
      <c r="F1044" s="216"/>
      <c r="G1044" s="216"/>
      <c r="H1044" s="466"/>
      <c r="I1044" s="467">
        <v>0</v>
      </c>
    </row>
    <row r="1045" spans="1:10" ht="15" customHeight="1">
      <c r="A1045" s="333"/>
      <c r="C1045" s="193" t="s">
        <v>86</v>
      </c>
      <c r="D1045" s="194" t="s">
        <v>87</v>
      </c>
      <c r="E1045" s="195"/>
      <c r="F1045" s="196"/>
      <c r="G1045" s="196"/>
      <c r="H1045" s="196"/>
      <c r="I1045" s="464"/>
    </row>
    <row r="1046" spans="1:10" ht="15" customHeight="1">
      <c r="A1046" s="333"/>
      <c r="C1046" s="285" t="s">
        <v>88</v>
      </c>
      <c r="D1046" s="216"/>
      <c r="E1046" s="216"/>
      <c r="F1046" s="216"/>
      <c r="G1046" s="216"/>
      <c r="H1046" s="466"/>
      <c r="I1046" s="467">
        <v>0</v>
      </c>
    </row>
    <row r="1047" spans="1:10" ht="15" customHeight="1">
      <c r="A1047" s="333"/>
      <c r="C1047" s="220" t="s">
        <v>89</v>
      </c>
      <c r="D1047" s="221" t="s">
        <v>90</v>
      </c>
      <c r="E1047" s="222"/>
      <c r="F1047" s="222"/>
      <c r="G1047" s="222"/>
      <c r="H1047" s="225"/>
      <c r="I1047" s="224">
        <f>I1042+I1044+I1046</f>
        <v>279450</v>
      </c>
    </row>
    <row r="1048" spans="1:10" ht="15" customHeight="1">
      <c r="A1048" s="333"/>
      <c r="C1048" s="220" t="s">
        <v>91</v>
      </c>
      <c r="D1048" s="221" t="s">
        <v>684</v>
      </c>
      <c r="E1048" s="222"/>
      <c r="F1048" s="222"/>
      <c r="G1048" s="225"/>
      <c r="H1048" s="226">
        <f>H1032</f>
        <v>0.1</v>
      </c>
      <c r="I1048" s="224">
        <f>I1047*H1048</f>
        <v>27945</v>
      </c>
    </row>
    <row r="1049" spans="1:10" ht="15" customHeight="1">
      <c r="A1049" s="333"/>
      <c r="C1049" s="329" t="s">
        <v>93</v>
      </c>
      <c r="D1049" s="330" t="s">
        <v>94</v>
      </c>
      <c r="E1049" s="247"/>
      <c r="F1049" s="247"/>
      <c r="G1049" s="247"/>
      <c r="H1049" s="399"/>
      <c r="I1049" s="303">
        <f>SUM(I1047:I1048)</f>
        <v>307395</v>
      </c>
    </row>
    <row r="1050" spans="1:10" ht="15" customHeight="1">
      <c r="A1050" s="333"/>
      <c r="C1050" s="46"/>
      <c r="D1050" s="46"/>
      <c r="G1050" s="102"/>
      <c r="H1050" s="112"/>
      <c r="I1050" s="47"/>
    </row>
    <row r="1051" spans="1:10" ht="15" customHeight="1">
      <c r="A1051" s="333"/>
      <c r="C1051" s="242" t="s">
        <v>927</v>
      </c>
      <c r="D1051" s="1391" t="s">
        <v>928</v>
      </c>
      <c r="E1051" s="1391"/>
      <c r="F1051" s="1391"/>
      <c r="G1051" s="1391"/>
      <c r="H1051" s="1391"/>
      <c r="I1051" s="522">
        <f>ROUNDDOWN(I1063,-2)</f>
        <v>270300</v>
      </c>
    </row>
    <row r="1052" spans="1:10" ht="15" customHeight="1">
      <c r="A1052" s="333"/>
      <c r="C1052" s="189" t="s">
        <v>65</v>
      </c>
      <c r="D1052" s="190" t="s">
        <v>66</v>
      </c>
      <c r="E1052" s="190"/>
      <c r="F1052" s="190" t="s">
        <v>669</v>
      </c>
      <c r="G1052" s="190" t="s">
        <v>67</v>
      </c>
      <c r="H1052" s="190" t="s">
        <v>670</v>
      </c>
      <c r="I1052" s="482" t="s">
        <v>671</v>
      </c>
    </row>
    <row r="1053" spans="1:10" ht="15" customHeight="1">
      <c r="A1053" s="333"/>
      <c r="C1053" s="193" t="s">
        <v>69</v>
      </c>
      <c r="D1053" s="194" t="s">
        <v>672</v>
      </c>
      <c r="E1053" s="195"/>
      <c r="F1053" s="196"/>
      <c r="G1053" s="196"/>
      <c r="H1053" s="196"/>
      <c r="I1053" s="464"/>
    </row>
    <row r="1054" spans="1:10" ht="15" customHeight="1">
      <c r="A1054" s="333"/>
      <c r="C1054" s="199">
        <v>1</v>
      </c>
      <c r="D1054" s="195" t="s">
        <v>8</v>
      </c>
      <c r="E1054" s="200" t="s">
        <v>9</v>
      </c>
      <c r="F1054" s="200" t="s">
        <v>10</v>
      </c>
      <c r="G1054" s="201">
        <v>1.25</v>
      </c>
      <c r="H1054" s="62">
        <v>176000</v>
      </c>
      <c r="I1054" s="203">
        <f>G1054*H1054</f>
        <v>220000</v>
      </c>
    </row>
    <row r="1055" spans="1:10" ht="15" customHeight="1">
      <c r="A1055" s="333"/>
      <c r="C1055" s="199">
        <v>2</v>
      </c>
      <c r="D1055" s="195" t="s">
        <v>31</v>
      </c>
      <c r="E1055" s="200" t="s">
        <v>32</v>
      </c>
      <c r="F1055" s="200" t="s">
        <v>10</v>
      </c>
      <c r="G1055" s="201">
        <v>0.125</v>
      </c>
      <c r="H1055" s="62">
        <v>206000</v>
      </c>
      <c r="I1055" s="203">
        <f>G1055*H1055</f>
        <v>25750</v>
      </c>
    </row>
    <row r="1056" spans="1:10" ht="15" customHeight="1">
      <c r="A1056" s="333"/>
      <c r="C1056" s="285" t="s">
        <v>708</v>
      </c>
      <c r="D1056" s="216"/>
      <c r="E1056" s="216"/>
      <c r="F1056" s="216"/>
      <c r="G1056" s="216"/>
      <c r="H1056" s="466"/>
      <c r="I1056" s="208">
        <f>SUM(I1054:I1055)</f>
        <v>245750</v>
      </c>
      <c r="J1056" s="47"/>
    </row>
    <row r="1057" spans="1:9" ht="15" customHeight="1">
      <c r="A1057" s="333"/>
      <c r="C1057" s="193" t="s">
        <v>72</v>
      </c>
      <c r="D1057" s="194" t="s">
        <v>73</v>
      </c>
      <c r="E1057" s="195"/>
      <c r="F1057" s="196"/>
      <c r="G1057" s="196"/>
      <c r="H1057" s="196"/>
      <c r="I1057" s="464"/>
    </row>
    <row r="1058" spans="1:9" ht="15" customHeight="1">
      <c r="A1058" s="333"/>
      <c r="C1058" s="285" t="s">
        <v>85</v>
      </c>
      <c r="D1058" s="216"/>
      <c r="E1058" s="216"/>
      <c r="F1058" s="216"/>
      <c r="G1058" s="216"/>
      <c r="H1058" s="466"/>
      <c r="I1058" s="467">
        <v>0</v>
      </c>
    </row>
    <row r="1059" spans="1:9" ht="15" customHeight="1">
      <c r="A1059" s="333"/>
      <c r="C1059" s="193" t="s">
        <v>86</v>
      </c>
      <c r="D1059" s="194" t="s">
        <v>87</v>
      </c>
      <c r="E1059" s="195"/>
      <c r="F1059" s="196"/>
      <c r="G1059" s="196"/>
      <c r="H1059" s="196"/>
      <c r="I1059" s="464"/>
    </row>
    <row r="1060" spans="1:9" ht="15" customHeight="1">
      <c r="A1060" s="333"/>
      <c r="C1060" s="285" t="s">
        <v>88</v>
      </c>
      <c r="D1060" s="216"/>
      <c r="E1060" s="216"/>
      <c r="F1060" s="216"/>
      <c r="G1060" s="216"/>
      <c r="H1060" s="466"/>
      <c r="I1060" s="467">
        <v>0</v>
      </c>
    </row>
    <row r="1061" spans="1:9" ht="15" customHeight="1">
      <c r="A1061" s="333"/>
      <c r="C1061" s="220" t="s">
        <v>89</v>
      </c>
      <c r="D1061" s="221" t="s">
        <v>90</v>
      </c>
      <c r="E1061" s="222"/>
      <c r="F1061" s="222"/>
      <c r="G1061" s="222"/>
      <c r="H1061" s="225"/>
      <c r="I1061" s="224">
        <f>I1056+I1058+I1060</f>
        <v>245750</v>
      </c>
    </row>
    <row r="1062" spans="1:9" ht="15" customHeight="1">
      <c r="A1062" s="333"/>
      <c r="C1062" s="220" t="s">
        <v>91</v>
      </c>
      <c r="D1062" s="221" t="s">
        <v>684</v>
      </c>
      <c r="E1062" s="222"/>
      <c r="F1062" s="222"/>
      <c r="G1062" s="225"/>
      <c r="H1062" s="226">
        <f>H1048</f>
        <v>0.1</v>
      </c>
      <c r="I1062" s="224">
        <f>I1061*H1062</f>
        <v>24575</v>
      </c>
    </row>
    <row r="1063" spans="1:9" ht="15" customHeight="1">
      <c r="A1063" s="333"/>
      <c r="C1063" s="329" t="s">
        <v>93</v>
      </c>
      <c r="D1063" s="330" t="s">
        <v>94</v>
      </c>
      <c r="E1063" s="247"/>
      <c r="F1063" s="247"/>
      <c r="G1063" s="247"/>
      <c r="H1063" s="399"/>
      <c r="I1063" s="303">
        <f>SUM(I1061:I1062)</f>
        <v>270325</v>
      </c>
    </row>
    <row r="1064" spans="1:9" ht="15" customHeight="1">
      <c r="A1064" s="333"/>
      <c r="C1064" s="46"/>
      <c r="D1064" s="46"/>
      <c r="G1064" s="102"/>
      <c r="H1064" s="112"/>
      <c r="I1064" s="47"/>
    </row>
    <row r="1065" spans="1:9" ht="15" customHeight="1">
      <c r="A1065" s="333"/>
      <c r="C1065" s="184" t="s">
        <v>929</v>
      </c>
      <c r="D1065" s="1381" t="s">
        <v>930</v>
      </c>
      <c r="E1065" s="1385"/>
      <c r="F1065" s="1385"/>
      <c r="G1065" s="1385"/>
      <c r="H1065" s="1386"/>
      <c r="I1065" s="188">
        <f>ROUNDDOWN(I1077,-2)</f>
        <v>303900</v>
      </c>
    </row>
    <row r="1066" spans="1:9" ht="15" customHeight="1">
      <c r="A1066" s="333"/>
      <c r="C1066" s="189" t="s">
        <v>65</v>
      </c>
      <c r="D1066" s="190" t="s">
        <v>66</v>
      </c>
      <c r="E1066" s="190"/>
      <c r="F1066" s="190" t="s">
        <v>669</v>
      </c>
      <c r="G1066" s="190" t="s">
        <v>67</v>
      </c>
      <c r="H1066" s="190" t="s">
        <v>670</v>
      </c>
      <c r="I1066" s="482" t="s">
        <v>671</v>
      </c>
    </row>
    <row r="1067" spans="1:9" ht="15" customHeight="1">
      <c r="A1067" s="333"/>
      <c r="C1067" s="193" t="s">
        <v>69</v>
      </c>
      <c r="D1067" s="194" t="s">
        <v>672</v>
      </c>
      <c r="E1067" s="195"/>
      <c r="F1067" s="196"/>
      <c r="G1067" s="196"/>
      <c r="H1067" s="196"/>
      <c r="I1067" s="464"/>
    </row>
    <row r="1068" spans="1:9" ht="15" customHeight="1">
      <c r="A1068" s="333"/>
      <c r="C1068" s="199">
        <v>1</v>
      </c>
      <c r="D1068" s="195" t="s">
        <v>8</v>
      </c>
      <c r="E1068" s="200" t="s">
        <v>9</v>
      </c>
      <c r="F1068" s="200" t="s">
        <v>10</v>
      </c>
      <c r="G1068" s="201">
        <v>1.5</v>
      </c>
      <c r="H1068" s="62">
        <v>176000</v>
      </c>
      <c r="I1068" s="203">
        <f>G1068*H1068</f>
        <v>264000</v>
      </c>
    </row>
    <row r="1069" spans="1:9" ht="15" customHeight="1">
      <c r="A1069" s="333"/>
      <c r="C1069" s="199">
        <v>2</v>
      </c>
      <c r="D1069" s="195" t="s">
        <v>31</v>
      </c>
      <c r="E1069" s="200" t="s">
        <v>32</v>
      </c>
      <c r="F1069" s="200" t="s">
        <v>10</v>
      </c>
      <c r="G1069" s="201">
        <v>0.06</v>
      </c>
      <c r="H1069" s="62">
        <v>206000</v>
      </c>
      <c r="I1069" s="203">
        <f>G1069*H1069</f>
        <v>12360</v>
      </c>
    </row>
    <row r="1070" spans="1:9" ht="15" customHeight="1">
      <c r="A1070" s="333"/>
      <c r="C1070" s="285" t="s">
        <v>708</v>
      </c>
      <c r="D1070" s="216"/>
      <c r="E1070" s="216"/>
      <c r="F1070" s="216"/>
      <c r="G1070" s="216"/>
      <c r="H1070" s="466"/>
      <c r="I1070" s="208">
        <f>SUM(I1068:I1069)</f>
        <v>276360</v>
      </c>
    </row>
    <row r="1071" spans="1:9" ht="15" customHeight="1">
      <c r="A1071" s="333"/>
      <c r="C1071" s="193" t="s">
        <v>72</v>
      </c>
      <c r="D1071" s="194" t="s">
        <v>73</v>
      </c>
      <c r="E1071" s="195"/>
      <c r="F1071" s="196"/>
      <c r="G1071" s="196"/>
      <c r="H1071" s="196"/>
      <c r="I1071" s="464"/>
    </row>
    <row r="1072" spans="1:9" ht="15" customHeight="1">
      <c r="A1072" s="333"/>
      <c r="C1072" s="285" t="s">
        <v>85</v>
      </c>
      <c r="D1072" s="216"/>
      <c r="E1072" s="216"/>
      <c r="F1072" s="216"/>
      <c r="G1072" s="216"/>
      <c r="H1072" s="466"/>
      <c r="I1072" s="467">
        <v>0</v>
      </c>
    </row>
    <row r="1073" spans="1:10" ht="15" customHeight="1">
      <c r="A1073" s="333"/>
      <c r="C1073" s="193" t="s">
        <v>86</v>
      </c>
      <c r="D1073" s="194" t="s">
        <v>87</v>
      </c>
      <c r="E1073" s="195"/>
      <c r="F1073" s="196"/>
      <c r="G1073" s="196"/>
      <c r="H1073" s="196"/>
      <c r="I1073" s="464"/>
    </row>
    <row r="1074" spans="1:10" ht="15" customHeight="1">
      <c r="A1074" s="333"/>
      <c r="C1074" s="285" t="s">
        <v>88</v>
      </c>
      <c r="D1074" s="216"/>
      <c r="E1074" s="216"/>
      <c r="F1074" s="216"/>
      <c r="G1074" s="216"/>
      <c r="H1074" s="466"/>
      <c r="I1074" s="467">
        <v>0</v>
      </c>
      <c r="J1074" s="47"/>
    </row>
    <row r="1075" spans="1:10" ht="15" customHeight="1">
      <c r="A1075" s="333"/>
      <c r="C1075" s="220" t="s">
        <v>89</v>
      </c>
      <c r="D1075" s="221" t="s">
        <v>90</v>
      </c>
      <c r="E1075" s="222"/>
      <c r="F1075" s="222"/>
      <c r="G1075" s="222"/>
      <c r="H1075" s="225"/>
      <c r="I1075" s="224">
        <f>I1070+I1072+I1074</f>
        <v>276360</v>
      </c>
    </row>
    <row r="1076" spans="1:10" ht="15" customHeight="1">
      <c r="A1076" s="333"/>
      <c r="C1076" s="220" t="s">
        <v>91</v>
      </c>
      <c r="D1076" s="228" t="s">
        <v>684</v>
      </c>
      <c r="E1076" s="229"/>
      <c r="F1076" s="229"/>
      <c r="G1076" s="313"/>
      <c r="H1076" s="314">
        <f>H1062</f>
        <v>0.1</v>
      </c>
      <c r="I1076" s="224">
        <f>I1075*H1076</f>
        <v>27636</v>
      </c>
    </row>
    <row r="1077" spans="1:10" ht="15" customHeight="1">
      <c r="A1077" s="333"/>
      <c r="C1077" s="545" t="s">
        <v>93</v>
      </c>
      <c r="D1077" s="513" t="s">
        <v>94</v>
      </c>
      <c r="E1077" s="244"/>
      <c r="F1077" s="244"/>
      <c r="G1077" s="244"/>
      <c r="H1077" s="514"/>
      <c r="I1077" s="516">
        <f>SUM(I1075:I1076)</f>
        <v>303996</v>
      </c>
    </row>
    <row r="1078" spans="1:10" ht="15" customHeight="1">
      <c r="A1078" s="333"/>
      <c r="D1078" s="46"/>
      <c r="E1078" s="335"/>
      <c r="F1078" s="335"/>
      <c r="G1078" s="336"/>
      <c r="H1078" s="337"/>
      <c r="I1078" s="47"/>
    </row>
    <row r="1079" spans="1:10" ht="15" customHeight="1">
      <c r="A1079" s="333"/>
      <c r="C1079" s="184" t="s">
        <v>931</v>
      </c>
      <c r="D1079" s="1385" t="s">
        <v>932</v>
      </c>
      <c r="E1079" s="1385"/>
      <c r="F1079" s="1385"/>
      <c r="G1079" s="1385"/>
      <c r="H1079" s="1385"/>
      <c r="I1079" s="188">
        <f>ROUNDDOWN(I1091,-2)</f>
        <v>301000</v>
      </c>
    </row>
    <row r="1080" spans="1:10" ht="15" customHeight="1">
      <c r="A1080" s="333"/>
      <c r="C1080" s="189" t="s">
        <v>65</v>
      </c>
      <c r="D1080" s="190" t="s">
        <v>66</v>
      </c>
      <c r="E1080" s="190"/>
      <c r="F1080" s="190" t="s">
        <v>669</v>
      </c>
      <c r="G1080" s="190" t="s">
        <v>67</v>
      </c>
      <c r="H1080" s="190" t="s">
        <v>670</v>
      </c>
      <c r="I1080" s="482" t="s">
        <v>671</v>
      </c>
    </row>
    <row r="1081" spans="1:10" ht="15" customHeight="1">
      <c r="A1081" s="333"/>
      <c r="C1081" s="193" t="s">
        <v>69</v>
      </c>
      <c r="D1081" s="194" t="s">
        <v>672</v>
      </c>
      <c r="E1081" s="195"/>
      <c r="F1081" s="196"/>
      <c r="G1081" s="196"/>
      <c r="H1081" s="196"/>
      <c r="I1081" s="464"/>
    </row>
    <row r="1082" spans="1:10" ht="15" customHeight="1">
      <c r="A1082" s="333"/>
      <c r="C1082" s="199">
        <v>1</v>
      </c>
      <c r="D1082" s="195" t="s">
        <v>8</v>
      </c>
      <c r="E1082" s="200" t="s">
        <v>9</v>
      </c>
      <c r="F1082" s="200" t="s">
        <v>10</v>
      </c>
      <c r="G1082" s="201">
        <v>1.3919999999999999</v>
      </c>
      <c r="H1082" s="62">
        <v>176000</v>
      </c>
      <c r="I1082" s="203">
        <f>G1082*H1082</f>
        <v>244991.99999999997</v>
      </c>
    </row>
    <row r="1083" spans="1:10" ht="15" customHeight="1">
      <c r="A1083" s="333"/>
      <c r="C1083" s="199">
        <v>2</v>
      </c>
      <c r="D1083" s="195" t="s">
        <v>31</v>
      </c>
      <c r="E1083" s="200" t="s">
        <v>32</v>
      </c>
      <c r="F1083" s="200" t="s">
        <v>10</v>
      </c>
      <c r="G1083" s="201">
        <v>0.13919999999999999</v>
      </c>
      <c r="H1083" s="62">
        <v>206000</v>
      </c>
      <c r="I1083" s="203">
        <f>G1083*H1083</f>
        <v>28675.199999999997</v>
      </c>
    </row>
    <row r="1084" spans="1:10" ht="15" customHeight="1">
      <c r="A1084" s="333"/>
      <c r="C1084" s="204" t="s">
        <v>708</v>
      </c>
      <c r="D1084" s="215"/>
      <c r="E1084" s="216"/>
      <c r="F1084" s="216"/>
      <c r="G1084" s="216"/>
      <c r="H1084" s="466"/>
      <c r="I1084" s="208">
        <f>SUM(I1082:I1083)</f>
        <v>273667.19999999995</v>
      </c>
    </row>
    <row r="1085" spans="1:10" ht="15" customHeight="1">
      <c r="A1085" s="333"/>
      <c r="C1085" s="193" t="s">
        <v>72</v>
      </c>
      <c r="D1085" s="194" t="s">
        <v>73</v>
      </c>
      <c r="E1085" s="195"/>
      <c r="F1085" s="196"/>
      <c r="G1085" s="196"/>
      <c r="H1085" s="196"/>
      <c r="I1085" s="464"/>
    </row>
    <row r="1086" spans="1:10" ht="15" customHeight="1">
      <c r="A1086" s="333"/>
      <c r="C1086" s="285" t="s">
        <v>85</v>
      </c>
      <c r="D1086" s="216"/>
      <c r="E1086" s="216"/>
      <c r="F1086" s="216"/>
      <c r="G1086" s="216"/>
      <c r="H1086" s="466"/>
      <c r="I1086" s="467">
        <v>0</v>
      </c>
    </row>
    <row r="1087" spans="1:10" ht="15" customHeight="1">
      <c r="A1087" s="333"/>
      <c r="C1087" s="193" t="s">
        <v>86</v>
      </c>
      <c r="D1087" s="194" t="s">
        <v>87</v>
      </c>
      <c r="E1087" s="195"/>
      <c r="F1087" s="196"/>
      <c r="G1087" s="196"/>
      <c r="H1087" s="196"/>
      <c r="I1087" s="464"/>
    </row>
    <row r="1088" spans="1:10" ht="15" customHeight="1">
      <c r="A1088" s="333"/>
      <c r="C1088" s="285" t="s">
        <v>88</v>
      </c>
      <c r="D1088" s="216"/>
      <c r="E1088" s="216"/>
      <c r="F1088" s="216"/>
      <c r="G1088" s="216"/>
      <c r="H1088" s="466"/>
      <c r="I1088" s="467">
        <v>0</v>
      </c>
    </row>
    <row r="1089" spans="1:10" ht="15" customHeight="1">
      <c r="A1089" s="333"/>
      <c r="C1089" s="220" t="s">
        <v>89</v>
      </c>
      <c r="D1089" s="221" t="s">
        <v>90</v>
      </c>
      <c r="E1089" s="222"/>
      <c r="F1089" s="222"/>
      <c r="G1089" s="222"/>
      <c r="H1089" s="225"/>
      <c r="I1089" s="224">
        <f>I1084+I1086+I1088</f>
        <v>273667.19999999995</v>
      </c>
    </row>
    <row r="1090" spans="1:10" ht="15" customHeight="1">
      <c r="A1090" s="333"/>
      <c r="C1090" s="220" t="s">
        <v>91</v>
      </c>
      <c r="D1090" s="221" t="s">
        <v>684</v>
      </c>
      <c r="E1090" s="222"/>
      <c r="F1090" s="222"/>
      <c r="G1090" s="225"/>
      <c r="H1090" s="226">
        <f>H1076</f>
        <v>0.1</v>
      </c>
      <c r="I1090" s="224">
        <f>I1089*H1090</f>
        <v>27366.719999999998</v>
      </c>
    </row>
    <row r="1091" spans="1:10" ht="15" customHeight="1">
      <c r="A1091" s="333"/>
      <c r="C1091" s="329" t="s">
        <v>93</v>
      </c>
      <c r="D1091" s="330" t="s">
        <v>94</v>
      </c>
      <c r="E1091" s="247"/>
      <c r="F1091" s="247"/>
      <c r="G1091" s="247"/>
      <c r="H1091" s="399"/>
      <c r="I1091" s="303">
        <f>SUM(I1089:I1090)</f>
        <v>301033.91999999993</v>
      </c>
    </row>
    <row r="1092" spans="1:10" ht="15" customHeight="1">
      <c r="A1092" s="333"/>
      <c r="B1092" s="113"/>
      <c r="G1092" s="102"/>
      <c r="J1092" s="47"/>
    </row>
    <row r="1093" spans="1:10" ht="15" customHeight="1">
      <c r="A1093" s="333"/>
      <c r="C1093" s="552" t="s">
        <v>933</v>
      </c>
      <c r="D1093" s="1381" t="s">
        <v>934</v>
      </c>
      <c r="E1093" s="1385"/>
      <c r="F1093" s="1385"/>
      <c r="G1093" s="1385"/>
      <c r="H1093" s="1385"/>
      <c r="I1093" s="499">
        <f>ROUNDDOWN(I1105,-2)</f>
        <v>324300</v>
      </c>
    </row>
    <row r="1094" spans="1:10" ht="15" customHeight="1">
      <c r="A1094" s="333"/>
      <c r="C1094" s="189" t="s">
        <v>65</v>
      </c>
      <c r="D1094" s="190" t="s">
        <v>66</v>
      </c>
      <c r="E1094" s="190"/>
      <c r="F1094" s="190" t="s">
        <v>669</v>
      </c>
      <c r="G1094" s="190" t="s">
        <v>67</v>
      </c>
      <c r="H1094" s="190" t="s">
        <v>670</v>
      </c>
      <c r="I1094" s="482" t="s">
        <v>671</v>
      </c>
    </row>
    <row r="1095" spans="1:10" ht="15" customHeight="1">
      <c r="A1095" s="333"/>
      <c r="C1095" s="193" t="s">
        <v>69</v>
      </c>
      <c r="D1095" s="194" t="s">
        <v>672</v>
      </c>
      <c r="E1095" s="195"/>
      <c r="F1095" s="196"/>
      <c r="G1095" s="196"/>
      <c r="H1095" s="196"/>
      <c r="I1095" s="464"/>
    </row>
    <row r="1096" spans="1:10" ht="15" customHeight="1">
      <c r="A1096" s="333"/>
      <c r="C1096" s="199">
        <v>1</v>
      </c>
      <c r="D1096" s="195" t="s">
        <v>8</v>
      </c>
      <c r="E1096" s="200" t="s">
        <v>9</v>
      </c>
      <c r="F1096" s="200" t="s">
        <v>10</v>
      </c>
      <c r="G1096" s="201">
        <v>1.5</v>
      </c>
      <c r="H1096" s="62">
        <v>176000</v>
      </c>
      <c r="I1096" s="203">
        <f>G1096*H1096</f>
        <v>264000</v>
      </c>
    </row>
    <row r="1097" spans="1:10" ht="15" customHeight="1">
      <c r="A1097" s="333"/>
      <c r="C1097" s="199">
        <v>2</v>
      </c>
      <c r="D1097" s="195" t="s">
        <v>31</v>
      </c>
      <c r="E1097" s="200" t="s">
        <v>32</v>
      </c>
      <c r="F1097" s="200" t="s">
        <v>10</v>
      </c>
      <c r="G1097" s="201">
        <v>0.15</v>
      </c>
      <c r="H1097" s="62">
        <v>206000</v>
      </c>
      <c r="I1097" s="203">
        <f>G1097*H1097</f>
        <v>30900</v>
      </c>
    </row>
    <row r="1098" spans="1:10" ht="15" customHeight="1">
      <c r="A1098" s="333"/>
      <c r="C1098" s="285" t="s">
        <v>708</v>
      </c>
      <c r="D1098" s="216"/>
      <c r="E1098" s="216"/>
      <c r="F1098" s="216"/>
      <c r="G1098" s="216"/>
      <c r="H1098" s="466"/>
      <c r="I1098" s="208">
        <f>SUM(I1096:I1097)</f>
        <v>294900</v>
      </c>
    </row>
    <row r="1099" spans="1:10" ht="15" customHeight="1">
      <c r="A1099" s="333"/>
      <c r="C1099" s="193" t="s">
        <v>72</v>
      </c>
      <c r="D1099" s="194" t="s">
        <v>73</v>
      </c>
      <c r="E1099" s="195"/>
      <c r="F1099" s="196"/>
      <c r="G1099" s="196"/>
      <c r="H1099" s="196"/>
      <c r="I1099" s="464"/>
    </row>
    <row r="1100" spans="1:10" ht="15" customHeight="1">
      <c r="A1100" s="333"/>
      <c r="C1100" s="285" t="s">
        <v>85</v>
      </c>
      <c r="D1100" s="216"/>
      <c r="E1100" s="216"/>
      <c r="F1100" s="216"/>
      <c r="G1100" s="216"/>
      <c r="H1100" s="466"/>
      <c r="I1100" s="467">
        <v>0</v>
      </c>
    </row>
    <row r="1101" spans="1:10" ht="15" customHeight="1">
      <c r="A1101" s="333"/>
      <c r="C1101" s="193" t="s">
        <v>86</v>
      </c>
      <c r="D1101" s="194" t="s">
        <v>87</v>
      </c>
      <c r="E1101" s="195"/>
      <c r="F1101" s="196"/>
      <c r="G1101" s="196"/>
      <c r="H1101" s="196"/>
      <c r="I1101" s="464"/>
    </row>
    <row r="1102" spans="1:10" ht="15" customHeight="1">
      <c r="A1102" s="333"/>
      <c r="C1102" s="285" t="s">
        <v>88</v>
      </c>
      <c r="D1102" s="216"/>
      <c r="E1102" s="216"/>
      <c r="F1102" s="216"/>
      <c r="G1102" s="216"/>
      <c r="H1102" s="466"/>
      <c r="I1102" s="467">
        <v>0</v>
      </c>
    </row>
    <row r="1103" spans="1:10" ht="15" customHeight="1">
      <c r="A1103" s="333"/>
      <c r="C1103" s="220" t="s">
        <v>89</v>
      </c>
      <c r="D1103" s="221" t="s">
        <v>90</v>
      </c>
      <c r="E1103" s="222"/>
      <c r="F1103" s="222"/>
      <c r="G1103" s="222"/>
      <c r="H1103" s="225"/>
      <c r="I1103" s="224">
        <f>I1098+I1100+I1102</f>
        <v>294900</v>
      </c>
    </row>
    <row r="1104" spans="1:10" ht="15" customHeight="1">
      <c r="A1104" s="333"/>
      <c r="C1104" s="220" t="s">
        <v>91</v>
      </c>
      <c r="D1104" s="221" t="s">
        <v>684</v>
      </c>
      <c r="E1104" s="222"/>
      <c r="F1104" s="222"/>
      <c r="G1104" s="225"/>
      <c r="H1104" s="226">
        <f>H1090</f>
        <v>0.1</v>
      </c>
      <c r="I1104" s="224">
        <f>I1103*H1104</f>
        <v>29490</v>
      </c>
    </row>
    <row r="1105" spans="1:10" ht="15" customHeight="1">
      <c r="A1105" s="333"/>
      <c r="C1105" s="329" t="s">
        <v>93</v>
      </c>
      <c r="D1105" s="330" t="s">
        <v>94</v>
      </c>
      <c r="E1105" s="247"/>
      <c r="F1105" s="247"/>
      <c r="G1105" s="247"/>
      <c r="H1105" s="399"/>
      <c r="I1105" s="303">
        <f>SUM(I1103:I1104)</f>
        <v>324390</v>
      </c>
    </row>
    <row r="1106" spans="1:10" ht="15" customHeight="1">
      <c r="A1106" s="333"/>
      <c r="G1106" s="336"/>
      <c r="H1106" s="112"/>
      <c r="I1106" s="47"/>
    </row>
    <row r="1107" spans="1:10" ht="15" customHeight="1">
      <c r="A1107" s="333"/>
      <c r="C1107" s="184" t="s">
        <v>935</v>
      </c>
      <c r="D1107" s="1381" t="s">
        <v>936</v>
      </c>
      <c r="E1107" s="1385"/>
      <c r="F1107" s="1385"/>
      <c r="G1107" s="1385"/>
      <c r="H1107" s="1386"/>
      <c r="I1107" s="188">
        <f>ROUNDDOWN(I1119,-2)</f>
        <v>21600</v>
      </c>
    </row>
    <row r="1108" spans="1:10" ht="15" customHeight="1">
      <c r="A1108" s="333"/>
      <c r="C1108" s="189" t="s">
        <v>65</v>
      </c>
      <c r="D1108" s="190" t="s">
        <v>66</v>
      </c>
      <c r="E1108" s="190"/>
      <c r="F1108" s="190" t="s">
        <v>669</v>
      </c>
      <c r="G1108" s="190" t="s">
        <v>67</v>
      </c>
      <c r="H1108" s="190" t="s">
        <v>670</v>
      </c>
      <c r="I1108" s="482" t="s">
        <v>671</v>
      </c>
    </row>
    <row r="1109" spans="1:10" ht="15" customHeight="1">
      <c r="A1109" s="333"/>
      <c r="C1109" s="193" t="s">
        <v>69</v>
      </c>
      <c r="D1109" s="194" t="s">
        <v>672</v>
      </c>
      <c r="E1109" s="195"/>
      <c r="F1109" s="196"/>
      <c r="G1109" s="196"/>
      <c r="H1109" s="196"/>
      <c r="I1109" s="464"/>
    </row>
    <row r="1110" spans="1:10" ht="15" customHeight="1">
      <c r="A1110" s="333"/>
      <c r="C1110" s="199">
        <v>1</v>
      </c>
      <c r="D1110" s="195" t="s">
        <v>8</v>
      </c>
      <c r="E1110" s="200" t="s">
        <v>9</v>
      </c>
      <c r="F1110" s="200" t="s">
        <v>10</v>
      </c>
      <c r="G1110" s="201">
        <v>0.1</v>
      </c>
      <c r="H1110" s="62">
        <v>176000</v>
      </c>
      <c r="I1110" s="203">
        <f>G1110*H1110</f>
        <v>17600</v>
      </c>
    </row>
    <row r="1111" spans="1:10" ht="15" customHeight="1">
      <c r="A1111" s="333"/>
      <c r="B1111" s="113"/>
      <c r="C1111" s="199">
        <v>2</v>
      </c>
      <c r="D1111" s="195" t="s">
        <v>31</v>
      </c>
      <c r="E1111" s="200" t="s">
        <v>32</v>
      </c>
      <c r="F1111" s="200" t="s">
        <v>10</v>
      </c>
      <c r="G1111" s="201">
        <v>0.01</v>
      </c>
      <c r="H1111" s="62">
        <v>206000</v>
      </c>
      <c r="I1111" s="203">
        <f>G1111*H1111</f>
        <v>2060</v>
      </c>
      <c r="J1111" s="47"/>
    </row>
    <row r="1112" spans="1:10" ht="15" customHeight="1">
      <c r="A1112" s="333"/>
      <c r="C1112" s="285" t="s">
        <v>708</v>
      </c>
      <c r="D1112" s="216"/>
      <c r="E1112" s="216"/>
      <c r="F1112" s="216"/>
      <c r="G1112" s="216"/>
      <c r="H1112" s="466"/>
      <c r="I1112" s="208">
        <f>SUM(I1110:I1111)</f>
        <v>19660</v>
      </c>
    </row>
    <row r="1113" spans="1:10" ht="15" customHeight="1">
      <c r="A1113" s="333"/>
      <c r="C1113" s="193" t="s">
        <v>72</v>
      </c>
      <c r="D1113" s="194" t="s">
        <v>73</v>
      </c>
      <c r="E1113" s="195"/>
      <c r="F1113" s="196"/>
      <c r="G1113" s="196"/>
      <c r="H1113" s="196"/>
      <c r="I1113" s="464"/>
    </row>
    <row r="1114" spans="1:10" ht="15" customHeight="1">
      <c r="A1114" s="333"/>
      <c r="C1114" s="285" t="s">
        <v>85</v>
      </c>
      <c r="D1114" s="216"/>
      <c r="E1114" s="216"/>
      <c r="F1114" s="216"/>
      <c r="G1114" s="216"/>
      <c r="H1114" s="466"/>
      <c r="I1114" s="467">
        <v>0</v>
      </c>
    </row>
    <row r="1115" spans="1:10" ht="15" customHeight="1">
      <c r="A1115" s="333"/>
      <c r="C1115" s="193" t="s">
        <v>86</v>
      </c>
      <c r="D1115" s="194" t="s">
        <v>87</v>
      </c>
      <c r="E1115" s="195"/>
      <c r="F1115" s="196"/>
      <c r="G1115" s="196"/>
      <c r="H1115" s="196"/>
      <c r="I1115" s="464"/>
    </row>
    <row r="1116" spans="1:10" ht="15" customHeight="1">
      <c r="A1116" s="333"/>
      <c r="C1116" s="285" t="s">
        <v>88</v>
      </c>
      <c r="D1116" s="216"/>
      <c r="E1116" s="216"/>
      <c r="F1116" s="216"/>
      <c r="G1116" s="216"/>
      <c r="H1116" s="466"/>
      <c r="I1116" s="467">
        <v>0</v>
      </c>
    </row>
    <row r="1117" spans="1:10" ht="15" customHeight="1">
      <c r="A1117" s="333"/>
      <c r="C1117" s="220" t="s">
        <v>89</v>
      </c>
      <c r="D1117" s="221" t="s">
        <v>90</v>
      </c>
      <c r="E1117" s="222"/>
      <c r="F1117" s="222"/>
      <c r="G1117" s="222"/>
      <c r="H1117" s="225"/>
      <c r="I1117" s="224">
        <f>I1112+I1114+I1116</f>
        <v>19660</v>
      </c>
    </row>
    <row r="1118" spans="1:10" ht="15" customHeight="1">
      <c r="A1118" s="333"/>
      <c r="C1118" s="220" t="s">
        <v>91</v>
      </c>
      <c r="D1118" s="221" t="s">
        <v>684</v>
      </c>
      <c r="E1118" s="222"/>
      <c r="F1118" s="222"/>
      <c r="G1118" s="225"/>
      <c r="H1118" s="226">
        <f>H1104</f>
        <v>0.1</v>
      </c>
      <c r="I1118" s="224">
        <f>I1117*H1118</f>
        <v>1966</v>
      </c>
    </row>
    <row r="1119" spans="1:10" ht="15" customHeight="1">
      <c r="A1119" s="333"/>
      <c r="C1119" s="329" t="s">
        <v>93</v>
      </c>
      <c r="D1119" s="330" t="s">
        <v>94</v>
      </c>
      <c r="E1119" s="247"/>
      <c r="F1119" s="247"/>
      <c r="G1119" s="247"/>
      <c r="H1119" s="399"/>
      <c r="I1119" s="303">
        <f>SUM(I1117:I1118)</f>
        <v>21626</v>
      </c>
    </row>
    <row r="1120" spans="1:10" ht="15" customHeight="1">
      <c r="A1120" s="333"/>
      <c r="D1120" s="46"/>
      <c r="F1120" s="335"/>
      <c r="G1120" s="336"/>
      <c r="H1120" s="112"/>
      <c r="I1120" s="47"/>
    </row>
    <row r="1121" spans="1:10" ht="15" customHeight="1">
      <c r="A1121" s="333"/>
      <c r="C1121" s="558" t="s">
        <v>937</v>
      </c>
      <c r="D1121" s="559" t="s">
        <v>869</v>
      </c>
      <c r="E1121" s="560"/>
      <c r="F1121" s="560"/>
      <c r="G1121" s="560"/>
      <c r="H1121" s="560"/>
      <c r="I1121" s="560"/>
    </row>
    <row r="1122" spans="1:10" ht="15" customHeight="1">
      <c r="A1122" s="333"/>
      <c r="C1122" s="184" t="s">
        <v>938</v>
      </c>
      <c r="D1122" s="486" t="s">
        <v>939</v>
      </c>
      <c r="E1122" s="186"/>
      <c r="F1122" s="324"/>
      <c r="G1122" s="324"/>
      <c r="H1122" s="324"/>
      <c r="I1122" s="188">
        <f>ROUNDDOWN(I1135,-2)</f>
        <v>49000</v>
      </c>
    </row>
    <row r="1123" spans="1:10" ht="15" customHeight="1">
      <c r="A1123" s="333"/>
      <c r="C1123" s="189" t="s">
        <v>65</v>
      </c>
      <c r="D1123" s="190" t="s">
        <v>66</v>
      </c>
      <c r="E1123" s="190"/>
      <c r="F1123" s="190" t="s">
        <v>669</v>
      </c>
      <c r="G1123" s="190" t="s">
        <v>67</v>
      </c>
      <c r="H1123" s="190" t="s">
        <v>670</v>
      </c>
      <c r="I1123" s="482" t="s">
        <v>671</v>
      </c>
    </row>
    <row r="1124" spans="1:10" ht="15" customHeight="1">
      <c r="A1124" s="333"/>
      <c r="C1124" s="193" t="s">
        <v>69</v>
      </c>
      <c r="D1124" s="194" t="s">
        <v>672</v>
      </c>
      <c r="E1124" s="195"/>
      <c r="F1124" s="196"/>
      <c r="G1124" s="196"/>
      <c r="H1124" s="196"/>
      <c r="I1124" s="464"/>
    </row>
    <row r="1125" spans="1:10" ht="15" customHeight="1">
      <c r="A1125" s="333"/>
      <c r="C1125" s="199">
        <v>1</v>
      </c>
      <c r="D1125" s="195" t="s">
        <v>8</v>
      </c>
      <c r="E1125" s="200" t="s">
        <v>9</v>
      </c>
      <c r="F1125" s="200" t="s">
        <v>10</v>
      </c>
      <c r="G1125" s="201">
        <v>0.2268</v>
      </c>
      <c r="H1125" s="62">
        <v>176000</v>
      </c>
      <c r="I1125" s="203">
        <f>G1125*H1125</f>
        <v>39916.800000000003</v>
      </c>
    </row>
    <row r="1126" spans="1:10" ht="15" customHeight="1">
      <c r="A1126" s="333"/>
      <c r="C1126" s="199">
        <v>2</v>
      </c>
      <c r="D1126" s="195" t="s">
        <v>31</v>
      </c>
      <c r="E1126" s="200" t="s">
        <v>32</v>
      </c>
      <c r="F1126" s="200" t="s">
        <v>10</v>
      </c>
      <c r="G1126" s="201">
        <v>2.2700000000000001E-2</v>
      </c>
      <c r="H1126" s="62">
        <v>206000</v>
      </c>
      <c r="I1126" s="203">
        <f>G1126*H1126</f>
        <v>4676.2000000000007</v>
      </c>
    </row>
    <row r="1127" spans="1:10" ht="15" customHeight="1">
      <c r="A1127" s="333"/>
      <c r="C1127" s="204" t="s">
        <v>708</v>
      </c>
      <c r="D1127" s="215"/>
      <c r="E1127" s="216"/>
      <c r="F1127" s="216"/>
      <c r="G1127" s="216"/>
      <c r="H1127" s="466"/>
      <c r="I1127" s="224">
        <f>SUM(I1125:I1126)</f>
        <v>44593</v>
      </c>
    </row>
    <row r="1128" spans="1:10" ht="15" customHeight="1">
      <c r="A1128" s="333"/>
      <c r="C1128" s="193" t="s">
        <v>72</v>
      </c>
      <c r="D1128" s="194" t="s">
        <v>73</v>
      </c>
      <c r="E1128" s="195"/>
      <c r="F1128" s="196"/>
      <c r="G1128" s="196"/>
      <c r="H1128" s="196"/>
      <c r="I1128" s="464"/>
    </row>
    <row r="1129" spans="1:10" ht="15" customHeight="1">
      <c r="A1129" s="333"/>
      <c r="C1129" s="204" t="s">
        <v>85</v>
      </c>
      <c r="D1129" s="215"/>
      <c r="E1129" s="216"/>
      <c r="F1129" s="216"/>
      <c r="G1129" s="216"/>
      <c r="H1129" s="466"/>
      <c r="I1129" s="467">
        <v>0</v>
      </c>
    </row>
    <row r="1130" spans="1:10" ht="15" customHeight="1">
      <c r="A1130" s="333"/>
      <c r="B1130" s="113"/>
      <c r="C1130" s="193" t="s">
        <v>86</v>
      </c>
      <c r="D1130" s="194" t="s">
        <v>87</v>
      </c>
      <c r="E1130" s="195"/>
      <c r="F1130" s="196"/>
      <c r="G1130" s="196"/>
      <c r="H1130" s="196"/>
      <c r="I1130" s="464"/>
      <c r="J1130" s="47"/>
    </row>
    <row r="1131" spans="1:10" ht="15" customHeight="1">
      <c r="A1131" s="333"/>
      <c r="C1131" s="250">
        <v>1</v>
      </c>
      <c r="D1131" s="195" t="s">
        <v>872</v>
      </c>
      <c r="E1131" s="195"/>
      <c r="F1131" s="195" t="s">
        <v>873</v>
      </c>
      <c r="G1131" s="296">
        <v>6.3E-2</v>
      </c>
      <c r="H1131" s="388">
        <v>1</v>
      </c>
      <c r="I1131" s="524">
        <f>G1131*H1131</f>
        <v>6.3E-2</v>
      </c>
    </row>
    <row r="1132" spans="1:10" ht="15" customHeight="1">
      <c r="A1132" s="333"/>
      <c r="C1132" s="204" t="s">
        <v>88</v>
      </c>
      <c r="D1132" s="215"/>
      <c r="E1132" s="216"/>
      <c r="F1132" s="216"/>
      <c r="G1132" s="216"/>
      <c r="H1132" s="466"/>
      <c r="I1132" s="557">
        <f>SUM(I1131)</f>
        <v>6.3E-2</v>
      </c>
    </row>
    <row r="1133" spans="1:10" ht="15" customHeight="1">
      <c r="A1133" s="333"/>
      <c r="C1133" s="220" t="s">
        <v>89</v>
      </c>
      <c r="D1133" s="221" t="s">
        <v>90</v>
      </c>
      <c r="E1133" s="222"/>
      <c r="F1133" s="222"/>
      <c r="G1133" s="222"/>
      <c r="H1133" s="225"/>
      <c r="I1133" s="224">
        <f>I1127+I1129+I1132</f>
        <v>44593.063000000002</v>
      </c>
    </row>
    <row r="1134" spans="1:10" ht="15" customHeight="1">
      <c r="A1134" s="333"/>
      <c r="C1134" s="227" t="s">
        <v>91</v>
      </c>
      <c r="D1134" s="228" t="s">
        <v>684</v>
      </c>
      <c r="E1134" s="229"/>
      <c r="F1134" s="229"/>
      <c r="G1134" s="313"/>
      <c r="H1134" s="314">
        <f>H1118</f>
        <v>0.1</v>
      </c>
      <c r="I1134" s="315">
        <f>I1133*H1134</f>
        <v>4459.3063000000002</v>
      </c>
    </row>
    <row r="1135" spans="1:10" ht="15" customHeight="1">
      <c r="A1135" s="333"/>
      <c r="C1135" s="316" t="s">
        <v>93</v>
      </c>
      <c r="D1135" s="317" t="s">
        <v>94</v>
      </c>
      <c r="E1135" s="244"/>
      <c r="F1135" s="244"/>
      <c r="G1135" s="244"/>
      <c r="H1135" s="401"/>
      <c r="I1135" s="320">
        <f>SUM(I1133:I1134)</f>
        <v>49052.369300000006</v>
      </c>
    </row>
    <row r="1136" spans="1:10" ht="15" customHeight="1">
      <c r="A1136" s="333"/>
      <c r="D1136" s="46"/>
      <c r="E1136" s="335"/>
      <c r="F1136" s="335"/>
      <c r="G1136" s="336"/>
      <c r="H1136" s="337"/>
      <c r="I1136" s="47"/>
    </row>
    <row r="1137" spans="1:10" ht="15" customHeight="1">
      <c r="A1137" s="333"/>
      <c r="C1137" s="184" t="s">
        <v>940</v>
      </c>
      <c r="D1137" s="483" t="s">
        <v>941</v>
      </c>
      <c r="E1137" s="186"/>
      <c r="F1137" s="324"/>
      <c r="G1137" s="324"/>
      <c r="H1137" s="484"/>
      <c r="I1137" s="188">
        <f>ROUNDDOWN(I1150,-2)</f>
        <v>65400</v>
      </c>
    </row>
    <row r="1138" spans="1:10" ht="15" customHeight="1">
      <c r="A1138" s="333"/>
      <c r="C1138" s="189" t="s">
        <v>65</v>
      </c>
      <c r="D1138" s="190" t="s">
        <v>66</v>
      </c>
      <c r="E1138" s="190"/>
      <c r="F1138" s="190" t="s">
        <v>669</v>
      </c>
      <c r="G1138" s="190" t="s">
        <v>67</v>
      </c>
      <c r="H1138" s="190" t="s">
        <v>670</v>
      </c>
      <c r="I1138" s="482" t="s">
        <v>671</v>
      </c>
    </row>
    <row r="1139" spans="1:10" ht="15" customHeight="1">
      <c r="A1139" s="333"/>
      <c r="C1139" s="193" t="s">
        <v>69</v>
      </c>
      <c r="D1139" s="194" t="s">
        <v>672</v>
      </c>
      <c r="E1139" s="195"/>
      <c r="F1139" s="196"/>
      <c r="G1139" s="196"/>
      <c r="H1139" s="196"/>
      <c r="I1139" s="464"/>
    </row>
    <row r="1140" spans="1:10" ht="15" customHeight="1">
      <c r="A1140" s="333"/>
      <c r="C1140" s="199">
        <v>1</v>
      </c>
      <c r="D1140" s="195" t="s">
        <v>8</v>
      </c>
      <c r="E1140" s="200" t="s">
        <v>9</v>
      </c>
      <c r="F1140" s="200" t="s">
        <v>10</v>
      </c>
      <c r="G1140" s="201">
        <v>0.30270000000000002</v>
      </c>
      <c r="H1140" s="62">
        <v>176000</v>
      </c>
      <c r="I1140" s="203">
        <f>G1140*H1140</f>
        <v>53275.200000000004</v>
      </c>
    </row>
    <row r="1141" spans="1:10" ht="15" customHeight="1">
      <c r="A1141" s="333"/>
      <c r="C1141" s="199">
        <v>2</v>
      </c>
      <c r="D1141" s="195" t="s">
        <v>31</v>
      </c>
      <c r="E1141" s="200" t="s">
        <v>32</v>
      </c>
      <c r="F1141" s="200" t="s">
        <v>10</v>
      </c>
      <c r="G1141" s="201">
        <v>3.0300000000000001E-2</v>
      </c>
      <c r="H1141" s="62">
        <v>206000</v>
      </c>
      <c r="I1141" s="203">
        <f>G1141*H1141</f>
        <v>6241.8</v>
      </c>
    </row>
    <row r="1142" spans="1:10" ht="15" customHeight="1">
      <c r="A1142" s="333"/>
      <c r="C1142" s="285" t="s">
        <v>708</v>
      </c>
      <c r="D1142" s="216"/>
      <c r="E1142" s="216"/>
      <c r="F1142" s="216"/>
      <c r="G1142" s="216"/>
      <c r="H1142" s="466"/>
      <c r="I1142" s="208">
        <f>SUM(I1140:I1141)</f>
        <v>59517.000000000007</v>
      </c>
    </row>
    <row r="1143" spans="1:10" ht="15" customHeight="1">
      <c r="A1143" s="333"/>
      <c r="C1143" s="193" t="s">
        <v>72</v>
      </c>
      <c r="D1143" s="194" t="s">
        <v>73</v>
      </c>
      <c r="E1143" s="195"/>
      <c r="F1143" s="196"/>
      <c r="G1143" s="196"/>
      <c r="H1143" s="196"/>
      <c r="I1143" s="464"/>
    </row>
    <row r="1144" spans="1:10" ht="15" customHeight="1">
      <c r="A1144" s="333"/>
      <c r="C1144" s="285" t="s">
        <v>85</v>
      </c>
      <c r="D1144" s="216"/>
      <c r="E1144" s="216"/>
      <c r="F1144" s="216"/>
      <c r="G1144" s="216"/>
      <c r="H1144" s="466"/>
      <c r="I1144" s="467">
        <v>0</v>
      </c>
    </row>
    <row r="1145" spans="1:10" ht="15" customHeight="1">
      <c r="A1145" s="333"/>
      <c r="C1145" s="193" t="s">
        <v>86</v>
      </c>
      <c r="D1145" s="194" t="s">
        <v>87</v>
      </c>
      <c r="E1145" s="195"/>
      <c r="F1145" s="196"/>
      <c r="G1145" s="196"/>
      <c r="H1145" s="196"/>
      <c r="I1145" s="464"/>
    </row>
    <row r="1146" spans="1:10" ht="15" customHeight="1">
      <c r="A1146" s="333"/>
      <c r="C1146" s="250">
        <v>1</v>
      </c>
      <c r="D1146" s="195" t="s">
        <v>872</v>
      </c>
      <c r="E1146" s="195"/>
      <c r="F1146" s="195" t="s">
        <v>873</v>
      </c>
      <c r="G1146" s="296">
        <v>6.5799999999999997E-2</v>
      </c>
      <c r="H1146" s="388">
        <v>1</v>
      </c>
      <c r="I1146" s="524">
        <f>G1146*H1146</f>
        <v>6.5799999999999997E-2</v>
      </c>
    </row>
    <row r="1147" spans="1:10" ht="15" customHeight="1">
      <c r="A1147" s="333"/>
      <c r="C1147" s="285" t="s">
        <v>88</v>
      </c>
      <c r="D1147" s="216"/>
      <c r="E1147" s="216"/>
      <c r="F1147" s="216"/>
      <c r="G1147" s="216"/>
      <c r="H1147" s="466"/>
      <c r="I1147" s="525">
        <f>SUM(I1146)</f>
        <v>6.5799999999999997E-2</v>
      </c>
    </row>
    <row r="1148" spans="1:10" ht="15" customHeight="1">
      <c r="A1148" s="333"/>
      <c r="C1148" s="220" t="s">
        <v>89</v>
      </c>
      <c r="D1148" s="221" t="s">
        <v>90</v>
      </c>
      <c r="E1148" s="222"/>
      <c r="F1148" s="222"/>
      <c r="G1148" s="222"/>
      <c r="H1148" s="225"/>
      <c r="I1148" s="224">
        <f>I1142+I1144+I1147</f>
        <v>59517.065800000004</v>
      </c>
    </row>
    <row r="1149" spans="1:10" ht="15" customHeight="1">
      <c r="A1149" s="333"/>
      <c r="C1149" s="220" t="s">
        <v>91</v>
      </c>
      <c r="D1149" s="221" t="s">
        <v>684</v>
      </c>
      <c r="E1149" s="222"/>
      <c r="F1149" s="222"/>
      <c r="G1149" s="225"/>
      <c r="H1149" s="270">
        <f>H1134</f>
        <v>0.1</v>
      </c>
      <c r="I1149" s="224">
        <f>I1148*H1149</f>
        <v>5951.7065800000009</v>
      </c>
    </row>
    <row r="1150" spans="1:10" ht="15" customHeight="1">
      <c r="A1150" s="333"/>
      <c r="C1150" s="329" t="s">
        <v>93</v>
      </c>
      <c r="D1150" s="330" t="s">
        <v>94</v>
      </c>
      <c r="E1150" s="247"/>
      <c r="F1150" s="247"/>
      <c r="G1150" s="247"/>
      <c r="H1150" s="399"/>
      <c r="I1150" s="303">
        <f>SUM(I1148:I1149)</f>
        <v>65468.772380000002</v>
      </c>
    </row>
    <row r="1151" spans="1:10" ht="15" customHeight="1">
      <c r="A1151" s="333"/>
      <c r="C1151" s="46"/>
      <c r="D1151" s="46"/>
      <c r="G1151" s="102"/>
      <c r="H1151" s="112"/>
      <c r="I1151" s="47"/>
    </row>
    <row r="1152" spans="1:10" ht="15" customHeight="1">
      <c r="A1152" s="333"/>
      <c r="B1152" s="113"/>
      <c r="C1152" s="290" t="s">
        <v>942</v>
      </c>
      <c r="D1152" s="483" t="s">
        <v>943</v>
      </c>
      <c r="E1152" s="186"/>
      <c r="F1152" s="324"/>
      <c r="G1152" s="324"/>
      <c r="H1152" s="484"/>
      <c r="I1152" s="188">
        <f>ROUNDDOWN(I1165,-2)</f>
        <v>84700</v>
      </c>
      <c r="J1152" s="47"/>
    </row>
    <row r="1153" spans="1:9" ht="15" customHeight="1">
      <c r="A1153" s="333"/>
      <c r="C1153" s="189" t="s">
        <v>65</v>
      </c>
      <c r="D1153" s="190" t="s">
        <v>66</v>
      </c>
      <c r="E1153" s="190"/>
      <c r="F1153" s="190" t="s">
        <v>669</v>
      </c>
      <c r="G1153" s="190" t="s">
        <v>67</v>
      </c>
      <c r="H1153" s="190" t="s">
        <v>670</v>
      </c>
      <c r="I1153" s="482" t="s">
        <v>671</v>
      </c>
    </row>
    <row r="1154" spans="1:9" ht="15" customHeight="1">
      <c r="A1154" s="333"/>
      <c r="C1154" s="193" t="s">
        <v>69</v>
      </c>
      <c r="D1154" s="194" t="s">
        <v>672</v>
      </c>
      <c r="E1154" s="195"/>
      <c r="F1154" s="196"/>
      <c r="G1154" s="196"/>
      <c r="H1154" s="196"/>
      <c r="I1154" s="464"/>
    </row>
    <row r="1155" spans="1:9" ht="15" customHeight="1">
      <c r="A1155" s="333"/>
      <c r="C1155" s="199">
        <v>1</v>
      </c>
      <c r="D1155" s="195" t="s">
        <v>8</v>
      </c>
      <c r="E1155" s="200" t="s">
        <v>9</v>
      </c>
      <c r="F1155" s="200" t="s">
        <v>10</v>
      </c>
      <c r="G1155" s="201">
        <v>0.39200000000000002</v>
      </c>
      <c r="H1155" s="62">
        <v>176000</v>
      </c>
      <c r="I1155" s="203">
        <f>G1155*H1155</f>
        <v>68992</v>
      </c>
    </row>
    <row r="1156" spans="1:9" ht="15" customHeight="1">
      <c r="A1156" s="333"/>
      <c r="C1156" s="199">
        <v>2</v>
      </c>
      <c r="D1156" s="195" t="s">
        <v>31</v>
      </c>
      <c r="E1156" s="200" t="s">
        <v>32</v>
      </c>
      <c r="F1156" s="200" t="s">
        <v>10</v>
      </c>
      <c r="G1156" s="201">
        <v>3.9199999999999999E-2</v>
      </c>
      <c r="H1156" s="62">
        <v>206000</v>
      </c>
      <c r="I1156" s="203">
        <f>G1156*H1156</f>
        <v>8075.2</v>
      </c>
    </row>
    <row r="1157" spans="1:9" ht="15" customHeight="1">
      <c r="A1157" s="333"/>
      <c r="C1157" s="285" t="s">
        <v>708</v>
      </c>
      <c r="D1157" s="216"/>
      <c r="E1157" s="216"/>
      <c r="F1157" s="216"/>
      <c r="G1157" s="216"/>
      <c r="H1157" s="466"/>
      <c r="I1157" s="208">
        <f>SUM(I1155:I1156)</f>
        <v>77067.199999999997</v>
      </c>
    </row>
    <row r="1158" spans="1:9" ht="15" customHeight="1">
      <c r="A1158" s="333"/>
      <c r="C1158" s="193" t="s">
        <v>72</v>
      </c>
      <c r="D1158" s="194" t="s">
        <v>73</v>
      </c>
      <c r="E1158" s="195"/>
      <c r="F1158" s="196"/>
      <c r="G1158" s="196"/>
      <c r="H1158" s="196"/>
      <c r="I1158" s="464"/>
    </row>
    <row r="1159" spans="1:9" ht="15" customHeight="1">
      <c r="A1159" s="333"/>
      <c r="C1159" s="285" t="s">
        <v>85</v>
      </c>
      <c r="D1159" s="216"/>
      <c r="E1159" s="216"/>
      <c r="F1159" s="216"/>
      <c r="G1159" s="216"/>
      <c r="H1159" s="466"/>
      <c r="I1159" s="467">
        <v>0</v>
      </c>
    </row>
    <row r="1160" spans="1:9" ht="15" customHeight="1">
      <c r="A1160" s="333"/>
      <c r="C1160" s="193" t="s">
        <v>86</v>
      </c>
      <c r="D1160" s="194" t="s">
        <v>87</v>
      </c>
      <c r="E1160" s="195"/>
      <c r="F1160" s="196"/>
      <c r="G1160" s="196"/>
      <c r="H1160" s="196"/>
      <c r="I1160" s="464"/>
    </row>
    <row r="1161" spans="1:9" ht="15" customHeight="1">
      <c r="A1161" s="333"/>
      <c r="C1161" s="250">
        <v>1</v>
      </c>
      <c r="D1161" s="195" t="s">
        <v>872</v>
      </c>
      <c r="E1161" s="195"/>
      <c r="F1161" s="195" t="s">
        <v>873</v>
      </c>
      <c r="G1161" s="296">
        <v>7.0000000000000007E-2</v>
      </c>
      <c r="H1161" s="388">
        <v>1</v>
      </c>
      <c r="I1161" s="524">
        <f>G1161*H1161</f>
        <v>7.0000000000000007E-2</v>
      </c>
    </row>
    <row r="1162" spans="1:9" ht="15" customHeight="1">
      <c r="A1162" s="333"/>
      <c r="C1162" s="285" t="s">
        <v>88</v>
      </c>
      <c r="D1162" s="216"/>
      <c r="E1162" s="216"/>
      <c r="F1162" s="216"/>
      <c r="G1162" s="216"/>
      <c r="H1162" s="466"/>
      <c r="I1162" s="525">
        <f>SUM(I1161)</f>
        <v>7.0000000000000007E-2</v>
      </c>
    </row>
    <row r="1163" spans="1:9" ht="15" customHeight="1">
      <c r="A1163" s="333"/>
      <c r="C1163" s="220" t="s">
        <v>89</v>
      </c>
      <c r="D1163" s="221" t="s">
        <v>90</v>
      </c>
      <c r="E1163" s="222"/>
      <c r="F1163" s="222"/>
      <c r="G1163" s="222"/>
      <c r="H1163" s="225"/>
      <c r="I1163" s="224">
        <f>I1157+I1159+I1162</f>
        <v>77067.27</v>
      </c>
    </row>
    <row r="1164" spans="1:9" ht="15" customHeight="1">
      <c r="A1164" s="333"/>
      <c r="C1164" s="220" t="s">
        <v>91</v>
      </c>
      <c r="D1164" s="221" t="s">
        <v>684</v>
      </c>
      <c r="E1164" s="222"/>
      <c r="F1164" s="222"/>
      <c r="G1164" s="225"/>
      <c r="H1164" s="226">
        <f>H1149</f>
        <v>0.1</v>
      </c>
      <c r="I1164" s="224">
        <f>I1163*H1164</f>
        <v>7706.7270000000008</v>
      </c>
    </row>
    <row r="1165" spans="1:9" ht="15" customHeight="1">
      <c r="A1165" s="333"/>
      <c r="C1165" s="329" t="s">
        <v>93</v>
      </c>
      <c r="D1165" s="330" t="s">
        <v>94</v>
      </c>
      <c r="E1165" s="247"/>
      <c r="F1165" s="247"/>
      <c r="G1165" s="247"/>
      <c r="H1165" s="399"/>
      <c r="I1165" s="303">
        <f>SUM(I1163:I1164)</f>
        <v>84773.997000000003</v>
      </c>
    </row>
    <row r="1166" spans="1:9" ht="15" customHeight="1">
      <c r="A1166" s="333"/>
      <c r="D1166" s="46"/>
      <c r="F1166" s="335"/>
      <c r="G1166" s="102"/>
      <c r="H1166" s="112"/>
      <c r="I1166" s="47"/>
    </row>
    <row r="1167" spans="1:9" ht="15" customHeight="1">
      <c r="A1167" s="333"/>
      <c r="C1167" s="184" t="s">
        <v>944</v>
      </c>
      <c r="D1167" s="1381" t="s">
        <v>945</v>
      </c>
      <c r="E1167" s="1385"/>
      <c r="F1167" s="1385"/>
      <c r="G1167" s="1385"/>
      <c r="H1167" s="1386"/>
      <c r="I1167" s="188">
        <f>ROUNDDOWN(I1180,-2)</f>
        <v>21600</v>
      </c>
    </row>
    <row r="1168" spans="1:9" ht="15" customHeight="1">
      <c r="A1168" s="333"/>
      <c r="C1168" s="189" t="s">
        <v>65</v>
      </c>
      <c r="D1168" s="190" t="s">
        <v>66</v>
      </c>
      <c r="E1168" s="190"/>
      <c r="F1168" s="190" t="s">
        <v>669</v>
      </c>
      <c r="G1168" s="190" t="s">
        <v>67</v>
      </c>
      <c r="H1168" s="190" t="s">
        <v>670</v>
      </c>
      <c r="I1168" s="482" t="s">
        <v>671</v>
      </c>
    </row>
    <row r="1169" spans="1:10" ht="15" customHeight="1">
      <c r="A1169" s="333"/>
      <c r="C1169" s="193" t="s">
        <v>69</v>
      </c>
      <c r="D1169" s="194" t="s">
        <v>672</v>
      </c>
      <c r="E1169" s="195"/>
      <c r="F1169" s="196"/>
      <c r="G1169" s="196"/>
      <c r="H1169" s="196"/>
      <c r="I1169" s="464"/>
    </row>
    <row r="1170" spans="1:10" ht="15" customHeight="1">
      <c r="A1170" s="333"/>
      <c r="C1170" s="199">
        <v>1</v>
      </c>
      <c r="D1170" s="195" t="s">
        <v>8</v>
      </c>
      <c r="E1170" s="200" t="s">
        <v>9</v>
      </c>
      <c r="F1170" s="200" t="s">
        <v>10</v>
      </c>
      <c r="G1170" s="201">
        <v>0.1</v>
      </c>
      <c r="H1170" s="62">
        <v>176000</v>
      </c>
      <c r="I1170" s="203">
        <f>G1170*H1170</f>
        <v>17600</v>
      </c>
    </row>
    <row r="1171" spans="1:10" ht="15" customHeight="1">
      <c r="A1171" s="333"/>
      <c r="C1171" s="199">
        <v>2</v>
      </c>
      <c r="D1171" s="195" t="s">
        <v>31</v>
      </c>
      <c r="E1171" s="200" t="s">
        <v>32</v>
      </c>
      <c r="F1171" s="200" t="s">
        <v>10</v>
      </c>
      <c r="G1171" s="201">
        <v>0.01</v>
      </c>
      <c r="H1171" s="62">
        <v>206000</v>
      </c>
      <c r="I1171" s="203">
        <f>G1171*H1171</f>
        <v>2060</v>
      </c>
    </row>
    <row r="1172" spans="1:10" ht="15" customHeight="1">
      <c r="A1172" s="333"/>
      <c r="C1172" s="285" t="s">
        <v>708</v>
      </c>
      <c r="D1172" s="216"/>
      <c r="E1172" s="216"/>
      <c r="F1172" s="216"/>
      <c r="G1172" s="216"/>
      <c r="H1172" s="466"/>
      <c r="I1172" s="224">
        <f>SUM(I1170:I1171)</f>
        <v>19660</v>
      </c>
    </row>
    <row r="1173" spans="1:10" ht="15" customHeight="1">
      <c r="A1173" s="333"/>
      <c r="C1173" s="193" t="s">
        <v>72</v>
      </c>
      <c r="D1173" s="194" t="s">
        <v>73</v>
      </c>
      <c r="E1173" s="195"/>
      <c r="F1173" s="196"/>
      <c r="G1173" s="196"/>
      <c r="H1173" s="196"/>
      <c r="I1173" s="464"/>
    </row>
    <row r="1174" spans="1:10" ht="15" customHeight="1">
      <c r="A1174" s="333"/>
      <c r="B1174" s="113"/>
      <c r="C1174" s="285" t="s">
        <v>85</v>
      </c>
      <c r="D1174" s="216"/>
      <c r="E1174" s="216"/>
      <c r="F1174" s="216"/>
      <c r="G1174" s="216"/>
      <c r="H1174" s="466"/>
      <c r="I1174" s="467">
        <v>0</v>
      </c>
      <c r="J1174" s="47"/>
    </row>
    <row r="1175" spans="1:10" ht="15" customHeight="1">
      <c r="A1175" s="333"/>
      <c r="C1175" s="193" t="s">
        <v>86</v>
      </c>
      <c r="D1175" s="194" t="s">
        <v>87</v>
      </c>
      <c r="E1175" s="195"/>
      <c r="F1175" s="196"/>
      <c r="G1175" s="196"/>
      <c r="H1175" s="196"/>
      <c r="I1175" s="464"/>
    </row>
    <row r="1176" spans="1:10" ht="15" customHeight="1">
      <c r="A1176" s="333"/>
      <c r="C1176" s="250">
        <v>1</v>
      </c>
      <c r="D1176" s="195" t="s">
        <v>872</v>
      </c>
      <c r="E1176" s="195"/>
      <c r="F1176" s="195" t="s">
        <v>873</v>
      </c>
      <c r="G1176" s="296">
        <v>4.0000000000000001E-3</v>
      </c>
      <c r="H1176" s="388">
        <v>1</v>
      </c>
      <c r="I1176" s="524">
        <f>G1176*H1176</f>
        <v>4.0000000000000001E-3</v>
      </c>
    </row>
    <row r="1177" spans="1:10" ht="15" customHeight="1">
      <c r="A1177" s="333"/>
      <c r="C1177" s="285" t="s">
        <v>88</v>
      </c>
      <c r="D1177" s="216"/>
      <c r="E1177" s="216"/>
      <c r="F1177" s="216"/>
      <c r="G1177" s="216"/>
      <c r="H1177" s="466"/>
      <c r="I1177" s="525">
        <f>SUM(I1176)</f>
        <v>4.0000000000000001E-3</v>
      </c>
    </row>
    <row r="1178" spans="1:10" ht="15" customHeight="1">
      <c r="A1178" s="333"/>
      <c r="C1178" s="220" t="s">
        <v>89</v>
      </c>
      <c r="D1178" s="221" t="s">
        <v>90</v>
      </c>
      <c r="E1178" s="222"/>
      <c r="F1178" s="222"/>
      <c r="G1178" s="222"/>
      <c r="H1178" s="225"/>
      <c r="I1178" s="224">
        <f>I1172+I1174+I1177</f>
        <v>19660.004000000001</v>
      </c>
    </row>
    <row r="1179" spans="1:10" ht="15" customHeight="1">
      <c r="A1179" s="333"/>
      <c r="C1179" s="220" t="s">
        <v>91</v>
      </c>
      <c r="D1179" s="221" t="s">
        <v>684</v>
      </c>
      <c r="E1179" s="222"/>
      <c r="F1179" s="222"/>
      <c r="G1179" s="225"/>
      <c r="H1179" s="226">
        <f>H1164</f>
        <v>0.1</v>
      </c>
      <c r="I1179" s="224">
        <f>I1178*H1179</f>
        <v>1966.0004000000001</v>
      </c>
    </row>
    <row r="1180" spans="1:10" ht="15" customHeight="1">
      <c r="A1180" s="333"/>
      <c r="C1180" s="329" t="s">
        <v>93</v>
      </c>
      <c r="D1180" s="330" t="s">
        <v>94</v>
      </c>
      <c r="E1180" s="247"/>
      <c r="F1180" s="247"/>
      <c r="G1180" s="247"/>
      <c r="H1180" s="399"/>
      <c r="I1180" s="303">
        <f>SUM(I1178:I1179)</f>
        <v>21626.004400000002</v>
      </c>
    </row>
    <row r="1181" spans="1:10" ht="15" customHeight="1">
      <c r="A1181" s="333"/>
      <c r="C1181" s="1285"/>
      <c r="D1181" s="1285"/>
      <c r="E1181" s="1286"/>
      <c r="F1181" s="1286"/>
      <c r="G1181" s="1287"/>
      <c r="H1181" s="1288"/>
      <c r="I1181" s="1289"/>
    </row>
    <row r="1182" spans="1:10" ht="15" customHeight="1">
      <c r="A1182" s="333"/>
      <c r="C1182" s="459" t="s">
        <v>946</v>
      </c>
      <c r="D1182" s="460" t="s">
        <v>947</v>
      </c>
      <c r="E1182" s="460"/>
      <c r="F1182" s="460"/>
      <c r="G1182" s="460"/>
      <c r="H1182" s="460"/>
      <c r="I1182" s="460"/>
    </row>
    <row r="1183" spans="1:10" ht="15" customHeight="1">
      <c r="A1183" s="333"/>
      <c r="C1183" s="520" t="s">
        <v>948</v>
      </c>
      <c r="D1183" s="1290" t="s">
        <v>851</v>
      </c>
      <c r="E1183" s="1290"/>
      <c r="F1183" s="1290"/>
      <c r="G1183" s="1290"/>
      <c r="H1183" s="1290"/>
      <c r="I1183" s="1290"/>
    </row>
    <row r="1184" spans="1:10" ht="15" customHeight="1">
      <c r="A1184" s="333"/>
      <c r="C1184" s="290" t="s">
        <v>949</v>
      </c>
      <c r="D1184" s="483" t="s">
        <v>950</v>
      </c>
      <c r="E1184" s="186"/>
      <c r="F1184" s="324"/>
      <c r="G1184" s="324"/>
      <c r="H1184" s="484"/>
      <c r="I1184" s="188">
        <f>ROUNDDOWN(I1196,-2)</f>
        <v>245900</v>
      </c>
    </row>
    <row r="1185" spans="1:10" ht="15" customHeight="1">
      <c r="A1185" s="333"/>
      <c r="C1185" s="292" t="s">
        <v>65</v>
      </c>
      <c r="D1185" s="293" t="s">
        <v>66</v>
      </c>
      <c r="E1185" s="294"/>
      <c r="F1185" s="294" t="s">
        <v>669</v>
      </c>
      <c r="G1185" s="294" t="s">
        <v>67</v>
      </c>
      <c r="H1185" s="562" t="s">
        <v>670</v>
      </c>
      <c r="I1185" s="563" t="s">
        <v>671</v>
      </c>
    </row>
    <row r="1186" spans="1:10" ht="15" customHeight="1">
      <c r="A1186" s="333"/>
      <c r="C1186" s="193" t="s">
        <v>69</v>
      </c>
      <c r="D1186" s="281" t="s">
        <v>672</v>
      </c>
      <c r="E1186" s="282"/>
      <c r="F1186" s="283"/>
      <c r="G1186" s="283"/>
      <c r="H1186" s="283"/>
      <c r="I1186" s="464"/>
    </row>
    <row r="1187" spans="1:10" ht="15" customHeight="1">
      <c r="A1187" s="333"/>
      <c r="C1187" s="199">
        <v>1</v>
      </c>
      <c r="D1187" s="195" t="s">
        <v>8</v>
      </c>
      <c r="E1187" s="200" t="s">
        <v>9</v>
      </c>
      <c r="F1187" s="200" t="s">
        <v>10</v>
      </c>
      <c r="G1187" s="201">
        <v>1.2</v>
      </c>
      <c r="H1187" s="62">
        <v>176000</v>
      </c>
      <c r="I1187" s="203">
        <f>G1187*H1187</f>
        <v>211200</v>
      </c>
    </row>
    <row r="1188" spans="1:10" ht="15" customHeight="1">
      <c r="A1188" s="333"/>
      <c r="C1188" s="199">
        <v>2</v>
      </c>
      <c r="D1188" s="195" t="s">
        <v>31</v>
      </c>
      <c r="E1188" s="200" t="s">
        <v>32</v>
      </c>
      <c r="F1188" s="200" t="s">
        <v>10</v>
      </c>
      <c r="G1188" s="201">
        <v>0.06</v>
      </c>
      <c r="H1188" s="62">
        <v>206000</v>
      </c>
      <c r="I1188" s="203">
        <f>G1188*H1188</f>
        <v>12360</v>
      </c>
    </row>
    <row r="1189" spans="1:10" ht="15" customHeight="1">
      <c r="A1189" s="333"/>
      <c r="C1189" s="285" t="s">
        <v>708</v>
      </c>
      <c r="D1189" s="216"/>
      <c r="E1189" s="216"/>
      <c r="F1189" s="216"/>
      <c r="G1189" s="216"/>
      <c r="H1189" s="466"/>
      <c r="I1189" s="208">
        <f>SUM(I1187:I1188)</f>
        <v>223560</v>
      </c>
    </row>
    <row r="1190" spans="1:10" ht="15" customHeight="1">
      <c r="A1190" s="333"/>
      <c r="C1190" s="193" t="s">
        <v>72</v>
      </c>
      <c r="D1190" s="194" t="s">
        <v>73</v>
      </c>
      <c r="E1190" s="195"/>
      <c r="F1190" s="196"/>
      <c r="G1190" s="196"/>
      <c r="H1190" s="196"/>
      <c r="I1190" s="464"/>
    </row>
    <row r="1191" spans="1:10" ht="15" customHeight="1">
      <c r="A1191" s="333"/>
      <c r="C1191" s="285" t="s">
        <v>85</v>
      </c>
      <c r="D1191" s="216"/>
      <c r="E1191" s="216"/>
      <c r="F1191" s="216"/>
      <c r="G1191" s="216"/>
      <c r="H1191" s="466"/>
      <c r="I1191" s="467">
        <v>0</v>
      </c>
    </row>
    <row r="1192" spans="1:10" ht="15" customHeight="1">
      <c r="A1192" s="333"/>
      <c r="C1192" s="193" t="s">
        <v>86</v>
      </c>
      <c r="D1192" s="194" t="s">
        <v>87</v>
      </c>
      <c r="E1192" s="195"/>
      <c r="F1192" s="196"/>
      <c r="G1192" s="196"/>
      <c r="H1192" s="196"/>
      <c r="I1192" s="464"/>
    </row>
    <row r="1193" spans="1:10" ht="15" customHeight="1">
      <c r="A1193" s="333"/>
      <c r="C1193" s="285" t="s">
        <v>88</v>
      </c>
      <c r="D1193" s="216"/>
      <c r="E1193" s="216"/>
      <c r="F1193" s="216"/>
      <c r="G1193" s="216"/>
      <c r="H1193" s="466"/>
      <c r="I1193" s="467">
        <v>0</v>
      </c>
    </row>
    <row r="1194" spans="1:10" ht="15" customHeight="1">
      <c r="A1194" s="333"/>
      <c r="C1194" s="220" t="s">
        <v>89</v>
      </c>
      <c r="D1194" s="221" t="s">
        <v>90</v>
      </c>
      <c r="E1194" s="222"/>
      <c r="F1194" s="222"/>
      <c r="G1194" s="222"/>
      <c r="H1194" s="225"/>
      <c r="I1194" s="203">
        <f>I1189+I1191+I1193</f>
        <v>223560</v>
      </c>
    </row>
    <row r="1195" spans="1:10" ht="15" customHeight="1">
      <c r="A1195" s="333"/>
      <c r="C1195" s="220" t="s">
        <v>91</v>
      </c>
      <c r="D1195" s="221" t="s">
        <v>684</v>
      </c>
      <c r="E1195" s="222"/>
      <c r="F1195" s="222"/>
      <c r="G1195" s="225"/>
      <c r="H1195" s="226">
        <f>H1179</f>
        <v>0.1</v>
      </c>
      <c r="I1195" s="203">
        <f>I1194*H1195</f>
        <v>22356</v>
      </c>
    </row>
    <row r="1196" spans="1:10" ht="15" customHeight="1">
      <c r="A1196" s="333"/>
      <c r="B1196" s="113"/>
      <c r="C1196" s="329" t="s">
        <v>93</v>
      </c>
      <c r="D1196" s="330" t="s">
        <v>94</v>
      </c>
      <c r="E1196" s="247"/>
      <c r="F1196" s="247"/>
      <c r="G1196" s="247"/>
      <c r="H1196" s="399"/>
      <c r="I1196" s="303">
        <f>SUM(I1194:I1195)</f>
        <v>245916</v>
      </c>
      <c r="J1196" s="47"/>
    </row>
    <row r="1197" spans="1:10" ht="15" customHeight="1">
      <c r="A1197" s="333"/>
      <c r="C1197" s="46"/>
      <c r="D1197" s="46"/>
      <c r="E1197" s="335"/>
      <c r="F1197" s="335"/>
      <c r="G1197" s="113"/>
      <c r="H1197" s="46"/>
      <c r="I1197" s="46"/>
    </row>
    <row r="1198" spans="1:10" ht="15" customHeight="1">
      <c r="A1198" s="333"/>
      <c r="C1198" s="184" t="s">
        <v>951</v>
      </c>
      <c r="D1198" s="486" t="s">
        <v>952</v>
      </c>
      <c r="E1198" s="186"/>
      <c r="F1198" s="324"/>
      <c r="G1198" s="324"/>
      <c r="H1198" s="484"/>
      <c r="I1198" s="188">
        <f>ROUNDDOWN(I1210,-2)</f>
        <v>179400</v>
      </c>
    </row>
    <row r="1199" spans="1:10" ht="15" customHeight="1">
      <c r="A1199" s="333"/>
      <c r="C1199" s="189" t="s">
        <v>65</v>
      </c>
      <c r="D1199" s="190" t="s">
        <v>66</v>
      </c>
      <c r="E1199" s="190"/>
      <c r="F1199" s="190" t="s">
        <v>669</v>
      </c>
      <c r="G1199" s="190" t="s">
        <v>67</v>
      </c>
      <c r="H1199" s="190" t="s">
        <v>670</v>
      </c>
      <c r="I1199" s="482" t="s">
        <v>671</v>
      </c>
    </row>
    <row r="1200" spans="1:10" ht="15" customHeight="1">
      <c r="A1200" s="333"/>
      <c r="C1200" s="193" t="s">
        <v>69</v>
      </c>
      <c r="D1200" s="194" t="s">
        <v>672</v>
      </c>
      <c r="E1200" s="195"/>
      <c r="F1200" s="196"/>
      <c r="G1200" s="196"/>
      <c r="H1200" s="196"/>
      <c r="I1200" s="464"/>
    </row>
    <row r="1201" spans="1:9" ht="15" customHeight="1">
      <c r="A1201" s="333"/>
      <c r="C1201" s="199">
        <v>1</v>
      </c>
      <c r="D1201" s="195" t="s">
        <v>8</v>
      </c>
      <c r="E1201" s="200" t="s">
        <v>9</v>
      </c>
      <c r="F1201" s="200" t="s">
        <v>10</v>
      </c>
      <c r="G1201" s="326">
        <v>0.83</v>
      </c>
      <c r="H1201" s="62">
        <v>176000</v>
      </c>
      <c r="I1201" s="203">
        <f>G1201*H1201</f>
        <v>146080</v>
      </c>
    </row>
    <row r="1202" spans="1:9" ht="15" customHeight="1">
      <c r="A1202" s="333"/>
      <c r="C1202" s="199">
        <v>2</v>
      </c>
      <c r="D1202" s="195" t="s">
        <v>31</v>
      </c>
      <c r="E1202" s="200" t="s">
        <v>32</v>
      </c>
      <c r="F1202" s="200" t="s">
        <v>10</v>
      </c>
      <c r="G1202" s="326">
        <v>8.3000000000000004E-2</v>
      </c>
      <c r="H1202" s="62">
        <v>206000</v>
      </c>
      <c r="I1202" s="203">
        <f>G1202*H1202</f>
        <v>17098</v>
      </c>
    </row>
    <row r="1203" spans="1:9" ht="15" customHeight="1">
      <c r="A1203" s="333"/>
      <c r="C1203" s="204" t="s">
        <v>708</v>
      </c>
      <c r="D1203" s="215"/>
      <c r="E1203" s="216"/>
      <c r="F1203" s="216"/>
      <c r="G1203" s="216"/>
      <c r="H1203" s="466"/>
      <c r="I1203" s="208">
        <f>SUM(I1201:I1202)</f>
        <v>163178</v>
      </c>
    </row>
    <row r="1204" spans="1:9" ht="15" customHeight="1">
      <c r="A1204" s="333"/>
      <c r="C1204" s="193" t="s">
        <v>72</v>
      </c>
      <c r="D1204" s="194" t="s">
        <v>73</v>
      </c>
      <c r="E1204" s="195"/>
      <c r="F1204" s="196"/>
      <c r="G1204" s="196"/>
      <c r="H1204" s="196"/>
      <c r="I1204" s="464"/>
    </row>
    <row r="1205" spans="1:9" ht="15" customHeight="1">
      <c r="A1205" s="333"/>
      <c r="C1205" s="204" t="s">
        <v>85</v>
      </c>
      <c r="D1205" s="215"/>
      <c r="E1205" s="216"/>
      <c r="F1205" s="216"/>
      <c r="G1205" s="216"/>
      <c r="H1205" s="466"/>
      <c r="I1205" s="467">
        <v>0</v>
      </c>
    </row>
    <row r="1206" spans="1:9" ht="15" customHeight="1">
      <c r="A1206" s="333"/>
      <c r="C1206" s="193" t="s">
        <v>86</v>
      </c>
      <c r="D1206" s="194" t="s">
        <v>87</v>
      </c>
      <c r="E1206" s="195"/>
      <c r="F1206" s="196"/>
      <c r="G1206" s="196"/>
      <c r="H1206" s="196"/>
      <c r="I1206" s="464"/>
    </row>
    <row r="1207" spans="1:9" ht="15" customHeight="1">
      <c r="A1207" s="333"/>
      <c r="C1207" s="204" t="s">
        <v>88</v>
      </c>
      <c r="D1207" s="215"/>
      <c r="E1207" s="216"/>
      <c r="F1207" s="216"/>
      <c r="G1207" s="216"/>
      <c r="H1207" s="466"/>
      <c r="I1207" s="467">
        <v>0</v>
      </c>
    </row>
    <row r="1208" spans="1:9" ht="15" customHeight="1">
      <c r="A1208" s="333"/>
      <c r="C1208" s="220" t="s">
        <v>89</v>
      </c>
      <c r="D1208" s="221" t="s">
        <v>90</v>
      </c>
      <c r="E1208" s="222"/>
      <c r="F1208" s="222"/>
      <c r="G1208" s="222"/>
      <c r="H1208" s="225"/>
      <c r="I1208" s="224">
        <f>I1203+I1205+I1207</f>
        <v>163178</v>
      </c>
    </row>
    <row r="1209" spans="1:9" ht="15" customHeight="1">
      <c r="A1209" s="333"/>
      <c r="C1209" s="220" t="s">
        <v>91</v>
      </c>
      <c r="D1209" s="221" t="s">
        <v>684</v>
      </c>
      <c r="E1209" s="222"/>
      <c r="F1209" s="222"/>
      <c r="G1209" s="225"/>
      <c r="H1209" s="226">
        <f>H1195</f>
        <v>0.1</v>
      </c>
      <c r="I1209" s="224">
        <f>I1208*H1209</f>
        <v>16317.800000000001</v>
      </c>
    </row>
    <row r="1210" spans="1:9" ht="15" customHeight="1">
      <c r="A1210" s="333"/>
      <c r="C1210" s="329" t="s">
        <v>93</v>
      </c>
      <c r="D1210" s="330" t="s">
        <v>94</v>
      </c>
      <c r="E1210" s="247"/>
      <c r="F1210" s="247"/>
      <c r="G1210" s="247"/>
      <c r="H1210" s="399"/>
      <c r="I1210" s="303">
        <f>SUM(I1208:I1209)</f>
        <v>179495.8</v>
      </c>
    </row>
    <row r="1211" spans="1:9" ht="15" customHeight="1">
      <c r="A1211" s="333"/>
      <c r="D1211" s="46"/>
      <c r="F1211" s="335"/>
      <c r="G1211" s="336"/>
      <c r="H1211" s="112"/>
      <c r="I1211" s="47"/>
    </row>
    <row r="1212" spans="1:9" ht="15" customHeight="1">
      <c r="A1212" s="333"/>
      <c r="C1212" s="184" t="s">
        <v>953</v>
      </c>
      <c r="D1212" s="486" t="s">
        <v>954</v>
      </c>
      <c r="E1212" s="186"/>
      <c r="F1212" s="324"/>
      <c r="G1212" s="324"/>
      <c r="H1212" s="484"/>
      <c r="I1212" s="188">
        <f>ROUNDDOWN(I1224,-2)</f>
        <v>295000</v>
      </c>
    </row>
    <row r="1213" spans="1:9" ht="15" customHeight="1">
      <c r="A1213" s="333"/>
      <c r="C1213" s="189" t="s">
        <v>65</v>
      </c>
      <c r="D1213" s="190" t="s">
        <v>66</v>
      </c>
      <c r="E1213" s="190"/>
      <c r="F1213" s="190" t="s">
        <v>669</v>
      </c>
      <c r="G1213" s="190" t="s">
        <v>67</v>
      </c>
      <c r="H1213" s="190" t="s">
        <v>670</v>
      </c>
      <c r="I1213" s="482" t="s">
        <v>671</v>
      </c>
    </row>
    <row r="1214" spans="1:9" ht="15" customHeight="1">
      <c r="A1214" s="333"/>
      <c r="C1214" s="193" t="s">
        <v>69</v>
      </c>
      <c r="D1214" s="194" t="s">
        <v>672</v>
      </c>
      <c r="E1214" s="195"/>
      <c r="F1214" s="196"/>
      <c r="G1214" s="196"/>
      <c r="H1214" s="196"/>
      <c r="I1214" s="464"/>
    </row>
    <row r="1215" spans="1:9" ht="15" customHeight="1">
      <c r="A1215" s="333"/>
      <c r="C1215" s="199">
        <v>1</v>
      </c>
      <c r="D1215" s="195" t="s">
        <v>8</v>
      </c>
      <c r="E1215" s="200" t="s">
        <v>9</v>
      </c>
      <c r="F1215" s="200" t="s">
        <v>10</v>
      </c>
      <c r="G1215" s="326">
        <v>1.44</v>
      </c>
      <c r="H1215" s="62">
        <v>176000</v>
      </c>
      <c r="I1215" s="203">
        <f>G1215*H1215</f>
        <v>253440</v>
      </c>
    </row>
    <row r="1216" spans="1:9" ht="15" customHeight="1">
      <c r="A1216" s="333"/>
      <c r="C1216" s="199">
        <v>2</v>
      </c>
      <c r="D1216" s="195" t="s">
        <v>31</v>
      </c>
      <c r="E1216" s="200" t="s">
        <v>32</v>
      </c>
      <c r="F1216" s="200" t="s">
        <v>10</v>
      </c>
      <c r="G1216" s="326">
        <v>7.1999999999999995E-2</v>
      </c>
      <c r="H1216" s="62">
        <v>206000</v>
      </c>
      <c r="I1216" s="203">
        <f>G1216*H1216</f>
        <v>14831.999999999998</v>
      </c>
    </row>
    <row r="1217" spans="1:10" ht="15" customHeight="1">
      <c r="A1217" s="333"/>
      <c r="C1217" s="285" t="s">
        <v>708</v>
      </c>
      <c r="D1217" s="216"/>
      <c r="E1217" s="216"/>
      <c r="F1217" s="216"/>
      <c r="G1217" s="216"/>
      <c r="H1217" s="466"/>
      <c r="I1217" s="208">
        <f>SUM(I1215:I1216)</f>
        <v>268272</v>
      </c>
    </row>
    <row r="1218" spans="1:10" ht="15" customHeight="1">
      <c r="A1218" s="333"/>
      <c r="C1218" s="193" t="s">
        <v>72</v>
      </c>
      <c r="D1218" s="194" t="s">
        <v>73</v>
      </c>
      <c r="E1218" s="195"/>
      <c r="F1218" s="196"/>
      <c r="G1218" s="196"/>
      <c r="H1218" s="196"/>
      <c r="I1218" s="464"/>
    </row>
    <row r="1219" spans="1:10" ht="15" customHeight="1">
      <c r="A1219" s="333"/>
      <c r="B1219" s="113"/>
      <c r="C1219" s="285" t="s">
        <v>85</v>
      </c>
      <c r="D1219" s="216"/>
      <c r="E1219" s="216"/>
      <c r="F1219" s="216"/>
      <c r="G1219" s="216"/>
      <c r="H1219" s="466"/>
      <c r="I1219" s="467">
        <v>0</v>
      </c>
      <c r="J1219" s="47"/>
    </row>
    <row r="1220" spans="1:10" ht="15" customHeight="1">
      <c r="A1220" s="333"/>
      <c r="C1220" s="193" t="s">
        <v>86</v>
      </c>
      <c r="D1220" s="194" t="s">
        <v>87</v>
      </c>
      <c r="E1220" s="195"/>
      <c r="F1220" s="196"/>
      <c r="G1220" s="196"/>
      <c r="H1220" s="196"/>
      <c r="I1220" s="464"/>
    </row>
    <row r="1221" spans="1:10" ht="15" customHeight="1">
      <c r="A1221" s="333"/>
      <c r="C1221" s="285" t="s">
        <v>88</v>
      </c>
      <c r="D1221" s="216"/>
      <c r="E1221" s="216"/>
      <c r="F1221" s="216"/>
      <c r="G1221" s="216"/>
      <c r="H1221" s="466"/>
      <c r="I1221" s="467">
        <v>0</v>
      </c>
    </row>
    <row r="1222" spans="1:10" ht="15" customHeight="1">
      <c r="A1222" s="333"/>
      <c r="C1222" s="220" t="s">
        <v>89</v>
      </c>
      <c r="D1222" s="221" t="s">
        <v>90</v>
      </c>
      <c r="E1222" s="222"/>
      <c r="F1222" s="222"/>
      <c r="G1222" s="222"/>
      <c r="H1222" s="225"/>
      <c r="I1222" s="224">
        <f>I1217+I1219+I1221</f>
        <v>268272</v>
      </c>
    </row>
    <row r="1223" spans="1:10" ht="15" customHeight="1">
      <c r="A1223" s="333"/>
      <c r="C1223" s="220" t="s">
        <v>91</v>
      </c>
      <c r="D1223" s="221" t="s">
        <v>684</v>
      </c>
      <c r="E1223" s="222"/>
      <c r="F1223" s="222"/>
      <c r="G1223" s="225"/>
      <c r="H1223" s="226">
        <f>H1209</f>
        <v>0.1</v>
      </c>
      <c r="I1223" s="224">
        <f>I1222*H1223</f>
        <v>26827.200000000001</v>
      </c>
    </row>
    <row r="1224" spans="1:10" ht="15" customHeight="1">
      <c r="A1224" s="333"/>
      <c r="C1224" s="329" t="s">
        <v>93</v>
      </c>
      <c r="D1224" s="330" t="s">
        <v>94</v>
      </c>
      <c r="E1224" s="247"/>
      <c r="F1224" s="247"/>
      <c r="G1224" s="247"/>
      <c r="H1224" s="399"/>
      <c r="I1224" s="303">
        <f>SUM(I1222:I1223)</f>
        <v>295099.2</v>
      </c>
    </row>
    <row r="1225" spans="1:10" ht="15" customHeight="1">
      <c r="A1225" s="333"/>
      <c r="D1225" s="46"/>
      <c r="E1225" s="335"/>
      <c r="F1225" s="335"/>
      <c r="G1225" s="336"/>
      <c r="H1225" s="337"/>
      <c r="I1225" s="47"/>
    </row>
    <row r="1226" spans="1:10" ht="15" customHeight="1">
      <c r="A1226" s="333"/>
      <c r="C1226" s="184" t="s">
        <v>955</v>
      </c>
      <c r="D1226" s="485" t="s">
        <v>956</v>
      </c>
      <c r="E1226" s="379"/>
      <c r="F1226" s="380"/>
      <c r="G1226" s="380"/>
      <c r="H1226" s="380"/>
      <c r="I1226" s="188">
        <f>ROUNDDOWN(I1238,-2)</f>
        <v>216200</v>
      </c>
    </row>
    <row r="1227" spans="1:10" ht="15" customHeight="1">
      <c r="A1227" s="333"/>
      <c r="C1227" s="400" t="s">
        <v>65</v>
      </c>
      <c r="D1227" s="352" t="s">
        <v>66</v>
      </c>
      <c r="E1227" s="352"/>
      <c r="F1227" s="352" t="s">
        <v>669</v>
      </c>
      <c r="G1227" s="352" t="s">
        <v>67</v>
      </c>
      <c r="H1227" s="352" t="s">
        <v>670</v>
      </c>
      <c r="I1227" s="475" t="s">
        <v>671</v>
      </c>
    </row>
    <row r="1228" spans="1:10" ht="15" customHeight="1">
      <c r="A1228" s="333"/>
      <c r="C1228" s="400" t="s">
        <v>69</v>
      </c>
      <c r="D1228" s="355" t="s">
        <v>672</v>
      </c>
      <c r="E1228" s="356"/>
      <c r="F1228" s="357"/>
      <c r="G1228" s="357"/>
      <c r="H1228" s="357"/>
      <c r="I1228" s="476"/>
    </row>
    <row r="1229" spans="1:10" ht="15" customHeight="1">
      <c r="A1229" s="333"/>
      <c r="C1229" s="477">
        <v>1</v>
      </c>
      <c r="D1229" s="356" t="s">
        <v>8</v>
      </c>
      <c r="E1229" s="361" t="s">
        <v>9</v>
      </c>
      <c r="F1229" s="361" t="s">
        <v>10</v>
      </c>
      <c r="G1229" s="362">
        <v>1</v>
      </c>
      <c r="H1229" s="62">
        <v>176000</v>
      </c>
      <c r="I1229" s="432">
        <f>G1229*H1229</f>
        <v>176000</v>
      </c>
    </row>
    <row r="1230" spans="1:10" ht="15" customHeight="1">
      <c r="A1230" s="333"/>
      <c r="C1230" s="477">
        <v>2</v>
      </c>
      <c r="D1230" s="356" t="s">
        <v>31</v>
      </c>
      <c r="E1230" s="361" t="s">
        <v>32</v>
      </c>
      <c r="F1230" s="361" t="s">
        <v>10</v>
      </c>
      <c r="G1230" s="362">
        <v>0.1</v>
      </c>
      <c r="H1230" s="62">
        <v>206000</v>
      </c>
      <c r="I1230" s="432">
        <f>G1230*H1230</f>
        <v>20600</v>
      </c>
    </row>
    <row r="1231" spans="1:10" ht="15" customHeight="1">
      <c r="A1231" s="333"/>
      <c r="C1231" s="490" t="s">
        <v>708</v>
      </c>
      <c r="D1231" s="364"/>
      <c r="E1231" s="364"/>
      <c r="F1231" s="364"/>
      <c r="G1231" s="364"/>
      <c r="H1231" s="364"/>
      <c r="I1231" s="480">
        <f>SUM(I1229:I1230)</f>
        <v>196600</v>
      </c>
    </row>
    <row r="1232" spans="1:10" ht="15" customHeight="1">
      <c r="A1232" s="333"/>
      <c r="C1232" s="400" t="s">
        <v>72</v>
      </c>
      <c r="D1232" s="355" t="s">
        <v>73</v>
      </c>
      <c r="E1232" s="356"/>
      <c r="F1232" s="357"/>
      <c r="G1232" s="357"/>
      <c r="H1232" s="357"/>
      <c r="I1232" s="476"/>
    </row>
    <row r="1233" spans="1:10" ht="15" customHeight="1">
      <c r="A1233" s="333"/>
      <c r="C1233" s="490" t="s">
        <v>85</v>
      </c>
      <c r="D1233" s="364"/>
      <c r="E1233" s="364"/>
      <c r="F1233" s="364"/>
      <c r="G1233" s="364"/>
      <c r="H1233" s="364"/>
      <c r="I1233" s="481">
        <v>0</v>
      </c>
    </row>
    <row r="1234" spans="1:10" ht="15" customHeight="1">
      <c r="A1234" s="333"/>
      <c r="C1234" s="400" t="s">
        <v>86</v>
      </c>
      <c r="D1234" s="355" t="s">
        <v>87</v>
      </c>
      <c r="E1234" s="356"/>
      <c r="F1234" s="357"/>
      <c r="G1234" s="357"/>
      <c r="H1234" s="357"/>
      <c r="I1234" s="476"/>
    </row>
    <row r="1235" spans="1:10" ht="15" customHeight="1">
      <c r="A1235" s="333"/>
      <c r="C1235" s="490" t="s">
        <v>88</v>
      </c>
      <c r="D1235" s="364"/>
      <c r="E1235" s="364"/>
      <c r="F1235" s="364"/>
      <c r="G1235" s="364"/>
      <c r="H1235" s="364"/>
      <c r="I1235" s="481">
        <v>0</v>
      </c>
    </row>
    <row r="1236" spans="1:10" ht="15" customHeight="1">
      <c r="A1236" s="333"/>
      <c r="C1236" s="322" t="s">
        <v>89</v>
      </c>
      <c r="D1236" s="369" t="s">
        <v>90</v>
      </c>
      <c r="E1236" s="370"/>
      <c r="F1236" s="370"/>
      <c r="G1236" s="370"/>
      <c r="H1236" s="370"/>
      <c r="I1236" s="441">
        <f>I1231+I1233+I1235</f>
        <v>196600</v>
      </c>
    </row>
    <row r="1237" spans="1:10" ht="15" customHeight="1">
      <c r="A1237" s="333"/>
      <c r="C1237" s="322" t="s">
        <v>91</v>
      </c>
      <c r="D1237" s="369" t="s">
        <v>684</v>
      </c>
      <c r="E1237" s="370"/>
      <c r="F1237" s="370"/>
      <c r="G1237" s="370"/>
      <c r="H1237" s="372">
        <f>H1223</f>
        <v>0.1</v>
      </c>
      <c r="I1237" s="441">
        <f>I1236*H1237</f>
        <v>19660</v>
      </c>
    </row>
    <row r="1238" spans="1:10" ht="15" customHeight="1">
      <c r="A1238" s="333"/>
      <c r="C1238" s="322" t="s">
        <v>93</v>
      </c>
      <c r="D1238" s="369" t="s">
        <v>94</v>
      </c>
      <c r="E1238" s="370"/>
      <c r="F1238" s="370"/>
      <c r="G1238" s="370"/>
      <c r="H1238" s="370"/>
      <c r="I1238" s="442">
        <f>SUM(I1236:I1237)</f>
        <v>216260</v>
      </c>
    </row>
    <row r="1239" spans="1:10" ht="15" customHeight="1">
      <c r="A1239" s="333"/>
      <c r="C1239" s="46"/>
      <c r="D1239" s="46"/>
      <c r="G1239" s="102"/>
      <c r="H1239" s="112"/>
      <c r="I1239" s="47"/>
    </row>
    <row r="1240" spans="1:10" ht="15" customHeight="1">
      <c r="A1240" s="333"/>
      <c r="C1240" s="290" t="s">
        <v>957</v>
      </c>
      <c r="D1240" s="483" t="s">
        <v>958</v>
      </c>
      <c r="E1240" s="186"/>
      <c r="F1240" s="324"/>
      <c r="G1240" s="324"/>
      <c r="H1240" s="324"/>
      <c r="I1240" s="188">
        <f>ROUNDDOWN(I1252,-2)</f>
        <v>248600</v>
      </c>
    </row>
    <row r="1241" spans="1:10" ht="15" customHeight="1">
      <c r="A1241" s="333"/>
      <c r="B1241" s="113"/>
      <c r="C1241" s="189" t="s">
        <v>65</v>
      </c>
      <c r="D1241" s="190" t="s">
        <v>66</v>
      </c>
      <c r="E1241" s="190"/>
      <c r="F1241" s="190" t="s">
        <v>669</v>
      </c>
      <c r="G1241" s="190" t="s">
        <v>67</v>
      </c>
      <c r="H1241" s="190" t="s">
        <v>670</v>
      </c>
      <c r="I1241" s="482" t="s">
        <v>671</v>
      </c>
      <c r="J1241" s="47"/>
    </row>
    <row r="1242" spans="1:10" ht="15" customHeight="1">
      <c r="A1242" s="333"/>
      <c r="C1242" s="193" t="s">
        <v>69</v>
      </c>
      <c r="D1242" s="194" t="s">
        <v>672</v>
      </c>
      <c r="E1242" s="195"/>
      <c r="F1242" s="196"/>
      <c r="G1242" s="196"/>
      <c r="H1242" s="196"/>
      <c r="I1242" s="464"/>
    </row>
    <row r="1243" spans="1:10" ht="15" customHeight="1">
      <c r="A1243" s="333"/>
      <c r="C1243" s="199">
        <v>1</v>
      </c>
      <c r="D1243" s="195" t="s">
        <v>8</v>
      </c>
      <c r="E1243" s="200" t="s">
        <v>9</v>
      </c>
      <c r="F1243" s="200" t="s">
        <v>10</v>
      </c>
      <c r="G1243" s="326">
        <v>1.1499999999999999</v>
      </c>
      <c r="H1243" s="62">
        <v>176000</v>
      </c>
      <c r="I1243" s="203">
        <f>G1243*H1243</f>
        <v>202399.99999999997</v>
      </c>
    </row>
    <row r="1244" spans="1:10" ht="15" customHeight="1">
      <c r="A1244" s="333"/>
      <c r="C1244" s="199">
        <v>2</v>
      </c>
      <c r="D1244" s="195" t="s">
        <v>31</v>
      </c>
      <c r="E1244" s="200" t="s">
        <v>32</v>
      </c>
      <c r="F1244" s="200" t="s">
        <v>10</v>
      </c>
      <c r="G1244" s="326">
        <v>0.115</v>
      </c>
      <c r="H1244" s="62">
        <v>206000</v>
      </c>
      <c r="I1244" s="203">
        <f>G1244*H1244</f>
        <v>23690</v>
      </c>
    </row>
    <row r="1245" spans="1:10" ht="15" customHeight="1">
      <c r="A1245" s="333"/>
      <c r="C1245" s="285" t="s">
        <v>708</v>
      </c>
      <c r="D1245" s="216"/>
      <c r="E1245" s="216"/>
      <c r="F1245" s="216"/>
      <c r="G1245" s="216"/>
      <c r="H1245" s="466"/>
      <c r="I1245" s="564">
        <f>SUM(I1243:I1244)</f>
        <v>226089.99999999997</v>
      </c>
    </row>
    <row r="1246" spans="1:10" ht="15" customHeight="1">
      <c r="A1246" s="333"/>
      <c r="C1246" s="193" t="s">
        <v>72</v>
      </c>
      <c r="D1246" s="194" t="s">
        <v>73</v>
      </c>
      <c r="E1246" s="195"/>
      <c r="F1246" s="196"/>
      <c r="G1246" s="196"/>
      <c r="H1246" s="196"/>
      <c r="I1246" s="464"/>
    </row>
    <row r="1247" spans="1:10" ht="15" customHeight="1">
      <c r="A1247" s="333"/>
      <c r="C1247" s="285" t="s">
        <v>85</v>
      </c>
      <c r="D1247" s="216"/>
      <c r="E1247" s="216"/>
      <c r="F1247" s="216"/>
      <c r="G1247" s="216"/>
      <c r="H1247" s="466"/>
      <c r="I1247" s="467">
        <v>0</v>
      </c>
    </row>
    <row r="1248" spans="1:10" ht="15" customHeight="1">
      <c r="A1248" s="333"/>
      <c r="C1248" s="193" t="s">
        <v>86</v>
      </c>
      <c r="D1248" s="194" t="s">
        <v>87</v>
      </c>
      <c r="E1248" s="195"/>
      <c r="F1248" s="196"/>
      <c r="G1248" s="196"/>
      <c r="H1248" s="196"/>
      <c r="I1248" s="464"/>
    </row>
    <row r="1249" spans="1:10" ht="15" customHeight="1">
      <c r="A1249" s="333"/>
      <c r="C1249" s="285" t="s">
        <v>88</v>
      </c>
      <c r="D1249" s="216"/>
      <c r="E1249" s="216"/>
      <c r="F1249" s="216"/>
      <c r="G1249" s="216"/>
      <c r="H1249" s="466"/>
      <c r="I1249" s="467">
        <v>0</v>
      </c>
    </row>
    <row r="1250" spans="1:10" ht="15" customHeight="1">
      <c r="A1250" s="333"/>
      <c r="C1250" s="220" t="s">
        <v>89</v>
      </c>
      <c r="D1250" s="221" t="s">
        <v>90</v>
      </c>
      <c r="E1250" s="222"/>
      <c r="F1250" s="222"/>
      <c r="G1250" s="222"/>
      <c r="H1250" s="225"/>
      <c r="I1250" s="224">
        <f>I1245+I1247+I1249</f>
        <v>226089.99999999997</v>
      </c>
    </row>
    <row r="1251" spans="1:10" ht="15" customHeight="1">
      <c r="A1251" s="333"/>
      <c r="C1251" s="220" t="s">
        <v>91</v>
      </c>
      <c r="D1251" s="221" t="s">
        <v>684</v>
      </c>
      <c r="E1251" s="222"/>
      <c r="F1251" s="222"/>
      <c r="G1251" s="225"/>
      <c r="H1251" s="226">
        <f>H1237</f>
        <v>0.1</v>
      </c>
      <c r="I1251" s="224">
        <f>I1250*H1251</f>
        <v>22609</v>
      </c>
    </row>
    <row r="1252" spans="1:10" ht="15" customHeight="1">
      <c r="A1252" s="333"/>
      <c r="C1252" s="329" t="s">
        <v>93</v>
      </c>
      <c r="D1252" s="330" t="s">
        <v>94</v>
      </c>
      <c r="E1252" s="247"/>
      <c r="F1252" s="247"/>
      <c r="G1252" s="247"/>
      <c r="H1252" s="399"/>
      <c r="I1252" s="303">
        <f>SUM(I1250:I1251)</f>
        <v>248698.99999999997</v>
      </c>
    </row>
    <row r="1253" spans="1:10" ht="15" customHeight="1">
      <c r="A1253" s="333"/>
      <c r="G1253" s="336"/>
      <c r="H1253" s="112"/>
      <c r="I1253" s="47"/>
    </row>
    <row r="1254" spans="1:10" ht="15" customHeight="1">
      <c r="A1254" s="333"/>
      <c r="C1254" s="184" t="s">
        <v>959</v>
      </c>
      <c r="D1254" s="486" t="s">
        <v>960</v>
      </c>
      <c r="E1254" s="186"/>
      <c r="F1254" s="324"/>
      <c r="G1254" s="324"/>
      <c r="H1254" s="484"/>
      <c r="I1254" s="188">
        <f>ROUNDDOWN(I1266,-2)</f>
        <v>32400</v>
      </c>
    </row>
    <row r="1255" spans="1:10" ht="15" customHeight="1">
      <c r="A1255" s="333"/>
      <c r="C1255" s="189" t="s">
        <v>65</v>
      </c>
      <c r="D1255" s="190" t="s">
        <v>66</v>
      </c>
      <c r="E1255" s="190"/>
      <c r="F1255" s="190" t="s">
        <v>669</v>
      </c>
      <c r="G1255" s="190" t="s">
        <v>67</v>
      </c>
      <c r="H1255" s="190" t="s">
        <v>670</v>
      </c>
      <c r="I1255" s="482" t="s">
        <v>671</v>
      </c>
    </row>
    <row r="1256" spans="1:10" ht="15" customHeight="1">
      <c r="A1256" s="333"/>
      <c r="C1256" s="193" t="s">
        <v>69</v>
      </c>
      <c r="D1256" s="194" t="s">
        <v>672</v>
      </c>
      <c r="E1256" s="195"/>
      <c r="F1256" s="196"/>
      <c r="G1256" s="196"/>
      <c r="H1256" s="196"/>
      <c r="I1256" s="464"/>
    </row>
    <row r="1257" spans="1:10" ht="15" customHeight="1">
      <c r="A1257" s="333"/>
      <c r="C1257" s="199">
        <v>1</v>
      </c>
      <c r="D1257" s="195" t="s">
        <v>8</v>
      </c>
      <c r="E1257" s="200" t="s">
        <v>9</v>
      </c>
      <c r="F1257" s="200" t="s">
        <v>10</v>
      </c>
      <c r="G1257" s="326">
        <v>0.15</v>
      </c>
      <c r="H1257" s="62">
        <v>176000</v>
      </c>
      <c r="I1257" s="203">
        <f>G1257*H1257</f>
        <v>26400</v>
      </c>
    </row>
    <row r="1258" spans="1:10" ht="15" customHeight="1">
      <c r="A1258" s="333"/>
      <c r="C1258" s="199">
        <v>2</v>
      </c>
      <c r="D1258" s="195" t="s">
        <v>31</v>
      </c>
      <c r="E1258" s="200" t="s">
        <v>32</v>
      </c>
      <c r="F1258" s="200" t="s">
        <v>10</v>
      </c>
      <c r="G1258" s="326">
        <v>1.4999999999999999E-2</v>
      </c>
      <c r="H1258" s="62">
        <v>206000</v>
      </c>
      <c r="I1258" s="203">
        <f>G1258*H1258</f>
        <v>3090</v>
      </c>
    </row>
    <row r="1259" spans="1:10" ht="15" customHeight="1">
      <c r="A1259" s="333"/>
      <c r="C1259" s="285" t="s">
        <v>708</v>
      </c>
      <c r="D1259" s="216"/>
      <c r="E1259" s="216"/>
      <c r="F1259" s="216"/>
      <c r="G1259" s="216"/>
      <c r="H1259" s="466"/>
      <c r="I1259" s="208">
        <f>SUM(I1257:I1258)</f>
        <v>29490</v>
      </c>
    </row>
    <row r="1260" spans="1:10" ht="15" customHeight="1">
      <c r="A1260" s="333"/>
      <c r="B1260" s="113"/>
      <c r="C1260" s="193" t="s">
        <v>72</v>
      </c>
      <c r="D1260" s="194" t="s">
        <v>73</v>
      </c>
      <c r="E1260" s="195"/>
      <c r="F1260" s="196"/>
      <c r="G1260" s="196"/>
      <c r="H1260" s="196"/>
      <c r="I1260" s="464"/>
      <c r="J1260" s="47"/>
    </row>
    <row r="1261" spans="1:10" ht="15" customHeight="1">
      <c r="A1261" s="333"/>
      <c r="C1261" s="285" t="s">
        <v>85</v>
      </c>
      <c r="D1261" s="216"/>
      <c r="E1261" s="216"/>
      <c r="F1261" s="216"/>
      <c r="G1261" s="216"/>
      <c r="H1261" s="466"/>
      <c r="I1261" s="467">
        <v>0</v>
      </c>
    </row>
    <row r="1262" spans="1:10" ht="15" customHeight="1">
      <c r="A1262" s="333"/>
      <c r="C1262" s="193" t="s">
        <v>86</v>
      </c>
      <c r="D1262" s="194" t="s">
        <v>87</v>
      </c>
      <c r="E1262" s="195"/>
      <c r="F1262" s="196"/>
      <c r="G1262" s="196"/>
      <c r="H1262" s="196"/>
      <c r="I1262" s="464"/>
    </row>
    <row r="1263" spans="1:10" ht="15" customHeight="1">
      <c r="A1263" s="333"/>
      <c r="C1263" s="285" t="s">
        <v>88</v>
      </c>
      <c r="D1263" s="216"/>
      <c r="E1263" s="216"/>
      <c r="F1263" s="216"/>
      <c r="G1263" s="216"/>
      <c r="H1263" s="466"/>
      <c r="I1263" s="467">
        <v>0</v>
      </c>
    </row>
    <row r="1264" spans="1:10" ht="15" customHeight="1">
      <c r="A1264" s="333"/>
      <c r="C1264" s="220" t="s">
        <v>89</v>
      </c>
      <c r="D1264" s="221" t="s">
        <v>90</v>
      </c>
      <c r="E1264" s="222"/>
      <c r="F1264" s="222"/>
      <c r="G1264" s="222"/>
      <c r="H1264" s="225"/>
      <c r="I1264" s="224">
        <f>I1259+I1261+I1263</f>
        <v>29490</v>
      </c>
    </row>
    <row r="1265" spans="1:9" ht="15" customHeight="1">
      <c r="A1265" s="333"/>
      <c r="C1265" s="220" t="s">
        <v>91</v>
      </c>
      <c r="D1265" s="221" t="s">
        <v>684</v>
      </c>
      <c r="E1265" s="222"/>
      <c r="F1265" s="222"/>
      <c r="G1265" s="225"/>
      <c r="H1265" s="226">
        <f>H1251</f>
        <v>0.1</v>
      </c>
      <c r="I1265" s="224">
        <f>I1264*H1265</f>
        <v>2949</v>
      </c>
    </row>
    <row r="1266" spans="1:9" ht="15" customHeight="1" thickBot="1">
      <c r="A1266" s="333"/>
      <c r="C1266" s="231" t="s">
        <v>93</v>
      </c>
      <c r="D1266" s="232" t="s">
        <v>94</v>
      </c>
      <c r="E1266" s="233"/>
      <c r="F1266" s="233"/>
      <c r="G1266" s="233"/>
      <c r="H1266" s="458"/>
      <c r="I1266" s="235">
        <f>SUM(I1264:I1265)</f>
        <v>32439</v>
      </c>
    </row>
    <row r="1267" spans="1:9" ht="15" customHeight="1">
      <c r="A1267" s="333"/>
      <c r="D1267" s="46"/>
      <c r="E1267" s="335"/>
      <c r="F1267" s="335"/>
      <c r="G1267" s="336"/>
      <c r="H1267" s="337"/>
      <c r="I1267" s="47"/>
    </row>
    <row r="1268" spans="1:9" ht="15" customHeight="1" thickBot="1">
      <c r="A1268" s="333"/>
      <c r="C1268" s="565" t="s">
        <v>961</v>
      </c>
      <c r="D1268" s="554" t="s">
        <v>869</v>
      </c>
      <c r="E1268" s="555"/>
      <c r="F1268" s="555"/>
      <c r="G1268" s="555"/>
      <c r="H1268" s="555"/>
      <c r="I1268" s="555"/>
    </row>
    <row r="1269" spans="1:9" ht="15" customHeight="1">
      <c r="A1269" s="333"/>
      <c r="C1269" s="541" t="s">
        <v>962</v>
      </c>
      <c r="D1269" s="501" t="s">
        <v>963</v>
      </c>
      <c r="E1269" s="238"/>
      <c r="F1269" s="496"/>
      <c r="G1269" s="496"/>
      <c r="H1269" s="497"/>
      <c r="I1269" s="241">
        <f>ROUNDDOWN(I1282,-2)</f>
        <v>51900</v>
      </c>
    </row>
    <row r="1270" spans="1:9" ht="15" customHeight="1">
      <c r="A1270" s="333"/>
      <c r="C1270" s="189" t="s">
        <v>65</v>
      </c>
      <c r="D1270" s="190" t="s">
        <v>66</v>
      </c>
      <c r="E1270" s="190"/>
      <c r="F1270" s="190" t="s">
        <v>669</v>
      </c>
      <c r="G1270" s="190" t="s">
        <v>67</v>
      </c>
      <c r="H1270" s="190" t="s">
        <v>670</v>
      </c>
      <c r="I1270" s="482" t="s">
        <v>671</v>
      </c>
    </row>
    <row r="1271" spans="1:9" ht="15" customHeight="1">
      <c r="A1271" s="333"/>
      <c r="C1271" s="193" t="s">
        <v>69</v>
      </c>
      <c r="D1271" s="194" t="s">
        <v>672</v>
      </c>
      <c r="E1271" s="195"/>
      <c r="F1271" s="196"/>
      <c r="G1271" s="196"/>
      <c r="H1271" s="196"/>
      <c r="I1271" s="464"/>
    </row>
    <row r="1272" spans="1:9" ht="15" customHeight="1">
      <c r="A1272" s="333"/>
      <c r="C1272" s="199">
        <v>1</v>
      </c>
      <c r="D1272" s="195" t="s">
        <v>8</v>
      </c>
      <c r="E1272" s="200" t="s">
        <v>9</v>
      </c>
      <c r="F1272" s="200" t="s">
        <v>10</v>
      </c>
      <c r="G1272" s="326">
        <v>0.24</v>
      </c>
      <c r="H1272" s="62">
        <v>176000</v>
      </c>
      <c r="I1272" s="203">
        <f>G1272*H1272</f>
        <v>42240</v>
      </c>
    </row>
    <row r="1273" spans="1:9" ht="15" customHeight="1">
      <c r="A1273" s="333"/>
      <c r="C1273" s="199">
        <v>2</v>
      </c>
      <c r="D1273" s="195" t="s">
        <v>31</v>
      </c>
      <c r="E1273" s="200" t="s">
        <v>32</v>
      </c>
      <c r="F1273" s="200" t="s">
        <v>10</v>
      </c>
      <c r="G1273" s="326">
        <v>2.4E-2</v>
      </c>
      <c r="H1273" s="62">
        <v>206000</v>
      </c>
      <c r="I1273" s="203">
        <f>G1273*H1273</f>
        <v>4944</v>
      </c>
    </row>
    <row r="1274" spans="1:9" ht="15" customHeight="1">
      <c r="A1274" s="333"/>
      <c r="C1274" s="285" t="s">
        <v>708</v>
      </c>
      <c r="D1274" s="216"/>
      <c r="E1274" s="216"/>
      <c r="F1274" s="216"/>
      <c r="G1274" s="216"/>
      <c r="H1274" s="466"/>
      <c r="I1274" s="208">
        <f>SUM(I1272:I1273)</f>
        <v>47184</v>
      </c>
    </row>
    <row r="1275" spans="1:9" ht="15" customHeight="1">
      <c r="A1275" s="333"/>
      <c r="C1275" s="193" t="s">
        <v>72</v>
      </c>
      <c r="D1275" s="194" t="s">
        <v>73</v>
      </c>
      <c r="E1275" s="195"/>
      <c r="F1275" s="196"/>
      <c r="G1275" s="196"/>
      <c r="H1275" s="196"/>
      <c r="I1275" s="464"/>
    </row>
    <row r="1276" spans="1:9" ht="15" customHeight="1">
      <c r="A1276" s="333"/>
      <c r="C1276" s="285" t="s">
        <v>85</v>
      </c>
      <c r="D1276" s="216"/>
      <c r="E1276" s="216"/>
      <c r="F1276" s="216"/>
      <c r="G1276" s="216"/>
      <c r="H1276" s="466"/>
      <c r="I1276" s="467">
        <v>0</v>
      </c>
    </row>
    <row r="1277" spans="1:9" ht="15" customHeight="1">
      <c r="A1277" s="333"/>
      <c r="C1277" s="193" t="s">
        <v>86</v>
      </c>
      <c r="D1277" s="194" t="s">
        <v>87</v>
      </c>
      <c r="E1277" s="195"/>
      <c r="F1277" s="196"/>
      <c r="G1277" s="196"/>
      <c r="H1277" s="196"/>
      <c r="I1277" s="464"/>
    </row>
    <row r="1278" spans="1:9" ht="15" customHeight="1">
      <c r="A1278" s="333"/>
      <c r="C1278" s="250">
        <v>1</v>
      </c>
      <c r="D1278" s="195" t="s">
        <v>964</v>
      </c>
      <c r="E1278" s="195"/>
      <c r="F1278" s="195" t="s">
        <v>873</v>
      </c>
      <c r="G1278" s="296">
        <v>2.5000000000000001E-2</v>
      </c>
      <c r="H1278" s="388">
        <v>1</v>
      </c>
      <c r="I1278" s="524">
        <f>G1278*H1278</f>
        <v>2.5000000000000001E-2</v>
      </c>
    </row>
    <row r="1279" spans="1:9" ht="15" customHeight="1">
      <c r="A1279" s="333"/>
      <c r="C1279" s="285" t="s">
        <v>88</v>
      </c>
      <c r="D1279" s="216"/>
      <c r="E1279" s="216"/>
      <c r="F1279" s="216"/>
      <c r="G1279" s="216"/>
      <c r="H1279" s="466"/>
      <c r="I1279" s="525">
        <f>SUM(I1278)</f>
        <v>2.5000000000000001E-2</v>
      </c>
    </row>
    <row r="1280" spans="1:9" ht="15" customHeight="1">
      <c r="A1280" s="333"/>
      <c r="C1280" s="220" t="s">
        <v>89</v>
      </c>
      <c r="D1280" s="221" t="s">
        <v>90</v>
      </c>
      <c r="E1280" s="222"/>
      <c r="F1280" s="222"/>
      <c r="G1280" s="222"/>
      <c r="H1280" s="225"/>
      <c r="I1280" s="224">
        <f>I1274+I1276+I1279</f>
        <v>47184.025000000001</v>
      </c>
    </row>
    <row r="1281" spans="1:10" ht="15" customHeight="1">
      <c r="A1281" s="333"/>
      <c r="C1281" s="220" t="s">
        <v>91</v>
      </c>
      <c r="D1281" s="221" t="s">
        <v>684</v>
      </c>
      <c r="E1281" s="222"/>
      <c r="F1281" s="222"/>
      <c r="G1281" s="225"/>
      <c r="H1281" s="96">
        <f>$M$3</f>
        <v>0.1</v>
      </c>
      <c r="I1281" s="224">
        <f>I1280*H1281</f>
        <v>4718.4025000000001</v>
      </c>
    </row>
    <row r="1282" spans="1:10" ht="15" customHeight="1">
      <c r="A1282" s="333"/>
      <c r="C1282" s="329" t="s">
        <v>93</v>
      </c>
      <c r="D1282" s="330" t="s">
        <v>94</v>
      </c>
      <c r="E1282" s="247"/>
      <c r="F1282" s="247"/>
      <c r="G1282" s="247"/>
      <c r="H1282" s="399"/>
      <c r="I1282" s="566">
        <f>SUM(I1280:I1281)</f>
        <v>51902.427500000005</v>
      </c>
    </row>
    <row r="1283" spans="1:10" ht="15" customHeight="1">
      <c r="A1283" s="333"/>
      <c r="C1283" s="46"/>
      <c r="D1283" s="46"/>
      <c r="G1283" s="338"/>
      <c r="H1283" s="112"/>
      <c r="I1283" s="47"/>
    </row>
    <row r="1284" spans="1:10" ht="15" customHeight="1">
      <c r="A1284" s="333"/>
      <c r="C1284" s="290" t="s">
        <v>965</v>
      </c>
      <c r="D1284" s="485" t="s">
        <v>966</v>
      </c>
      <c r="E1284" s="186"/>
      <c r="F1284" s="324"/>
      <c r="G1284" s="324"/>
      <c r="H1284" s="484"/>
      <c r="I1284" s="188">
        <f>ROUNDDOWN(I1297,-2)</f>
        <v>58300</v>
      </c>
    </row>
    <row r="1285" spans="1:10" ht="15" customHeight="1">
      <c r="A1285" s="333"/>
      <c r="C1285" s="189" t="s">
        <v>65</v>
      </c>
      <c r="D1285" s="190" t="s">
        <v>66</v>
      </c>
      <c r="E1285" s="190"/>
      <c r="F1285" s="190" t="s">
        <v>669</v>
      </c>
      <c r="G1285" s="190" t="s">
        <v>67</v>
      </c>
      <c r="H1285" s="190" t="s">
        <v>670</v>
      </c>
      <c r="I1285" s="482" t="s">
        <v>671</v>
      </c>
    </row>
    <row r="1286" spans="1:10" ht="15" customHeight="1">
      <c r="A1286" s="333"/>
      <c r="B1286" s="113"/>
      <c r="C1286" s="193" t="s">
        <v>69</v>
      </c>
      <c r="D1286" s="194" t="s">
        <v>672</v>
      </c>
      <c r="E1286" s="195"/>
      <c r="F1286" s="196"/>
      <c r="G1286" s="196"/>
      <c r="H1286" s="196"/>
      <c r="I1286" s="464"/>
      <c r="J1286" s="47"/>
    </row>
    <row r="1287" spans="1:10" ht="15" customHeight="1">
      <c r="A1287" s="333"/>
      <c r="C1287" s="199">
        <v>1</v>
      </c>
      <c r="D1287" s="195" t="s">
        <v>8</v>
      </c>
      <c r="E1287" s="200" t="s">
        <v>9</v>
      </c>
      <c r="F1287" s="200" t="s">
        <v>10</v>
      </c>
      <c r="G1287" s="201">
        <v>0.27</v>
      </c>
      <c r="H1287" s="62">
        <v>176000</v>
      </c>
      <c r="I1287" s="203">
        <f>G1287*H1287</f>
        <v>47520</v>
      </c>
    </row>
    <row r="1288" spans="1:10" ht="15" customHeight="1">
      <c r="A1288" s="333"/>
      <c r="C1288" s="199">
        <v>2</v>
      </c>
      <c r="D1288" s="195" t="s">
        <v>31</v>
      </c>
      <c r="E1288" s="200" t="s">
        <v>32</v>
      </c>
      <c r="F1288" s="200" t="s">
        <v>10</v>
      </c>
      <c r="G1288" s="201">
        <v>2.7E-2</v>
      </c>
      <c r="H1288" s="62">
        <v>206000</v>
      </c>
      <c r="I1288" s="203">
        <f>G1288*H1288</f>
        <v>5562</v>
      </c>
    </row>
    <row r="1289" spans="1:10" ht="15" customHeight="1">
      <c r="A1289" s="333"/>
      <c r="C1289" s="285" t="s">
        <v>708</v>
      </c>
      <c r="D1289" s="216"/>
      <c r="E1289" s="216"/>
      <c r="F1289" s="216"/>
      <c r="G1289" s="216"/>
      <c r="H1289" s="466"/>
      <c r="I1289" s="208">
        <f>SUM(I1287:I1288)</f>
        <v>53082</v>
      </c>
    </row>
    <row r="1290" spans="1:10" ht="15" customHeight="1">
      <c r="A1290" s="333"/>
      <c r="C1290" s="193" t="s">
        <v>72</v>
      </c>
      <c r="D1290" s="194" t="s">
        <v>73</v>
      </c>
      <c r="E1290" s="195"/>
      <c r="F1290" s="196"/>
      <c r="G1290" s="196"/>
      <c r="H1290" s="196"/>
      <c r="I1290" s="464"/>
    </row>
    <row r="1291" spans="1:10" ht="15" customHeight="1">
      <c r="A1291" s="333"/>
      <c r="C1291" s="285" t="s">
        <v>85</v>
      </c>
      <c r="D1291" s="216"/>
      <c r="E1291" s="216"/>
      <c r="F1291" s="216"/>
      <c r="G1291" s="216"/>
      <c r="H1291" s="466"/>
      <c r="I1291" s="467">
        <v>0</v>
      </c>
    </row>
    <row r="1292" spans="1:10" ht="15" customHeight="1">
      <c r="A1292" s="333"/>
      <c r="C1292" s="193" t="s">
        <v>86</v>
      </c>
      <c r="D1292" s="194" t="s">
        <v>87</v>
      </c>
      <c r="E1292" s="195"/>
      <c r="F1292" s="196"/>
      <c r="G1292" s="196"/>
      <c r="H1292" s="196"/>
      <c r="I1292" s="464"/>
    </row>
    <row r="1293" spans="1:10" ht="15" customHeight="1">
      <c r="A1293" s="333"/>
      <c r="C1293" s="250">
        <v>1</v>
      </c>
      <c r="D1293" s="195" t="s">
        <v>964</v>
      </c>
      <c r="E1293" s="195"/>
      <c r="F1293" s="195" t="s">
        <v>873</v>
      </c>
      <c r="G1293" s="296">
        <v>0.1</v>
      </c>
      <c r="H1293" s="388">
        <v>1</v>
      </c>
      <c r="I1293" s="524">
        <f>G1293*H1293</f>
        <v>0.1</v>
      </c>
    </row>
    <row r="1294" spans="1:10" ht="15" customHeight="1">
      <c r="A1294" s="333"/>
      <c r="C1294" s="285" t="s">
        <v>88</v>
      </c>
      <c r="D1294" s="216"/>
      <c r="E1294" s="216"/>
      <c r="F1294" s="216"/>
      <c r="G1294" s="216"/>
      <c r="H1294" s="466"/>
      <c r="I1294" s="525">
        <f>SUM(I1293)</f>
        <v>0.1</v>
      </c>
    </row>
    <row r="1295" spans="1:10" ht="15" customHeight="1">
      <c r="A1295" s="333"/>
      <c r="C1295" s="220" t="s">
        <v>89</v>
      </c>
      <c r="D1295" s="221" t="s">
        <v>90</v>
      </c>
      <c r="E1295" s="222"/>
      <c r="F1295" s="222"/>
      <c r="G1295" s="222"/>
      <c r="H1295" s="225"/>
      <c r="I1295" s="224">
        <f>I1289+I1291+I1294</f>
        <v>53082.1</v>
      </c>
    </row>
    <row r="1296" spans="1:10" ht="15" customHeight="1">
      <c r="A1296" s="333"/>
      <c r="C1296" s="220" t="s">
        <v>91</v>
      </c>
      <c r="D1296" s="221" t="s">
        <v>684</v>
      </c>
      <c r="E1296" s="222"/>
      <c r="F1296" s="222"/>
      <c r="G1296" s="225"/>
      <c r="H1296" s="96">
        <f>$M$3</f>
        <v>0.1</v>
      </c>
      <c r="I1296" s="224">
        <f>I1295*H1296</f>
        <v>5308.21</v>
      </c>
    </row>
    <row r="1297" spans="1:10" ht="15" customHeight="1">
      <c r="A1297" s="333"/>
      <c r="C1297" s="329" t="s">
        <v>93</v>
      </c>
      <c r="D1297" s="330" t="s">
        <v>94</v>
      </c>
      <c r="E1297" s="247"/>
      <c r="F1297" s="247"/>
      <c r="G1297" s="247"/>
      <c r="H1297" s="399"/>
      <c r="I1297" s="303">
        <f>SUM(I1295:I1296)</f>
        <v>58390.31</v>
      </c>
    </row>
    <row r="1298" spans="1:10" ht="15" customHeight="1">
      <c r="A1298" s="333"/>
      <c r="D1298" s="46"/>
      <c r="F1298" s="335"/>
      <c r="G1298" s="336"/>
      <c r="H1298" s="112"/>
      <c r="I1298" s="47"/>
    </row>
    <row r="1299" spans="1:10" ht="15" customHeight="1">
      <c r="A1299" s="333"/>
      <c r="C1299" s="184" t="s">
        <v>967</v>
      </c>
      <c r="D1299" s="486" t="s">
        <v>968</v>
      </c>
      <c r="E1299" s="186"/>
      <c r="F1299" s="324"/>
      <c r="G1299" s="324"/>
      <c r="H1299" s="484"/>
      <c r="I1299" s="188">
        <f>ROUNDDOWN(I1312,-2)</f>
        <v>63700</v>
      </c>
    </row>
    <row r="1300" spans="1:10" ht="15" customHeight="1">
      <c r="A1300" s="333"/>
      <c r="C1300" s="189" t="s">
        <v>65</v>
      </c>
      <c r="D1300" s="190" t="s">
        <v>66</v>
      </c>
      <c r="E1300" s="190"/>
      <c r="F1300" s="190" t="s">
        <v>669</v>
      </c>
      <c r="G1300" s="190" t="s">
        <v>67</v>
      </c>
      <c r="H1300" s="190" t="s">
        <v>670</v>
      </c>
      <c r="I1300" s="482" t="s">
        <v>671</v>
      </c>
    </row>
    <row r="1301" spans="1:10" ht="15" customHeight="1">
      <c r="A1301" s="333"/>
      <c r="C1301" s="193" t="s">
        <v>69</v>
      </c>
      <c r="D1301" s="194" t="s">
        <v>672</v>
      </c>
      <c r="E1301" s="195"/>
      <c r="F1301" s="196"/>
      <c r="G1301" s="196"/>
      <c r="H1301" s="196"/>
      <c r="I1301" s="464"/>
    </row>
    <row r="1302" spans="1:10" ht="15" customHeight="1">
      <c r="A1302" s="333"/>
      <c r="C1302" s="199">
        <v>1</v>
      </c>
      <c r="D1302" s="195" t="s">
        <v>8</v>
      </c>
      <c r="E1302" s="200" t="s">
        <v>9</v>
      </c>
      <c r="F1302" s="200" t="s">
        <v>10</v>
      </c>
      <c r="G1302" s="201">
        <v>0.29499999999999998</v>
      </c>
      <c r="H1302" s="62">
        <v>176000</v>
      </c>
      <c r="I1302" s="203">
        <f>G1302*H1302</f>
        <v>51920</v>
      </c>
    </row>
    <row r="1303" spans="1:10" ht="15" customHeight="1">
      <c r="A1303" s="333"/>
      <c r="C1303" s="199">
        <v>2</v>
      </c>
      <c r="D1303" s="195" t="s">
        <v>31</v>
      </c>
      <c r="E1303" s="200" t="s">
        <v>32</v>
      </c>
      <c r="F1303" s="200" t="s">
        <v>10</v>
      </c>
      <c r="G1303" s="201">
        <v>2.9499999999999998E-2</v>
      </c>
      <c r="H1303" s="62">
        <v>206000</v>
      </c>
      <c r="I1303" s="203">
        <f>G1303*H1303</f>
        <v>6077</v>
      </c>
    </row>
    <row r="1304" spans="1:10" ht="15" customHeight="1">
      <c r="A1304" s="333"/>
      <c r="C1304" s="285" t="s">
        <v>708</v>
      </c>
      <c r="D1304" s="215"/>
      <c r="E1304" s="216"/>
      <c r="F1304" s="216"/>
      <c r="G1304" s="216"/>
      <c r="H1304" s="466"/>
      <c r="I1304" s="208">
        <f>SUM(I1302:I1303)</f>
        <v>57997</v>
      </c>
    </row>
    <row r="1305" spans="1:10" ht="15" customHeight="1">
      <c r="A1305" s="333"/>
      <c r="C1305" s="193" t="s">
        <v>72</v>
      </c>
      <c r="D1305" s="194" t="s">
        <v>73</v>
      </c>
      <c r="E1305" s="195"/>
      <c r="F1305" s="196"/>
      <c r="G1305" s="196"/>
      <c r="H1305" s="196"/>
      <c r="I1305" s="464"/>
    </row>
    <row r="1306" spans="1:10" ht="15" customHeight="1">
      <c r="A1306" s="333"/>
      <c r="C1306" s="285" t="s">
        <v>85</v>
      </c>
      <c r="D1306" s="216"/>
      <c r="E1306" s="216"/>
      <c r="F1306" s="216"/>
      <c r="G1306" s="216"/>
      <c r="H1306" s="466"/>
      <c r="I1306" s="467">
        <v>0</v>
      </c>
    </row>
    <row r="1307" spans="1:10" ht="15" customHeight="1">
      <c r="A1307" s="333"/>
      <c r="C1307" s="193" t="s">
        <v>86</v>
      </c>
      <c r="D1307" s="194" t="s">
        <v>87</v>
      </c>
      <c r="E1307" s="195"/>
      <c r="F1307" s="196"/>
      <c r="G1307" s="196"/>
      <c r="H1307" s="196"/>
      <c r="I1307" s="464"/>
    </row>
    <row r="1308" spans="1:10" ht="15" customHeight="1">
      <c r="A1308" s="333"/>
      <c r="C1308" s="250">
        <v>1</v>
      </c>
      <c r="D1308" s="195" t="s">
        <v>964</v>
      </c>
      <c r="E1308" s="195"/>
      <c r="F1308" s="195" t="s">
        <v>873</v>
      </c>
      <c r="G1308" s="296">
        <v>4.4999999999999998E-2</v>
      </c>
      <c r="H1308" s="388">
        <v>1</v>
      </c>
      <c r="I1308" s="524">
        <f>G1308*H1308</f>
        <v>4.4999999999999998E-2</v>
      </c>
    </row>
    <row r="1309" spans="1:10" ht="15" customHeight="1">
      <c r="A1309" s="333"/>
      <c r="C1309" s="285" t="s">
        <v>88</v>
      </c>
      <c r="D1309" s="216"/>
      <c r="E1309" s="216"/>
      <c r="F1309" s="216"/>
      <c r="G1309" s="216"/>
      <c r="H1309" s="466"/>
      <c r="I1309" s="525">
        <f>SUM(I1308)</f>
        <v>4.4999999999999998E-2</v>
      </c>
    </row>
    <row r="1310" spans="1:10" ht="15" customHeight="1">
      <c r="A1310" s="333"/>
      <c r="C1310" s="220" t="s">
        <v>89</v>
      </c>
      <c r="D1310" s="221" t="s">
        <v>90</v>
      </c>
      <c r="E1310" s="222"/>
      <c r="F1310" s="222"/>
      <c r="G1310" s="222"/>
      <c r="H1310" s="225"/>
      <c r="I1310" s="224">
        <f>I1304+I1306+I1309</f>
        <v>57997.044999999998</v>
      </c>
    </row>
    <row r="1311" spans="1:10" ht="15" customHeight="1">
      <c r="A1311" s="333"/>
      <c r="C1311" s="220" t="s">
        <v>91</v>
      </c>
      <c r="D1311" s="221" t="s">
        <v>684</v>
      </c>
      <c r="E1311" s="222"/>
      <c r="F1311" s="222"/>
      <c r="G1311" s="225"/>
      <c r="H1311" s="96">
        <f>$M$3</f>
        <v>0.1</v>
      </c>
      <c r="I1311" s="224">
        <f>I1310*H1311</f>
        <v>5799.7044999999998</v>
      </c>
    </row>
    <row r="1312" spans="1:10" ht="15" customHeight="1">
      <c r="A1312" s="333"/>
      <c r="B1312" s="113"/>
      <c r="C1312" s="329" t="s">
        <v>93</v>
      </c>
      <c r="D1312" s="330" t="s">
        <v>94</v>
      </c>
      <c r="E1312" s="247"/>
      <c r="F1312" s="247"/>
      <c r="G1312" s="247"/>
      <c r="H1312" s="399"/>
      <c r="I1312" s="303">
        <f>SUM(I1310:I1311)</f>
        <v>63796.749499999998</v>
      </c>
      <c r="J1312" s="47"/>
    </row>
    <row r="1313" spans="1:9" ht="15" customHeight="1">
      <c r="A1313" s="333"/>
      <c r="C1313" s="46"/>
      <c r="D1313" s="46"/>
      <c r="E1313" s="335"/>
      <c r="F1313" s="335"/>
      <c r="G1313" s="113"/>
      <c r="H1313" s="46"/>
      <c r="I1313" s="46"/>
    </row>
    <row r="1314" spans="1:9" ht="15" customHeight="1">
      <c r="A1314" s="333"/>
      <c r="C1314" s="184" t="s">
        <v>969</v>
      </c>
      <c r="D1314" s="567" t="s">
        <v>970</v>
      </c>
      <c r="E1314" s="568"/>
      <c r="F1314" s="568"/>
      <c r="G1314" s="568"/>
      <c r="H1314" s="568"/>
      <c r="I1314" s="188">
        <f>ROUNDDOWN(I1327,-2)</f>
        <v>4300</v>
      </c>
    </row>
    <row r="1315" spans="1:9" ht="15" customHeight="1">
      <c r="A1315" s="333"/>
      <c r="C1315" s="189" t="s">
        <v>65</v>
      </c>
      <c r="D1315" s="190" t="s">
        <v>66</v>
      </c>
      <c r="E1315" s="190"/>
      <c r="F1315" s="190" t="s">
        <v>669</v>
      </c>
      <c r="G1315" s="190" t="s">
        <v>67</v>
      </c>
      <c r="H1315" s="190" t="s">
        <v>670</v>
      </c>
      <c r="I1315" s="482" t="s">
        <v>671</v>
      </c>
    </row>
    <row r="1316" spans="1:9" ht="15" customHeight="1">
      <c r="A1316" s="333"/>
      <c r="C1316" s="193" t="s">
        <v>69</v>
      </c>
      <c r="D1316" s="194" t="s">
        <v>672</v>
      </c>
      <c r="E1316" s="195"/>
      <c r="F1316" s="196"/>
      <c r="G1316" s="196"/>
      <c r="H1316" s="196"/>
      <c r="I1316" s="464"/>
    </row>
    <row r="1317" spans="1:9" ht="15" customHeight="1">
      <c r="A1317" s="333"/>
      <c r="C1317" s="199">
        <v>1</v>
      </c>
      <c r="D1317" s="195" t="s">
        <v>8</v>
      </c>
      <c r="E1317" s="200" t="s">
        <v>9</v>
      </c>
      <c r="F1317" s="200" t="s">
        <v>10</v>
      </c>
      <c r="G1317" s="201">
        <v>0.02</v>
      </c>
      <c r="H1317" s="62">
        <v>176000</v>
      </c>
      <c r="I1317" s="203">
        <f>G1317*H1317</f>
        <v>3520</v>
      </c>
    </row>
    <row r="1318" spans="1:9" ht="15" customHeight="1">
      <c r="A1318" s="333"/>
      <c r="C1318" s="199">
        <v>2</v>
      </c>
      <c r="D1318" s="195" t="s">
        <v>31</v>
      </c>
      <c r="E1318" s="200" t="s">
        <v>32</v>
      </c>
      <c r="F1318" s="200" t="s">
        <v>10</v>
      </c>
      <c r="G1318" s="201">
        <v>2E-3</v>
      </c>
      <c r="H1318" s="62">
        <v>206000</v>
      </c>
      <c r="I1318" s="203">
        <f>G1318*H1318</f>
        <v>412</v>
      </c>
    </row>
    <row r="1319" spans="1:9" ht="15" customHeight="1">
      <c r="A1319" s="333"/>
      <c r="C1319" s="285" t="s">
        <v>708</v>
      </c>
      <c r="D1319" s="216"/>
      <c r="E1319" s="216"/>
      <c r="F1319" s="216"/>
      <c r="G1319" s="216"/>
      <c r="H1319" s="466"/>
      <c r="I1319" s="208">
        <f>SUM(I1317:I1318)</f>
        <v>3932</v>
      </c>
    </row>
    <row r="1320" spans="1:9" ht="15" customHeight="1">
      <c r="A1320" s="333"/>
      <c r="C1320" s="193" t="s">
        <v>72</v>
      </c>
      <c r="D1320" s="194" t="s">
        <v>73</v>
      </c>
      <c r="E1320" s="195"/>
      <c r="F1320" s="196"/>
      <c r="G1320" s="196"/>
      <c r="H1320" s="196"/>
      <c r="I1320" s="464"/>
    </row>
    <row r="1321" spans="1:9" ht="15" customHeight="1">
      <c r="A1321" s="333"/>
      <c r="C1321" s="285" t="s">
        <v>85</v>
      </c>
      <c r="D1321" s="216"/>
      <c r="E1321" s="216"/>
      <c r="F1321" s="216"/>
      <c r="G1321" s="216"/>
      <c r="H1321" s="466"/>
      <c r="I1321" s="467">
        <v>0</v>
      </c>
    </row>
    <row r="1322" spans="1:9" ht="15" customHeight="1">
      <c r="A1322" s="333"/>
      <c r="C1322" s="193" t="s">
        <v>86</v>
      </c>
      <c r="D1322" s="194" t="s">
        <v>87</v>
      </c>
      <c r="E1322" s="195"/>
      <c r="F1322" s="196"/>
      <c r="G1322" s="196"/>
      <c r="H1322" s="196"/>
      <c r="I1322" s="464"/>
    </row>
    <row r="1323" spans="1:9" ht="15" customHeight="1">
      <c r="A1323" s="333"/>
      <c r="C1323" s="250">
        <v>1</v>
      </c>
      <c r="D1323" s="195" t="s">
        <v>964</v>
      </c>
      <c r="E1323" s="195"/>
      <c r="F1323" s="195" t="s">
        <v>873</v>
      </c>
      <c r="G1323" s="296">
        <v>0.01</v>
      </c>
      <c r="H1323" s="388">
        <v>1</v>
      </c>
      <c r="I1323" s="524">
        <f>G1323*H1323</f>
        <v>0.01</v>
      </c>
    </row>
    <row r="1324" spans="1:9" ht="15" customHeight="1">
      <c r="A1324" s="333"/>
      <c r="C1324" s="285" t="s">
        <v>88</v>
      </c>
      <c r="D1324" s="216"/>
      <c r="E1324" s="216"/>
      <c r="F1324" s="216"/>
      <c r="G1324" s="216"/>
      <c r="H1324" s="466"/>
      <c r="I1324" s="525">
        <f>SUM(I1323)</f>
        <v>0.01</v>
      </c>
    </row>
    <row r="1325" spans="1:9" ht="15" customHeight="1">
      <c r="A1325" s="333"/>
      <c r="C1325" s="220" t="s">
        <v>89</v>
      </c>
      <c r="D1325" s="221" t="s">
        <v>90</v>
      </c>
      <c r="E1325" s="222"/>
      <c r="F1325" s="222"/>
      <c r="G1325" s="222"/>
      <c r="H1325" s="225"/>
      <c r="I1325" s="224">
        <f>I1319+I1321+I1324</f>
        <v>3932.01</v>
      </c>
    </row>
    <row r="1326" spans="1:9" ht="15" customHeight="1">
      <c r="A1326" s="333"/>
      <c r="C1326" s="220" t="s">
        <v>91</v>
      </c>
      <c r="D1326" s="221" t="s">
        <v>684</v>
      </c>
      <c r="E1326" s="222"/>
      <c r="F1326" s="222"/>
      <c r="G1326" s="225"/>
      <c r="H1326" s="96">
        <f>$M$3</f>
        <v>0.1</v>
      </c>
      <c r="I1326" s="224">
        <f>I1325*H1326</f>
        <v>393.20100000000002</v>
      </c>
    </row>
    <row r="1327" spans="1:9" ht="15" customHeight="1" thickBot="1">
      <c r="A1327" s="333"/>
      <c r="C1327" s="231" t="s">
        <v>93</v>
      </c>
      <c r="D1327" s="232" t="s">
        <v>94</v>
      </c>
      <c r="E1327" s="233"/>
      <c r="F1327" s="233"/>
      <c r="G1327" s="233"/>
      <c r="H1327" s="458"/>
      <c r="I1327" s="235">
        <f>SUM(I1325:I1326)</f>
        <v>4325.2110000000002</v>
      </c>
    </row>
    <row r="1328" spans="1:9" ht="15" customHeight="1">
      <c r="A1328" s="333"/>
      <c r="D1328" s="46"/>
      <c r="F1328" s="335"/>
      <c r="G1328" s="336"/>
      <c r="H1328" s="112"/>
      <c r="I1328" s="47"/>
    </row>
    <row r="1329" spans="1:10" ht="15" customHeight="1">
      <c r="A1329" s="333"/>
      <c r="C1329" s="569" t="s">
        <v>971</v>
      </c>
      <c r="D1329" s="570" t="s">
        <v>972</v>
      </c>
      <c r="E1329" s="570"/>
      <c r="F1329" s="571"/>
      <c r="G1329" s="554"/>
      <c r="H1329" s="554"/>
      <c r="I1329" s="554"/>
    </row>
    <row r="1330" spans="1:10" ht="15" customHeight="1" thickBot="1">
      <c r="A1330" s="333"/>
      <c r="C1330" s="569" t="s">
        <v>973</v>
      </c>
      <c r="D1330" s="570" t="s">
        <v>974</v>
      </c>
      <c r="E1330" s="570"/>
      <c r="F1330" s="571"/>
      <c r="G1330" s="554"/>
      <c r="H1330" s="554"/>
      <c r="I1330" s="554"/>
    </row>
    <row r="1331" spans="1:10" ht="15" customHeight="1">
      <c r="A1331" s="333"/>
      <c r="C1331" s="572" t="s">
        <v>975</v>
      </c>
      <c r="D1331" s="542" t="s">
        <v>976</v>
      </c>
      <c r="E1331" s="495"/>
      <c r="F1331" s="239"/>
      <c r="G1331" s="239"/>
      <c r="H1331" s="573"/>
      <c r="I1331" s="498">
        <f>ROUNDDOWN(I1343,-2)</f>
        <v>102400</v>
      </c>
    </row>
    <row r="1332" spans="1:10" ht="15" customHeight="1">
      <c r="A1332" s="333"/>
      <c r="C1332" s="189" t="s">
        <v>65</v>
      </c>
      <c r="D1332" s="190" t="s">
        <v>66</v>
      </c>
      <c r="E1332" s="190" t="s">
        <v>772</v>
      </c>
      <c r="F1332" s="190" t="s">
        <v>669</v>
      </c>
      <c r="G1332" s="190" t="s">
        <v>67</v>
      </c>
      <c r="H1332" s="190" t="s">
        <v>670</v>
      </c>
      <c r="I1332" s="482" t="s">
        <v>671</v>
      </c>
    </row>
    <row r="1333" spans="1:10" ht="15" customHeight="1">
      <c r="A1333" s="333"/>
      <c r="C1333" s="193" t="s">
        <v>69</v>
      </c>
      <c r="D1333" s="194" t="s">
        <v>672</v>
      </c>
      <c r="E1333" s="195"/>
      <c r="F1333" s="196"/>
      <c r="G1333" s="196"/>
      <c r="H1333" s="196"/>
      <c r="I1333" s="464"/>
    </row>
    <row r="1334" spans="1:10" ht="15" customHeight="1">
      <c r="A1334" s="333"/>
      <c r="C1334" s="199">
        <v>1</v>
      </c>
      <c r="D1334" s="195" t="s">
        <v>8</v>
      </c>
      <c r="E1334" s="200" t="s">
        <v>9</v>
      </c>
      <c r="F1334" s="200" t="s">
        <v>10</v>
      </c>
      <c r="G1334" s="326">
        <v>0.5</v>
      </c>
      <c r="H1334" s="62">
        <v>176000</v>
      </c>
      <c r="I1334" s="203">
        <f>G1334*H1334</f>
        <v>88000</v>
      </c>
    </row>
    <row r="1335" spans="1:10" ht="15" customHeight="1">
      <c r="A1335" s="333"/>
      <c r="C1335" s="199">
        <v>2</v>
      </c>
      <c r="D1335" s="195" t="s">
        <v>31</v>
      </c>
      <c r="E1335" s="200" t="s">
        <v>32</v>
      </c>
      <c r="F1335" s="200" t="s">
        <v>10</v>
      </c>
      <c r="G1335" s="326">
        <v>2.5000000000000001E-2</v>
      </c>
      <c r="H1335" s="62">
        <v>206000</v>
      </c>
      <c r="I1335" s="203">
        <f>G1335*H1335</f>
        <v>5150</v>
      </c>
    </row>
    <row r="1336" spans="1:10" ht="15" customHeight="1">
      <c r="A1336" s="333"/>
      <c r="C1336" s="204" t="s">
        <v>708</v>
      </c>
      <c r="D1336" s="205"/>
      <c r="E1336" s="206"/>
      <c r="F1336" s="206"/>
      <c r="G1336" s="206"/>
      <c r="H1336" s="465"/>
      <c r="I1336" s="208">
        <f>SUM(I1334:I1335)</f>
        <v>93150</v>
      </c>
    </row>
    <row r="1337" spans="1:10" ht="15" customHeight="1">
      <c r="A1337" s="333"/>
      <c r="C1337" s="193" t="s">
        <v>72</v>
      </c>
      <c r="D1337" s="194" t="s">
        <v>73</v>
      </c>
      <c r="E1337" s="195"/>
      <c r="F1337" s="196"/>
      <c r="G1337" s="196"/>
      <c r="H1337" s="196"/>
      <c r="I1337" s="464"/>
    </row>
    <row r="1338" spans="1:10" ht="15" customHeight="1">
      <c r="A1338" s="333"/>
      <c r="C1338" s="204" t="s">
        <v>85</v>
      </c>
      <c r="D1338" s="215"/>
      <c r="E1338" s="216"/>
      <c r="F1338" s="216"/>
      <c r="G1338" s="216"/>
      <c r="H1338" s="466"/>
      <c r="I1338" s="467">
        <v>0</v>
      </c>
    </row>
    <row r="1339" spans="1:10" ht="15" customHeight="1">
      <c r="A1339" s="333"/>
      <c r="C1339" s="193" t="s">
        <v>86</v>
      </c>
      <c r="D1339" s="194" t="s">
        <v>87</v>
      </c>
      <c r="E1339" s="195"/>
      <c r="F1339" s="196"/>
      <c r="G1339" s="196"/>
      <c r="H1339" s="196"/>
      <c r="I1339" s="464"/>
    </row>
    <row r="1340" spans="1:10" ht="15" customHeight="1">
      <c r="A1340" s="333"/>
      <c r="C1340" s="204" t="s">
        <v>88</v>
      </c>
      <c r="D1340" s="215"/>
      <c r="E1340" s="216"/>
      <c r="F1340" s="216"/>
      <c r="G1340" s="216"/>
      <c r="H1340" s="466"/>
      <c r="I1340" s="467">
        <v>0</v>
      </c>
    </row>
    <row r="1341" spans="1:10" ht="15" customHeight="1">
      <c r="A1341" s="333"/>
      <c r="B1341" s="113"/>
      <c r="C1341" s="220" t="s">
        <v>89</v>
      </c>
      <c r="D1341" s="221" t="s">
        <v>90</v>
      </c>
      <c r="E1341" s="222"/>
      <c r="F1341" s="222"/>
      <c r="G1341" s="222"/>
      <c r="H1341" s="225"/>
      <c r="I1341" s="224">
        <f>I1336+I1338+I1340</f>
        <v>93150</v>
      </c>
      <c r="J1341" s="47"/>
    </row>
    <row r="1342" spans="1:10" ht="15" customHeight="1">
      <c r="A1342" s="333"/>
      <c r="C1342" s="220" t="s">
        <v>91</v>
      </c>
      <c r="D1342" s="221" t="s">
        <v>977</v>
      </c>
      <c r="E1342" s="222"/>
      <c r="F1342" s="222"/>
      <c r="G1342" s="225"/>
      <c r="H1342" s="96">
        <f>$M$3</f>
        <v>0.1</v>
      </c>
      <c r="I1342" s="224">
        <f>I1341*H1342</f>
        <v>9315</v>
      </c>
    </row>
    <row r="1343" spans="1:10" ht="15" customHeight="1">
      <c r="A1343" s="333"/>
      <c r="C1343" s="329" t="s">
        <v>93</v>
      </c>
      <c r="D1343" s="330" t="s">
        <v>94</v>
      </c>
      <c r="E1343" s="247"/>
      <c r="F1343" s="247"/>
      <c r="G1343" s="247"/>
      <c r="H1343" s="399"/>
      <c r="I1343" s="303">
        <f>SUM(I1341:I1342)</f>
        <v>102465</v>
      </c>
    </row>
    <row r="1344" spans="1:10" ht="15" customHeight="1">
      <c r="A1344" s="333"/>
      <c r="D1344" s="46"/>
      <c r="E1344" s="335"/>
      <c r="F1344" s="335"/>
      <c r="G1344" s="336"/>
      <c r="H1344" s="337"/>
      <c r="I1344" s="47"/>
    </row>
    <row r="1345" spans="1:9" ht="15" customHeight="1">
      <c r="A1345" s="333"/>
      <c r="C1345" s="574" t="s">
        <v>978</v>
      </c>
      <c r="D1345" s="483" t="s">
        <v>979</v>
      </c>
      <c r="E1345" s="486"/>
      <c r="F1345" s="324"/>
      <c r="G1345" s="324"/>
      <c r="H1345" s="484"/>
      <c r="I1345" s="518">
        <f>ROUNDDOWN(I1358,-2)</f>
        <v>245000</v>
      </c>
    </row>
    <row r="1346" spans="1:9" ht="15" customHeight="1">
      <c r="A1346" s="333"/>
      <c r="C1346" s="189" t="s">
        <v>65</v>
      </c>
      <c r="D1346" s="190" t="s">
        <v>66</v>
      </c>
      <c r="E1346" s="190" t="s">
        <v>772</v>
      </c>
      <c r="F1346" s="190" t="s">
        <v>669</v>
      </c>
      <c r="G1346" s="190" t="s">
        <v>67</v>
      </c>
      <c r="H1346" s="190" t="s">
        <v>670</v>
      </c>
      <c r="I1346" s="482" t="s">
        <v>671</v>
      </c>
    </row>
    <row r="1347" spans="1:9" ht="15" customHeight="1">
      <c r="A1347" s="333"/>
      <c r="C1347" s="193" t="s">
        <v>69</v>
      </c>
      <c r="D1347" s="194" t="s">
        <v>672</v>
      </c>
      <c r="E1347" s="195"/>
      <c r="F1347" s="196"/>
      <c r="G1347" s="196"/>
      <c r="H1347" s="196"/>
      <c r="I1347" s="464"/>
    </row>
    <row r="1348" spans="1:9" ht="15" customHeight="1">
      <c r="A1348" s="333"/>
      <c r="C1348" s="199">
        <v>1</v>
      </c>
      <c r="D1348" s="195" t="s">
        <v>8</v>
      </c>
      <c r="E1348" s="200" t="s">
        <v>9</v>
      </c>
      <c r="F1348" s="200" t="s">
        <v>10</v>
      </c>
      <c r="G1348" s="201">
        <v>0.3</v>
      </c>
      <c r="H1348" s="62">
        <v>176000</v>
      </c>
      <c r="I1348" s="203">
        <f>G1348*H1348</f>
        <v>52800</v>
      </c>
    </row>
    <row r="1349" spans="1:9" ht="15" customHeight="1">
      <c r="A1349" s="333"/>
      <c r="C1349" s="199">
        <v>2</v>
      </c>
      <c r="D1349" s="195" t="s">
        <v>31</v>
      </c>
      <c r="E1349" s="200" t="s">
        <v>32</v>
      </c>
      <c r="F1349" s="200" t="s">
        <v>10</v>
      </c>
      <c r="G1349" s="201">
        <v>1.4999999999999999E-2</v>
      </c>
      <c r="H1349" s="62">
        <v>206000</v>
      </c>
      <c r="I1349" s="203">
        <f>G1349*H1349</f>
        <v>3090</v>
      </c>
    </row>
    <row r="1350" spans="1:9" ht="15" customHeight="1">
      <c r="A1350" s="333"/>
      <c r="C1350" s="204" t="s">
        <v>708</v>
      </c>
      <c r="D1350" s="215"/>
      <c r="E1350" s="215"/>
      <c r="F1350" s="216"/>
      <c r="G1350" s="216"/>
      <c r="H1350" s="466"/>
      <c r="I1350" s="208">
        <f>SUM(I1348:I1349)</f>
        <v>55890</v>
      </c>
    </row>
    <row r="1351" spans="1:9" ht="15" customHeight="1">
      <c r="A1351" s="333"/>
      <c r="C1351" s="193" t="s">
        <v>72</v>
      </c>
      <c r="D1351" s="194" t="s">
        <v>73</v>
      </c>
      <c r="E1351" s="195"/>
      <c r="F1351" s="196"/>
      <c r="G1351" s="196"/>
      <c r="H1351" s="196"/>
      <c r="I1351" s="464"/>
    </row>
    <row r="1352" spans="1:9" ht="15" customHeight="1">
      <c r="A1352" s="333"/>
      <c r="C1352" s="250">
        <v>1</v>
      </c>
      <c r="D1352" s="195" t="s">
        <v>980</v>
      </c>
      <c r="E1352" s="195"/>
      <c r="F1352" s="210" t="s">
        <v>79</v>
      </c>
      <c r="G1352" s="212">
        <v>1.2</v>
      </c>
      <c r="H1352" s="202">
        <f>BAHAN!G262</f>
        <v>139100</v>
      </c>
      <c r="I1352" s="203">
        <f>G1352*H1352</f>
        <v>166920</v>
      </c>
    </row>
    <row r="1353" spans="1:9" ht="15" customHeight="1">
      <c r="A1353" s="333"/>
      <c r="C1353" s="204" t="s">
        <v>85</v>
      </c>
      <c r="D1353" s="215"/>
      <c r="E1353" s="215"/>
      <c r="F1353" s="215"/>
      <c r="G1353" s="215"/>
      <c r="H1353" s="544"/>
      <c r="I1353" s="208">
        <f>SUM(I1352)</f>
        <v>166920</v>
      </c>
    </row>
    <row r="1354" spans="1:9" ht="15" customHeight="1">
      <c r="A1354" s="333"/>
      <c r="C1354" s="193" t="s">
        <v>86</v>
      </c>
      <c r="D1354" s="194" t="s">
        <v>87</v>
      </c>
      <c r="E1354" s="195"/>
      <c r="F1354" s="196"/>
      <c r="G1354" s="196"/>
      <c r="H1354" s="196"/>
      <c r="I1354" s="464"/>
    </row>
    <row r="1355" spans="1:9" ht="15" customHeight="1">
      <c r="A1355" s="333"/>
      <c r="C1355" s="204" t="s">
        <v>88</v>
      </c>
      <c r="D1355" s="216"/>
      <c r="E1355" s="216"/>
      <c r="F1355" s="216"/>
      <c r="G1355" s="216"/>
      <c r="H1355" s="466"/>
      <c r="I1355" s="467">
        <v>0</v>
      </c>
    </row>
    <row r="1356" spans="1:9" ht="15" customHeight="1">
      <c r="A1356" s="333"/>
      <c r="C1356" s="220" t="s">
        <v>89</v>
      </c>
      <c r="D1356" s="221" t="s">
        <v>90</v>
      </c>
      <c r="E1356" s="222"/>
      <c r="F1356" s="222"/>
      <c r="G1356" s="222"/>
      <c r="H1356" s="225"/>
      <c r="I1356" s="224">
        <f>I1350+I1353+I1355</f>
        <v>222810</v>
      </c>
    </row>
    <row r="1357" spans="1:9" ht="15" customHeight="1">
      <c r="A1357" s="333"/>
      <c r="C1357" s="220" t="s">
        <v>91</v>
      </c>
      <c r="D1357" s="221" t="s">
        <v>977</v>
      </c>
      <c r="E1357" s="222"/>
      <c r="F1357" s="222"/>
      <c r="G1357" s="225"/>
      <c r="H1357" s="96">
        <f>$M$3</f>
        <v>0.1</v>
      </c>
      <c r="I1357" s="224">
        <f>I1356*H1357</f>
        <v>22281</v>
      </c>
    </row>
    <row r="1358" spans="1:9" ht="15" customHeight="1">
      <c r="A1358" s="333"/>
      <c r="C1358" s="329" t="s">
        <v>93</v>
      </c>
      <c r="D1358" s="330" t="s">
        <v>94</v>
      </c>
      <c r="E1358" s="247"/>
      <c r="F1358" s="247"/>
      <c r="G1358" s="247"/>
      <c r="H1358" s="399"/>
      <c r="I1358" s="303">
        <f>SUM(I1356:I1357)</f>
        <v>245091</v>
      </c>
    </row>
    <row r="1359" spans="1:9" ht="15" customHeight="1">
      <c r="A1359" s="333"/>
      <c r="D1359" s="46"/>
      <c r="F1359" s="335"/>
      <c r="G1359" s="336"/>
      <c r="H1359" s="112"/>
      <c r="I1359" s="47"/>
    </row>
    <row r="1360" spans="1:9" ht="15" customHeight="1">
      <c r="A1360" s="333"/>
      <c r="C1360" s="574" t="s">
        <v>981</v>
      </c>
      <c r="D1360" s="486" t="s">
        <v>982</v>
      </c>
      <c r="E1360" s="486"/>
      <c r="F1360" s="324"/>
      <c r="G1360" s="324"/>
      <c r="H1360" s="324"/>
      <c r="I1360" s="188">
        <f>ROUNDDOWN(I1373,-2)</f>
        <v>197600</v>
      </c>
    </row>
    <row r="1361" spans="1:10" ht="15" customHeight="1">
      <c r="A1361" s="333"/>
      <c r="C1361" s="189" t="s">
        <v>65</v>
      </c>
      <c r="D1361" s="190" t="s">
        <v>66</v>
      </c>
      <c r="E1361" s="575" t="s">
        <v>772</v>
      </c>
      <c r="F1361" s="190" t="s">
        <v>669</v>
      </c>
      <c r="G1361" s="190" t="s">
        <v>67</v>
      </c>
      <c r="H1361" s="190" t="s">
        <v>670</v>
      </c>
      <c r="I1361" s="482" t="s">
        <v>671</v>
      </c>
    </row>
    <row r="1362" spans="1:10" ht="15" customHeight="1">
      <c r="A1362" s="333"/>
      <c r="C1362" s="250" t="s">
        <v>69</v>
      </c>
      <c r="D1362" s="195" t="s">
        <v>672</v>
      </c>
      <c r="E1362" s="555"/>
      <c r="F1362" s="196"/>
      <c r="G1362" s="196"/>
      <c r="H1362" s="196"/>
      <c r="I1362" s="464"/>
    </row>
    <row r="1363" spans="1:10" ht="15" customHeight="1">
      <c r="A1363" s="333"/>
      <c r="C1363" s="199">
        <v>1</v>
      </c>
      <c r="D1363" s="195" t="s">
        <v>8</v>
      </c>
      <c r="E1363" s="200" t="s">
        <v>9</v>
      </c>
      <c r="F1363" s="200" t="s">
        <v>10</v>
      </c>
      <c r="G1363" s="201">
        <v>6.5000000000000002E-2</v>
      </c>
      <c r="H1363" s="62">
        <v>176000</v>
      </c>
      <c r="I1363" s="203">
        <f>G1363*H1363</f>
        <v>11440</v>
      </c>
    </row>
    <row r="1364" spans="1:10" ht="15" customHeight="1">
      <c r="A1364" s="333"/>
      <c r="C1364" s="199">
        <v>2</v>
      </c>
      <c r="D1364" s="195" t="s">
        <v>31</v>
      </c>
      <c r="E1364" s="200" t="s">
        <v>32</v>
      </c>
      <c r="F1364" s="200" t="s">
        <v>10</v>
      </c>
      <c r="G1364" s="201">
        <v>6.4999999999999997E-3</v>
      </c>
      <c r="H1364" s="62">
        <v>206000</v>
      </c>
      <c r="I1364" s="203">
        <f>G1364*H1364</f>
        <v>1339</v>
      </c>
    </row>
    <row r="1365" spans="1:10" ht="15" customHeight="1">
      <c r="A1365" s="333"/>
      <c r="C1365" s="204" t="s">
        <v>708</v>
      </c>
      <c r="D1365" s="215"/>
      <c r="E1365" s="216"/>
      <c r="F1365" s="216"/>
      <c r="G1365" s="216"/>
      <c r="H1365" s="466"/>
      <c r="I1365" s="208">
        <f>SUM(I1363:I1364)</f>
        <v>12779</v>
      </c>
    </row>
    <row r="1366" spans="1:10" ht="15" customHeight="1">
      <c r="A1366" s="333"/>
      <c r="C1366" s="193" t="s">
        <v>72</v>
      </c>
      <c r="D1366" s="194" t="s">
        <v>73</v>
      </c>
      <c r="E1366" s="195"/>
      <c r="F1366" s="196"/>
      <c r="G1366" s="196"/>
      <c r="H1366" s="196"/>
      <c r="I1366" s="464"/>
    </row>
    <row r="1367" spans="1:10" ht="15" customHeight="1">
      <c r="A1367" s="333"/>
      <c r="C1367" s="250">
        <v>1</v>
      </c>
      <c r="D1367" s="195" t="s">
        <v>980</v>
      </c>
      <c r="E1367" s="195"/>
      <c r="F1367" s="210" t="s">
        <v>79</v>
      </c>
      <c r="G1367" s="212">
        <v>1.2</v>
      </c>
      <c r="H1367" s="202">
        <f>BAHAN!G262</f>
        <v>139100</v>
      </c>
      <c r="I1367" s="203">
        <f>G1367*H1367</f>
        <v>166920</v>
      </c>
    </row>
    <row r="1368" spans="1:10" ht="15" customHeight="1">
      <c r="A1368" s="333"/>
      <c r="C1368" s="204" t="s">
        <v>85</v>
      </c>
      <c r="D1368" s="215"/>
      <c r="E1368" s="216"/>
      <c r="F1368" s="216"/>
      <c r="G1368" s="216"/>
      <c r="H1368" s="466"/>
      <c r="I1368" s="208">
        <f>SUM(I1367)</f>
        <v>166920</v>
      </c>
    </row>
    <row r="1369" spans="1:10" ht="15" customHeight="1">
      <c r="A1369" s="333"/>
      <c r="C1369" s="193" t="s">
        <v>86</v>
      </c>
      <c r="D1369" s="194" t="s">
        <v>87</v>
      </c>
      <c r="E1369" s="195"/>
      <c r="F1369" s="196"/>
      <c r="G1369" s="196"/>
      <c r="H1369" s="196"/>
      <c r="I1369" s="464"/>
    </row>
    <row r="1370" spans="1:10" ht="15" customHeight="1">
      <c r="A1370" s="333"/>
      <c r="B1370" s="113"/>
      <c r="C1370" s="204" t="s">
        <v>88</v>
      </c>
      <c r="D1370" s="215"/>
      <c r="E1370" s="216"/>
      <c r="F1370" s="216"/>
      <c r="G1370" s="216"/>
      <c r="H1370" s="466"/>
      <c r="I1370" s="467">
        <v>0</v>
      </c>
      <c r="J1370" s="47"/>
    </row>
    <row r="1371" spans="1:10" ht="15" customHeight="1">
      <c r="A1371" s="333"/>
      <c r="C1371" s="220" t="s">
        <v>89</v>
      </c>
      <c r="D1371" s="221" t="s">
        <v>90</v>
      </c>
      <c r="E1371" s="222"/>
      <c r="F1371" s="222"/>
      <c r="G1371" s="222"/>
      <c r="H1371" s="225"/>
      <c r="I1371" s="224">
        <f>I1365+I1368+I1370</f>
        <v>179699</v>
      </c>
    </row>
    <row r="1372" spans="1:10" ht="15" customHeight="1">
      <c r="A1372" s="333"/>
      <c r="C1372" s="227" t="s">
        <v>91</v>
      </c>
      <c r="D1372" s="228" t="s">
        <v>977</v>
      </c>
      <c r="E1372" s="229"/>
      <c r="F1372" s="229"/>
      <c r="G1372" s="313"/>
      <c r="H1372" s="96">
        <f>$M$3</f>
        <v>0.1</v>
      </c>
      <c r="I1372" s="315">
        <f>I1371*H1372</f>
        <v>17969.900000000001</v>
      </c>
    </row>
    <row r="1373" spans="1:10" ht="15" customHeight="1">
      <c r="A1373" s="333"/>
      <c r="C1373" s="316" t="s">
        <v>93</v>
      </c>
      <c r="D1373" s="317" t="s">
        <v>94</v>
      </c>
      <c r="E1373" s="244"/>
      <c r="F1373" s="244"/>
      <c r="G1373" s="244"/>
      <c r="H1373" s="401"/>
      <c r="I1373" s="576">
        <f>SUM(I1371:I1372)</f>
        <v>197668.9</v>
      </c>
    </row>
    <row r="1374" spans="1:10" ht="15" customHeight="1">
      <c r="A1374" s="333"/>
      <c r="D1374" s="46"/>
      <c r="E1374" s="335"/>
      <c r="F1374" s="335"/>
      <c r="G1374" s="336"/>
      <c r="H1374" s="337"/>
      <c r="I1374" s="47"/>
    </row>
    <row r="1375" spans="1:10" ht="15" customHeight="1">
      <c r="A1375" s="333"/>
      <c r="C1375" s="574" t="s">
        <v>983</v>
      </c>
      <c r="D1375" s="485" t="s">
        <v>984</v>
      </c>
      <c r="E1375" s="485"/>
      <c r="F1375" s="380"/>
      <c r="G1375" s="380"/>
      <c r="H1375" s="380"/>
      <c r="I1375" s="188">
        <f>ROUNDDOWN(I1388,-2)</f>
        <v>160800</v>
      </c>
    </row>
    <row r="1376" spans="1:10" ht="15" customHeight="1">
      <c r="A1376" s="333"/>
      <c r="C1376" s="400" t="s">
        <v>65</v>
      </c>
      <c r="D1376" s="352" t="s">
        <v>66</v>
      </c>
      <c r="E1376" s="352" t="s">
        <v>772</v>
      </c>
      <c r="F1376" s="352" t="s">
        <v>669</v>
      </c>
      <c r="G1376" s="352" t="s">
        <v>67</v>
      </c>
      <c r="H1376" s="352" t="s">
        <v>670</v>
      </c>
      <c r="I1376" s="475" t="s">
        <v>671</v>
      </c>
    </row>
    <row r="1377" spans="1:9" ht="15" customHeight="1">
      <c r="A1377" s="333"/>
      <c r="C1377" s="400" t="s">
        <v>69</v>
      </c>
      <c r="D1377" s="355" t="s">
        <v>672</v>
      </c>
      <c r="E1377" s="356"/>
      <c r="F1377" s="357"/>
      <c r="G1377" s="357"/>
      <c r="H1377" s="363"/>
      <c r="I1377" s="476"/>
    </row>
    <row r="1378" spans="1:9" ht="15" customHeight="1">
      <c r="A1378" s="333"/>
      <c r="C1378" s="477">
        <v>1</v>
      </c>
      <c r="D1378" s="356" t="s">
        <v>8</v>
      </c>
      <c r="E1378" s="361" t="s">
        <v>9</v>
      </c>
      <c r="F1378" s="361" t="s">
        <v>10</v>
      </c>
      <c r="G1378" s="382">
        <v>0.1</v>
      </c>
      <c r="H1378" s="62">
        <v>176000</v>
      </c>
      <c r="I1378" s="432">
        <f>G1378*H1378</f>
        <v>17600</v>
      </c>
    </row>
    <row r="1379" spans="1:9" ht="15" customHeight="1">
      <c r="A1379" s="333"/>
      <c r="C1379" s="477">
        <v>2</v>
      </c>
      <c r="D1379" s="356" t="s">
        <v>31</v>
      </c>
      <c r="E1379" s="361" t="s">
        <v>32</v>
      </c>
      <c r="F1379" s="361" t="s">
        <v>10</v>
      </c>
      <c r="G1379" s="382">
        <v>0.01</v>
      </c>
      <c r="H1379" s="62">
        <v>206000</v>
      </c>
      <c r="I1379" s="432">
        <f>G1379*H1379</f>
        <v>2060</v>
      </c>
    </row>
    <row r="1380" spans="1:9" ht="15" customHeight="1">
      <c r="A1380" s="333"/>
      <c r="C1380" s="433" t="s">
        <v>708</v>
      </c>
      <c r="D1380" s="392"/>
      <c r="E1380" s="364"/>
      <c r="F1380" s="364"/>
      <c r="G1380" s="364"/>
      <c r="H1380" s="364"/>
      <c r="I1380" s="480">
        <f>SUM(I1378:I1379)</f>
        <v>19660</v>
      </c>
    </row>
    <row r="1381" spans="1:9" ht="15" customHeight="1">
      <c r="A1381" s="333"/>
      <c r="C1381" s="400" t="s">
        <v>72</v>
      </c>
      <c r="D1381" s="355" t="s">
        <v>73</v>
      </c>
      <c r="E1381" s="356"/>
      <c r="F1381" s="357"/>
      <c r="G1381" s="357"/>
      <c r="H1381" s="357"/>
      <c r="I1381" s="476"/>
    </row>
    <row r="1382" spans="1:9" ht="15" customHeight="1">
      <c r="A1382" s="333"/>
      <c r="C1382" s="487">
        <v>1</v>
      </c>
      <c r="D1382" s="454" t="s">
        <v>985</v>
      </c>
      <c r="E1382" s="454"/>
      <c r="F1382" s="385" t="s">
        <v>79</v>
      </c>
      <c r="G1382" s="577">
        <v>1.4</v>
      </c>
      <c r="H1382" s="363">
        <f>BAHAN!G471</f>
        <v>90400</v>
      </c>
      <c r="I1382" s="432">
        <f>G1382*H1382</f>
        <v>126559.99999999999</v>
      </c>
    </row>
    <row r="1383" spans="1:9" ht="15" customHeight="1">
      <c r="A1383" s="333"/>
      <c r="C1383" s="433" t="s">
        <v>85</v>
      </c>
      <c r="D1383" s="392"/>
      <c r="E1383" s="364"/>
      <c r="F1383" s="364"/>
      <c r="G1383" s="364"/>
      <c r="H1383" s="364"/>
      <c r="I1383" s="480">
        <f>SUM(I1382)</f>
        <v>126559.99999999999</v>
      </c>
    </row>
    <row r="1384" spans="1:9" ht="15" customHeight="1">
      <c r="A1384" s="333"/>
      <c r="C1384" s="400" t="s">
        <v>86</v>
      </c>
      <c r="D1384" s="355" t="s">
        <v>87</v>
      </c>
      <c r="E1384" s="356"/>
      <c r="F1384" s="357"/>
      <c r="G1384" s="357"/>
      <c r="H1384" s="357"/>
      <c r="I1384" s="476"/>
    </row>
    <row r="1385" spans="1:9" ht="15" customHeight="1">
      <c r="A1385" s="333"/>
      <c r="C1385" s="433" t="s">
        <v>88</v>
      </c>
      <c r="D1385" s="392"/>
      <c r="E1385" s="364"/>
      <c r="F1385" s="364"/>
      <c r="G1385" s="364"/>
      <c r="H1385" s="364"/>
      <c r="I1385" s="481">
        <v>0</v>
      </c>
    </row>
    <row r="1386" spans="1:9" ht="15" customHeight="1">
      <c r="A1386" s="333"/>
      <c r="C1386" s="322" t="s">
        <v>89</v>
      </c>
      <c r="D1386" s="369" t="s">
        <v>90</v>
      </c>
      <c r="E1386" s="370"/>
      <c r="F1386" s="370"/>
      <c r="G1386" s="370"/>
      <c r="H1386" s="370"/>
      <c r="I1386" s="441">
        <f>I1380+I1383+I1385</f>
        <v>146220</v>
      </c>
    </row>
    <row r="1387" spans="1:9" ht="15" customHeight="1">
      <c r="A1387" s="333"/>
      <c r="C1387" s="322" t="s">
        <v>91</v>
      </c>
      <c r="D1387" s="369" t="s">
        <v>977</v>
      </c>
      <c r="E1387" s="370"/>
      <c r="F1387" s="370"/>
      <c r="G1387" s="370"/>
      <c r="H1387" s="96">
        <f>$M$3</f>
        <v>0.1</v>
      </c>
      <c r="I1387" s="441">
        <f>I1386*H1387</f>
        <v>14622</v>
      </c>
    </row>
    <row r="1388" spans="1:9" ht="15" customHeight="1">
      <c r="A1388" s="333"/>
      <c r="C1388" s="322" t="s">
        <v>93</v>
      </c>
      <c r="D1388" s="369" t="s">
        <v>94</v>
      </c>
      <c r="E1388" s="370"/>
      <c r="F1388" s="370"/>
      <c r="G1388" s="370"/>
      <c r="H1388" s="370"/>
      <c r="I1388" s="442">
        <f>SUM(I1386:I1387)</f>
        <v>160842</v>
      </c>
    </row>
    <row r="1389" spans="1:9" ht="15" customHeight="1">
      <c r="A1389" s="333"/>
      <c r="D1389" s="46"/>
      <c r="F1389" s="335"/>
      <c r="G1389" s="336"/>
      <c r="H1389" s="112"/>
      <c r="I1389" s="47"/>
    </row>
    <row r="1390" spans="1:9" ht="15" customHeight="1">
      <c r="A1390" s="333"/>
      <c r="C1390" s="574" t="s">
        <v>986</v>
      </c>
      <c r="D1390" s="485" t="s">
        <v>987</v>
      </c>
      <c r="E1390" s="485"/>
      <c r="F1390" s="380"/>
      <c r="G1390" s="380"/>
      <c r="H1390" s="380"/>
      <c r="I1390" s="188">
        <f>ROUNDDOWN(I1403,-2)</f>
        <v>155300</v>
      </c>
    </row>
    <row r="1391" spans="1:9" ht="15" customHeight="1">
      <c r="A1391" s="333"/>
      <c r="C1391" s="400" t="s">
        <v>65</v>
      </c>
      <c r="D1391" s="352" t="s">
        <v>66</v>
      </c>
      <c r="E1391" s="352" t="s">
        <v>772</v>
      </c>
      <c r="F1391" s="352" t="s">
        <v>669</v>
      </c>
      <c r="G1391" s="352" t="s">
        <v>67</v>
      </c>
      <c r="H1391" s="352" t="s">
        <v>670</v>
      </c>
      <c r="I1391" s="475" t="s">
        <v>671</v>
      </c>
    </row>
    <row r="1392" spans="1:9" ht="15" customHeight="1">
      <c r="A1392" s="333"/>
      <c r="C1392" s="400" t="s">
        <v>69</v>
      </c>
      <c r="D1392" s="355" t="s">
        <v>672</v>
      </c>
      <c r="E1392" s="356"/>
      <c r="F1392" s="357"/>
      <c r="G1392" s="357"/>
      <c r="H1392" s="363"/>
      <c r="I1392" s="476"/>
    </row>
    <row r="1393" spans="1:10" ht="15" customHeight="1">
      <c r="A1393" s="333"/>
      <c r="C1393" s="477">
        <v>1</v>
      </c>
      <c r="D1393" s="356" t="s">
        <v>8</v>
      </c>
      <c r="E1393" s="361" t="s">
        <v>9</v>
      </c>
      <c r="F1393" s="361" t="s">
        <v>10</v>
      </c>
      <c r="G1393" s="382">
        <v>0.125</v>
      </c>
      <c r="H1393" s="62">
        <v>176000</v>
      </c>
      <c r="I1393" s="432">
        <f>G1393*H1393</f>
        <v>22000</v>
      </c>
    </row>
    <row r="1394" spans="1:10" ht="15" customHeight="1">
      <c r="A1394" s="333"/>
      <c r="C1394" s="477">
        <v>2</v>
      </c>
      <c r="D1394" s="356" t="s">
        <v>31</v>
      </c>
      <c r="E1394" s="361" t="s">
        <v>32</v>
      </c>
      <c r="F1394" s="361" t="s">
        <v>10</v>
      </c>
      <c r="G1394" s="382">
        <v>1.2500000000000001E-2</v>
      </c>
      <c r="H1394" s="62">
        <v>206000</v>
      </c>
      <c r="I1394" s="432">
        <f>G1394*H1394</f>
        <v>2575</v>
      </c>
    </row>
    <row r="1395" spans="1:10" ht="15" customHeight="1">
      <c r="A1395" s="333"/>
      <c r="C1395" s="433" t="s">
        <v>708</v>
      </c>
      <c r="D1395" s="392"/>
      <c r="E1395" s="364"/>
      <c r="F1395" s="364"/>
      <c r="G1395" s="364"/>
      <c r="H1395" s="364"/>
      <c r="I1395" s="480">
        <f>SUM(I1393:I1394)</f>
        <v>24575</v>
      </c>
    </row>
    <row r="1396" spans="1:10" ht="15" customHeight="1">
      <c r="A1396" s="333"/>
      <c r="C1396" s="400" t="s">
        <v>72</v>
      </c>
      <c r="D1396" s="355" t="s">
        <v>73</v>
      </c>
      <c r="E1396" s="356"/>
      <c r="F1396" s="357"/>
      <c r="G1396" s="357"/>
      <c r="H1396" s="357"/>
      <c r="I1396" s="476"/>
    </row>
    <row r="1397" spans="1:10" ht="15" customHeight="1">
      <c r="A1397" s="333"/>
      <c r="C1397" s="487">
        <v>1</v>
      </c>
      <c r="D1397" s="454" t="s">
        <v>988</v>
      </c>
      <c r="E1397" s="454"/>
      <c r="F1397" s="385" t="s">
        <v>79</v>
      </c>
      <c r="G1397" s="577">
        <v>1.62</v>
      </c>
      <c r="H1397" s="363">
        <f>BAHAN!G467</f>
        <v>72000</v>
      </c>
      <c r="I1397" s="432">
        <f>G1397*H1397</f>
        <v>116640.00000000001</v>
      </c>
    </row>
    <row r="1398" spans="1:10" ht="15" customHeight="1">
      <c r="A1398" s="333"/>
      <c r="C1398" s="433" t="s">
        <v>85</v>
      </c>
      <c r="D1398" s="392"/>
      <c r="E1398" s="364"/>
      <c r="F1398" s="364"/>
      <c r="G1398" s="364"/>
      <c r="H1398" s="364"/>
      <c r="I1398" s="480">
        <f>SUM(I1397)</f>
        <v>116640.00000000001</v>
      </c>
    </row>
    <row r="1399" spans="1:10" ht="15" customHeight="1">
      <c r="A1399" s="333"/>
      <c r="B1399" s="113"/>
      <c r="C1399" s="487" t="s">
        <v>86</v>
      </c>
      <c r="D1399" s="356" t="s">
        <v>87</v>
      </c>
      <c r="E1399" s="356"/>
      <c r="F1399" s="357"/>
      <c r="G1399" s="357"/>
      <c r="H1399" s="357"/>
      <c r="I1399" s="476"/>
      <c r="J1399" s="47"/>
    </row>
    <row r="1400" spans="1:10" ht="15" customHeight="1">
      <c r="A1400" s="333"/>
      <c r="C1400" s="433" t="s">
        <v>88</v>
      </c>
      <c r="D1400" s="392"/>
      <c r="E1400" s="364"/>
      <c r="F1400" s="364"/>
      <c r="G1400" s="364"/>
      <c r="H1400" s="364"/>
      <c r="I1400" s="481">
        <v>0</v>
      </c>
    </row>
    <row r="1401" spans="1:10" ht="15" customHeight="1">
      <c r="A1401" s="333"/>
      <c r="C1401" s="322" t="s">
        <v>89</v>
      </c>
      <c r="D1401" s="369" t="s">
        <v>90</v>
      </c>
      <c r="E1401" s="370"/>
      <c r="F1401" s="370"/>
      <c r="G1401" s="370"/>
      <c r="H1401" s="370"/>
      <c r="I1401" s="432">
        <f>I1395+I1398+I1400</f>
        <v>141215</v>
      </c>
    </row>
    <row r="1402" spans="1:10" ht="15" customHeight="1">
      <c r="A1402" s="333"/>
      <c r="C1402" s="322" t="s">
        <v>91</v>
      </c>
      <c r="D1402" s="369" t="s">
        <v>977</v>
      </c>
      <c r="E1402" s="370"/>
      <c r="F1402" s="370"/>
      <c r="G1402" s="370"/>
      <c r="H1402" s="96">
        <f>$M$3</f>
        <v>0.1</v>
      </c>
      <c r="I1402" s="432">
        <f>I1401*H1402</f>
        <v>14121.5</v>
      </c>
    </row>
    <row r="1403" spans="1:10" ht="15" customHeight="1">
      <c r="A1403" s="333"/>
      <c r="C1403" s="322" t="s">
        <v>93</v>
      </c>
      <c r="D1403" s="369" t="s">
        <v>94</v>
      </c>
      <c r="E1403" s="370"/>
      <c r="F1403" s="370"/>
      <c r="G1403" s="370"/>
      <c r="H1403" s="370"/>
      <c r="I1403" s="442">
        <f>SUM(I1401:I1402)</f>
        <v>155336.5</v>
      </c>
    </row>
    <row r="1404" spans="1:10" ht="15" customHeight="1">
      <c r="A1404" s="333"/>
      <c r="D1404" s="46"/>
      <c r="E1404" s="335"/>
      <c r="F1404" s="335"/>
      <c r="G1404" s="336"/>
      <c r="H1404" s="337"/>
      <c r="I1404" s="47"/>
    </row>
    <row r="1405" spans="1:10" ht="15" customHeight="1">
      <c r="A1405" s="333"/>
      <c r="C1405" s="574" t="s">
        <v>989</v>
      </c>
      <c r="D1405" s="486" t="s">
        <v>990</v>
      </c>
      <c r="E1405" s="486"/>
      <c r="F1405" s="324"/>
      <c r="G1405" s="324"/>
      <c r="H1405" s="484"/>
      <c r="I1405" s="188">
        <f>ROUNDDOWN(I1418,-2)</f>
        <v>727000</v>
      </c>
    </row>
    <row r="1406" spans="1:10" ht="15" customHeight="1">
      <c r="A1406" s="333"/>
      <c r="C1406" s="189" t="s">
        <v>65</v>
      </c>
      <c r="D1406" s="190" t="s">
        <v>66</v>
      </c>
      <c r="E1406" s="190" t="s">
        <v>772</v>
      </c>
      <c r="F1406" s="190" t="s">
        <v>669</v>
      </c>
      <c r="G1406" s="190" t="s">
        <v>67</v>
      </c>
      <c r="H1406" s="190" t="s">
        <v>670</v>
      </c>
      <c r="I1406" s="482" t="s">
        <v>671</v>
      </c>
    </row>
    <row r="1407" spans="1:10" ht="15" customHeight="1">
      <c r="A1407" s="333"/>
      <c r="C1407" s="193" t="s">
        <v>69</v>
      </c>
      <c r="D1407" s="194" t="s">
        <v>672</v>
      </c>
      <c r="E1407" s="195"/>
      <c r="F1407" s="196"/>
      <c r="G1407" s="196"/>
      <c r="H1407" s="202"/>
      <c r="I1407" s="464"/>
    </row>
    <row r="1408" spans="1:10" ht="15" customHeight="1">
      <c r="A1408" s="333"/>
      <c r="C1408" s="199">
        <v>1</v>
      </c>
      <c r="D1408" s="195" t="s">
        <v>8</v>
      </c>
      <c r="E1408" s="200" t="s">
        <v>9</v>
      </c>
      <c r="F1408" s="200" t="s">
        <v>10</v>
      </c>
      <c r="G1408" s="201">
        <v>0.3</v>
      </c>
      <c r="H1408" s="62">
        <v>176000</v>
      </c>
      <c r="I1408" s="203">
        <f>G1408*H1408</f>
        <v>52800</v>
      </c>
    </row>
    <row r="1409" spans="1:9" ht="15" customHeight="1">
      <c r="A1409" s="333"/>
      <c r="C1409" s="199">
        <v>2</v>
      </c>
      <c r="D1409" s="195" t="s">
        <v>31</v>
      </c>
      <c r="E1409" s="200" t="s">
        <v>32</v>
      </c>
      <c r="F1409" s="200" t="s">
        <v>10</v>
      </c>
      <c r="G1409" s="201">
        <v>1.4999999999999999E-2</v>
      </c>
      <c r="H1409" s="62">
        <v>206000</v>
      </c>
      <c r="I1409" s="203">
        <f>G1409*H1409</f>
        <v>3090</v>
      </c>
    </row>
    <row r="1410" spans="1:9" ht="15" customHeight="1">
      <c r="A1410" s="333"/>
      <c r="C1410" s="204" t="s">
        <v>708</v>
      </c>
      <c r="D1410" s="215"/>
      <c r="E1410" s="216"/>
      <c r="F1410" s="216"/>
      <c r="G1410" s="216"/>
      <c r="H1410" s="466"/>
      <c r="I1410" s="208">
        <f>SUM(I1408:I1409)</f>
        <v>55890</v>
      </c>
    </row>
    <row r="1411" spans="1:9" ht="15" customHeight="1">
      <c r="A1411" s="333"/>
      <c r="C1411" s="193" t="s">
        <v>72</v>
      </c>
      <c r="D1411" s="194" t="s">
        <v>73</v>
      </c>
      <c r="E1411" s="195"/>
      <c r="F1411" s="196"/>
      <c r="G1411" s="196"/>
      <c r="H1411" s="196"/>
      <c r="I1411" s="464"/>
    </row>
    <row r="1412" spans="1:9" ht="15" customHeight="1">
      <c r="A1412" s="333"/>
      <c r="C1412" s="250">
        <v>1</v>
      </c>
      <c r="D1412" s="213" t="s">
        <v>991</v>
      </c>
      <c r="E1412" s="213"/>
      <c r="F1412" s="200" t="s">
        <v>79</v>
      </c>
      <c r="G1412" s="578">
        <v>1.1299999999999999</v>
      </c>
      <c r="H1412" s="388">
        <f>BAHAN!G198</f>
        <v>535460</v>
      </c>
      <c r="I1412" s="524">
        <f>G1412*H1412</f>
        <v>605069.79999999993</v>
      </c>
    </row>
    <row r="1413" spans="1:9" ht="15" customHeight="1">
      <c r="A1413" s="333"/>
      <c r="C1413" s="204" t="s">
        <v>85</v>
      </c>
      <c r="D1413" s="215"/>
      <c r="E1413" s="215"/>
      <c r="F1413" s="216"/>
      <c r="G1413" s="216"/>
      <c r="H1413" s="466"/>
      <c r="I1413" s="208">
        <f>SUM(I1412)</f>
        <v>605069.79999999993</v>
      </c>
    </row>
    <row r="1414" spans="1:9" ht="15" customHeight="1">
      <c r="A1414" s="333"/>
      <c r="C1414" s="193" t="s">
        <v>86</v>
      </c>
      <c r="D1414" s="194" t="s">
        <v>87</v>
      </c>
      <c r="E1414" s="195"/>
      <c r="F1414" s="196"/>
      <c r="G1414" s="196"/>
      <c r="H1414" s="196"/>
      <c r="I1414" s="464"/>
    </row>
    <row r="1415" spans="1:9" ht="15" customHeight="1">
      <c r="A1415" s="333"/>
      <c r="C1415" s="204" t="s">
        <v>88</v>
      </c>
      <c r="D1415" s="215"/>
      <c r="E1415" s="216"/>
      <c r="F1415" s="216"/>
      <c r="G1415" s="216"/>
      <c r="H1415" s="466"/>
      <c r="I1415" s="467">
        <v>0</v>
      </c>
    </row>
    <row r="1416" spans="1:9" ht="15" customHeight="1">
      <c r="A1416" s="333"/>
      <c r="C1416" s="220" t="s">
        <v>89</v>
      </c>
      <c r="D1416" s="221" t="s">
        <v>90</v>
      </c>
      <c r="E1416" s="222"/>
      <c r="F1416" s="222"/>
      <c r="G1416" s="222"/>
      <c r="H1416" s="225"/>
      <c r="I1416" s="224">
        <f>I1410+I1413+I1415</f>
        <v>660959.79999999993</v>
      </c>
    </row>
    <row r="1417" spans="1:9" ht="15" customHeight="1">
      <c r="A1417" s="333"/>
      <c r="C1417" s="220" t="s">
        <v>91</v>
      </c>
      <c r="D1417" s="221" t="s">
        <v>977</v>
      </c>
      <c r="E1417" s="222"/>
      <c r="F1417" s="222"/>
      <c r="G1417" s="225"/>
      <c r="H1417" s="96">
        <f>$M$3</f>
        <v>0.1</v>
      </c>
      <c r="I1417" s="224">
        <f>I1416*H1417</f>
        <v>66095.98</v>
      </c>
    </row>
    <row r="1418" spans="1:9" ht="15" customHeight="1">
      <c r="A1418" s="333"/>
      <c r="C1418" s="329" t="s">
        <v>93</v>
      </c>
      <c r="D1418" s="330" t="s">
        <v>94</v>
      </c>
      <c r="E1418" s="247"/>
      <c r="F1418" s="247"/>
      <c r="G1418" s="247"/>
      <c r="H1418" s="399"/>
      <c r="I1418" s="230">
        <f>SUM(I1416:I1417)</f>
        <v>727055.77999999991</v>
      </c>
    </row>
    <row r="1419" spans="1:9" ht="15" customHeight="1">
      <c r="A1419" s="333"/>
      <c r="D1419" s="46"/>
      <c r="F1419" s="335"/>
      <c r="G1419" s="336"/>
      <c r="H1419" s="112"/>
      <c r="I1419" s="47"/>
    </row>
    <row r="1420" spans="1:9" ht="15" customHeight="1">
      <c r="A1420" s="333"/>
      <c r="C1420" s="574" t="s">
        <v>989</v>
      </c>
      <c r="D1420" s="486" t="s">
        <v>990</v>
      </c>
      <c r="E1420" s="486"/>
      <c r="F1420" s="324"/>
      <c r="G1420" s="324"/>
      <c r="H1420" s="484"/>
      <c r="I1420" s="188">
        <f>ROUNDDOWN(I1433,-2)</f>
        <v>727000</v>
      </c>
    </row>
    <row r="1421" spans="1:9" ht="15" customHeight="1">
      <c r="A1421" s="333"/>
      <c r="C1421" s="189" t="s">
        <v>65</v>
      </c>
      <c r="D1421" s="190" t="s">
        <v>66</v>
      </c>
      <c r="E1421" s="190" t="s">
        <v>772</v>
      </c>
      <c r="F1421" s="190" t="s">
        <v>669</v>
      </c>
      <c r="G1421" s="190" t="s">
        <v>67</v>
      </c>
      <c r="H1421" s="190" t="s">
        <v>670</v>
      </c>
      <c r="I1421" s="482" t="s">
        <v>671</v>
      </c>
    </row>
    <row r="1422" spans="1:9" ht="15" customHeight="1">
      <c r="A1422" s="333"/>
      <c r="C1422" s="193" t="s">
        <v>69</v>
      </c>
      <c r="D1422" s="194" t="s">
        <v>672</v>
      </c>
      <c r="E1422" s="195"/>
      <c r="F1422" s="196"/>
      <c r="G1422" s="196"/>
      <c r="H1422" s="202"/>
      <c r="I1422" s="464"/>
    </row>
    <row r="1423" spans="1:9" ht="15" customHeight="1">
      <c r="A1423" s="333"/>
      <c r="C1423" s="199">
        <v>1</v>
      </c>
      <c r="D1423" s="195" t="s">
        <v>8</v>
      </c>
      <c r="E1423" s="200" t="s">
        <v>9</v>
      </c>
      <c r="F1423" s="200" t="s">
        <v>10</v>
      </c>
      <c r="G1423" s="201">
        <v>0.3</v>
      </c>
      <c r="H1423" s="62">
        <v>176000</v>
      </c>
      <c r="I1423" s="203">
        <f>G1423*H1423</f>
        <v>52800</v>
      </c>
    </row>
    <row r="1424" spans="1:9" ht="15" customHeight="1">
      <c r="A1424" s="333"/>
      <c r="C1424" s="199">
        <v>2</v>
      </c>
      <c r="D1424" s="195" t="s">
        <v>31</v>
      </c>
      <c r="E1424" s="200" t="s">
        <v>32</v>
      </c>
      <c r="F1424" s="200" t="s">
        <v>10</v>
      </c>
      <c r="G1424" s="201">
        <v>1.4999999999999999E-2</v>
      </c>
      <c r="H1424" s="62">
        <v>206000</v>
      </c>
      <c r="I1424" s="203">
        <f>G1424*H1424</f>
        <v>3090</v>
      </c>
    </row>
    <row r="1425" spans="1:10" ht="15" customHeight="1">
      <c r="A1425" s="333"/>
      <c r="C1425" s="204" t="s">
        <v>708</v>
      </c>
      <c r="D1425" s="215"/>
      <c r="E1425" s="216"/>
      <c r="F1425" s="216"/>
      <c r="G1425" s="216"/>
      <c r="H1425" s="466"/>
      <c r="I1425" s="208">
        <f>SUM(I1423:I1424)</f>
        <v>55890</v>
      </c>
    </row>
    <row r="1426" spans="1:10" ht="15" customHeight="1">
      <c r="A1426" s="333"/>
      <c r="C1426" s="193" t="s">
        <v>72</v>
      </c>
      <c r="D1426" s="194" t="s">
        <v>73</v>
      </c>
      <c r="E1426" s="195"/>
      <c r="F1426" s="196"/>
      <c r="G1426" s="196"/>
      <c r="H1426" s="196"/>
      <c r="I1426" s="464"/>
    </row>
    <row r="1427" spans="1:10" ht="15" customHeight="1">
      <c r="A1427" s="333"/>
      <c r="C1427" s="250">
        <v>1</v>
      </c>
      <c r="D1427" s="213" t="s">
        <v>991</v>
      </c>
      <c r="E1427" s="213"/>
      <c r="F1427" s="200" t="s">
        <v>79</v>
      </c>
      <c r="G1427" s="578">
        <v>1.1299999999999999</v>
      </c>
      <c r="H1427" s="388">
        <f>BAHAN!G198</f>
        <v>535460</v>
      </c>
      <c r="I1427" s="524">
        <f>G1427*H1427</f>
        <v>605069.79999999993</v>
      </c>
    </row>
    <row r="1428" spans="1:10" ht="15" customHeight="1">
      <c r="A1428" s="333"/>
      <c r="B1428" s="113"/>
      <c r="C1428" s="204" t="s">
        <v>85</v>
      </c>
      <c r="D1428" s="215"/>
      <c r="E1428" s="215"/>
      <c r="F1428" s="216"/>
      <c r="G1428" s="216"/>
      <c r="H1428" s="466"/>
      <c r="I1428" s="208">
        <f>SUM(I1427)</f>
        <v>605069.79999999993</v>
      </c>
      <c r="J1428" s="47"/>
    </row>
    <row r="1429" spans="1:10" ht="15" customHeight="1">
      <c r="A1429" s="333"/>
      <c r="C1429" s="193" t="s">
        <v>86</v>
      </c>
      <c r="D1429" s="194" t="s">
        <v>87</v>
      </c>
      <c r="E1429" s="195"/>
      <c r="F1429" s="196"/>
      <c r="G1429" s="196"/>
      <c r="H1429" s="196"/>
      <c r="I1429" s="464"/>
    </row>
    <row r="1430" spans="1:10" ht="15" customHeight="1">
      <c r="A1430" s="333"/>
      <c r="C1430" s="204" t="s">
        <v>88</v>
      </c>
      <c r="D1430" s="215"/>
      <c r="E1430" s="216"/>
      <c r="F1430" s="216"/>
      <c r="G1430" s="216"/>
      <c r="H1430" s="466"/>
      <c r="I1430" s="467">
        <v>0</v>
      </c>
    </row>
    <row r="1431" spans="1:10" ht="15" customHeight="1">
      <c r="A1431" s="333"/>
      <c r="C1431" s="220" t="s">
        <v>89</v>
      </c>
      <c r="D1431" s="221" t="s">
        <v>90</v>
      </c>
      <c r="E1431" s="222"/>
      <c r="F1431" s="222"/>
      <c r="G1431" s="222"/>
      <c r="H1431" s="225"/>
      <c r="I1431" s="224">
        <f>I1425+I1428+I1430</f>
        <v>660959.79999999993</v>
      </c>
    </row>
    <row r="1432" spans="1:10" ht="15" customHeight="1">
      <c r="A1432" s="333"/>
      <c r="C1432" s="220" t="s">
        <v>91</v>
      </c>
      <c r="D1432" s="221" t="s">
        <v>977</v>
      </c>
      <c r="E1432" s="222"/>
      <c r="F1432" s="222"/>
      <c r="G1432" s="225"/>
      <c r="H1432" s="96">
        <f>$M$3</f>
        <v>0.1</v>
      </c>
      <c r="I1432" s="224">
        <f>I1431*H1432</f>
        <v>66095.98</v>
      </c>
    </row>
    <row r="1433" spans="1:10" ht="15" customHeight="1">
      <c r="A1433" s="333"/>
      <c r="C1433" s="329" t="s">
        <v>93</v>
      </c>
      <c r="D1433" s="330" t="s">
        <v>94</v>
      </c>
      <c r="E1433" s="247"/>
      <c r="F1433" s="247"/>
      <c r="G1433" s="247"/>
      <c r="H1433" s="399"/>
      <c r="I1433" s="230">
        <f>SUM(I1431:I1432)</f>
        <v>727055.77999999991</v>
      </c>
    </row>
    <row r="1434" spans="1:10" ht="15" customHeight="1">
      <c r="A1434" s="333"/>
      <c r="D1434" s="46"/>
      <c r="E1434" s="335"/>
      <c r="F1434" s="335"/>
      <c r="G1434" s="336"/>
      <c r="H1434" s="337"/>
      <c r="I1434" s="47"/>
    </row>
    <row r="1435" spans="1:10" ht="15" customHeight="1">
      <c r="A1435" s="333"/>
      <c r="C1435" s="574" t="s">
        <v>992</v>
      </c>
      <c r="D1435" s="485" t="s">
        <v>993</v>
      </c>
      <c r="E1435" s="485"/>
      <c r="F1435" s="380"/>
      <c r="G1435" s="380"/>
      <c r="H1435" s="380"/>
      <c r="I1435" s="499">
        <f>ROUNDDOWN(I1448,-2)</f>
        <v>61400</v>
      </c>
    </row>
    <row r="1436" spans="1:10" ht="15" customHeight="1">
      <c r="A1436" s="333"/>
      <c r="C1436" s="548" t="s">
        <v>65</v>
      </c>
      <c r="D1436" s="549" t="s">
        <v>66</v>
      </c>
      <c r="E1436" s="549" t="s">
        <v>772</v>
      </c>
      <c r="F1436" s="549" t="s">
        <v>669</v>
      </c>
      <c r="G1436" s="549" t="s">
        <v>67</v>
      </c>
      <c r="H1436" s="549" t="s">
        <v>670</v>
      </c>
      <c r="I1436" s="549" t="s">
        <v>671</v>
      </c>
    </row>
    <row r="1437" spans="1:10" ht="15" customHeight="1">
      <c r="A1437" s="333"/>
      <c r="C1437" s="487" t="s">
        <v>69</v>
      </c>
      <c r="D1437" s="356" t="s">
        <v>672</v>
      </c>
      <c r="E1437" s="356"/>
      <c r="F1437" s="357"/>
      <c r="G1437" s="357"/>
      <c r="H1437" s="363"/>
      <c r="I1437" s="357"/>
    </row>
    <row r="1438" spans="1:10" ht="15" customHeight="1">
      <c r="A1438" s="333"/>
      <c r="C1438" s="477">
        <v>1</v>
      </c>
      <c r="D1438" s="356" t="s">
        <v>8</v>
      </c>
      <c r="E1438" s="361" t="s">
        <v>9</v>
      </c>
      <c r="F1438" s="361" t="s">
        <v>10</v>
      </c>
      <c r="G1438" s="382">
        <v>0.3</v>
      </c>
      <c r="H1438" s="62">
        <v>176000</v>
      </c>
      <c r="I1438" s="363">
        <f>G1438*H1438</f>
        <v>52800</v>
      </c>
    </row>
    <row r="1439" spans="1:10" ht="15" customHeight="1">
      <c r="A1439" s="333"/>
      <c r="C1439" s="477">
        <v>2</v>
      </c>
      <c r="D1439" s="356" t="s">
        <v>31</v>
      </c>
      <c r="E1439" s="361" t="s">
        <v>32</v>
      </c>
      <c r="F1439" s="361" t="s">
        <v>10</v>
      </c>
      <c r="G1439" s="382">
        <v>1.4999999999999999E-2</v>
      </c>
      <c r="H1439" s="62">
        <v>206000</v>
      </c>
      <c r="I1439" s="363">
        <f>G1439*H1439</f>
        <v>3090</v>
      </c>
    </row>
    <row r="1440" spans="1:10" ht="15" customHeight="1">
      <c r="A1440" s="333"/>
      <c r="C1440" s="433" t="s">
        <v>708</v>
      </c>
      <c r="D1440" s="392"/>
      <c r="E1440" s="364"/>
      <c r="F1440" s="364"/>
      <c r="G1440" s="364"/>
      <c r="H1440" s="364"/>
      <c r="I1440" s="383">
        <f>SUM(I1438:I1439)</f>
        <v>55890</v>
      </c>
    </row>
    <row r="1441" spans="1:9" ht="15" customHeight="1">
      <c r="A1441" s="333"/>
      <c r="C1441" s="400" t="s">
        <v>72</v>
      </c>
      <c r="D1441" s="355" t="s">
        <v>73</v>
      </c>
      <c r="E1441" s="356"/>
      <c r="F1441" s="357"/>
      <c r="G1441" s="357"/>
      <c r="H1441" s="357"/>
      <c r="I1441" s="357"/>
    </row>
    <row r="1442" spans="1:9" ht="15" customHeight="1">
      <c r="A1442" s="333"/>
      <c r="C1442" s="487">
        <v>1</v>
      </c>
      <c r="D1442" s="454" t="s">
        <v>994</v>
      </c>
      <c r="E1442" s="454"/>
      <c r="F1442" s="361" t="s">
        <v>79</v>
      </c>
      <c r="G1442" s="583">
        <v>1</v>
      </c>
      <c r="H1442" s="390">
        <v>1</v>
      </c>
      <c r="I1442" s="390">
        <f>G1442*H1442</f>
        <v>1</v>
      </c>
    </row>
    <row r="1443" spans="1:9" ht="15" customHeight="1">
      <c r="A1443" s="333"/>
      <c r="C1443" s="433" t="s">
        <v>85</v>
      </c>
      <c r="D1443" s="392"/>
      <c r="E1443" s="364"/>
      <c r="F1443" s="364"/>
      <c r="G1443" s="364"/>
      <c r="H1443" s="364"/>
      <c r="I1443" s="383">
        <f>SUM(I1442)</f>
        <v>1</v>
      </c>
    </row>
    <row r="1444" spans="1:9" ht="15" customHeight="1">
      <c r="A1444" s="333"/>
      <c r="C1444" s="400" t="s">
        <v>86</v>
      </c>
      <c r="D1444" s="355" t="s">
        <v>87</v>
      </c>
      <c r="E1444" s="356"/>
      <c r="F1444" s="357"/>
      <c r="G1444" s="357"/>
      <c r="H1444" s="357"/>
      <c r="I1444" s="357"/>
    </row>
    <row r="1445" spans="1:9" ht="15" customHeight="1">
      <c r="A1445" s="333"/>
      <c r="C1445" s="433" t="s">
        <v>88</v>
      </c>
      <c r="D1445" s="392"/>
      <c r="E1445" s="364"/>
      <c r="F1445" s="364"/>
      <c r="G1445" s="364"/>
      <c r="H1445" s="364"/>
      <c r="I1445" s="500">
        <v>0</v>
      </c>
    </row>
    <row r="1446" spans="1:9" ht="15" customHeight="1">
      <c r="A1446" s="333"/>
      <c r="C1446" s="322" t="s">
        <v>89</v>
      </c>
      <c r="D1446" s="369" t="s">
        <v>90</v>
      </c>
      <c r="E1446" s="370"/>
      <c r="F1446" s="370"/>
      <c r="G1446" s="370"/>
      <c r="H1446" s="370"/>
      <c r="I1446" s="366">
        <f>I1440+I1443+I1445</f>
        <v>55891</v>
      </c>
    </row>
    <row r="1447" spans="1:9" ht="15" customHeight="1">
      <c r="A1447" s="333"/>
      <c r="C1447" s="322" t="s">
        <v>91</v>
      </c>
      <c r="D1447" s="369" t="s">
        <v>977</v>
      </c>
      <c r="E1447" s="370"/>
      <c r="F1447" s="370"/>
      <c r="G1447" s="370"/>
      <c r="H1447" s="96">
        <f>$M$3</f>
        <v>0.1</v>
      </c>
      <c r="I1447" s="366">
        <f>I1446*H1447</f>
        <v>5589.1</v>
      </c>
    </row>
    <row r="1448" spans="1:9" ht="15" customHeight="1">
      <c r="A1448" s="333"/>
      <c r="C1448" s="322" t="s">
        <v>93</v>
      </c>
      <c r="D1448" s="369" t="s">
        <v>94</v>
      </c>
      <c r="E1448" s="370"/>
      <c r="F1448" s="370"/>
      <c r="G1448" s="370"/>
      <c r="H1448" s="370"/>
      <c r="I1448" s="380">
        <f>SUM(I1446:I1447)</f>
        <v>61480.1</v>
      </c>
    </row>
    <row r="1449" spans="1:9" ht="15" customHeight="1">
      <c r="A1449" s="333"/>
      <c r="D1449" s="46"/>
      <c r="F1449" s="335"/>
      <c r="G1449" s="336"/>
      <c r="H1449" s="112"/>
      <c r="I1449" s="47"/>
    </row>
    <row r="1450" spans="1:9" ht="15" customHeight="1">
      <c r="A1450" s="333"/>
      <c r="C1450" s="558" t="s">
        <v>995</v>
      </c>
      <c r="D1450" s="584" t="s">
        <v>996</v>
      </c>
      <c r="E1450" s="585"/>
      <c r="F1450" s="585"/>
      <c r="G1450" s="585"/>
      <c r="H1450" s="585"/>
      <c r="I1450" s="586"/>
    </row>
    <row r="1451" spans="1:9" ht="15" customHeight="1">
      <c r="A1451" s="333"/>
      <c r="C1451" s="574" t="s">
        <v>997</v>
      </c>
      <c r="D1451" s="483" t="s">
        <v>998</v>
      </c>
      <c r="E1451" s="486"/>
      <c r="F1451" s="324"/>
      <c r="G1451" s="324"/>
      <c r="H1451" s="484"/>
      <c r="I1451" s="188">
        <f>ROUNDDOWN(I1463,-2)</f>
        <v>102400</v>
      </c>
    </row>
    <row r="1452" spans="1:9" ht="15" customHeight="1">
      <c r="A1452" s="333"/>
      <c r="C1452" s="189" t="s">
        <v>65</v>
      </c>
      <c r="D1452" s="190" t="s">
        <v>66</v>
      </c>
      <c r="E1452" s="190" t="s">
        <v>772</v>
      </c>
      <c r="F1452" s="190" t="s">
        <v>669</v>
      </c>
      <c r="G1452" s="190" t="s">
        <v>67</v>
      </c>
      <c r="H1452" s="190" t="s">
        <v>670</v>
      </c>
      <c r="I1452" s="482" t="s">
        <v>671</v>
      </c>
    </row>
    <row r="1453" spans="1:9" ht="15" customHeight="1">
      <c r="A1453" s="333"/>
      <c r="C1453" s="193" t="s">
        <v>69</v>
      </c>
      <c r="D1453" s="194" t="s">
        <v>672</v>
      </c>
      <c r="E1453" s="195"/>
      <c r="F1453" s="196"/>
      <c r="G1453" s="196"/>
      <c r="H1453" s="196"/>
      <c r="I1453" s="464"/>
    </row>
    <row r="1454" spans="1:9" ht="15" customHeight="1">
      <c r="A1454" s="333"/>
      <c r="C1454" s="199">
        <v>1</v>
      </c>
      <c r="D1454" s="195" t="s">
        <v>8</v>
      </c>
      <c r="E1454" s="200" t="s">
        <v>9</v>
      </c>
      <c r="F1454" s="200" t="s">
        <v>10</v>
      </c>
      <c r="G1454" s="201">
        <v>0.5</v>
      </c>
      <c r="H1454" s="62">
        <v>176000</v>
      </c>
      <c r="I1454" s="203">
        <f>G1454*H1454</f>
        <v>88000</v>
      </c>
    </row>
    <row r="1455" spans="1:9" ht="15" customHeight="1">
      <c r="A1455" s="333"/>
      <c r="C1455" s="199">
        <v>2</v>
      </c>
      <c r="D1455" s="195" t="s">
        <v>31</v>
      </c>
      <c r="E1455" s="200" t="s">
        <v>32</v>
      </c>
      <c r="F1455" s="200" t="s">
        <v>10</v>
      </c>
      <c r="G1455" s="201">
        <v>2.5000000000000001E-2</v>
      </c>
      <c r="H1455" s="62">
        <v>206000</v>
      </c>
      <c r="I1455" s="203">
        <f>G1455*H1455</f>
        <v>5150</v>
      </c>
    </row>
    <row r="1456" spans="1:9" ht="15" customHeight="1">
      <c r="A1456" s="333"/>
      <c r="C1456" s="204" t="s">
        <v>708</v>
      </c>
      <c r="D1456" s="215"/>
      <c r="E1456" s="216"/>
      <c r="F1456" s="216"/>
      <c r="G1456" s="216"/>
      <c r="H1456" s="466"/>
      <c r="I1456" s="208">
        <f>SUM(I1454:I1455)</f>
        <v>93150</v>
      </c>
    </row>
    <row r="1457" spans="1:10" ht="15" customHeight="1">
      <c r="A1457" s="333"/>
      <c r="B1457" s="113"/>
      <c r="C1457" s="193" t="s">
        <v>72</v>
      </c>
      <c r="D1457" s="194" t="s">
        <v>73</v>
      </c>
      <c r="E1457" s="195"/>
      <c r="F1457" s="196"/>
      <c r="G1457" s="196"/>
      <c r="H1457" s="196"/>
      <c r="I1457" s="464"/>
      <c r="J1457" s="47"/>
    </row>
    <row r="1458" spans="1:10" ht="15" customHeight="1">
      <c r="A1458" s="333"/>
      <c r="C1458" s="204" t="s">
        <v>85</v>
      </c>
      <c r="D1458" s="215"/>
      <c r="E1458" s="216"/>
      <c r="F1458" s="216"/>
      <c r="G1458" s="216"/>
      <c r="H1458" s="466"/>
      <c r="I1458" s="467">
        <v>0</v>
      </c>
    </row>
    <row r="1459" spans="1:10" ht="15" customHeight="1">
      <c r="A1459" s="333"/>
      <c r="C1459" s="193" t="s">
        <v>86</v>
      </c>
      <c r="D1459" s="194" t="s">
        <v>87</v>
      </c>
      <c r="E1459" s="195"/>
      <c r="F1459" s="196"/>
      <c r="G1459" s="196"/>
      <c r="H1459" s="196"/>
      <c r="I1459" s="464"/>
    </row>
    <row r="1460" spans="1:10" ht="15" customHeight="1">
      <c r="A1460" s="333"/>
      <c r="C1460" s="204" t="s">
        <v>88</v>
      </c>
      <c r="D1460" s="215"/>
      <c r="E1460" s="216"/>
      <c r="F1460" s="216"/>
      <c r="G1460" s="216"/>
      <c r="H1460" s="466"/>
      <c r="I1460" s="467">
        <v>0</v>
      </c>
    </row>
    <row r="1461" spans="1:10" ht="15" customHeight="1">
      <c r="A1461" s="333"/>
      <c r="C1461" s="220" t="s">
        <v>89</v>
      </c>
      <c r="D1461" s="221" t="s">
        <v>90</v>
      </c>
      <c r="E1461" s="222"/>
      <c r="F1461" s="222"/>
      <c r="G1461" s="222"/>
      <c r="H1461" s="225"/>
      <c r="I1461" s="208">
        <f>I1456+I1458+I1460</f>
        <v>93150</v>
      </c>
    </row>
    <row r="1462" spans="1:10" ht="15" customHeight="1">
      <c r="A1462" s="333"/>
      <c r="C1462" s="220" t="s">
        <v>91</v>
      </c>
      <c r="D1462" s="221" t="s">
        <v>977</v>
      </c>
      <c r="E1462" s="222"/>
      <c r="F1462" s="222"/>
      <c r="G1462" s="225"/>
      <c r="H1462" s="96">
        <f>$M$3</f>
        <v>0.1</v>
      </c>
      <c r="I1462" s="224">
        <f>I1461*H1462</f>
        <v>9315</v>
      </c>
    </row>
    <row r="1463" spans="1:10" ht="15" customHeight="1">
      <c r="A1463" s="333"/>
      <c r="C1463" s="329" t="s">
        <v>93</v>
      </c>
      <c r="D1463" s="330" t="s">
        <v>94</v>
      </c>
      <c r="E1463" s="247"/>
      <c r="F1463" s="247"/>
      <c r="G1463" s="247"/>
      <c r="H1463" s="399"/>
      <c r="I1463" s="188">
        <f>SUM(I1461:I1462)</f>
        <v>102465</v>
      </c>
    </row>
    <row r="1464" spans="1:10" ht="15" customHeight="1">
      <c r="A1464" s="333"/>
      <c r="D1464" s="46"/>
      <c r="E1464" s="335"/>
      <c r="F1464" s="335"/>
      <c r="G1464" s="336"/>
      <c r="H1464" s="337"/>
      <c r="I1464" s="47"/>
    </row>
    <row r="1465" spans="1:10" ht="15" customHeight="1">
      <c r="A1465" s="333"/>
      <c r="C1465" s="574" t="s">
        <v>999</v>
      </c>
      <c r="D1465" s="483" t="s">
        <v>1000</v>
      </c>
      <c r="E1465" s="587"/>
      <c r="F1465" s="324"/>
      <c r="G1465" s="324"/>
      <c r="H1465" s="324"/>
      <c r="I1465" s="188">
        <f>ROUNDDOWN(I1478,-2)</f>
        <v>51300</v>
      </c>
    </row>
    <row r="1466" spans="1:10" ht="15" customHeight="1">
      <c r="A1466" s="333"/>
      <c r="C1466" s="189" t="s">
        <v>65</v>
      </c>
      <c r="D1466" s="190" t="s">
        <v>66</v>
      </c>
      <c r="E1466" s="190" t="s">
        <v>772</v>
      </c>
      <c r="F1466" s="190" t="s">
        <v>669</v>
      </c>
      <c r="G1466" s="190" t="s">
        <v>67</v>
      </c>
      <c r="H1466" s="190" t="s">
        <v>670</v>
      </c>
      <c r="I1466" s="482" t="s">
        <v>671</v>
      </c>
    </row>
    <row r="1467" spans="1:10" ht="15" customHeight="1">
      <c r="A1467" s="333"/>
      <c r="C1467" s="193" t="s">
        <v>69</v>
      </c>
      <c r="D1467" s="194" t="s">
        <v>672</v>
      </c>
      <c r="E1467" s="195"/>
      <c r="F1467" s="196"/>
      <c r="G1467" s="196"/>
      <c r="H1467" s="196"/>
      <c r="I1467" s="464"/>
    </row>
    <row r="1468" spans="1:10" ht="15" customHeight="1">
      <c r="A1468" s="333"/>
      <c r="C1468" s="199">
        <v>1</v>
      </c>
      <c r="D1468" s="195" t="s">
        <v>8</v>
      </c>
      <c r="E1468" s="200" t="s">
        <v>9</v>
      </c>
      <c r="F1468" s="200" t="s">
        <v>10</v>
      </c>
      <c r="G1468" s="201">
        <v>0.25</v>
      </c>
      <c r="H1468" s="62">
        <v>176000</v>
      </c>
      <c r="I1468" s="203">
        <f>G1468*H1468</f>
        <v>44000</v>
      </c>
    </row>
    <row r="1469" spans="1:10" ht="15" customHeight="1">
      <c r="A1469" s="333"/>
      <c r="C1469" s="199">
        <v>2</v>
      </c>
      <c r="D1469" s="195" t="s">
        <v>31</v>
      </c>
      <c r="E1469" s="200" t="s">
        <v>32</v>
      </c>
      <c r="F1469" s="200" t="s">
        <v>10</v>
      </c>
      <c r="G1469" s="201">
        <v>1.2999999999999999E-2</v>
      </c>
      <c r="H1469" s="62">
        <v>206000</v>
      </c>
      <c r="I1469" s="203">
        <f>G1469*H1469</f>
        <v>2678</v>
      </c>
    </row>
    <row r="1470" spans="1:10" ht="15" customHeight="1">
      <c r="A1470" s="333"/>
      <c r="C1470" s="204" t="s">
        <v>708</v>
      </c>
      <c r="D1470" s="216"/>
      <c r="E1470" s="216"/>
      <c r="F1470" s="216"/>
      <c r="G1470" s="216"/>
      <c r="H1470" s="466"/>
      <c r="I1470" s="208">
        <f>SUM(I1468:I1469)</f>
        <v>46678</v>
      </c>
    </row>
    <row r="1471" spans="1:10" ht="15" customHeight="1">
      <c r="A1471" s="333"/>
      <c r="C1471" s="193" t="s">
        <v>72</v>
      </c>
      <c r="D1471" s="194" t="s">
        <v>73</v>
      </c>
      <c r="E1471" s="195"/>
      <c r="F1471" s="196"/>
      <c r="G1471" s="196"/>
      <c r="H1471" s="196"/>
      <c r="I1471" s="464"/>
    </row>
    <row r="1472" spans="1:10" ht="15" customHeight="1">
      <c r="A1472" s="333"/>
      <c r="C1472" s="250">
        <v>1</v>
      </c>
      <c r="D1472" s="213" t="s">
        <v>1001</v>
      </c>
      <c r="E1472" s="213"/>
      <c r="F1472" s="210" t="s">
        <v>79</v>
      </c>
      <c r="G1472" s="212">
        <v>1.2</v>
      </c>
      <c r="H1472" s="202">
        <v>1</v>
      </c>
      <c r="I1472" s="203">
        <f>G1472*H1472</f>
        <v>1.2</v>
      </c>
    </row>
    <row r="1473" spans="1:10" ht="15" customHeight="1">
      <c r="A1473" s="333"/>
      <c r="C1473" s="204" t="s">
        <v>85</v>
      </c>
      <c r="D1473" s="216"/>
      <c r="E1473" s="216"/>
      <c r="F1473" s="216"/>
      <c r="G1473" s="216"/>
      <c r="H1473" s="466"/>
      <c r="I1473" s="208">
        <f>SUM(I1472)</f>
        <v>1.2</v>
      </c>
    </row>
    <row r="1474" spans="1:10" ht="15" customHeight="1">
      <c r="A1474" s="333"/>
      <c r="C1474" s="193" t="s">
        <v>86</v>
      </c>
      <c r="D1474" s="194" t="s">
        <v>87</v>
      </c>
      <c r="E1474" s="195"/>
      <c r="F1474" s="196"/>
      <c r="G1474" s="196"/>
      <c r="H1474" s="196"/>
      <c r="I1474" s="464"/>
    </row>
    <row r="1475" spans="1:10" ht="15" customHeight="1">
      <c r="A1475" s="333"/>
      <c r="C1475" s="204" t="s">
        <v>88</v>
      </c>
      <c r="D1475" s="216"/>
      <c r="E1475" s="216"/>
      <c r="F1475" s="216"/>
      <c r="G1475" s="216"/>
      <c r="H1475" s="466"/>
      <c r="I1475" s="467">
        <v>0</v>
      </c>
    </row>
    <row r="1476" spans="1:10" ht="15" customHeight="1">
      <c r="A1476" s="333"/>
      <c r="C1476" s="220" t="s">
        <v>89</v>
      </c>
      <c r="D1476" s="221" t="s">
        <v>90</v>
      </c>
      <c r="E1476" s="222"/>
      <c r="F1476" s="222"/>
      <c r="G1476" s="222"/>
      <c r="H1476" s="225"/>
      <c r="I1476" s="224">
        <f>I1470+I1473+I1475</f>
        <v>46679.199999999997</v>
      </c>
    </row>
    <row r="1477" spans="1:10" ht="15" customHeight="1">
      <c r="A1477" s="333"/>
      <c r="C1477" s="227" t="s">
        <v>91</v>
      </c>
      <c r="D1477" s="228" t="s">
        <v>977</v>
      </c>
      <c r="E1477" s="229"/>
      <c r="F1477" s="229"/>
      <c r="G1477" s="313"/>
      <c r="H1477" s="96">
        <f>$M$3</f>
        <v>0.1</v>
      </c>
      <c r="I1477" s="315">
        <f>I1476*H1477</f>
        <v>4667.92</v>
      </c>
    </row>
    <row r="1478" spans="1:10" ht="15" customHeight="1">
      <c r="A1478" s="333"/>
      <c r="C1478" s="316" t="s">
        <v>93</v>
      </c>
      <c r="D1478" s="317" t="s">
        <v>94</v>
      </c>
      <c r="E1478" s="244"/>
      <c r="F1478" s="244"/>
      <c r="G1478" s="244"/>
      <c r="H1478" s="401"/>
      <c r="I1478" s="320">
        <f>SUM(I1476:I1477)</f>
        <v>51347.119999999995</v>
      </c>
    </row>
    <row r="1479" spans="1:10" ht="15" customHeight="1">
      <c r="A1479" s="333"/>
      <c r="C1479" s="46"/>
      <c r="D1479" s="46"/>
      <c r="G1479" s="102"/>
      <c r="H1479" s="112"/>
      <c r="I1479" s="47"/>
    </row>
    <row r="1480" spans="1:10" ht="15" customHeight="1">
      <c r="A1480" s="333"/>
      <c r="C1480" s="553" t="s">
        <v>1002</v>
      </c>
      <c r="D1480" s="554" t="s">
        <v>1003</v>
      </c>
      <c r="E1480" s="555"/>
      <c r="F1480" s="555"/>
      <c r="G1480" s="555"/>
      <c r="H1480" s="555"/>
      <c r="I1480" s="556"/>
    </row>
    <row r="1481" spans="1:10" ht="15" customHeight="1">
      <c r="A1481" s="333"/>
      <c r="C1481" s="574" t="s">
        <v>1004</v>
      </c>
      <c r="D1481" s="483" t="s">
        <v>1005</v>
      </c>
      <c r="E1481" s="587"/>
      <c r="F1481" s="324"/>
      <c r="G1481" s="324"/>
      <c r="H1481" s="484"/>
      <c r="I1481" s="188">
        <f>ROUNDDOWN(I1492,-2)</f>
        <v>0</v>
      </c>
    </row>
    <row r="1482" spans="1:10" ht="15" customHeight="1">
      <c r="A1482" s="333"/>
      <c r="C1482" s="189" t="s">
        <v>65</v>
      </c>
      <c r="D1482" s="190" t="s">
        <v>66</v>
      </c>
      <c r="E1482" s="190" t="s">
        <v>772</v>
      </c>
      <c r="F1482" s="190" t="s">
        <v>669</v>
      </c>
      <c r="G1482" s="190" t="s">
        <v>67</v>
      </c>
      <c r="H1482" s="190" t="s">
        <v>670</v>
      </c>
      <c r="I1482" s="482" t="s">
        <v>671</v>
      </c>
    </row>
    <row r="1483" spans="1:10" ht="15" customHeight="1">
      <c r="A1483" s="333"/>
      <c r="B1483" s="113"/>
      <c r="C1483" s="193" t="s">
        <v>69</v>
      </c>
      <c r="D1483" s="194" t="s">
        <v>672</v>
      </c>
      <c r="E1483" s="195"/>
      <c r="F1483" s="196"/>
      <c r="G1483" s="196"/>
      <c r="H1483" s="196"/>
      <c r="I1483" s="464"/>
      <c r="J1483" s="47"/>
    </row>
    <row r="1484" spans="1:10" ht="15" customHeight="1">
      <c r="A1484" s="333"/>
      <c r="C1484" s="204" t="s">
        <v>708</v>
      </c>
      <c r="D1484" s="216"/>
      <c r="E1484" s="216"/>
      <c r="F1484" s="216"/>
      <c r="G1484" s="216"/>
      <c r="H1484" s="466"/>
      <c r="I1484" s="208">
        <f>SUM(I1483)</f>
        <v>0</v>
      </c>
    </row>
    <row r="1485" spans="1:10" ht="15" customHeight="1">
      <c r="A1485" s="333"/>
      <c r="C1485" s="193" t="s">
        <v>72</v>
      </c>
      <c r="D1485" s="194" t="s">
        <v>73</v>
      </c>
      <c r="E1485" s="195"/>
      <c r="F1485" s="196"/>
      <c r="G1485" s="196"/>
      <c r="H1485" s="196"/>
      <c r="I1485" s="464"/>
    </row>
    <row r="1486" spans="1:10" ht="15" customHeight="1">
      <c r="A1486" s="333"/>
      <c r="C1486" s="204" t="s">
        <v>85</v>
      </c>
      <c r="D1486" s="216"/>
      <c r="E1486" s="216"/>
      <c r="F1486" s="216"/>
      <c r="G1486" s="216"/>
      <c r="H1486" s="466"/>
      <c r="I1486" s="588">
        <f>SUM(I1485)</f>
        <v>0</v>
      </c>
    </row>
    <row r="1487" spans="1:10" ht="15" customHeight="1">
      <c r="A1487" s="333"/>
      <c r="C1487" s="193" t="s">
        <v>86</v>
      </c>
      <c r="D1487" s="194" t="s">
        <v>87</v>
      </c>
      <c r="E1487" s="195"/>
      <c r="F1487" s="196"/>
      <c r="G1487" s="196"/>
      <c r="H1487" s="196"/>
      <c r="I1487" s="464"/>
    </row>
    <row r="1488" spans="1:10" ht="15" customHeight="1">
      <c r="A1488" s="333"/>
      <c r="C1488" s="250">
        <v>1</v>
      </c>
      <c r="D1488" s="195" t="s">
        <v>1006</v>
      </c>
      <c r="E1488" s="195"/>
      <c r="F1488" s="195" t="s">
        <v>873</v>
      </c>
      <c r="G1488" s="589">
        <v>7.6999999999999999E-2</v>
      </c>
      <c r="H1488" s="388">
        <v>1</v>
      </c>
      <c r="I1488" s="524">
        <f>G1488*H1488</f>
        <v>7.6999999999999999E-2</v>
      </c>
    </row>
    <row r="1489" spans="1:9" ht="15" customHeight="1">
      <c r="A1489" s="333"/>
      <c r="C1489" s="204" t="s">
        <v>88</v>
      </c>
      <c r="D1489" s="216"/>
      <c r="E1489" s="216"/>
      <c r="F1489" s="216"/>
      <c r="G1489" s="216"/>
      <c r="H1489" s="466"/>
      <c r="I1489" s="525">
        <f>SUM(I1488)</f>
        <v>7.6999999999999999E-2</v>
      </c>
    </row>
    <row r="1490" spans="1:9" ht="15" customHeight="1">
      <c r="A1490" s="333"/>
      <c r="C1490" s="220" t="s">
        <v>89</v>
      </c>
      <c r="D1490" s="221" t="s">
        <v>90</v>
      </c>
      <c r="E1490" s="222"/>
      <c r="F1490" s="222"/>
      <c r="G1490" s="222"/>
      <c r="H1490" s="225"/>
      <c r="I1490" s="224">
        <f>I1484+I1486+I1489</f>
        <v>7.6999999999999999E-2</v>
      </c>
    </row>
    <row r="1491" spans="1:9" ht="15" customHeight="1">
      <c r="A1491" s="333"/>
      <c r="C1491" s="220" t="s">
        <v>91</v>
      </c>
      <c r="D1491" s="221" t="s">
        <v>977</v>
      </c>
      <c r="E1491" s="222"/>
      <c r="F1491" s="222"/>
      <c r="G1491" s="225"/>
      <c r="H1491" s="96">
        <f>$M$3</f>
        <v>0.1</v>
      </c>
      <c r="I1491" s="224">
        <f>I1490*H1491</f>
        <v>7.7000000000000002E-3</v>
      </c>
    </row>
    <row r="1492" spans="1:9" ht="15" customHeight="1">
      <c r="A1492" s="333"/>
      <c r="C1492" s="329" t="s">
        <v>93</v>
      </c>
      <c r="D1492" s="330" t="s">
        <v>94</v>
      </c>
      <c r="E1492" s="247"/>
      <c r="F1492" s="247"/>
      <c r="G1492" s="247"/>
      <c r="H1492" s="399"/>
      <c r="I1492" s="303">
        <f>SUM(I1490:I1491)</f>
        <v>8.4699999999999998E-2</v>
      </c>
    </row>
    <row r="1493" spans="1:9" ht="15" customHeight="1">
      <c r="A1493" s="333"/>
      <c r="C1493" s="46"/>
      <c r="D1493" s="46"/>
      <c r="G1493" s="102"/>
      <c r="H1493" s="112"/>
      <c r="I1493" s="47"/>
    </row>
    <row r="1494" spans="1:9" ht="15" customHeight="1">
      <c r="A1494" s="333"/>
      <c r="C1494" s="590" t="s">
        <v>1007</v>
      </c>
      <c r="D1494" s="486" t="s">
        <v>1008</v>
      </c>
      <c r="E1494" s="587"/>
      <c r="F1494" s="324"/>
      <c r="G1494" s="324"/>
      <c r="H1494" s="484"/>
      <c r="I1494" s="518">
        <f>ROUNDDOWN(I1505,-2)</f>
        <v>0</v>
      </c>
    </row>
    <row r="1495" spans="1:9" ht="15" customHeight="1">
      <c r="A1495" s="333"/>
      <c r="C1495" s="189" t="s">
        <v>65</v>
      </c>
      <c r="D1495" s="190" t="s">
        <v>66</v>
      </c>
      <c r="E1495" s="190" t="s">
        <v>772</v>
      </c>
      <c r="F1495" s="190" t="s">
        <v>669</v>
      </c>
      <c r="G1495" s="190" t="s">
        <v>67</v>
      </c>
      <c r="H1495" s="190" t="s">
        <v>670</v>
      </c>
      <c r="I1495" s="482" t="s">
        <v>671</v>
      </c>
    </row>
    <row r="1496" spans="1:9" ht="15" customHeight="1">
      <c r="A1496" s="333"/>
      <c r="C1496" s="193" t="s">
        <v>69</v>
      </c>
      <c r="D1496" s="194" t="s">
        <v>672</v>
      </c>
      <c r="E1496" s="195"/>
      <c r="F1496" s="196"/>
      <c r="G1496" s="196"/>
      <c r="H1496" s="196"/>
      <c r="I1496" s="464"/>
    </row>
    <row r="1497" spans="1:9" ht="15" customHeight="1">
      <c r="A1497" s="333"/>
      <c r="C1497" s="204" t="s">
        <v>708</v>
      </c>
      <c r="D1497" s="216"/>
      <c r="E1497" s="216"/>
      <c r="F1497" s="216"/>
      <c r="G1497" s="216"/>
      <c r="H1497" s="466"/>
      <c r="I1497" s="208">
        <f>SUM(I1496)</f>
        <v>0</v>
      </c>
    </row>
    <row r="1498" spans="1:9" ht="15" customHeight="1">
      <c r="A1498" s="333"/>
      <c r="C1498" s="193" t="s">
        <v>72</v>
      </c>
      <c r="D1498" s="194" t="s">
        <v>73</v>
      </c>
      <c r="E1498" s="195"/>
      <c r="F1498" s="196"/>
      <c r="G1498" s="196"/>
      <c r="H1498" s="196"/>
      <c r="I1498" s="464"/>
    </row>
    <row r="1499" spans="1:9" ht="15" customHeight="1">
      <c r="A1499" s="333"/>
      <c r="C1499" s="204" t="s">
        <v>85</v>
      </c>
      <c r="D1499" s="216"/>
      <c r="E1499" s="216"/>
      <c r="F1499" s="216"/>
      <c r="G1499" s="216"/>
      <c r="H1499" s="466"/>
      <c r="I1499" s="208">
        <f>SUM(I1498)</f>
        <v>0</v>
      </c>
    </row>
    <row r="1500" spans="1:9" ht="15" customHeight="1">
      <c r="A1500" s="333"/>
      <c r="C1500" s="193" t="s">
        <v>86</v>
      </c>
      <c r="D1500" s="194" t="s">
        <v>87</v>
      </c>
      <c r="E1500" s="195"/>
      <c r="F1500" s="196"/>
      <c r="G1500" s="196"/>
      <c r="H1500" s="196"/>
      <c r="I1500" s="464"/>
    </row>
    <row r="1501" spans="1:9" ht="15" customHeight="1">
      <c r="A1501" s="333"/>
      <c r="C1501" s="250">
        <v>1</v>
      </c>
      <c r="D1501" s="195" t="s">
        <v>1009</v>
      </c>
      <c r="E1501" s="195"/>
      <c r="F1501" s="195" t="s">
        <v>873</v>
      </c>
      <c r="G1501" s="589">
        <v>5.74E-2</v>
      </c>
      <c r="H1501" s="388">
        <v>1</v>
      </c>
      <c r="I1501" s="524">
        <f>G1501*H1501</f>
        <v>5.74E-2</v>
      </c>
    </row>
    <row r="1502" spans="1:9" ht="15" customHeight="1">
      <c r="A1502" s="333"/>
      <c r="C1502" s="204" t="s">
        <v>88</v>
      </c>
      <c r="D1502" s="215"/>
      <c r="E1502" s="215"/>
      <c r="F1502" s="216"/>
      <c r="G1502" s="216"/>
      <c r="H1502" s="466"/>
      <c r="I1502" s="525">
        <f>SUM(I1501)</f>
        <v>5.74E-2</v>
      </c>
    </row>
    <row r="1503" spans="1:9" ht="15" customHeight="1">
      <c r="A1503" s="333"/>
      <c r="C1503" s="220" t="s">
        <v>89</v>
      </c>
      <c r="D1503" s="221" t="s">
        <v>90</v>
      </c>
      <c r="E1503" s="222"/>
      <c r="F1503" s="222"/>
      <c r="G1503" s="222"/>
      <c r="H1503" s="225"/>
      <c r="I1503" s="224">
        <f>I1497+I1499+I1502</f>
        <v>5.74E-2</v>
      </c>
    </row>
    <row r="1504" spans="1:9" ht="15" customHeight="1">
      <c r="A1504" s="333"/>
      <c r="C1504" s="220" t="s">
        <v>91</v>
      </c>
      <c r="D1504" s="221" t="s">
        <v>977</v>
      </c>
      <c r="E1504" s="222"/>
      <c r="F1504" s="222"/>
      <c r="G1504" s="225"/>
      <c r="H1504" s="96">
        <f>$M$3</f>
        <v>0.1</v>
      </c>
      <c r="I1504" s="224">
        <f>I1503*H1504</f>
        <v>5.7400000000000003E-3</v>
      </c>
    </row>
    <row r="1505" spans="1:10" ht="15" customHeight="1">
      <c r="A1505" s="333"/>
      <c r="C1505" s="329" t="s">
        <v>93</v>
      </c>
      <c r="D1505" s="330" t="s">
        <v>94</v>
      </c>
      <c r="E1505" s="247"/>
      <c r="F1505" s="247"/>
      <c r="G1505" s="247"/>
      <c r="H1505" s="399"/>
      <c r="I1505" s="303">
        <f>SUM(I1503:I1504)</f>
        <v>6.3140000000000002E-2</v>
      </c>
    </row>
    <row r="1506" spans="1:10" ht="15" customHeight="1">
      <c r="A1506" s="333"/>
      <c r="C1506" s="46"/>
      <c r="D1506" s="46"/>
      <c r="G1506" s="338"/>
      <c r="H1506" s="112"/>
      <c r="I1506" s="47"/>
    </row>
    <row r="1507" spans="1:10" ht="15" customHeight="1">
      <c r="A1507" s="333"/>
      <c r="C1507" s="590" t="s">
        <v>1010</v>
      </c>
      <c r="D1507" s="1387" t="s">
        <v>1011</v>
      </c>
      <c r="E1507" s="1387"/>
      <c r="F1507" s="1387"/>
      <c r="G1507" s="1387"/>
      <c r="H1507" s="1387"/>
      <c r="I1507" s="188">
        <f>ROUNDDOWN(I1518,-2)</f>
        <v>0</v>
      </c>
    </row>
    <row r="1508" spans="1:10" ht="15" customHeight="1">
      <c r="A1508" s="333"/>
      <c r="C1508" s="400" t="s">
        <v>65</v>
      </c>
      <c r="D1508" s="352" t="s">
        <v>66</v>
      </c>
      <c r="E1508" s="352" t="s">
        <v>772</v>
      </c>
      <c r="F1508" s="352" t="s">
        <v>669</v>
      </c>
      <c r="G1508" s="352" t="s">
        <v>67</v>
      </c>
      <c r="H1508" s="352" t="s">
        <v>670</v>
      </c>
      <c r="I1508" s="475" t="s">
        <v>671</v>
      </c>
    </row>
    <row r="1509" spans="1:10" ht="15" customHeight="1">
      <c r="A1509" s="333"/>
      <c r="B1509" s="334"/>
      <c r="C1509" s="400" t="s">
        <v>69</v>
      </c>
      <c r="D1509" s="355" t="s">
        <v>672</v>
      </c>
      <c r="E1509" s="356"/>
      <c r="F1509" s="357"/>
      <c r="G1509" s="357"/>
      <c r="H1509" s="357"/>
      <c r="I1509" s="476"/>
    </row>
    <row r="1510" spans="1:10" ht="15" customHeight="1">
      <c r="A1510" s="333"/>
      <c r="B1510" s="113"/>
      <c r="C1510" s="433" t="s">
        <v>708</v>
      </c>
      <c r="D1510" s="364"/>
      <c r="E1510" s="364"/>
      <c r="F1510" s="364"/>
      <c r="G1510" s="364"/>
      <c r="H1510" s="364"/>
      <c r="I1510" s="480">
        <f>SUM(I1509)</f>
        <v>0</v>
      </c>
      <c r="J1510" s="47"/>
    </row>
    <row r="1511" spans="1:10" ht="15" customHeight="1">
      <c r="A1511" s="333"/>
      <c r="C1511" s="400" t="s">
        <v>72</v>
      </c>
      <c r="D1511" s="355" t="s">
        <v>73</v>
      </c>
      <c r="E1511" s="356"/>
      <c r="F1511" s="357"/>
      <c r="G1511" s="357"/>
      <c r="H1511" s="357"/>
      <c r="I1511" s="476"/>
    </row>
    <row r="1512" spans="1:10" ht="15" customHeight="1">
      <c r="A1512" s="333"/>
      <c r="C1512" s="433" t="s">
        <v>85</v>
      </c>
      <c r="D1512" s="364"/>
      <c r="E1512" s="364"/>
      <c r="F1512" s="364"/>
      <c r="G1512" s="364"/>
      <c r="H1512" s="364"/>
      <c r="I1512" s="480">
        <f>SUM(I1511)</f>
        <v>0</v>
      </c>
    </row>
    <row r="1513" spans="1:10" ht="15" customHeight="1">
      <c r="A1513" s="333"/>
      <c r="C1513" s="400" t="s">
        <v>86</v>
      </c>
      <c r="D1513" s="355" t="s">
        <v>87</v>
      </c>
      <c r="E1513" s="356"/>
      <c r="F1513" s="357"/>
      <c r="G1513" s="357"/>
      <c r="H1513" s="357"/>
      <c r="I1513" s="476"/>
    </row>
    <row r="1514" spans="1:10" ht="15" customHeight="1">
      <c r="A1514" s="333"/>
      <c r="C1514" s="487">
        <v>1</v>
      </c>
      <c r="D1514" s="356" t="s">
        <v>1012</v>
      </c>
      <c r="E1514" s="356"/>
      <c r="F1514" s="356" t="s">
        <v>873</v>
      </c>
      <c r="G1514" s="593">
        <v>1.83E-2</v>
      </c>
      <c r="H1514" s="390">
        <v>1</v>
      </c>
      <c r="I1514" s="530">
        <f>G1514*H1514</f>
        <v>1.83E-2</v>
      </c>
    </row>
    <row r="1515" spans="1:10" ht="15" customHeight="1">
      <c r="A1515" s="333"/>
      <c r="C1515" s="433" t="s">
        <v>88</v>
      </c>
      <c r="D1515" s="364"/>
      <c r="E1515" s="364"/>
      <c r="F1515" s="364"/>
      <c r="G1515" s="364"/>
      <c r="H1515" s="364"/>
      <c r="I1515" s="531">
        <f>SUM(I1514)</f>
        <v>1.83E-2</v>
      </c>
    </row>
    <row r="1516" spans="1:10" ht="15" customHeight="1">
      <c r="A1516" s="333"/>
      <c r="C1516" s="322" t="s">
        <v>89</v>
      </c>
      <c r="D1516" s="369" t="s">
        <v>90</v>
      </c>
      <c r="E1516" s="370"/>
      <c r="F1516" s="370"/>
      <c r="G1516" s="370"/>
      <c r="H1516" s="370"/>
      <c r="I1516" s="432">
        <f>I1510+I1512+I1515</f>
        <v>1.83E-2</v>
      </c>
    </row>
    <row r="1517" spans="1:10" ht="15" customHeight="1">
      <c r="A1517" s="333"/>
      <c r="C1517" s="322" t="s">
        <v>91</v>
      </c>
      <c r="D1517" s="369" t="s">
        <v>977</v>
      </c>
      <c r="E1517" s="370"/>
      <c r="F1517" s="370"/>
      <c r="G1517" s="370"/>
      <c r="H1517" s="96">
        <f>$M$3</f>
        <v>0.1</v>
      </c>
      <c r="I1517" s="432">
        <f>I1516*H1517</f>
        <v>1.83E-3</v>
      </c>
    </row>
    <row r="1518" spans="1:10" ht="15" customHeight="1">
      <c r="A1518" s="333"/>
      <c r="C1518" s="322" t="s">
        <v>93</v>
      </c>
      <c r="D1518" s="369" t="s">
        <v>94</v>
      </c>
      <c r="E1518" s="370"/>
      <c r="F1518" s="370"/>
      <c r="G1518" s="370"/>
      <c r="H1518" s="370"/>
      <c r="I1518" s="442">
        <f>SUM(I1516:I1517)</f>
        <v>2.0130000000000002E-2</v>
      </c>
    </row>
    <row r="1519" spans="1:10" ht="15" customHeight="1">
      <c r="A1519" s="333"/>
      <c r="D1519" s="46"/>
      <c r="F1519" s="335"/>
      <c r="G1519" s="336"/>
      <c r="H1519" s="112"/>
      <c r="I1519" s="47"/>
    </row>
    <row r="1520" spans="1:10" ht="15" customHeight="1">
      <c r="A1520" s="333"/>
      <c r="C1520" s="574" t="s">
        <v>1013</v>
      </c>
      <c r="D1520" s="1381" t="s">
        <v>1014</v>
      </c>
      <c r="E1520" s="1385"/>
      <c r="F1520" s="1385"/>
      <c r="G1520" s="1385"/>
      <c r="H1520" s="1386"/>
      <c r="I1520" s="188">
        <f>ROUNDDOWN(I1531,-2)</f>
        <v>0</v>
      </c>
    </row>
    <row r="1521" spans="1:10" ht="15" customHeight="1">
      <c r="A1521" s="333"/>
      <c r="C1521" s="189" t="s">
        <v>65</v>
      </c>
      <c r="D1521" s="190" t="s">
        <v>66</v>
      </c>
      <c r="E1521" s="190" t="s">
        <v>772</v>
      </c>
      <c r="F1521" s="190" t="s">
        <v>669</v>
      </c>
      <c r="G1521" s="190" t="s">
        <v>67</v>
      </c>
      <c r="H1521" s="190" t="s">
        <v>670</v>
      </c>
      <c r="I1521" s="482" t="s">
        <v>671</v>
      </c>
    </row>
    <row r="1522" spans="1:10" ht="15" customHeight="1">
      <c r="A1522" s="333"/>
      <c r="C1522" s="193" t="s">
        <v>69</v>
      </c>
      <c r="D1522" s="194" t="s">
        <v>672</v>
      </c>
      <c r="E1522" s="195"/>
      <c r="F1522" s="196"/>
      <c r="G1522" s="196"/>
      <c r="H1522" s="196"/>
      <c r="I1522" s="464"/>
    </row>
    <row r="1523" spans="1:10" ht="15" customHeight="1">
      <c r="A1523" s="333"/>
      <c r="C1523" s="204" t="s">
        <v>708</v>
      </c>
      <c r="D1523" s="216"/>
      <c r="E1523" s="216"/>
      <c r="F1523" s="216"/>
      <c r="G1523" s="216"/>
      <c r="H1523" s="466"/>
      <c r="I1523" s="208">
        <f>SUM(I1522)</f>
        <v>0</v>
      </c>
    </row>
    <row r="1524" spans="1:10" ht="15" customHeight="1">
      <c r="A1524" s="333"/>
      <c r="C1524" s="193" t="s">
        <v>72</v>
      </c>
      <c r="D1524" s="194" t="s">
        <v>73</v>
      </c>
      <c r="E1524" s="195"/>
      <c r="F1524" s="196"/>
      <c r="G1524" s="196"/>
      <c r="H1524" s="196"/>
      <c r="I1524" s="591"/>
    </row>
    <row r="1525" spans="1:10" ht="15" customHeight="1">
      <c r="A1525" s="333"/>
      <c r="C1525" s="204" t="s">
        <v>85</v>
      </c>
      <c r="D1525" s="216"/>
      <c r="E1525" s="216"/>
      <c r="F1525" s="216"/>
      <c r="G1525" s="216"/>
      <c r="H1525" s="466"/>
      <c r="I1525" s="208">
        <f>SUM(I1524)</f>
        <v>0</v>
      </c>
    </row>
    <row r="1526" spans="1:10" ht="15" customHeight="1">
      <c r="A1526" s="333"/>
      <c r="C1526" s="193" t="s">
        <v>86</v>
      </c>
      <c r="D1526" s="194" t="s">
        <v>87</v>
      </c>
      <c r="E1526" s="195"/>
      <c r="F1526" s="196"/>
      <c r="G1526" s="196"/>
      <c r="H1526" s="196"/>
      <c r="I1526" s="464"/>
    </row>
    <row r="1527" spans="1:10" ht="15" customHeight="1">
      <c r="A1527" s="333"/>
      <c r="C1527" s="250">
        <v>1</v>
      </c>
      <c r="D1527" s="195" t="s">
        <v>1015</v>
      </c>
      <c r="E1527" s="195"/>
      <c r="F1527" s="195" t="s">
        <v>873</v>
      </c>
      <c r="G1527" s="589">
        <v>8.8999999999999999E-3</v>
      </c>
      <c r="H1527" s="388">
        <v>1</v>
      </c>
      <c r="I1527" s="524">
        <f>G1527*H1527</f>
        <v>8.8999999999999999E-3</v>
      </c>
    </row>
    <row r="1528" spans="1:10" ht="15" customHeight="1">
      <c r="A1528" s="333"/>
      <c r="C1528" s="204" t="s">
        <v>88</v>
      </c>
      <c r="D1528" s="216"/>
      <c r="E1528" s="216"/>
      <c r="F1528" s="216"/>
      <c r="G1528" s="216"/>
      <c r="H1528" s="466"/>
      <c r="I1528" s="592">
        <f>SUM(I1527)</f>
        <v>8.8999999999999999E-3</v>
      </c>
    </row>
    <row r="1529" spans="1:10" ht="15" customHeight="1">
      <c r="A1529" s="333"/>
      <c r="C1529" s="220" t="s">
        <v>89</v>
      </c>
      <c r="D1529" s="221" t="s">
        <v>90</v>
      </c>
      <c r="E1529" s="222"/>
      <c r="F1529" s="222"/>
      <c r="G1529" s="222"/>
      <c r="H1529" s="225"/>
      <c r="I1529" s="224">
        <f>I1523+I1525+I1528</f>
        <v>8.8999999999999999E-3</v>
      </c>
    </row>
    <row r="1530" spans="1:10" ht="15" customHeight="1">
      <c r="A1530" s="333"/>
      <c r="C1530" s="227" t="s">
        <v>91</v>
      </c>
      <c r="D1530" s="228" t="s">
        <v>977</v>
      </c>
      <c r="E1530" s="229"/>
      <c r="F1530" s="229"/>
      <c r="G1530" s="313"/>
      <c r="H1530" s="96">
        <f>$M$3</f>
        <v>0.1</v>
      </c>
      <c r="I1530" s="315">
        <f>I1529*H1530</f>
        <v>8.9000000000000006E-4</v>
      </c>
      <c r="J1530" s="47"/>
    </row>
    <row r="1531" spans="1:10" ht="15" customHeight="1">
      <c r="A1531" s="333"/>
      <c r="C1531" s="316" t="s">
        <v>93</v>
      </c>
      <c r="D1531" s="317" t="s">
        <v>94</v>
      </c>
      <c r="E1531" s="244"/>
      <c r="F1531" s="244"/>
      <c r="G1531" s="244"/>
      <c r="H1531" s="401"/>
      <c r="I1531" s="320">
        <f>SUM(I1529:I1530)</f>
        <v>9.7900000000000001E-3</v>
      </c>
    </row>
    <row r="1532" spans="1:10" ht="15" customHeight="1">
      <c r="A1532" s="333"/>
      <c r="C1532" s="46"/>
      <c r="D1532" s="46"/>
      <c r="G1532" s="102"/>
      <c r="H1532" s="112"/>
      <c r="I1532" s="47"/>
    </row>
    <row r="1533" spans="1:10" ht="15" customHeight="1">
      <c r="A1533" s="333"/>
      <c r="C1533" s="579" t="s">
        <v>1016</v>
      </c>
      <c r="D1533" s="1381" t="s">
        <v>1017</v>
      </c>
      <c r="E1533" s="1385"/>
      <c r="F1533" s="1385"/>
      <c r="G1533" s="1385"/>
      <c r="H1533" s="1386"/>
      <c r="I1533" s="188">
        <f>ROUNDDOWN(I1547,-2)</f>
        <v>33000</v>
      </c>
    </row>
    <row r="1534" spans="1:10" ht="15" customHeight="1">
      <c r="A1534" s="333"/>
      <c r="C1534" s="189" t="s">
        <v>65</v>
      </c>
      <c r="D1534" s="190" t="s">
        <v>66</v>
      </c>
      <c r="E1534" s="190" t="s">
        <v>772</v>
      </c>
      <c r="F1534" s="190" t="s">
        <v>669</v>
      </c>
      <c r="G1534" s="190" t="s">
        <v>67</v>
      </c>
      <c r="H1534" s="190" t="s">
        <v>670</v>
      </c>
      <c r="I1534" s="482" t="s">
        <v>671</v>
      </c>
    </row>
    <row r="1535" spans="1:10" ht="15" customHeight="1">
      <c r="A1535" s="333"/>
      <c r="C1535" s="193" t="s">
        <v>69</v>
      </c>
      <c r="D1535" s="194" t="s">
        <v>672</v>
      </c>
      <c r="E1535" s="195"/>
      <c r="F1535" s="196"/>
      <c r="G1535" s="196"/>
      <c r="H1535" s="196"/>
      <c r="I1535" s="464"/>
    </row>
    <row r="1536" spans="1:10" ht="15" customHeight="1">
      <c r="A1536" s="333"/>
      <c r="C1536" s="509">
        <v>1</v>
      </c>
      <c r="D1536" s="195" t="s">
        <v>8</v>
      </c>
      <c r="E1536" s="200" t="s">
        <v>9</v>
      </c>
      <c r="F1536" s="196" t="s">
        <v>1018</v>
      </c>
      <c r="G1536" s="212">
        <v>0.3</v>
      </c>
      <c r="H1536" s="202">
        <v>100000</v>
      </c>
      <c r="I1536" s="594">
        <f>H1536*G1536</f>
        <v>30000</v>
      </c>
    </row>
    <row r="1537" spans="1:10" ht="15" customHeight="1">
      <c r="A1537" s="333"/>
      <c r="C1537" s="509">
        <v>2</v>
      </c>
      <c r="D1537" s="195" t="s">
        <v>31</v>
      </c>
      <c r="E1537" s="200" t="s">
        <v>32</v>
      </c>
      <c r="F1537" s="196" t="s">
        <v>1018</v>
      </c>
      <c r="G1537" s="212">
        <v>1.4999999999999999E-2</v>
      </c>
      <c r="H1537" s="202">
        <v>1</v>
      </c>
      <c r="I1537" s="594">
        <f>H1537*G1537</f>
        <v>1.4999999999999999E-2</v>
      </c>
    </row>
    <row r="1538" spans="1:10" ht="15" customHeight="1">
      <c r="A1538" s="333"/>
      <c r="C1538" s="204" t="s">
        <v>708</v>
      </c>
      <c r="D1538" s="215"/>
      <c r="E1538" s="216"/>
      <c r="F1538" s="216"/>
      <c r="G1538" s="216"/>
      <c r="H1538" s="466"/>
      <c r="I1538" s="208">
        <f>SUM(I1536:I1537)</f>
        <v>30000.014999999999</v>
      </c>
    </row>
    <row r="1539" spans="1:10" ht="15" customHeight="1">
      <c r="A1539" s="333"/>
      <c r="C1539" s="193" t="s">
        <v>72</v>
      </c>
      <c r="D1539" s="194" t="s">
        <v>73</v>
      </c>
      <c r="E1539" s="195"/>
      <c r="F1539" s="196"/>
      <c r="G1539" s="196"/>
      <c r="H1539" s="196"/>
      <c r="I1539" s="464"/>
    </row>
    <row r="1540" spans="1:10" ht="15" customHeight="1">
      <c r="A1540" s="333"/>
      <c r="C1540" s="509">
        <v>1</v>
      </c>
      <c r="D1540" s="195" t="s">
        <v>991</v>
      </c>
      <c r="E1540" s="195"/>
      <c r="F1540" s="196" t="s">
        <v>79</v>
      </c>
      <c r="G1540" s="211">
        <v>1.1299999999999999</v>
      </c>
      <c r="H1540" s="202">
        <v>1</v>
      </c>
      <c r="I1540" s="594">
        <f>H1540*G1540</f>
        <v>1.1299999999999999</v>
      </c>
    </row>
    <row r="1541" spans="1:10" ht="15" customHeight="1">
      <c r="A1541" s="333"/>
      <c r="C1541" s="204" t="s">
        <v>85</v>
      </c>
      <c r="D1541" s="215"/>
      <c r="E1541" s="216"/>
      <c r="F1541" s="216"/>
      <c r="G1541" s="216"/>
      <c r="H1541" s="466"/>
      <c r="I1541" s="208">
        <f>SUM(I1540)</f>
        <v>1.1299999999999999</v>
      </c>
    </row>
    <row r="1542" spans="1:10" ht="15" customHeight="1">
      <c r="A1542" s="333"/>
      <c r="C1542" s="193" t="s">
        <v>86</v>
      </c>
      <c r="D1542" s="194" t="s">
        <v>87</v>
      </c>
      <c r="E1542" s="195"/>
      <c r="F1542" s="196"/>
      <c r="G1542" s="196"/>
      <c r="H1542" s="196"/>
      <c r="I1542" s="464"/>
    </row>
    <row r="1543" spans="1:10" ht="15" customHeight="1">
      <c r="A1543" s="333"/>
      <c r="C1543" s="250">
        <v>1</v>
      </c>
      <c r="D1543" s="195" t="s">
        <v>1015</v>
      </c>
      <c r="E1543" s="195"/>
      <c r="F1543" s="195" t="s">
        <v>873</v>
      </c>
      <c r="G1543" s="589">
        <v>5.74E-2</v>
      </c>
      <c r="H1543" s="388">
        <v>1</v>
      </c>
      <c r="I1543" s="524">
        <f>G1543*H1543</f>
        <v>5.74E-2</v>
      </c>
    </row>
    <row r="1544" spans="1:10" ht="15" customHeight="1">
      <c r="A1544" s="333"/>
      <c r="C1544" s="204" t="s">
        <v>88</v>
      </c>
      <c r="D1544" s="215"/>
      <c r="E1544" s="216"/>
      <c r="F1544" s="216"/>
      <c r="G1544" s="216"/>
      <c r="H1544" s="466"/>
      <c r="I1544" s="525">
        <f>SUM(I1543)</f>
        <v>5.74E-2</v>
      </c>
    </row>
    <row r="1545" spans="1:10" ht="15" customHeight="1">
      <c r="A1545" s="333"/>
      <c r="C1545" s="220" t="s">
        <v>89</v>
      </c>
      <c r="D1545" s="221" t="s">
        <v>90</v>
      </c>
      <c r="E1545" s="222"/>
      <c r="F1545" s="222"/>
      <c r="G1545" s="222"/>
      <c r="H1545" s="225"/>
      <c r="I1545" s="224">
        <f>I1538+I1541+I1544</f>
        <v>30001.202400000002</v>
      </c>
    </row>
    <row r="1546" spans="1:10" ht="15" customHeight="1">
      <c r="A1546" s="333"/>
      <c r="C1546" s="220" t="s">
        <v>91</v>
      </c>
      <c r="D1546" s="221" t="s">
        <v>977</v>
      </c>
      <c r="E1546" s="222"/>
      <c r="F1546" s="222"/>
      <c r="G1546" s="225"/>
      <c r="H1546" s="96">
        <f>$M$3</f>
        <v>0.1</v>
      </c>
      <c r="I1546" s="224">
        <f>I1545*H1546</f>
        <v>3000.1202400000002</v>
      </c>
    </row>
    <row r="1547" spans="1:10" ht="15" customHeight="1">
      <c r="A1547" s="333"/>
      <c r="C1547" s="329" t="s">
        <v>93</v>
      </c>
      <c r="D1547" s="330" t="s">
        <v>94</v>
      </c>
      <c r="E1547" s="247"/>
      <c r="F1547" s="247"/>
      <c r="G1547" s="247"/>
      <c r="H1547" s="399"/>
      <c r="I1547" s="303">
        <f>SUM(I1545:I1546)</f>
        <v>33001.322639999999</v>
      </c>
    </row>
    <row r="1548" spans="1:10" ht="15" customHeight="1">
      <c r="A1548" s="333"/>
      <c r="C1548" s="46"/>
      <c r="D1548" s="46"/>
      <c r="G1548" s="102"/>
      <c r="H1548" s="112"/>
      <c r="I1548" s="47"/>
    </row>
    <row r="1549" spans="1:10" ht="15" customHeight="1">
      <c r="A1549" s="333"/>
      <c r="C1549" s="590" t="s">
        <v>1019</v>
      </c>
      <c r="D1549" s="568" t="s">
        <v>1020</v>
      </c>
      <c r="E1549" s="568"/>
      <c r="F1549" s="568"/>
      <c r="G1549" s="568"/>
      <c r="H1549" s="595"/>
      <c r="I1549" s="188">
        <f>ROUNDDOWN(I1563,-2)</f>
        <v>44000</v>
      </c>
    </row>
    <row r="1550" spans="1:10" ht="15" customHeight="1">
      <c r="A1550" s="333"/>
      <c r="C1550" s="189" t="s">
        <v>65</v>
      </c>
      <c r="D1550" s="190" t="s">
        <v>66</v>
      </c>
      <c r="E1550" s="190" t="s">
        <v>772</v>
      </c>
      <c r="F1550" s="190" t="s">
        <v>669</v>
      </c>
      <c r="G1550" s="190" t="s">
        <v>67</v>
      </c>
      <c r="H1550" s="190" t="s">
        <v>670</v>
      </c>
      <c r="I1550" s="482" t="s">
        <v>671</v>
      </c>
      <c r="J1550" s="47"/>
    </row>
    <row r="1551" spans="1:10" ht="15" customHeight="1">
      <c r="A1551" s="333"/>
      <c r="C1551" s="193" t="s">
        <v>69</v>
      </c>
      <c r="D1551" s="194" t="s">
        <v>672</v>
      </c>
      <c r="E1551" s="195"/>
      <c r="F1551" s="196"/>
      <c r="G1551" s="196"/>
      <c r="H1551" s="196"/>
      <c r="I1551" s="464"/>
    </row>
    <row r="1552" spans="1:10" ht="15" customHeight="1">
      <c r="A1552" s="333"/>
      <c r="C1552" s="509">
        <v>1</v>
      </c>
      <c r="D1552" s="195" t="s">
        <v>8</v>
      </c>
      <c r="E1552" s="200" t="s">
        <v>9</v>
      </c>
      <c r="F1552" s="196" t="s">
        <v>1018</v>
      </c>
      <c r="G1552" s="212">
        <v>0.4</v>
      </c>
      <c r="H1552" s="202">
        <v>100000</v>
      </c>
      <c r="I1552" s="594">
        <f>H1552*G1552</f>
        <v>40000</v>
      </c>
    </row>
    <row r="1553" spans="1:9" ht="15" customHeight="1">
      <c r="A1553" s="333"/>
      <c r="C1553" s="509">
        <v>2</v>
      </c>
      <c r="D1553" s="195" t="s">
        <v>31</v>
      </c>
      <c r="E1553" s="200" t="s">
        <v>32</v>
      </c>
      <c r="F1553" s="196" t="s">
        <v>1018</v>
      </c>
      <c r="G1553" s="212">
        <v>0.02</v>
      </c>
      <c r="H1553" s="202">
        <v>1</v>
      </c>
      <c r="I1553" s="594">
        <f>H1553*G1553</f>
        <v>0.02</v>
      </c>
    </row>
    <row r="1554" spans="1:9" ht="15" customHeight="1">
      <c r="A1554" s="333"/>
      <c r="C1554" s="204" t="s">
        <v>708</v>
      </c>
      <c r="D1554" s="215"/>
      <c r="E1554" s="216"/>
      <c r="F1554" s="216"/>
      <c r="G1554" s="216"/>
      <c r="H1554" s="466"/>
      <c r="I1554" s="208">
        <f>SUM(I1552:I1553)</f>
        <v>40000.019999999997</v>
      </c>
    </row>
    <row r="1555" spans="1:9" ht="15" customHeight="1">
      <c r="A1555" s="333"/>
      <c r="C1555" s="193" t="s">
        <v>72</v>
      </c>
      <c r="D1555" s="194" t="s">
        <v>73</v>
      </c>
      <c r="E1555" s="195"/>
      <c r="F1555" s="196"/>
      <c r="G1555" s="196"/>
      <c r="H1555" s="196"/>
      <c r="I1555" s="464"/>
    </row>
    <row r="1556" spans="1:9" ht="15" customHeight="1">
      <c r="A1556" s="333"/>
      <c r="C1556" s="509">
        <v>1</v>
      </c>
      <c r="D1556" s="195" t="s">
        <v>1021</v>
      </c>
      <c r="E1556" s="195"/>
      <c r="F1556" s="196" t="s">
        <v>79</v>
      </c>
      <c r="G1556" s="212">
        <v>1.1299999999999999</v>
      </c>
      <c r="H1556" s="202">
        <v>1</v>
      </c>
      <c r="I1556" s="594">
        <f>H1556*G1556</f>
        <v>1.1299999999999999</v>
      </c>
    </row>
    <row r="1557" spans="1:9" ht="15" customHeight="1">
      <c r="A1557" s="333"/>
      <c r="C1557" s="204" t="s">
        <v>85</v>
      </c>
      <c r="D1557" s="215"/>
      <c r="E1557" s="216"/>
      <c r="F1557" s="216"/>
      <c r="G1557" s="216"/>
      <c r="H1557" s="466"/>
      <c r="I1557" s="208">
        <f>SUM(I1556)</f>
        <v>1.1299999999999999</v>
      </c>
    </row>
    <row r="1558" spans="1:9" ht="15" customHeight="1">
      <c r="A1558" s="333"/>
      <c r="C1558" s="193" t="s">
        <v>86</v>
      </c>
      <c r="D1558" s="194" t="s">
        <v>87</v>
      </c>
      <c r="E1558" s="195"/>
      <c r="F1558" s="196"/>
      <c r="G1558" s="196"/>
      <c r="H1558" s="196"/>
      <c r="I1558" s="464"/>
    </row>
    <row r="1559" spans="1:9" ht="15" customHeight="1">
      <c r="A1559" s="333"/>
      <c r="C1559" s="250">
        <v>1</v>
      </c>
      <c r="D1559" s="195" t="s">
        <v>1022</v>
      </c>
      <c r="E1559" s="195"/>
      <c r="F1559" s="195" t="s">
        <v>873</v>
      </c>
      <c r="G1559" s="589">
        <v>5.74E-2</v>
      </c>
      <c r="H1559" s="388">
        <v>1</v>
      </c>
      <c r="I1559" s="524">
        <f>G1559*H1559</f>
        <v>5.74E-2</v>
      </c>
    </row>
    <row r="1560" spans="1:9" ht="15" customHeight="1">
      <c r="A1560" s="333"/>
      <c r="C1560" s="204" t="s">
        <v>88</v>
      </c>
      <c r="D1560" s="215"/>
      <c r="E1560" s="216"/>
      <c r="F1560" s="216"/>
      <c r="G1560" s="216"/>
      <c r="H1560" s="466"/>
      <c r="I1560" s="525">
        <f>SUM(I1559)</f>
        <v>5.74E-2</v>
      </c>
    </row>
    <row r="1561" spans="1:9" ht="15" customHeight="1">
      <c r="A1561" s="333"/>
      <c r="C1561" s="220" t="s">
        <v>89</v>
      </c>
      <c r="D1561" s="221" t="s">
        <v>90</v>
      </c>
      <c r="E1561" s="222"/>
      <c r="F1561" s="222"/>
      <c r="G1561" s="222"/>
      <c r="H1561" s="225"/>
      <c r="I1561" s="224">
        <f>I1554+I1557+I1560</f>
        <v>40001.207399999992</v>
      </c>
    </row>
    <row r="1562" spans="1:9" ht="15" customHeight="1">
      <c r="A1562" s="333"/>
      <c r="C1562" s="220" t="s">
        <v>91</v>
      </c>
      <c r="D1562" s="221" t="s">
        <v>977</v>
      </c>
      <c r="E1562" s="222"/>
      <c r="F1562" s="222"/>
      <c r="G1562" s="225"/>
      <c r="H1562" s="96">
        <f>$M$3</f>
        <v>0.1</v>
      </c>
      <c r="I1562" s="224">
        <f>I1561*H1562</f>
        <v>4000.1207399999994</v>
      </c>
    </row>
    <row r="1563" spans="1:9" ht="15" customHeight="1" thickBot="1">
      <c r="A1563" s="333"/>
      <c r="C1563" s="231" t="s">
        <v>93</v>
      </c>
      <c r="D1563" s="232" t="s">
        <v>94</v>
      </c>
      <c r="E1563" s="233"/>
      <c r="F1563" s="233"/>
      <c r="G1563" s="233"/>
      <c r="H1563" s="458"/>
      <c r="I1563" s="235">
        <f>SUM(I1561:I1562)</f>
        <v>44001.328139999991</v>
      </c>
    </row>
    <row r="1564" spans="1:9" ht="15" customHeight="1">
      <c r="A1564" s="333"/>
      <c r="C1564" s="46"/>
      <c r="D1564" s="46"/>
      <c r="G1564" s="102"/>
      <c r="H1564" s="112"/>
      <c r="I1564" s="47"/>
    </row>
    <row r="1565" spans="1:9" ht="15" customHeight="1">
      <c r="A1565" s="333"/>
      <c r="C1565" s="459">
        <v>1.4</v>
      </c>
      <c r="D1565" s="460" t="s">
        <v>1023</v>
      </c>
      <c r="E1565" s="461"/>
      <c r="F1565" s="461"/>
      <c r="G1565" s="461"/>
      <c r="H1565" s="461"/>
      <c r="I1565" s="461"/>
    </row>
    <row r="1566" spans="1:9" ht="15" customHeight="1" thickBot="1">
      <c r="A1566" s="333"/>
      <c r="C1566" s="459" t="s">
        <v>1024</v>
      </c>
      <c r="D1566" s="460" t="s">
        <v>1025</v>
      </c>
      <c r="E1566" s="461"/>
      <c r="F1566" s="461"/>
      <c r="G1566" s="461"/>
      <c r="H1566" s="461"/>
      <c r="I1566" s="461"/>
    </row>
    <row r="1567" spans="1:9" ht="15" customHeight="1">
      <c r="A1567" s="333"/>
      <c r="C1567" s="596" t="s">
        <v>1026</v>
      </c>
      <c r="D1567" s="597" t="s">
        <v>1027</v>
      </c>
      <c r="E1567" s="598"/>
      <c r="F1567" s="598"/>
      <c r="G1567" s="598"/>
      <c r="H1567" s="598"/>
      <c r="I1567" s="241">
        <f>ROUNDDOWN(I1579,-2)</f>
        <v>43100</v>
      </c>
    </row>
    <row r="1568" spans="1:9" ht="15" customHeight="1">
      <c r="A1568" s="333"/>
      <c r="C1568" s="189" t="s">
        <v>65</v>
      </c>
      <c r="D1568" s="190" t="s">
        <v>66</v>
      </c>
      <c r="E1568" s="190" t="s">
        <v>772</v>
      </c>
      <c r="F1568" s="190" t="s">
        <v>669</v>
      </c>
      <c r="G1568" s="190" t="s">
        <v>67</v>
      </c>
      <c r="H1568" s="190" t="s">
        <v>670</v>
      </c>
      <c r="I1568" s="482" t="s">
        <v>671</v>
      </c>
    </row>
    <row r="1569" spans="1:10" ht="15" customHeight="1">
      <c r="A1569" s="333"/>
      <c r="C1569" s="193" t="s">
        <v>69</v>
      </c>
      <c r="D1569" s="194" t="s">
        <v>672</v>
      </c>
      <c r="E1569" s="195"/>
      <c r="F1569" s="196"/>
      <c r="G1569" s="196"/>
      <c r="H1569" s="196"/>
      <c r="I1569" s="464"/>
    </row>
    <row r="1570" spans="1:10" ht="15" customHeight="1">
      <c r="A1570" s="333"/>
      <c r="C1570" s="509">
        <v>1</v>
      </c>
      <c r="D1570" s="195" t="s">
        <v>738</v>
      </c>
      <c r="E1570" s="200" t="s">
        <v>9</v>
      </c>
      <c r="F1570" s="210" t="s">
        <v>1018</v>
      </c>
      <c r="G1570" s="214">
        <v>0.2104</v>
      </c>
      <c r="H1570" s="202">
        <f>UPAH!J6</f>
        <v>176000</v>
      </c>
      <c r="I1570" s="594">
        <f>H1570*G1570</f>
        <v>37030.400000000001</v>
      </c>
      <c r="J1570" s="47"/>
    </row>
    <row r="1571" spans="1:10" ht="15" customHeight="1">
      <c r="A1571" s="333"/>
      <c r="C1571" s="509">
        <v>2</v>
      </c>
      <c r="D1571" s="195" t="s">
        <v>740</v>
      </c>
      <c r="E1571" s="200" t="s">
        <v>32</v>
      </c>
      <c r="F1571" s="210" t="s">
        <v>1018</v>
      </c>
      <c r="G1571" s="214">
        <v>1.0500000000000001E-2</v>
      </c>
      <c r="H1571" s="202">
        <f>UPAH!J28</f>
        <v>206000</v>
      </c>
      <c r="I1571" s="594">
        <f>H1571*G1571</f>
        <v>2163</v>
      </c>
    </row>
    <row r="1572" spans="1:10" ht="15" customHeight="1">
      <c r="A1572" s="333"/>
      <c r="C1572" s="204" t="s">
        <v>708</v>
      </c>
      <c r="D1572" s="216"/>
      <c r="E1572" s="216"/>
      <c r="F1572" s="216"/>
      <c r="G1572" s="216"/>
      <c r="H1572" s="466"/>
      <c r="I1572" s="208">
        <f>SUM(I1570:I1571)</f>
        <v>39193.4</v>
      </c>
    </row>
    <row r="1573" spans="1:10" ht="15" customHeight="1">
      <c r="A1573" s="333"/>
      <c r="C1573" s="193" t="s">
        <v>72</v>
      </c>
      <c r="D1573" s="194" t="s">
        <v>73</v>
      </c>
      <c r="E1573" s="195"/>
      <c r="F1573" s="196"/>
      <c r="G1573" s="196"/>
      <c r="H1573" s="196"/>
      <c r="I1573" s="464"/>
    </row>
    <row r="1574" spans="1:10" ht="15" customHeight="1">
      <c r="A1574" s="333"/>
      <c r="C1574" s="204" t="s">
        <v>85</v>
      </c>
      <c r="D1574" s="216"/>
      <c r="E1574" s="216"/>
      <c r="F1574" s="216"/>
      <c r="G1574" s="216"/>
      <c r="H1574" s="466"/>
      <c r="I1574" s="208">
        <f>SUM(I1573)</f>
        <v>0</v>
      </c>
    </row>
    <row r="1575" spans="1:10" ht="15" customHeight="1">
      <c r="A1575" s="333"/>
      <c r="C1575" s="193" t="s">
        <v>86</v>
      </c>
      <c r="D1575" s="194" t="s">
        <v>87</v>
      </c>
      <c r="E1575" s="195"/>
      <c r="F1575" s="196"/>
      <c r="G1575" s="196"/>
      <c r="H1575" s="196"/>
      <c r="I1575" s="464"/>
    </row>
    <row r="1576" spans="1:10" ht="15" customHeight="1">
      <c r="A1576" s="333"/>
      <c r="C1576" s="204" t="s">
        <v>88</v>
      </c>
      <c r="D1576" s="216"/>
      <c r="E1576" s="216"/>
      <c r="F1576" s="216"/>
      <c r="G1576" s="216"/>
      <c r="H1576" s="466"/>
      <c r="I1576" s="467">
        <f>SUM(I1575)</f>
        <v>0</v>
      </c>
    </row>
    <row r="1577" spans="1:10" ht="15" customHeight="1">
      <c r="A1577" s="333"/>
      <c r="C1577" s="220" t="s">
        <v>89</v>
      </c>
      <c r="D1577" s="221" t="s">
        <v>90</v>
      </c>
      <c r="E1577" s="222"/>
      <c r="F1577" s="222"/>
      <c r="G1577" s="222"/>
      <c r="H1577" s="225"/>
      <c r="I1577" s="224">
        <f>I1572+I1574+I1576</f>
        <v>39193.4</v>
      </c>
    </row>
    <row r="1578" spans="1:10" ht="15" customHeight="1">
      <c r="A1578" s="333"/>
      <c r="C1578" s="220" t="s">
        <v>91</v>
      </c>
      <c r="D1578" s="221" t="s">
        <v>977</v>
      </c>
      <c r="E1578" s="222"/>
      <c r="F1578" s="222"/>
      <c r="G1578" s="225"/>
      <c r="H1578" s="96">
        <f>$M$3</f>
        <v>0.1</v>
      </c>
      <c r="I1578" s="224">
        <f>I1577*H1578</f>
        <v>3919.34</v>
      </c>
    </row>
    <row r="1579" spans="1:10" ht="15" customHeight="1">
      <c r="A1579" s="333"/>
      <c r="C1579" s="329" t="s">
        <v>93</v>
      </c>
      <c r="D1579" s="330" t="s">
        <v>94</v>
      </c>
      <c r="E1579" s="247"/>
      <c r="F1579" s="247"/>
      <c r="G1579" s="247"/>
      <c r="H1579" s="399"/>
      <c r="I1579" s="599">
        <f>SUM(I1577:I1578)</f>
        <v>43112.740000000005</v>
      </c>
    </row>
    <row r="1580" spans="1:10" ht="15" customHeight="1">
      <c r="A1580" s="333"/>
      <c r="D1580" s="46"/>
      <c r="F1580" s="335"/>
      <c r="G1580" s="336"/>
      <c r="H1580" s="112"/>
      <c r="I1580" s="47"/>
    </row>
    <row r="1581" spans="1:10" ht="15" customHeight="1" thickBot="1">
      <c r="A1581" s="333"/>
      <c r="C1581" s="459" t="s">
        <v>1028</v>
      </c>
      <c r="D1581" s="460" t="s">
        <v>1029</v>
      </c>
      <c r="E1581" s="461"/>
      <c r="F1581" s="461"/>
      <c r="G1581" s="461"/>
      <c r="H1581" s="461"/>
      <c r="I1581" s="461"/>
    </row>
    <row r="1582" spans="1:10" ht="15" customHeight="1">
      <c r="A1582" s="333"/>
      <c r="C1582" s="236" t="s">
        <v>1030</v>
      </c>
      <c r="D1582" s="600" t="s">
        <v>1031</v>
      </c>
      <c r="E1582" s="601"/>
      <c r="F1582" s="601"/>
      <c r="G1582" s="601"/>
      <c r="H1582" s="601"/>
      <c r="I1582" s="241">
        <f>ROUNDDOWN(I1597,-2)</f>
        <v>3000</v>
      </c>
    </row>
    <row r="1583" spans="1:10" ht="15" customHeight="1">
      <c r="A1583" s="333"/>
      <c r="C1583" s="189" t="s">
        <v>65</v>
      </c>
      <c r="D1583" s="190" t="s">
        <v>66</v>
      </c>
      <c r="E1583" s="190" t="s">
        <v>772</v>
      </c>
      <c r="F1583" s="190" t="s">
        <v>669</v>
      </c>
      <c r="G1583" s="190" t="s">
        <v>67</v>
      </c>
      <c r="H1583" s="190" t="s">
        <v>670</v>
      </c>
      <c r="I1583" s="482" t="s">
        <v>671</v>
      </c>
    </row>
    <row r="1584" spans="1:10" ht="15" customHeight="1">
      <c r="A1584" s="333"/>
      <c r="C1584" s="193" t="s">
        <v>69</v>
      </c>
      <c r="D1584" s="194" t="s">
        <v>672</v>
      </c>
      <c r="E1584" s="195"/>
      <c r="F1584" s="196"/>
      <c r="G1584" s="196"/>
      <c r="H1584" s="196"/>
      <c r="I1584" s="464"/>
    </row>
    <row r="1585" spans="1:10" ht="15" customHeight="1">
      <c r="A1585" s="333"/>
      <c r="C1585" s="509">
        <v>1</v>
      </c>
      <c r="D1585" s="195" t="s">
        <v>8</v>
      </c>
      <c r="E1585" s="200" t="s">
        <v>9</v>
      </c>
      <c r="F1585" s="210" t="s">
        <v>1018</v>
      </c>
      <c r="G1585" s="214">
        <v>1.1900000000000001E-2</v>
      </c>
      <c r="H1585" s="202">
        <f>UPAH!J6</f>
        <v>176000</v>
      </c>
      <c r="I1585" s="594">
        <f>H1585*G1585</f>
        <v>2094.4</v>
      </c>
    </row>
    <row r="1586" spans="1:10" ht="15" customHeight="1">
      <c r="A1586" s="333"/>
      <c r="C1586" s="509">
        <v>2</v>
      </c>
      <c r="D1586" s="195" t="s">
        <v>1032</v>
      </c>
      <c r="E1586" s="200" t="s">
        <v>14</v>
      </c>
      <c r="F1586" s="210" t="s">
        <v>1018</v>
      </c>
      <c r="G1586" s="214">
        <v>2.3999999999999998E-3</v>
      </c>
      <c r="H1586" s="202">
        <f>UPAH!J24</f>
        <v>186000</v>
      </c>
      <c r="I1586" s="594">
        <f>H1586*G1586</f>
        <v>446.4</v>
      </c>
    </row>
    <row r="1587" spans="1:10" ht="15" customHeight="1">
      <c r="A1587" s="333"/>
      <c r="C1587" s="509">
        <v>3</v>
      </c>
      <c r="D1587" s="195" t="s">
        <v>31</v>
      </c>
      <c r="E1587" s="200" t="s">
        <v>32</v>
      </c>
      <c r="F1587" s="210" t="s">
        <v>1018</v>
      </c>
      <c r="G1587" s="214">
        <v>1.1999999999999999E-3</v>
      </c>
      <c r="H1587" s="202">
        <f>UPAH!J28</f>
        <v>206000</v>
      </c>
      <c r="I1587" s="594">
        <f>H1587*G1587</f>
        <v>247.2</v>
      </c>
    </row>
    <row r="1588" spans="1:10" ht="15" customHeight="1">
      <c r="A1588" s="333"/>
      <c r="C1588" s="204" t="s">
        <v>708</v>
      </c>
      <c r="D1588" s="215"/>
      <c r="E1588" s="216"/>
      <c r="F1588" s="216"/>
      <c r="G1588" s="216"/>
      <c r="H1588" s="466"/>
      <c r="I1588" s="208">
        <f>SUM(I1585:I1587)</f>
        <v>2788</v>
      </c>
    </row>
    <row r="1589" spans="1:10" ht="15" customHeight="1">
      <c r="A1589" s="333"/>
      <c r="C1589" s="193" t="s">
        <v>72</v>
      </c>
      <c r="D1589" s="194" t="s">
        <v>73</v>
      </c>
      <c r="E1589" s="195"/>
      <c r="F1589" s="196"/>
      <c r="G1589" s="196"/>
      <c r="H1589" s="196"/>
      <c r="I1589" s="464"/>
    </row>
    <row r="1590" spans="1:10" ht="15" customHeight="1">
      <c r="A1590" s="333"/>
      <c r="C1590" s="509">
        <v>1</v>
      </c>
      <c r="D1590" s="195" t="s">
        <v>1033</v>
      </c>
      <c r="E1590" s="195"/>
      <c r="F1590" s="200" t="s">
        <v>115</v>
      </c>
      <c r="G1590" s="602">
        <v>1.1000000000000001</v>
      </c>
      <c r="H1590" s="388">
        <v>1</v>
      </c>
      <c r="I1590" s="603">
        <f>H1590*G1590</f>
        <v>1.1000000000000001</v>
      </c>
      <c r="J1590" s="47"/>
    </row>
    <row r="1591" spans="1:10" ht="15" customHeight="1">
      <c r="A1591" s="333"/>
      <c r="C1591" s="204" t="s">
        <v>85</v>
      </c>
      <c r="D1591" s="215"/>
      <c r="E1591" s="216"/>
      <c r="F1591" s="216"/>
      <c r="G1591" s="216"/>
      <c r="H1591" s="466"/>
      <c r="I1591" s="208">
        <f>SUM(I1589:I1590)</f>
        <v>1.1000000000000001</v>
      </c>
    </row>
    <row r="1592" spans="1:10" ht="15" customHeight="1">
      <c r="A1592" s="333"/>
      <c r="C1592" s="193" t="s">
        <v>86</v>
      </c>
      <c r="D1592" s="194" t="s">
        <v>87</v>
      </c>
      <c r="E1592" s="195"/>
      <c r="F1592" s="195"/>
      <c r="G1592" s="195"/>
      <c r="H1592" s="195"/>
      <c r="I1592" s="604"/>
    </row>
    <row r="1593" spans="1:10" ht="15" customHeight="1">
      <c r="A1593" s="333"/>
      <c r="C1593" s="509">
        <v>1</v>
      </c>
      <c r="D1593" s="195" t="s">
        <v>1034</v>
      </c>
      <c r="E1593" s="195"/>
      <c r="F1593" s="200" t="s">
        <v>873</v>
      </c>
      <c r="G1593" s="589">
        <v>2.3800000000000002E-3</v>
      </c>
      <c r="H1593" s="388">
        <v>1</v>
      </c>
      <c r="I1593" s="603">
        <f>H1593*G1593</f>
        <v>2.3800000000000002E-3</v>
      </c>
    </row>
    <row r="1594" spans="1:10" ht="15" customHeight="1">
      <c r="A1594" s="333"/>
      <c r="C1594" s="285" t="s">
        <v>88</v>
      </c>
      <c r="D1594" s="216"/>
      <c r="E1594" s="216"/>
      <c r="F1594" s="216"/>
      <c r="G1594" s="216"/>
      <c r="H1594" s="466"/>
      <c r="I1594" s="208">
        <f>SUM(I1592:I1593)</f>
        <v>2.3800000000000002E-3</v>
      </c>
    </row>
    <row r="1595" spans="1:10" ht="15" customHeight="1">
      <c r="A1595" s="333"/>
      <c r="C1595" s="220" t="s">
        <v>89</v>
      </c>
      <c r="D1595" s="221" t="s">
        <v>90</v>
      </c>
      <c r="E1595" s="222"/>
      <c r="F1595" s="222"/>
      <c r="G1595" s="222"/>
      <c r="H1595" s="225"/>
      <c r="I1595" s="224">
        <f>I1588+I1591+I1594</f>
        <v>2789.1023799999998</v>
      </c>
    </row>
    <row r="1596" spans="1:10" ht="15" customHeight="1">
      <c r="A1596" s="333"/>
      <c r="C1596" s="220" t="s">
        <v>91</v>
      </c>
      <c r="D1596" s="221" t="s">
        <v>977</v>
      </c>
      <c r="E1596" s="222"/>
      <c r="F1596" s="222"/>
      <c r="G1596" s="225"/>
      <c r="H1596" s="96">
        <f>$M$3</f>
        <v>0.1</v>
      </c>
      <c r="I1596" s="224">
        <f>I1595*H1596</f>
        <v>278.91023799999999</v>
      </c>
    </row>
    <row r="1597" spans="1:10" ht="15" customHeight="1">
      <c r="A1597" s="333"/>
      <c r="C1597" s="329" t="s">
        <v>93</v>
      </c>
      <c r="D1597" s="330" t="s">
        <v>94</v>
      </c>
      <c r="E1597" s="247"/>
      <c r="F1597" s="247"/>
      <c r="G1597" s="247"/>
      <c r="H1597" s="399"/>
      <c r="I1597" s="599">
        <f>SUM(I1595:I1596)</f>
        <v>3068.0126179999997</v>
      </c>
    </row>
    <row r="1598" spans="1:10" ht="15" customHeight="1">
      <c r="A1598" s="333"/>
      <c r="C1598" s="46"/>
      <c r="D1598" s="46"/>
      <c r="G1598" s="102"/>
      <c r="H1598" s="112"/>
      <c r="I1598" s="47"/>
    </row>
    <row r="1599" spans="1:10" ht="15" customHeight="1" thickBot="1">
      <c r="A1599" s="333"/>
      <c r="C1599" s="605" t="s">
        <v>1035</v>
      </c>
      <c r="D1599" s="606" t="s">
        <v>1036</v>
      </c>
      <c r="E1599" s="606"/>
      <c r="F1599" s="460"/>
      <c r="G1599" s="554"/>
      <c r="H1599" s="554"/>
      <c r="I1599" s="554"/>
    </row>
    <row r="1600" spans="1:10" ht="15" customHeight="1">
      <c r="A1600" s="333"/>
      <c r="C1600" s="596" t="s">
        <v>1037</v>
      </c>
      <c r="D1600" s="607" t="s">
        <v>1038</v>
      </c>
      <c r="E1600" s="607"/>
      <c r="F1600" s="608"/>
      <c r="G1600" s="608"/>
      <c r="H1600" s="608"/>
      <c r="I1600" s="241">
        <f>ROUNDDOWN(I1615,-2)</f>
        <v>132000</v>
      </c>
    </row>
    <row r="1601" spans="1:10" ht="15" customHeight="1">
      <c r="A1601" s="333"/>
      <c r="C1601" s="276" t="s">
        <v>65</v>
      </c>
      <c r="D1601" s="277" t="s">
        <v>66</v>
      </c>
      <c r="E1601" s="277" t="s">
        <v>772</v>
      </c>
      <c r="F1601" s="277" t="s">
        <v>669</v>
      </c>
      <c r="G1601" s="277" t="s">
        <v>67</v>
      </c>
      <c r="H1601" s="277" t="s">
        <v>670</v>
      </c>
      <c r="I1601" s="535" t="s">
        <v>671</v>
      </c>
    </row>
    <row r="1602" spans="1:10" ht="15" customHeight="1">
      <c r="A1602" s="333"/>
      <c r="C1602" s="280" t="s">
        <v>69</v>
      </c>
      <c r="D1602" s="281" t="s">
        <v>672</v>
      </c>
      <c r="E1602" s="282"/>
      <c r="F1602" s="283"/>
      <c r="G1602" s="283"/>
      <c r="H1602" s="283"/>
      <c r="I1602" s="536"/>
    </row>
    <row r="1603" spans="1:10" ht="15" customHeight="1">
      <c r="A1603" s="333"/>
      <c r="C1603" s="199">
        <v>1</v>
      </c>
      <c r="D1603" s="195" t="s">
        <v>8</v>
      </c>
      <c r="E1603" s="200" t="s">
        <v>9</v>
      </c>
      <c r="F1603" s="200" t="s">
        <v>10</v>
      </c>
      <c r="G1603" s="326">
        <v>1.2</v>
      </c>
      <c r="H1603" s="202">
        <v>100000</v>
      </c>
      <c r="I1603" s="203">
        <f>G1603*H1603</f>
        <v>120000</v>
      </c>
    </row>
    <row r="1604" spans="1:10" ht="15" customHeight="1">
      <c r="A1604" s="333"/>
      <c r="C1604" s="199">
        <v>2</v>
      </c>
      <c r="D1604" s="195" t="s">
        <v>31</v>
      </c>
      <c r="E1604" s="200" t="s">
        <v>32</v>
      </c>
      <c r="F1604" s="200" t="s">
        <v>10</v>
      </c>
      <c r="G1604" s="326">
        <v>0.06</v>
      </c>
      <c r="H1604" s="202">
        <v>1</v>
      </c>
      <c r="I1604" s="203">
        <f>G1604*H1604</f>
        <v>0.06</v>
      </c>
    </row>
    <row r="1605" spans="1:10" ht="15" customHeight="1">
      <c r="A1605" s="333"/>
      <c r="C1605" s="609" t="s">
        <v>708</v>
      </c>
      <c r="D1605" s="469"/>
      <c r="E1605" s="470"/>
      <c r="F1605" s="470"/>
      <c r="G1605" s="470"/>
      <c r="H1605" s="471"/>
      <c r="I1605" s="208">
        <f>SUM(I1603:I1604)</f>
        <v>120000.06</v>
      </c>
    </row>
    <row r="1606" spans="1:10" ht="15" customHeight="1">
      <c r="A1606" s="333"/>
      <c r="C1606" s="193" t="s">
        <v>72</v>
      </c>
      <c r="D1606" s="194" t="s">
        <v>73</v>
      </c>
      <c r="E1606" s="195"/>
      <c r="F1606" s="196"/>
      <c r="G1606" s="196"/>
      <c r="H1606" s="196"/>
      <c r="I1606" s="464"/>
    </row>
    <row r="1607" spans="1:10" ht="15" customHeight="1">
      <c r="A1607" s="333"/>
      <c r="C1607" s="609" t="s">
        <v>85</v>
      </c>
      <c r="D1607" s="472"/>
      <c r="E1607" s="473"/>
      <c r="F1607" s="473"/>
      <c r="G1607" s="473"/>
      <c r="H1607" s="474"/>
      <c r="I1607" s="467">
        <v>0</v>
      </c>
    </row>
    <row r="1608" spans="1:10" ht="15" customHeight="1">
      <c r="A1608" s="333"/>
      <c r="C1608" s="193" t="s">
        <v>86</v>
      </c>
      <c r="D1608" s="194" t="s">
        <v>87</v>
      </c>
      <c r="E1608" s="195"/>
      <c r="F1608" s="196"/>
      <c r="G1608" s="196"/>
      <c r="H1608" s="196"/>
      <c r="I1608" s="464"/>
    </row>
    <row r="1609" spans="1:10" ht="15" customHeight="1">
      <c r="A1609" s="333"/>
      <c r="C1609" s="209" t="s">
        <v>674</v>
      </c>
      <c r="D1609" s="213" t="s">
        <v>1039</v>
      </c>
      <c r="E1609" s="213"/>
      <c r="F1609" s="266" t="s">
        <v>193</v>
      </c>
      <c r="G1609" s="417">
        <v>6.0000000000000001E-3</v>
      </c>
      <c r="H1609" s="202">
        <v>1</v>
      </c>
      <c r="I1609" s="203">
        <f>G1609*H1609</f>
        <v>6.0000000000000001E-3</v>
      </c>
    </row>
    <row r="1610" spans="1:10" ht="15" customHeight="1">
      <c r="A1610" s="333"/>
      <c r="C1610" s="209" t="s">
        <v>676</v>
      </c>
      <c r="D1610" s="213" t="s">
        <v>1040</v>
      </c>
      <c r="E1610" s="213"/>
      <c r="F1610" s="266" t="s">
        <v>193</v>
      </c>
      <c r="G1610" s="417">
        <v>8.9999999999999993E-3</v>
      </c>
      <c r="H1610" s="202">
        <v>1</v>
      </c>
      <c r="I1610" s="203">
        <f>G1610*H1610</f>
        <v>8.9999999999999993E-3</v>
      </c>
    </row>
    <row r="1611" spans="1:10" ht="15" customHeight="1">
      <c r="A1611" s="333"/>
      <c r="C1611" s="209" t="s">
        <v>679</v>
      </c>
      <c r="D1611" s="213" t="s">
        <v>1041</v>
      </c>
      <c r="E1611" s="213"/>
      <c r="F1611" s="266" t="s">
        <v>193</v>
      </c>
      <c r="G1611" s="417">
        <v>0.02</v>
      </c>
      <c r="H1611" s="202">
        <v>1</v>
      </c>
      <c r="I1611" s="203">
        <f>G1611*H1611</f>
        <v>0.02</v>
      </c>
    </row>
    <row r="1612" spans="1:10" ht="15" customHeight="1">
      <c r="A1612" s="333"/>
      <c r="C1612" s="609" t="s">
        <v>88</v>
      </c>
      <c r="D1612" s="472"/>
      <c r="E1612" s="473"/>
      <c r="F1612" s="473"/>
      <c r="G1612" s="473"/>
      <c r="H1612" s="474"/>
      <c r="I1612" s="208">
        <f>SUM(I1609:I1611)</f>
        <v>3.5000000000000003E-2</v>
      </c>
      <c r="J1612" s="47"/>
    </row>
    <row r="1613" spans="1:10" ht="15" customHeight="1">
      <c r="A1613" s="333"/>
      <c r="C1613" s="329" t="s">
        <v>89</v>
      </c>
      <c r="D1613" s="330" t="s">
        <v>90</v>
      </c>
      <c r="E1613" s="247"/>
      <c r="F1613" s="247"/>
      <c r="G1613" s="247"/>
      <c r="H1613" s="399"/>
      <c r="I1613" s="610">
        <f>I1605+I1607+I1612</f>
        <v>120000.095</v>
      </c>
    </row>
    <row r="1614" spans="1:10" ht="15" customHeight="1">
      <c r="A1614" s="333"/>
      <c r="C1614" s="611" t="s">
        <v>91</v>
      </c>
      <c r="D1614" s="612" t="s">
        <v>977</v>
      </c>
      <c r="E1614" s="613"/>
      <c r="F1614" s="613"/>
      <c r="G1614" s="614"/>
      <c r="H1614" s="96">
        <f>$M$3</f>
        <v>0.1</v>
      </c>
      <c r="I1614" s="615">
        <f>I1613*H1614</f>
        <v>12000.0095</v>
      </c>
    </row>
    <row r="1615" spans="1:10" ht="15" customHeight="1">
      <c r="A1615" s="333"/>
      <c r="C1615" s="329" t="s">
        <v>93</v>
      </c>
      <c r="D1615" s="330" t="s">
        <v>94</v>
      </c>
      <c r="E1615" s="247"/>
      <c r="F1615" s="247"/>
      <c r="G1615" s="247"/>
      <c r="H1615" s="399"/>
      <c r="I1615" s="599">
        <f>SUM(I1613:I1614)</f>
        <v>132000.10450000002</v>
      </c>
    </row>
    <row r="1616" spans="1:10" ht="15" customHeight="1">
      <c r="A1616" s="333"/>
      <c r="D1616" s="46"/>
      <c r="E1616" s="335"/>
      <c r="F1616" s="335"/>
      <c r="G1616" s="336"/>
      <c r="H1616" s="337"/>
      <c r="I1616" s="47"/>
    </row>
    <row r="1617" spans="1:10" ht="15" customHeight="1">
      <c r="A1617" s="333"/>
      <c r="C1617" s="574" t="s">
        <v>1042</v>
      </c>
      <c r="D1617" s="486" t="s">
        <v>1043</v>
      </c>
      <c r="E1617" s="486"/>
      <c r="F1617" s="187"/>
      <c r="G1617" s="187"/>
      <c r="H1617" s="423"/>
      <c r="I1617" s="518">
        <f>ROUNDDOWN(I1630,-2)</f>
        <v>22000</v>
      </c>
    </row>
    <row r="1618" spans="1:10" ht="15" customHeight="1">
      <c r="A1618" s="333"/>
      <c r="C1618" s="189" t="s">
        <v>65</v>
      </c>
      <c r="D1618" s="190" t="s">
        <v>66</v>
      </c>
      <c r="E1618" s="190" t="s">
        <v>772</v>
      </c>
      <c r="F1618" s="190" t="s">
        <v>669</v>
      </c>
      <c r="G1618" s="190" t="s">
        <v>67</v>
      </c>
      <c r="H1618" s="190" t="s">
        <v>670</v>
      </c>
      <c r="I1618" s="482" t="s">
        <v>671</v>
      </c>
    </row>
    <row r="1619" spans="1:10" ht="15" customHeight="1">
      <c r="A1619" s="333"/>
      <c r="C1619" s="193" t="s">
        <v>69</v>
      </c>
      <c r="D1619" s="194" t="s">
        <v>672</v>
      </c>
      <c r="E1619" s="195"/>
      <c r="F1619" s="196"/>
      <c r="G1619" s="196"/>
      <c r="H1619" s="196"/>
      <c r="I1619" s="464"/>
    </row>
    <row r="1620" spans="1:10" ht="15" customHeight="1">
      <c r="A1620" s="333"/>
      <c r="C1620" s="199">
        <v>1</v>
      </c>
      <c r="D1620" s="195" t="s">
        <v>8</v>
      </c>
      <c r="E1620" s="200" t="s">
        <v>9</v>
      </c>
      <c r="F1620" s="200" t="s">
        <v>10</v>
      </c>
      <c r="G1620" s="326">
        <v>0.2</v>
      </c>
      <c r="H1620" s="202">
        <v>100000</v>
      </c>
      <c r="I1620" s="203">
        <f>G1620*H1620</f>
        <v>20000</v>
      </c>
    </row>
    <row r="1621" spans="1:10" ht="15" customHeight="1">
      <c r="A1621" s="333"/>
      <c r="C1621" s="199">
        <v>2</v>
      </c>
      <c r="D1621" s="195" t="s">
        <v>31</v>
      </c>
      <c r="E1621" s="200" t="s">
        <v>14</v>
      </c>
      <c r="F1621" s="200" t="s">
        <v>10</v>
      </c>
      <c r="G1621" s="326">
        <v>0.01</v>
      </c>
      <c r="H1621" s="202">
        <v>1</v>
      </c>
      <c r="I1621" s="203">
        <f>G1621*H1621</f>
        <v>0.01</v>
      </c>
    </row>
    <row r="1622" spans="1:10" ht="15" customHeight="1">
      <c r="A1622" s="333"/>
      <c r="C1622" s="616" t="s">
        <v>708</v>
      </c>
      <c r="D1622" s="617"/>
      <c r="E1622" s="470"/>
      <c r="F1622" s="470"/>
      <c r="G1622" s="470"/>
      <c r="H1622" s="471"/>
      <c r="I1622" s="208">
        <f>SUM(I1620:I1621)</f>
        <v>20000.009999999998</v>
      </c>
    </row>
    <row r="1623" spans="1:10" ht="15" customHeight="1">
      <c r="A1623" s="333"/>
      <c r="C1623" s="193" t="s">
        <v>72</v>
      </c>
      <c r="D1623" s="194" t="s">
        <v>73</v>
      </c>
      <c r="E1623" s="195"/>
      <c r="F1623" s="196"/>
      <c r="G1623" s="196"/>
      <c r="H1623" s="196"/>
      <c r="I1623" s="464"/>
    </row>
    <row r="1624" spans="1:10" ht="15" customHeight="1">
      <c r="A1624" s="333"/>
      <c r="C1624" s="616" t="s">
        <v>85</v>
      </c>
      <c r="D1624" s="472"/>
      <c r="E1624" s="473"/>
      <c r="F1624" s="473"/>
      <c r="G1624" s="473"/>
      <c r="H1624" s="474"/>
      <c r="I1624" s="467">
        <v>0</v>
      </c>
    </row>
    <row r="1625" spans="1:10" ht="15" customHeight="1">
      <c r="A1625" s="333"/>
      <c r="C1625" s="193" t="s">
        <v>86</v>
      </c>
      <c r="D1625" s="194" t="s">
        <v>87</v>
      </c>
      <c r="E1625" s="195"/>
      <c r="F1625" s="196"/>
      <c r="G1625" s="196"/>
      <c r="H1625" s="196"/>
      <c r="I1625" s="464"/>
    </row>
    <row r="1626" spans="1:10" ht="15" customHeight="1">
      <c r="A1626" s="333"/>
      <c r="C1626" s="209" t="s">
        <v>674</v>
      </c>
      <c r="D1626" s="213" t="s">
        <v>872</v>
      </c>
      <c r="E1626" s="213"/>
      <c r="F1626" s="266" t="s">
        <v>778</v>
      </c>
      <c r="G1626" s="417">
        <v>0.05</v>
      </c>
      <c r="H1626" s="202">
        <v>1</v>
      </c>
      <c r="I1626" s="203">
        <f>G1626*H1626</f>
        <v>0.05</v>
      </c>
    </row>
    <row r="1627" spans="1:10" ht="15" customHeight="1">
      <c r="A1627" s="333"/>
      <c r="C1627" s="616" t="s">
        <v>88</v>
      </c>
      <c r="D1627" s="472"/>
      <c r="E1627" s="473"/>
      <c r="F1627" s="473"/>
      <c r="G1627" s="473"/>
      <c r="H1627" s="474"/>
      <c r="I1627" s="208">
        <f>SUM(I1626:I1626)</f>
        <v>0.05</v>
      </c>
    </row>
    <row r="1628" spans="1:10" ht="15" customHeight="1">
      <c r="A1628" s="333"/>
      <c r="C1628" s="220" t="s">
        <v>89</v>
      </c>
      <c r="D1628" s="221" t="s">
        <v>90</v>
      </c>
      <c r="E1628" s="222"/>
      <c r="F1628" s="222"/>
      <c r="G1628" s="222"/>
      <c r="H1628" s="225"/>
      <c r="I1628" s="224">
        <f>I1622+I1624+I1627</f>
        <v>20000.059999999998</v>
      </c>
    </row>
    <row r="1629" spans="1:10" ht="15" customHeight="1">
      <c r="A1629" s="333"/>
      <c r="C1629" s="220" t="s">
        <v>91</v>
      </c>
      <c r="D1629" s="221" t="s">
        <v>977</v>
      </c>
      <c r="E1629" s="222"/>
      <c r="F1629" s="222"/>
      <c r="G1629" s="225"/>
      <c r="H1629" s="96">
        <f>$M$3</f>
        <v>0.1</v>
      </c>
      <c r="I1629" s="224">
        <f>I1628*H1629</f>
        <v>2000.0059999999999</v>
      </c>
    </row>
    <row r="1630" spans="1:10" ht="15" customHeight="1">
      <c r="A1630" s="333"/>
      <c r="C1630" s="329" t="s">
        <v>93</v>
      </c>
      <c r="D1630" s="330" t="s">
        <v>94</v>
      </c>
      <c r="E1630" s="247"/>
      <c r="F1630" s="247"/>
      <c r="G1630" s="247"/>
      <c r="H1630" s="399"/>
      <c r="I1630" s="599">
        <f>SUM(I1628:I1629)</f>
        <v>22000.065999999999</v>
      </c>
    </row>
    <row r="1631" spans="1:10" ht="15" customHeight="1">
      <c r="A1631" s="333"/>
      <c r="C1631" s="46"/>
      <c r="D1631" s="46"/>
      <c r="G1631" s="102"/>
    </row>
    <row r="1632" spans="1:10" ht="15" customHeight="1">
      <c r="A1632" s="333"/>
      <c r="C1632" s="574" t="s">
        <v>1044</v>
      </c>
      <c r="D1632" s="486" t="s">
        <v>1045</v>
      </c>
      <c r="E1632" s="486"/>
      <c r="F1632" s="187"/>
      <c r="G1632" s="187"/>
      <c r="H1632" s="423"/>
      <c r="I1632" s="188">
        <f>ROUNDDOWN(I1649,-2)</f>
        <v>232500</v>
      </c>
      <c r="J1632" s="47"/>
    </row>
    <row r="1633" spans="1:9" ht="15" customHeight="1">
      <c r="A1633" s="333"/>
      <c r="C1633" s="189" t="s">
        <v>65</v>
      </c>
      <c r="D1633" s="190" t="s">
        <v>66</v>
      </c>
      <c r="E1633" s="190" t="s">
        <v>772</v>
      </c>
      <c r="F1633" s="190" t="s">
        <v>669</v>
      </c>
      <c r="G1633" s="190" t="s">
        <v>67</v>
      </c>
      <c r="H1633" s="190" t="s">
        <v>670</v>
      </c>
      <c r="I1633" s="482" t="s">
        <v>671</v>
      </c>
    </row>
    <row r="1634" spans="1:9" ht="15" customHeight="1">
      <c r="A1634" s="333"/>
      <c r="C1634" s="193" t="s">
        <v>69</v>
      </c>
      <c r="D1634" s="194" t="s">
        <v>672</v>
      </c>
      <c r="E1634" s="195"/>
      <c r="F1634" s="196"/>
      <c r="G1634" s="196"/>
      <c r="H1634" s="196"/>
      <c r="I1634" s="464"/>
    </row>
    <row r="1635" spans="1:9" ht="15" customHeight="1">
      <c r="A1635" s="333"/>
      <c r="C1635" s="199">
        <v>1</v>
      </c>
      <c r="D1635" s="195" t="s">
        <v>8</v>
      </c>
      <c r="E1635" s="200" t="s">
        <v>9</v>
      </c>
      <c r="F1635" s="200" t="s">
        <v>10</v>
      </c>
      <c r="G1635" s="618">
        <v>1.075</v>
      </c>
      <c r="H1635" s="62">
        <v>176000</v>
      </c>
      <c r="I1635" s="203">
        <f>G1635*H1635</f>
        <v>189200</v>
      </c>
    </row>
    <row r="1636" spans="1:9" ht="15" customHeight="1">
      <c r="A1636" s="333"/>
      <c r="C1636" s="199">
        <v>2</v>
      </c>
      <c r="D1636" s="195" t="s">
        <v>31</v>
      </c>
      <c r="E1636" s="200" t="s">
        <v>32</v>
      </c>
      <c r="F1636" s="200" t="s">
        <v>10</v>
      </c>
      <c r="G1636" s="618">
        <v>0.108</v>
      </c>
      <c r="H1636" s="62">
        <v>206000</v>
      </c>
      <c r="I1636" s="203">
        <f>G1636*H1636</f>
        <v>22248</v>
      </c>
    </row>
    <row r="1637" spans="1:9" ht="15" customHeight="1">
      <c r="A1637" s="333"/>
      <c r="C1637" s="619" t="s">
        <v>708</v>
      </c>
      <c r="D1637" s="469"/>
      <c r="E1637" s="470"/>
      <c r="F1637" s="470"/>
      <c r="G1637" s="470"/>
      <c r="H1637" s="471"/>
      <c r="I1637" s="208">
        <f>SUM(I1635:I1636)</f>
        <v>211448</v>
      </c>
    </row>
    <row r="1638" spans="1:9" ht="15" customHeight="1">
      <c r="A1638" s="333"/>
      <c r="C1638" s="193" t="s">
        <v>72</v>
      </c>
      <c r="D1638" s="194" t="s">
        <v>73</v>
      </c>
      <c r="E1638" s="195"/>
      <c r="F1638" s="196"/>
      <c r="G1638" s="196"/>
      <c r="H1638" s="196"/>
      <c r="I1638" s="464"/>
    </row>
    <row r="1639" spans="1:9" ht="15" customHeight="1">
      <c r="A1639" s="333"/>
      <c r="C1639" s="250">
        <v>1</v>
      </c>
      <c r="D1639" s="195" t="s">
        <v>1046</v>
      </c>
      <c r="E1639" s="195"/>
      <c r="F1639" s="210" t="s">
        <v>493</v>
      </c>
      <c r="G1639" s="212">
        <v>1.2</v>
      </c>
      <c r="H1639" s="202">
        <v>1</v>
      </c>
      <c r="I1639" s="203">
        <f>G1639*H1639</f>
        <v>1.2</v>
      </c>
    </row>
    <row r="1640" spans="1:9" ht="15" customHeight="1">
      <c r="A1640" s="333"/>
      <c r="C1640" s="619" t="s">
        <v>85</v>
      </c>
      <c r="D1640" s="472"/>
      <c r="E1640" s="473"/>
      <c r="F1640" s="473"/>
      <c r="G1640" s="473"/>
      <c r="H1640" s="474"/>
      <c r="I1640" s="208">
        <f>SUM(I1639)</f>
        <v>1.2</v>
      </c>
    </row>
    <row r="1641" spans="1:9" ht="15" customHeight="1">
      <c r="A1641" s="333"/>
      <c r="C1641" s="193" t="s">
        <v>86</v>
      </c>
      <c r="D1641" s="194" t="s">
        <v>87</v>
      </c>
      <c r="E1641" s="195"/>
      <c r="F1641" s="196"/>
      <c r="G1641" s="196"/>
      <c r="H1641" s="196"/>
      <c r="I1641" s="464"/>
    </row>
    <row r="1642" spans="1:9" ht="15" customHeight="1">
      <c r="A1642" s="333"/>
      <c r="C1642" s="209" t="s">
        <v>674</v>
      </c>
      <c r="D1642" s="213" t="s">
        <v>1039</v>
      </c>
      <c r="E1642" s="213"/>
      <c r="F1642" s="266" t="s">
        <v>193</v>
      </c>
      <c r="G1642" s="417">
        <v>0.02</v>
      </c>
      <c r="H1642" s="202">
        <v>1</v>
      </c>
      <c r="I1642" s="203">
        <f>G1642*H1642</f>
        <v>0.02</v>
      </c>
    </row>
    <row r="1643" spans="1:9" ht="15" customHeight="1">
      <c r="A1643" s="333"/>
      <c r="C1643" s="209" t="s">
        <v>676</v>
      </c>
      <c r="D1643" s="213" t="s">
        <v>1047</v>
      </c>
      <c r="E1643" s="213"/>
      <c r="F1643" s="266" t="s">
        <v>193</v>
      </c>
      <c r="G1643" s="417">
        <v>0.1</v>
      </c>
      <c r="H1643" s="202">
        <v>1</v>
      </c>
      <c r="I1643" s="203">
        <f>G1643*H1643</f>
        <v>0.1</v>
      </c>
    </row>
    <row r="1644" spans="1:9" ht="15" customHeight="1">
      <c r="A1644" s="333"/>
      <c r="C1644" s="209" t="s">
        <v>679</v>
      </c>
      <c r="D1644" s="213" t="s">
        <v>1040</v>
      </c>
      <c r="E1644" s="213"/>
      <c r="F1644" s="266" t="s">
        <v>193</v>
      </c>
      <c r="G1644" s="417">
        <v>0.03</v>
      </c>
      <c r="H1644" s="202">
        <v>1</v>
      </c>
      <c r="I1644" s="203">
        <f>G1644*H1644</f>
        <v>0.03</v>
      </c>
    </row>
    <row r="1645" spans="1:9" ht="15" customHeight="1">
      <c r="A1645" s="333"/>
      <c r="C1645" s="209" t="s">
        <v>680</v>
      </c>
      <c r="D1645" s="213" t="s">
        <v>1041</v>
      </c>
      <c r="E1645" s="213"/>
      <c r="F1645" s="266" t="s">
        <v>193</v>
      </c>
      <c r="G1645" s="417">
        <v>0.05</v>
      </c>
      <c r="H1645" s="202">
        <v>1</v>
      </c>
      <c r="I1645" s="203">
        <f>G1645*H1645</f>
        <v>0.05</v>
      </c>
    </row>
    <row r="1646" spans="1:9" ht="15" customHeight="1">
      <c r="A1646" s="333"/>
      <c r="C1646" s="620" t="s">
        <v>88</v>
      </c>
      <c r="D1646" s="472"/>
      <c r="E1646" s="473"/>
      <c r="F1646" s="473"/>
      <c r="G1646" s="473"/>
      <c r="H1646" s="474"/>
      <c r="I1646" s="208">
        <f>SUM(I1642:I1645)</f>
        <v>0.2</v>
      </c>
    </row>
    <row r="1647" spans="1:9" ht="15" customHeight="1">
      <c r="A1647" s="333"/>
      <c r="C1647" s="220" t="s">
        <v>89</v>
      </c>
      <c r="D1647" s="221" t="s">
        <v>90</v>
      </c>
      <c r="E1647" s="222"/>
      <c r="F1647" s="222"/>
      <c r="G1647" s="222"/>
      <c r="H1647" s="225"/>
      <c r="I1647" s="224">
        <f>I1637+I1640+I1646</f>
        <v>211449.40000000002</v>
      </c>
    </row>
    <row r="1648" spans="1:9" ht="15" customHeight="1">
      <c r="A1648" s="333"/>
      <c r="C1648" s="220" t="s">
        <v>91</v>
      </c>
      <c r="D1648" s="221" t="s">
        <v>977</v>
      </c>
      <c r="E1648" s="222"/>
      <c r="F1648" s="222"/>
      <c r="G1648" s="225"/>
      <c r="H1648" s="96">
        <f>$M$3</f>
        <v>0.1</v>
      </c>
      <c r="I1648" s="224">
        <f>I1647*H1648</f>
        <v>21144.940000000002</v>
      </c>
    </row>
    <row r="1649" spans="1:10" ht="15" customHeight="1">
      <c r="A1649" s="333"/>
      <c r="C1649" s="329" t="s">
        <v>93</v>
      </c>
      <c r="D1649" s="330" t="s">
        <v>94</v>
      </c>
      <c r="E1649" s="247"/>
      <c r="F1649" s="247"/>
      <c r="G1649" s="247"/>
      <c r="H1649" s="399"/>
      <c r="I1649" s="599">
        <f>SUM(I1647:I1648)</f>
        <v>232594.34000000003</v>
      </c>
    </row>
    <row r="1650" spans="1:10" ht="15" customHeight="1">
      <c r="A1650" s="333"/>
      <c r="C1650" s="46"/>
      <c r="D1650" s="46"/>
      <c r="G1650" s="338"/>
      <c r="H1650" s="112"/>
      <c r="I1650" s="47"/>
    </row>
    <row r="1651" spans="1:10" ht="15" customHeight="1">
      <c r="A1651" s="333"/>
      <c r="C1651" s="574" t="s">
        <v>1048</v>
      </c>
      <c r="D1651" s="483" t="s">
        <v>1049</v>
      </c>
      <c r="E1651" s="486"/>
      <c r="F1651" s="187"/>
      <c r="G1651" s="187"/>
      <c r="H1651" s="423"/>
      <c r="I1651" s="188">
        <f>ROUNDDOWN(I1668,-2)</f>
        <v>737700</v>
      </c>
    </row>
    <row r="1652" spans="1:10" ht="15" customHeight="1">
      <c r="A1652" s="333"/>
      <c r="C1652" s="189" t="s">
        <v>65</v>
      </c>
      <c r="D1652" s="190" t="s">
        <v>66</v>
      </c>
      <c r="E1652" s="190" t="s">
        <v>772</v>
      </c>
      <c r="F1652" s="190" t="s">
        <v>669</v>
      </c>
      <c r="G1652" s="190" t="s">
        <v>67</v>
      </c>
      <c r="H1652" s="190" t="s">
        <v>670</v>
      </c>
      <c r="I1652" s="482" t="s">
        <v>671</v>
      </c>
    </row>
    <row r="1653" spans="1:10" ht="15" customHeight="1">
      <c r="A1653" s="333"/>
      <c r="B1653" s="113"/>
      <c r="C1653" s="193" t="s">
        <v>69</v>
      </c>
      <c r="D1653" s="194" t="s">
        <v>672</v>
      </c>
      <c r="E1653" s="195"/>
      <c r="F1653" s="196"/>
      <c r="G1653" s="196"/>
      <c r="H1653" s="196"/>
      <c r="I1653" s="464"/>
      <c r="J1653" s="47"/>
    </row>
    <row r="1654" spans="1:10" ht="15" customHeight="1">
      <c r="A1654" s="333"/>
      <c r="C1654" s="199">
        <v>1</v>
      </c>
      <c r="D1654" s="195" t="s">
        <v>8</v>
      </c>
      <c r="E1654" s="200" t="s">
        <v>9</v>
      </c>
      <c r="F1654" s="200" t="s">
        <v>10</v>
      </c>
      <c r="G1654" s="326">
        <v>3.6</v>
      </c>
      <c r="H1654" s="62">
        <v>176000</v>
      </c>
      <c r="I1654" s="203">
        <f>G1654*H1654</f>
        <v>633600</v>
      </c>
    </row>
    <row r="1655" spans="1:10" ht="15" customHeight="1">
      <c r="A1655" s="333"/>
      <c r="C1655" s="199">
        <v>2</v>
      </c>
      <c r="D1655" s="195" t="s">
        <v>31</v>
      </c>
      <c r="E1655" s="200" t="s">
        <v>32</v>
      </c>
      <c r="F1655" s="200" t="s">
        <v>10</v>
      </c>
      <c r="G1655" s="326">
        <v>0.18</v>
      </c>
      <c r="H1655" s="62">
        <v>206000</v>
      </c>
      <c r="I1655" s="203">
        <f>G1655*H1655</f>
        <v>37080</v>
      </c>
    </row>
    <row r="1656" spans="1:10" ht="15" customHeight="1">
      <c r="A1656" s="333"/>
      <c r="C1656" s="620" t="s">
        <v>708</v>
      </c>
      <c r="D1656" s="469"/>
      <c r="E1656" s="470"/>
      <c r="F1656" s="470"/>
      <c r="G1656" s="470"/>
      <c r="H1656" s="471"/>
      <c r="I1656" s="208">
        <f>SUM(I1654:I1655)</f>
        <v>670680</v>
      </c>
    </row>
    <row r="1657" spans="1:10" ht="15" customHeight="1">
      <c r="A1657" s="333"/>
      <c r="C1657" s="193" t="s">
        <v>72</v>
      </c>
      <c r="D1657" s="194" t="s">
        <v>73</v>
      </c>
      <c r="E1657" s="195"/>
      <c r="F1657" s="196"/>
      <c r="G1657" s="196"/>
      <c r="H1657" s="196"/>
      <c r="I1657" s="464"/>
    </row>
    <row r="1658" spans="1:10" ht="15" customHeight="1">
      <c r="A1658" s="333"/>
      <c r="C1658" s="250">
        <v>1</v>
      </c>
      <c r="D1658" s="195" t="s">
        <v>1046</v>
      </c>
      <c r="E1658" s="195"/>
      <c r="F1658" s="210" t="s">
        <v>493</v>
      </c>
      <c r="G1658" s="212">
        <v>1.2</v>
      </c>
      <c r="H1658" s="202">
        <v>1</v>
      </c>
      <c r="I1658" s="203">
        <f>G1658*H1658</f>
        <v>1.2</v>
      </c>
    </row>
    <row r="1659" spans="1:10" ht="15" customHeight="1">
      <c r="A1659" s="333"/>
      <c r="C1659" s="620" t="s">
        <v>85</v>
      </c>
      <c r="D1659" s="472"/>
      <c r="E1659" s="473"/>
      <c r="F1659" s="473"/>
      <c r="G1659" s="473"/>
      <c r="H1659" s="474"/>
      <c r="I1659" s="208">
        <f>SUM(I1658)</f>
        <v>1.2</v>
      </c>
    </row>
    <row r="1660" spans="1:10" ht="15" customHeight="1">
      <c r="A1660" s="333"/>
      <c r="C1660" s="193" t="s">
        <v>86</v>
      </c>
      <c r="D1660" s="194" t="s">
        <v>87</v>
      </c>
      <c r="E1660" s="195"/>
      <c r="F1660" s="196"/>
      <c r="G1660" s="196"/>
      <c r="H1660" s="196"/>
      <c r="I1660" s="464"/>
    </row>
    <row r="1661" spans="1:10" ht="15" customHeight="1">
      <c r="A1661" s="333"/>
      <c r="C1661" s="209" t="s">
        <v>674</v>
      </c>
      <c r="D1661" s="213" t="s">
        <v>1039</v>
      </c>
      <c r="E1661" s="213"/>
      <c r="F1661" s="266" t="s">
        <v>193</v>
      </c>
      <c r="G1661" s="417">
        <v>0.02</v>
      </c>
      <c r="H1661" s="202">
        <v>1</v>
      </c>
      <c r="I1661" s="203">
        <f>G1661*H1661</f>
        <v>0.02</v>
      </c>
    </row>
    <row r="1662" spans="1:10" ht="15" customHeight="1">
      <c r="A1662" s="333"/>
      <c r="C1662" s="209" t="s">
        <v>676</v>
      </c>
      <c r="D1662" s="213" t="s">
        <v>1047</v>
      </c>
      <c r="E1662" s="213"/>
      <c r="F1662" s="266" t="s">
        <v>193</v>
      </c>
      <c r="G1662" s="417">
        <v>0.1</v>
      </c>
      <c r="H1662" s="202">
        <v>1</v>
      </c>
      <c r="I1662" s="203">
        <f>G1662*H1662</f>
        <v>0.1</v>
      </c>
    </row>
    <row r="1663" spans="1:10" ht="15" customHeight="1">
      <c r="A1663" s="333"/>
      <c r="C1663" s="209" t="s">
        <v>679</v>
      </c>
      <c r="D1663" s="213" t="s">
        <v>1040</v>
      </c>
      <c r="E1663" s="213"/>
      <c r="F1663" s="266" t="s">
        <v>193</v>
      </c>
      <c r="G1663" s="417">
        <v>0.03</v>
      </c>
      <c r="H1663" s="202">
        <v>1</v>
      </c>
      <c r="I1663" s="203">
        <f>G1663*H1663</f>
        <v>0.03</v>
      </c>
    </row>
    <row r="1664" spans="1:10" ht="15" customHeight="1">
      <c r="A1664" s="333"/>
      <c r="C1664" s="209" t="s">
        <v>680</v>
      </c>
      <c r="D1664" s="213" t="s">
        <v>1041</v>
      </c>
      <c r="E1664" s="213"/>
      <c r="F1664" s="266" t="s">
        <v>193</v>
      </c>
      <c r="G1664" s="417">
        <v>0.05</v>
      </c>
      <c r="H1664" s="202">
        <v>1</v>
      </c>
      <c r="I1664" s="203">
        <f>G1664*H1664</f>
        <v>0.05</v>
      </c>
    </row>
    <row r="1665" spans="1:10" ht="15" customHeight="1">
      <c r="A1665" s="333"/>
      <c r="C1665" s="620" t="s">
        <v>88</v>
      </c>
      <c r="D1665" s="472"/>
      <c r="E1665" s="473"/>
      <c r="F1665" s="473"/>
      <c r="G1665" s="473"/>
      <c r="H1665" s="474"/>
      <c r="I1665" s="208">
        <f>SUM(I1661:I1664)</f>
        <v>0.2</v>
      </c>
    </row>
    <row r="1666" spans="1:10" ht="15" customHeight="1">
      <c r="A1666" s="333"/>
      <c r="C1666" s="220" t="s">
        <v>89</v>
      </c>
      <c r="D1666" s="221" t="s">
        <v>90</v>
      </c>
      <c r="E1666" s="222"/>
      <c r="F1666" s="222"/>
      <c r="G1666" s="222"/>
      <c r="H1666" s="225"/>
      <c r="I1666" s="224">
        <f>I1656+I1659+I1665</f>
        <v>670681.39999999991</v>
      </c>
    </row>
    <row r="1667" spans="1:10" ht="15" customHeight="1">
      <c r="A1667" s="333"/>
      <c r="C1667" s="220" t="s">
        <v>91</v>
      </c>
      <c r="D1667" s="221" t="s">
        <v>977</v>
      </c>
      <c r="E1667" s="222"/>
      <c r="F1667" s="222"/>
      <c r="G1667" s="225"/>
      <c r="H1667" s="96">
        <f>$M$3</f>
        <v>0.1</v>
      </c>
      <c r="I1667" s="224">
        <f>I1666*H1667</f>
        <v>67068.14</v>
      </c>
    </row>
    <row r="1668" spans="1:10" ht="15" customHeight="1">
      <c r="A1668" s="333"/>
      <c r="B1668" s="113"/>
      <c r="C1668" s="329" t="s">
        <v>93</v>
      </c>
      <c r="D1668" s="330" t="s">
        <v>94</v>
      </c>
      <c r="E1668" s="247"/>
      <c r="F1668" s="247"/>
      <c r="G1668" s="247"/>
      <c r="H1668" s="399"/>
      <c r="I1668" s="599">
        <f>SUM(I1666:I1667)</f>
        <v>737749.53999999992</v>
      </c>
      <c r="J1668" s="47"/>
    </row>
    <row r="1669" spans="1:10" ht="15" customHeight="1">
      <c r="A1669" s="333"/>
      <c r="C1669" s="46"/>
      <c r="D1669" s="46"/>
      <c r="E1669" s="335"/>
      <c r="F1669" s="335"/>
      <c r="G1669" s="113"/>
      <c r="H1669" s="46"/>
      <c r="I1669" s="46"/>
    </row>
    <row r="1670" spans="1:10" ht="15" customHeight="1">
      <c r="A1670" s="333"/>
      <c r="C1670" s="574" t="s">
        <v>1050</v>
      </c>
      <c r="D1670" s="485" t="s">
        <v>1051</v>
      </c>
      <c r="E1670" s="485"/>
      <c r="F1670" s="425"/>
      <c r="G1670" s="425"/>
      <c r="H1670" s="425"/>
      <c r="I1670" s="188">
        <f>ROUNDDOWN(I1683,-2)</f>
        <v>43200</v>
      </c>
    </row>
    <row r="1671" spans="1:10" ht="15" customHeight="1">
      <c r="A1671" s="333"/>
      <c r="C1671" s="400" t="s">
        <v>65</v>
      </c>
      <c r="D1671" s="352" t="s">
        <v>66</v>
      </c>
      <c r="E1671" s="352" t="s">
        <v>772</v>
      </c>
      <c r="F1671" s="352" t="s">
        <v>669</v>
      </c>
      <c r="G1671" s="352" t="s">
        <v>67</v>
      </c>
      <c r="H1671" s="352" t="s">
        <v>670</v>
      </c>
      <c r="I1671" s="475" t="s">
        <v>671</v>
      </c>
    </row>
    <row r="1672" spans="1:10" ht="15" customHeight="1">
      <c r="A1672" s="333"/>
      <c r="C1672" s="400" t="s">
        <v>69</v>
      </c>
      <c r="D1672" s="355" t="s">
        <v>672</v>
      </c>
      <c r="E1672" s="356"/>
      <c r="F1672" s="357"/>
      <c r="G1672" s="357"/>
      <c r="H1672" s="357"/>
      <c r="I1672" s="476"/>
    </row>
    <row r="1673" spans="1:10" ht="15" customHeight="1">
      <c r="A1673" s="333"/>
      <c r="C1673" s="477">
        <v>1</v>
      </c>
      <c r="D1673" s="356" t="s">
        <v>8</v>
      </c>
      <c r="E1673" s="361" t="s">
        <v>9</v>
      </c>
      <c r="F1673" s="361" t="s">
        <v>10</v>
      </c>
      <c r="G1673" s="362">
        <v>0.2</v>
      </c>
      <c r="H1673" s="62">
        <v>176000</v>
      </c>
      <c r="I1673" s="432">
        <f>G1673*H1673</f>
        <v>35200</v>
      </c>
    </row>
    <row r="1674" spans="1:10" ht="15" customHeight="1">
      <c r="A1674" s="333"/>
      <c r="C1674" s="477">
        <v>2</v>
      </c>
      <c r="D1674" s="356" t="s">
        <v>31</v>
      </c>
      <c r="E1674" s="361" t="s">
        <v>32</v>
      </c>
      <c r="F1674" s="361" t="s">
        <v>10</v>
      </c>
      <c r="G1674" s="362">
        <v>0.02</v>
      </c>
      <c r="H1674" s="62">
        <v>206000</v>
      </c>
      <c r="I1674" s="432">
        <f>G1674*H1674</f>
        <v>4120</v>
      </c>
    </row>
    <row r="1675" spans="1:10" ht="15" customHeight="1">
      <c r="A1675" s="333"/>
      <c r="C1675" s="624" t="s">
        <v>708</v>
      </c>
      <c r="D1675" s="352"/>
      <c r="E1675" s="361"/>
      <c r="F1675" s="361"/>
      <c r="G1675" s="361"/>
      <c r="H1675" s="361"/>
      <c r="I1675" s="480">
        <f>SUM(I1673:I1674)</f>
        <v>39320</v>
      </c>
    </row>
    <row r="1676" spans="1:10" ht="15" customHeight="1">
      <c r="A1676" s="333"/>
      <c r="C1676" s="400" t="s">
        <v>72</v>
      </c>
      <c r="D1676" s="355" t="s">
        <v>73</v>
      </c>
      <c r="E1676" s="356"/>
      <c r="F1676" s="357"/>
      <c r="G1676" s="357"/>
      <c r="H1676" s="357"/>
      <c r="I1676" s="476"/>
    </row>
    <row r="1677" spans="1:10" ht="15" customHeight="1">
      <c r="A1677" s="333"/>
      <c r="C1677" s="624" t="s">
        <v>85</v>
      </c>
      <c r="D1677" s="398"/>
      <c r="E1677" s="438"/>
      <c r="F1677" s="438"/>
      <c r="G1677" s="438"/>
      <c r="H1677" s="438"/>
      <c r="I1677" s="625">
        <v>0</v>
      </c>
    </row>
    <row r="1678" spans="1:10" ht="15" customHeight="1">
      <c r="A1678" s="333"/>
      <c r="C1678" s="400" t="s">
        <v>86</v>
      </c>
      <c r="D1678" s="355" t="s">
        <v>87</v>
      </c>
      <c r="E1678" s="356"/>
      <c r="F1678" s="357"/>
      <c r="G1678" s="357"/>
      <c r="H1678" s="357"/>
      <c r="I1678" s="476"/>
    </row>
    <row r="1679" spans="1:10" ht="15" customHeight="1">
      <c r="A1679" s="333"/>
      <c r="C1679" s="626" t="s">
        <v>674</v>
      </c>
      <c r="D1679" s="454" t="s">
        <v>872</v>
      </c>
      <c r="E1679" s="454"/>
      <c r="F1679" s="430" t="s">
        <v>778</v>
      </c>
      <c r="G1679" s="439">
        <v>0.05</v>
      </c>
      <c r="H1679" s="363">
        <v>1</v>
      </c>
      <c r="I1679" s="432">
        <f>G1679*H1679</f>
        <v>0.05</v>
      </c>
    </row>
    <row r="1680" spans="1:10" ht="15" customHeight="1">
      <c r="A1680" s="333"/>
      <c r="C1680" s="624" t="s">
        <v>88</v>
      </c>
      <c r="D1680" s="398"/>
      <c r="E1680" s="438"/>
      <c r="F1680" s="438"/>
      <c r="G1680" s="438"/>
      <c r="H1680" s="438"/>
      <c r="I1680" s="480">
        <f>SUM(I1679:I1679)</f>
        <v>0.05</v>
      </c>
    </row>
    <row r="1681" spans="1:10" ht="15" customHeight="1">
      <c r="A1681" s="333"/>
      <c r="C1681" s="322" t="s">
        <v>89</v>
      </c>
      <c r="D1681" s="369" t="s">
        <v>90</v>
      </c>
      <c r="E1681" s="370"/>
      <c r="F1681" s="370"/>
      <c r="G1681" s="370"/>
      <c r="H1681" s="370"/>
      <c r="I1681" s="441">
        <f>I1675+I1677+I1680</f>
        <v>39320.050000000003</v>
      </c>
    </row>
    <row r="1682" spans="1:10" ht="15" customHeight="1">
      <c r="A1682" s="333"/>
      <c r="C1682" s="322" t="s">
        <v>91</v>
      </c>
      <c r="D1682" s="369" t="s">
        <v>977</v>
      </c>
      <c r="E1682" s="370"/>
      <c r="F1682" s="370"/>
      <c r="G1682" s="370"/>
      <c r="H1682" s="96">
        <f>$M$3</f>
        <v>0.1</v>
      </c>
      <c r="I1682" s="441">
        <f>I1681*H1682</f>
        <v>3932.0050000000006</v>
      </c>
    </row>
    <row r="1683" spans="1:10" ht="15" customHeight="1">
      <c r="A1683" s="333"/>
      <c r="B1683" s="113"/>
      <c r="C1683" s="322" t="s">
        <v>93</v>
      </c>
      <c r="D1683" s="369" t="s">
        <v>94</v>
      </c>
      <c r="E1683" s="370"/>
      <c r="F1683" s="370"/>
      <c r="G1683" s="370"/>
      <c r="H1683" s="370"/>
      <c r="I1683" s="627">
        <f>SUM(I1681:I1682)</f>
        <v>43252.055</v>
      </c>
      <c r="J1683" s="47"/>
    </row>
    <row r="1684" spans="1:10" ht="15" customHeight="1">
      <c r="A1684" s="333"/>
      <c r="C1684" s="46"/>
      <c r="D1684" s="46"/>
      <c r="E1684" s="335"/>
      <c r="F1684" s="335"/>
      <c r="G1684" s="113"/>
      <c r="H1684" s="46"/>
      <c r="I1684" s="46"/>
    </row>
    <row r="1685" spans="1:10" ht="15" customHeight="1">
      <c r="A1685" s="333"/>
      <c r="C1685" s="574" t="s">
        <v>1052</v>
      </c>
      <c r="D1685" s="483" t="s">
        <v>1053</v>
      </c>
      <c r="E1685" s="486"/>
      <c r="F1685" s="187"/>
      <c r="G1685" s="187"/>
      <c r="H1685" s="423"/>
      <c r="I1685" s="188">
        <f>ROUNDDOWN(I1698,-2)</f>
        <v>81900</v>
      </c>
    </row>
    <row r="1686" spans="1:10" ht="15" customHeight="1">
      <c r="A1686" s="333"/>
      <c r="C1686" s="189" t="s">
        <v>65</v>
      </c>
      <c r="D1686" s="190" t="s">
        <v>66</v>
      </c>
      <c r="E1686" s="190" t="s">
        <v>772</v>
      </c>
      <c r="F1686" s="190" t="s">
        <v>669</v>
      </c>
      <c r="G1686" s="190" t="s">
        <v>67</v>
      </c>
      <c r="H1686" s="190" t="s">
        <v>670</v>
      </c>
      <c r="I1686" s="622" t="s">
        <v>671</v>
      </c>
    </row>
    <row r="1687" spans="1:10" ht="15" customHeight="1">
      <c r="A1687" s="333"/>
      <c r="C1687" s="193" t="s">
        <v>69</v>
      </c>
      <c r="D1687" s="194" t="s">
        <v>672</v>
      </c>
      <c r="E1687" s="195"/>
      <c r="F1687" s="196"/>
      <c r="G1687" s="196"/>
      <c r="H1687" s="196"/>
      <c r="I1687" s="464"/>
    </row>
    <row r="1688" spans="1:10" ht="15" customHeight="1">
      <c r="A1688" s="333"/>
      <c r="C1688" s="199">
        <v>1</v>
      </c>
      <c r="D1688" s="195" t="s">
        <v>8</v>
      </c>
      <c r="E1688" s="200" t="s">
        <v>9</v>
      </c>
      <c r="F1688" s="200" t="s">
        <v>10</v>
      </c>
      <c r="G1688" s="326">
        <v>0.4</v>
      </c>
      <c r="H1688" s="62">
        <v>176000</v>
      </c>
      <c r="I1688" s="203">
        <f>G1688*H1688</f>
        <v>70400</v>
      </c>
    </row>
    <row r="1689" spans="1:10" ht="15" customHeight="1">
      <c r="A1689" s="333"/>
      <c r="C1689" s="199">
        <v>2</v>
      </c>
      <c r="D1689" s="195" t="s">
        <v>31</v>
      </c>
      <c r="E1689" s="200" t="s">
        <v>32</v>
      </c>
      <c r="F1689" s="200" t="s">
        <v>10</v>
      </c>
      <c r="G1689" s="326">
        <v>0.02</v>
      </c>
      <c r="H1689" s="62">
        <v>206000</v>
      </c>
      <c r="I1689" s="203">
        <f>G1689*H1689</f>
        <v>4120</v>
      </c>
    </row>
    <row r="1690" spans="1:10" ht="15" customHeight="1">
      <c r="A1690" s="333"/>
      <c r="C1690" s="623" t="s">
        <v>708</v>
      </c>
      <c r="D1690" s="469"/>
      <c r="E1690" s="470"/>
      <c r="F1690" s="470"/>
      <c r="G1690" s="470"/>
      <c r="H1690" s="471"/>
      <c r="I1690" s="208">
        <f>SUM(I1688:I1689)</f>
        <v>74520</v>
      </c>
    </row>
    <row r="1691" spans="1:10" ht="15" customHeight="1">
      <c r="A1691" s="333"/>
      <c r="C1691" s="193" t="s">
        <v>72</v>
      </c>
      <c r="D1691" s="194" t="s">
        <v>73</v>
      </c>
      <c r="E1691" s="195"/>
      <c r="F1691" s="196"/>
      <c r="G1691" s="196"/>
      <c r="H1691" s="196"/>
      <c r="I1691" s="464"/>
    </row>
    <row r="1692" spans="1:10" ht="15" customHeight="1">
      <c r="A1692" s="333"/>
      <c r="C1692" s="623" t="s">
        <v>85</v>
      </c>
      <c r="D1692" s="472"/>
      <c r="E1692" s="473"/>
      <c r="F1692" s="473"/>
      <c r="G1692" s="473"/>
      <c r="H1692" s="474"/>
      <c r="I1692" s="621">
        <v>0</v>
      </c>
    </row>
    <row r="1693" spans="1:10" ht="15" customHeight="1">
      <c r="A1693" s="333"/>
      <c r="C1693" s="193" t="s">
        <v>86</v>
      </c>
      <c r="D1693" s="194" t="s">
        <v>87</v>
      </c>
      <c r="E1693" s="195"/>
      <c r="F1693" s="196"/>
      <c r="G1693" s="196"/>
      <c r="H1693" s="196"/>
      <c r="I1693" s="464"/>
    </row>
    <row r="1694" spans="1:10" ht="15" customHeight="1">
      <c r="A1694" s="333"/>
      <c r="C1694" s="209" t="s">
        <v>674</v>
      </c>
      <c r="D1694" s="213" t="s">
        <v>872</v>
      </c>
      <c r="E1694" s="213"/>
      <c r="F1694" s="266" t="s">
        <v>778</v>
      </c>
      <c r="G1694" s="417">
        <v>0.05</v>
      </c>
      <c r="H1694" s="202">
        <v>1</v>
      </c>
      <c r="I1694" s="203">
        <f>G1694*H1694</f>
        <v>0.05</v>
      </c>
    </row>
    <row r="1695" spans="1:10" ht="15" customHeight="1">
      <c r="A1695" s="333"/>
      <c r="C1695" s="623" t="s">
        <v>88</v>
      </c>
      <c r="D1695" s="472"/>
      <c r="E1695" s="473"/>
      <c r="F1695" s="473"/>
      <c r="G1695" s="473"/>
      <c r="H1695" s="474"/>
      <c r="I1695" s="208">
        <f>SUM(I1694:I1694)</f>
        <v>0.05</v>
      </c>
    </row>
    <row r="1696" spans="1:10" ht="15" customHeight="1">
      <c r="A1696" s="333"/>
      <c r="C1696" s="220" t="s">
        <v>89</v>
      </c>
      <c r="D1696" s="221" t="s">
        <v>90</v>
      </c>
      <c r="E1696" s="222"/>
      <c r="F1696" s="222"/>
      <c r="G1696" s="222"/>
      <c r="H1696" s="225"/>
      <c r="I1696" s="224">
        <f>I1690+I1692+I1695</f>
        <v>74520.05</v>
      </c>
    </row>
    <row r="1697" spans="1:10" ht="15" customHeight="1">
      <c r="A1697" s="333"/>
      <c r="C1697" s="220" t="s">
        <v>91</v>
      </c>
      <c r="D1697" s="221" t="s">
        <v>977</v>
      </c>
      <c r="E1697" s="222"/>
      <c r="F1697" s="222"/>
      <c r="G1697" s="225"/>
      <c r="H1697" s="96">
        <f>$M$3</f>
        <v>0.1</v>
      </c>
      <c r="I1697" s="224">
        <f>I1696*H1697</f>
        <v>7452.005000000001</v>
      </c>
    </row>
    <row r="1698" spans="1:10" ht="15" customHeight="1">
      <c r="A1698" s="333"/>
      <c r="B1698" s="113"/>
      <c r="C1698" s="227" t="s">
        <v>93</v>
      </c>
      <c r="D1698" s="228" t="s">
        <v>94</v>
      </c>
      <c r="E1698" s="229"/>
      <c r="F1698" s="229"/>
      <c r="G1698" s="229"/>
      <c r="H1698" s="399"/>
      <c r="I1698" s="599">
        <f>SUM(I1696:I1697)</f>
        <v>81972.055000000008</v>
      </c>
      <c r="J1698" s="47"/>
    </row>
    <row r="1699" spans="1:10" ht="15" customHeight="1">
      <c r="A1699" s="333"/>
      <c r="C1699" s="46"/>
      <c r="D1699" s="46"/>
      <c r="E1699" s="335"/>
      <c r="F1699" s="335"/>
      <c r="G1699" s="113"/>
      <c r="H1699" s="46"/>
      <c r="I1699" s="46"/>
    </row>
    <row r="1700" spans="1:10" ht="15" customHeight="1">
      <c r="A1700" s="333"/>
      <c r="C1700" s="574" t="s">
        <v>1054</v>
      </c>
      <c r="D1700" s="483" t="s">
        <v>1055</v>
      </c>
      <c r="E1700" s="486"/>
      <c r="F1700" s="187"/>
      <c r="G1700" s="187"/>
      <c r="H1700" s="187"/>
      <c r="I1700" s="188">
        <f>ROUNDDOWN(I1715,-2)</f>
        <v>64800</v>
      </c>
    </row>
    <row r="1701" spans="1:10" ht="15" customHeight="1">
      <c r="A1701" s="333"/>
      <c r="C1701" s="189" t="s">
        <v>65</v>
      </c>
      <c r="D1701" s="190" t="s">
        <v>66</v>
      </c>
      <c r="E1701" s="190" t="s">
        <v>772</v>
      </c>
      <c r="F1701" s="190" t="s">
        <v>669</v>
      </c>
      <c r="G1701" s="190" t="s">
        <v>67</v>
      </c>
      <c r="H1701" s="190" t="s">
        <v>670</v>
      </c>
      <c r="I1701" s="482" t="s">
        <v>671</v>
      </c>
    </row>
    <row r="1702" spans="1:10" ht="15" customHeight="1">
      <c r="A1702" s="333"/>
      <c r="C1702" s="193" t="s">
        <v>69</v>
      </c>
      <c r="D1702" s="194" t="s">
        <v>672</v>
      </c>
      <c r="E1702" s="195"/>
      <c r="F1702" s="196"/>
      <c r="G1702" s="196"/>
      <c r="H1702" s="196"/>
      <c r="I1702" s="464"/>
    </row>
    <row r="1703" spans="1:10" ht="15" customHeight="1">
      <c r="A1703" s="333"/>
      <c r="C1703" s="199">
        <v>1</v>
      </c>
      <c r="D1703" s="195" t="s">
        <v>8</v>
      </c>
      <c r="E1703" s="200" t="s">
        <v>9</v>
      </c>
      <c r="F1703" s="200" t="s">
        <v>10</v>
      </c>
      <c r="G1703" s="326">
        <v>0.3</v>
      </c>
      <c r="H1703" s="62">
        <v>176000</v>
      </c>
      <c r="I1703" s="203">
        <f>G1703*H1703</f>
        <v>52800</v>
      </c>
    </row>
    <row r="1704" spans="1:10" ht="15" customHeight="1">
      <c r="A1704" s="333"/>
      <c r="C1704" s="199">
        <v>2</v>
      </c>
      <c r="D1704" s="195" t="s">
        <v>31</v>
      </c>
      <c r="E1704" s="200" t="s">
        <v>32</v>
      </c>
      <c r="F1704" s="200" t="s">
        <v>10</v>
      </c>
      <c r="G1704" s="326">
        <v>0.03</v>
      </c>
      <c r="H1704" s="62">
        <v>206000</v>
      </c>
      <c r="I1704" s="203">
        <f>G1704*H1704</f>
        <v>6180</v>
      </c>
    </row>
    <row r="1705" spans="1:10" ht="15" customHeight="1">
      <c r="A1705" s="333"/>
      <c r="C1705" s="623" t="s">
        <v>708</v>
      </c>
      <c r="D1705" s="469"/>
      <c r="E1705" s="470"/>
      <c r="F1705" s="470"/>
      <c r="G1705" s="470"/>
      <c r="H1705" s="471"/>
      <c r="I1705" s="208">
        <f>SUM(I1703:I1704)</f>
        <v>58980</v>
      </c>
    </row>
    <row r="1706" spans="1:10" ht="15" customHeight="1">
      <c r="A1706" s="333"/>
      <c r="C1706" s="193" t="s">
        <v>72</v>
      </c>
      <c r="D1706" s="194" t="s">
        <v>73</v>
      </c>
      <c r="E1706" s="195"/>
      <c r="F1706" s="196"/>
      <c r="G1706" s="196"/>
      <c r="H1706" s="196"/>
      <c r="I1706" s="464"/>
    </row>
    <row r="1707" spans="1:10" ht="15" customHeight="1">
      <c r="A1707" s="333"/>
      <c r="C1707" s="623" t="s">
        <v>85</v>
      </c>
      <c r="D1707" s="472"/>
      <c r="E1707" s="473"/>
      <c r="F1707" s="473"/>
      <c r="G1707" s="473"/>
      <c r="H1707" s="474"/>
      <c r="I1707" s="467">
        <v>0</v>
      </c>
    </row>
    <row r="1708" spans="1:10" ht="15" customHeight="1">
      <c r="A1708" s="333"/>
      <c r="C1708" s="193" t="s">
        <v>86</v>
      </c>
      <c r="D1708" s="194" t="s">
        <v>87</v>
      </c>
      <c r="E1708" s="195"/>
      <c r="F1708" s="196"/>
      <c r="G1708" s="196"/>
      <c r="H1708" s="196"/>
      <c r="I1708" s="464"/>
    </row>
    <row r="1709" spans="1:10" ht="15" customHeight="1">
      <c r="A1709" s="333"/>
      <c r="C1709" s="209" t="s">
        <v>674</v>
      </c>
      <c r="D1709" s="213" t="s">
        <v>1039</v>
      </c>
      <c r="E1709" s="213"/>
      <c r="F1709" s="266" t="s">
        <v>193</v>
      </c>
      <c r="G1709" s="415">
        <v>2E-3</v>
      </c>
      <c r="H1709" s="202">
        <v>1</v>
      </c>
      <c r="I1709" s="203">
        <f>G1709*H1709</f>
        <v>2E-3</v>
      </c>
    </row>
    <row r="1710" spans="1:10" ht="15" customHeight="1">
      <c r="A1710" s="333"/>
      <c r="C1710" s="209" t="s">
        <v>676</v>
      </c>
      <c r="D1710" s="213" t="s">
        <v>1040</v>
      </c>
      <c r="E1710" s="213"/>
      <c r="F1710" s="266" t="s">
        <v>193</v>
      </c>
      <c r="G1710" s="415">
        <v>3.0000000000000001E-3</v>
      </c>
      <c r="H1710" s="202">
        <v>1</v>
      </c>
      <c r="I1710" s="203">
        <f>G1710*H1710</f>
        <v>3.0000000000000001E-3</v>
      </c>
    </row>
    <row r="1711" spans="1:10" ht="15" customHeight="1">
      <c r="A1711" s="333"/>
      <c r="C1711" s="209" t="s">
        <v>679</v>
      </c>
      <c r="D1711" s="213" t="s">
        <v>1041</v>
      </c>
      <c r="E1711" s="213"/>
      <c r="F1711" s="266" t="s">
        <v>193</v>
      </c>
      <c r="G1711" s="415">
        <v>7.0000000000000001E-3</v>
      </c>
      <c r="H1711" s="202">
        <v>1</v>
      </c>
      <c r="I1711" s="203">
        <f>G1711*H1711</f>
        <v>7.0000000000000001E-3</v>
      </c>
    </row>
    <row r="1712" spans="1:10" ht="15" customHeight="1">
      <c r="A1712" s="333"/>
      <c r="C1712" s="623" t="s">
        <v>88</v>
      </c>
      <c r="D1712" s="472"/>
      <c r="E1712" s="473"/>
      <c r="F1712" s="473"/>
      <c r="G1712" s="473"/>
      <c r="H1712" s="474"/>
      <c r="I1712" s="208">
        <f>SUM(I1709:I1711)</f>
        <v>1.2E-2</v>
      </c>
    </row>
    <row r="1713" spans="1:10" ht="15" customHeight="1">
      <c r="A1713" s="333"/>
      <c r="C1713" s="220" t="s">
        <v>89</v>
      </c>
      <c r="D1713" s="221" t="s">
        <v>90</v>
      </c>
      <c r="E1713" s="222"/>
      <c r="F1713" s="222"/>
      <c r="G1713" s="222"/>
      <c r="H1713" s="225"/>
      <c r="I1713" s="224">
        <f>I1705+I1707+I1712</f>
        <v>58980.012000000002</v>
      </c>
    </row>
    <row r="1714" spans="1:10" ht="15" customHeight="1">
      <c r="A1714" s="333"/>
      <c r="C1714" s="227" t="s">
        <v>91</v>
      </c>
      <c r="D1714" s="228" t="s">
        <v>977</v>
      </c>
      <c r="E1714" s="229"/>
      <c r="F1714" s="229"/>
      <c r="G1714" s="313"/>
      <c r="H1714" s="96">
        <f>$M$3</f>
        <v>0.1</v>
      </c>
      <c r="I1714" s="224">
        <f>I1713*H1714</f>
        <v>5898.0012000000006</v>
      </c>
    </row>
    <row r="1715" spans="1:10" ht="15" customHeight="1">
      <c r="A1715" s="333"/>
      <c r="B1715" s="113"/>
      <c r="C1715" s="316" t="s">
        <v>93</v>
      </c>
      <c r="D1715" s="317" t="s">
        <v>94</v>
      </c>
      <c r="E1715" s="244"/>
      <c r="F1715" s="244"/>
      <c r="G1715" s="244"/>
      <c r="H1715" s="399"/>
      <c r="I1715" s="599">
        <f>SUM(I1713:I1714)</f>
        <v>64878.013200000001</v>
      </c>
      <c r="J1715" s="47"/>
    </row>
    <row r="1716" spans="1:10" ht="15" customHeight="1">
      <c r="A1716" s="333"/>
      <c r="C1716" s="46"/>
      <c r="D1716" s="46"/>
      <c r="E1716" s="335"/>
      <c r="F1716" s="335"/>
      <c r="G1716" s="113"/>
      <c r="H1716" s="46"/>
      <c r="I1716" s="46"/>
    </row>
    <row r="1717" spans="1:10" ht="15" customHeight="1">
      <c r="A1717" s="333"/>
      <c r="C1717" s="574" t="s">
        <v>1056</v>
      </c>
      <c r="D1717" s="483" t="s">
        <v>1057</v>
      </c>
      <c r="E1717" s="486"/>
      <c r="F1717" s="187"/>
      <c r="G1717" s="187"/>
      <c r="H1717" s="187"/>
      <c r="I1717" s="188">
        <f>ROUNDDOWN(I1730,-2)</f>
        <v>32400</v>
      </c>
    </row>
    <row r="1718" spans="1:10" ht="15" customHeight="1">
      <c r="A1718" s="333"/>
      <c r="C1718" s="189" t="s">
        <v>65</v>
      </c>
      <c r="D1718" s="190" t="s">
        <v>66</v>
      </c>
      <c r="E1718" s="190" t="s">
        <v>3</v>
      </c>
      <c r="F1718" s="190" t="s">
        <v>669</v>
      </c>
      <c r="G1718" s="190" t="s">
        <v>67</v>
      </c>
      <c r="H1718" s="190" t="s">
        <v>670</v>
      </c>
      <c r="I1718" s="482" t="s">
        <v>671</v>
      </c>
    </row>
    <row r="1719" spans="1:10" ht="15" customHeight="1">
      <c r="A1719" s="333"/>
      <c r="C1719" s="193" t="s">
        <v>69</v>
      </c>
      <c r="D1719" s="194" t="s">
        <v>672</v>
      </c>
      <c r="E1719" s="195"/>
      <c r="F1719" s="196"/>
      <c r="G1719" s="196"/>
      <c r="H1719" s="196"/>
      <c r="I1719" s="464"/>
    </row>
    <row r="1720" spans="1:10" ht="15" customHeight="1">
      <c r="A1720" s="333"/>
      <c r="C1720" s="199">
        <v>1</v>
      </c>
      <c r="D1720" s="195" t="s">
        <v>8</v>
      </c>
      <c r="E1720" s="200" t="s">
        <v>9</v>
      </c>
      <c r="F1720" s="200" t="s">
        <v>10</v>
      </c>
      <c r="G1720" s="326">
        <v>0.15</v>
      </c>
      <c r="H1720" s="62">
        <v>176000</v>
      </c>
      <c r="I1720" s="203">
        <f>G1720*H1720</f>
        <v>26400</v>
      </c>
    </row>
    <row r="1721" spans="1:10" ht="15" customHeight="1">
      <c r="A1721" s="333"/>
      <c r="C1721" s="199">
        <v>2</v>
      </c>
      <c r="D1721" s="195" t="s">
        <v>31</v>
      </c>
      <c r="E1721" s="200" t="s">
        <v>32</v>
      </c>
      <c r="F1721" s="200" t="s">
        <v>10</v>
      </c>
      <c r="G1721" s="326">
        <v>1.4999999999999999E-2</v>
      </c>
      <c r="H1721" s="62">
        <v>206000</v>
      </c>
      <c r="I1721" s="203">
        <f>G1721*H1721</f>
        <v>3090</v>
      </c>
    </row>
    <row r="1722" spans="1:10" ht="15" customHeight="1">
      <c r="A1722" s="333"/>
      <c r="C1722" s="623" t="s">
        <v>708</v>
      </c>
      <c r="D1722" s="469"/>
      <c r="E1722" s="470"/>
      <c r="F1722" s="470"/>
      <c r="G1722" s="470"/>
      <c r="H1722" s="471"/>
      <c r="I1722" s="208">
        <f>SUM(I1720:I1721)</f>
        <v>29490</v>
      </c>
    </row>
    <row r="1723" spans="1:10" ht="15" customHeight="1">
      <c r="A1723" s="333"/>
      <c r="C1723" s="193" t="s">
        <v>72</v>
      </c>
      <c r="D1723" s="194" t="s">
        <v>73</v>
      </c>
      <c r="E1723" s="195"/>
      <c r="F1723" s="196"/>
      <c r="G1723" s="196"/>
      <c r="H1723" s="196"/>
      <c r="I1723" s="464"/>
    </row>
    <row r="1724" spans="1:10" ht="15" customHeight="1">
      <c r="A1724" s="333"/>
      <c r="C1724" s="623" t="s">
        <v>85</v>
      </c>
      <c r="D1724" s="472"/>
      <c r="E1724" s="473"/>
      <c r="F1724" s="473"/>
      <c r="G1724" s="473"/>
      <c r="H1724" s="474"/>
      <c r="I1724" s="467">
        <v>0</v>
      </c>
    </row>
    <row r="1725" spans="1:10" ht="15" customHeight="1">
      <c r="A1725" s="333"/>
      <c r="C1725" s="193" t="s">
        <v>86</v>
      </c>
      <c r="D1725" s="194" t="s">
        <v>87</v>
      </c>
      <c r="E1725" s="195"/>
      <c r="F1725" s="196"/>
      <c r="G1725" s="196"/>
      <c r="H1725" s="196"/>
      <c r="I1725" s="464"/>
    </row>
    <row r="1726" spans="1:10" ht="15" customHeight="1">
      <c r="A1726" s="333"/>
      <c r="C1726" s="209" t="s">
        <v>674</v>
      </c>
      <c r="D1726" s="213" t="s">
        <v>1058</v>
      </c>
      <c r="E1726" s="213"/>
      <c r="F1726" s="266" t="s">
        <v>778</v>
      </c>
      <c r="G1726" s="415">
        <v>1.4999999999999999E-2</v>
      </c>
      <c r="H1726" s="202">
        <v>1</v>
      </c>
      <c r="I1726" s="203">
        <f>G1726*H1726</f>
        <v>1.4999999999999999E-2</v>
      </c>
    </row>
    <row r="1727" spans="1:10" ht="15" customHeight="1">
      <c r="A1727" s="333"/>
      <c r="C1727" s="623" t="s">
        <v>88</v>
      </c>
      <c r="D1727" s="472"/>
      <c r="E1727" s="473"/>
      <c r="F1727" s="473"/>
      <c r="G1727" s="473"/>
      <c r="H1727" s="474"/>
      <c r="I1727" s="208">
        <f>SUM(I1726:I1726)</f>
        <v>1.4999999999999999E-2</v>
      </c>
    </row>
    <row r="1728" spans="1:10" ht="15" customHeight="1">
      <c r="A1728" s="333"/>
      <c r="C1728" s="220" t="s">
        <v>89</v>
      </c>
      <c r="D1728" s="221" t="s">
        <v>90</v>
      </c>
      <c r="E1728" s="222"/>
      <c r="F1728" s="222"/>
      <c r="G1728" s="222"/>
      <c r="H1728" s="225"/>
      <c r="I1728" s="224">
        <f>I1722+I1724+I1727</f>
        <v>29490.014999999999</v>
      </c>
    </row>
    <row r="1729" spans="1:10" ht="15" customHeight="1">
      <c r="A1729" s="333"/>
      <c r="C1729" s="220" t="s">
        <v>91</v>
      </c>
      <c r="D1729" s="221" t="s">
        <v>977</v>
      </c>
      <c r="E1729" s="222"/>
      <c r="F1729" s="222"/>
      <c r="G1729" s="225"/>
      <c r="H1729" s="96">
        <f>$M$3</f>
        <v>0.1</v>
      </c>
      <c r="I1729" s="224">
        <f>I1728*H1729</f>
        <v>2949.0015000000003</v>
      </c>
    </row>
    <row r="1730" spans="1:10" ht="15" customHeight="1">
      <c r="A1730" s="333"/>
      <c r="C1730" s="329" t="s">
        <v>93</v>
      </c>
      <c r="D1730" s="330" t="s">
        <v>94</v>
      </c>
      <c r="E1730" s="247"/>
      <c r="F1730" s="247"/>
      <c r="G1730" s="247"/>
      <c r="H1730" s="399"/>
      <c r="I1730" s="599">
        <f>SUM(I1728:I1729)</f>
        <v>32439.016499999998</v>
      </c>
    </row>
    <row r="1731" spans="1:10" ht="15" customHeight="1">
      <c r="A1731" s="333"/>
      <c r="C1731" s="46"/>
      <c r="D1731" s="46"/>
      <c r="G1731" s="102"/>
      <c r="H1731" s="112"/>
      <c r="I1731" s="47"/>
    </row>
    <row r="1732" spans="1:10" ht="31.75" customHeight="1">
      <c r="A1732" s="333"/>
      <c r="B1732" s="113"/>
      <c r="C1732" s="574" t="s">
        <v>1059</v>
      </c>
      <c r="D1732" s="1381" t="s">
        <v>1060</v>
      </c>
      <c r="E1732" s="1385"/>
      <c r="F1732" s="1385"/>
      <c r="G1732" s="1385"/>
      <c r="H1732" s="1386"/>
      <c r="I1732" s="188">
        <f>ROUNDDOWN(I1746,-2)</f>
        <v>22300</v>
      </c>
      <c r="J1732" s="47"/>
    </row>
    <row r="1733" spans="1:10" ht="15" customHeight="1">
      <c r="A1733" s="333"/>
      <c r="C1733" s="189" t="s">
        <v>65</v>
      </c>
      <c r="D1733" s="190" t="s">
        <v>66</v>
      </c>
      <c r="E1733" s="190" t="s">
        <v>3</v>
      </c>
      <c r="F1733" s="190" t="s">
        <v>669</v>
      </c>
      <c r="G1733" s="190" t="s">
        <v>67</v>
      </c>
      <c r="H1733" s="190" t="s">
        <v>670</v>
      </c>
      <c r="I1733" s="482" t="s">
        <v>671</v>
      </c>
    </row>
    <row r="1734" spans="1:10" ht="15" customHeight="1">
      <c r="A1734" s="333"/>
      <c r="C1734" s="193" t="s">
        <v>69</v>
      </c>
      <c r="D1734" s="194" t="s">
        <v>672</v>
      </c>
      <c r="E1734" s="195"/>
      <c r="F1734" s="196"/>
      <c r="G1734" s="196"/>
      <c r="H1734" s="196"/>
      <c r="I1734" s="464"/>
    </row>
    <row r="1735" spans="1:10" ht="15" customHeight="1">
      <c r="A1735" s="333"/>
      <c r="C1735" s="199">
        <v>1</v>
      </c>
      <c r="D1735" s="195" t="s">
        <v>8</v>
      </c>
      <c r="E1735" s="200"/>
      <c r="F1735" s="200" t="s">
        <v>10</v>
      </c>
      <c r="G1735" s="326">
        <v>8.8999999999999996E-2</v>
      </c>
      <c r="H1735" s="62">
        <v>176000</v>
      </c>
      <c r="I1735" s="203">
        <f>G1735*H1735</f>
        <v>15664</v>
      </c>
    </row>
    <row r="1736" spans="1:10" ht="15" customHeight="1">
      <c r="A1736" s="333"/>
      <c r="C1736" s="199">
        <v>2</v>
      </c>
      <c r="D1736" s="195" t="s">
        <v>159</v>
      </c>
      <c r="E1736" s="200"/>
      <c r="F1736" s="200" t="s">
        <v>10</v>
      </c>
      <c r="G1736" s="326">
        <v>2.1999999999999999E-2</v>
      </c>
      <c r="H1736" s="62">
        <v>186000</v>
      </c>
      <c r="I1736" s="203">
        <f>G1736*H1736</f>
        <v>4091.9999999999995</v>
      </c>
    </row>
    <row r="1737" spans="1:10" ht="15" customHeight="1">
      <c r="A1737" s="333"/>
      <c r="C1737" s="199">
        <v>3</v>
      </c>
      <c r="D1737" s="195" t="s">
        <v>119</v>
      </c>
      <c r="E1737" s="200"/>
      <c r="F1737" s="200" t="s">
        <v>10</v>
      </c>
      <c r="G1737" s="326">
        <v>2E-3</v>
      </c>
      <c r="H1737" s="62">
        <v>196000</v>
      </c>
      <c r="I1737" s="203">
        <f>G1737*H1737</f>
        <v>392</v>
      </c>
    </row>
    <row r="1738" spans="1:10" ht="15" customHeight="1">
      <c r="A1738" s="333"/>
      <c r="C1738" s="199">
        <v>4</v>
      </c>
      <c r="D1738" s="195" t="s">
        <v>31</v>
      </c>
      <c r="E1738" s="200"/>
      <c r="F1738" s="200" t="s">
        <v>10</v>
      </c>
      <c r="G1738" s="326">
        <v>1E-3</v>
      </c>
      <c r="H1738" s="62">
        <v>206000</v>
      </c>
      <c r="I1738" s="203">
        <f>G1738*H1738</f>
        <v>206</v>
      </c>
    </row>
    <row r="1739" spans="1:10" ht="15" customHeight="1">
      <c r="A1739" s="333"/>
      <c r="C1739" s="623" t="s">
        <v>708</v>
      </c>
      <c r="D1739" s="469"/>
      <c r="E1739" s="470"/>
      <c r="F1739" s="470"/>
      <c r="G1739" s="470"/>
      <c r="H1739" s="471"/>
      <c r="I1739" s="208">
        <f>SUM(I1735:I1738)</f>
        <v>20354</v>
      </c>
    </row>
    <row r="1740" spans="1:10" ht="15" customHeight="1">
      <c r="A1740" s="333"/>
      <c r="C1740" s="193" t="s">
        <v>72</v>
      </c>
      <c r="D1740" s="194" t="s">
        <v>73</v>
      </c>
      <c r="E1740" s="195"/>
      <c r="F1740" s="196"/>
      <c r="G1740" s="196"/>
      <c r="H1740" s="196"/>
      <c r="I1740" s="464"/>
    </row>
    <row r="1741" spans="1:10" ht="15" customHeight="1">
      <c r="A1741" s="333"/>
      <c r="C1741" s="623" t="s">
        <v>85</v>
      </c>
      <c r="D1741" s="472"/>
      <c r="E1741" s="473"/>
      <c r="F1741" s="473"/>
      <c r="G1741" s="473"/>
      <c r="H1741" s="474"/>
      <c r="I1741" s="467">
        <v>0</v>
      </c>
    </row>
    <row r="1742" spans="1:10" ht="15" customHeight="1">
      <c r="A1742" s="333"/>
      <c r="C1742" s="193" t="s">
        <v>86</v>
      </c>
      <c r="D1742" s="194" t="s">
        <v>87</v>
      </c>
      <c r="E1742" s="195"/>
      <c r="F1742" s="196"/>
      <c r="G1742" s="196"/>
      <c r="H1742" s="196"/>
      <c r="I1742" s="464"/>
    </row>
    <row r="1743" spans="1:10" ht="15" customHeight="1">
      <c r="A1743" s="333"/>
      <c r="C1743" s="623" t="s">
        <v>88</v>
      </c>
      <c r="D1743" s="472"/>
      <c r="E1743" s="473"/>
      <c r="F1743" s="473"/>
      <c r="G1743" s="473"/>
      <c r="H1743" s="474"/>
      <c r="I1743" s="208">
        <f>SUM(I1742)</f>
        <v>0</v>
      </c>
    </row>
    <row r="1744" spans="1:10" ht="15" customHeight="1">
      <c r="A1744" s="333"/>
      <c r="C1744" s="220" t="s">
        <v>89</v>
      </c>
      <c r="D1744" s="221" t="s">
        <v>90</v>
      </c>
      <c r="E1744" s="222"/>
      <c r="F1744" s="222"/>
      <c r="G1744" s="222"/>
      <c r="H1744" s="225"/>
      <c r="I1744" s="224">
        <f>I1739+I1741+I1743</f>
        <v>20354</v>
      </c>
    </row>
    <row r="1745" spans="1:10" ht="15" customHeight="1">
      <c r="A1745" s="333"/>
      <c r="C1745" s="220" t="s">
        <v>91</v>
      </c>
      <c r="D1745" s="221" t="s">
        <v>977</v>
      </c>
      <c r="E1745" s="222"/>
      <c r="F1745" s="222"/>
      <c r="G1745" s="225"/>
      <c r="H1745" s="96">
        <f>$M$3</f>
        <v>0.1</v>
      </c>
      <c r="I1745" s="224">
        <f>I1744*H1745</f>
        <v>2035.4</v>
      </c>
    </row>
    <row r="1746" spans="1:10" ht="15" customHeight="1">
      <c r="A1746" s="333"/>
      <c r="C1746" s="329" t="s">
        <v>93</v>
      </c>
      <c r="D1746" s="330" t="s">
        <v>94</v>
      </c>
      <c r="E1746" s="247"/>
      <c r="F1746" s="247"/>
      <c r="G1746" s="247"/>
      <c r="H1746" s="399"/>
      <c r="I1746" s="599">
        <f>SUM(I1744:I1745)</f>
        <v>22389.4</v>
      </c>
    </row>
    <row r="1747" spans="1:10" ht="15" customHeight="1">
      <c r="A1747" s="333"/>
      <c r="C1747" s="46"/>
      <c r="D1747" s="46"/>
      <c r="G1747" s="102"/>
      <c r="H1747" s="112"/>
      <c r="I1747" s="47"/>
    </row>
    <row r="1748" spans="1:10" ht="24" customHeight="1">
      <c r="A1748" s="333"/>
      <c r="C1748" s="574" t="s">
        <v>1061</v>
      </c>
      <c r="D1748" s="1381" t="s">
        <v>1062</v>
      </c>
      <c r="E1748" s="1385"/>
      <c r="F1748" s="1385"/>
      <c r="G1748" s="1385"/>
      <c r="H1748" s="1386"/>
      <c r="I1748" s="188">
        <f>ROUNDDOWN(I1764,-2)</f>
        <v>2772300</v>
      </c>
    </row>
    <row r="1749" spans="1:10" ht="15" customHeight="1">
      <c r="A1749" s="333"/>
      <c r="C1749" s="189" t="s">
        <v>65</v>
      </c>
      <c r="D1749" s="190" t="s">
        <v>66</v>
      </c>
      <c r="E1749" s="190" t="s">
        <v>3</v>
      </c>
      <c r="F1749" s="190" t="s">
        <v>669</v>
      </c>
      <c r="G1749" s="190" t="s">
        <v>67</v>
      </c>
      <c r="H1749" s="190" t="s">
        <v>670</v>
      </c>
      <c r="I1749" s="482" t="s">
        <v>671</v>
      </c>
      <c r="J1749" s="47"/>
    </row>
    <row r="1750" spans="1:10" ht="15" customHeight="1">
      <c r="A1750" s="333"/>
      <c r="C1750" s="193" t="s">
        <v>69</v>
      </c>
      <c r="D1750" s="194" t="s">
        <v>672</v>
      </c>
      <c r="E1750" s="195"/>
      <c r="F1750" s="196"/>
      <c r="G1750" s="196"/>
      <c r="H1750" s="196"/>
      <c r="I1750" s="464"/>
    </row>
    <row r="1751" spans="1:10" ht="15" customHeight="1">
      <c r="A1751" s="333"/>
      <c r="C1751" s="199">
        <v>1</v>
      </c>
      <c r="D1751" s="195" t="s">
        <v>8</v>
      </c>
      <c r="E1751" s="200"/>
      <c r="F1751" s="200" t="s">
        <v>10</v>
      </c>
      <c r="G1751" s="628">
        <v>11.920999999999999</v>
      </c>
      <c r="H1751" s="62">
        <v>176000</v>
      </c>
      <c r="I1751" s="203">
        <f>G1751*H1751</f>
        <v>2098096</v>
      </c>
    </row>
    <row r="1752" spans="1:10" ht="15" customHeight="1">
      <c r="A1752" s="333"/>
      <c r="C1752" s="199">
        <v>2</v>
      </c>
      <c r="D1752" s="195" t="s">
        <v>159</v>
      </c>
      <c r="E1752" s="200"/>
      <c r="F1752" s="200" t="s">
        <v>10</v>
      </c>
      <c r="G1752" s="628">
        <v>1.9870000000000001</v>
      </c>
      <c r="H1752" s="62">
        <v>186000</v>
      </c>
      <c r="I1752" s="203">
        <f>G1752*H1752</f>
        <v>369582</v>
      </c>
    </row>
    <row r="1753" spans="1:10" ht="15" customHeight="1">
      <c r="A1753" s="333"/>
      <c r="C1753" s="199">
        <v>3</v>
      </c>
      <c r="D1753" s="195" t="s">
        <v>119</v>
      </c>
      <c r="E1753" s="200"/>
      <c r="F1753" s="200" t="s">
        <v>10</v>
      </c>
      <c r="G1753" s="628">
        <v>0.19900000000000001</v>
      </c>
      <c r="H1753" s="62">
        <v>196000</v>
      </c>
      <c r="I1753" s="203">
        <f>G1753*H1753</f>
        <v>39004</v>
      </c>
    </row>
    <row r="1754" spans="1:10" ht="15" customHeight="1">
      <c r="A1754" s="333"/>
      <c r="C1754" s="199">
        <v>4</v>
      </c>
      <c r="D1754" s="195" t="s">
        <v>31</v>
      </c>
      <c r="E1754" s="200"/>
      <c r="F1754" s="200" t="s">
        <v>10</v>
      </c>
      <c r="G1754" s="628">
        <v>6.6000000000000003E-2</v>
      </c>
      <c r="H1754" s="62">
        <v>206000</v>
      </c>
      <c r="I1754" s="203">
        <f>G1754*H1754</f>
        <v>13596</v>
      </c>
    </row>
    <row r="1755" spans="1:10" ht="15" customHeight="1">
      <c r="A1755" s="333"/>
      <c r="C1755" s="623" t="s">
        <v>708</v>
      </c>
      <c r="D1755" s="469"/>
      <c r="E1755" s="470"/>
      <c r="F1755" s="470"/>
      <c r="G1755" s="470"/>
      <c r="H1755" s="471"/>
      <c r="I1755" s="208">
        <f>SUM(I1751:I1754)</f>
        <v>2520278</v>
      </c>
    </row>
    <row r="1756" spans="1:10" ht="15" customHeight="1">
      <c r="A1756" s="333"/>
      <c r="C1756" s="193" t="s">
        <v>72</v>
      </c>
      <c r="D1756" s="194" t="s">
        <v>73</v>
      </c>
      <c r="E1756" s="195"/>
      <c r="F1756" s="196"/>
      <c r="G1756" s="196"/>
      <c r="H1756" s="196"/>
      <c r="I1756" s="464"/>
    </row>
    <row r="1757" spans="1:10" ht="15" customHeight="1">
      <c r="A1757" s="333"/>
      <c r="C1757" s="623" t="s">
        <v>85</v>
      </c>
      <c r="D1757" s="472"/>
      <c r="E1757" s="473"/>
      <c r="F1757" s="473"/>
      <c r="G1757" s="473"/>
      <c r="H1757" s="474"/>
      <c r="I1757" s="467">
        <v>0</v>
      </c>
    </row>
    <row r="1758" spans="1:10" ht="15" customHeight="1">
      <c r="A1758" s="333"/>
      <c r="C1758" s="193" t="s">
        <v>86</v>
      </c>
      <c r="D1758" s="194" t="s">
        <v>87</v>
      </c>
      <c r="E1758" s="195"/>
      <c r="F1758" s="196"/>
      <c r="G1758" s="196"/>
      <c r="H1758" s="196"/>
      <c r="I1758" s="464"/>
    </row>
    <row r="1759" spans="1:10" ht="15" customHeight="1">
      <c r="A1759" s="333"/>
      <c r="C1759" s="629">
        <v>1</v>
      </c>
      <c r="D1759" s="308" t="s">
        <v>1063</v>
      </c>
      <c r="E1759" s="308"/>
      <c r="F1759" s="309" t="s">
        <v>873</v>
      </c>
      <c r="G1759" s="630">
        <v>0.55930000000000002</v>
      </c>
      <c r="H1759" s="252">
        <v>1</v>
      </c>
      <c r="I1759" s="631">
        <f>G1759*H1759</f>
        <v>0.55930000000000002</v>
      </c>
    </row>
    <row r="1760" spans="1:10" ht="15" customHeight="1">
      <c r="A1760" s="333"/>
      <c r="C1760" s="629">
        <v>2</v>
      </c>
      <c r="D1760" s="308" t="s">
        <v>1064</v>
      </c>
      <c r="E1760" s="308"/>
      <c r="F1760" s="309" t="s">
        <v>873</v>
      </c>
      <c r="G1760" s="630">
        <v>0.55930000000000002</v>
      </c>
      <c r="H1760" s="252">
        <v>1</v>
      </c>
      <c r="I1760" s="631">
        <f>G1760*H1760</f>
        <v>0.55930000000000002</v>
      </c>
    </row>
    <row r="1761" spans="1:9" ht="15" customHeight="1">
      <c r="A1761" s="333"/>
      <c r="C1761" s="623" t="s">
        <v>88</v>
      </c>
      <c r="D1761" s="472"/>
      <c r="E1761" s="473"/>
      <c r="F1761" s="473"/>
      <c r="G1761" s="473"/>
      <c r="H1761" s="474"/>
      <c r="I1761" s="208">
        <f>SUM(I1758:I1760)</f>
        <v>1.1186</v>
      </c>
    </row>
    <row r="1762" spans="1:9" ht="15" customHeight="1">
      <c r="A1762" s="333"/>
      <c r="C1762" s="220" t="s">
        <v>89</v>
      </c>
      <c r="D1762" s="221" t="s">
        <v>90</v>
      </c>
      <c r="E1762" s="222"/>
      <c r="F1762" s="222"/>
      <c r="G1762" s="222"/>
      <c r="H1762" s="225"/>
      <c r="I1762" s="224">
        <f>I1755+I1757+I1761</f>
        <v>2520279.1186000002</v>
      </c>
    </row>
    <row r="1763" spans="1:9" ht="15" customHeight="1">
      <c r="A1763" s="333"/>
      <c r="C1763" s="220" t="s">
        <v>91</v>
      </c>
      <c r="D1763" s="221" t="s">
        <v>977</v>
      </c>
      <c r="E1763" s="222"/>
      <c r="F1763" s="222"/>
      <c r="G1763" s="225"/>
      <c r="H1763" s="96">
        <f>$M$3</f>
        <v>0.1</v>
      </c>
      <c r="I1763" s="224">
        <f>I1762*H1763</f>
        <v>252027.91186000002</v>
      </c>
    </row>
    <row r="1764" spans="1:9" ht="15" customHeight="1">
      <c r="A1764" s="333"/>
      <c r="C1764" s="329" t="s">
        <v>93</v>
      </c>
      <c r="D1764" s="330" t="s">
        <v>94</v>
      </c>
      <c r="E1764" s="247"/>
      <c r="F1764" s="247"/>
      <c r="G1764" s="247"/>
      <c r="H1764" s="399"/>
      <c r="I1764" s="599">
        <f>SUM(I1762:I1763)</f>
        <v>2772307.03046</v>
      </c>
    </row>
    <row r="1765" spans="1:9" ht="15" customHeight="1">
      <c r="A1765" s="333"/>
      <c r="C1765" s="340"/>
      <c r="D1765" s="341"/>
      <c r="E1765" s="344"/>
      <c r="F1765" s="342"/>
      <c r="G1765" s="343"/>
      <c r="H1765" s="112"/>
      <c r="I1765" s="47"/>
    </row>
    <row r="1766" spans="1:9" ht="28.25" customHeight="1">
      <c r="A1766" s="333"/>
      <c r="C1766" s="579" t="s">
        <v>1065</v>
      </c>
      <c r="D1766" s="1381" t="s">
        <v>1066</v>
      </c>
      <c r="E1766" s="1385"/>
      <c r="F1766" s="1385"/>
      <c r="G1766" s="1385"/>
      <c r="H1766" s="1386"/>
      <c r="I1766" s="188">
        <f>ROUNDDOWN(I1782,-2)</f>
        <v>2494900</v>
      </c>
    </row>
    <row r="1767" spans="1:9" ht="15" customHeight="1">
      <c r="A1767" s="333"/>
      <c r="C1767" s="189" t="s">
        <v>65</v>
      </c>
      <c r="D1767" s="190" t="s">
        <v>66</v>
      </c>
      <c r="E1767" s="190" t="s">
        <v>3</v>
      </c>
      <c r="F1767" s="190" t="s">
        <v>669</v>
      </c>
      <c r="G1767" s="190" t="s">
        <v>67</v>
      </c>
      <c r="H1767" s="190" t="s">
        <v>670</v>
      </c>
      <c r="I1767" s="482" t="s">
        <v>671</v>
      </c>
    </row>
    <row r="1768" spans="1:9" ht="15" customHeight="1">
      <c r="A1768" s="333"/>
      <c r="C1768" s="193" t="s">
        <v>69</v>
      </c>
      <c r="D1768" s="194" t="s">
        <v>672</v>
      </c>
      <c r="E1768" s="195"/>
      <c r="F1768" s="196"/>
      <c r="G1768" s="196"/>
      <c r="H1768" s="196"/>
      <c r="I1768" s="464"/>
    </row>
    <row r="1769" spans="1:9" ht="15" customHeight="1">
      <c r="A1769" s="333"/>
      <c r="C1769" s="199">
        <v>1</v>
      </c>
      <c r="D1769" s="195" t="s">
        <v>8</v>
      </c>
      <c r="E1769" s="200"/>
      <c r="F1769" s="200" t="s">
        <v>10</v>
      </c>
      <c r="G1769" s="326">
        <v>10.728540000000001</v>
      </c>
      <c r="H1769" s="62">
        <v>176000</v>
      </c>
      <c r="I1769" s="203">
        <f>G1769*H1769</f>
        <v>1888223.04</v>
      </c>
    </row>
    <row r="1770" spans="1:9" ht="15" customHeight="1">
      <c r="A1770" s="333"/>
      <c r="C1770" s="199">
        <v>2</v>
      </c>
      <c r="D1770" s="195" t="s">
        <v>159</v>
      </c>
      <c r="E1770" s="200"/>
      <c r="F1770" s="200" t="s">
        <v>10</v>
      </c>
      <c r="G1770" s="326">
        <v>1.78809</v>
      </c>
      <c r="H1770" s="62">
        <v>186000</v>
      </c>
      <c r="I1770" s="203">
        <f>G1770*H1770</f>
        <v>332584.74</v>
      </c>
    </row>
    <row r="1771" spans="1:9" ht="15" customHeight="1">
      <c r="A1771" s="333"/>
      <c r="C1771" s="199">
        <v>3</v>
      </c>
      <c r="D1771" s="195" t="s">
        <v>119</v>
      </c>
      <c r="E1771" s="200"/>
      <c r="F1771" s="200" t="s">
        <v>10</v>
      </c>
      <c r="G1771" s="326">
        <v>0.17881</v>
      </c>
      <c r="H1771" s="62">
        <v>196000</v>
      </c>
      <c r="I1771" s="203">
        <f>G1771*H1771</f>
        <v>35046.76</v>
      </c>
    </row>
    <row r="1772" spans="1:9" ht="15" customHeight="1">
      <c r="A1772" s="333"/>
      <c r="C1772" s="199">
        <v>4</v>
      </c>
      <c r="D1772" s="195" t="s">
        <v>31</v>
      </c>
      <c r="E1772" s="200"/>
      <c r="F1772" s="200" t="s">
        <v>10</v>
      </c>
      <c r="G1772" s="326">
        <v>5.96E-2</v>
      </c>
      <c r="H1772" s="62">
        <v>206000</v>
      </c>
      <c r="I1772" s="203">
        <f>G1772*H1772</f>
        <v>12277.6</v>
      </c>
    </row>
    <row r="1773" spans="1:9" ht="15" customHeight="1">
      <c r="A1773" s="333"/>
      <c r="C1773" s="619" t="s">
        <v>708</v>
      </c>
      <c r="D1773" s="469"/>
      <c r="E1773" s="470"/>
      <c r="F1773" s="470"/>
      <c r="G1773" s="470"/>
      <c r="H1773" s="471"/>
      <c r="I1773" s="208">
        <f>SUM(I1769:I1772)</f>
        <v>2268132.14</v>
      </c>
    </row>
    <row r="1774" spans="1:9" ht="15" customHeight="1">
      <c r="A1774" s="333"/>
      <c r="C1774" s="193" t="s">
        <v>72</v>
      </c>
      <c r="D1774" s="194" t="s">
        <v>73</v>
      </c>
      <c r="E1774" s="195"/>
      <c r="F1774" s="196"/>
      <c r="G1774" s="196"/>
      <c r="H1774" s="196"/>
      <c r="I1774" s="464"/>
    </row>
    <row r="1775" spans="1:9" ht="15" customHeight="1">
      <c r="A1775" s="333"/>
      <c r="C1775" s="619" t="s">
        <v>85</v>
      </c>
      <c r="D1775" s="472"/>
      <c r="E1775" s="473"/>
      <c r="F1775" s="473"/>
      <c r="G1775" s="473"/>
      <c r="H1775" s="474"/>
      <c r="I1775" s="467">
        <v>0</v>
      </c>
    </row>
    <row r="1776" spans="1:9" ht="15" customHeight="1">
      <c r="A1776" s="333"/>
      <c r="C1776" s="193" t="s">
        <v>86</v>
      </c>
      <c r="D1776" s="194" t="s">
        <v>87</v>
      </c>
      <c r="E1776" s="195"/>
      <c r="F1776" s="196"/>
      <c r="G1776" s="196"/>
      <c r="H1776" s="196"/>
      <c r="I1776" s="464"/>
    </row>
    <row r="1777" spans="1:9" ht="15" customHeight="1">
      <c r="A1777" s="333"/>
      <c r="C1777" s="629">
        <v>1</v>
      </c>
      <c r="D1777" s="308" t="s">
        <v>1063</v>
      </c>
      <c r="E1777" s="308"/>
      <c r="F1777" s="309" t="s">
        <v>873</v>
      </c>
      <c r="G1777" s="308">
        <v>0.55930000000000002</v>
      </c>
      <c r="H1777" s="252">
        <v>1</v>
      </c>
      <c r="I1777" s="631">
        <f>G1777*H1777</f>
        <v>0.55930000000000002</v>
      </c>
    </row>
    <row r="1778" spans="1:9" ht="15" customHeight="1">
      <c r="A1778" s="333"/>
      <c r="C1778" s="629">
        <v>2</v>
      </c>
      <c r="D1778" s="308" t="s">
        <v>1064</v>
      </c>
      <c r="E1778" s="308"/>
      <c r="F1778" s="309" t="s">
        <v>873</v>
      </c>
      <c r="G1778" s="308">
        <v>0.55930000000000002</v>
      </c>
      <c r="H1778" s="252">
        <v>1</v>
      </c>
      <c r="I1778" s="631">
        <f>G1778*H1778</f>
        <v>0.55930000000000002</v>
      </c>
    </row>
    <row r="1779" spans="1:9" ht="15" customHeight="1">
      <c r="A1779" s="333"/>
      <c r="C1779" s="619" t="s">
        <v>88</v>
      </c>
      <c r="D1779" s="472"/>
      <c r="E1779" s="473"/>
      <c r="F1779" s="473"/>
      <c r="G1779" s="473"/>
      <c r="H1779" s="474"/>
      <c r="I1779" s="208">
        <f>SUM(I1776:I1778)</f>
        <v>1.1186</v>
      </c>
    </row>
    <row r="1780" spans="1:9" ht="15" customHeight="1">
      <c r="A1780" s="333"/>
      <c r="C1780" s="220" t="s">
        <v>89</v>
      </c>
      <c r="D1780" s="221" t="s">
        <v>90</v>
      </c>
      <c r="E1780" s="222"/>
      <c r="F1780" s="222"/>
      <c r="G1780" s="222"/>
      <c r="H1780" s="225"/>
      <c r="I1780" s="224">
        <f>I1773+I1775+I1779</f>
        <v>2268133.2586000003</v>
      </c>
    </row>
    <row r="1781" spans="1:9" ht="15" customHeight="1">
      <c r="A1781" s="333"/>
      <c r="C1781" s="220" t="s">
        <v>91</v>
      </c>
      <c r="D1781" s="221" t="s">
        <v>977</v>
      </c>
      <c r="E1781" s="222"/>
      <c r="F1781" s="222"/>
      <c r="G1781" s="225"/>
      <c r="H1781" s="96">
        <f>$M$3</f>
        <v>0.1</v>
      </c>
      <c r="I1781" s="224">
        <f>I1780*H1781</f>
        <v>226813.32586000004</v>
      </c>
    </row>
    <row r="1782" spans="1:9" ht="15" customHeight="1">
      <c r="A1782" s="333"/>
      <c r="C1782" s="329" t="s">
        <v>93</v>
      </c>
      <c r="D1782" s="330" t="s">
        <v>94</v>
      </c>
      <c r="E1782" s="247"/>
      <c r="F1782" s="247"/>
      <c r="G1782" s="247"/>
      <c r="H1782" s="399"/>
      <c r="I1782" s="599">
        <f>SUM(I1780:I1781)</f>
        <v>2494946.5844600005</v>
      </c>
    </row>
    <row r="1783" spans="1:9" ht="15" customHeight="1">
      <c r="A1783" s="333"/>
      <c r="C1783" s="46"/>
      <c r="D1783" s="340"/>
      <c r="E1783" s="342"/>
      <c r="G1783" s="102"/>
      <c r="H1783" s="112"/>
      <c r="I1783" s="47"/>
    </row>
    <row r="1784" spans="1:9" ht="28.25" customHeight="1">
      <c r="A1784" s="333"/>
      <c r="C1784" s="574" t="s">
        <v>1067</v>
      </c>
      <c r="D1784" s="1387" t="s">
        <v>1068</v>
      </c>
      <c r="E1784" s="1387"/>
      <c r="F1784" s="1387"/>
      <c r="G1784" s="1387"/>
      <c r="H1784" s="1387"/>
      <c r="I1784" s="188">
        <f>ROUNDDOWN(I1799,-2)</f>
        <v>27100</v>
      </c>
    </row>
    <row r="1785" spans="1:9" ht="15" customHeight="1">
      <c r="A1785" s="333"/>
      <c r="C1785" s="400" t="s">
        <v>65</v>
      </c>
      <c r="D1785" s="352" t="s">
        <v>66</v>
      </c>
      <c r="E1785" s="352" t="s">
        <v>3</v>
      </c>
      <c r="F1785" s="352" t="s">
        <v>669</v>
      </c>
      <c r="G1785" s="352" t="s">
        <v>67</v>
      </c>
      <c r="H1785" s="352" t="s">
        <v>670</v>
      </c>
      <c r="I1785" s="475" t="s">
        <v>671</v>
      </c>
    </row>
    <row r="1786" spans="1:9" ht="15" customHeight="1">
      <c r="A1786" s="333"/>
      <c r="C1786" s="400" t="s">
        <v>69</v>
      </c>
      <c r="D1786" s="355" t="s">
        <v>672</v>
      </c>
      <c r="E1786" s="356"/>
      <c r="F1786" s="357"/>
      <c r="G1786" s="357"/>
      <c r="H1786" s="357"/>
      <c r="I1786" s="476"/>
    </row>
    <row r="1787" spans="1:9" ht="15" customHeight="1">
      <c r="A1787" s="333"/>
      <c r="C1787" s="477">
        <v>1</v>
      </c>
      <c r="D1787" s="356" t="s">
        <v>8</v>
      </c>
      <c r="E1787" s="361"/>
      <c r="F1787" s="361" t="s">
        <v>10</v>
      </c>
      <c r="G1787" s="362">
        <v>0.1</v>
      </c>
      <c r="H1787" s="62">
        <v>176000</v>
      </c>
      <c r="I1787" s="432">
        <f>G1787*H1787</f>
        <v>17600</v>
      </c>
    </row>
    <row r="1788" spans="1:9" ht="15" customHeight="1">
      <c r="A1788" s="333"/>
      <c r="C1788" s="477">
        <v>2</v>
      </c>
      <c r="D1788" s="356" t="s">
        <v>159</v>
      </c>
      <c r="E1788" s="361"/>
      <c r="F1788" s="361" t="s">
        <v>10</v>
      </c>
      <c r="G1788" s="362">
        <v>3.3329999999999999E-2</v>
      </c>
      <c r="H1788" s="62">
        <v>186000</v>
      </c>
      <c r="I1788" s="432">
        <f>G1788*H1788</f>
        <v>6199.38</v>
      </c>
    </row>
    <row r="1789" spans="1:9" ht="15" customHeight="1">
      <c r="A1789" s="333"/>
      <c r="C1789" s="477">
        <v>3</v>
      </c>
      <c r="D1789" s="356" t="s">
        <v>119</v>
      </c>
      <c r="E1789" s="361"/>
      <c r="F1789" s="361" t="s">
        <v>10</v>
      </c>
      <c r="G1789" s="362">
        <v>3.3300000000000001E-3</v>
      </c>
      <c r="H1789" s="62">
        <v>196000</v>
      </c>
      <c r="I1789" s="432">
        <f>G1789*H1789</f>
        <v>652.68000000000006</v>
      </c>
    </row>
    <row r="1790" spans="1:9" ht="15" customHeight="1">
      <c r="A1790" s="333"/>
      <c r="C1790" s="477">
        <v>4</v>
      </c>
      <c r="D1790" s="356" t="s">
        <v>31</v>
      </c>
      <c r="E1790" s="361"/>
      <c r="F1790" s="361" t="s">
        <v>10</v>
      </c>
      <c r="G1790" s="362">
        <v>1.1100000000000001E-3</v>
      </c>
      <c r="H1790" s="62">
        <v>206000</v>
      </c>
      <c r="I1790" s="432">
        <f>G1790*H1790</f>
        <v>228.66000000000003</v>
      </c>
    </row>
    <row r="1791" spans="1:9" ht="15" customHeight="1">
      <c r="A1791" s="333"/>
      <c r="C1791" s="636" t="s">
        <v>708</v>
      </c>
      <c r="D1791" s="352"/>
      <c r="E1791" s="361"/>
      <c r="F1791" s="361"/>
      <c r="G1791" s="361"/>
      <c r="H1791" s="361"/>
      <c r="I1791" s="480">
        <f>SUM(I1787:I1790)</f>
        <v>24680.720000000001</v>
      </c>
    </row>
    <row r="1792" spans="1:9" ht="15" customHeight="1">
      <c r="A1792" s="333"/>
      <c r="C1792" s="400" t="s">
        <v>72</v>
      </c>
      <c r="D1792" s="355" t="s">
        <v>73</v>
      </c>
      <c r="E1792" s="356"/>
      <c r="F1792" s="357"/>
      <c r="G1792" s="357"/>
      <c r="H1792" s="357"/>
      <c r="I1792" s="476"/>
    </row>
    <row r="1793" spans="1:10" ht="15" customHeight="1">
      <c r="A1793" s="333"/>
      <c r="C1793" s="636" t="s">
        <v>85</v>
      </c>
      <c r="D1793" s="398"/>
      <c r="E1793" s="438"/>
      <c r="F1793" s="438"/>
      <c r="G1793" s="438"/>
      <c r="H1793" s="438"/>
      <c r="I1793" s="481">
        <v>0</v>
      </c>
    </row>
    <row r="1794" spans="1:10" ht="15" customHeight="1">
      <c r="A1794" s="333"/>
      <c r="C1794" s="400" t="s">
        <v>86</v>
      </c>
      <c r="D1794" s="355" t="s">
        <v>87</v>
      </c>
      <c r="E1794" s="356"/>
      <c r="F1794" s="357"/>
      <c r="G1794" s="357"/>
      <c r="H1794" s="357"/>
      <c r="I1794" s="476"/>
    </row>
    <row r="1795" spans="1:10" ht="15" customHeight="1">
      <c r="A1795" s="333"/>
      <c r="C1795" s="400"/>
      <c r="D1795" s="356" t="s">
        <v>1069</v>
      </c>
      <c r="E1795" s="356"/>
      <c r="F1795" s="357" t="s">
        <v>778</v>
      </c>
      <c r="G1795" s="385">
        <v>3.3000000000000002E-2</v>
      </c>
      <c r="H1795" s="450">
        <v>1</v>
      </c>
      <c r="I1795" s="432">
        <f>G1795*H1795</f>
        <v>3.3000000000000002E-2</v>
      </c>
    </row>
    <row r="1796" spans="1:10" ht="15" customHeight="1">
      <c r="A1796" s="333"/>
      <c r="C1796" s="636" t="s">
        <v>88</v>
      </c>
      <c r="D1796" s="398"/>
      <c r="E1796" s="438"/>
      <c r="F1796" s="438"/>
      <c r="G1796" s="438"/>
      <c r="H1796" s="438"/>
      <c r="I1796" s="480">
        <f>SUM(I1795)</f>
        <v>3.3000000000000002E-2</v>
      </c>
    </row>
    <row r="1797" spans="1:10" ht="15" customHeight="1">
      <c r="A1797" s="333"/>
      <c r="C1797" s="322" t="s">
        <v>89</v>
      </c>
      <c r="D1797" s="369" t="s">
        <v>90</v>
      </c>
      <c r="E1797" s="370"/>
      <c r="F1797" s="370"/>
      <c r="G1797" s="370"/>
      <c r="H1797" s="370"/>
      <c r="I1797" s="441">
        <f>I1791+I1793+I1796</f>
        <v>24680.753000000001</v>
      </c>
    </row>
    <row r="1798" spans="1:10" ht="15" customHeight="1">
      <c r="A1798" s="333"/>
      <c r="C1798" s="322" t="s">
        <v>91</v>
      </c>
      <c r="D1798" s="369" t="s">
        <v>977</v>
      </c>
      <c r="E1798" s="370"/>
      <c r="F1798" s="370"/>
      <c r="G1798" s="370"/>
      <c r="H1798" s="96">
        <f>$M$3</f>
        <v>0.1</v>
      </c>
      <c r="I1798" s="441">
        <f>I1797*H1798</f>
        <v>2468.0753000000004</v>
      </c>
    </row>
    <row r="1799" spans="1:10" ht="15" customHeight="1">
      <c r="A1799" s="333"/>
      <c r="C1799" s="322" t="s">
        <v>93</v>
      </c>
      <c r="D1799" s="369" t="s">
        <v>94</v>
      </c>
      <c r="E1799" s="370"/>
      <c r="F1799" s="370"/>
      <c r="G1799" s="370"/>
      <c r="H1799" s="370"/>
      <c r="I1799" s="627">
        <f>SUM(I1797:I1798)</f>
        <v>27148.828300000001</v>
      </c>
    </row>
    <row r="1800" spans="1:10" ht="15" customHeight="1">
      <c r="A1800" s="333"/>
      <c r="C1800" s="46"/>
      <c r="D1800" s="46"/>
      <c r="G1800" s="102"/>
      <c r="H1800" s="112"/>
      <c r="I1800" s="47"/>
    </row>
    <row r="1801" spans="1:10" ht="24" customHeight="1">
      <c r="A1801" s="333"/>
      <c r="C1801" s="590" t="s">
        <v>1070</v>
      </c>
      <c r="D1801" s="1387" t="s">
        <v>1071</v>
      </c>
      <c r="E1801" s="1387"/>
      <c r="F1801" s="1387"/>
      <c r="G1801" s="1387"/>
      <c r="H1801" s="1387"/>
      <c r="I1801" s="188">
        <f>ROUNDDOWN(I1816,-2)</f>
        <v>54300</v>
      </c>
    </row>
    <row r="1802" spans="1:10" ht="15" customHeight="1">
      <c r="A1802" s="333"/>
      <c r="B1802" s="343"/>
      <c r="C1802" s="400" t="s">
        <v>65</v>
      </c>
      <c r="D1802" s="352" t="s">
        <v>66</v>
      </c>
      <c r="E1802" s="352" t="s">
        <v>3</v>
      </c>
      <c r="F1802" s="352" t="s">
        <v>669</v>
      </c>
      <c r="G1802" s="352" t="s">
        <v>67</v>
      </c>
      <c r="H1802" s="352" t="s">
        <v>670</v>
      </c>
      <c r="I1802" s="475" t="s">
        <v>671</v>
      </c>
      <c r="J1802" s="47"/>
    </row>
    <row r="1803" spans="1:10" ht="15" customHeight="1">
      <c r="A1803" s="333"/>
      <c r="C1803" s="400" t="s">
        <v>69</v>
      </c>
      <c r="D1803" s="355" t="s">
        <v>672</v>
      </c>
      <c r="E1803" s="356"/>
      <c r="F1803" s="357"/>
      <c r="G1803" s="357"/>
      <c r="H1803" s="357"/>
      <c r="I1803" s="476"/>
    </row>
    <row r="1804" spans="1:10" ht="15" customHeight="1">
      <c r="A1804" s="333"/>
      <c r="C1804" s="477">
        <v>1</v>
      </c>
      <c r="D1804" s="356" t="s">
        <v>8</v>
      </c>
      <c r="E1804" s="361"/>
      <c r="F1804" s="361" t="s">
        <v>10</v>
      </c>
      <c r="G1804" s="362">
        <v>0.2</v>
      </c>
      <c r="H1804" s="62">
        <v>176000</v>
      </c>
      <c r="I1804" s="432">
        <f>G1804*H1804</f>
        <v>35200</v>
      </c>
    </row>
    <row r="1805" spans="1:10" ht="15" customHeight="1">
      <c r="A1805" s="333"/>
      <c r="C1805" s="477">
        <v>2</v>
      </c>
      <c r="D1805" s="356" t="s">
        <v>159</v>
      </c>
      <c r="E1805" s="361"/>
      <c r="F1805" s="361" t="s">
        <v>10</v>
      </c>
      <c r="G1805" s="362">
        <v>6.6669999999999993E-2</v>
      </c>
      <c r="H1805" s="62">
        <v>186000</v>
      </c>
      <c r="I1805" s="432">
        <f>G1805*H1805</f>
        <v>12400.619999999999</v>
      </c>
    </row>
    <row r="1806" spans="1:10" ht="15" customHeight="1">
      <c r="A1806" s="333"/>
      <c r="C1806" s="477">
        <v>3</v>
      </c>
      <c r="D1806" s="356" t="s">
        <v>119</v>
      </c>
      <c r="E1806" s="361"/>
      <c r="F1806" s="361" t="s">
        <v>10</v>
      </c>
      <c r="G1806" s="362">
        <v>6.6699999999999997E-3</v>
      </c>
      <c r="H1806" s="62">
        <v>196000</v>
      </c>
      <c r="I1806" s="432">
        <f>G1806*H1806</f>
        <v>1307.32</v>
      </c>
    </row>
    <row r="1807" spans="1:10" ht="15" customHeight="1">
      <c r="A1807" s="333"/>
      <c r="C1807" s="477">
        <v>4</v>
      </c>
      <c r="D1807" s="356" t="s">
        <v>31</v>
      </c>
      <c r="E1807" s="361"/>
      <c r="F1807" s="361" t="s">
        <v>10</v>
      </c>
      <c r="G1807" s="362">
        <v>2.2200000000000002E-3</v>
      </c>
      <c r="H1807" s="62">
        <v>206000</v>
      </c>
      <c r="I1807" s="432">
        <f>G1807*H1807</f>
        <v>457.32000000000005</v>
      </c>
    </row>
    <row r="1808" spans="1:10" ht="15" customHeight="1">
      <c r="A1808" s="333"/>
      <c r="C1808" s="636" t="s">
        <v>708</v>
      </c>
      <c r="D1808" s="352"/>
      <c r="E1808" s="361"/>
      <c r="F1808" s="361"/>
      <c r="G1808" s="361"/>
      <c r="H1808" s="361"/>
      <c r="I1808" s="480">
        <f>SUM(I1804:I1807)</f>
        <v>49365.259999999995</v>
      </c>
    </row>
    <row r="1809" spans="1:9" ht="15" customHeight="1">
      <c r="A1809" s="333"/>
      <c r="C1809" s="400" t="s">
        <v>72</v>
      </c>
      <c r="D1809" s="355" t="s">
        <v>73</v>
      </c>
      <c r="E1809" s="356"/>
      <c r="F1809" s="357"/>
      <c r="G1809" s="357"/>
      <c r="H1809" s="357"/>
      <c r="I1809" s="476"/>
    </row>
    <row r="1810" spans="1:9" ht="15" customHeight="1">
      <c r="A1810" s="333"/>
      <c r="C1810" s="636" t="s">
        <v>85</v>
      </c>
      <c r="D1810" s="398"/>
      <c r="E1810" s="438"/>
      <c r="F1810" s="438"/>
      <c r="G1810" s="438"/>
      <c r="H1810" s="438"/>
      <c r="I1810" s="481">
        <v>0</v>
      </c>
    </row>
    <row r="1811" spans="1:9" ht="15" customHeight="1">
      <c r="A1811" s="333"/>
      <c r="C1811" s="400" t="s">
        <v>86</v>
      </c>
      <c r="D1811" s="355" t="s">
        <v>87</v>
      </c>
      <c r="E1811" s="356"/>
      <c r="F1811" s="357"/>
      <c r="G1811" s="357"/>
      <c r="H1811" s="357"/>
      <c r="I1811" s="476"/>
    </row>
    <row r="1812" spans="1:9" ht="15" customHeight="1">
      <c r="A1812" s="333"/>
      <c r="C1812" s="400"/>
      <c r="D1812" s="356" t="s">
        <v>1069</v>
      </c>
      <c r="E1812" s="356"/>
      <c r="F1812" s="357" t="s">
        <v>778</v>
      </c>
      <c r="G1812" s="385">
        <v>3.3000000000000002E-2</v>
      </c>
      <c r="H1812" s="450">
        <v>1</v>
      </c>
      <c r="I1812" s="432">
        <f>G1812*H1812</f>
        <v>3.3000000000000002E-2</v>
      </c>
    </row>
    <row r="1813" spans="1:9" ht="15" customHeight="1">
      <c r="A1813" s="333"/>
      <c r="C1813" s="636" t="s">
        <v>88</v>
      </c>
      <c r="D1813" s="398"/>
      <c r="E1813" s="438"/>
      <c r="F1813" s="438"/>
      <c r="G1813" s="438"/>
      <c r="H1813" s="438"/>
      <c r="I1813" s="480">
        <f>I1812</f>
        <v>3.3000000000000002E-2</v>
      </c>
    </row>
    <row r="1814" spans="1:9" ht="15" customHeight="1">
      <c r="A1814" s="333"/>
      <c r="C1814" s="322" t="s">
        <v>89</v>
      </c>
      <c r="D1814" s="369" t="s">
        <v>90</v>
      </c>
      <c r="E1814" s="370"/>
      <c r="F1814" s="370"/>
      <c r="G1814" s="370"/>
      <c r="H1814" s="370"/>
      <c r="I1814" s="441">
        <f>I1808+I1810+I1813</f>
        <v>49365.292999999998</v>
      </c>
    </row>
    <row r="1815" spans="1:9" ht="15" customHeight="1">
      <c r="A1815" s="333"/>
      <c r="C1815" s="322" t="s">
        <v>91</v>
      </c>
      <c r="D1815" s="369" t="s">
        <v>977</v>
      </c>
      <c r="E1815" s="370"/>
      <c r="F1815" s="370"/>
      <c r="G1815" s="370"/>
      <c r="H1815" s="96">
        <f>$M$3</f>
        <v>0.1</v>
      </c>
      <c r="I1815" s="441">
        <f>I1814*H1815</f>
        <v>4936.5293000000001</v>
      </c>
    </row>
    <row r="1816" spans="1:9" ht="15" customHeight="1">
      <c r="A1816" s="333"/>
      <c r="C1816" s="322" t="s">
        <v>93</v>
      </c>
      <c r="D1816" s="369" t="s">
        <v>94</v>
      </c>
      <c r="E1816" s="370"/>
      <c r="F1816" s="370"/>
      <c r="G1816" s="370"/>
      <c r="H1816" s="370"/>
      <c r="I1816" s="627">
        <f>SUM(I1814:I1815)</f>
        <v>54301.8223</v>
      </c>
    </row>
    <row r="1817" spans="1:9" ht="15" customHeight="1">
      <c r="A1817" s="333"/>
      <c r="C1817" s="340"/>
      <c r="D1817" s="341"/>
      <c r="E1817" s="344"/>
      <c r="F1817" s="342"/>
      <c r="G1817" s="343"/>
      <c r="H1817" s="112"/>
      <c r="I1817" s="47"/>
    </row>
    <row r="1818" spans="1:9" ht="15" customHeight="1">
      <c r="A1818" s="333"/>
      <c r="C1818" s="590" t="s">
        <v>1072</v>
      </c>
      <c r="D1818" s="1387" t="s">
        <v>1073</v>
      </c>
      <c r="E1818" s="1387"/>
      <c r="F1818" s="1387"/>
      <c r="G1818" s="1387"/>
      <c r="H1818" s="1387"/>
      <c r="I1818" s="188">
        <f>I1832</f>
        <v>17084.98</v>
      </c>
    </row>
    <row r="1819" spans="1:9" ht="15" customHeight="1">
      <c r="A1819" s="333"/>
      <c r="C1819" s="400" t="s">
        <v>65</v>
      </c>
      <c r="D1819" s="352" t="s">
        <v>66</v>
      </c>
      <c r="E1819" s="352" t="s">
        <v>3</v>
      </c>
      <c r="F1819" s="352" t="s">
        <v>669</v>
      </c>
      <c r="G1819" s="352" t="s">
        <v>67</v>
      </c>
      <c r="H1819" s="352" t="s">
        <v>670</v>
      </c>
      <c r="I1819" s="475" t="s">
        <v>671</v>
      </c>
    </row>
    <row r="1820" spans="1:9" ht="15" customHeight="1">
      <c r="A1820" s="333"/>
      <c r="C1820" s="400" t="s">
        <v>69</v>
      </c>
      <c r="D1820" s="355" t="s">
        <v>672</v>
      </c>
      <c r="E1820" s="356"/>
      <c r="F1820" s="357"/>
      <c r="G1820" s="357"/>
      <c r="H1820" s="357"/>
      <c r="I1820" s="476"/>
    </row>
    <row r="1821" spans="1:9" ht="15" customHeight="1">
      <c r="A1821" s="333"/>
      <c r="C1821" s="477">
        <v>1</v>
      </c>
      <c r="D1821" s="356" t="s">
        <v>8</v>
      </c>
      <c r="E1821" s="361"/>
      <c r="F1821" s="361" t="s">
        <v>10</v>
      </c>
      <c r="G1821" s="362">
        <v>0.04</v>
      </c>
      <c r="H1821" s="62">
        <v>176000</v>
      </c>
      <c r="I1821" s="432">
        <f>G1821*H1821</f>
        <v>7040</v>
      </c>
    </row>
    <row r="1822" spans="1:9" ht="15" customHeight="1">
      <c r="A1822" s="333"/>
      <c r="C1822" s="477">
        <v>2</v>
      </c>
      <c r="D1822" s="356" t="s">
        <v>159</v>
      </c>
      <c r="E1822" s="361"/>
      <c r="F1822" s="361" t="s">
        <v>10</v>
      </c>
      <c r="G1822" s="362">
        <v>0.04</v>
      </c>
      <c r="H1822" s="62">
        <v>186000</v>
      </c>
      <c r="I1822" s="432">
        <f>G1822*H1822</f>
        <v>7440</v>
      </c>
    </row>
    <row r="1823" spans="1:9" ht="15" customHeight="1">
      <c r="A1823" s="333"/>
      <c r="C1823" s="477">
        <v>3</v>
      </c>
      <c r="D1823" s="356" t="s">
        <v>119</v>
      </c>
      <c r="E1823" s="361"/>
      <c r="F1823" s="361" t="s">
        <v>10</v>
      </c>
      <c r="G1823" s="382">
        <v>4.0000000000000001E-3</v>
      </c>
      <c r="H1823" s="62">
        <v>196000</v>
      </c>
      <c r="I1823" s="432">
        <f>G1823*H1823</f>
        <v>784</v>
      </c>
    </row>
    <row r="1824" spans="1:9" ht="15" customHeight="1">
      <c r="A1824" s="333"/>
      <c r="C1824" s="477">
        <v>4</v>
      </c>
      <c r="D1824" s="356" t="s">
        <v>31</v>
      </c>
      <c r="E1824" s="361"/>
      <c r="F1824" s="361" t="s">
        <v>10</v>
      </c>
      <c r="G1824" s="382">
        <v>1.2999999999999999E-3</v>
      </c>
      <c r="H1824" s="62">
        <v>206000</v>
      </c>
      <c r="I1824" s="432">
        <f>G1824*H1824</f>
        <v>267.8</v>
      </c>
    </row>
    <row r="1825" spans="1:9" ht="15" customHeight="1">
      <c r="A1825" s="333"/>
      <c r="C1825" s="636" t="s">
        <v>708</v>
      </c>
      <c r="D1825" s="352"/>
      <c r="E1825" s="361"/>
      <c r="F1825" s="361"/>
      <c r="G1825" s="361"/>
      <c r="H1825" s="361"/>
      <c r="I1825" s="480">
        <f>SUM(I1821:I1824)</f>
        <v>15531.8</v>
      </c>
    </row>
    <row r="1826" spans="1:9" ht="15" customHeight="1">
      <c r="A1826" s="333"/>
      <c r="C1826" s="400" t="s">
        <v>72</v>
      </c>
      <c r="D1826" s="355" t="s">
        <v>73</v>
      </c>
      <c r="E1826" s="356"/>
      <c r="F1826" s="357"/>
      <c r="G1826" s="357"/>
      <c r="H1826" s="357"/>
      <c r="I1826" s="476"/>
    </row>
    <row r="1827" spans="1:9" ht="15" customHeight="1">
      <c r="A1827" s="333"/>
      <c r="C1827" s="636" t="s">
        <v>85</v>
      </c>
      <c r="D1827" s="398"/>
      <c r="E1827" s="438"/>
      <c r="F1827" s="438"/>
      <c r="G1827" s="438"/>
      <c r="H1827" s="438"/>
      <c r="I1827" s="481">
        <v>0</v>
      </c>
    </row>
    <row r="1828" spans="1:9" ht="15" customHeight="1">
      <c r="A1828" s="333"/>
      <c r="C1828" s="400" t="s">
        <v>86</v>
      </c>
      <c r="D1828" s="355" t="s">
        <v>87</v>
      </c>
      <c r="E1828" s="356"/>
      <c r="F1828" s="357"/>
      <c r="G1828" s="357"/>
      <c r="H1828" s="357"/>
      <c r="I1828" s="476"/>
    </row>
    <row r="1829" spans="1:9" ht="15" customHeight="1">
      <c r="A1829" s="333"/>
      <c r="C1829" s="636" t="s">
        <v>88</v>
      </c>
      <c r="D1829" s="398"/>
      <c r="E1829" s="438"/>
      <c r="F1829" s="438"/>
      <c r="G1829" s="438"/>
      <c r="H1829" s="438"/>
      <c r="I1829" s="480">
        <f>I1828</f>
        <v>0</v>
      </c>
    </row>
    <row r="1830" spans="1:9" ht="15" customHeight="1">
      <c r="A1830" s="333"/>
      <c r="C1830" s="322" t="s">
        <v>89</v>
      </c>
      <c r="D1830" s="369" t="s">
        <v>90</v>
      </c>
      <c r="E1830" s="370"/>
      <c r="F1830" s="370"/>
      <c r="G1830" s="370"/>
      <c r="H1830" s="370"/>
      <c r="I1830" s="441">
        <f>I1825+I1827+I1829</f>
        <v>15531.8</v>
      </c>
    </row>
    <row r="1831" spans="1:9" ht="15" customHeight="1">
      <c r="A1831" s="333"/>
      <c r="C1831" s="322" t="s">
        <v>91</v>
      </c>
      <c r="D1831" s="369" t="s">
        <v>977</v>
      </c>
      <c r="E1831" s="370"/>
      <c r="F1831" s="370"/>
      <c r="G1831" s="370"/>
      <c r="H1831" s="96">
        <f>$M$3</f>
        <v>0.1</v>
      </c>
      <c r="I1831" s="441">
        <f>I1830*H1831</f>
        <v>1553.18</v>
      </c>
    </row>
    <row r="1832" spans="1:9" ht="15" customHeight="1">
      <c r="A1832" s="333"/>
      <c r="C1832" s="322" t="s">
        <v>93</v>
      </c>
      <c r="D1832" s="369" t="s">
        <v>94</v>
      </c>
      <c r="E1832" s="370"/>
      <c r="F1832" s="370"/>
      <c r="G1832" s="370"/>
      <c r="H1832" s="370"/>
      <c r="I1832" s="627">
        <f>SUM(I1830:I1831)</f>
        <v>17084.98</v>
      </c>
    </row>
    <row r="1833" spans="1:9" ht="15" customHeight="1">
      <c r="A1833" s="333"/>
      <c r="C1833" s="115"/>
      <c r="D1833" s="114"/>
      <c r="E1833" s="117"/>
      <c r="G1833" s="102"/>
      <c r="H1833" s="112"/>
      <c r="I1833" s="47"/>
    </row>
    <row r="1834" spans="1:9" ht="15" customHeight="1">
      <c r="A1834" s="333"/>
      <c r="C1834" s="637" t="s">
        <v>1074</v>
      </c>
      <c r="D1834" s="1381" t="s">
        <v>1075</v>
      </c>
      <c r="E1834" s="1385"/>
      <c r="F1834" s="1385"/>
      <c r="G1834" s="1385"/>
      <c r="H1834" s="1386"/>
      <c r="I1834" s="188">
        <f>ROUNDDOWN(I1848,-2)</f>
        <v>14200</v>
      </c>
    </row>
    <row r="1835" spans="1:9" ht="15" customHeight="1">
      <c r="A1835" s="333"/>
      <c r="C1835" s="189" t="s">
        <v>65</v>
      </c>
      <c r="D1835" s="190" t="s">
        <v>66</v>
      </c>
      <c r="E1835" s="190" t="s">
        <v>3</v>
      </c>
      <c r="F1835" s="190" t="s">
        <v>669</v>
      </c>
      <c r="G1835" s="190" t="s">
        <v>67</v>
      </c>
      <c r="H1835" s="190" t="s">
        <v>670</v>
      </c>
      <c r="I1835" s="482" t="s">
        <v>671</v>
      </c>
    </row>
    <row r="1836" spans="1:9" ht="15" customHeight="1">
      <c r="A1836" s="333"/>
      <c r="C1836" s="193" t="s">
        <v>69</v>
      </c>
      <c r="D1836" s="194" t="s">
        <v>672</v>
      </c>
      <c r="E1836" s="195"/>
      <c r="F1836" s="196"/>
      <c r="G1836" s="196"/>
      <c r="H1836" s="196"/>
      <c r="I1836" s="464"/>
    </row>
    <row r="1837" spans="1:9" ht="15" customHeight="1">
      <c r="A1837" s="333"/>
      <c r="C1837" s="199">
        <v>1</v>
      </c>
      <c r="D1837" s="195" t="s">
        <v>8</v>
      </c>
      <c r="E1837" s="200"/>
      <c r="F1837" s="200" t="s">
        <v>10</v>
      </c>
      <c r="G1837" s="201">
        <v>3.3300000000000003E-2</v>
      </c>
      <c r="H1837" s="62">
        <v>176000</v>
      </c>
      <c r="I1837" s="203">
        <f>G1837*H1837</f>
        <v>5860.8</v>
      </c>
    </row>
    <row r="1838" spans="1:9" ht="15" customHeight="1">
      <c r="A1838" s="333"/>
      <c r="C1838" s="199">
        <v>2</v>
      </c>
      <c r="D1838" s="195" t="s">
        <v>159</v>
      </c>
      <c r="E1838" s="200"/>
      <c r="F1838" s="200" t="s">
        <v>10</v>
      </c>
      <c r="G1838" s="201">
        <v>3.3300000000000003E-2</v>
      </c>
      <c r="H1838" s="62">
        <v>186000</v>
      </c>
      <c r="I1838" s="203">
        <f>G1838*H1838</f>
        <v>6193.8</v>
      </c>
    </row>
    <row r="1839" spans="1:9" ht="15" customHeight="1">
      <c r="A1839" s="333"/>
      <c r="C1839" s="199">
        <v>3</v>
      </c>
      <c r="D1839" s="195" t="s">
        <v>119</v>
      </c>
      <c r="E1839" s="200"/>
      <c r="F1839" s="200" t="s">
        <v>10</v>
      </c>
      <c r="G1839" s="201">
        <v>3.3E-3</v>
      </c>
      <c r="H1839" s="62">
        <v>196000</v>
      </c>
      <c r="I1839" s="203">
        <f>G1839*H1839</f>
        <v>646.79999999999995</v>
      </c>
    </row>
    <row r="1840" spans="1:9" ht="15" customHeight="1">
      <c r="A1840" s="333"/>
      <c r="C1840" s="199">
        <v>4</v>
      </c>
      <c r="D1840" s="195" t="s">
        <v>31</v>
      </c>
      <c r="E1840" s="200"/>
      <c r="F1840" s="200" t="s">
        <v>10</v>
      </c>
      <c r="G1840" s="201">
        <v>1.1000000000000001E-3</v>
      </c>
      <c r="H1840" s="62">
        <v>206000</v>
      </c>
      <c r="I1840" s="203">
        <f>G1840*H1840</f>
        <v>226.60000000000002</v>
      </c>
    </row>
    <row r="1841" spans="1:10" ht="15" customHeight="1">
      <c r="A1841" s="333"/>
      <c r="C1841" s="619" t="s">
        <v>708</v>
      </c>
      <c r="D1841" s="469"/>
      <c r="E1841" s="470"/>
      <c r="F1841" s="470"/>
      <c r="G1841" s="470"/>
      <c r="H1841" s="471"/>
      <c r="I1841" s="208">
        <f>SUM(I1837:I1840)</f>
        <v>12928</v>
      </c>
    </row>
    <row r="1842" spans="1:10" ht="15" customHeight="1">
      <c r="A1842" s="333"/>
      <c r="C1842" s="193" t="s">
        <v>72</v>
      </c>
      <c r="D1842" s="194" t="s">
        <v>73</v>
      </c>
      <c r="E1842" s="195"/>
      <c r="F1842" s="196"/>
      <c r="G1842" s="196"/>
      <c r="H1842" s="196"/>
      <c r="I1842" s="464"/>
    </row>
    <row r="1843" spans="1:10" ht="15" customHeight="1">
      <c r="A1843" s="333"/>
      <c r="C1843" s="619" t="s">
        <v>85</v>
      </c>
      <c r="D1843" s="472"/>
      <c r="E1843" s="473"/>
      <c r="F1843" s="473"/>
      <c r="G1843" s="473"/>
      <c r="H1843" s="474"/>
      <c r="I1843" s="467">
        <v>0</v>
      </c>
    </row>
    <row r="1844" spans="1:10" ht="15" customHeight="1">
      <c r="A1844" s="333"/>
      <c r="C1844" s="193" t="s">
        <v>86</v>
      </c>
      <c r="D1844" s="194" t="s">
        <v>87</v>
      </c>
      <c r="E1844" s="195"/>
      <c r="F1844" s="196"/>
      <c r="G1844" s="196"/>
      <c r="H1844" s="196"/>
      <c r="I1844" s="464"/>
    </row>
    <row r="1845" spans="1:10" ht="15" customHeight="1">
      <c r="A1845" s="333"/>
      <c r="C1845" s="619" t="s">
        <v>88</v>
      </c>
      <c r="D1845" s="472"/>
      <c r="E1845" s="473"/>
      <c r="F1845" s="473"/>
      <c r="G1845" s="473"/>
      <c r="H1845" s="474"/>
      <c r="I1845" s="208">
        <f>I1844</f>
        <v>0</v>
      </c>
    </row>
    <row r="1846" spans="1:10" ht="15" customHeight="1">
      <c r="A1846" s="333"/>
      <c r="C1846" s="220" t="s">
        <v>89</v>
      </c>
      <c r="D1846" s="221" t="s">
        <v>90</v>
      </c>
      <c r="E1846" s="222"/>
      <c r="F1846" s="222"/>
      <c r="G1846" s="222"/>
      <c r="H1846" s="225"/>
      <c r="I1846" s="224">
        <f>I1841+I1843+I1845</f>
        <v>12928</v>
      </c>
    </row>
    <row r="1847" spans="1:10" ht="15" customHeight="1">
      <c r="A1847" s="333"/>
      <c r="C1847" s="220" t="s">
        <v>91</v>
      </c>
      <c r="D1847" s="221" t="s">
        <v>977</v>
      </c>
      <c r="E1847" s="222"/>
      <c r="F1847" s="222"/>
      <c r="G1847" s="225"/>
      <c r="H1847" s="96">
        <f>$M$3</f>
        <v>0.1</v>
      </c>
      <c r="I1847" s="224">
        <f>I1846*H1847</f>
        <v>1292.8000000000002</v>
      </c>
    </row>
    <row r="1848" spans="1:10" ht="15" customHeight="1">
      <c r="A1848" s="333"/>
      <c r="C1848" s="329" t="s">
        <v>93</v>
      </c>
      <c r="D1848" s="330" t="s">
        <v>94</v>
      </c>
      <c r="E1848" s="247"/>
      <c r="F1848" s="247"/>
      <c r="G1848" s="247"/>
      <c r="H1848" s="399"/>
      <c r="I1848" s="599">
        <f>SUM(I1846:I1847)</f>
        <v>14220.8</v>
      </c>
    </row>
    <row r="1849" spans="1:10" ht="15" customHeight="1">
      <c r="A1849" s="333"/>
      <c r="C1849" s="115"/>
      <c r="D1849" s="114"/>
      <c r="E1849" s="117"/>
    </row>
    <row r="1850" spans="1:10" ht="15" customHeight="1">
      <c r="A1850" s="333"/>
      <c r="C1850" s="590" t="s">
        <v>1076</v>
      </c>
      <c r="D1850" s="1381" t="s">
        <v>1077</v>
      </c>
      <c r="E1850" s="1385"/>
      <c r="F1850" s="1385"/>
      <c r="G1850" s="1385"/>
      <c r="H1850" s="1386"/>
      <c r="I1850" s="188">
        <f>ROUNDDOWN(I1864,-2)</f>
        <v>77600</v>
      </c>
    </row>
    <row r="1851" spans="1:10" ht="15" customHeight="1">
      <c r="A1851" s="333"/>
      <c r="C1851" s="189" t="s">
        <v>65</v>
      </c>
      <c r="D1851" s="190" t="s">
        <v>66</v>
      </c>
      <c r="E1851" s="190" t="s">
        <v>3</v>
      </c>
      <c r="F1851" s="190" t="s">
        <v>669</v>
      </c>
      <c r="G1851" s="190" t="s">
        <v>67</v>
      </c>
      <c r="H1851" s="190" t="s">
        <v>670</v>
      </c>
      <c r="I1851" s="482" t="s">
        <v>671</v>
      </c>
    </row>
    <row r="1852" spans="1:10" ht="15" customHeight="1">
      <c r="A1852" s="333"/>
      <c r="C1852" s="193" t="s">
        <v>69</v>
      </c>
      <c r="D1852" s="194" t="s">
        <v>672</v>
      </c>
      <c r="E1852" s="195"/>
      <c r="F1852" s="196"/>
      <c r="G1852" s="196"/>
      <c r="H1852" s="196"/>
      <c r="I1852" s="464"/>
    </row>
    <row r="1853" spans="1:10" ht="15" customHeight="1">
      <c r="A1853" s="333"/>
      <c r="C1853" s="199">
        <v>1</v>
      </c>
      <c r="D1853" s="195" t="s">
        <v>8</v>
      </c>
      <c r="E1853" s="200"/>
      <c r="F1853" s="200" t="s">
        <v>10</v>
      </c>
      <c r="G1853" s="201">
        <v>0.25</v>
      </c>
      <c r="H1853" s="62">
        <v>176000</v>
      </c>
      <c r="I1853" s="203">
        <f>G1853*H1853</f>
        <v>44000</v>
      </c>
    </row>
    <row r="1854" spans="1:10" ht="15" customHeight="1">
      <c r="A1854" s="333"/>
      <c r="C1854" s="199">
        <v>2</v>
      </c>
      <c r="D1854" s="195" t="s">
        <v>159</v>
      </c>
      <c r="E1854" s="200"/>
      <c r="F1854" s="200" t="s">
        <v>10</v>
      </c>
      <c r="G1854" s="201">
        <v>0.125</v>
      </c>
      <c r="H1854" s="62">
        <v>186000</v>
      </c>
      <c r="I1854" s="203">
        <f>G1854*H1854</f>
        <v>23250</v>
      </c>
    </row>
    <row r="1855" spans="1:10" ht="15" customHeight="1">
      <c r="A1855" s="333"/>
      <c r="B1855" s="343"/>
      <c r="C1855" s="199">
        <v>3</v>
      </c>
      <c r="D1855" s="195" t="s">
        <v>119</v>
      </c>
      <c r="E1855" s="200"/>
      <c r="F1855" s="200" t="s">
        <v>10</v>
      </c>
      <c r="G1855" s="201">
        <v>1.2500000000000001E-2</v>
      </c>
      <c r="H1855" s="62">
        <v>196000</v>
      </c>
      <c r="I1855" s="203">
        <f>G1855*H1855</f>
        <v>2450</v>
      </c>
      <c r="J1855" s="47"/>
    </row>
    <row r="1856" spans="1:10" ht="15" customHeight="1">
      <c r="A1856" s="333"/>
      <c r="C1856" s="199">
        <v>4</v>
      </c>
      <c r="D1856" s="195" t="s">
        <v>31</v>
      </c>
      <c r="E1856" s="200"/>
      <c r="F1856" s="200" t="s">
        <v>10</v>
      </c>
      <c r="G1856" s="201">
        <v>4.1999999999999997E-3</v>
      </c>
      <c r="H1856" s="62">
        <v>206000</v>
      </c>
      <c r="I1856" s="203">
        <f>G1856*H1856</f>
        <v>865.19999999999993</v>
      </c>
    </row>
    <row r="1857" spans="1:9" ht="15" customHeight="1">
      <c r="A1857" s="333"/>
      <c r="C1857" s="623" t="s">
        <v>708</v>
      </c>
      <c r="D1857" s="469"/>
      <c r="E1857" s="470"/>
      <c r="F1857" s="470"/>
      <c r="G1857" s="470"/>
      <c r="H1857" s="471"/>
      <c r="I1857" s="208">
        <f>SUM(I1853:I1856)</f>
        <v>70565.2</v>
      </c>
    </row>
    <row r="1858" spans="1:9" ht="15" customHeight="1">
      <c r="A1858" s="333"/>
      <c r="C1858" s="193" t="s">
        <v>72</v>
      </c>
      <c r="D1858" s="194" t="s">
        <v>73</v>
      </c>
      <c r="E1858" s="195"/>
      <c r="F1858" s="196"/>
      <c r="G1858" s="196"/>
      <c r="H1858" s="196"/>
      <c r="I1858" s="464"/>
    </row>
    <row r="1859" spans="1:9" ht="15" customHeight="1">
      <c r="A1859" s="333"/>
      <c r="C1859" s="623" t="s">
        <v>85</v>
      </c>
      <c r="D1859" s="472"/>
      <c r="E1859" s="473"/>
      <c r="F1859" s="473"/>
      <c r="G1859" s="473"/>
      <c r="H1859" s="474"/>
      <c r="I1859" s="467">
        <v>0</v>
      </c>
    </row>
    <row r="1860" spans="1:9" ht="15" customHeight="1">
      <c r="A1860" s="333"/>
      <c r="C1860" s="193" t="s">
        <v>86</v>
      </c>
      <c r="D1860" s="194" t="s">
        <v>87</v>
      </c>
      <c r="E1860" s="195"/>
      <c r="F1860" s="196"/>
      <c r="G1860" s="196"/>
      <c r="H1860" s="196"/>
      <c r="I1860" s="464"/>
    </row>
    <row r="1861" spans="1:9" ht="15" customHeight="1">
      <c r="A1861" s="333"/>
      <c r="C1861" s="623" t="s">
        <v>88</v>
      </c>
      <c r="D1861" s="472"/>
      <c r="E1861" s="473"/>
      <c r="F1861" s="473"/>
      <c r="G1861" s="473"/>
      <c r="H1861" s="474"/>
      <c r="I1861" s="208">
        <f>I1860</f>
        <v>0</v>
      </c>
    </row>
    <row r="1862" spans="1:9" ht="15" customHeight="1">
      <c r="A1862" s="333"/>
      <c r="C1862" s="220" t="s">
        <v>89</v>
      </c>
      <c r="D1862" s="221" t="s">
        <v>90</v>
      </c>
      <c r="E1862" s="222"/>
      <c r="F1862" s="222"/>
      <c r="G1862" s="222"/>
      <c r="H1862" s="225"/>
      <c r="I1862" s="224">
        <f>I1857+I1859+I1861</f>
        <v>70565.2</v>
      </c>
    </row>
    <row r="1863" spans="1:9" ht="15" customHeight="1">
      <c r="A1863" s="333"/>
      <c r="C1863" s="220" t="s">
        <v>91</v>
      </c>
      <c r="D1863" s="221" t="s">
        <v>977</v>
      </c>
      <c r="E1863" s="222"/>
      <c r="F1863" s="222"/>
      <c r="G1863" s="225"/>
      <c r="H1863" s="96">
        <f>$M$3</f>
        <v>0.1</v>
      </c>
      <c r="I1863" s="224">
        <f>I1862*H1863</f>
        <v>7056.52</v>
      </c>
    </row>
    <row r="1864" spans="1:9" ht="15" customHeight="1">
      <c r="A1864" s="333"/>
      <c r="C1864" s="329" t="s">
        <v>93</v>
      </c>
      <c r="D1864" s="330" t="s">
        <v>94</v>
      </c>
      <c r="E1864" s="247"/>
      <c r="F1864" s="247"/>
      <c r="G1864" s="247"/>
      <c r="H1864" s="399"/>
      <c r="I1864" s="599">
        <f>SUM(I1862:I1863)</f>
        <v>77621.72</v>
      </c>
    </row>
    <row r="1865" spans="1:9" ht="15" customHeight="1">
      <c r="A1865" s="333"/>
      <c r="G1865" s="336"/>
      <c r="H1865" s="112"/>
      <c r="I1865" s="47"/>
    </row>
    <row r="1866" spans="1:9" ht="23.5" customHeight="1">
      <c r="A1866" s="333"/>
      <c r="C1866" s="590" t="s">
        <v>1078</v>
      </c>
      <c r="D1866" s="640" t="s">
        <v>1079</v>
      </c>
      <c r="E1866" s="641"/>
      <c r="F1866" s="641"/>
      <c r="G1866" s="641"/>
      <c r="H1866" s="642"/>
      <c r="I1866" s="188">
        <f>ROUNDDOWN(I1880,-2)</f>
        <v>100200</v>
      </c>
    </row>
    <row r="1867" spans="1:9" ht="15" customHeight="1">
      <c r="A1867" s="333"/>
      <c r="C1867" s="189" t="s">
        <v>65</v>
      </c>
      <c r="D1867" s="190" t="s">
        <v>66</v>
      </c>
      <c r="E1867" s="190" t="s">
        <v>3</v>
      </c>
      <c r="F1867" s="190" t="s">
        <v>669</v>
      </c>
      <c r="G1867" s="190" t="s">
        <v>67</v>
      </c>
      <c r="H1867" s="190" t="s">
        <v>670</v>
      </c>
      <c r="I1867" s="482" t="s">
        <v>671</v>
      </c>
    </row>
    <row r="1868" spans="1:9" ht="15" customHeight="1">
      <c r="A1868" s="333"/>
      <c r="C1868" s="193" t="s">
        <v>69</v>
      </c>
      <c r="D1868" s="194" t="s">
        <v>672</v>
      </c>
      <c r="E1868" s="195"/>
      <c r="F1868" s="196"/>
      <c r="G1868" s="196"/>
      <c r="H1868" s="196"/>
      <c r="I1868" s="464"/>
    </row>
    <row r="1869" spans="1:9" ht="15" customHeight="1">
      <c r="A1869" s="333"/>
      <c r="C1869" s="199">
        <v>1</v>
      </c>
      <c r="D1869" s="195" t="s">
        <v>8</v>
      </c>
      <c r="E1869" s="200"/>
      <c r="F1869" s="200" t="s">
        <v>10</v>
      </c>
      <c r="G1869" s="201">
        <v>0.33300000000000002</v>
      </c>
      <c r="H1869" s="62">
        <v>176000</v>
      </c>
      <c r="I1869" s="203">
        <f>G1869*H1869</f>
        <v>58608</v>
      </c>
    </row>
    <row r="1870" spans="1:9" ht="15" customHeight="1">
      <c r="A1870" s="333"/>
      <c r="C1870" s="199">
        <v>2</v>
      </c>
      <c r="D1870" s="195" t="s">
        <v>159</v>
      </c>
      <c r="E1870" s="200"/>
      <c r="F1870" s="200" t="s">
        <v>10</v>
      </c>
      <c r="G1870" s="201">
        <v>0.16669999999999999</v>
      </c>
      <c r="H1870" s="62">
        <v>186000</v>
      </c>
      <c r="I1870" s="203">
        <f>G1870*H1870</f>
        <v>31006.199999999997</v>
      </c>
    </row>
    <row r="1871" spans="1:9" ht="15" customHeight="1">
      <c r="A1871" s="333"/>
      <c r="C1871" s="199">
        <v>3</v>
      </c>
      <c r="D1871" s="195" t="s">
        <v>119</v>
      </c>
      <c r="E1871" s="200"/>
      <c r="F1871" s="200" t="s">
        <v>10</v>
      </c>
      <c r="G1871" s="201">
        <v>1.67E-3</v>
      </c>
      <c r="H1871" s="62">
        <v>196000</v>
      </c>
      <c r="I1871" s="203">
        <f>G1871*H1871</f>
        <v>327.32</v>
      </c>
    </row>
    <row r="1872" spans="1:9" ht="15" customHeight="1">
      <c r="A1872" s="333"/>
      <c r="C1872" s="199">
        <v>4</v>
      </c>
      <c r="D1872" s="195" t="s">
        <v>31</v>
      </c>
      <c r="E1872" s="200"/>
      <c r="F1872" s="200" t="s">
        <v>10</v>
      </c>
      <c r="G1872" s="201">
        <v>5.5999999999999999E-3</v>
      </c>
      <c r="H1872" s="62">
        <v>206000</v>
      </c>
      <c r="I1872" s="203">
        <f>G1872*H1872</f>
        <v>1153.5999999999999</v>
      </c>
    </row>
    <row r="1873" spans="1:9" ht="15" customHeight="1">
      <c r="A1873" s="333"/>
      <c r="C1873" s="623" t="s">
        <v>708</v>
      </c>
      <c r="D1873" s="469"/>
      <c r="E1873" s="470"/>
      <c r="F1873" s="470"/>
      <c r="G1873" s="470"/>
      <c r="H1873" s="471"/>
      <c r="I1873" s="208">
        <f>SUM(I1869:I1872)</f>
        <v>91095.12000000001</v>
      </c>
    </row>
    <row r="1874" spans="1:9" ht="15" customHeight="1">
      <c r="A1874" s="333"/>
      <c r="C1874" s="193" t="s">
        <v>72</v>
      </c>
      <c r="D1874" s="194" t="s">
        <v>73</v>
      </c>
      <c r="E1874" s="195"/>
      <c r="F1874" s="196"/>
      <c r="G1874" s="196"/>
      <c r="H1874" s="196"/>
      <c r="I1874" s="464"/>
    </row>
    <row r="1875" spans="1:9" ht="15" customHeight="1">
      <c r="A1875" s="333"/>
      <c r="C1875" s="623" t="s">
        <v>85</v>
      </c>
      <c r="D1875" s="472"/>
      <c r="E1875" s="473"/>
      <c r="F1875" s="473"/>
      <c r="G1875" s="473"/>
      <c r="H1875" s="474"/>
      <c r="I1875" s="467">
        <v>0</v>
      </c>
    </row>
    <row r="1876" spans="1:9" ht="15" customHeight="1">
      <c r="A1876" s="333"/>
      <c r="C1876" s="193" t="s">
        <v>86</v>
      </c>
      <c r="D1876" s="194" t="s">
        <v>87</v>
      </c>
      <c r="E1876" s="195"/>
      <c r="F1876" s="196"/>
      <c r="G1876" s="196"/>
      <c r="H1876" s="196"/>
      <c r="I1876" s="464"/>
    </row>
    <row r="1877" spans="1:9" ht="15" customHeight="1">
      <c r="A1877" s="333"/>
      <c r="C1877" s="623" t="s">
        <v>88</v>
      </c>
      <c r="D1877" s="472"/>
      <c r="E1877" s="473"/>
      <c r="F1877" s="473"/>
      <c r="G1877" s="473"/>
      <c r="H1877" s="474"/>
      <c r="I1877" s="208">
        <f>I1876</f>
        <v>0</v>
      </c>
    </row>
    <row r="1878" spans="1:9" ht="15" customHeight="1">
      <c r="A1878" s="333"/>
      <c r="C1878" s="220" t="s">
        <v>89</v>
      </c>
      <c r="D1878" s="221" t="s">
        <v>90</v>
      </c>
      <c r="E1878" s="222"/>
      <c r="F1878" s="222"/>
      <c r="G1878" s="222"/>
      <c r="H1878" s="225"/>
      <c r="I1878" s="224">
        <f>I1873+I1875+I1877</f>
        <v>91095.12000000001</v>
      </c>
    </row>
    <row r="1879" spans="1:9" ht="15" customHeight="1">
      <c r="A1879" s="333"/>
      <c r="C1879" s="220" t="s">
        <v>91</v>
      </c>
      <c r="D1879" s="221" t="s">
        <v>977</v>
      </c>
      <c r="E1879" s="222"/>
      <c r="F1879" s="222"/>
      <c r="G1879" s="225"/>
      <c r="H1879" s="96">
        <f>$M$3</f>
        <v>0.1</v>
      </c>
      <c r="I1879" s="224">
        <f>I1878*H1879</f>
        <v>9109.5120000000006</v>
      </c>
    </row>
    <row r="1880" spans="1:9" ht="15" customHeight="1">
      <c r="A1880" s="333"/>
      <c r="C1880" s="329" t="s">
        <v>93</v>
      </c>
      <c r="D1880" s="330" t="s">
        <v>94</v>
      </c>
      <c r="E1880" s="247"/>
      <c r="F1880" s="247"/>
      <c r="G1880" s="247"/>
      <c r="H1880" s="399"/>
      <c r="I1880" s="599">
        <f>SUM(I1878:I1879)</f>
        <v>100204.63200000001</v>
      </c>
    </row>
    <row r="1881" spans="1:9" ht="15" customHeight="1">
      <c r="A1881" s="333"/>
      <c r="C1881" s="115"/>
      <c r="E1881" s="638"/>
      <c r="F1881" s="639"/>
      <c r="G1881" s="639"/>
      <c r="H1881" s="112"/>
      <c r="I1881" s="47"/>
    </row>
    <row r="1882" spans="1:9" ht="15" customHeight="1">
      <c r="A1882" s="333"/>
      <c r="C1882" s="590" t="s">
        <v>1080</v>
      </c>
      <c r="D1882" s="1381" t="s">
        <v>1081</v>
      </c>
      <c r="E1882" s="1385"/>
      <c r="F1882" s="1385"/>
      <c r="G1882" s="1385"/>
      <c r="H1882" s="1386"/>
      <c r="I1882" s="188">
        <f>ROUNDDOWN(I1896,-2)</f>
        <v>77600</v>
      </c>
    </row>
    <row r="1883" spans="1:9" ht="15" customHeight="1">
      <c r="A1883" s="333"/>
      <c r="C1883" s="189" t="s">
        <v>65</v>
      </c>
      <c r="D1883" s="190" t="s">
        <v>66</v>
      </c>
      <c r="E1883" s="190" t="s">
        <v>3</v>
      </c>
      <c r="F1883" s="190" t="s">
        <v>669</v>
      </c>
      <c r="G1883" s="190" t="s">
        <v>67</v>
      </c>
      <c r="H1883" s="190" t="s">
        <v>670</v>
      </c>
      <c r="I1883" s="482" t="s">
        <v>671</v>
      </c>
    </row>
    <row r="1884" spans="1:9" ht="15" customHeight="1">
      <c r="A1884" s="333"/>
      <c r="C1884" s="193" t="s">
        <v>69</v>
      </c>
      <c r="D1884" s="194" t="s">
        <v>672</v>
      </c>
      <c r="E1884" s="195"/>
      <c r="F1884" s="196"/>
      <c r="G1884" s="196"/>
      <c r="H1884" s="196"/>
      <c r="I1884" s="464"/>
    </row>
    <row r="1885" spans="1:9" ht="15" customHeight="1">
      <c r="A1885" s="333"/>
      <c r="C1885" s="199">
        <v>1</v>
      </c>
      <c r="D1885" s="195" t="s">
        <v>8</v>
      </c>
      <c r="E1885" s="200"/>
      <c r="F1885" s="200" t="s">
        <v>10</v>
      </c>
      <c r="G1885" s="201">
        <v>0.25</v>
      </c>
      <c r="H1885" s="62">
        <v>176000</v>
      </c>
      <c r="I1885" s="203">
        <f>G1885*H1885</f>
        <v>44000</v>
      </c>
    </row>
    <row r="1886" spans="1:9" ht="15" customHeight="1">
      <c r="A1886" s="333"/>
      <c r="C1886" s="199">
        <v>2</v>
      </c>
      <c r="D1886" s="195" t="s">
        <v>159</v>
      </c>
      <c r="E1886" s="200"/>
      <c r="F1886" s="200" t="s">
        <v>10</v>
      </c>
      <c r="G1886" s="201">
        <v>0.125</v>
      </c>
      <c r="H1886" s="62">
        <v>186000</v>
      </c>
      <c r="I1886" s="203">
        <f>G1886*H1886</f>
        <v>23250</v>
      </c>
    </row>
    <row r="1887" spans="1:9" ht="15" customHeight="1">
      <c r="A1887" s="333"/>
      <c r="C1887" s="199">
        <v>3</v>
      </c>
      <c r="D1887" s="195" t="s">
        <v>119</v>
      </c>
      <c r="E1887" s="200"/>
      <c r="F1887" s="200" t="s">
        <v>10</v>
      </c>
      <c r="G1887" s="201">
        <v>1.2500000000000001E-2</v>
      </c>
      <c r="H1887" s="62">
        <v>196000</v>
      </c>
      <c r="I1887" s="203">
        <f>G1887*H1887</f>
        <v>2450</v>
      </c>
    </row>
    <row r="1888" spans="1:9" ht="15" customHeight="1">
      <c r="A1888" s="333"/>
      <c r="C1888" s="199">
        <v>4</v>
      </c>
      <c r="D1888" s="195" t="s">
        <v>31</v>
      </c>
      <c r="E1888" s="200"/>
      <c r="F1888" s="200" t="s">
        <v>10</v>
      </c>
      <c r="G1888" s="201">
        <v>4.1999999999999997E-3</v>
      </c>
      <c r="H1888" s="62">
        <v>206000</v>
      </c>
      <c r="I1888" s="203">
        <f>G1888*H1888</f>
        <v>865.19999999999993</v>
      </c>
    </row>
    <row r="1889" spans="1:9" ht="15" customHeight="1">
      <c r="A1889" s="333"/>
      <c r="C1889" s="623" t="s">
        <v>708</v>
      </c>
      <c r="D1889" s="469"/>
      <c r="E1889" s="470"/>
      <c r="F1889" s="470"/>
      <c r="G1889" s="470"/>
      <c r="H1889" s="471"/>
      <c r="I1889" s="208">
        <f>SUM(I1885:I1888)</f>
        <v>70565.2</v>
      </c>
    </row>
    <row r="1890" spans="1:9" ht="15" customHeight="1">
      <c r="A1890" s="333"/>
      <c r="C1890" s="193" t="s">
        <v>72</v>
      </c>
      <c r="D1890" s="194" t="s">
        <v>73</v>
      </c>
      <c r="E1890" s="195"/>
      <c r="F1890" s="196"/>
      <c r="G1890" s="196"/>
      <c r="H1890" s="196"/>
      <c r="I1890" s="464"/>
    </row>
    <row r="1891" spans="1:9" ht="15" customHeight="1">
      <c r="A1891" s="333"/>
      <c r="C1891" s="623" t="s">
        <v>85</v>
      </c>
      <c r="D1891" s="472"/>
      <c r="E1891" s="473"/>
      <c r="F1891" s="473"/>
      <c r="G1891" s="473"/>
      <c r="H1891" s="474"/>
      <c r="I1891" s="467">
        <v>0</v>
      </c>
    </row>
    <row r="1892" spans="1:9" ht="15" customHeight="1">
      <c r="A1892" s="333"/>
      <c r="C1892" s="193" t="s">
        <v>86</v>
      </c>
      <c r="D1892" s="194" t="s">
        <v>87</v>
      </c>
      <c r="E1892" s="195"/>
      <c r="F1892" s="196"/>
      <c r="G1892" s="196"/>
      <c r="H1892" s="196"/>
      <c r="I1892" s="464"/>
    </row>
    <row r="1893" spans="1:9" ht="15" customHeight="1">
      <c r="A1893" s="333"/>
      <c r="C1893" s="623" t="s">
        <v>88</v>
      </c>
      <c r="D1893" s="472"/>
      <c r="E1893" s="473"/>
      <c r="F1893" s="473"/>
      <c r="G1893" s="473"/>
      <c r="H1893" s="474"/>
      <c r="I1893" s="208">
        <f>I1892</f>
        <v>0</v>
      </c>
    </row>
    <row r="1894" spans="1:9" ht="15" customHeight="1">
      <c r="A1894" s="333"/>
      <c r="C1894" s="220" t="s">
        <v>89</v>
      </c>
      <c r="D1894" s="221" t="s">
        <v>90</v>
      </c>
      <c r="E1894" s="222"/>
      <c r="F1894" s="222"/>
      <c r="G1894" s="222"/>
      <c r="H1894" s="225"/>
      <c r="I1894" s="224">
        <f>I1889+I1891+I1893</f>
        <v>70565.2</v>
      </c>
    </row>
    <row r="1895" spans="1:9" ht="15" customHeight="1">
      <c r="A1895" s="333"/>
      <c r="C1895" s="220" t="s">
        <v>91</v>
      </c>
      <c r="D1895" s="221" t="s">
        <v>977</v>
      </c>
      <c r="E1895" s="222"/>
      <c r="F1895" s="222"/>
      <c r="G1895" s="225"/>
      <c r="H1895" s="96">
        <f>$M$3</f>
        <v>0.1</v>
      </c>
      <c r="I1895" s="224">
        <f>I1894*H1895</f>
        <v>7056.52</v>
      </c>
    </row>
    <row r="1896" spans="1:9" ht="15" customHeight="1">
      <c r="A1896" s="333"/>
      <c r="C1896" s="329" t="s">
        <v>93</v>
      </c>
      <c r="D1896" s="330" t="s">
        <v>94</v>
      </c>
      <c r="E1896" s="247"/>
      <c r="F1896" s="247"/>
      <c r="G1896" s="247"/>
      <c r="H1896" s="399"/>
      <c r="I1896" s="599">
        <f>SUM(I1894:I1895)</f>
        <v>77621.72</v>
      </c>
    </row>
    <row r="1897" spans="1:9" ht="15" customHeight="1">
      <c r="A1897" s="333"/>
      <c r="C1897" s="115"/>
      <c r="E1897" s="345"/>
      <c r="F1897" s="1393"/>
      <c r="G1897" s="1393"/>
    </row>
    <row r="1898" spans="1:9" ht="15" customHeight="1">
      <c r="A1898" s="333"/>
      <c r="C1898" s="590" t="s">
        <v>1082</v>
      </c>
      <c r="D1898" s="1381" t="s">
        <v>1083</v>
      </c>
      <c r="E1898" s="1385"/>
      <c r="F1898" s="1385"/>
      <c r="G1898" s="1385"/>
      <c r="H1898" s="1386"/>
      <c r="I1898" s="188">
        <f>ROUNDDOWN(I1912,-2)</f>
        <v>62000</v>
      </c>
    </row>
    <row r="1899" spans="1:9" ht="15" customHeight="1">
      <c r="A1899" s="333"/>
      <c r="C1899" s="189" t="s">
        <v>65</v>
      </c>
      <c r="D1899" s="190" t="s">
        <v>66</v>
      </c>
      <c r="E1899" s="190" t="s">
        <v>3</v>
      </c>
      <c r="F1899" s="190" t="s">
        <v>669</v>
      </c>
      <c r="G1899" s="190" t="s">
        <v>67</v>
      </c>
      <c r="H1899" s="190" t="s">
        <v>670</v>
      </c>
      <c r="I1899" s="482" t="s">
        <v>671</v>
      </c>
    </row>
    <row r="1900" spans="1:9" ht="15" customHeight="1">
      <c r="A1900" s="333"/>
      <c r="C1900" s="193" t="s">
        <v>69</v>
      </c>
      <c r="D1900" s="194" t="s">
        <v>672</v>
      </c>
      <c r="E1900" s="195"/>
      <c r="F1900" s="196"/>
      <c r="G1900" s="196"/>
      <c r="H1900" s="196"/>
      <c r="I1900" s="464"/>
    </row>
    <row r="1901" spans="1:9" ht="15" customHeight="1">
      <c r="A1901" s="333"/>
      <c r="C1901" s="199">
        <v>1</v>
      </c>
      <c r="D1901" s="195" t="s">
        <v>8</v>
      </c>
      <c r="E1901" s="200"/>
      <c r="F1901" s="200" t="s">
        <v>10</v>
      </c>
      <c r="G1901" s="201">
        <v>0.2</v>
      </c>
      <c r="H1901" s="62">
        <v>176000</v>
      </c>
      <c r="I1901" s="203">
        <f>G1901*H1901</f>
        <v>35200</v>
      </c>
    </row>
    <row r="1902" spans="1:9" ht="15" customHeight="1">
      <c r="A1902" s="333"/>
      <c r="C1902" s="199">
        <v>2</v>
      </c>
      <c r="D1902" s="195" t="s">
        <v>159</v>
      </c>
      <c r="E1902" s="200"/>
      <c r="F1902" s="200" t="s">
        <v>10</v>
      </c>
      <c r="G1902" s="201">
        <v>0.1</v>
      </c>
      <c r="H1902" s="62">
        <v>186000</v>
      </c>
      <c r="I1902" s="203">
        <f>G1902*H1902</f>
        <v>18600</v>
      </c>
    </row>
    <row r="1903" spans="1:9" ht="15" customHeight="1">
      <c r="A1903" s="333"/>
      <c r="C1903" s="199">
        <v>3</v>
      </c>
      <c r="D1903" s="195" t="s">
        <v>119</v>
      </c>
      <c r="E1903" s="200"/>
      <c r="F1903" s="200" t="s">
        <v>10</v>
      </c>
      <c r="G1903" s="201">
        <v>0.01</v>
      </c>
      <c r="H1903" s="62">
        <v>196000</v>
      </c>
      <c r="I1903" s="203">
        <f>G1903*H1903</f>
        <v>1960</v>
      </c>
    </row>
    <row r="1904" spans="1:9" ht="15" customHeight="1">
      <c r="A1904" s="333"/>
      <c r="C1904" s="199">
        <v>4</v>
      </c>
      <c r="D1904" s="195" t="s">
        <v>31</v>
      </c>
      <c r="E1904" s="200"/>
      <c r="F1904" s="200" t="s">
        <v>10</v>
      </c>
      <c r="G1904" s="201">
        <v>3.3E-3</v>
      </c>
      <c r="H1904" s="62">
        <v>206000</v>
      </c>
      <c r="I1904" s="203">
        <f>G1904*H1904</f>
        <v>679.8</v>
      </c>
    </row>
    <row r="1905" spans="1:10" ht="15" customHeight="1">
      <c r="A1905" s="333"/>
      <c r="C1905" s="623" t="s">
        <v>708</v>
      </c>
      <c r="D1905" s="469"/>
      <c r="E1905" s="470"/>
      <c r="F1905" s="470"/>
      <c r="G1905" s="470"/>
      <c r="H1905" s="471"/>
      <c r="I1905" s="208">
        <f>SUM(I1901:I1904)</f>
        <v>56439.8</v>
      </c>
    </row>
    <row r="1906" spans="1:10" ht="15" customHeight="1">
      <c r="A1906" s="333"/>
      <c r="C1906" s="193" t="s">
        <v>72</v>
      </c>
      <c r="D1906" s="194" t="s">
        <v>73</v>
      </c>
      <c r="E1906" s="195"/>
      <c r="F1906" s="196"/>
      <c r="G1906" s="196"/>
      <c r="H1906" s="196"/>
      <c r="I1906" s="464"/>
    </row>
    <row r="1907" spans="1:10" ht="15" customHeight="1">
      <c r="A1907" s="333"/>
      <c r="C1907" s="623" t="s">
        <v>85</v>
      </c>
      <c r="D1907" s="472"/>
      <c r="E1907" s="473"/>
      <c r="F1907" s="473"/>
      <c r="G1907" s="473"/>
      <c r="H1907" s="474"/>
      <c r="I1907" s="467">
        <v>0</v>
      </c>
    </row>
    <row r="1908" spans="1:10" ht="15" customHeight="1">
      <c r="A1908" s="333"/>
      <c r="B1908" s="113"/>
      <c r="C1908" s="193" t="s">
        <v>86</v>
      </c>
      <c r="D1908" s="194" t="s">
        <v>87</v>
      </c>
      <c r="E1908" s="195"/>
      <c r="F1908" s="196"/>
      <c r="G1908" s="196"/>
      <c r="H1908" s="196"/>
      <c r="I1908" s="464"/>
      <c r="J1908" s="47"/>
    </row>
    <row r="1909" spans="1:10" ht="15" customHeight="1">
      <c r="A1909" s="333"/>
      <c r="C1909" s="623" t="s">
        <v>88</v>
      </c>
      <c r="D1909" s="472"/>
      <c r="E1909" s="473"/>
      <c r="F1909" s="473"/>
      <c r="G1909" s="473"/>
      <c r="H1909" s="474"/>
      <c r="I1909" s="208">
        <f>I1908</f>
        <v>0</v>
      </c>
    </row>
    <row r="1910" spans="1:10" ht="15" customHeight="1">
      <c r="A1910" s="333"/>
      <c r="C1910" s="220" t="s">
        <v>89</v>
      </c>
      <c r="D1910" s="221" t="s">
        <v>90</v>
      </c>
      <c r="E1910" s="222"/>
      <c r="F1910" s="222"/>
      <c r="G1910" s="222"/>
      <c r="H1910" s="225"/>
      <c r="I1910" s="224">
        <f>I1905+I1907+I1909</f>
        <v>56439.8</v>
      </c>
    </row>
    <row r="1911" spans="1:10" ht="15" customHeight="1">
      <c r="A1911" s="333"/>
      <c r="C1911" s="220" t="s">
        <v>91</v>
      </c>
      <c r="D1911" s="221" t="s">
        <v>977</v>
      </c>
      <c r="E1911" s="222"/>
      <c r="F1911" s="222"/>
      <c r="G1911" s="225"/>
      <c r="H1911" s="96">
        <f>$M$3</f>
        <v>0.1</v>
      </c>
      <c r="I1911" s="224">
        <f>I1910*H1911</f>
        <v>5643.9800000000005</v>
      </c>
    </row>
    <row r="1912" spans="1:10" ht="15" customHeight="1">
      <c r="A1912" s="333"/>
      <c r="C1912" s="329" t="s">
        <v>93</v>
      </c>
      <c r="D1912" s="330" t="s">
        <v>94</v>
      </c>
      <c r="E1912" s="247"/>
      <c r="F1912" s="247"/>
      <c r="G1912" s="247"/>
      <c r="H1912" s="399"/>
      <c r="I1912" s="599">
        <f>SUM(I1910:I1911)</f>
        <v>62083.780000000006</v>
      </c>
    </row>
    <row r="1913" spans="1:10" ht="15" customHeight="1">
      <c r="A1913" s="333"/>
      <c r="D1913" s="46"/>
      <c r="F1913" s="335"/>
      <c r="G1913" s="336"/>
      <c r="H1913" s="337"/>
      <c r="I1913" s="47"/>
    </row>
    <row r="1914" spans="1:10" ht="15" customHeight="1">
      <c r="A1914" s="333"/>
      <c r="C1914" s="590" t="s">
        <v>1084</v>
      </c>
      <c r="D1914" s="1381" t="s">
        <v>1085</v>
      </c>
      <c r="E1914" s="1385"/>
      <c r="F1914" s="1385"/>
      <c r="G1914" s="1385"/>
      <c r="H1914" s="1386"/>
      <c r="I1914" s="188">
        <f>ROUNDDOWN(I1928,-2)</f>
        <v>62000</v>
      </c>
    </row>
    <row r="1915" spans="1:10" ht="15" customHeight="1">
      <c r="A1915" s="333"/>
      <c r="C1915" s="189" t="s">
        <v>65</v>
      </c>
      <c r="D1915" s="190" t="s">
        <v>66</v>
      </c>
      <c r="E1915" s="190" t="s">
        <v>3</v>
      </c>
      <c r="F1915" s="190" t="s">
        <v>669</v>
      </c>
      <c r="G1915" s="190" t="s">
        <v>67</v>
      </c>
      <c r="H1915" s="190" t="s">
        <v>670</v>
      </c>
      <c r="I1915" s="482" t="s">
        <v>671</v>
      </c>
    </row>
    <row r="1916" spans="1:10" ht="15" customHeight="1">
      <c r="A1916" s="333"/>
      <c r="C1916" s="193" t="s">
        <v>69</v>
      </c>
      <c r="D1916" s="194" t="s">
        <v>672</v>
      </c>
      <c r="E1916" s="195"/>
      <c r="F1916" s="196"/>
      <c r="G1916" s="196"/>
      <c r="H1916" s="196"/>
      <c r="I1916" s="464"/>
    </row>
    <row r="1917" spans="1:10" ht="15" customHeight="1">
      <c r="A1917" s="333"/>
      <c r="C1917" s="199">
        <v>1</v>
      </c>
      <c r="D1917" s="195" t="s">
        <v>8</v>
      </c>
      <c r="E1917" s="200"/>
      <c r="F1917" s="200" t="s">
        <v>10</v>
      </c>
      <c r="G1917" s="201">
        <v>0.2</v>
      </c>
      <c r="H1917" s="62">
        <v>176000</v>
      </c>
      <c r="I1917" s="203">
        <f>G1917*H1917</f>
        <v>35200</v>
      </c>
    </row>
    <row r="1918" spans="1:10" ht="15" customHeight="1">
      <c r="A1918" s="333"/>
      <c r="C1918" s="199">
        <v>2</v>
      </c>
      <c r="D1918" s="195" t="s">
        <v>159</v>
      </c>
      <c r="E1918" s="200"/>
      <c r="F1918" s="200" t="s">
        <v>10</v>
      </c>
      <c r="G1918" s="201">
        <v>0.1</v>
      </c>
      <c r="H1918" s="62">
        <v>186000</v>
      </c>
      <c r="I1918" s="203">
        <f>G1918*H1918</f>
        <v>18600</v>
      </c>
    </row>
    <row r="1919" spans="1:10" ht="15" customHeight="1">
      <c r="A1919" s="333"/>
      <c r="C1919" s="199">
        <v>3</v>
      </c>
      <c r="D1919" s="195" t="s">
        <v>119</v>
      </c>
      <c r="E1919" s="200"/>
      <c r="F1919" s="200" t="s">
        <v>10</v>
      </c>
      <c r="G1919" s="201">
        <v>0.01</v>
      </c>
      <c r="H1919" s="62">
        <v>196000</v>
      </c>
      <c r="I1919" s="203">
        <f>G1919*H1919</f>
        <v>1960</v>
      </c>
    </row>
    <row r="1920" spans="1:10" ht="15" customHeight="1">
      <c r="A1920" s="333"/>
      <c r="C1920" s="199">
        <v>4</v>
      </c>
      <c r="D1920" s="195" t="s">
        <v>31</v>
      </c>
      <c r="E1920" s="200"/>
      <c r="F1920" s="200" t="s">
        <v>10</v>
      </c>
      <c r="G1920" s="201">
        <v>3.3E-3</v>
      </c>
      <c r="H1920" s="62">
        <v>206000</v>
      </c>
      <c r="I1920" s="203">
        <f>G1920*H1920</f>
        <v>679.8</v>
      </c>
    </row>
    <row r="1921" spans="1:10" ht="15" customHeight="1">
      <c r="A1921" s="333"/>
      <c r="C1921" s="623" t="s">
        <v>708</v>
      </c>
      <c r="D1921" s="469"/>
      <c r="E1921" s="470"/>
      <c r="F1921" s="470"/>
      <c r="G1921" s="470"/>
      <c r="H1921" s="471"/>
      <c r="I1921" s="208">
        <f>SUM(I1917:I1920)</f>
        <v>56439.8</v>
      </c>
    </row>
    <row r="1922" spans="1:10" ht="15" customHeight="1">
      <c r="A1922" s="333"/>
      <c r="C1922" s="193" t="s">
        <v>72</v>
      </c>
      <c r="D1922" s="194" t="s">
        <v>73</v>
      </c>
      <c r="E1922" s="195"/>
      <c r="F1922" s="196"/>
      <c r="G1922" s="196"/>
      <c r="H1922" s="196"/>
      <c r="I1922" s="464"/>
    </row>
    <row r="1923" spans="1:10" ht="15" customHeight="1">
      <c r="A1923" s="333"/>
      <c r="C1923" s="623" t="s">
        <v>85</v>
      </c>
      <c r="D1923" s="472"/>
      <c r="E1923" s="473"/>
      <c r="F1923" s="473"/>
      <c r="G1923" s="473"/>
      <c r="H1923" s="474"/>
      <c r="I1923" s="467">
        <v>0</v>
      </c>
    </row>
    <row r="1924" spans="1:10" ht="15" customHeight="1">
      <c r="A1924" s="333"/>
      <c r="C1924" s="193" t="s">
        <v>86</v>
      </c>
      <c r="D1924" s="194" t="s">
        <v>87</v>
      </c>
      <c r="E1924" s="195"/>
      <c r="F1924" s="196"/>
      <c r="G1924" s="196"/>
      <c r="H1924" s="196"/>
      <c r="I1924" s="464"/>
    </row>
    <row r="1925" spans="1:10" ht="15" customHeight="1">
      <c r="A1925" s="333"/>
      <c r="C1925" s="623" t="s">
        <v>88</v>
      </c>
      <c r="D1925" s="472"/>
      <c r="E1925" s="473"/>
      <c r="F1925" s="473"/>
      <c r="G1925" s="473"/>
      <c r="H1925" s="474"/>
      <c r="I1925" s="208">
        <f>I1924</f>
        <v>0</v>
      </c>
    </row>
    <row r="1926" spans="1:10" ht="15" customHeight="1">
      <c r="A1926" s="333"/>
      <c r="B1926" s="113"/>
      <c r="C1926" s="220" t="s">
        <v>89</v>
      </c>
      <c r="D1926" s="221" t="s">
        <v>90</v>
      </c>
      <c r="E1926" s="222"/>
      <c r="F1926" s="222"/>
      <c r="G1926" s="222"/>
      <c r="H1926" s="225"/>
      <c r="I1926" s="224">
        <f>I1921+I1923+I1925</f>
        <v>56439.8</v>
      </c>
      <c r="J1926" s="47"/>
    </row>
    <row r="1927" spans="1:10" ht="15" customHeight="1">
      <c r="A1927" s="333"/>
      <c r="C1927" s="220" t="s">
        <v>91</v>
      </c>
      <c r="D1927" s="221" t="s">
        <v>977</v>
      </c>
      <c r="E1927" s="222"/>
      <c r="F1927" s="222"/>
      <c r="G1927" s="225"/>
      <c r="H1927" s="96">
        <f>$M$3</f>
        <v>0.1</v>
      </c>
      <c r="I1927" s="224">
        <f>I1926*H1927</f>
        <v>5643.9800000000005</v>
      </c>
    </row>
    <row r="1928" spans="1:10" ht="15" customHeight="1">
      <c r="A1928" s="333"/>
      <c r="C1928" s="329" t="s">
        <v>93</v>
      </c>
      <c r="D1928" s="330" t="s">
        <v>94</v>
      </c>
      <c r="E1928" s="247"/>
      <c r="F1928" s="247"/>
      <c r="G1928" s="247"/>
      <c r="H1928" s="399"/>
      <c r="I1928" s="599">
        <f>SUM(I1926:I1927)</f>
        <v>62083.780000000006</v>
      </c>
    </row>
    <row r="1929" spans="1:10" ht="15" customHeight="1">
      <c r="A1929" s="333"/>
      <c r="D1929" s="46"/>
      <c r="E1929" s="335"/>
      <c r="F1929" s="335"/>
      <c r="G1929" s="336"/>
      <c r="H1929" s="337"/>
      <c r="I1929" s="47"/>
    </row>
    <row r="1930" spans="1:10" ht="15" customHeight="1">
      <c r="A1930" s="333"/>
      <c r="C1930" s="590" t="s">
        <v>1086</v>
      </c>
      <c r="D1930" s="1381" t="s">
        <v>1087</v>
      </c>
      <c r="E1930" s="1385"/>
      <c r="F1930" s="1385"/>
      <c r="G1930" s="1385"/>
      <c r="H1930" s="1386"/>
      <c r="I1930" s="188">
        <f>ROUNDDOWN(I1943,-2)</f>
        <v>16800</v>
      </c>
    </row>
    <row r="1931" spans="1:10" ht="15" customHeight="1">
      <c r="A1931" s="333"/>
      <c r="C1931" s="189" t="s">
        <v>65</v>
      </c>
      <c r="D1931" s="190" t="s">
        <v>66</v>
      </c>
      <c r="E1931" s="190" t="s">
        <v>3</v>
      </c>
      <c r="F1931" s="190" t="s">
        <v>669</v>
      </c>
      <c r="G1931" s="190" t="s">
        <v>67</v>
      </c>
      <c r="H1931" s="190" t="s">
        <v>670</v>
      </c>
      <c r="I1931" s="482" t="s">
        <v>671</v>
      </c>
    </row>
    <row r="1932" spans="1:10" ht="15" customHeight="1">
      <c r="A1932" s="333"/>
      <c r="C1932" s="193" t="s">
        <v>69</v>
      </c>
      <c r="D1932" s="194" t="s">
        <v>672</v>
      </c>
      <c r="E1932" s="195"/>
      <c r="F1932" s="196"/>
      <c r="G1932" s="196"/>
      <c r="H1932" s="196"/>
      <c r="I1932" s="464"/>
    </row>
    <row r="1933" spans="1:10" ht="15" customHeight="1">
      <c r="A1933" s="333"/>
      <c r="C1933" s="199">
        <v>1</v>
      </c>
      <c r="D1933" s="195" t="s">
        <v>8</v>
      </c>
      <c r="E1933" s="200"/>
      <c r="F1933" s="200" t="s">
        <v>10</v>
      </c>
      <c r="G1933" s="201">
        <v>0.04</v>
      </c>
      <c r="H1933" s="62">
        <v>176000</v>
      </c>
      <c r="I1933" s="203">
        <f>G1933*H1933</f>
        <v>7040</v>
      </c>
    </row>
    <row r="1934" spans="1:10" ht="15" customHeight="1">
      <c r="A1934" s="333"/>
      <c r="C1934" s="199">
        <v>2</v>
      </c>
      <c r="D1934" s="195" t="s">
        <v>159</v>
      </c>
      <c r="E1934" s="200"/>
      <c r="F1934" s="200" t="s">
        <v>10</v>
      </c>
      <c r="G1934" s="201">
        <v>0.04</v>
      </c>
      <c r="H1934" s="62">
        <v>186000</v>
      </c>
      <c r="I1934" s="203">
        <f>G1934*H1934</f>
        <v>7440</v>
      </c>
    </row>
    <row r="1935" spans="1:10" ht="15" customHeight="1">
      <c r="A1935" s="333"/>
      <c r="C1935" s="199">
        <v>4</v>
      </c>
      <c r="D1935" s="195" t="s">
        <v>31</v>
      </c>
      <c r="E1935" s="200"/>
      <c r="F1935" s="200" t="s">
        <v>10</v>
      </c>
      <c r="G1935" s="201">
        <v>4.0000000000000001E-3</v>
      </c>
      <c r="H1935" s="62">
        <v>206000</v>
      </c>
      <c r="I1935" s="203">
        <f>G1935*H1935</f>
        <v>824</v>
      </c>
    </row>
    <row r="1936" spans="1:10" ht="15" customHeight="1">
      <c r="A1936" s="333"/>
      <c r="C1936" s="623" t="s">
        <v>708</v>
      </c>
      <c r="D1936" s="469"/>
      <c r="E1936" s="470"/>
      <c r="F1936" s="470"/>
      <c r="G1936" s="470"/>
      <c r="H1936" s="62"/>
      <c r="I1936" s="208">
        <f>SUM(I1933:I1935)</f>
        <v>15304</v>
      </c>
    </row>
    <row r="1937" spans="1:10" ht="15" customHeight="1">
      <c r="A1937" s="333"/>
      <c r="C1937" s="193" t="s">
        <v>72</v>
      </c>
      <c r="D1937" s="194" t="s">
        <v>73</v>
      </c>
      <c r="E1937" s="195"/>
      <c r="F1937" s="196"/>
      <c r="G1937" s="196"/>
      <c r="H1937" s="196"/>
      <c r="I1937" s="464"/>
    </row>
    <row r="1938" spans="1:10" ht="15" customHeight="1">
      <c r="A1938" s="333"/>
      <c r="C1938" s="623" t="s">
        <v>85</v>
      </c>
      <c r="D1938" s="472"/>
      <c r="E1938" s="473"/>
      <c r="F1938" s="473"/>
      <c r="G1938" s="473"/>
      <c r="H1938" s="474"/>
      <c r="I1938" s="467">
        <v>0</v>
      </c>
    </row>
    <row r="1939" spans="1:10" ht="15" customHeight="1">
      <c r="A1939" s="333"/>
      <c r="C1939" s="193" t="s">
        <v>86</v>
      </c>
      <c r="D1939" s="194" t="s">
        <v>87</v>
      </c>
      <c r="E1939" s="195"/>
      <c r="F1939" s="196"/>
      <c r="G1939" s="196"/>
      <c r="H1939" s="196"/>
      <c r="I1939" s="464"/>
    </row>
    <row r="1940" spans="1:10" ht="15" customHeight="1">
      <c r="A1940" s="333"/>
      <c r="C1940" s="623" t="s">
        <v>88</v>
      </c>
      <c r="D1940" s="472"/>
      <c r="E1940" s="473"/>
      <c r="F1940" s="473"/>
      <c r="G1940" s="473"/>
      <c r="H1940" s="474"/>
      <c r="I1940" s="208">
        <f>I1939</f>
        <v>0</v>
      </c>
    </row>
    <row r="1941" spans="1:10" ht="15" customHeight="1">
      <c r="A1941" s="333"/>
      <c r="C1941" s="220" t="s">
        <v>89</v>
      </c>
      <c r="D1941" s="221" t="s">
        <v>90</v>
      </c>
      <c r="E1941" s="222"/>
      <c r="F1941" s="222"/>
      <c r="G1941" s="222"/>
      <c r="H1941" s="225"/>
      <c r="I1941" s="224">
        <f>I1936+I1938+I1940</f>
        <v>15304</v>
      </c>
    </row>
    <row r="1942" spans="1:10" ht="15" customHeight="1">
      <c r="A1942" s="333"/>
      <c r="C1942" s="220" t="s">
        <v>91</v>
      </c>
      <c r="D1942" s="221" t="s">
        <v>977</v>
      </c>
      <c r="E1942" s="222"/>
      <c r="F1942" s="222"/>
      <c r="G1942" s="225"/>
      <c r="H1942" s="96">
        <f>$M$3</f>
        <v>0.1</v>
      </c>
      <c r="I1942" s="224">
        <f>I1941*H1942</f>
        <v>1530.4</v>
      </c>
    </row>
    <row r="1943" spans="1:10" ht="15" customHeight="1">
      <c r="A1943" s="333"/>
      <c r="C1943" s="329" t="s">
        <v>93</v>
      </c>
      <c r="D1943" s="330" t="s">
        <v>94</v>
      </c>
      <c r="E1943" s="247"/>
      <c r="F1943" s="247"/>
      <c r="G1943" s="247"/>
      <c r="H1943" s="399"/>
      <c r="I1943" s="599">
        <f>SUM(I1941:I1942)</f>
        <v>16834.400000000001</v>
      </c>
    </row>
    <row r="1944" spans="1:10" ht="15" customHeight="1">
      <c r="A1944" s="333"/>
      <c r="B1944" s="113"/>
      <c r="G1944" s="102"/>
      <c r="J1944" s="47"/>
    </row>
    <row r="1945" spans="1:10" ht="15" customHeight="1">
      <c r="A1945" s="333"/>
      <c r="C1945" s="590" t="s">
        <v>1088</v>
      </c>
      <c r="D1945" s="1381" t="s">
        <v>1089</v>
      </c>
      <c r="E1945" s="1385"/>
      <c r="F1945" s="1385"/>
      <c r="G1945" s="1385"/>
      <c r="H1945" s="1386"/>
      <c r="I1945" s="188">
        <f>ROUNDDOWN(I1959,-2)</f>
        <v>16400</v>
      </c>
    </row>
    <row r="1946" spans="1:10" ht="15" customHeight="1">
      <c r="A1946" s="333"/>
      <c r="C1946" s="189" t="s">
        <v>65</v>
      </c>
      <c r="D1946" s="190" t="s">
        <v>66</v>
      </c>
      <c r="E1946" s="190" t="s">
        <v>3</v>
      </c>
      <c r="F1946" s="190" t="s">
        <v>669</v>
      </c>
      <c r="G1946" s="190" t="s">
        <v>67</v>
      </c>
      <c r="H1946" s="190" t="s">
        <v>670</v>
      </c>
      <c r="I1946" s="482" t="s">
        <v>671</v>
      </c>
    </row>
    <row r="1947" spans="1:10" ht="15" customHeight="1">
      <c r="A1947" s="333"/>
      <c r="C1947" s="193" t="s">
        <v>69</v>
      </c>
      <c r="D1947" s="194" t="s">
        <v>672</v>
      </c>
      <c r="E1947" s="195"/>
      <c r="F1947" s="196"/>
      <c r="G1947" s="196"/>
      <c r="H1947" s="196"/>
      <c r="I1947" s="464"/>
    </row>
    <row r="1948" spans="1:10" ht="15" customHeight="1">
      <c r="A1948" s="333"/>
      <c r="C1948" s="199">
        <v>1</v>
      </c>
      <c r="D1948" s="195" t="s">
        <v>8</v>
      </c>
      <c r="E1948" s="200"/>
      <c r="F1948" s="200" t="s">
        <v>10</v>
      </c>
      <c r="G1948" s="201">
        <v>5.2900000000000003E-2</v>
      </c>
      <c r="H1948" s="62">
        <v>176000</v>
      </c>
      <c r="I1948" s="203">
        <f>G1948*H1948</f>
        <v>9310.4</v>
      </c>
    </row>
    <row r="1949" spans="1:10" ht="15" customHeight="1">
      <c r="A1949" s="333"/>
      <c r="C1949" s="199">
        <v>2</v>
      </c>
      <c r="D1949" s="195" t="s">
        <v>159</v>
      </c>
      <c r="E1949" s="200"/>
      <c r="F1949" s="200" t="s">
        <v>10</v>
      </c>
      <c r="G1949" s="201">
        <v>2.6499999999999999E-2</v>
      </c>
      <c r="H1949" s="62">
        <v>186000</v>
      </c>
      <c r="I1949" s="203">
        <f>G1949*H1949</f>
        <v>4929</v>
      </c>
    </row>
    <row r="1950" spans="1:10" ht="15" customHeight="1">
      <c r="A1950" s="333"/>
      <c r="C1950" s="199">
        <v>3</v>
      </c>
      <c r="D1950" s="195" t="s">
        <v>119</v>
      </c>
      <c r="E1950" s="200"/>
      <c r="F1950" s="200" t="s">
        <v>10</v>
      </c>
      <c r="G1950" s="201">
        <v>2.5999999999999999E-3</v>
      </c>
      <c r="H1950" s="62">
        <v>196000</v>
      </c>
      <c r="I1950" s="203">
        <f>G1950*H1950</f>
        <v>509.59999999999997</v>
      </c>
    </row>
    <row r="1951" spans="1:10" ht="15" customHeight="1">
      <c r="A1951" s="333"/>
      <c r="C1951" s="199">
        <v>4</v>
      </c>
      <c r="D1951" s="195" t="s">
        <v>31</v>
      </c>
      <c r="E1951" s="200"/>
      <c r="F1951" s="200" t="s">
        <v>10</v>
      </c>
      <c r="G1951" s="201">
        <v>8.9999999999999998E-4</v>
      </c>
      <c r="H1951" s="62">
        <v>206000</v>
      </c>
      <c r="I1951" s="203">
        <f>G1951*H1951</f>
        <v>185.4</v>
      </c>
    </row>
    <row r="1952" spans="1:10" ht="15" customHeight="1">
      <c r="A1952" s="333"/>
      <c r="C1952" s="623" t="s">
        <v>708</v>
      </c>
      <c r="D1952" s="469"/>
      <c r="E1952" s="470"/>
      <c r="F1952" s="470"/>
      <c r="G1952" s="470"/>
      <c r="H1952" s="471"/>
      <c r="I1952" s="208">
        <f>SUM(I1948:I1951)</f>
        <v>14934.4</v>
      </c>
    </row>
    <row r="1953" spans="1:10" ht="15" customHeight="1">
      <c r="A1953" s="333"/>
      <c r="C1953" s="193" t="s">
        <v>72</v>
      </c>
      <c r="D1953" s="194" t="s">
        <v>73</v>
      </c>
      <c r="E1953" s="195"/>
      <c r="F1953" s="196"/>
      <c r="G1953" s="196"/>
      <c r="H1953" s="196"/>
      <c r="I1953" s="464"/>
    </row>
    <row r="1954" spans="1:10" ht="15" customHeight="1">
      <c r="A1954" s="333"/>
      <c r="C1954" s="623" t="s">
        <v>85</v>
      </c>
      <c r="D1954" s="472"/>
      <c r="E1954" s="473"/>
      <c r="F1954" s="473"/>
      <c r="G1954" s="473"/>
      <c r="H1954" s="474"/>
      <c r="I1954" s="467">
        <v>0</v>
      </c>
    </row>
    <row r="1955" spans="1:10" ht="15" customHeight="1">
      <c r="A1955" s="333"/>
      <c r="C1955" s="193" t="s">
        <v>86</v>
      </c>
      <c r="D1955" s="194" t="s">
        <v>87</v>
      </c>
      <c r="E1955" s="195"/>
      <c r="F1955" s="196"/>
      <c r="G1955" s="196"/>
      <c r="H1955" s="196"/>
      <c r="I1955" s="464"/>
    </row>
    <row r="1956" spans="1:10" ht="15" customHeight="1">
      <c r="A1956" s="333"/>
      <c r="C1956" s="623" t="s">
        <v>88</v>
      </c>
      <c r="D1956" s="472"/>
      <c r="E1956" s="473"/>
      <c r="F1956" s="473"/>
      <c r="G1956" s="473"/>
      <c r="H1956" s="474"/>
      <c r="I1956" s="208">
        <f>I1955</f>
        <v>0</v>
      </c>
    </row>
    <row r="1957" spans="1:10" ht="15" customHeight="1">
      <c r="A1957" s="333"/>
      <c r="C1957" s="220" t="s">
        <v>89</v>
      </c>
      <c r="D1957" s="221" t="s">
        <v>90</v>
      </c>
      <c r="E1957" s="222"/>
      <c r="F1957" s="222"/>
      <c r="G1957" s="222"/>
      <c r="H1957" s="225"/>
      <c r="I1957" s="224">
        <f>I1952+I1954+I1956</f>
        <v>14934.4</v>
      </c>
    </row>
    <row r="1958" spans="1:10" ht="15" customHeight="1">
      <c r="A1958" s="333"/>
      <c r="C1958" s="220" t="s">
        <v>91</v>
      </c>
      <c r="D1958" s="221" t="s">
        <v>977</v>
      </c>
      <c r="E1958" s="222"/>
      <c r="F1958" s="222"/>
      <c r="G1958" s="225"/>
      <c r="H1958" s="96">
        <f>$M$3</f>
        <v>0.1</v>
      </c>
      <c r="I1958" s="224">
        <f>I1957*H1958</f>
        <v>1493.44</v>
      </c>
    </row>
    <row r="1959" spans="1:10" ht="15" customHeight="1">
      <c r="A1959" s="333"/>
      <c r="C1959" s="329" t="s">
        <v>93</v>
      </c>
      <c r="D1959" s="330" t="s">
        <v>94</v>
      </c>
      <c r="E1959" s="247"/>
      <c r="F1959" s="247"/>
      <c r="G1959" s="247"/>
      <c r="H1959" s="399"/>
      <c r="I1959" s="599">
        <f>SUM(I1957:I1958)</f>
        <v>16427.84</v>
      </c>
    </row>
    <row r="1960" spans="1:10" ht="15" customHeight="1">
      <c r="A1960" s="333"/>
      <c r="C1960" s="46"/>
      <c r="D1960" s="46"/>
      <c r="G1960" s="102"/>
      <c r="H1960" s="112"/>
      <c r="I1960" s="47"/>
    </row>
    <row r="1961" spans="1:10" ht="15" customHeight="1">
      <c r="A1961" s="333"/>
      <c r="C1961" s="590" t="s">
        <v>1090</v>
      </c>
      <c r="D1961" s="1381" t="s">
        <v>1089</v>
      </c>
      <c r="E1961" s="1385"/>
      <c r="F1961" s="1385"/>
      <c r="G1961" s="1385"/>
      <c r="H1961" s="1386"/>
      <c r="I1961" s="188">
        <f>ROUNDDOWN(I1975,-2)</f>
        <v>16400</v>
      </c>
    </row>
    <row r="1962" spans="1:10" ht="15" customHeight="1">
      <c r="A1962" s="333"/>
      <c r="B1962" s="113"/>
      <c r="C1962" s="189" t="s">
        <v>65</v>
      </c>
      <c r="D1962" s="190" t="s">
        <v>66</v>
      </c>
      <c r="E1962" s="190" t="s">
        <v>3</v>
      </c>
      <c r="F1962" s="190" t="s">
        <v>669</v>
      </c>
      <c r="G1962" s="190" t="s">
        <v>67</v>
      </c>
      <c r="H1962" s="190" t="s">
        <v>670</v>
      </c>
      <c r="I1962" s="482" t="s">
        <v>671</v>
      </c>
      <c r="J1962" s="47"/>
    </row>
    <row r="1963" spans="1:10" ht="15" customHeight="1">
      <c r="A1963" s="333"/>
      <c r="C1963" s="193" t="s">
        <v>69</v>
      </c>
      <c r="D1963" s="194" t="s">
        <v>672</v>
      </c>
      <c r="E1963" s="195"/>
      <c r="F1963" s="196"/>
      <c r="G1963" s="196"/>
      <c r="H1963" s="196"/>
      <c r="I1963" s="464"/>
    </row>
    <row r="1964" spans="1:10" ht="15" customHeight="1">
      <c r="A1964" s="333"/>
      <c r="C1964" s="199">
        <v>1</v>
      </c>
      <c r="D1964" s="195" t="s">
        <v>8</v>
      </c>
      <c r="E1964" s="200"/>
      <c r="F1964" s="200" t="s">
        <v>10</v>
      </c>
      <c r="G1964" s="201">
        <v>5.2900000000000003E-2</v>
      </c>
      <c r="H1964" s="62">
        <v>176000</v>
      </c>
      <c r="I1964" s="203">
        <f>G1964*H1964</f>
        <v>9310.4</v>
      </c>
    </row>
    <row r="1965" spans="1:10" ht="15" customHeight="1">
      <c r="A1965" s="333"/>
      <c r="C1965" s="199">
        <v>2</v>
      </c>
      <c r="D1965" s="195" t="s">
        <v>159</v>
      </c>
      <c r="E1965" s="200"/>
      <c r="F1965" s="200" t="s">
        <v>10</v>
      </c>
      <c r="G1965" s="201">
        <v>2.6499999999999999E-2</v>
      </c>
      <c r="H1965" s="62">
        <v>186000</v>
      </c>
      <c r="I1965" s="203">
        <f>G1965*H1965</f>
        <v>4929</v>
      </c>
    </row>
    <row r="1966" spans="1:10" ht="15" customHeight="1">
      <c r="A1966" s="333"/>
      <c r="C1966" s="199">
        <v>3</v>
      </c>
      <c r="D1966" s="195" t="s">
        <v>119</v>
      </c>
      <c r="E1966" s="200"/>
      <c r="F1966" s="200" t="s">
        <v>10</v>
      </c>
      <c r="G1966" s="201">
        <v>2.5999999999999999E-3</v>
      </c>
      <c r="H1966" s="62">
        <v>196000</v>
      </c>
      <c r="I1966" s="203">
        <f>G1966*H1966</f>
        <v>509.59999999999997</v>
      </c>
    </row>
    <row r="1967" spans="1:10" ht="15" customHeight="1">
      <c r="A1967" s="333"/>
      <c r="C1967" s="199">
        <v>4</v>
      </c>
      <c r="D1967" s="195" t="s">
        <v>31</v>
      </c>
      <c r="E1967" s="200"/>
      <c r="F1967" s="200" t="s">
        <v>10</v>
      </c>
      <c r="G1967" s="201">
        <v>8.9999999999999998E-4</v>
      </c>
      <c r="H1967" s="62">
        <v>206000</v>
      </c>
      <c r="I1967" s="203">
        <f>G1967*H1967</f>
        <v>185.4</v>
      </c>
    </row>
    <row r="1968" spans="1:10" ht="15" customHeight="1">
      <c r="A1968" s="333"/>
      <c r="C1968" s="623" t="s">
        <v>708</v>
      </c>
      <c r="D1968" s="469"/>
      <c r="E1968" s="470"/>
      <c r="F1968" s="470"/>
      <c r="G1968" s="470"/>
      <c r="H1968" s="471"/>
      <c r="I1968" s="208">
        <f>SUM(I1964:I1967)</f>
        <v>14934.4</v>
      </c>
    </row>
    <row r="1969" spans="1:10" ht="15" customHeight="1">
      <c r="A1969" s="333"/>
      <c r="C1969" s="193" t="s">
        <v>72</v>
      </c>
      <c r="D1969" s="194" t="s">
        <v>73</v>
      </c>
      <c r="E1969" s="195"/>
      <c r="F1969" s="196"/>
      <c r="G1969" s="196"/>
      <c r="H1969" s="196"/>
      <c r="I1969" s="464"/>
    </row>
    <row r="1970" spans="1:10" ht="15" customHeight="1">
      <c r="A1970" s="333"/>
      <c r="C1970" s="623" t="s">
        <v>85</v>
      </c>
      <c r="D1970" s="472"/>
      <c r="E1970" s="473"/>
      <c r="F1970" s="473"/>
      <c r="G1970" s="473"/>
      <c r="H1970" s="474"/>
      <c r="I1970" s="467">
        <v>0</v>
      </c>
    </row>
    <row r="1971" spans="1:10" ht="15" customHeight="1">
      <c r="A1971" s="333"/>
      <c r="C1971" s="193" t="s">
        <v>86</v>
      </c>
      <c r="D1971" s="194" t="s">
        <v>87</v>
      </c>
      <c r="E1971" s="195"/>
      <c r="F1971" s="196"/>
      <c r="G1971" s="196"/>
      <c r="H1971" s="196"/>
      <c r="I1971" s="464"/>
    </row>
    <row r="1972" spans="1:10" ht="15" customHeight="1">
      <c r="A1972" s="333"/>
      <c r="C1972" s="623" t="s">
        <v>88</v>
      </c>
      <c r="D1972" s="472"/>
      <c r="E1972" s="473"/>
      <c r="F1972" s="473"/>
      <c r="G1972" s="473"/>
      <c r="H1972" s="474"/>
      <c r="I1972" s="208">
        <f>I1971</f>
        <v>0</v>
      </c>
    </row>
    <row r="1973" spans="1:10" ht="15" customHeight="1">
      <c r="A1973" s="333"/>
      <c r="C1973" s="220" t="s">
        <v>89</v>
      </c>
      <c r="D1973" s="221" t="s">
        <v>90</v>
      </c>
      <c r="E1973" s="222"/>
      <c r="F1973" s="222"/>
      <c r="G1973" s="222"/>
      <c r="H1973" s="225"/>
      <c r="I1973" s="224">
        <f>I1968+I1970+I1972</f>
        <v>14934.4</v>
      </c>
    </row>
    <row r="1974" spans="1:10" ht="15" customHeight="1">
      <c r="A1974" s="333"/>
      <c r="C1974" s="220" t="s">
        <v>91</v>
      </c>
      <c r="D1974" s="221" t="s">
        <v>977</v>
      </c>
      <c r="E1974" s="222"/>
      <c r="F1974" s="222"/>
      <c r="G1974" s="225"/>
      <c r="H1974" s="96">
        <f>$M$3</f>
        <v>0.1</v>
      </c>
      <c r="I1974" s="224">
        <f>I1973*H1974</f>
        <v>1493.44</v>
      </c>
    </row>
    <row r="1975" spans="1:10" ht="15" customHeight="1">
      <c r="A1975" s="333"/>
      <c r="C1975" s="329" t="s">
        <v>93</v>
      </c>
      <c r="D1975" s="330" t="s">
        <v>94</v>
      </c>
      <c r="E1975" s="247"/>
      <c r="F1975" s="247"/>
      <c r="G1975" s="247"/>
      <c r="H1975" s="399"/>
      <c r="I1975" s="599">
        <f>SUM(I1973:I1974)</f>
        <v>16427.84</v>
      </c>
    </row>
    <row r="1976" spans="1:10" ht="15" customHeight="1">
      <c r="A1976" s="333"/>
      <c r="C1976" s="46"/>
      <c r="D1976" s="46"/>
      <c r="G1976" s="102"/>
      <c r="H1976" s="112"/>
      <c r="I1976" s="47"/>
    </row>
    <row r="1977" spans="1:10" ht="15" customHeight="1">
      <c r="A1977" s="333"/>
      <c r="B1977" s="113"/>
      <c r="C1977" s="590" t="s">
        <v>1091</v>
      </c>
      <c r="D1977" s="1381" t="s">
        <v>1092</v>
      </c>
      <c r="E1977" s="1385"/>
      <c r="F1977" s="1385"/>
      <c r="G1977" s="1385"/>
      <c r="H1977" s="1386"/>
      <c r="I1977" s="188">
        <f>ROUNDDOWN(I1991,-2)</f>
        <v>2600</v>
      </c>
      <c r="J1977" s="47"/>
    </row>
    <row r="1978" spans="1:10" ht="15" customHeight="1">
      <c r="A1978" s="333"/>
      <c r="C1978" s="189" t="s">
        <v>65</v>
      </c>
      <c r="D1978" s="190" t="s">
        <v>66</v>
      </c>
      <c r="E1978" s="190" t="s">
        <v>3</v>
      </c>
      <c r="F1978" s="190" t="s">
        <v>669</v>
      </c>
      <c r="G1978" s="190" t="s">
        <v>67</v>
      </c>
      <c r="H1978" s="190" t="s">
        <v>670</v>
      </c>
      <c r="I1978" s="482" t="s">
        <v>671</v>
      </c>
    </row>
    <row r="1979" spans="1:10" ht="15" customHeight="1">
      <c r="A1979" s="333"/>
      <c r="C1979" s="193" t="s">
        <v>69</v>
      </c>
      <c r="D1979" s="194" t="s">
        <v>672</v>
      </c>
      <c r="E1979" s="195"/>
      <c r="F1979" s="196"/>
      <c r="G1979" s="196"/>
      <c r="H1979" s="196"/>
      <c r="I1979" s="464"/>
    </row>
    <row r="1980" spans="1:10" ht="15" customHeight="1">
      <c r="A1980" s="333"/>
      <c r="C1980" s="199">
        <v>1</v>
      </c>
      <c r="D1980" s="195" t="s">
        <v>8</v>
      </c>
      <c r="E1980" s="200"/>
      <c r="F1980" s="200" t="s">
        <v>10</v>
      </c>
      <c r="G1980" s="201">
        <v>6.3E-3</v>
      </c>
      <c r="H1980" s="62">
        <v>176000</v>
      </c>
      <c r="I1980" s="203">
        <f>G1980*H1980</f>
        <v>1108.8</v>
      </c>
    </row>
    <row r="1981" spans="1:10" ht="15" customHeight="1">
      <c r="A1981" s="333"/>
      <c r="C1981" s="199">
        <v>2</v>
      </c>
      <c r="D1981" s="195" t="s">
        <v>159</v>
      </c>
      <c r="E1981" s="200"/>
      <c r="F1981" s="200" t="s">
        <v>10</v>
      </c>
      <c r="G1981" s="201">
        <v>6.3E-3</v>
      </c>
      <c r="H1981" s="62">
        <v>186000</v>
      </c>
      <c r="I1981" s="203">
        <f>G1981*H1981</f>
        <v>1171.8</v>
      </c>
    </row>
    <row r="1982" spans="1:10" ht="15" customHeight="1">
      <c r="A1982" s="333"/>
      <c r="C1982" s="199">
        <v>3</v>
      </c>
      <c r="D1982" s="195" t="s">
        <v>119</v>
      </c>
      <c r="E1982" s="200"/>
      <c r="F1982" s="200" t="s">
        <v>10</v>
      </c>
      <c r="G1982" s="201">
        <v>5.9999999999999995E-4</v>
      </c>
      <c r="H1982" s="62">
        <v>196000</v>
      </c>
      <c r="I1982" s="203">
        <f>G1982*H1982</f>
        <v>117.6</v>
      </c>
    </row>
    <row r="1983" spans="1:10" ht="15" customHeight="1">
      <c r="A1983" s="333"/>
      <c r="C1983" s="199">
        <v>4</v>
      </c>
      <c r="D1983" s="195" t="s">
        <v>31</v>
      </c>
      <c r="E1983" s="200"/>
      <c r="F1983" s="200" t="s">
        <v>10</v>
      </c>
      <c r="G1983" s="201">
        <v>2.0000000000000001E-4</v>
      </c>
      <c r="H1983" s="62">
        <v>206000</v>
      </c>
      <c r="I1983" s="203">
        <f>G1983*H1983</f>
        <v>41.2</v>
      </c>
    </row>
    <row r="1984" spans="1:10" ht="15" customHeight="1">
      <c r="A1984" s="333"/>
      <c r="C1984" s="623" t="s">
        <v>708</v>
      </c>
      <c r="D1984" s="469"/>
      <c r="E1984" s="470"/>
      <c r="F1984" s="470"/>
      <c r="G1984" s="470"/>
      <c r="H1984" s="471"/>
      <c r="I1984" s="208">
        <f>SUM(I1980:I1983)</f>
        <v>2439.3999999999996</v>
      </c>
    </row>
    <row r="1985" spans="1:10" ht="15" customHeight="1">
      <c r="A1985" s="333"/>
      <c r="C1985" s="193" t="s">
        <v>72</v>
      </c>
      <c r="D1985" s="194" t="s">
        <v>73</v>
      </c>
      <c r="E1985" s="195"/>
      <c r="F1985" s="196"/>
      <c r="G1985" s="196"/>
      <c r="H1985" s="196"/>
      <c r="I1985" s="464"/>
    </row>
    <row r="1986" spans="1:10" ht="15" customHeight="1">
      <c r="A1986" s="333"/>
      <c r="C1986" s="623" t="s">
        <v>85</v>
      </c>
      <c r="D1986" s="472"/>
      <c r="E1986" s="473"/>
      <c r="F1986" s="473"/>
      <c r="G1986" s="473"/>
      <c r="H1986" s="474"/>
      <c r="I1986" s="467">
        <v>0</v>
      </c>
    </row>
    <row r="1987" spans="1:10" ht="15" customHeight="1">
      <c r="A1987" s="333"/>
      <c r="C1987" s="193" t="s">
        <v>86</v>
      </c>
      <c r="D1987" s="194" t="s">
        <v>87</v>
      </c>
      <c r="E1987" s="195"/>
      <c r="F1987" s="196"/>
      <c r="G1987" s="196"/>
      <c r="H1987" s="196"/>
      <c r="I1987" s="464"/>
    </row>
    <row r="1988" spans="1:10" ht="15" customHeight="1">
      <c r="A1988" s="333"/>
      <c r="C1988" s="623" t="s">
        <v>88</v>
      </c>
      <c r="D1988" s="472"/>
      <c r="E1988" s="473"/>
      <c r="F1988" s="473"/>
      <c r="G1988" s="473"/>
      <c r="H1988" s="474"/>
      <c r="I1988" s="208">
        <f>I1987</f>
        <v>0</v>
      </c>
    </row>
    <row r="1989" spans="1:10" ht="15" customHeight="1">
      <c r="A1989" s="333"/>
      <c r="C1989" s="220" t="s">
        <v>89</v>
      </c>
      <c r="D1989" s="221" t="s">
        <v>90</v>
      </c>
      <c r="E1989" s="222"/>
      <c r="F1989" s="222"/>
      <c r="G1989" s="222"/>
      <c r="H1989" s="225"/>
      <c r="I1989" s="224">
        <f>I1984+I1986+I1988</f>
        <v>2439.3999999999996</v>
      </c>
    </row>
    <row r="1990" spans="1:10" ht="15" customHeight="1">
      <c r="A1990" s="333"/>
      <c r="C1990" s="220" t="s">
        <v>91</v>
      </c>
      <c r="D1990" s="221" t="s">
        <v>977</v>
      </c>
      <c r="E1990" s="222"/>
      <c r="F1990" s="222"/>
      <c r="G1990" s="225"/>
      <c r="H1990" s="96">
        <f>$M$3</f>
        <v>0.1</v>
      </c>
      <c r="I1990" s="224">
        <f>I1989*H1990</f>
        <v>243.93999999999997</v>
      </c>
    </row>
    <row r="1991" spans="1:10" ht="15" customHeight="1">
      <c r="A1991" s="333"/>
      <c r="B1991" s="113"/>
      <c r="C1991" s="329" t="s">
        <v>93</v>
      </c>
      <c r="D1991" s="330" t="s">
        <v>94</v>
      </c>
      <c r="E1991" s="247"/>
      <c r="F1991" s="247"/>
      <c r="G1991" s="247"/>
      <c r="H1991" s="399"/>
      <c r="I1991" s="599">
        <f>SUM(I1989:I1990)</f>
        <v>2683.3399999999997</v>
      </c>
      <c r="J1991" s="47"/>
    </row>
    <row r="1992" spans="1:10" ht="15" customHeight="1">
      <c r="A1992" s="333"/>
      <c r="C1992" s="46"/>
      <c r="D1992" s="46"/>
      <c r="E1992" s="335"/>
      <c r="F1992" s="335"/>
      <c r="G1992" s="113"/>
      <c r="H1992" s="46"/>
      <c r="I1992" s="46"/>
    </row>
    <row r="1993" spans="1:10" ht="15" customHeight="1">
      <c r="A1993" s="333"/>
      <c r="C1993" s="590" t="s">
        <v>1093</v>
      </c>
      <c r="D1993" s="1381" t="s">
        <v>1094</v>
      </c>
      <c r="E1993" s="1385"/>
      <c r="F1993" s="1385"/>
      <c r="G1993" s="1385"/>
      <c r="H1993" s="1386"/>
      <c r="I1993" s="188">
        <f>ROUNDDOWN(I2007,-2)</f>
        <v>90200</v>
      </c>
    </row>
    <row r="1994" spans="1:10" ht="15" customHeight="1">
      <c r="A1994" s="333"/>
      <c r="C1994" s="189" t="s">
        <v>65</v>
      </c>
      <c r="D1994" s="190" t="s">
        <v>66</v>
      </c>
      <c r="E1994" s="190" t="s">
        <v>3</v>
      </c>
      <c r="F1994" s="190" t="s">
        <v>669</v>
      </c>
      <c r="G1994" s="190" t="s">
        <v>67</v>
      </c>
      <c r="H1994" s="190" t="s">
        <v>670</v>
      </c>
      <c r="I1994" s="482" t="s">
        <v>671</v>
      </c>
    </row>
    <row r="1995" spans="1:10" ht="15" customHeight="1">
      <c r="A1995" s="333"/>
      <c r="C1995" s="193" t="s">
        <v>69</v>
      </c>
      <c r="D1995" s="194" t="s">
        <v>672</v>
      </c>
      <c r="E1995" s="195"/>
      <c r="F1995" s="196"/>
      <c r="G1995" s="196"/>
      <c r="H1995" s="196"/>
      <c r="I1995" s="464"/>
    </row>
    <row r="1996" spans="1:10" ht="15" customHeight="1">
      <c r="A1996" s="333"/>
      <c r="C1996" s="199">
        <v>1</v>
      </c>
      <c r="D1996" s="195" t="s">
        <v>8</v>
      </c>
      <c r="E1996" s="200"/>
      <c r="F1996" s="200" t="s">
        <v>10</v>
      </c>
      <c r="G1996" s="201">
        <v>0.23810000000000001</v>
      </c>
      <c r="H1996" s="62">
        <v>176000</v>
      </c>
      <c r="I1996" s="203">
        <f>G1996*H1996</f>
        <v>41905.599999999999</v>
      </c>
    </row>
    <row r="1997" spans="1:10" ht="15" customHeight="1">
      <c r="A1997" s="333"/>
      <c r="C1997" s="199">
        <v>2</v>
      </c>
      <c r="D1997" s="195" t="s">
        <v>159</v>
      </c>
      <c r="E1997" s="200"/>
      <c r="F1997" s="200" t="s">
        <v>10</v>
      </c>
      <c r="G1997" s="201">
        <v>0.19900000000000001</v>
      </c>
      <c r="H1997" s="62">
        <v>186000</v>
      </c>
      <c r="I1997" s="203">
        <f>G1997*H1997</f>
        <v>37014</v>
      </c>
    </row>
    <row r="1998" spans="1:10" ht="15" customHeight="1">
      <c r="A1998" s="333"/>
      <c r="C1998" s="199">
        <v>3</v>
      </c>
      <c r="D1998" s="195" t="s">
        <v>119</v>
      </c>
      <c r="E1998" s="200"/>
      <c r="F1998" s="200" t="s">
        <v>10</v>
      </c>
      <c r="G1998" s="201">
        <v>1.1900000000000001E-2</v>
      </c>
      <c r="H1998" s="62">
        <v>196000</v>
      </c>
      <c r="I1998" s="203">
        <f>G1998*H1998</f>
        <v>2332.4</v>
      </c>
    </row>
    <row r="1999" spans="1:10" ht="15" customHeight="1">
      <c r="A1999" s="333"/>
      <c r="C1999" s="199">
        <v>4</v>
      </c>
      <c r="D1999" s="195" t="s">
        <v>31</v>
      </c>
      <c r="E1999" s="200"/>
      <c r="F1999" s="200" t="s">
        <v>10</v>
      </c>
      <c r="G1999" s="201">
        <v>4.0000000000000001E-3</v>
      </c>
      <c r="H1999" s="62">
        <v>206000</v>
      </c>
      <c r="I1999" s="203">
        <f>G1999*H1999</f>
        <v>824</v>
      </c>
    </row>
    <row r="2000" spans="1:10" ht="15" customHeight="1">
      <c r="A2000" s="333"/>
      <c r="C2000" s="623" t="s">
        <v>708</v>
      </c>
      <c r="D2000" s="469"/>
      <c r="E2000" s="470"/>
      <c r="F2000" s="470"/>
      <c r="G2000" s="470"/>
      <c r="H2000" s="471"/>
      <c r="I2000" s="208">
        <f>SUM(I1996:I1999)</f>
        <v>82076</v>
      </c>
    </row>
    <row r="2001" spans="1:10" ht="15" customHeight="1">
      <c r="A2001" s="333"/>
      <c r="C2001" s="193" t="s">
        <v>72</v>
      </c>
      <c r="D2001" s="194" t="s">
        <v>73</v>
      </c>
      <c r="E2001" s="195"/>
      <c r="F2001" s="196"/>
      <c r="G2001" s="196"/>
      <c r="H2001" s="196"/>
      <c r="I2001" s="464"/>
    </row>
    <row r="2002" spans="1:10" ht="15" customHeight="1">
      <c r="A2002" s="333"/>
      <c r="C2002" s="623" t="s">
        <v>85</v>
      </c>
      <c r="D2002" s="472"/>
      <c r="E2002" s="473"/>
      <c r="F2002" s="473"/>
      <c r="G2002" s="473"/>
      <c r="H2002" s="474"/>
      <c r="I2002" s="467">
        <v>0</v>
      </c>
    </row>
    <row r="2003" spans="1:10" ht="15" customHeight="1">
      <c r="A2003" s="333"/>
      <c r="C2003" s="193" t="s">
        <v>86</v>
      </c>
      <c r="D2003" s="194" t="s">
        <v>87</v>
      </c>
      <c r="E2003" s="195"/>
      <c r="F2003" s="196"/>
      <c r="G2003" s="196"/>
      <c r="H2003" s="196"/>
      <c r="I2003" s="464"/>
    </row>
    <row r="2004" spans="1:10" ht="15" customHeight="1">
      <c r="A2004" s="333"/>
      <c r="C2004" s="623" t="s">
        <v>88</v>
      </c>
      <c r="D2004" s="472"/>
      <c r="E2004" s="473"/>
      <c r="F2004" s="473"/>
      <c r="G2004" s="473"/>
      <c r="H2004" s="474"/>
      <c r="I2004" s="208">
        <f>I2003</f>
        <v>0</v>
      </c>
    </row>
    <row r="2005" spans="1:10" ht="15" customHeight="1">
      <c r="A2005" s="333"/>
      <c r="C2005" s="220" t="s">
        <v>89</v>
      </c>
      <c r="D2005" s="221" t="s">
        <v>90</v>
      </c>
      <c r="E2005" s="222"/>
      <c r="F2005" s="222"/>
      <c r="G2005" s="222"/>
      <c r="H2005" s="225"/>
      <c r="I2005" s="224">
        <f>I2000+I2002+I2004</f>
        <v>82076</v>
      </c>
    </row>
    <row r="2006" spans="1:10" ht="15" customHeight="1">
      <c r="A2006" s="333"/>
      <c r="B2006" s="113"/>
      <c r="C2006" s="220" t="s">
        <v>91</v>
      </c>
      <c r="D2006" s="221" t="s">
        <v>977</v>
      </c>
      <c r="E2006" s="222"/>
      <c r="F2006" s="222"/>
      <c r="G2006" s="225"/>
      <c r="H2006" s="96">
        <f>$M$3</f>
        <v>0.1</v>
      </c>
      <c r="I2006" s="224">
        <f>I2005*H2006</f>
        <v>8207.6</v>
      </c>
      <c r="J2006" s="47"/>
    </row>
    <row r="2007" spans="1:10" ht="15" customHeight="1">
      <c r="A2007" s="333"/>
      <c r="C2007" s="329" t="s">
        <v>93</v>
      </c>
      <c r="D2007" s="330" t="s">
        <v>94</v>
      </c>
      <c r="E2007" s="247"/>
      <c r="F2007" s="247"/>
      <c r="G2007" s="247"/>
      <c r="H2007" s="399"/>
      <c r="I2007" s="599">
        <f>SUM(I2005:I2006)</f>
        <v>90283.6</v>
      </c>
    </row>
    <row r="2008" spans="1:10" ht="15" customHeight="1">
      <c r="A2008" s="333"/>
      <c r="C2008" s="46"/>
      <c r="D2008" s="46"/>
      <c r="G2008" s="102"/>
      <c r="H2008" s="112"/>
      <c r="I2008" s="47"/>
    </row>
    <row r="2009" spans="1:10" ht="15" customHeight="1">
      <c r="A2009" s="333"/>
      <c r="C2009" s="590" t="s">
        <v>1095</v>
      </c>
      <c r="D2009" s="1381" t="s">
        <v>1094</v>
      </c>
      <c r="E2009" s="1385"/>
      <c r="F2009" s="1385"/>
      <c r="G2009" s="1385"/>
      <c r="H2009" s="1386"/>
      <c r="I2009" s="188">
        <f>ROUNDDOWN(I2023,-2)</f>
        <v>103500</v>
      </c>
    </row>
    <row r="2010" spans="1:10" ht="15" customHeight="1">
      <c r="A2010" s="333"/>
      <c r="C2010" s="189" t="s">
        <v>65</v>
      </c>
      <c r="D2010" s="190" t="s">
        <v>66</v>
      </c>
      <c r="E2010" s="190" t="s">
        <v>3</v>
      </c>
      <c r="F2010" s="190" t="s">
        <v>669</v>
      </c>
      <c r="G2010" s="190" t="s">
        <v>67</v>
      </c>
      <c r="H2010" s="190" t="s">
        <v>670</v>
      </c>
      <c r="I2010" s="482" t="s">
        <v>671</v>
      </c>
    </row>
    <row r="2011" spans="1:10" ht="15" customHeight="1">
      <c r="A2011" s="333"/>
      <c r="C2011" s="193" t="s">
        <v>69</v>
      </c>
      <c r="D2011" s="194" t="s">
        <v>672</v>
      </c>
      <c r="E2011" s="195"/>
      <c r="F2011" s="196"/>
      <c r="G2011" s="196"/>
      <c r="H2011" s="196"/>
      <c r="I2011" s="464"/>
    </row>
    <row r="2012" spans="1:10" ht="15" customHeight="1">
      <c r="A2012" s="333"/>
      <c r="C2012" s="199">
        <v>1</v>
      </c>
      <c r="D2012" s="195" t="s">
        <v>8</v>
      </c>
      <c r="E2012" s="200"/>
      <c r="F2012" s="200" t="s">
        <v>10</v>
      </c>
      <c r="G2012" s="201">
        <v>0.33329999999999999</v>
      </c>
      <c r="H2012" s="62">
        <v>176000</v>
      </c>
      <c r="I2012" s="203">
        <f>G2012*H2012</f>
        <v>58660.799999999996</v>
      </c>
    </row>
    <row r="2013" spans="1:10" ht="15" customHeight="1">
      <c r="A2013" s="333"/>
      <c r="C2013" s="199">
        <v>2</v>
      </c>
      <c r="D2013" s="195" t="s">
        <v>159</v>
      </c>
      <c r="E2013" s="200"/>
      <c r="F2013" s="200" t="s">
        <v>10</v>
      </c>
      <c r="G2013" s="201">
        <v>0.16669999999999999</v>
      </c>
      <c r="H2013" s="62">
        <v>186000</v>
      </c>
      <c r="I2013" s="203">
        <f>G2013*H2013</f>
        <v>31006.199999999997</v>
      </c>
    </row>
    <row r="2014" spans="1:10" ht="15" customHeight="1">
      <c r="A2014" s="333"/>
      <c r="C2014" s="199">
        <v>3</v>
      </c>
      <c r="D2014" s="195" t="s">
        <v>119</v>
      </c>
      <c r="E2014" s="200"/>
      <c r="F2014" s="200" t="s">
        <v>10</v>
      </c>
      <c r="G2014" s="201">
        <v>1.67E-2</v>
      </c>
      <c r="H2014" s="62">
        <v>196000</v>
      </c>
      <c r="I2014" s="203">
        <f>G2014*H2014</f>
        <v>3273.2</v>
      </c>
    </row>
    <row r="2015" spans="1:10" ht="15" customHeight="1">
      <c r="A2015" s="333"/>
      <c r="C2015" s="199">
        <v>4</v>
      </c>
      <c r="D2015" s="195" t="s">
        <v>31</v>
      </c>
      <c r="E2015" s="200"/>
      <c r="F2015" s="200" t="s">
        <v>10</v>
      </c>
      <c r="G2015" s="201">
        <v>5.5999999999999999E-3</v>
      </c>
      <c r="H2015" s="62">
        <v>206000</v>
      </c>
      <c r="I2015" s="203">
        <f>G2015*H2015</f>
        <v>1153.5999999999999</v>
      </c>
    </row>
    <row r="2016" spans="1:10" ht="15" customHeight="1">
      <c r="A2016" s="333"/>
      <c r="C2016" s="623" t="s">
        <v>708</v>
      </c>
      <c r="D2016" s="469"/>
      <c r="E2016" s="470"/>
      <c r="F2016" s="470"/>
      <c r="G2016" s="470"/>
      <c r="H2016" s="471"/>
      <c r="I2016" s="208">
        <f>SUM(I2012:I2015)</f>
        <v>94093.8</v>
      </c>
    </row>
    <row r="2017" spans="1:10" ht="15" customHeight="1">
      <c r="A2017" s="333"/>
      <c r="C2017" s="193" t="s">
        <v>72</v>
      </c>
      <c r="D2017" s="194" t="s">
        <v>73</v>
      </c>
      <c r="E2017" s="195"/>
      <c r="F2017" s="196"/>
      <c r="G2017" s="196"/>
      <c r="H2017" s="196"/>
      <c r="I2017" s="464"/>
    </row>
    <row r="2018" spans="1:10" ht="15" customHeight="1">
      <c r="A2018" s="333"/>
      <c r="C2018" s="623" t="s">
        <v>85</v>
      </c>
      <c r="D2018" s="472"/>
      <c r="E2018" s="473"/>
      <c r="F2018" s="473"/>
      <c r="G2018" s="473"/>
      <c r="H2018" s="474"/>
      <c r="I2018" s="467">
        <v>0</v>
      </c>
    </row>
    <row r="2019" spans="1:10" ht="15" customHeight="1">
      <c r="A2019" s="333"/>
      <c r="C2019" s="193" t="s">
        <v>86</v>
      </c>
      <c r="D2019" s="194" t="s">
        <v>87</v>
      </c>
      <c r="E2019" s="195"/>
      <c r="F2019" s="196"/>
      <c r="G2019" s="196"/>
      <c r="H2019" s="196"/>
      <c r="I2019" s="464"/>
    </row>
    <row r="2020" spans="1:10" ht="15" customHeight="1">
      <c r="A2020" s="333"/>
      <c r="C2020" s="623" t="s">
        <v>88</v>
      </c>
      <c r="D2020" s="472"/>
      <c r="E2020" s="473"/>
      <c r="F2020" s="473"/>
      <c r="G2020" s="473"/>
      <c r="H2020" s="474"/>
      <c r="I2020" s="208">
        <f>I2019</f>
        <v>0</v>
      </c>
    </row>
    <row r="2021" spans="1:10" ht="15" customHeight="1">
      <c r="A2021" s="333"/>
      <c r="C2021" s="220" t="s">
        <v>89</v>
      </c>
      <c r="D2021" s="221" t="s">
        <v>90</v>
      </c>
      <c r="E2021" s="222"/>
      <c r="F2021" s="222"/>
      <c r="G2021" s="222"/>
      <c r="H2021" s="225"/>
      <c r="I2021" s="224">
        <f>I2016+I2018+I2020</f>
        <v>94093.8</v>
      </c>
    </row>
    <row r="2022" spans="1:10" ht="15" customHeight="1">
      <c r="A2022" s="333"/>
      <c r="C2022" s="220" t="s">
        <v>91</v>
      </c>
      <c r="D2022" s="221" t="s">
        <v>977</v>
      </c>
      <c r="E2022" s="222"/>
      <c r="F2022" s="222"/>
      <c r="G2022" s="225"/>
      <c r="H2022" s="96">
        <f>$M$3</f>
        <v>0.1</v>
      </c>
      <c r="I2022" s="224">
        <f>I2021*H2022</f>
        <v>9409.380000000001</v>
      </c>
    </row>
    <row r="2023" spans="1:10" ht="15" customHeight="1">
      <c r="A2023" s="333"/>
      <c r="C2023" s="329" t="s">
        <v>93</v>
      </c>
      <c r="D2023" s="330" t="s">
        <v>94</v>
      </c>
      <c r="E2023" s="247"/>
      <c r="F2023" s="247"/>
      <c r="G2023" s="247"/>
      <c r="H2023" s="399"/>
      <c r="I2023" s="599">
        <f>SUM(I2021:I2022)</f>
        <v>103503.18000000001</v>
      </c>
    </row>
    <row r="2024" spans="1:10" ht="15" customHeight="1">
      <c r="A2024" s="333"/>
      <c r="C2024" s="46"/>
      <c r="D2024" s="46"/>
      <c r="G2024" s="102"/>
      <c r="H2024" s="112"/>
      <c r="I2024" s="47"/>
    </row>
    <row r="2025" spans="1:10" ht="15" customHeight="1">
      <c r="A2025" s="333"/>
      <c r="B2025" s="113"/>
      <c r="C2025" s="590" t="s">
        <v>1096</v>
      </c>
      <c r="D2025" s="1381" t="s">
        <v>1097</v>
      </c>
      <c r="E2025" s="1385"/>
      <c r="F2025" s="1385"/>
      <c r="G2025" s="1385"/>
      <c r="H2025" s="1386"/>
      <c r="I2025" s="188">
        <f>ROUNDDOWN(I2039,-2)</f>
        <v>29500</v>
      </c>
      <c r="J2025" s="47"/>
    </row>
    <row r="2026" spans="1:10" ht="15" customHeight="1">
      <c r="A2026" s="333"/>
      <c r="C2026" s="189" t="s">
        <v>65</v>
      </c>
      <c r="D2026" s="190" t="s">
        <v>66</v>
      </c>
      <c r="E2026" s="190" t="s">
        <v>3</v>
      </c>
      <c r="F2026" s="190" t="s">
        <v>669</v>
      </c>
      <c r="G2026" s="190" t="s">
        <v>67</v>
      </c>
      <c r="H2026" s="190" t="s">
        <v>670</v>
      </c>
      <c r="I2026" s="482" t="s">
        <v>671</v>
      </c>
    </row>
    <row r="2027" spans="1:10" ht="15" customHeight="1">
      <c r="A2027" s="333"/>
      <c r="C2027" s="193" t="s">
        <v>69</v>
      </c>
      <c r="D2027" s="194" t="s">
        <v>672</v>
      </c>
      <c r="E2027" s="195"/>
      <c r="F2027" s="196"/>
      <c r="G2027" s="196"/>
      <c r="H2027" s="196"/>
      <c r="I2027" s="464"/>
    </row>
    <row r="2028" spans="1:10" ht="15" customHeight="1">
      <c r="A2028" s="333"/>
      <c r="C2028" s="199">
        <v>1</v>
      </c>
      <c r="D2028" s="195" t="s">
        <v>8</v>
      </c>
      <c r="E2028" s="200"/>
      <c r="F2028" s="200" t="s">
        <v>10</v>
      </c>
      <c r="G2028" s="201">
        <v>9.5200000000000007E-2</v>
      </c>
      <c r="H2028" s="62">
        <v>176000</v>
      </c>
      <c r="I2028" s="203">
        <f>G2028*H2028</f>
        <v>16755.2</v>
      </c>
    </row>
    <row r="2029" spans="1:10" ht="15" customHeight="1">
      <c r="A2029" s="333"/>
      <c r="C2029" s="199">
        <v>2</v>
      </c>
      <c r="D2029" s="195" t="s">
        <v>159</v>
      </c>
      <c r="E2029" s="200"/>
      <c r="F2029" s="200" t="s">
        <v>10</v>
      </c>
      <c r="G2029" s="201">
        <v>4.7600000000000003E-2</v>
      </c>
      <c r="H2029" s="62">
        <v>186000</v>
      </c>
      <c r="I2029" s="203">
        <f>G2029*H2029</f>
        <v>8853.6</v>
      </c>
    </row>
    <row r="2030" spans="1:10" ht="15" customHeight="1">
      <c r="A2030" s="333"/>
      <c r="C2030" s="199">
        <v>3</v>
      </c>
      <c r="D2030" s="195" t="s">
        <v>119</v>
      </c>
      <c r="E2030" s="200"/>
      <c r="F2030" s="200" t="s">
        <v>10</v>
      </c>
      <c r="G2030" s="201">
        <v>4.7999999999999996E-3</v>
      </c>
      <c r="H2030" s="62">
        <v>196000</v>
      </c>
      <c r="I2030" s="203">
        <f>G2030*H2030</f>
        <v>940.8</v>
      </c>
    </row>
    <row r="2031" spans="1:10" ht="15" customHeight="1">
      <c r="A2031" s="333"/>
      <c r="C2031" s="199">
        <v>4</v>
      </c>
      <c r="D2031" s="195" t="s">
        <v>31</v>
      </c>
      <c r="E2031" s="200"/>
      <c r="F2031" s="200" t="s">
        <v>10</v>
      </c>
      <c r="G2031" s="201">
        <v>1.6000000000000001E-3</v>
      </c>
      <c r="H2031" s="62">
        <v>206000</v>
      </c>
      <c r="I2031" s="203">
        <f>G2031*H2031</f>
        <v>329.6</v>
      </c>
    </row>
    <row r="2032" spans="1:10" ht="15" customHeight="1">
      <c r="A2032" s="333"/>
      <c r="C2032" s="623" t="s">
        <v>708</v>
      </c>
      <c r="D2032" s="469"/>
      <c r="E2032" s="470"/>
      <c r="F2032" s="470"/>
      <c r="G2032" s="470"/>
      <c r="H2032" s="471"/>
      <c r="I2032" s="208">
        <f>SUM(I2028:I2031)</f>
        <v>26879.200000000001</v>
      </c>
    </row>
    <row r="2033" spans="1:10" ht="15" customHeight="1">
      <c r="A2033" s="333"/>
      <c r="C2033" s="193" t="s">
        <v>72</v>
      </c>
      <c r="D2033" s="194" t="s">
        <v>73</v>
      </c>
      <c r="E2033" s="195"/>
      <c r="F2033" s="196"/>
      <c r="G2033" s="196"/>
      <c r="H2033" s="196"/>
      <c r="I2033" s="464"/>
    </row>
    <row r="2034" spans="1:10" ht="15" customHeight="1">
      <c r="A2034" s="333"/>
      <c r="C2034" s="623" t="s">
        <v>85</v>
      </c>
      <c r="D2034" s="472"/>
      <c r="E2034" s="473"/>
      <c r="F2034" s="473"/>
      <c r="G2034" s="473"/>
      <c r="H2034" s="474"/>
      <c r="I2034" s="467">
        <v>0</v>
      </c>
    </row>
    <row r="2035" spans="1:10" ht="15" customHeight="1">
      <c r="A2035" s="333"/>
      <c r="C2035" s="193" t="s">
        <v>86</v>
      </c>
      <c r="D2035" s="194" t="s">
        <v>87</v>
      </c>
      <c r="E2035" s="195"/>
      <c r="F2035" s="196"/>
      <c r="G2035" s="196"/>
      <c r="H2035" s="196"/>
      <c r="I2035" s="464"/>
    </row>
    <row r="2036" spans="1:10" ht="15" customHeight="1">
      <c r="A2036" s="333"/>
      <c r="C2036" s="623" t="s">
        <v>88</v>
      </c>
      <c r="D2036" s="472"/>
      <c r="E2036" s="473"/>
      <c r="F2036" s="473"/>
      <c r="G2036" s="473"/>
      <c r="H2036" s="474"/>
      <c r="I2036" s="208">
        <f>I2035</f>
        <v>0</v>
      </c>
    </row>
    <row r="2037" spans="1:10" ht="15" customHeight="1">
      <c r="A2037" s="333"/>
      <c r="C2037" s="220" t="s">
        <v>89</v>
      </c>
      <c r="D2037" s="221" t="s">
        <v>90</v>
      </c>
      <c r="E2037" s="222"/>
      <c r="F2037" s="222"/>
      <c r="G2037" s="222"/>
      <c r="H2037" s="225"/>
      <c r="I2037" s="224">
        <f>I2032+I2034+I2036</f>
        <v>26879.200000000001</v>
      </c>
    </row>
    <row r="2038" spans="1:10" ht="15" customHeight="1">
      <c r="A2038" s="333"/>
      <c r="C2038" s="220" t="s">
        <v>91</v>
      </c>
      <c r="D2038" s="221" t="s">
        <v>977</v>
      </c>
      <c r="E2038" s="222"/>
      <c r="F2038" s="222"/>
      <c r="G2038" s="225"/>
      <c r="H2038" s="96">
        <f>$M$3</f>
        <v>0.1</v>
      </c>
      <c r="I2038" s="224">
        <f>I2037*H2038</f>
        <v>2687.92</v>
      </c>
    </row>
    <row r="2039" spans="1:10" ht="15" customHeight="1">
      <c r="A2039" s="333"/>
      <c r="C2039" s="329" t="s">
        <v>93</v>
      </c>
      <c r="D2039" s="330" t="s">
        <v>94</v>
      </c>
      <c r="E2039" s="247"/>
      <c r="F2039" s="247"/>
      <c r="G2039" s="247"/>
      <c r="H2039" s="399"/>
      <c r="I2039" s="599">
        <f>SUM(I2037:I2038)</f>
        <v>29567.120000000003</v>
      </c>
    </row>
    <row r="2040" spans="1:10" ht="15" customHeight="1">
      <c r="A2040" s="333"/>
      <c r="C2040" s="46"/>
      <c r="D2040" s="46"/>
      <c r="G2040" s="102"/>
      <c r="H2040" s="112"/>
      <c r="I2040" s="47"/>
    </row>
    <row r="2041" spans="1:10" ht="15" customHeight="1">
      <c r="A2041" s="333"/>
      <c r="B2041" s="334"/>
      <c r="C2041" s="590" t="s">
        <v>1098</v>
      </c>
      <c r="D2041" s="1381" t="s">
        <v>1099</v>
      </c>
      <c r="E2041" s="1385"/>
      <c r="F2041" s="1385"/>
      <c r="G2041" s="1385"/>
      <c r="H2041" s="1386"/>
      <c r="I2041" s="188">
        <f>ROUNDDOWN(I2055,-2)</f>
        <v>36900</v>
      </c>
    </row>
    <row r="2042" spans="1:10" ht="15" customHeight="1">
      <c r="A2042" s="333"/>
      <c r="B2042" s="113"/>
      <c r="C2042" s="189" t="s">
        <v>65</v>
      </c>
      <c r="D2042" s="190" t="s">
        <v>66</v>
      </c>
      <c r="E2042" s="190" t="s">
        <v>3</v>
      </c>
      <c r="F2042" s="190" t="s">
        <v>669</v>
      </c>
      <c r="G2042" s="190" t="s">
        <v>67</v>
      </c>
      <c r="H2042" s="190" t="s">
        <v>670</v>
      </c>
      <c r="I2042" s="482" t="s">
        <v>671</v>
      </c>
      <c r="J2042" s="47"/>
    </row>
    <row r="2043" spans="1:10" ht="15" customHeight="1">
      <c r="A2043" s="333"/>
      <c r="C2043" s="193" t="s">
        <v>69</v>
      </c>
      <c r="D2043" s="194" t="s">
        <v>672</v>
      </c>
      <c r="E2043" s="195"/>
      <c r="F2043" s="196"/>
      <c r="G2043" s="196"/>
      <c r="H2043" s="196"/>
      <c r="I2043" s="464"/>
    </row>
    <row r="2044" spans="1:10" ht="15" customHeight="1">
      <c r="A2044" s="333"/>
      <c r="C2044" s="199">
        <v>1</v>
      </c>
      <c r="D2044" s="195" t="s">
        <v>8</v>
      </c>
      <c r="E2044" s="200"/>
      <c r="F2044" s="200" t="s">
        <v>10</v>
      </c>
      <c r="G2044" s="201">
        <v>0.11899999999999999</v>
      </c>
      <c r="H2044" s="62">
        <v>176000</v>
      </c>
      <c r="I2044" s="203">
        <f>G2044*H2044</f>
        <v>20944</v>
      </c>
    </row>
    <row r="2045" spans="1:10" ht="15" customHeight="1">
      <c r="A2045" s="333"/>
      <c r="C2045" s="199">
        <v>2</v>
      </c>
      <c r="D2045" s="195" t="s">
        <v>159</v>
      </c>
      <c r="E2045" s="200"/>
      <c r="F2045" s="200" t="s">
        <v>10</v>
      </c>
      <c r="G2045" s="201">
        <v>5.9499999999999997E-2</v>
      </c>
      <c r="H2045" s="62">
        <v>186000</v>
      </c>
      <c r="I2045" s="203">
        <f>G2045*H2045</f>
        <v>11067</v>
      </c>
    </row>
    <row r="2046" spans="1:10" ht="15" customHeight="1">
      <c r="A2046" s="333"/>
      <c r="C2046" s="199">
        <v>3</v>
      </c>
      <c r="D2046" s="195" t="s">
        <v>119</v>
      </c>
      <c r="E2046" s="200"/>
      <c r="F2046" s="200" t="s">
        <v>10</v>
      </c>
      <c r="G2046" s="201">
        <v>6.0000000000000001E-3</v>
      </c>
      <c r="H2046" s="62">
        <v>196000</v>
      </c>
      <c r="I2046" s="203">
        <f>G2046*H2046</f>
        <v>1176</v>
      </c>
    </row>
    <row r="2047" spans="1:10" ht="15" customHeight="1">
      <c r="A2047" s="333"/>
      <c r="C2047" s="199">
        <v>4</v>
      </c>
      <c r="D2047" s="195" t="s">
        <v>31</v>
      </c>
      <c r="E2047" s="200"/>
      <c r="F2047" s="200" t="s">
        <v>10</v>
      </c>
      <c r="G2047" s="201">
        <v>2E-3</v>
      </c>
      <c r="H2047" s="62">
        <v>206000</v>
      </c>
      <c r="I2047" s="203">
        <f>G2047*H2047</f>
        <v>412</v>
      </c>
    </row>
    <row r="2048" spans="1:10" ht="15" customHeight="1">
      <c r="A2048" s="333"/>
      <c r="C2048" s="623" t="s">
        <v>708</v>
      </c>
      <c r="D2048" s="469"/>
      <c r="E2048" s="470"/>
      <c r="F2048" s="470"/>
      <c r="G2048" s="470"/>
      <c r="H2048" s="471"/>
      <c r="I2048" s="208">
        <f>SUM(I2044:I2047)</f>
        <v>33599</v>
      </c>
    </row>
    <row r="2049" spans="1:10" ht="15" customHeight="1">
      <c r="A2049" s="333"/>
      <c r="C2049" s="193" t="s">
        <v>72</v>
      </c>
      <c r="D2049" s="194" t="s">
        <v>73</v>
      </c>
      <c r="E2049" s="195"/>
      <c r="F2049" s="196"/>
      <c r="G2049" s="196"/>
      <c r="H2049" s="196"/>
      <c r="I2049" s="464"/>
    </row>
    <row r="2050" spans="1:10" ht="15" customHeight="1">
      <c r="A2050" s="333"/>
      <c r="C2050" s="623" t="s">
        <v>85</v>
      </c>
      <c r="D2050" s="472"/>
      <c r="E2050" s="473"/>
      <c r="F2050" s="473"/>
      <c r="G2050" s="473"/>
      <c r="H2050" s="474"/>
      <c r="I2050" s="467">
        <v>0</v>
      </c>
    </row>
    <row r="2051" spans="1:10" ht="15" customHeight="1">
      <c r="A2051" s="333"/>
      <c r="C2051" s="193" t="s">
        <v>86</v>
      </c>
      <c r="D2051" s="194" t="s">
        <v>87</v>
      </c>
      <c r="E2051" s="195"/>
      <c r="F2051" s="196"/>
      <c r="G2051" s="196"/>
      <c r="H2051" s="196"/>
      <c r="I2051" s="464"/>
    </row>
    <row r="2052" spans="1:10" ht="15" customHeight="1">
      <c r="A2052" s="333"/>
      <c r="C2052" s="623" t="s">
        <v>88</v>
      </c>
      <c r="D2052" s="472"/>
      <c r="E2052" s="473"/>
      <c r="F2052" s="473"/>
      <c r="G2052" s="473"/>
      <c r="H2052" s="474"/>
      <c r="I2052" s="208">
        <f>I2051</f>
        <v>0</v>
      </c>
    </row>
    <row r="2053" spans="1:10" ht="15" customHeight="1">
      <c r="A2053" s="333"/>
      <c r="C2053" s="220" t="s">
        <v>89</v>
      </c>
      <c r="D2053" s="221" t="s">
        <v>90</v>
      </c>
      <c r="E2053" s="222"/>
      <c r="F2053" s="222"/>
      <c r="G2053" s="222"/>
      <c r="H2053" s="225"/>
      <c r="I2053" s="224">
        <f>I2048+I2050+I2052</f>
        <v>33599</v>
      </c>
    </row>
    <row r="2054" spans="1:10" ht="15" customHeight="1">
      <c r="A2054" s="333"/>
      <c r="C2054" s="220" t="s">
        <v>91</v>
      </c>
      <c r="D2054" s="221" t="s">
        <v>977</v>
      </c>
      <c r="E2054" s="222"/>
      <c r="F2054" s="222"/>
      <c r="G2054" s="225"/>
      <c r="H2054" s="96">
        <f>$M$3</f>
        <v>0.1</v>
      </c>
      <c r="I2054" s="224">
        <f>I2053*H2054</f>
        <v>3359.9</v>
      </c>
    </row>
    <row r="2055" spans="1:10" ht="15" customHeight="1">
      <c r="A2055" s="333"/>
      <c r="C2055" s="329" t="s">
        <v>93</v>
      </c>
      <c r="D2055" s="330" t="s">
        <v>94</v>
      </c>
      <c r="E2055" s="247"/>
      <c r="F2055" s="247"/>
      <c r="G2055" s="247"/>
      <c r="H2055" s="399"/>
      <c r="I2055" s="599">
        <f>SUM(I2053:I2054)</f>
        <v>36958.9</v>
      </c>
    </row>
    <row r="2056" spans="1:10" ht="15" customHeight="1">
      <c r="A2056" s="333"/>
      <c r="C2056" s="46"/>
      <c r="D2056" s="46"/>
      <c r="G2056" s="338"/>
      <c r="H2056" s="112"/>
      <c r="I2056" s="47"/>
    </row>
    <row r="2057" spans="1:10" ht="15" customHeight="1">
      <c r="A2057" s="333"/>
      <c r="C2057" s="590" t="s">
        <v>1100</v>
      </c>
      <c r="D2057" s="1384" t="s">
        <v>1101</v>
      </c>
      <c r="E2057" s="1382"/>
      <c r="F2057" s="1382"/>
      <c r="G2057" s="1382"/>
      <c r="H2057" s="1383"/>
      <c r="I2057" s="188">
        <f>ROUNDDOWN(I2071,-2)</f>
        <v>55400</v>
      </c>
    </row>
    <row r="2058" spans="1:10" ht="15" customHeight="1">
      <c r="A2058" s="333"/>
      <c r="C2058" s="189" t="s">
        <v>65</v>
      </c>
      <c r="D2058" s="190" t="s">
        <v>66</v>
      </c>
      <c r="E2058" s="190" t="s">
        <v>3</v>
      </c>
      <c r="F2058" s="190" t="s">
        <v>669</v>
      </c>
      <c r="G2058" s="190" t="s">
        <v>67</v>
      </c>
      <c r="H2058" s="190" t="s">
        <v>670</v>
      </c>
      <c r="I2058" s="482" t="s">
        <v>671</v>
      </c>
    </row>
    <row r="2059" spans="1:10" ht="15" customHeight="1">
      <c r="A2059" s="333"/>
      <c r="B2059" s="113"/>
      <c r="C2059" s="193" t="s">
        <v>69</v>
      </c>
      <c r="D2059" s="194" t="s">
        <v>672</v>
      </c>
      <c r="E2059" s="195"/>
      <c r="F2059" s="196"/>
      <c r="G2059" s="196"/>
      <c r="H2059" s="196"/>
      <c r="I2059" s="464"/>
      <c r="J2059" s="47"/>
    </row>
    <row r="2060" spans="1:10" ht="15" customHeight="1">
      <c r="A2060" s="333"/>
      <c r="C2060" s="199">
        <v>1</v>
      </c>
      <c r="D2060" s="195" t="s">
        <v>8</v>
      </c>
      <c r="E2060" s="200"/>
      <c r="F2060" s="200" t="s">
        <v>10</v>
      </c>
      <c r="G2060" s="201">
        <v>0.17860000000000001</v>
      </c>
      <c r="H2060" s="62">
        <v>176000</v>
      </c>
      <c r="I2060" s="203">
        <f>G2060*H2060</f>
        <v>31433.600000000002</v>
      </c>
    </row>
    <row r="2061" spans="1:10" ht="15" customHeight="1">
      <c r="A2061" s="333"/>
      <c r="C2061" s="199">
        <v>2</v>
      </c>
      <c r="D2061" s="195" t="s">
        <v>159</v>
      </c>
      <c r="E2061" s="200"/>
      <c r="F2061" s="200" t="s">
        <v>10</v>
      </c>
      <c r="G2061" s="201">
        <v>8.9300000000000004E-2</v>
      </c>
      <c r="H2061" s="62">
        <v>186000</v>
      </c>
      <c r="I2061" s="203">
        <f>G2061*H2061</f>
        <v>16609.8</v>
      </c>
    </row>
    <row r="2062" spans="1:10" ht="15" customHeight="1">
      <c r="A2062" s="333"/>
      <c r="C2062" s="199">
        <v>3</v>
      </c>
      <c r="D2062" s="195" t="s">
        <v>119</v>
      </c>
      <c r="E2062" s="200"/>
      <c r="F2062" s="200" t="s">
        <v>10</v>
      </c>
      <c r="G2062" s="201">
        <v>8.8999999999999999E-3</v>
      </c>
      <c r="H2062" s="62">
        <v>196000</v>
      </c>
      <c r="I2062" s="203">
        <f>G2062*H2062</f>
        <v>1744.4</v>
      </c>
    </row>
    <row r="2063" spans="1:10" ht="15" customHeight="1">
      <c r="A2063" s="333"/>
      <c r="C2063" s="199">
        <v>4</v>
      </c>
      <c r="D2063" s="195" t="s">
        <v>31</v>
      </c>
      <c r="E2063" s="200"/>
      <c r="F2063" s="200" t="s">
        <v>10</v>
      </c>
      <c r="G2063" s="201">
        <v>3.0000000000000001E-3</v>
      </c>
      <c r="H2063" s="62">
        <v>206000</v>
      </c>
      <c r="I2063" s="203">
        <f>G2063*H2063</f>
        <v>618</v>
      </c>
    </row>
    <row r="2064" spans="1:10" ht="15" customHeight="1">
      <c r="A2064" s="333"/>
      <c r="C2064" s="623" t="s">
        <v>708</v>
      </c>
      <c r="D2064" s="469"/>
      <c r="E2064" s="470"/>
      <c r="F2064" s="470"/>
      <c r="G2064" s="470"/>
      <c r="H2064" s="471"/>
      <c r="I2064" s="208">
        <f>SUM(I2060:I2063)</f>
        <v>50405.8</v>
      </c>
    </row>
    <row r="2065" spans="1:10" ht="15" customHeight="1">
      <c r="A2065" s="333"/>
      <c r="C2065" s="193" t="s">
        <v>72</v>
      </c>
      <c r="D2065" s="194" t="s">
        <v>73</v>
      </c>
      <c r="E2065" s="195"/>
      <c r="F2065" s="196"/>
      <c r="G2065" s="196"/>
      <c r="H2065" s="196"/>
      <c r="I2065" s="464"/>
    </row>
    <row r="2066" spans="1:10" ht="15" customHeight="1">
      <c r="A2066" s="333"/>
      <c r="C2066" s="623" t="s">
        <v>85</v>
      </c>
      <c r="D2066" s="472"/>
      <c r="E2066" s="473"/>
      <c r="F2066" s="473"/>
      <c r="G2066" s="473"/>
      <c r="H2066" s="474"/>
      <c r="I2066" s="467">
        <v>0</v>
      </c>
    </row>
    <row r="2067" spans="1:10" ht="15" customHeight="1">
      <c r="A2067" s="333"/>
      <c r="C2067" s="193" t="s">
        <v>86</v>
      </c>
      <c r="D2067" s="194" t="s">
        <v>87</v>
      </c>
      <c r="E2067" s="195"/>
      <c r="F2067" s="196"/>
      <c r="G2067" s="196"/>
      <c r="H2067" s="196"/>
      <c r="I2067" s="464"/>
    </row>
    <row r="2068" spans="1:10" ht="15" customHeight="1">
      <c r="A2068" s="333"/>
      <c r="C2068" s="623" t="s">
        <v>88</v>
      </c>
      <c r="D2068" s="472"/>
      <c r="E2068" s="473"/>
      <c r="F2068" s="473"/>
      <c r="G2068" s="473"/>
      <c r="H2068" s="474"/>
      <c r="I2068" s="208">
        <f>I2067</f>
        <v>0</v>
      </c>
    </row>
    <row r="2069" spans="1:10" ht="15" customHeight="1">
      <c r="A2069" s="333"/>
      <c r="C2069" s="220" t="s">
        <v>89</v>
      </c>
      <c r="D2069" s="221" t="s">
        <v>90</v>
      </c>
      <c r="E2069" s="222"/>
      <c r="F2069" s="222"/>
      <c r="G2069" s="222"/>
      <c r="H2069" s="225"/>
      <c r="I2069" s="224">
        <f>I2064+I2066+I2068</f>
        <v>50405.8</v>
      </c>
    </row>
    <row r="2070" spans="1:10" ht="15" customHeight="1">
      <c r="A2070" s="333"/>
      <c r="C2070" s="220" t="s">
        <v>91</v>
      </c>
      <c r="D2070" s="221" t="s">
        <v>977</v>
      </c>
      <c r="E2070" s="222"/>
      <c r="F2070" s="222"/>
      <c r="G2070" s="225"/>
      <c r="H2070" s="96">
        <f>$M$3</f>
        <v>0.1</v>
      </c>
      <c r="I2070" s="224">
        <f>I2069*H2070</f>
        <v>5040.5800000000008</v>
      </c>
    </row>
    <row r="2071" spans="1:10" ht="15" customHeight="1">
      <c r="A2071" s="333"/>
      <c r="C2071" s="329" t="s">
        <v>93</v>
      </c>
      <c r="D2071" s="330" t="s">
        <v>94</v>
      </c>
      <c r="E2071" s="247"/>
      <c r="F2071" s="247"/>
      <c r="G2071" s="247"/>
      <c r="H2071" s="399"/>
      <c r="I2071" s="599">
        <f>SUM(I2069:I2070)</f>
        <v>55446.380000000005</v>
      </c>
    </row>
    <row r="2072" spans="1:10" ht="15" customHeight="1">
      <c r="A2072" s="333"/>
      <c r="C2072" s="46"/>
      <c r="D2072" s="46"/>
      <c r="G2072" s="102"/>
      <c r="H2072" s="112"/>
      <c r="I2072" s="47"/>
    </row>
    <row r="2073" spans="1:10" ht="15" customHeight="1">
      <c r="A2073" s="333"/>
      <c r="C2073" s="590" t="s">
        <v>1102</v>
      </c>
      <c r="D2073" s="1384" t="s">
        <v>1103</v>
      </c>
      <c r="E2073" s="1382"/>
      <c r="F2073" s="1382"/>
      <c r="G2073" s="1382"/>
      <c r="H2073" s="1383"/>
      <c r="I2073" s="188">
        <f>ROUNDDOWN(I2087,-2)</f>
        <v>77600</v>
      </c>
    </row>
    <row r="2074" spans="1:10" ht="15" customHeight="1">
      <c r="A2074" s="333"/>
      <c r="C2074" s="189" t="s">
        <v>65</v>
      </c>
      <c r="D2074" s="190" t="s">
        <v>66</v>
      </c>
      <c r="E2074" s="190" t="s">
        <v>3</v>
      </c>
      <c r="F2074" s="190" t="s">
        <v>669</v>
      </c>
      <c r="G2074" s="190" t="s">
        <v>67</v>
      </c>
      <c r="H2074" s="190" t="s">
        <v>670</v>
      </c>
      <c r="I2074" s="482" t="s">
        <v>671</v>
      </c>
    </row>
    <row r="2075" spans="1:10" ht="15" customHeight="1">
      <c r="A2075" s="333"/>
      <c r="C2075" s="193" t="s">
        <v>69</v>
      </c>
      <c r="D2075" s="194" t="s">
        <v>672</v>
      </c>
      <c r="E2075" s="195"/>
      <c r="F2075" s="196"/>
      <c r="G2075" s="196"/>
      <c r="H2075" s="196"/>
      <c r="I2075" s="464"/>
    </row>
    <row r="2076" spans="1:10" ht="15" customHeight="1">
      <c r="A2076" s="333"/>
      <c r="B2076" s="113"/>
      <c r="C2076" s="199">
        <v>1</v>
      </c>
      <c r="D2076" s="195" t="s">
        <v>8</v>
      </c>
      <c r="E2076" s="200"/>
      <c r="F2076" s="200" t="s">
        <v>10</v>
      </c>
      <c r="G2076" s="201">
        <v>0.25</v>
      </c>
      <c r="H2076" s="62">
        <v>176000</v>
      </c>
      <c r="I2076" s="203">
        <f>G2076*H2076</f>
        <v>44000</v>
      </c>
      <c r="J2076" s="47"/>
    </row>
    <row r="2077" spans="1:10" ht="15" customHeight="1">
      <c r="A2077" s="333"/>
      <c r="C2077" s="199">
        <v>2</v>
      </c>
      <c r="D2077" s="195" t="s">
        <v>159</v>
      </c>
      <c r="E2077" s="200"/>
      <c r="F2077" s="200" t="s">
        <v>10</v>
      </c>
      <c r="G2077" s="201">
        <v>0.125</v>
      </c>
      <c r="H2077" s="62">
        <v>186000</v>
      </c>
      <c r="I2077" s="203">
        <f>G2077*H2077</f>
        <v>23250</v>
      </c>
    </row>
    <row r="2078" spans="1:10" ht="15" customHeight="1">
      <c r="A2078" s="333"/>
      <c r="C2078" s="199">
        <v>3</v>
      </c>
      <c r="D2078" s="195" t="s">
        <v>119</v>
      </c>
      <c r="E2078" s="200"/>
      <c r="F2078" s="200" t="s">
        <v>10</v>
      </c>
      <c r="G2078" s="201">
        <v>1.2500000000000001E-2</v>
      </c>
      <c r="H2078" s="62">
        <v>196000</v>
      </c>
      <c r="I2078" s="203">
        <f>G2078*H2078</f>
        <v>2450</v>
      </c>
    </row>
    <row r="2079" spans="1:10" ht="15" customHeight="1">
      <c r="A2079" s="333"/>
      <c r="C2079" s="199">
        <v>4</v>
      </c>
      <c r="D2079" s="195" t="s">
        <v>31</v>
      </c>
      <c r="E2079" s="200"/>
      <c r="F2079" s="200" t="s">
        <v>10</v>
      </c>
      <c r="G2079" s="201">
        <v>4.1999999999999997E-3</v>
      </c>
      <c r="H2079" s="62">
        <v>206000</v>
      </c>
      <c r="I2079" s="203">
        <f>G2079*H2079</f>
        <v>865.19999999999993</v>
      </c>
    </row>
    <row r="2080" spans="1:10" ht="15" customHeight="1">
      <c r="A2080" s="333"/>
      <c r="C2080" s="623" t="s">
        <v>708</v>
      </c>
      <c r="D2080" s="469"/>
      <c r="E2080" s="470"/>
      <c r="F2080" s="470"/>
      <c r="G2080" s="470"/>
      <c r="H2080" s="471"/>
      <c r="I2080" s="208">
        <f>SUM(I2076:I2079)</f>
        <v>70565.2</v>
      </c>
    </row>
    <row r="2081" spans="1:10" ht="15" customHeight="1">
      <c r="A2081" s="333"/>
      <c r="C2081" s="193" t="s">
        <v>72</v>
      </c>
      <c r="D2081" s="194" t="s">
        <v>73</v>
      </c>
      <c r="E2081" s="195"/>
      <c r="F2081" s="196"/>
      <c r="G2081" s="196"/>
      <c r="H2081" s="196"/>
      <c r="I2081" s="464"/>
    </row>
    <row r="2082" spans="1:10" ht="15" customHeight="1">
      <c r="A2082" s="333"/>
      <c r="C2082" s="623" t="s">
        <v>85</v>
      </c>
      <c r="D2082" s="472"/>
      <c r="E2082" s="473"/>
      <c r="F2082" s="473"/>
      <c r="G2082" s="473"/>
      <c r="H2082" s="474"/>
      <c r="I2082" s="467">
        <v>0</v>
      </c>
    </row>
    <row r="2083" spans="1:10" ht="15" customHeight="1">
      <c r="A2083" s="333"/>
      <c r="C2083" s="193" t="s">
        <v>86</v>
      </c>
      <c r="D2083" s="194" t="s">
        <v>87</v>
      </c>
      <c r="E2083" s="195"/>
      <c r="F2083" s="196"/>
      <c r="G2083" s="196"/>
      <c r="H2083" s="196"/>
      <c r="I2083" s="464"/>
    </row>
    <row r="2084" spans="1:10" ht="15" customHeight="1">
      <c r="A2084" s="333"/>
      <c r="C2084" s="623" t="s">
        <v>88</v>
      </c>
      <c r="D2084" s="472"/>
      <c r="E2084" s="473"/>
      <c r="F2084" s="473"/>
      <c r="G2084" s="473"/>
      <c r="H2084" s="474"/>
      <c r="I2084" s="208">
        <f>I2083</f>
        <v>0</v>
      </c>
    </row>
    <row r="2085" spans="1:10" ht="15" customHeight="1">
      <c r="A2085" s="333"/>
      <c r="C2085" s="220" t="s">
        <v>89</v>
      </c>
      <c r="D2085" s="221" t="s">
        <v>90</v>
      </c>
      <c r="E2085" s="222"/>
      <c r="F2085" s="222"/>
      <c r="G2085" s="222"/>
      <c r="H2085" s="225"/>
      <c r="I2085" s="224">
        <f>I2080+I2082+I2084</f>
        <v>70565.2</v>
      </c>
    </row>
    <row r="2086" spans="1:10" ht="15" customHeight="1">
      <c r="A2086" s="333"/>
      <c r="C2086" s="220" t="s">
        <v>91</v>
      </c>
      <c r="D2086" s="221" t="s">
        <v>977</v>
      </c>
      <c r="E2086" s="222"/>
      <c r="F2086" s="222"/>
      <c r="G2086" s="225"/>
      <c r="H2086" s="96">
        <f>$M$3</f>
        <v>0.1</v>
      </c>
      <c r="I2086" s="224">
        <f>I2085*H2086</f>
        <v>7056.52</v>
      </c>
    </row>
    <row r="2087" spans="1:10" ht="15" customHeight="1">
      <c r="A2087" s="333"/>
      <c r="C2087" s="329" t="s">
        <v>93</v>
      </c>
      <c r="D2087" s="330" t="s">
        <v>94</v>
      </c>
      <c r="E2087" s="247"/>
      <c r="F2087" s="247"/>
      <c r="G2087" s="247"/>
      <c r="H2087" s="399"/>
      <c r="I2087" s="599">
        <f>SUM(I2085:I2086)</f>
        <v>77621.72</v>
      </c>
    </row>
    <row r="2088" spans="1:10" ht="15" customHeight="1">
      <c r="A2088" s="333"/>
      <c r="C2088" s="46"/>
      <c r="D2088" s="46"/>
      <c r="G2088" s="102"/>
      <c r="H2088" s="112"/>
      <c r="I2088" s="47"/>
    </row>
    <row r="2089" spans="1:10" ht="15" customHeight="1">
      <c r="A2089" s="333"/>
      <c r="C2089" s="590" t="s">
        <v>1104</v>
      </c>
      <c r="D2089" s="1384" t="s">
        <v>1105</v>
      </c>
      <c r="E2089" s="1382"/>
      <c r="F2089" s="1382"/>
      <c r="G2089" s="1382"/>
      <c r="H2089" s="1383"/>
      <c r="I2089" s="188">
        <f>ROUNDDOWN(I2103,-2)</f>
        <v>22100</v>
      </c>
    </row>
    <row r="2090" spans="1:10" ht="15" customHeight="1">
      <c r="A2090" s="333"/>
      <c r="C2090" s="189" t="s">
        <v>65</v>
      </c>
      <c r="D2090" s="190" t="s">
        <v>66</v>
      </c>
      <c r="E2090" s="190" t="s">
        <v>3</v>
      </c>
      <c r="F2090" s="190" t="s">
        <v>669</v>
      </c>
      <c r="G2090" s="190" t="s">
        <v>67</v>
      </c>
      <c r="H2090" s="190" t="s">
        <v>670</v>
      </c>
      <c r="I2090" s="482" t="s">
        <v>671</v>
      </c>
    </row>
    <row r="2091" spans="1:10" ht="15" customHeight="1">
      <c r="A2091" s="333"/>
      <c r="C2091" s="193" t="s">
        <v>69</v>
      </c>
      <c r="D2091" s="194" t="s">
        <v>672</v>
      </c>
      <c r="E2091" s="195"/>
      <c r="F2091" s="196"/>
      <c r="G2091" s="196"/>
      <c r="H2091" s="196"/>
      <c r="I2091" s="464"/>
    </row>
    <row r="2092" spans="1:10" ht="15" customHeight="1">
      <c r="A2092" s="333"/>
      <c r="C2092" s="199">
        <v>1</v>
      </c>
      <c r="D2092" s="195" t="s">
        <v>8</v>
      </c>
      <c r="E2092" s="200"/>
      <c r="F2092" s="200" t="s">
        <v>10</v>
      </c>
      <c r="G2092" s="201">
        <v>7.1400000000000005E-2</v>
      </c>
      <c r="H2092" s="62">
        <v>176000</v>
      </c>
      <c r="I2092" s="203">
        <f>G2092*H2092</f>
        <v>12566.400000000001</v>
      </c>
    </row>
    <row r="2093" spans="1:10" ht="15" customHeight="1">
      <c r="A2093" s="333"/>
      <c r="C2093" s="199">
        <v>2</v>
      </c>
      <c r="D2093" s="195" t="s">
        <v>159</v>
      </c>
      <c r="E2093" s="200"/>
      <c r="F2093" s="200" t="s">
        <v>10</v>
      </c>
      <c r="G2093" s="201">
        <v>3.5700000000000003E-2</v>
      </c>
      <c r="H2093" s="62">
        <v>186000</v>
      </c>
      <c r="I2093" s="203">
        <f>G2093*H2093</f>
        <v>6640.2000000000007</v>
      </c>
    </row>
    <row r="2094" spans="1:10" ht="15" customHeight="1">
      <c r="A2094" s="333"/>
      <c r="C2094" s="199">
        <v>3</v>
      </c>
      <c r="D2094" s="195" t="s">
        <v>119</v>
      </c>
      <c r="E2094" s="200"/>
      <c r="F2094" s="200" t="s">
        <v>10</v>
      </c>
      <c r="G2094" s="201">
        <v>3.5999999999999999E-3</v>
      </c>
      <c r="H2094" s="62">
        <v>196000</v>
      </c>
      <c r="I2094" s="203">
        <f>G2094*H2094</f>
        <v>705.6</v>
      </c>
    </row>
    <row r="2095" spans="1:10" ht="15" customHeight="1">
      <c r="A2095" s="333"/>
      <c r="B2095" s="113"/>
      <c r="C2095" s="199">
        <v>4</v>
      </c>
      <c r="D2095" s="195" t="s">
        <v>31</v>
      </c>
      <c r="E2095" s="200"/>
      <c r="F2095" s="200" t="s">
        <v>10</v>
      </c>
      <c r="G2095" s="201">
        <v>1.1999999999999999E-3</v>
      </c>
      <c r="H2095" s="62">
        <v>206000</v>
      </c>
      <c r="I2095" s="203">
        <f>G2095*H2095</f>
        <v>247.2</v>
      </c>
      <c r="J2095" s="47"/>
    </row>
    <row r="2096" spans="1:10" ht="15" customHeight="1">
      <c r="A2096" s="333"/>
      <c r="C2096" s="623" t="s">
        <v>708</v>
      </c>
      <c r="D2096" s="469"/>
      <c r="E2096" s="470"/>
      <c r="F2096" s="470"/>
      <c r="G2096" s="470"/>
      <c r="H2096" s="471"/>
      <c r="I2096" s="208">
        <f>SUM(I2092:I2095)</f>
        <v>20159.400000000001</v>
      </c>
    </row>
    <row r="2097" spans="1:9" ht="15" customHeight="1">
      <c r="A2097" s="333"/>
      <c r="C2097" s="193" t="s">
        <v>72</v>
      </c>
      <c r="D2097" s="194" t="s">
        <v>73</v>
      </c>
      <c r="E2097" s="195"/>
      <c r="F2097" s="196"/>
      <c r="G2097" s="196"/>
      <c r="H2097" s="196"/>
      <c r="I2097" s="464"/>
    </row>
    <row r="2098" spans="1:9" ht="15" customHeight="1">
      <c r="A2098" s="333"/>
      <c r="C2098" s="623" t="s">
        <v>85</v>
      </c>
      <c r="D2098" s="472"/>
      <c r="E2098" s="473"/>
      <c r="F2098" s="473"/>
      <c r="G2098" s="473"/>
      <c r="H2098" s="474"/>
      <c r="I2098" s="467">
        <v>0</v>
      </c>
    </row>
    <row r="2099" spans="1:9" ht="15" customHeight="1">
      <c r="A2099" s="333"/>
      <c r="C2099" s="193" t="s">
        <v>86</v>
      </c>
      <c r="D2099" s="194" t="s">
        <v>87</v>
      </c>
      <c r="E2099" s="195"/>
      <c r="F2099" s="196"/>
      <c r="G2099" s="196"/>
      <c r="H2099" s="196"/>
      <c r="I2099" s="464"/>
    </row>
    <row r="2100" spans="1:9" ht="15" customHeight="1">
      <c r="A2100" s="333"/>
      <c r="C2100" s="623" t="s">
        <v>88</v>
      </c>
      <c r="D2100" s="472"/>
      <c r="E2100" s="473"/>
      <c r="F2100" s="473"/>
      <c r="G2100" s="473"/>
      <c r="H2100" s="474"/>
      <c r="I2100" s="208">
        <f>I2099</f>
        <v>0</v>
      </c>
    </row>
    <row r="2101" spans="1:9" ht="15" customHeight="1">
      <c r="A2101" s="333"/>
      <c r="C2101" s="220" t="s">
        <v>89</v>
      </c>
      <c r="D2101" s="221" t="s">
        <v>90</v>
      </c>
      <c r="E2101" s="222"/>
      <c r="F2101" s="222"/>
      <c r="G2101" s="222"/>
      <c r="H2101" s="225"/>
      <c r="I2101" s="224">
        <f>I2096+I2098+I2100</f>
        <v>20159.400000000001</v>
      </c>
    </row>
    <row r="2102" spans="1:9" ht="15" customHeight="1">
      <c r="A2102" s="333"/>
      <c r="C2102" s="220" t="s">
        <v>91</v>
      </c>
      <c r="D2102" s="221" t="s">
        <v>977</v>
      </c>
      <c r="E2102" s="222"/>
      <c r="F2102" s="222"/>
      <c r="G2102" s="225"/>
      <c r="H2102" s="96">
        <f>$M$3</f>
        <v>0.1</v>
      </c>
      <c r="I2102" s="224">
        <f>I2101*H2102</f>
        <v>2015.9400000000003</v>
      </c>
    </row>
    <row r="2103" spans="1:9" ht="15" customHeight="1">
      <c r="A2103" s="333"/>
      <c r="C2103" s="329" t="s">
        <v>93</v>
      </c>
      <c r="D2103" s="330" t="s">
        <v>94</v>
      </c>
      <c r="E2103" s="247"/>
      <c r="F2103" s="247"/>
      <c r="G2103" s="247"/>
      <c r="H2103" s="399"/>
      <c r="I2103" s="599">
        <f>SUM(I2101:I2102)</f>
        <v>22175.34</v>
      </c>
    </row>
    <row r="2104" spans="1:9" ht="15" customHeight="1">
      <c r="A2104" s="333"/>
      <c r="D2104" s="46"/>
      <c r="F2104" s="335"/>
      <c r="G2104" s="336"/>
      <c r="H2104" s="112"/>
      <c r="I2104" s="47"/>
    </row>
    <row r="2105" spans="1:9" ht="15" customHeight="1">
      <c r="A2105" s="333"/>
      <c r="C2105" s="590" t="s">
        <v>1106</v>
      </c>
      <c r="D2105" s="1384" t="s">
        <v>1107</v>
      </c>
      <c r="E2105" s="1382"/>
      <c r="F2105" s="1382"/>
      <c r="G2105" s="1382"/>
      <c r="H2105" s="1383"/>
      <c r="I2105" s="188">
        <f>ROUNDDOWN(I2119,-2)</f>
        <v>27700</v>
      </c>
    </row>
    <row r="2106" spans="1:9" ht="15" customHeight="1">
      <c r="A2106" s="333"/>
      <c r="C2106" s="189" t="s">
        <v>65</v>
      </c>
      <c r="D2106" s="190" t="s">
        <v>66</v>
      </c>
      <c r="E2106" s="190" t="s">
        <v>3</v>
      </c>
      <c r="F2106" s="190" t="s">
        <v>669</v>
      </c>
      <c r="G2106" s="190" t="s">
        <v>67</v>
      </c>
      <c r="H2106" s="190" t="s">
        <v>670</v>
      </c>
      <c r="I2106" s="482" t="s">
        <v>671</v>
      </c>
    </row>
    <row r="2107" spans="1:9" ht="15" customHeight="1">
      <c r="A2107" s="333"/>
      <c r="C2107" s="193" t="s">
        <v>69</v>
      </c>
      <c r="D2107" s="194" t="s">
        <v>672</v>
      </c>
      <c r="E2107" s="195"/>
      <c r="F2107" s="196"/>
      <c r="G2107" s="196"/>
      <c r="H2107" s="196"/>
      <c r="I2107" s="464"/>
    </row>
    <row r="2108" spans="1:9" ht="15" customHeight="1">
      <c r="A2108" s="333"/>
      <c r="C2108" s="199">
        <v>1</v>
      </c>
      <c r="D2108" s="195" t="s">
        <v>8</v>
      </c>
      <c r="E2108" s="200"/>
      <c r="F2108" s="200" t="s">
        <v>10</v>
      </c>
      <c r="G2108" s="201">
        <v>8.9300000000000004E-2</v>
      </c>
      <c r="H2108" s="62">
        <v>176000</v>
      </c>
      <c r="I2108" s="203">
        <f>G2108*H2108</f>
        <v>15716.800000000001</v>
      </c>
    </row>
    <row r="2109" spans="1:9" ht="15" customHeight="1">
      <c r="A2109" s="333"/>
      <c r="C2109" s="199">
        <v>2</v>
      </c>
      <c r="D2109" s="195" t="s">
        <v>159</v>
      </c>
      <c r="E2109" s="200"/>
      <c r="F2109" s="200" t="s">
        <v>10</v>
      </c>
      <c r="G2109" s="201">
        <v>4.4600000000000001E-2</v>
      </c>
      <c r="H2109" s="62">
        <v>186000</v>
      </c>
      <c r="I2109" s="203">
        <f>G2109*H2109</f>
        <v>8295.6</v>
      </c>
    </row>
    <row r="2110" spans="1:9" ht="15" customHeight="1">
      <c r="A2110" s="333"/>
      <c r="C2110" s="199">
        <v>3</v>
      </c>
      <c r="D2110" s="195" t="s">
        <v>119</v>
      </c>
      <c r="E2110" s="200"/>
      <c r="F2110" s="200" t="s">
        <v>10</v>
      </c>
      <c r="G2110" s="201">
        <v>4.4999999999999997E-3</v>
      </c>
      <c r="H2110" s="62">
        <v>196000</v>
      </c>
      <c r="I2110" s="203">
        <f>G2110*H2110</f>
        <v>881.99999999999989</v>
      </c>
    </row>
    <row r="2111" spans="1:9" ht="15" customHeight="1">
      <c r="A2111" s="333"/>
      <c r="C2111" s="199">
        <v>4</v>
      </c>
      <c r="D2111" s="195" t="s">
        <v>31</v>
      </c>
      <c r="E2111" s="200"/>
      <c r="F2111" s="200" t="s">
        <v>10</v>
      </c>
      <c r="G2111" s="201">
        <v>1.5E-3</v>
      </c>
      <c r="H2111" s="62">
        <v>206000</v>
      </c>
      <c r="I2111" s="203">
        <f>G2111*H2111</f>
        <v>309</v>
      </c>
    </row>
    <row r="2112" spans="1:9" ht="15" customHeight="1">
      <c r="A2112" s="333"/>
      <c r="C2112" s="623" t="s">
        <v>708</v>
      </c>
      <c r="D2112" s="469"/>
      <c r="E2112" s="470"/>
      <c r="F2112" s="470"/>
      <c r="G2112" s="470"/>
      <c r="H2112" s="471"/>
      <c r="I2112" s="208">
        <f>SUM(I2108:I2111)</f>
        <v>25203.4</v>
      </c>
    </row>
    <row r="2113" spans="1:10" ht="15" customHeight="1">
      <c r="A2113" s="333"/>
      <c r="C2113" s="193" t="s">
        <v>72</v>
      </c>
      <c r="D2113" s="194" t="s">
        <v>73</v>
      </c>
      <c r="E2113" s="195"/>
      <c r="F2113" s="196"/>
      <c r="G2113" s="196"/>
      <c r="H2113" s="196"/>
      <c r="I2113" s="464"/>
    </row>
    <row r="2114" spans="1:10" ht="15" customHeight="1">
      <c r="A2114" s="333"/>
      <c r="B2114" s="113"/>
      <c r="C2114" s="623" t="s">
        <v>85</v>
      </c>
      <c r="D2114" s="472"/>
      <c r="E2114" s="473"/>
      <c r="F2114" s="473"/>
      <c r="G2114" s="473"/>
      <c r="H2114" s="474"/>
      <c r="I2114" s="467">
        <v>0</v>
      </c>
      <c r="J2114" s="47"/>
    </row>
    <row r="2115" spans="1:10" ht="15" customHeight="1">
      <c r="A2115" s="333"/>
      <c r="C2115" s="193" t="s">
        <v>86</v>
      </c>
      <c r="D2115" s="194" t="s">
        <v>87</v>
      </c>
      <c r="E2115" s="195"/>
      <c r="F2115" s="196"/>
      <c r="G2115" s="196"/>
      <c r="H2115" s="196"/>
      <c r="I2115" s="464"/>
    </row>
    <row r="2116" spans="1:10" ht="15" customHeight="1">
      <c r="A2116" s="333"/>
      <c r="C2116" s="623" t="s">
        <v>88</v>
      </c>
      <c r="D2116" s="472"/>
      <c r="E2116" s="473"/>
      <c r="F2116" s="473"/>
      <c r="G2116" s="473"/>
      <c r="H2116" s="474"/>
      <c r="I2116" s="208">
        <f>I2115</f>
        <v>0</v>
      </c>
    </row>
    <row r="2117" spans="1:10" ht="15" customHeight="1">
      <c r="A2117" s="333"/>
      <c r="C2117" s="220" t="s">
        <v>89</v>
      </c>
      <c r="D2117" s="221" t="s">
        <v>90</v>
      </c>
      <c r="E2117" s="222"/>
      <c r="F2117" s="222"/>
      <c r="G2117" s="222"/>
      <c r="H2117" s="225"/>
      <c r="I2117" s="224">
        <f>I2112+I2114+I2116</f>
        <v>25203.4</v>
      </c>
    </row>
    <row r="2118" spans="1:10" ht="15" customHeight="1">
      <c r="A2118" s="333"/>
      <c r="C2118" s="220" t="s">
        <v>91</v>
      </c>
      <c r="D2118" s="221" t="s">
        <v>977</v>
      </c>
      <c r="E2118" s="222"/>
      <c r="F2118" s="222"/>
      <c r="G2118" s="225"/>
      <c r="H2118" s="96">
        <f>$M$3</f>
        <v>0.1</v>
      </c>
      <c r="I2118" s="224">
        <f>I2117*H2118</f>
        <v>2520.34</v>
      </c>
    </row>
    <row r="2119" spans="1:10" ht="15" customHeight="1">
      <c r="A2119" s="333"/>
      <c r="C2119" s="329" t="s">
        <v>93</v>
      </c>
      <c r="D2119" s="330" t="s">
        <v>94</v>
      </c>
      <c r="E2119" s="247"/>
      <c r="F2119" s="247"/>
      <c r="G2119" s="247"/>
      <c r="H2119" s="399"/>
      <c r="I2119" s="599">
        <f>SUM(I2117:I2118)</f>
        <v>27723.74</v>
      </c>
    </row>
    <row r="2120" spans="1:10" ht="15" customHeight="1">
      <c r="A2120" s="333"/>
      <c r="D2120" s="46"/>
      <c r="E2120" s="335"/>
      <c r="F2120" s="335"/>
      <c r="G2120" s="336"/>
      <c r="H2120" s="337"/>
      <c r="I2120" s="47"/>
    </row>
    <row r="2121" spans="1:10" ht="15" customHeight="1">
      <c r="A2121" s="333"/>
      <c r="C2121" s="590" t="s">
        <v>1108</v>
      </c>
      <c r="D2121" s="1384" t="s">
        <v>1109</v>
      </c>
      <c r="E2121" s="1382"/>
      <c r="F2121" s="1382"/>
      <c r="G2121" s="1382"/>
      <c r="H2121" s="1383"/>
      <c r="I2121" s="188">
        <f>ROUNDDOWN(I2135,-2)</f>
        <v>11200</v>
      </c>
    </row>
    <row r="2122" spans="1:10" ht="15" customHeight="1">
      <c r="A2122" s="333"/>
      <c r="C2122" s="189" t="s">
        <v>65</v>
      </c>
      <c r="D2122" s="190" t="s">
        <v>66</v>
      </c>
      <c r="E2122" s="190" t="s">
        <v>3</v>
      </c>
      <c r="F2122" s="190" t="s">
        <v>669</v>
      </c>
      <c r="G2122" s="190" t="s">
        <v>67</v>
      </c>
      <c r="H2122" s="190" t="s">
        <v>670</v>
      </c>
      <c r="I2122" s="482" t="s">
        <v>671</v>
      </c>
    </row>
    <row r="2123" spans="1:10" ht="15" customHeight="1">
      <c r="A2123" s="333"/>
      <c r="C2123" s="193" t="s">
        <v>69</v>
      </c>
      <c r="D2123" s="194" t="s">
        <v>672</v>
      </c>
      <c r="E2123" s="195"/>
      <c r="F2123" s="196"/>
      <c r="G2123" s="196"/>
      <c r="H2123" s="196"/>
      <c r="I2123" s="464"/>
    </row>
    <row r="2124" spans="1:10" ht="15" customHeight="1">
      <c r="A2124" s="333"/>
      <c r="C2124" s="199">
        <v>1</v>
      </c>
      <c r="D2124" s="195" t="s">
        <v>8</v>
      </c>
      <c r="E2124" s="200"/>
      <c r="F2124" s="200" t="s">
        <v>10</v>
      </c>
      <c r="G2124" s="201">
        <v>3.6299999999999999E-2</v>
      </c>
      <c r="H2124" s="62">
        <v>176000</v>
      </c>
      <c r="I2124" s="203">
        <f>G2124*H2124</f>
        <v>6388.8</v>
      </c>
    </row>
    <row r="2125" spans="1:10" ht="15" customHeight="1">
      <c r="A2125" s="333"/>
      <c r="C2125" s="199">
        <v>2</v>
      </c>
      <c r="D2125" s="195" t="s">
        <v>159</v>
      </c>
      <c r="E2125" s="200"/>
      <c r="F2125" s="200" t="s">
        <v>10</v>
      </c>
      <c r="G2125" s="201">
        <v>1.8100000000000002E-2</v>
      </c>
      <c r="H2125" s="62">
        <v>186000</v>
      </c>
      <c r="I2125" s="203">
        <f>G2125*H2125</f>
        <v>3366.6000000000004</v>
      </c>
    </row>
    <row r="2126" spans="1:10" ht="15" customHeight="1">
      <c r="A2126" s="333"/>
      <c r="C2126" s="199">
        <v>3</v>
      </c>
      <c r="D2126" s="195" t="s">
        <v>119</v>
      </c>
      <c r="E2126" s="200"/>
      <c r="F2126" s="200" t="s">
        <v>10</v>
      </c>
      <c r="G2126" s="201">
        <v>1.8E-3</v>
      </c>
      <c r="H2126" s="62">
        <v>196000</v>
      </c>
      <c r="I2126" s="203">
        <f>G2126*H2126</f>
        <v>352.8</v>
      </c>
    </row>
    <row r="2127" spans="1:10" ht="15" customHeight="1">
      <c r="A2127" s="333"/>
      <c r="C2127" s="199">
        <v>4</v>
      </c>
      <c r="D2127" s="195" t="s">
        <v>31</v>
      </c>
      <c r="E2127" s="200"/>
      <c r="F2127" s="200" t="s">
        <v>10</v>
      </c>
      <c r="G2127" s="201">
        <v>5.9999999999999995E-4</v>
      </c>
      <c r="H2127" s="62">
        <v>206000</v>
      </c>
      <c r="I2127" s="203">
        <f>G2127*H2127</f>
        <v>123.6</v>
      </c>
    </row>
    <row r="2128" spans="1:10" ht="15" customHeight="1">
      <c r="A2128" s="333"/>
      <c r="C2128" s="623" t="s">
        <v>708</v>
      </c>
      <c r="D2128" s="469"/>
      <c r="E2128" s="470"/>
      <c r="F2128" s="470"/>
      <c r="G2128" s="470"/>
      <c r="H2128" s="471"/>
      <c r="I2128" s="208">
        <f>SUM(I2124:I2127)</f>
        <v>10231.800000000001</v>
      </c>
    </row>
    <row r="2129" spans="1:10" ht="15" customHeight="1">
      <c r="A2129" s="333"/>
      <c r="C2129" s="193" t="s">
        <v>72</v>
      </c>
      <c r="D2129" s="194" t="s">
        <v>73</v>
      </c>
      <c r="E2129" s="195"/>
      <c r="F2129" s="196"/>
      <c r="G2129" s="196"/>
      <c r="H2129" s="196"/>
      <c r="I2129" s="464"/>
    </row>
    <row r="2130" spans="1:10" ht="15" customHeight="1">
      <c r="A2130" s="333"/>
      <c r="C2130" s="623" t="s">
        <v>85</v>
      </c>
      <c r="D2130" s="472"/>
      <c r="E2130" s="473"/>
      <c r="F2130" s="473"/>
      <c r="G2130" s="473"/>
      <c r="H2130" s="474"/>
      <c r="I2130" s="467">
        <v>0</v>
      </c>
    </row>
    <row r="2131" spans="1:10" ht="15" customHeight="1">
      <c r="A2131" s="333"/>
      <c r="C2131" s="193" t="s">
        <v>86</v>
      </c>
      <c r="D2131" s="194" t="s">
        <v>87</v>
      </c>
      <c r="E2131" s="195"/>
      <c r="F2131" s="196"/>
      <c r="G2131" s="196"/>
      <c r="H2131" s="196"/>
      <c r="I2131" s="464"/>
    </row>
    <row r="2132" spans="1:10" ht="15" customHeight="1">
      <c r="A2132" s="333"/>
      <c r="C2132" s="623" t="s">
        <v>88</v>
      </c>
      <c r="D2132" s="472"/>
      <c r="E2132" s="473"/>
      <c r="F2132" s="473"/>
      <c r="G2132" s="473"/>
      <c r="H2132" s="474"/>
      <c r="I2132" s="208">
        <f>I2131</f>
        <v>0</v>
      </c>
    </row>
    <row r="2133" spans="1:10" ht="15" customHeight="1">
      <c r="A2133" s="333"/>
      <c r="C2133" s="220" t="s">
        <v>89</v>
      </c>
      <c r="D2133" s="221" t="s">
        <v>90</v>
      </c>
      <c r="E2133" s="222"/>
      <c r="F2133" s="222"/>
      <c r="G2133" s="222"/>
      <c r="H2133" s="225"/>
      <c r="I2133" s="224">
        <f>I2128+I2130+I2132</f>
        <v>10231.800000000001</v>
      </c>
    </row>
    <row r="2134" spans="1:10" ht="15" customHeight="1">
      <c r="A2134" s="333"/>
      <c r="B2134" s="113"/>
      <c r="C2134" s="220" t="s">
        <v>91</v>
      </c>
      <c r="D2134" s="221" t="s">
        <v>977</v>
      </c>
      <c r="E2134" s="222"/>
      <c r="F2134" s="222"/>
      <c r="G2134" s="225"/>
      <c r="H2134" s="96">
        <f>$M$3</f>
        <v>0.1</v>
      </c>
      <c r="I2134" s="224">
        <f>I2133*H2134</f>
        <v>1023.1800000000002</v>
      </c>
      <c r="J2134" s="47"/>
    </row>
    <row r="2135" spans="1:10" ht="15" customHeight="1">
      <c r="A2135" s="333"/>
      <c r="C2135" s="329" t="s">
        <v>93</v>
      </c>
      <c r="D2135" s="330" t="s">
        <v>94</v>
      </c>
      <c r="E2135" s="247"/>
      <c r="F2135" s="247"/>
      <c r="G2135" s="247"/>
      <c r="H2135" s="399"/>
      <c r="I2135" s="599">
        <f>SUM(I2133:I2134)</f>
        <v>11254.980000000001</v>
      </c>
    </row>
    <row r="2136" spans="1:10" ht="15" customHeight="1">
      <c r="A2136" s="333"/>
      <c r="C2136" s="46"/>
      <c r="D2136" s="46"/>
      <c r="G2136" s="102"/>
      <c r="H2136" s="112"/>
      <c r="I2136" s="47"/>
    </row>
    <row r="2137" spans="1:10" ht="15" customHeight="1">
      <c r="A2137" s="333"/>
      <c r="C2137" s="590" t="s">
        <v>1110</v>
      </c>
      <c r="D2137" s="1384" t="s">
        <v>1111</v>
      </c>
      <c r="E2137" s="1382"/>
      <c r="F2137" s="1382"/>
      <c r="G2137" s="1382"/>
      <c r="H2137" s="1383"/>
      <c r="I2137" s="188">
        <f>ROUNDDOWN(I2151,-2)</f>
        <v>7400</v>
      </c>
    </row>
    <row r="2138" spans="1:10" ht="15" customHeight="1">
      <c r="A2138" s="333"/>
      <c r="C2138" s="189" t="s">
        <v>65</v>
      </c>
      <c r="D2138" s="190" t="s">
        <v>66</v>
      </c>
      <c r="E2138" s="190" t="s">
        <v>3</v>
      </c>
      <c r="F2138" s="190" t="s">
        <v>669</v>
      </c>
      <c r="G2138" s="190" t="s">
        <v>67</v>
      </c>
      <c r="H2138" s="190" t="s">
        <v>670</v>
      </c>
      <c r="I2138" s="482" t="s">
        <v>671</v>
      </c>
    </row>
    <row r="2139" spans="1:10" ht="15" customHeight="1">
      <c r="A2139" s="333"/>
      <c r="C2139" s="193" t="s">
        <v>69</v>
      </c>
      <c r="D2139" s="194" t="s">
        <v>672</v>
      </c>
      <c r="E2139" s="195"/>
      <c r="F2139" s="196"/>
      <c r="G2139" s="196"/>
      <c r="H2139" s="196"/>
      <c r="I2139" s="464"/>
    </row>
    <row r="2140" spans="1:10" ht="15" customHeight="1">
      <c r="A2140" s="333"/>
      <c r="C2140" s="199">
        <v>1</v>
      </c>
      <c r="D2140" s="195" t="s">
        <v>8</v>
      </c>
      <c r="E2140" s="200"/>
      <c r="F2140" s="200" t="s">
        <v>10</v>
      </c>
      <c r="G2140" s="201">
        <v>2.75E-2</v>
      </c>
      <c r="H2140" s="62">
        <v>176000</v>
      </c>
      <c r="I2140" s="203">
        <f>G2140*H2140</f>
        <v>4840</v>
      </c>
    </row>
    <row r="2141" spans="1:10" ht="15" customHeight="1">
      <c r="A2141" s="333"/>
      <c r="C2141" s="199">
        <v>2</v>
      </c>
      <c r="D2141" s="195" t="s">
        <v>159</v>
      </c>
      <c r="E2141" s="200"/>
      <c r="F2141" s="200" t="s">
        <v>10</v>
      </c>
      <c r="G2141" s="201">
        <v>9.1999999999999998E-3</v>
      </c>
      <c r="H2141" s="62">
        <v>186000</v>
      </c>
      <c r="I2141" s="203">
        <f>G2141*H2141</f>
        <v>1711.2</v>
      </c>
    </row>
    <row r="2142" spans="1:10" ht="15" customHeight="1">
      <c r="A2142" s="333"/>
      <c r="C2142" s="199">
        <v>3</v>
      </c>
      <c r="D2142" s="195" t="s">
        <v>119</v>
      </c>
      <c r="E2142" s="200"/>
      <c r="F2142" s="200" t="s">
        <v>10</v>
      </c>
      <c r="G2142" s="201">
        <v>8.9999999999999998E-4</v>
      </c>
      <c r="H2142" s="62">
        <v>196000</v>
      </c>
      <c r="I2142" s="203">
        <f>G2142*H2142</f>
        <v>176.4</v>
      </c>
    </row>
    <row r="2143" spans="1:10" ht="15" customHeight="1">
      <c r="A2143" s="333"/>
      <c r="C2143" s="199">
        <v>4</v>
      </c>
      <c r="D2143" s="195" t="s">
        <v>31</v>
      </c>
      <c r="E2143" s="200"/>
      <c r="F2143" s="200" t="s">
        <v>10</v>
      </c>
      <c r="G2143" s="201">
        <v>2.9999999999999997E-4</v>
      </c>
      <c r="H2143" s="62">
        <v>206000</v>
      </c>
      <c r="I2143" s="203">
        <f>G2143*H2143</f>
        <v>61.8</v>
      </c>
    </row>
    <row r="2144" spans="1:10" ht="15" customHeight="1">
      <c r="A2144" s="333"/>
      <c r="C2144" s="623" t="s">
        <v>708</v>
      </c>
      <c r="D2144" s="469"/>
      <c r="E2144" s="470"/>
      <c r="F2144" s="470"/>
      <c r="G2144" s="470"/>
      <c r="H2144" s="471"/>
      <c r="I2144" s="208">
        <f>SUM(I2140:I2143)</f>
        <v>6789.4</v>
      </c>
    </row>
    <row r="2145" spans="1:10" ht="15" customHeight="1">
      <c r="A2145" s="333"/>
      <c r="C2145" s="193" t="s">
        <v>72</v>
      </c>
      <c r="D2145" s="194" t="s">
        <v>73</v>
      </c>
      <c r="E2145" s="195"/>
      <c r="F2145" s="196"/>
      <c r="G2145" s="196"/>
      <c r="H2145" s="196"/>
      <c r="I2145" s="464"/>
    </row>
    <row r="2146" spans="1:10" ht="15" customHeight="1">
      <c r="A2146" s="333"/>
      <c r="C2146" s="623" t="s">
        <v>85</v>
      </c>
      <c r="D2146" s="472"/>
      <c r="E2146" s="473"/>
      <c r="F2146" s="473"/>
      <c r="G2146" s="473"/>
      <c r="H2146" s="474"/>
      <c r="I2146" s="467">
        <v>0</v>
      </c>
    </row>
    <row r="2147" spans="1:10" ht="15" customHeight="1">
      <c r="A2147" s="333"/>
      <c r="C2147" s="193" t="s">
        <v>86</v>
      </c>
      <c r="D2147" s="194" t="s">
        <v>87</v>
      </c>
      <c r="E2147" s="195"/>
      <c r="F2147" s="196"/>
      <c r="G2147" s="196"/>
      <c r="H2147" s="196"/>
      <c r="I2147" s="464"/>
    </row>
    <row r="2148" spans="1:10" ht="15" customHeight="1">
      <c r="A2148" s="333"/>
      <c r="C2148" s="623" t="s">
        <v>88</v>
      </c>
      <c r="D2148" s="472"/>
      <c r="E2148" s="473"/>
      <c r="F2148" s="473"/>
      <c r="G2148" s="473"/>
      <c r="H2148" s="474"/>
      <c r="I2148" s="208">
        <f>I2147</f>
        <v>0</v>
      </c>
    </row>
    <row r="2149" spans="1:10" ht="15" customHeight="1">
      <c r="A2149" s="333"/>
      <c r="C2149" s="220" t="s">
        <v>89</v>
      </c>
      <c r="D2149" s="221" t="s">
        <v>90</v>
      </c>
      <c r="E2149" s="222"/>
      <c r="F2149" s="222"/>
      <c r="G2149" s="222"/>
      <c r="H2149" s="225"/>
      <c r="I2149" s="224">
        <f>I2144+I2146+I2148</f>
        <v>6789.4</v>
      </c>
    </row>
    <row r="2150" spans="1:10" ht="15" customHeight="1">
      <c r="A2150" s="333"/>
      <c r="C2150" s="220" t="s">
        <v>91</v>
      </c>
      <c r="D2150" s="221" t="s">
        <v>977</v>
      </c>
      <c r="E2150" s="222"/>
      <c r="F2150" s="222"/>
      <c r="G2150" s="225"/>
      <c r="H2150" s="96">
        <f>$M$3</f>
        <v>0.1</v>
      </c>
      <c r="I2150" s="224">
        <f>I2149*H2150</f>
        <v>678.94</v>
      </c>
    </row>
    <row r="2151" spans="1:10" ht="15" customHeight="1">
      <c r="A2151" s="333"/>
      <c r="C2151" s="329" t="s">
        <v>93</v>
      </c>
      <c r="D2151" s="330" t="s">
        <v>94</v>
      </c>
      <c r="E2151" s="247"/>
      <c r="F2151" s="247"/>
      <c r="G2151" s="247"/>
      <c r="H2151" s="399"/>
      <c r="I2151" s="599">
        <f>SUM(I2149:I2150)</f>
        <v>7468.34</v>
      </c>
    </row>
    <row r="2152" spans="1:10" ht="15" customHeight="1">
      <c r="A2152" s="333"/>
      <c r="C2152" s="46"/>
      <c r="D2152" s="46"/>
      <c r="G2152" s="102"/>
    </row>
    <row r="2153" spans="1:10" ht="15" customHeight="1">
      <c r="A2153" s="333"/>
      <c r="B2153" s="113"/>
      <c r="C2153" s="590" t="s">
        <v>1112</v>
      </c>
      <c r="D2153" s="1384" t="s">
        <v>1113</v>
      </c>
      <c r="E2153" s="1382"/>
      <c r="F2153" s="1382"/>
      <c r="G2153" s="1382"/>
      <c r="H2153" s="1383"/>
      <c r="I2153" s="188">
        <f>ROUNDDOWN(I2167,-2)</f>
        <v>6200</v>
      </c>
      <c r="J2153" s="47"/>
    </row>
    <row r="2154" spans="1:10" ht="15" customHeight="1">
      <c r="A2154" s="333"/>
      <c r="C2154" s="189" t="s">
        <v>65</v>
      </c>
      <c r="D2154" s="190" t="s">
        <v>66</v>
      </c>
      <c r="E2154" s="190" t="s">
        <v>3</v>
      </c>
      <c r="F2154" s="190" t="s">
        <v>669</v>
      </c>
      <c r="G2154" s="190" t="s">
        <v>67</v>
      </c>
      <c r="H2154" s="190" t="s">
        <v>670</v>
      </c>
      <c r="I2154" s="482" t="s">
        <v>671</v>
      </c>
    </row>
    <row r="2155" spans="1:10" ht="15" customHeight="1">
      <c r="A2155" s="333"/>
      <c r="C2155" s="193" t="s">
        <v>69</v>
      </c>
      <c r="D2155" s="194" t="s">
        <v>672</v>
      </c>
      <c r="E2155" s="195"/>
      <c r="F2155" s="196"/>
      <c r="G2155" s="196"/>
      <c r="H2155" s="196"/>
      <c r="I2155" s="464"/>
    </row>
    <row r="2156" spans="1:10" ht="15" customHeight="1">
      <c r="A2156" s="333"/>
      <c r="C2156" s="199">
        <v>1</v>
      </c>
      <c r="D2156" s="195" t="s">
        <v>8</v>
      </c>
      <c r="E2156" s="200"/>
      <c r="F2156" s="200" t="s">
        <v>10</v>
      </c>
      <c r="G2156" s="201">
        <v>2.29E-2</v>
      </c>
      <c r="H2156" s="62">
        <v>176000</v>
      </c>
      <c r="I2156" s="203">
        <f>G2156*H2156</f>
        <v>4030.4</v>
      </c>
    </row>
    <row r="2157" spans="1:10" ht="15" customHeight="1">
      <c r="A2157" s="333"/>
      <c r="C2157" s="199">
        <v>2</v>
      </c>
      <c r="D2157" s="195" t="s">
        <v>159</v>
      </c>
      <c r="E2157" s="200"/>
      <c r="F2157" s="200" t="s">
        <v>10</v>
      </c>
      <c r="G2157" s="201">
        <v>7.6E-3</v>
      </c>
      <c r="H2157" s="62">
        <v>186000</v>
      </c>
      <c r="I2157" s="203">
        <f>G2157*H2157</f>
        <v>1413.6</v>
      </c>
    </row>
    <row r="2158" spans="1:10" ht="15" customHeight="1">
      <c r="A2158" s="333"/>
      <c r="C2158" s="199">
        <v>3</v>
      </c>
      <c r="D2158" s="195" t="s">
        <v>119</v>
      </c>
      <c r="E2158" s="200"/>
      <c r="F2158" s="200" t="s">
        <v>10</v>
      </c>
      <c r="G2158" s="201">
        <v>8.0000000000000004E-4</v>
      </c>
      <c r="H2158" s="62">
        <v>196000</v>
      </c>
      <c r="I2158" s="203">
        <f>G2158*H2158</f>
        <v>156.80000000000001</v>
      </c>
    </row>
    <row r="2159" spans="1:10" ht="15" customHeight="1">
      <c r="A2159" s="333"/>
      <c r="C2159" s="199">
        <v>4</v>
      </c>
      <c r="D2159" s="195" t="s">
        <v>31</v>
      </c>
      <c r="E2159" s="200"/>
      <c r="F2159" s="200" t="s">
        <v>10</v>
      </c>
      <c r="G2159" s="201">
        <v>2.9999999999999997E-4</v>
      </c>
      <c r="H2159" s="62">
        <v>206000</v>
      </c>
      <c r="I2159" s="203">
        <f>G2159*H2159</f>
        <v>61.8</v>
      </c>
    </row>
    <row r="2160" spans="1:10" ht="15" customHeight="1">
      <c r="A2160" s="333"/>
      <c r="C2160" s="623" t="s">
        <v>708</v>
      </c>
      <c r="D2160" s="469"/>
      <c r="E2160" s="470"/>
      <c r="F2160" s="470"/>
      <c r="G2160" s="470"/>
      <c r="H2160" s="471"/>
      <c r="I2160" s="208">
        <f>SUM(I2156:I2159)</f>
        <v>5662.6</v>
      </c>
    </row>
    <row r="2161" spans="1:10" ht="15" customHeight="1">
      <c r="A2161" s="333"/>
      <c r="C2161" s="193" t="s">
        <v>72</v>
      </c>
      <c r="D2161" s="194" t="s">
        <v>73</v>
      </c>
      <c r="E2161" s="195"/>
      <c r="F2161" s="196"/>
      <c r="G2161" s="196"/>
      <c r="H2161" s="196"/>
      <c r="I2161" s="464"/>
    </row>
    <row r="2162" spans="1:10" ht="15" customHeight="1">
      <c r="A2162" s="333"/>
      <c r="C2162" s="623" t="s">
        <v>85</v>
      </c>
      <c r="D2162" s="472"/>
      <c r="E2162" s="473"/>
      <c r="F2162" s="473"/>
      <c r="G2162" s="473"/>
      <c r="H2162" s="474"/>
      <c r="I2162" s="467">
        <v>0</v>
      </c>
    </row>
    <row r="2163" spans="1:10" ht="15" customHeight="1">
      <c r="A2163" s="333"/>
      <c r="C2163" s="193" t="s">
        <v>86</v>
      </c>
      <c r="D2163" s="194" t="s">
        <v>87</v>
      </c>
      <c r="E2163" s="195"/>
      <c r="F2163" s="196"/>
      <c r="G2163" s="196"/>
      <c r="H2163" s="196"/>
      <c r="I2163" s="464"/>
    </row>
    <row r="2164" spans="1:10" ht="15" customHeight="1">
      <c r="A2164" s="333"/>
      <c r="C2164" s="623" t="s">
        <v>88</v>
      </c>
      <c r="D2164" s="472"/>
      <c r="E2164" s="473"/>
      <c r="F2164" s="473"/>
      <c r="G2164" s="473"/>
      <c r="H2164" s="474"/>
      <c r="I2164" s="208">
        <f>I2163</f>
        <v>0</v>
      </c>
    </row>
    <row r="2165" spans="1:10" ht="15" customHeight="1">
      <c r="A2165" s="333"/>
      <c r="C2165" s="220" t="s">
        <v>89</v>
      </c>
      <c r="D2165" s="221" t="s">
        <v>90</v>
      </c>
      <c r="E2165" s="222"/>
      <c r="F2165" s="222"/>
      <c r="G2165" s="222"/>
      <c r="H2165" s="225"/>
      <c r="I2165" s="224">
        <f>I2160+I2162+I2164</f>
        <v>5662.6</v>
      </c>
    </row>
    <row r="2166" spans="1:10" ht="15" customHeight="1">
      <c r="A2166" s="333"/>
      <c r="C2166" s="220" t="s">
        <v>91</v>
      </c>
      <c r="D2166" s="221" t="s">
        <v>977</v>
      </c>
      <c r="E2166" s="222"/>
      <c r="F2166" s="222"/>
      <c r="G2166" s="225"/>
      <c r="H2166" s="96">
        <f>$M$3</f>
        <v>0.1</v>
      </c>
      <c r="I2166" s="224">
        <f>I2165*H2166</f>
        <v>566.2600000000001</v>
      </c>
    </row>
    <row r="2167" spans="1:10" ht="15" customHeight="1">
      <c r="A2167" s="333"/>
      <c r="C2167" s="329" t="s">
        <v>93</v>
      </c>
      <c r="D2167" s="330" t="s">
        <v>94</v>
      </c>
      <c r="E2167" s="247"/>
      <c r="F2167" s="247"/>
      <c r="G2167" s="247"/>
      <c r="H2167" s="399"/>
      <c r="I2167" s="599">
        <f>SUM(I2165:I2166)</f>
        <v>6228.8600000000006</v>
      </c>
    </row>
    <row r="2168" spans="1:10" ht="15" customHeight="1">
      <c r="A2168" s="333"/>
      <c r="C2168" s="46"/>
      <c r="D2168" s="46"/>
      <c r="G2168" s="102"/>
      <c r="H2168" s="112"/>
      <c r="I2168" s="47"/>
    </row>
    <row r="2169" spans="1:10" ht="15" customHeight="1">
      <c r="A2169" s="333"/>
      <c r="C2169" s="590" t="s">
        <v>1114</v>
      </c>
      <c r="D2169" s="1384" t="s">
        <v>1115</v>
      </c>
      <c r="E2169" s="1382"/>
      <c r="F2169" s="1382"/>
      <c r="G2169" s="1382"/>
      <c r="H2169" s="1383"/>
      <c r="I2169" s="188">
        <f>ROUNDDOWN(I2183,-2)</f>
        <v>10200</v>
      </c>
    </row>
    <row r="2170" spans="1:10" ht="15" customHeight="1">
      <c r="A2170" s="333"/>
      <c r="B2170" s="113"/>
      <c r="C2170" s="189" t="s">
        <v>65</v>
      </c>
      <c r="D2170" s="190" t="s">
        <v>66</v>
      </c>
      <c r="E2170" s="190" t="s">
        <v>3</v>
      </c>
      <c r="F2170" s="190" t="s">
        <v>669</v>
      </c>
      <c r="G2170" s="190" t="s">
        <v>67</v>
      </c>
      <c r="H2170" s="190" t="s">
        <v>670</v>
      </c>
      <c r="I2170" s="482" t="s">
        <v>671</v>
      </c>
      <c r="J2170" s="47"/>
    </row>
    <row r="2171" spans="1:10" ht="15" customHeight="1">
      <c r="A2171" s="333"/>
      <c r="C2171" s="193" t="s">
        <v>69</v>
      </c>
      <c r="D2171" s="194" t="s">
        <v>672</v>
      </c>
      <c r="E2171" s="195"/>
      <c r="F2171" s="196"/>
      <c r="G2171" s="196"/>
      <c r="H2171" s="196"/>
      <c r="I2171" s="464"/>
    </row>
    <row r="2172" spans="1:10" ht="15" customHeight="1">
      <c r="A2172" s="333"/>
      <c r="C2172" s="199">
        <v>1</v>
      </c>
      <c r="D2172" s="195" t="s">
        <v>8</v>
      </c>
      <c r="E2172" s="200"/>
      <c r="F2172" s="200" t="s">
        <v>10</v>
      </c>
      <c r="G2172" s="201">
        <v>3.7900000000000003E-2</v>
      </c>
      <c r="H2172" s="62">
        <v>176000</v>
      </c>
      <c r="I2172" s="203">
        <f>G2172*H2172</f>
        <v>6670.4000000000005</v>
      </c>
    </row>
    <row r="2173" spans="1:10" ht="15" customHeight="1">
      <c r="A2173" s="333"/>
      <c r="C2173" s="199">
        <v>2</v>
      </c>
      <c r="D2173" s="195" t="s">
        <v>159</v>
      </c>
      <c r="E2173" s="200"/>
      <c r="F2173" s="200" t="s">
        <v>10</v>
      </c>
      <c r="G2173" s="201">
        <v>1.26E-2</v>
      </c>
      <c r="H2173" s="62">
        <v>186000</v>
      </c>
      <c r="I2173" s="203">
        <f>G2173*H2173</f>
        <v>2343.6</v>
      </c>
    </row>
    <row r="2174" spans="1:10" ht="15" customHeight="1">
      <c r="A2174" s="333"/>
      <c r="C2174" s="199">
        <v>3</v>
      </c>
      <c r="D2174" s="195" t="s">
        <v>119</v>
      </c>
      <c r="E2174" s="200"/>
      <c r="F2174" s="200" t="s">
        <v>10</v>
      </c>
      <c r="G2174" s="201">
        <v>1.2999999999999999E-3</v>
      </c>
      <c r="H2174" s="62">
        <v>196000</v>
      </c>
      <c r="I2174" s="203">
        <f>G2174*H2174</f>
        <v>254.79999999999998</v>
      </c>
    </row>
    <row r="2175" spans="1:10" ht="15" customHeight="1">
      <c r="A2175" s="333"/>
      <c r="C2175" s="199">
        <v>4</v>
      </c>
      <c r="D2175" s="195" t="s">
        <v>31</v>
      </c>
      <c r="E2175" s="200"/>
      <c r="F2175" s="200" t="s">
        <v>10</v>
      </c>
      <c r="G2175" s="201">
        <v>4.0000000000000002E-4</v>
      </c>
      <c r="H2175" s="62">
        <v>206000</v>
      </c>
      <c r="I2175" s="203">
        <f>G2175*H2175</f>
        <v>82.4</v>
      </c>
    </row>
    <row r="2176" spans="1:10" ht="15" customHeight="1">
      <c r="A2176" s="333"/>
      <c r="C2176" s="623" t="s">
        <v>708</v>
      </c>
      <c r="D2176" s="469"/>
      <c r="E2176" s="470"/>
      <c r="F2176" s="470"/>
      <c r="G2176" s="470"/>
      <c r="H2176" s="471"/>
      <c r="I2176" s="208">
        <f>SUM(I2172:I2175)</f>
        <v>9351.1999999999989</v>
      </c>
    </row>
    <row r="2177" spans="1:10" ht="15" customHeight="1">
      <c r="A2177" s="333"/>
      <c r="C2177" s="193" t="s">
        <v>72</v>
      </c>
      <c r="D2177" s="194" t="s">
        <v>73</v>
      </c>
      <c r="E2177" s="195"/>
      <c r="F2177" s="196"/>
      <c r="G2177" s="196"/>
      <c r="H2177" s="196"/>
      <c r="I2177" s="464"/>
    </row>
    <row r="2178" spans="1:10" ht="15" customHeight="1">
      <c r="A2178" s="333"/>
      <c r="C2178" s="623" t="s">
        <v>85</v>
      </c>
      <c r="D2178" s="472"/>
      <c r="E2178" s="473"/>
      <c r="F2178" s="473"/>
      <c r="G2178" s="473"/>
      <c r="H2178" s="474"/>
      <c r="I2178" s="467">
        <v>0</v>
      </c>
    </row>
    <row r="2179" spans="1:10" ht="15" customHeight="1">
      <c r="A2179" s="333"/>
      <c r="C2179" s="193" t="s">
        <v>86</v>
      </c>
      <c r="D2179" s="194" t="s">
        <v>87</v>
      </c>
      <c r="E2179" s="195"/>
      <c r="F2179" s="196"/>
      <c r="G2179" s="196"/>
      <c r="H2179" s="196"/>
      <c r="I2179" s="464"/>
    </row>
    <row r="2180" spans="1:10" ht="15" customHeight="1">
      <c r="A2180" s="333"/>
      <c r="C2180" s="623" t="s">
        <v>88</v>
      </c>
      <c r="D2180" s="472"/>
      <c r="E2180" s="473"/>
      <c r="F2180" s="473"/>
      <c r="G2180" s="473"/>
      <c r="H2180" s="474"/>
      <c r="I2180" s="208">
        <f>I2179</f>
        <v>0</v>
      </c>
    </row>
    <row r="2181" spans="1:10" ht="15" customHeight="1">
      <c r="A2181" s="333"/>
      <c r="C2181" s="220" t="s">
        <v>89</v>
      </c>
      <c r="D2181" s="221" t="s">
        <v>90</v>
      </c>
      <c r="E2181" s="222"/>
      <c r="F2181" s="222"/>
      <c r="G2181" s="222"/>
      <c r="H2181" s="225"/>
      <c r="I2181" s="224">
        <f>I2176+I2178+I2180</f>
        <v>9351.1999999999989</v>
      </c>
    </row>
    <row r="2182" spans="1:10" ht="15" customHeight="1">
      <c r="A2182" s="333"/>
      <c r="C2182" s="220" t="s">
        <v>91</v>
      </c>
      <c r="D2182" s="221" t="s">
        <v>977</v>
      </c>
      <c r="E2182" s="222"/>
      <c r="F2182" s="222"/>
      <c r="G2182" s="225"/>
      <c r="H2182" s="96">
        <f>$M$3</f>
        <v>0.1</v>
      </c>
      <c r="I2182" s="224">
        <f>I2181*H2182</f>
        <v>935.11999999999989</v>
      </c>
    </row>
    <row r="2183" spans="1:10" ht="15" customHeight="1">
      <c r="A2183" s="333"/>
      <c r="C2183" s="329" t="s">
        <v>93</v>
      </c>
      <c r="D2183" s="330" t="s">
        <v>94</v>
      </c>
      <c r="E2183" s="247"/>
      <c r="F2183" s="247"/>
      <c r="G2183" s="247"/>
      <c r="H2183" s="399"/>
      <c r="I2183" s="599">
        <f>SUM(I2181:I2182)</f>
        <v>10286.32</v>
      </c>
    </row>
    <row r="2184" spans="1:10" ht="15" customHeight="1">
      <c r="A2184" s="333"/>
      <c r="C2184" s="46"/>
      <c r="D2184" s="46"/>
      <c r="G2184" s="338"/>
      <c r="H2184" s="112"/>
      <c r="I2184" s="47"/>
    </row>
    <row r="2185" spans="1:10" ht="15" customHeight="1">
      <c r="A2185" s="333"/>
      <c r="C2185" s="590" t="s">
        <v>1116</v>
      </c>
      <c r="D2185" s="1384" t="s">
        <v>1117</v>
      </c>
      <c r="E2185" s="1382"/>
      <c r="F2185" s="1382"/>
      <c r="G2185" s="1382"/>
      <c r="H2185" s="1383"/>
      <c r="I2185" s="188">
        <f>ROUNDDOWN(I2199,-2)</f>
        <v>12200</v>
      </c>
    </row>
    <row r="2186" spans="1:10" ht="15" customHeight="1">
      <c r="A2186" s="333"/>
      <c r="C2186" s="189" t="s">
        <v>65</v>
      </c>
      <c r="D2186" s="190" t="s">
        <v>66</v>
      </c>
      <c r="E2186" s="190" t="s">
        <v>3</v>
      </c>
      <c r="F2186" s="190" t="s">
        <v>669</v>
      </c>
      <c r="G2186" s="190" t="s">
        <v>67</v>
      </c>
      <c r="H2186" s="190" t="s">
        <v>670</v>
      </c>
      <c r="I2186" s="482" t="s">
        <v>671</v>
      </c>
    </row>
    <row r="2187" spans="1:10" ht="15" customHeight="1">
      <c r="A2187" s="333"/>
      <c r="B2187" s="113"/>
      <c r="C2187" s="193" t="s">
        <v>69</v>
      </c>
      <c r="D2187" s="194" t="s">
        <v>672</v>
      </c>
      <c r="E2187" s="195"/>
      <c r="F2187" s="196"/>
      <c r="G2187" s="196"/>
      <c r="H2187" s="196"/>
      <c r="I2187" s="464"/>
      <c r="J2187" s="47"/>
    </row>
    <row r="2188" spans="1:10" ht="15" customHeight="1">
      <c r="A2188" s="333"/>
      <c r="C2188" s="199">
        <v>1</v>
      </c>
      <c r="D2188" s="195" t="s">
        <v>8</v>
      </c>
      <c r="E2188" s="200"/>
      <c r="F2188" s="200" t="s">
        <v>10</v>
      </c>
      <c r="G2188" s="201">
        <v>4.5199999999999997E-2</v>
      </c>
      <c r="H2188" s="62">
        <v>176000</v>
      </c>
      <c r="I2188" s="203">
        <f>G2188*H2188</f>
        <v>7955.2</v>
      </c>
    </row>
    <row r="2189" spans="1:10" ht="15" customHeight="1">
      <c r="A2189" s="333"/>
      <c r="C2189" s="199">
        <v>2</v>
      </c>
      <c r="D2189" s="195" t="s">
        <v>159</v>
      </c>
      <c r="E2189" s="200"/>
      <c r="F2189" s="200" t="s">
        <v>10</v>
      </c>
      <c r="G2189" s="201">
        <v>1.5100000000000001E-2</v>
      </c>
      <c r="H2189" s="62">
        <v>186000</v>
      </c>
      <c r="I2189" s="203">
        <f>G2189*H2189</f>
        <v>2808.6</v>
      </c>
    </row>
    <row r="2190" spans="1:10" ht="15" customHeight="1">
      <c r="A2190" s="333"/>
      <c r="C2190" s="199">
        <v>3</v>
      </c>
      <c r="D2190" s="195" t="s">
        <v>119</v>
      </c>
      <c r="E2190" s="200"/>
      <c r="F2190" s="200" t="s">
        <v>10</v>
      </c>
      <c r="G2190" s="201">
        <v>1.5E-3</v>
      </c>
      <c r="H2190" s="62">
        <v>196000</v>
      </c>
      <c r="I2190" s="203">
        <f>G2190*H2190</f>
        <v>294</v>
      </c>
    </row>
    <row r="2191" spans="1:10" ht="15" customHeight="1">
      <c r="A2191" s="333"/>
      <c r="C2191" s="199">
        <v>4</v>
      </c>
      <c r="D2191" s="195" t="s">
        <v>31</v>
      </c>
      <c r="E2191" s="200"/>
      <c r="F2191" s="200" t="s">
        <v>10</v>
      </c>
      <c r="G2191" s="201">
        <v>5.0000000000000001E-4</v>
      </c>
      <c r="H2191" s="62">
        <v>206000</v>
      </c>
      <c r="I2191" s="203">
        <f>G2191*H2191</f>
        <v>103</v>
      </c>
    </row>
    <row r="2192" spans="1:10" ht="15" customHeight="1">
      <c r="A2192" s="333"/>
      <c r="C2192" s="623" t="s">
        <v>708</v>
      </c>
      <c r="D2192" s="469"/>
      <c r="E2192" s="470"/>
      <c r="F2192" s="470"/>
      <c r="G2192" s="470"/>
      <c r="H2192" s="471"/>
      <c r="I2192" s="208">
        <f>SUM(I2188:I2191)</f>
        <v>11160.8</v>
      </c>
    </row>
    <row r="2193" spans="1:10" ht="15" customHeight="1">
      <c r="A2193" s="333"/>
      <c r="C2193" s="193" t="s">
        <v>72</v>
      </c>
      <c r="D2193" s="194" t="s">
        <v>73</v>
      </c>
      <c r="E2193" s="195"/>
      <c r="F2193" s="196"/>
      <c r="G2193" s="196"/>
      <c r="H2193" s="196"/>
      <c r="I2193" s="464"/>
    </row>
    <row r="2194" spans="1:10" ht="15" customHeight="1">
      <c r="A2194" s="333"/>
      <c r="C2194" s="623" t="s">
        <v>85</v>
      </c>
      <c r="D2194" s="472"/>
      <c r="E2194" s="473"/>
      <c r="F2194" s="473"/>
      <c r="G2194" s="473"/>
      <c r="H2194" s="474"/>
      <c r="I2194" s="467">
        <v>0</v>
      </c>
    </row>
    <row r="2195" spans="1:10" ht="15" customHeight="1">
      <c r="A2195" s="333"/>
      <c r="C2195" s="193" t="s">
        <v>86</v>
      </c>
      <c r="D2195" s="194" t="s">
        <v>87</v>
      </c>
      <c r="E2195" s="195"/>
      <c r="F2195" s="196"/>
      <c r="G2195" s="196"/>
      <c r="H2195" s="196"/>
      <c r="I2195" s="464"/>
    </row>
    <row r="2196" spans="1:10" ht="15" customHeight="1">
      <c r="A2196" s="333"/>
      <c r="C2196" s="623" t="s">
        <v>88</v>
      </c>
      <c r="D2196" s="472"/>
      <c r="E2196" s="473"/>
      <c r="F2196" s="473"/>
      <c r="G2196" s="473"/>
      <c r="H2196" s="474"/>
      <c r="I2196" s="208">
        <f>I2195</f>
        <v>0</v>
      </c>
    </row>
    <row r="2197" spans="1:10" ht="15" customHeight="1">
      <c r="A2197" s="333"/>
      <c r="C2197" s="220" t="s">
        <v>89</v>
      </c>
      <c r="D2197" s="221" t="s">
        <v>90</v>
      </c>
      <c r="E2197" s="222"/>
      <c r="F2197" s="222"/>
      <c r="G2197" s="222"/>
      <c r="H2197" s="225"/>
      <c r="I2197" s="224">
        <f>I2192+I2194+I2196</f>
        <v>11160.8</v>
      </c>
    </row>
    <row r="2198" spans="1:10" ht="15" customHeight="1">
      <c r="A2198" s="333"/>
      <c r="C2198" s="220" t="s">
        <v>91</v>
      </c>
      <c r="D2198" s="221" t="s">
        <v>977</v>
      </c>
      <c r="E2198" s="222"/>
      <c r="F2198" s="222"/>
      <c r="G2198" s="225"/>
      <c r="H2198" s="96">
        <f>$M$3</f>
        <v>0.1</v>
      </c>
      <c r="I2198" s="224">
        <f>I2197*H2198</f>
        <v>1116.08</v>
      </c>
    </row>
    <row r="2199" spans="1:10" ht="15" customHeight="1">
      <c r="A2199" s="333"/>
      <c r="C2199" s="329" t="s">
        <v>93</v>
      </c>
      <c r="D2199" s="330" t="s">
        <v>94</v>
      </c>
      <c r="E2199" s="247"/>
      <c r="F2199" s="247"/>
      <c r="G2199" s="247"/>
      <c r="H2199" s="399"/>
      <c r="I2199" s="599">
        <f>SUM(I2197:I2198)</f>
        <v>12276.88</v>
      </c>
    </row>
    <row r="2200" spans="1:10" ht="15" customHeight="1">
      <c r="A2200" s="333"/>
      <c r="C2200" s="46"/>
      <c r="D2200" s="46"/>
      <c r="G2200" s="102"/>
      <c r="H2200" s="112"/>
      <c r="I2200" s="47"/>
    </row>
    <row r="2201" spans="1:10" ht="15" customHeight="1">
      <c r="A2201" s="333"/>
      <c r="C2201" s="590" t="s">
        <v>1118</v>
      </c>
      <c r="D2201" s="1384" t="s">
        <v>1117</v>
      </c>
      <c r="E2201" s="1382"/>
      <c r="F2201" s="1382"/>
      <c r="G2201" s="1382"/>
      <c r="H2201" s="1383"/>
      <c r="I2201" s="188">
        <f>ROUNDDOWN(I2215,-2)</f>
        <v>12200</v>
      </c>
    </row>
    <row r="2202" spans="1:10" ht="15" customHeight="1">
      <c r="A2202" s="333"/>
      <c r="C2202" s="189" t="s">
        <v>65</v>
      </c>
      <c r="D2202" s="190" t="s">
        <v>66</v>
      </c>
      <c r="E2202" s="190" t="s">
        <v>3</v>
      </c>
      <c r="F2202" s="190" t="s">
        <v>669</v>
      </c>
      <c r="G2202" s="190" t="s">
        <v>67</v>
      </c>
      <c r="H2202" s="190" t="s">
        <v>670</v>
      </c>
      <c r="I2202" s="482" t="s">
        <v>671</v>
      </c>
    </row>
    <row r="2203" spans="1:10" ht="15" customHeight="1">
      <c r="A2203" s="333"/>
      <c r="C2203" s="193" t="s">
        <v>69</v>
      </c>
      <c r="D2203" s="194" t="s">
        <v>672</v>
      </c>
      <c r="E2203" s="195"/>
      <c r="F2203" s="196"/>
      <c r="G2203" s="196"/>
      <c r="H2203" s="196"/>
      <c r="I2203" s="464"/>
    </row>
    <row r="2204" spans="1:10" ht="15" customHeight="1">
      <c r="A2204" s="333"/>
      <c r="B2204" s="113"/>
      <c r="C2204" s="199">
        <v>1</v>
      </c>
      <c r="D2204" s="195" t="s">
        <v>8</v>
      </c>
      <c r="E2204" s="200"/>
      <c r="F2204" s="200" t="s">
        <v>10</v>
      </c>
      <c r="G2204" s="201">
        <v>4.5199999999999997E-2</v>
      </c>
      <c r="H2204" s="62">
        <v>176000</v>
      </c>
      <c r="I2204" s="203">
        <f>G2204*H2204</f>
        <v>7955.2</v>
      </c>
      <c r="J2204" s="47"/>
    </row>
    <row r="2205" spans="1:10" ht="15" customHeight="1">
      <c r="A2205" s="333"/>
      <c r="C2205" s="199">
        <v>2</v>
      </c>
      <c r="D2205" s="195" t="s">
        <v>159</v>
      </c>
      <c r="E2205" s="200"/>
      <c r="F2205" s="200" t="s">
        <v>10</v>
      </c>
      <c r="G2205" s="201">
        <v>1.5100000000000001E-2</v>
      </c>
      <c r="H2205" s="62">
        <v>186000</v>
      </c>
      <c r="I2205" s="203">
        <f>G2205*H2205</f>
        <v>2808.6</v>
      </c>
    </row>
    <row r="2206" spans="1:10" ht="15" customHeight="1">
      <c r="A2206" s="333"/>
      <c r="C2206" s="199">
        <v>3</v>
      </c>
      <c r="D2206" s="195" t="s">
        <v>119</v>
      </c>
      <c r="E2206" s="200"/>
      <c r="F2206" s="200" t="s">
        <v>10</v>
      </c>
      <c r="G2206" s="201">
        <v>1.5E-3</v>
      </c>
      <c r="H2206" s="62">
        <v>196000</v>
      </c>
      <c r="I2206" s="203">
        <f>G2206*H2206</f>
        <v>294</v>
      </c>
    </row>
    <row r="2207" spans="1:10" ht="15" customHeight="1">
      <c r="A2207" s="333"/>
      <c r="C2207" s="199">
        <v>4</v>
      </c>
      <c r="D2207" s="195" t="s">
        <v>31</v>
      </c>
      <c r="E2207" s="200"/>
      <c r="F2207" s="200" t="s">
        <v>10</v>
      </c>
      <c r="G2207" s="201">
        <v>5.0000000000000001E-4</v>
      </c>
      <c r="H2207" s="62">
        <v>206000</v>
      </c>
      <c r="I2207" s="203">
        <f>G2207*H2207</f>
        <v>103</v>
      </c>
    </row>
    <row r="2208" spans="1:10" ht="15" customHeight="1">
      <c r="A2208" s="333"/>
      <c r="C2208" s="623" t="s">
        <v>708</v>
      </c>
      <c r="D2208" s="469"/>
      <c r="E2208" s="470"/>
      <c r="F2208" s="470"/>
      <c r="G2208" s="470"/>
      <c r="H2208" s="471"/>
      <c r="I2208" s="208">
        <f>SUM(I2204:I2207)</f>
        <v>11160.8</v>
      </c>
    </row>
    <row r="2209" spans="1:10" ht="15" customHeight="1">
      <c r="A2209" s="333"/>
      <c r="C2209" s="193" t="s">
        <v>72</v>
      </c>
      <c r="D2209" s="194" t="s">
        <v>73</v>
      </c>
      <c r="E2209" s="195"/>
      <c r="F2209" s="196"/>
      <c r="G2209" s="196"/>
      <c r="H2209" s="196"/>
      <c r="I2209" s="464"/>
    </row>
    <row r="2210" spans="1:10" ht="15" customHeight="1">
      <c r="A2210" s="333"/>
      <c r="C2210" s="623" t="s">
        <v>85</v>
      </c>
      <c r="D2210" s="472"/>
      <c r="E2210" s="473"/>
      <c r="F2210" s="473"/>
      <c r="G2210" s="473"/>
      <c r="H2210" s="474"/>
      <c r="I2210" s="467">
        <v>0</v>
      </c>
    </row>
    <row r="2211" spans="1:10" ht="15" customHeight="1">
      <c r="A2211" s="333"/>
      <c r="C2211" s="193" t="s">
        <v>86</v>
      </c>
      <c r="D2211" s="194" t="s">
        <v>87</v>
      </c>
      <c r="E2211" s="195"/>
      <c r="F2211" s="196"/>
      <c r="G2211" s="196"/>
      <c r="H2211" s="196"/>
      <c r="I2211" s="464"/>
    </row>
    <row r="2212" spans="1:10" ht="15" customHeight="1">
      <c r="A2212" s="333"/>
      <c r="C2212" s="623" t="s">
        <v>88</v>
      </c>
      <c r="D2212" s="472"/>
      <c r="E2212" s="473"/>
      <c r="F2212" s="473"/>
      <c r="G2212" s="473"/>
      <c r="H2212" s="474"/>
      <c r="I2212" s="208">
        <f>I2211</f>
        <v>0</v>
      </c>
    </row>
    <row r="2213" spans="1:10" ht="15" customHeight="1">
      <c r="A2213" s="333"/>
      <c r="C2213" s="220" t="s">
        <v>89</v>
      </c>
      <c r="D2213" s="221" t="s">
        <v>90</v>
      </c>
      <c r="E2213" s="222"/>
      <c r="F2213" s="222"/>
      <c r="G2213" s="222"/>
      <c r="H2213" s="225"/>
      <c r="I2213" s="224">
        <f>I2208+I2210+I2212</f>
        <v>11160.8</v>
      </c>
    </row>
    <row r="2214" spans="1:10" ht="15" customHeight="1">
      <c r="A2214" s="333"/>
      <c r="C2214" s="220" t="s">
        <v>91</v>
      </c>
      <c r="D2214" s="221" t="s">
        <v>977</v>
      </c>
      <c r="E2214" s="222"/>
      <c r="F2214" s="222"/>
      <c r="G2214" s="225"/>
      <c r="H2214" s="96">
        <f>$M$3</f>
        <v>0.1</v>
      </c>
      <c r="I2214" s="224">
        <f>I2213*H2214</f>
        <v>1116.08</v>
      </c>
    </row>
    <row r="2215" spans="1:10" ht="15" customHeight="1">
      <c r="A2215" s="333"/>
      <c r="C2215" s="329" t="s">
        <v>93</v>
      </c>
      <c r="D2215" s="330" t="s">
        <v>94</v>
      </c>
      <c r="E2215" s="247"/>
      <c r="F2215" s="247"/>
      <c r="G2215" s="247"/>
      <c r="H2215" s="399"/>
      <c r="I2215" s="599">
        <f>SUM(I2213:I2214)</f>
        <v>12276.88</v>
      </c>
    </row>
    <row r="2216" spans="1:10" ht="15" customHeight="1">
      <c r="A2216" s="333"/>
      <c r="G2216" s="336"/>
      <c r="H2216" s="112"/>
      <c r="I2216" s="47"/>
    </row>
    <row r="2217" spans="1:10" ht="15" customHeight="1">
      <c r="A2217" s="333"/>
      <c r="C2217" s="590" t="s">
        <v>1119</v>
      </c>
      <c r="D2217" s="1384" t="s">
        <v>1120</v>
      </c>
      <c r="E2217" s="1382"/>
      <c r="F2217" s="1382"/>
      <c r="G2217" s="1382"/>
      <c r="H2217" s="1383"/>
      <c r="I2217" s="188">
        <f>ROUNDDOWN(I2231,-2)</f>
        <v>10100</v>
      </c>
    </row>
    <row r="2218" spans="1:10" ht="15" customHeight="1">
      <c r="A2218" s="333"/>
      <c r="C2218" s="189" t="s">
        <v>65</v>
      </c>
      <c r="D2218" s="190" t="s">
        <v>66</v>
      </c>
      <c r="E2218" s="190" t="s">
        <v>3</v>
      </c>
      <c r="F2218" s="190" t="s">
        <v>669</v>
      </c>
      <c r="G2218" s="190" t="s">
        <v>67</v>
      </c>
      <c r="H2218" s="190" t="s">
        <v>670</v>
      </c>
      <c r="I2218" s="482" t="s">
        <v>671</v>
      </c>
    </row>
    <row r="2219" spans="1:10" ht="15" customHeight="1">
      <c r="A2219" s="333"/>
      <c r="C2219" s="193" t="s">
        <v>69</v>
      </c>
      <c r="D2219" s="194" t="s">
        <v>672</v>
      </c>
      <c r="E2219" s="195"/>
      <c r="F2219" s="196"/>
      <c r="G2219" s="196"/>
      <c r="H2219" s="196"/>
      <c r="I2219" s="464"/>
    </row>
    <row r="2220" spans="1:10" ht="15" customHeight="1">
      <c r="A2220" s="333"/>
      <c r="C2220" s="199">
        <v>1</v>
      </c>
      <c r="D2220" s="195" t="s">
        <v>8</v>
      </c>
      <c r="E2220" s="200"/>
      <c r="F2220" s="200" t="s">
        <v>10</v>
      </c>
      <c r="G2220" s="201">
        <v>3.73E-2</v>
      </c>
      <c r="H2220" s="62">
        <v>176000</v>
      </c>
      <c r="I2220" s="203">
        <f>G2220*H2220</f>
        <v>6564.8</v>
      </c>
    </row>
    <row r="2221" spans="1:10" ht="15" customHeight="1">
      <c r="A2221" s="333"/>
      <c r="B2221" s="113"/>
      <c r="C2221" s="199">
        <v>2</v>
      </c>
      <c r="D2221" s="195" t="s">
        <v>159</v>
      </c>
      <c r="E2221" s="200"/>
      <c r="F2221" s="200" t="s">
        <v>10</v>
      </c>
      <c r="G2221" s="201">
        <v>1.24E-2</v>
      </c>
      <c r="H2221" s="62">
        <v>186000</v>
      </c>
      <c r="I2221" s="203">
        <f>G2221*H2221</f>
        <v>2306.4</v>
      </c>
      <c r="J2221" s="47"/>
    </row>
    <row r="2222" spans="1:10" ht="15" customHeight="1">
      <c r="A2222" s="333"/>
      <c r="C2222" s="199">
        <v>3</v>
      </c>
      <c r="D2222" s="195" t="s">
        <v>119</v>
      </c>
      <c r="E2222" s="200"/>
      <c r="F2222" s="200" t="s">
        <v>10</v>
      </c>
      <c r="G2222" s="201">
        <v>1.1999999999999999E-3</v>
      </c>
      <c r="H2222" s="62">
        <v>196000</v>
      </c>
      <c r="I2222" s="203">
        <f>G2222*H2222</f>
        <v>235.2</v>
      </c>
    </row>
    <row r="2223" spans="1:10" ht="15" customHeight="1">
      <c r="A2223" s="333"/>
      <c r="C2223" s="199">
        <v>4</v>
      </c>
      <c r="D2223" s="195" t="s">
        <v>31</v>
      </c>
      <c r="E2223" s="200"/>
      <c r="F2223" s="200" t="s">
        <v>10</v>
      </c>
      <c r="G2223" s="201">
        <v>4.0000000000000002E-4</v>
      </c>
      <c r="H2223" s="62">
        <v>206000</v>
      </c>
      <c r="I2223" s="203">
        <f>G2223*H2223</f>
        <v>82.4</v>
      </c>
    </row>
    <row r="2224" spans="1:10" ht="15" customHeight="1">
      <c r="A2224" s="333"/>
      <c r="C2224" s="623" t="s">
        <v>708</v>
      </c>
      <c r="D2224" s="469"/>
      <c r="E2224" s="470"/>
      <c r="F2224" s="470"/>
      <c r="G2224" s="470"/>
      <c r="H2224" s="471"/>
      <c r="I2224" s="208">
        <f>SUM(I2220:I2223)</f>
        <v>9188.8000000000011</v>
      </c>
    </row>
    <row r="2225" spans="1:10" ht="15" customHeight="1">
      <c r="A2225" s="333"/>
      <c r="C2225" s="193" t="s">
        <v>72</v>
      </c>
      <c r="D2225" s="194" t="s">
        <v>73</v>
      </c>
      <c r="E2225" s="195"/>
      <c r="F2225" s="196"/>
      <c r="G2225" s="196"/>
      <c r="H2225" s="196"/>
      <c r="I2225" s="464"/>
    </row>
    <row r="2226" spans="1:10" ht="15" customHeight="1">
      <c r="A2226" s="333"/>
      <c r="C2226" s="623" t="s">
        <v>85</v>
      </c>
      <c r="D2226" s="472"/>
      <c r="E2226" s="473"/>
      <c r="F2226" s="473"/>
      <c r="G2226" s="473"/>
      <c r="H2226" s="474"/>
      <c r="I2226" s="467">
        <v>0</v>
      </c>
    </row>
    <row r="2227" spans="1:10" ht="15" customHeight="1">
      <c r="A2227" s="333"/>
      <c r="C2227" s="193" t="s">
        <v>86</v>
      </c>
      <c r="D2227" s="194" t="s">
        <v>87</v>
      </c>
      <c r="E2227" s="195"/>
      <c r="F2227" s="196"/>
      <c r="G2227" s="196"/>
      <c r="H2227" s="196"/>
      <c r="I2227" s="464"/>
    </row>
    <row r="2228" spans="1:10" ht="15" customHeight="1">
      <c r="A2228" s="333"/>
      <c r="C2228" s="623" t="s">
        <v>88</v>
      </c>
      <c r="D2228" s="472"/>
      <c r="E2228" s="473"/>
      <c r="F2228" s="473"/>
      <c r="G2228" s="473"/>
      <c r="H2228" s="474"/>
      <c r="I2228" s="208">
        <f>I2227</f>
        <v>0</v>
      </c>
    </row>
    <row r="2229" spans="1:10" ht="15" customHeight="1">
      <c r="A2229" s="333"/>
      <c r="C2229" s="220" t="s">
        <v>89</v>
      </c>
      <c r="D2229" s="221" t="s">
        <v>90</v>
      </c>
      <c r="E2229" s="222"/>
      <c r="F2229" s="222"/>
      <c r="G2229" s="222"/>
      <c r="H2229" s="225"/>
      <c r="I2229" s="224">
        <f>I2224+I2226+I2228</f>
        <v>9188.8000000000011</v>
      </c>
    </row>
    <row r="2230" spans="1:10" ht="15" customHeight="1">
      <c r="A2230" s="333"/>
      <c r="C2230" s="220" t="s">
        <v>91</v>
      </c>
      <c r="D2230" s="221" t="s">
        <v>977</v>
      </c>
      <c r="E2230" s="222"/>
      <c r="F2230" s="222"/>
      <c r="G2230" s="225"/>
      <c r="H2230" s="96">
        <f>$M$3</f>
        <v>0.1</v>
      </c>
      <c r="I2230" s="224">
        <f>I2229*H2230</f>
        <v>918.88000000000011</v>
      </c>
    </row>
    <row r="2231" spans="1:10" ht="15" customHeight="1">
      <c r="A2231" s="333"/>
      <c r="C2231" s="329" t="s">
        <v>93</v>
      </c>
      <c r="D2231" s="330" t="s">
        <v>94</v>
      </c>
      <c r="E2231" s="247"/>
      <c r="F2231" s="247"/>
      <c r="G2231" s="247"/>
      <c r="H2231" s="399"/>
      <c r="I2231" s="599">
        <f>SUM(I2229:I2230)</f>
        <v>10107.68</v>
      </c>
    </row>
    <row r="2232" spans="1:10" ht="15" customHeight="1">
      <c r="A2232" s="333"/>
      <c r="D2232" s="46"/>
      <c r="F2232" s="335"/>
      <c r="G2232" s="336"/>
      <c r="H2232" s="112"/>
      <c r="I2232" s="47"/>
    </row>
    <row r="2233" spans="1:10" ht="15" customHeight="1">
      <c r="A2233" s="333"/>
      <c r="C2233" s="637" t="s">
        <v>1121</v>
      </c>
      <c r="D2233" s="1384" t="s">
        <v>1122</v>
      </c>
      <c r="E2233" s="1382"/>
      <c r="F2233" s="1382"/>
      <c r="G2233" s="1382"/>
      <c r="H2233" s="1383"/>
      <c r="I2233" s="188">
        <f>ROUNDDOWN(I2247,-2)</f>
        <v>10700</v>
      </c>
    </row>
    <row r="2234" spans="1:10" ht="15" customHeight="1">
      <c r="A2234" s="333"/>
      <c r="C2234" s="189" t="s">
        <v>65</v>
      </c>
      <c r="D2234" s="190" t="s">
        <v>66</v>
      </c>
      <c r="E2234" s="190" t="s">
        <v>3</v>
      </c>
      <c r="F2234" s="190" t="s">
        <v>669</v>
      </c>
      <c r="G2234" s="190" t="s">
        <v>67</v>
      </c>
      <c r="H2234" s="190" t="s">
        <v>670</v>
      </c>
      <c r="I2234" s="482" t="s">
        <v>671</v>
      </c>
    </row>
    <row r="2235" spans="1:10" ht="15" customHeight="1">
      <c r="A2235" s="333"/>
      <c r="C2235" s="193" t="s">
        <v>69</v>
      </c>
      <c r="D2235" s="194" t="s">
        <v>672</v>
      </c>
      <c r="E2235" s="195"/>
      <c r="F2235" s="196"/>
      <c r="G2235" s="196"/>
      <c r="H2235" s="196"/>
      <c r="I2235" s="464"/>
    </row>
    <row r="2236" spans="1:10" ht="15" customHeight="1">
      <c r="A2236" s="333"/>
      <c r="C2236" s="199">
        <v>1</v>
      </c>
      <c r="D2236" s="195" t="s">
        <v>8</v>
      </c>
      <c r="E2236" s="200"/>
      <c r="F2236" s="200" t="s">
        <v>10</v>
      </c>
      <c r="G2236" s="201">
        <v>3.9800000000000002E-2</v>
      </c>
      <c r="H2236" s="62">
        <v>176000</v>
      </c>
      <c r="I2236" s="203">
        <f>G2236*H2236</f>
        <v>7004.8</v>
      </c>
    </row>
    <row r="2237" spans="1:10" ht="15" customHeight="1">
      <c r="A2237" s="333"/>
      <c r="C2237" s="199">
        <v>2</v>
      </c>
      <c r="D2237" s="195" t="s">
        <v>159</v>
      </c>
      <c r="E2237" s="200"/>
      <c r="F2237" s="200" t="s">
        <v>10</v>
      </c>
      <c r="G2237" s="201">
        <v>1.3299999999999999E-2</v>
      </c>
      <c r="H2237" s="62">
        <v>186000</v>
      </c>
      <c r="I2237" s="203">
        <f>G2237*H2237</f>
        <v>2473.7999999999997</v>
      </c>
    </row>
    <row r="2238" spans="1:10" ht="15" customHeight="1">
      <c r="A2238" s="333"/>
      <c r="C2238" s="199">
        <v>3</v>
      </c>
      <c r="D2238" s="195" t="s">
        <v>119</v>
      </c>
      <c r="E2238" s="200"/>
      <c r="F2238" s="200" t="s">
        <v>10</v>
      </c>
      <c r="G2238" s="201">
        <v>1.2999999999999999E-3</v>
      </c>
      <c r="H2238" s="62">
        <v>196000</v>
      </c>
      <c r="I2238" s="203">
        <f>G2238*H2238</f>
        <v>254.79999999999998</v>
      </c>
    </row>
    <row r="2239" spans="1:10" ht="15" customHeight="1">
      <c r="A2239" s="333"/>
      <c r="C2239" s="199">
        <v>4</v>
      </c>
      <c r="D2239" s="195" t="s">
        <v>31</v>
      </c>
      <c r="E2239" s="200"/>
      <c r="F2239" s="200" t="s">
        <v>10</v>
      </c>
      <c r="G2239" s="201">
        <v>4.0000000000000002E-4</v>
      </c>
      <c r="H2239" s="62">
        <v>206000</v>
      </c>
      <c r="I2239" s="203">
        <f>G2239*H2239</f>
        <v>82.4</v>
      </c>
    </row>
    <row r="2240" spans="1:10" ht="15" customHeight="1">
      <c r="A2240" s="333"/>
      <c r="B2240" s="113"/>
      <c r="C2240" s="623" t="s">
        <v>708</v>
      </c>
      <c r="D2240" s="469"/>
      <c r="E2240" s="470"/>
      <c r="F2240" s="470"/>
      <c r="G2240" s="470"/>
      <c r="H2240" s="471"/>
      <c r="I2240" s="208">
        <f>SUM(I2236:I2239)</f>
        <v>9815.7999999999993</v>
      </c>
      <c r="J2240" s="47"/>
    </row>
    <row r="2241" spans="1:9" ht="15" customHeight="1">
      <c r="A2241" s="333"/>
      <c r="C2241" s="193" t="s">
        <v>72</v>
      </c>
      <c r="D2241" s="194" t="s">
        <v>73</v>
      </c>
      <c r="E2241" s="195"/>
      <c r="F2241" s="196"/>
      <c r="G2241" s="196"/>
      <c r="H2241" s="196"/>
      <c r="I2241" s="464"/>
    </row>
    <row r="2242" spans="1:9" ht="15" customHeight="1">
      <c r="A2242" s="333"/>
      <c r="C2242" s="623" t="s">
        <v>85</v>
      </c>
      <c r="D2242" s="472"/>
      <c r="E2242" s="473"/>
      <c r="F2242" s="473"/>
      <c r="G2242" s="473"/>
      <c r="H2242" s="474"/>
      <c r="I2242" s="467">
        <v>0</v>
      </c>
    </row>
    <row r="2243" spans="1:9" ht="15" customHeight="1">
      <c r="A2243" s="333"/>
      <c r="C2243" s="193" t="s">
        <v>86</v>
      </c>
      <c r="D2243" s="194" t="s">
        <v>87</v>
      </c>
      <c r="E2243" s="195"/>
      <c r="F2243" s="196"/>
      <c r="G2243" s="196"/>
      <c r="H2243" s="196"/>
      <c r="I2243" s="464"/>
    </row>
    <row r="2244" spans="1:9" ht="15" customHeight="1">
      <c r="A2244" s="333"/>
      <c r="C2244" s="623" t="s">
        <v>88</v>
      </c>
      <c r="D2244" s="472"/>
      <c r="E2244" s="473"/>
      <c r="F2244" s="473"/>
      <c r="G2244" s="473"/>
      <c r="H2244" s="474"/>
      <c r="I2244" s="208">
        <f>I2243</f>
        <v>0</v>
      </c>
    </row>
    <row r="2245" spans="1:9" ht="15" customHeight="1">
      <c r="A2245" s="333"/>
      <c r="C2245" s="220" t="s">
        <v>89</v>
      </c>
      <c r="D2245" s="221" t="s">
        <v>90</v>
      </c>
      <c r="E2245" s="222"/>
      <c r="F2245" s="222"/>
      <c r="G2245" s="222"/>
      <c r="H2245" s="225"/>
      <c r="I2245" s="224">
        <f>I2240+I2242+I2244</f>
        <v>9815.7999999999993</v>
      </c>
    </row>
    <row r="2246" spans="1:9" ht="15" customHeight="1">
      <c r="A2246" s="333"/>
      <c r="C2246" s="220" t="s">
        <v>91</v>
      </c>
      <c r="D2246" s="221" t="s">
        <v>977</v>
      </c>
      <c r="E2246" s="222"/>
      <c r="F2246" s="222"/>
      <c r="G2246" s="225"/>
      <c r="H2246" s="96">
        <f>$M$3</f>
        <v>0.1</v>
      </c>
      <c r="I2246" s="224">
        <f>I2245*H2246</f>
        <v>981.57999999999993</v>
      </c>
    </row>
    <row r="2247" spans="1:9" ht="15" customHeight="1">
      <c r="A2247" s="333"/>
      <c r="C2247" s="329" t="s">
        <v>93</v>
      </c>
      <c r="D2247" s="330" t="s">
        <v>94</v>
      </c>
      <c r="E2247" s="247"/>
      <c r="F2247" s="247"/>
      <c r="G2247" s="247"/>
      <c r="H2247" s="399"/>
      <c r="I2247" s="599">
        <f>SUM(I2245:I2246)</f>
        <v>10797.38</v>
      </c>
    </row>
    <row r="2248" spans="1:9" ht="15" customHeight="1">
      <c r="A2248" s="333"/>
      <c r="C2248" s="46"/>
      <c r="D2248" s="46"/>
      <c r="G2248" s="102"/>
      <c r="H2248" s="112"/>
      <c r="I2248" s="47"/>
    </row>
    <row r="2249" spans="1:9" ht="15" customHeight="1">
      <c r="A2249" s="333"/>
      <c r="C2249" s="637" t="s">
        <v>1123</v>
      </c>
      <c r="D2249" s="1384" t="s">
        <v>1124</v>
      </c>
      <c r="E2249" s="1382"/>
      <c r="F2249" s="1382"/>
      <c r="G2249" s="1382"/>
      <c r="H2249" s="1383"/>
      <c r="I2249" s="188">
        <f>ROUNDDOWN(I2263,-2)</f>
        <v>8600</v>
      </c>
    </row>
    <row r="2250" spans="1:9" ht="15" customHeight="1">
      <c r="A2250" s="333"/>
      <c r="C2250" s="189" t="s">
        <v>65</v>
      </c>
      <c r="D2250" s="190" t="s">
        <v>66</v>
      </c>
      <c r="E2250" s="190" t="s">
        <v>3</v>
      </c>
      <c r="F2250" s="190" t="s">
        <v>669</v>
      </c>
      <c r="G2250" s="190" t="s">
        <v>67</v>
      </c>
      <c r="H2250" s="190" t="s">
        <v>670</v>
      </c>
      <c r="I2250" s="482" t="s">
        <v>671</v>
      </c>
    </row>
    <row r="2251" spans="1:9" ht="15" customHeight="1">
      <c r="A2251" s="333"/>
      <c r="C2251" s="193" t="s">
        <v>69</v>
      </c>
      <c r="D2251" s="194" t="s">
        <v>672</v>
      </c>
      <c r="E2251" s="195"/>
      <c r="F2251" s="196"/>
      <c r="G2251" s="196"/>
      <c r="H2251" s="196"/>
      <c r="I2251" s="464"/>
    </row>
    <row r="2252" spans="1:9" ht="15" customHeight="1">
      <c r="A2252" s="333"/>
      <c r="C2252" s="199">
        <v>1</v>
      </c>
      <c r="D2252" s="195" t="s">
        <v>8</v>
      </c>
      <c r="E2252" s="200"/>
      <c r="F2252" s="200" t="s">
        <v>10</v>
      </c>
      <c r="G2252" s="201">
        <v>3.1699999999999999E-2</v>
      </c>
      <c r="H2252" s="62">
        <v>176000</v>
      </c>
      <c r="I2252" s="203">
        <f>G2252*H2252</f>
        <v>5579.2</v>
      </c>
    </row>
    <row r="2253" spans="1:9" ht="15" customHeight="1">
      <c r="A2253" s="333"/>
      <c r="C2253" s="199">
        <v>2</v>
      </c>
      <c r="D2253" s="195" t="s">
        <v>159</v>
      </c>
      <c r="E2253" s="200"/>
      <c r="F2253" s="200" t="s">
        <v>10</v>
      </c>
      <c r="G2253" s="201">
        <v>1.06E-2</v>
      </c>
      <c r="H2253" s="62">
        <v>186000</v>
      </c>
      <c r="I2253" s="203">
        <f>G2253*H2253</f>
        <v>1971.6</v>
      </c>
    </row>
    <row r="2254" spans="1:9" ht="15" customHeight="1">
      <c r="A2254" s="333"/>
      <c r="C2254" s="199">
        <v>3</v>
      </c>
      <c r="D2254" s="195" t="s">
        <v>119</v>
      </c>
      <c r="E2254" s="200"/>
      <c r="F2254" s="200" t="s">
        <v>10</v>
      </c>
      <c r="G2254" s="201">
        <v>1.1000000000000001E-3</v>
      </c>
      <c r="H2254" s="62">
        <v>196000</v>
      </c>
      <c r="I2254" s="203">
        <f>G2254*H2254</f>
        <v>215.60000000000002</v>
      </c>
    </row>
    <row r="2255" spans="1:9" ht="15" customHeight="1">
      <c r="A2255" s="333"/>
      <c r="C2255" s="199">
        <v>4</v>
      </c>
      <c r="D2255" s="195" t="s">
        <v>31</v>
      </c>
      <c r="E2255" s="200"/>
      <c r="F2255" s="200" t="s">
        <v>10</v>
      </c>
      <c r="G2255" s="201">
        <v>4.0000000000000002E-4</v>
      </c>
      <c r="H2255" s="62">
        <v>206000</v>
      </c>
      <c r="I2255" s="203">
        <f>G2255*H2255</f>
        <v>82.4</v>
      </c>
    </row>
    <row r="2256" spans="1:9" ht="15" customHeight="1">
      <c r="A2256" s="333"/>
      <c r="C2256" s="623" t="s">
        <v>708</v>
      </c>
      <c r="D2256" s="469"/>
      <c r="E2256" s="470"/>
      <c r="F2256" s="470"/>
      <c r="G2256" s="470"/>
      <c r="H2256" s="471"/>
      <c r="I2256" s="208">
        <f>SUM(I2252:I2255)</f>
        <v>7848.7999999999993</v>
      </c>
    </row>
    <row r="2257" spans="1:10" ht="15" customHeight="1">
      <c r="A2257" s="333"/>
      <c r="C2257" s="193" t="s">
        <v>72</v>
      </c>
      <c r="D2257" s="194" t="s">
        <v>73</v>
      </c>
      <c r="E2257" s="195"/>
      <c r="F2257" s="196"/>
      <c r="G2257" s="196"/>
      <c r="H2257" s="196"/>
      <c r="I2257" s="464"/>
    </row>
    <row r="2258" spans="1:10" ht="15" customHeight="1">
      <c r="A2258" s="333"/>
      <c r="B2258" s="113"/>
      <c r="C2258" s="623" t="s">
        <v>85</v>
      </c>
      <c r="D2258" s="472"/>
      <c r="E2258" s="473"/>
      <c r="F2258" s="473"/>
      <c r="G2258" s="473"/>
      <c r="H2258" s="474"/>
      <c r="I2258" s="467">
        <v>0</v>
      </c>
      <c r="J2258" s="47"/>
    </row>
    <row r="2259" spans="1:10" ht="15" customHeight="1">
      <c r="A2259" s="333"/>
      <c r="C2259" s="193" t="s">
        <v>86</v>
      </c>
      <c r="D2259" s="194" t="s">
        <v>87</v>
      </c>
      <c r="E2259" s="195"/>
      <c r="F2259" s="196"/>
      <c r="G2259" s="196"/>
      <c r="H2259" s="196"/>
      <c r="I2259" s="464"/>
    </row>
    <row r="2260" spans="1:10" ht="15" customHeight="1">
      <c r="A2260" s="333"/>
      <c r="C2260" s="623" t="s">
        <v>88</v>
      </c>
      <c r="D2260" s="472"/>
      <c r="E2260" s="473"/>
      <c r="F2260" s="473"/>
      <c r="G2260" s="473"/>
      <c r="H2260" s="474"/>
      <c r="I2260" s="208">
        <f>I2259</f>
        <v>0</v>
      </c>
    </row>
    <row r="2261" spans="1:10" ht="15" customHeight="1">
      <c r="A2261" s="333"/>
      <c r="C2261" s="220" t="s">
        <v>89</v>
      </c>
      <c r="D2261" s="221" t="s">
        <v>90</v>
      </c>
      <c r="E2261" s="222"/>
      <c r="F2261" s="222"/>
      <c r="G2261" s="222"/>
      <c r="H2261" s="225"/>
      <c r="I2261" s="224">
        <f>I2256+I2258+I2260</f>
        <v>7848.7999999999993</v>
      </c>
    </row>
    <row r="2262" spans="1:10" ht="15" customHeight="1">
      <c r="A2262" s="333"/>
      <c r="C2262" s="220" t="s">
        <v>91</v>
      </c>
      <c r="D2262" s="221" t="s">
        <v>977</v>
      </c>
      <c r="E2262" s="222"/>
      <c r="F2262" s="222"/>
      <c r="G2262" s="225"/>
      <c r="H2262" s="96">
        <f>$M$3</f>
        <v>0.1</v>
      </c>
      <c r="I2262" s="224">
        <f>I2261*H2262</f>
        <v>784.88</v>
      </c>
    </row>
    <row r="2263" spans="1:10" ht="15" customHeight="1">
      <c r="A2263" s="333"/>
      <c r="C2263" s="329" t="s">
        <v>93</v>
      </c>
      <c r="D2263" s="330" t="s">
        <v>94</v>
      </c>
      <c r="E2263" s="247"/>
      <c r="F2263" s="247"/>
      <c r="G2263" s="247"/>
      <c r="H2263" s="399"/>
      <c r="I2263" s="599">
        <f>SUM(I2261:I2262)</f>
        <v>8633.6799999999985</v>
      </c>
    </row>
    <row r="2264" spans="1:10" ht="15" customHeight="1">
      <c r="A2264" s="333"/>
      <c r="D2264" s="46"/>
      <c r="E2264" s="335"/>
      <c r="F2264" s="335"/>
      <c r="G2264" s="336"/>
      <c r="H2264" s="337"/>
      <c r="I2264" s="47"/>
    </row>
    <row r="2265" spans="1:10" ht="15" customHeight="1">
      <c r="A2265" s="333"/>
      <c r="C2265" s="637" t="s">
        <v>1125</v>
      </c>
      <c r="D2265" s="1384" t="s">
        <v>1126</v>
      </c>
      <c r="E2265" s="1382"/>
      <c r="F2265" s="1382"/>
      <c r="G2265" s="1382"/>
      <c r="H2265" s="1383"/>
      <c r="I2265" s="188">
        <f>ROUNDDOWN(I2280,-2)</f>
        <v>20600</v>
      </c>
    </row>
    <row r="2266" spans="1:10" ht="15" customHeight="1">
      <c r="A2266" s="333"/>
      <c r="C2266" s="189" t="s">
        <v>65</v>
      </c>
      <c r="D2266" s="190" t="s">
        <v>66</v>
      </c>
      <c r="E2266" s="190" t="s">
        <v>3</v>
      </c>
      <c r="F2266" s="190" t="s">
        <v>669</v>
      </c>
      <c r="G2266" s="190" t="s">
        <v>67</v>
      </c>
      <c r="H2266" s="190" t="s">
        <v>670</v>
      </c>
      <c r="I2266" s="482" t="s">
        <v>671</v>
      </c>
    </row>
    <row r="2267" spans="1:10" ht="15" customHeight="1">
      <c r="A2267" s="333"/>
      <c r="C2267" s="193" t="s">
        <v>69</v>
      </c>
      <c r="D2267" s="194" t="s">
        <v>672</v>
      </c>
      <c r="E2267" s="195"/>
      <c r="F2267" s="196"/>
      <c r="G2267" s="196"/>
      <c r="H2267" s="196"/>
      <c r="I2267" s="464"/>
    </row>
    <row r="2268" spans="1:10" ht="15" customHeight="1">
      <c r="A2268" s="333"/>
      <c r="C2268" s="199">
        <v>1</v>
      </c>
      <c r="D2268" s="195" t="s">
        <v>8</v>
      </c>
      <c r="E2268" s="200"/>
      <c r="F2268" s="200" t="s">
        <v>10</v>
      </c>
      <c r="G2268" s="201">
        <v>6.6699999999999995E-2</v>
      </c>
      <c r="H2268" s="62">
        <v>176000</v>
      </c>
      <c r="I2268" s="203">
        <f>G2268*H2268</f>
        <v>11739.199999999999</v>
      </c>
    </row>
    <row r="2269" spans="1:10" ht="15" customHeight="1">
      <c r="A2269" s="333"/>
      <c r="C2269" s="199">
        <v>2</v>
      </c>
      <c r="D2269" s="195" t="s">
        <v>159</v>
      </c>
      <c r="E2269" s="200"/>
      <c r="F2269" s="200" t="s">
        <v>10</v>
      </c>
      <c r="G2269" s="201">
        <v>3.3300000000000003E-2</v>
      </c>
      <c r="H2269" s="62">
        <v>186000</v>
      </c>
      <c r="I2269" s="203">
        <f>G2269*H2269</f>
        <v>6193.8</v>
      </c>
    </row>
    <row r="2270" spans="1:10" ht="15" customHeight="1">
      <c r="A2270" s="333"/>
      <c r="C2270" s="199">
        <v>3</v>
      </c>
      <c r="D2270" s="195" t="s">
        <v>119</v>
      </c>
      <c r="E2270" s="200"/>
      <c r="F2270" s="200" t="s">
        <v>10</v>
      </c>
      <c r="G2270" s="201">
        <v>3.3E-3</v>
      </c>
      <c r="H2270" s="62">
        <v>196000</v>
      </c>
      <c r="I2270" s="203">
        <f>G2270*H2270</f>
        <v>646.79999999999995</v>
      </c>
    </row>
    <row r="2271" spans="1:10" ht="15" customHeight="1">
      <c r="A2271" s="333"/>
      <c r="C2271" s="199">
        <v>4</v>
      </c>
      <c r="D2271" s="195" t="s">
        <v>31</v>
      </c>
      <c r="E2271" s="200"/>
      <c r="F2271" s="200" t="s">
        <v>10</v>
      </c>
      <c r="G2271" s="201">
        <v>1.1000000000000001E-3</v>
      </c>
      <c r="H2271" s="62">
        <v>206000</v>
      </c>
      <c r="I2271" s="203">
        <f>G2271*H2271</f>
        <v>226.60000000000002</v>
      </c>
    </row>
    <row r="2272" spans="1:10" ht="15" customHeight="1">
      <c r="A2272" s="333"/>
      <c r="C2272" s="623" t="s">
        <v>708</v>
      </c>
      <c r="D2272" s="469"/>
      <c r="E2272" s="470"/>
      <c r="F2272" s="470"/>
      <c r="G2272" s="470"/>
      <c r="H2272" s="471"/>
      <c r="I2272" s="208">
        <f>SUM(I2268:I2271)</f>
        <v>18806.399999999998</v>
      </c>
    </row>
    <row r="2273" spans="1:10" ht="15" customHeight="1">
      <c r="A2273" s="333"/>
      <c r="C2273" s="193" t="s">
        <v>72</v>
      </c>
      <c r="D2273" s="194" t="s">
        <v>73</v>
      </c>
      <c r="E2273" s="195"/>
      <c r="F2273" s="196"/>
      <c r="G2273" s="196"/>
      <c r="H2273" s="196"/>
      <c r="I2273" s="464"/>
    </row>
    <row r="2274" spans="1:10" ht="15" customHeight="1">
      <c r="A2274" s="333"/>
      <c r="C2274" s="623" t="s">
        <v>85</v>
      </c>
      <c r="D2274" s="472"/>
      <c r="E2274" s="473"/>
      <c r="F2274" s="473"/>
      <c r="G2274" s="473"/>
      <c r="H2274" s="474"/>
      <c r="I2274" s="467">
        <v>0</v>
      </c>
    </row>
    <row r="2275" spans="1:10" ht="15" customHeight="1">
      <c r="A2275" s="333"/>
      <c r="C2275" s="193" t="s">
        <v>86</v>
      </c>
      <c r="D2275" s="194" t="s">
        <v>87</v>
      </c>
      <c r="E2275" s="195"/>
      <c r="F2275" s="196"/>
      <c r="G2275" s="196"/>
      <c r="H2275" s="196"/>
      <c r="I2275" s="464"/>
    </row>
    <row r="2276" spans="1:10" ht="15" customHeight="1">
      <c r="A2276" s="333"/>
      <c r="C2276" s="632"/>
      <c r="D2276" s="633" t="s">
        <v>1069</v>
      </c>
      <c r="E2276" s="633"/>
      <c r="F2276" s="634" t="s">
        <v>778</v>
      </c>
      <c r="G2276" s="635">
        <v>3.3300000000000003E-2</v>
      </c>
      <c r="H2276" s="252">
        <v>1</v>
      </c>
      <c r="I2276" s="203">
        <f>G2276*H2276</f>
        <v>3.3300000000000003E-2</v>
      </c>
    </row>
    <row r="2277" spans="1:10" ht="15" customHeight="1">
      <c r="A2277" s="333"/>
      <c r="B2277" s="113"/>
      <c r="C2277" s="623" t="s">
        <v>88</v>
      </c>
      <c r="D2277" s="472"/>
      <c r="E2277" s="473"/>
      <c r="F2277" s="473"/>
      <c r="G2277" s="473"/>
      <c r="H2277" s="474"/>
      <c r="I2277" s="208">
        <f>I2276</f>
        <v>3.3300000000000003E-2</v>
      </c>
      <c r="J2277" s="47"/>
    </row>
    <row r="2278" spans="1:10" ht="15" customHeight="1">
      <c r="A2278" s="333"/>
      <c r="C2278" s="220" t="s">
        <v>89</v>
      </c>
      <c r="D2278" s="221" t="s">
        <v>90</v>
      </c>
      <c r="E2278" s="222"/>
      <c r="F2278" s="222"/>
      <c r="G2278" s="222"/>
      <c r="H2278" s="225"/>
      <c r="I2278" s="224">
        <f>I2272+I2274+I2277</f>
        <v>18806.433299999997</v>
      </c>
    </row>
    <row r="2279" spans="1:10" ht="15" customHeight="1">
      <c r="A2279" s="333"/>
      <c r="C2279" s="220" t="s">
        <v>91</v>
      </c>
      <c r="D2279" s="221" t="s">
        <v>977</v>
      </c>
      <c r="E2279" s="222"/>
      <c r="F2279" s="222"/>
      <c r="G2279" s="225"/>
      <c r="H2279" s="96">
        <f>$M$3</f>
        <v>0.1</v>
      </c>
      <c r="I2279" s="224">
        <f>I2278*H2279</f>
        <v>1880.6433299999999</v>
      </c>
    </row>
    <row r="2280" spans="1:10" ht="15" customHeight="1">
      <c r="A2280" s="333"/>
      <c r="C2280" s="329" t="s">
        <v>93</v>
      </c>
      <c r="D2280" s="330" t="s">
        <v>94</v>
      </c>
      <c r="E2280" s="247"/>
      <c r="F2280" s="247"/>
      <c r="G2280" s="247"/>
      <c r="H2280" s="399"/>
      <c r="I2280" s="599">
        <f>SUM(I2278:I2279)</f>
        <v>20687.076629999996</v>
      </c>
    </row>
    <row r="2281" spans="1:10" ht="15" customHeight="1">
      <c r="A2281" s="333"/>
      <c r="D2281" s="46"/>
      <c r="E2281" s="335"/>
      <c r="F2281" s="335"/>
      <c r="G2281" s="336"/>
      <c r="H2281" s="337"/>
      <c r="I2281" s="47"/>
    </row>
    <row r="2282" spans="1:10" ht="15" customHeight="1">
      <c r="A2282" s="333"/>
      <c r="C2282" s="637" t="s">
        <v>1127</v>
      </c>
      <c r="D2282" s="1384" t="s">
        <v>1128</v>
      </c>
      <c r="E2282" s="1382"/>
      <c r="F2282" s="1382"/>
      <c r="G2282" s="1382"/>
      <c r="H2282" s="1383"/>
      <c r="I2282" s="188">
        <f>ROUNDDOWN(I2297,-2)</f>
        <v>10300</v>
      </c>
    </row>
    <row r="2283" spans="1:10" ht="15" customHeight="1">
      <c r="A2283" s="333"/>
      <c r="C2283" s="189" t="s">
        <v>65</v>
      </c>
      <c r="D2283" s="190" t="s">
        <v>66</v>
      </c>
      <c r="E2283" s="190" t="s">
        <v>3</v>
      </c>
      <c r="F2283" s="190" t="s">
        <v>669</v>
      </c>
      <c r="G2283" s="190" t="s">
        <v>67</v>
      </c>
      <c r="H2283" s="190" t="s">
        <v>670</v>
      </c>
      <c r="I2283" s="482" t="s">
        <v>671</v>
      </c>
    </row>
    <row r="2284" spans="1:10" ht="15" customHeight="1">
      <c r="A2284" s="333"/>
      <c r="C2284" s="193" t="s">
        <v>69</v>
      </c>
      <c r="D2284" s="194" t="s">
        <v>672</v>
      </c>
      <c r="E2284" s="195"/>
      <c r="F2284" s="196"/>
      <c r="G2284" s="196"/>
      <c r="H2284" s="196"/>
      <c r="I2284" s="464"/>
    </row>
    <row r="2285" spans="1:10" ht="15" customHeight="1">
      <c r="A2285" s="333"/>
      <c r="C2285" s="199">
        <v>1</v>
      </c>
      <c r="D2285" s="195" t="s">
        <v>8</v>
      </c>
      <c r="E2285" s="200"/>
      <c r="F2285" s="200" t="s">
        <v>10</v>
      </c>
      <c r="G2285" s="201">
        <v>3.3300000000000003E-2</v>
      </c>
      <c r="H2285" s="62">
        <v>176000</v>
      </c>
      <c r="I2285" s="203">
        <f>G2285*H2285</f>
        <v>5860.8</v>
      </c>
    </row>
    <row r="2286" spans="1:10" ht="15" customHeight="1">
      <c r="A2286" s="333"/>
      <c r="C2286" s="199">
        <v>2</v>
      </c>
      <c r="D2286" s="195" t="s">
        <v>159</v>
      </c>
      <c r="E2286" s="200"/>
      <c r="F2286" s="200" t="s">
        <v>10</v>
      </c>
      <c r="G2286" s="201">
        <v>1.67E-2</v>
      </c>
      <c r="H2286" s="62">
        <v>186000</v>
      </c>
      <c r="I2286" s="203">
        <f>G2286*H2286</f>
        <v>3106.2</v>
      </c>
    </row>
    <row r="2287" spans="1:10" ht="15" customHeight="1">
      <c r="A2287" s="333"/>
      <c r="C2287" s="199">
        <v>3</v>
      </c>
      <c r="D2287" s="195" t="s">
        <v>119</v>
      </c>
      <c r="E2287" s="200"/>
      <c r="F2287" s="200" t="s">
        <v>10</v>
      </c>
      <c r="G2287" s="201">
        <v>1.6999999999999999E-3</v>
      </c>
      <c r="H2287" s="62">
        <v>196000</v>
      </c>
      <c r="I2287" s="203">
        <f>G2287*H2287</f>
        <v>333.2</v>
      </c>
    </row>
    <row r="2288" spans="1:10" ht="15" customHeight="1">
      <c r="A2288" s="333"/>
      <c r="C2288" s="199">
        <v>4</v>
      </c>
      <c r="D2288" s="195" t="s">
        <v>31</v>
      </c>
      <c r="E2288" s="200"/>
      <c r="F2288" s="200" t="s">
        <v>10</v>
      </c>
      <c r="G2288" s="201">
        <v>5.9999999999999995E-4</v>
      </c>
      <c r="H2288" s="62">
        <v>206000</v>
      </c>
      <c r="I2288" s="203">
        <f>G2288*H2288</f>
        <v>123.6</v>
      </c>
    </row>
    <row r="2289" spans="1:10" ht="15" customHeight="1">
      <c r="A2289" s="333"/>
      <c r="C2289" s="623" t="s">
        <v>708</v>
      </c>
      <c r="D2289" s="469"/>
      <c r="E2289" s="470"/>
      <c r="F2289" s="470"/>
      <c r="G2289" s="470"/>
      <c r="H2289" s="471"/>
      <c r="I2289" s="208">
        <f>SUM(I2285:I2288)</f>
        <v>9423.8000000000011</v>
      </c>
    </row>
    <row r="2290" spans="1:10" ht="15" customHeight="1">
      <c r="A2290" s="333"/>
      <c r="C2290" s="193" t="s">
        <v>72</v>
      </c>
      <c r="D2290" s="194" t="s">
        <v>73</v>
      </c>
      <c r="E2290" s="195"/>
      <c r="F2290" s="196"/>
      <c r="G2290" s="196"/>
      <c r="H2290" s="196"/>
      <c r="I2290" s="464"/>
    </row>
    <row r="2291" spans="1:10" ht="15" customHeight="1">
      <c r="A2291" s="333"/>
      <c r="C2291" s="623" t="s">
        <v>85</v>
      </c>
      <c r="D2291" s="472"/>
      <c r="E2291" s="473"/>
      <c r="F2291" s="473"/>
      <c r="G2291" s="473"/>
      <c r="H2291" s="474"/>
      <c r="I2291" s="467">
        <v>0</v>
      </c>
    </row>
    <row r="2292" spans="1:10" ht="15" customHeight="1">
      <c r="A2292" s="333"/>
      <c r="C2292" s="193" t="s">
        <v>86</v>
      </c>
      <c r="D2292" s="194" t="s">
        <v>87</v>
      </c>
      <c r="E2292" s="195"/>
      <c r="F2292" s="196"/>
      <c r="G2292" s="196"/>
      <c r="H2292" s="196"/>
      <c r="I2292" s="464"/>
    </row>
    <row r="2293" spans="1:10" ht="15" customHeight="1">
      <c r="A2293" s="333"/>
      <c r="C2293" s="632"/>
      <c r="D2293" s="633" t="s">
        <v>1069</v>
      </c>
      <c r="E2293" s="633"/>
      <c r="F2293" s="634" t="s">
        <v>778</v>
      </c>
      <c r="G2293" s="635">
        <v>1.67E-2</v>
      </c>
      <c r="H2293" s="252">
        <v>1</v>
      </c>
      <c r="I2293" s="203">
        <f>G2293*H2293</f>
        <v>1.67E-2</v>
      </c>
    </row>
    <row r="2294" spans="1:10" ht="15" customHeight="1">
      <c r="A2294" s="333"/>
      <c r="B2294" s="113"/>
      <c r="C2294" s="623" t="s">
        <v>88</v>
      </c>
      <c r="D2294" s="472"/>
      <c r="E2294" s="473"/>
      <c r="F2294" s="473"/>
      <c r="G2294" s="473"/>
      <c r="H2294" s="474"/>
      <c r="I2294" s="208">
        <f>I2293</f>
        <v>1.67E-2</v>
      </c>
      <c r="J2294" s="47"/>
    </row>
    <row r="2295" spans="1:10" ht="15" customHeight="1">
      <c r="A2295" s="333"/>
      <c r="C2295" s="220" t="s">
        <v>89</v>
      </c>
      <c r="D2295" s="221" t="s">
        <v>90</v>
      </c>
      <c r="E2295" s="222"/>
      <c r="F2295" s="222"/>
      <c r="G2295" s="222"/>
      <c r="H2295" s="225"/>
      <c r="I2295" s="224">
        <f>I2289+I2291+I2294</f>
        <v>9423.8167000000012</v>
      </c>
    </row>
    <row r="2296" spans="1:10" ht="15" customHeight="1">
      <c r="A2296" s="333"/>
      <c r="C2296" s="220" t="s">
        <v>91</v>
      </c>
      <c r="D2296" s="221" t="s">
        <v>977</v>
      </c>
      <c r="E2296" s="222"/>
      <c r="F2296" s="222"/>
      <c r="G2296" s="225"/>
      <c r="H2296" s="96">
        <f>$M$3</f>
        <v>0.1</v>
      </c>
      <c r="I2296" s="224">
        <f>I2295*H2296</f>
        <v>942.38167000000021</v>
      </c>
    </row>
    <row r="2297" spans="1:10" ht="15" customHeight="1">
      <c r="A2297" s="333"/>
      <c r="C2297" s="329" t="s">
        <v>93</v>
      </c>
      <c r="D2297" s="330" t="s">
        <v>94</v>
      </c>
      <c r="E2297" s="247"/>
      <c r="F2297" s="247"/>
      <c r="G2297" s="247"/>
      <c r="H2297" s="399"/>
      <c r="I2297" s="599">
        <f>SUM(I2295:I2296)</f>
        <v>10366.198370000002</v>
      </c>
    </row>
    <row r="2298" spans="1:10" ht="15" customHeight="1">
      <c r="A2298" s="333"/>
      <c r="D2298" s="46"/>
      <c r="E2298" s="335"/>
      <c r="F2298" s="335"/>
      <c r="G2298" s="336"/>
      <c r="H2298" s="337"/>
      <c r="I2298" s="47"/>
    </row>
    <row r="2299" spans="1:10" ht="34.25" customHeight="1">
      <c r="A2299" s="333"/>
      <c r="C2299" s="637" t="s">
        <v>1129</v>
      </c>
      <c r="D2299" s="1381" t="s">
        <v>1130</v>
      </c>
      <c r="E2299" s="1382"/>
      <c r="F2299" s="1382"/>
      <c r="G2299" s="1382"/>
      <c r="H2299" s="1383"/>
      <c r="I2299" s="188">
        <f>ROUNDDOWN(I2314,-2)</f>
        <v>20600</v>
      </c>
    </row>
    <row r="2300" spans="1:10" ht="15" customHeight="1">
      <c r="A2300" s="333"/>
      <c r="C2300" s="189" t="s">
        <v>65</v>
      </c>
      <c r="D2300" s="190" t="s">
        <v>66</v>
      </c>
      <c r="E2300" s="190" t="s">
        <v>3</v>
      </c>
      <c r="F2300" s="190" t="s">
        <v>669</v>
      </c>
      <c r="G2300" s="190" t="s">
        <v>67</v>
      </c>
      <c r="H2300" s="190" t="s">
        <v>670</v>
      </c>
      <c r="I2300" s="482" t="s">
        <v>671</v>
      </c>
    </row>
    <row r="2301" spans="1:10" ht="15" customHeight="1">
      <c r="A2301" s="333"/>
      <c r="C2301" s="193" t="s">
        <v>69</v>
      </c>
      <c r="D2301" s="194" t="s">
        <v>672</v>
      </c>
      <c r="E2301" s="195"/>
      <c r="F2301" s="196"/>
      <c r="G2301" s="196"/>
      <c r="H2301" s="196"/>
      <c r="I2301" s="464"/>
    </row>
    <row r="2302" spans="1:10" ht="15" customHeight="1">
      <c r="A2302" s="333"/>
      <c r="C2302" s="199">
        <v>1</v>
      </c>
      <c r="D2302" s="195" t="s">
        <v>8</v>
      </c>
      <c r="E2302" s="200"/>
      <c r="F2302" s="200" t="s">
        <v>10</v>
      </c>
      <c r="G2302" s="201">
        <v>6.6699999999999995E-2</v>
      </c>
      <c r="H2302" s="62">
        <v>176000</v>
      </c>
      <c r="I2302" s="203">
        <f>G2302*H2302</f>
        <v>11739.199999999999</v>
      </c>
    </row>
    <row r="2303" spans="1:10" ht="15" customHeight="1">
      <c r="A2303" s="333"/>
      <c r="C2303" s="199">
        <v>2</v>
      </c>
      <c r="D2303" s="195" t="s">
        <v>159</v>
      </c>
      <c r="E2303" s="200"/>
      <c r="F2303" s="200" t="s">
        <v>10</v>
      </c>
      <c r="G2303" s="201">
        <v>3.3300000000000003E-2</v>
      </c>
      <c r="H2303" s="62">
        <v>186000</v>
      </c>
      <c r="I2303" s="203">
        <f>G2303*H2303</f>
        <v>6193.8</v>
      </c>
    </row>
    <row r="2304" spans="1:10" ht="15" customHeight="1">
      <c r="A2304" s="333"/>
      <c r="C2304" s="199">
        <v>3</v>
      </c>
      <c r="D2304" s="195" t="s">
        <v>119</v>
      </c>
      <c r="E2304" s="200"/>
      <c r="F2304" s="200" t="s">
        <v>10</v>
      </c>
      <c r="G2304" s="201">
        <v>3.3E-3</v>
      </c>
      <c r="H2304" s="62">
        <v>196000</v>
      </c>
      <c r="I2304" s="203">
        <f>G2304*H2304</f>
        <v>646.79999999999995</v>
      </c>
    </row>
    <row r="2305" spans="1:10" ht="15" customHeight="1">
      <c r="A2305" s="333"/>
      <c r="C2305" s="199">
        <v>4</v>
      </c>
      <c r="D2305" s="195" t="s">
        <v>31</v>
      </c>
      <c r="E2305" s="200"/>
      <c r="F2305" s="200" t="s">
        <v>10</v>
      </c>
      <c r="G2305" s="201">
        <v>1.1000000000000001E-3</v>
      </c>
      <c r="H2305" s="62">
        <v>206000</v>
      </c>
      <c r="I2305" s="203">
        <f>G2305*H2305</f>
        <v>226.60000000000002</v>
      </c>
    </row>
    <row r="2306" spans="1:10" ht="15" customHeight="1">
      <c r="A2306" s="333"/>
      <c r="C2306" s="623" t="s">
        <v>708</v>
      </c>
      <c r="D2306" s="469"/>
      <c r="E2306" s="470"/>
      <c r="F2306" s="470"/>
      <c r="G2306" s="470"/>
      <c r="H2306" s="471"/>
      <c r="I2306" s="208">
        <f>SUM(I2302:I2305)</f>
        <v>18806.399999999998</v>
      </c>
    </row>
    <row r="2307" spans="1:10" ht="15" customHeight="1">
      <c r="A2307" s="333"/>
      <c r="C2307" s="193" t="s">
        <v>72</v>
      </c>
      <c r="D2307" s="194" t="s">
        <v>73</v>
      </c>
      <c r="E2307" s="195"/>
      <c r="F2307" s="196"/>
      <c r="G2307" s="196"/>
      <c r="H2307" s="196"/>
      <c r="I2307" s="464"/>
    </row>
    <row r="2308" spans="1:10" ht="15" customHeight="1">
      <c r="A2308" s="333"/>
      <c r="C2308" s="623" t="s">
        <v>85</v>
      </c>
      <c r="D2308" s="472"/>
      <c r="E2308" s="473"/>
      <c r="F2308" s="473"/>
      <c r="G2308" s="473"/>
      <c r="H2308" s="474"/>
      <c r="I2308" s="467">
        <v>0</v>
      </c>
    </row>
    <row r="2309" spans="1:10" ht="15" customHeight="1">
      <c r="A2309" s="333"/>
      <c r="C2309" s="193" t="s">
        <v>86</v>
      </c>
      <c r="D2309" s="194" t="s">
        <v>87</v>
      </c>
      <c r="E2309" s="195"/>
      <c r="F2309" s="196"/>
      <c r="G2309" s="196"/>
      <c r="H2309" s="196"/>
      <c r="I2309" s="464"/>
    </row>
    <row r="2310" spans="1:10" ht="15" customHeight="1">
      <c r="A2310" s="333"/>
      <c r="C2310" s="632"/>
      <c r="D2310" s="633" t="s">
        <v>1069</v>
      </c>
      <c r="E2310" s="633"/>
      <c r="F2310" s="634" t="s">
        <v>778</v>
      </c>
      <c r="G2310" s="635">
        <v>1.67E-2</v>
      </c>
      <c r="H2310" s="252">
        <v>1</v>
      </c>
      <c r="I2310" s="203">
        <f>G2310*H2310</f>
        <v>1.67E-2</v>
      </c>
    </row>
    <row r="2311" spans="1:10" ht="15" customHeight="1">
      <c r="A2311" s="333"/>
      <c r="C2311" s="623" t="s">
        <v>88</v>
      </c>
      <c r="D2311" s="472"/>
      <c r="E2311" s="473"/>
      <c r="F2311" s="473"/>
      <c r="G2311" s="473"/>
      <c r="H2311" s="474"/>
      <c r="I2311" s="208">
        <f>I2310</f>
        <v>1.67E-2</v>
      </c>
    </row>
    <row r="2312" spans="1:10" ht="15" customHeight="1">
      <c r="A2312" s="333"/>
      <c r="B2312" s="113"/>
      <c r="C2312" s="220" t="s">
        <v>89</v>
      </c>
      <c r="D2312" s="221" t="s">
        <v>90</v>
      </c>
      <c r="E2312" s="222"/>
      <c r="F2312" s="222"/>
      <c r="G2312" s="222"/>
      <c r="H2312" s="225"/>
      <c r="I2312" s="224">
        <f>I2306+I2308+I2311</f>
        <v>18806.416699999998</v>
      </c>
      <c r="J2312" s="47"/>
    </row>
    <row r="2313" spans="1:10" ht="15" customHeight="1">
      <c r="A2313" s="333"/>
      <c r="C2313" s="220" t="s">
        <v>91</v>
      </c>
      <c r="D2313" s="221" t="s">
        <v>977</v>
      </c>
      <c r="E2313" s="222"/>
      <c r="F2313" s="222"/>
      <c r="G2313" s="225"/>
      <c r="H2313" s="96">
        <f>$M$3</f>
        <v>0.1</v>
      </c>
      <c r="I2313" s="224">
        <f>I2312*H2313</f>
        <v>1880.64167</v>
      </c>
    </row>
    <row r="2314" spans="1:10" ht="15" customHeight="1">
      <c r="A2314" s="333"/>
      <c r="C2314" s="329" t="s">
        <v>93</v>
      </c>
      <c r="D2314" s="330" t="s">
        <v>94</v>
      </c>
      <c r="E2314" s="247"/>
      <c r="F2314" s="247"/>
      <c r="G2314" s="247"/>
      <c r="H2314" s="399"/>
      <c r="I2314" s="599">
        <f>SUM(I2312:I2313)</f>
        <v>20687.058369999999</v>
      </c>
    </row>
    <row r="2315" spans="1:10" ht="15" customHeight="1">
      <c r="A2315" s="333"/>
      <c r="D2315" s="46"/>
      <c r="E2315" s="335"/>
      <c r="F2315" s="335"/>
      <c r="G2315" s="336"/>
      <c r="H2315" s="337"/>
      <c r="I2315" s="47"/>
    </row>
    <row r="2316" spans="1:10" ht="26.5" customHeight="1">
      <c r="A2316" s="333"/>
      <c r="C2316" s="637" t="s">
        <v>1131</v>
      </c>
      <c r="D2316" s="1381" t="s">
        <v>1130</v>
      </c>
      <c r="E2316" s="1382"/>
      <c r="F2316" s="1382"/>
      <c r="G2316" s="1382"/>
      <c r="H2316" s="1383"/>
      <c r="I2316" s="188">
        <f>ROUNDDOWN(I2330,-2)</f>
        <v>13700</v>
      </c>
    </row>
    <row r="2317" spans="1:10" ht="15" customHeight="1">
      <c r="A2317" s="333"/>
      <c r="C2317" s="189" t="s">
        <v>65</v>
      </c>
      <c r="D2317" s="190" t="s">
        <v>66</v>
      </c>
      <c r="E2317" s="190" t="s">
        <v>3</v>
      </c>
      <c r="F2317" s="190" t="s">
        <v>669</v>
      </c>
      <c r="G2317" s="190" t="s">
        <v>67</v>
      </c>
      <c r="H2317" s="190" t="s">
        <v>670</v>
      </c>
      <c r="I2317" s="482" t="s">
        <v>671</v>
      </c>
    </row>
    <row r="2318" spans="1:10" ht="15" customHeight="1">
      <c r="A2318" s="333"/>
      <c r="C2318" s="193" t="s">
        <v>69</v>
      </c>
      <c r="D2318" s="194" t="s">
        <v>672</v>
      </c>
      <c r="E2318" s="195"/>
      <c r="F2318" s="196"/>
      <c r="G2318" s="196"/>
      <c r="H2318" s="196"/>
      <c r="I2318" s="464"/>
    </row>
    <row r="2319" spans="1:10" ht="15" customHeight="1">
      <c r="A2319" s="333"/>
      <c r="C2319" s="199">
        <v>1</v>
      </c>
      <c r="D2319" s="195" t="s">
        <v>8</v>
      </c>
      <c r="E2319" s="200"/>
      <c r="F2319" s="200" t="s">
        <v>10</v>
      </c>
      <c r="G2319" s="201">
        <v>4.4400000000000002E-2</v>
      </c>
      <c r="H2319" s="62">
        <v>176000</v>
      </c>
      <c r="I2319" s="203">
        <f>G2319*H2319</f>
        <v>7814.4000000000005</v>
      </c>
    </row>
    <row r="2320" spans="1:10" ht="15" customHeight="1">
      <c r="A2320" s="333"/>
      <c r="C2320" s="199">
        <v>2</v>
      </c>
      <c r="D2320" s="195" t="s">
        <v>159</v>
      </c>
      <c r="E2320" s="200"/>
      <c r="F2320" s="200" t="s">
        <v>10</v>
      </c>
      <c r="G2320" s="201">
        <v>2.2200000000000001E-2</v>
      </c>
      <c r="H2320" s="62">
        <v>186000</v>
      </c>
      <c r="I2320" s="203">
        <f>G2320*H2320</f>
        <v>4129.2</v>
      </c>
    </row>
    <row r="2321" spans="1:10" ht="15" customHeight="1">
      <c r="A2321" s="333"/>
      <c r="C2321" s="199">
        <v>3</v>
      </c>
      <c r="D2321" s="195" t="s">
        <v>119</v>
      </c>
      <c r="E2321" s="200"/>
      <c r="F2321" s="200" t="s">
        <v>10</v>
      </c>
      <c r="G2321" s="201">
        <v>2.2000000000000001E-3</v>
      </c>
      <c r="H2321" s="62">
        <v>196000</v>
      </c>
      <c r="I2321" s="203">
        <f>G2321*H2321</f>
        <v>431.20000000000005</v>
      </c>
    </row>
    <row r="2322" spans="1:10" ht="15" customHeight="1">
      <c r="A2322" s="333"/>
      <c r="C2322" s="199">
        <v>4</v>
      </c>
      <c r="D2322" s="195" t="s">
        <v>31</v>
      </c>
      <c r="E2322" s="200"/>
      <c r="F2322" s="200" t="s">
        <v>10</v>
      </c>
      <c r="G2322" s="201">
        <v>6.9999999999999999E-4</v>
      </c>
      <c r="H2322" s="62">
        <v>206000</v>
      </c>
      <c r="I2322" s="203">
        <f>G2322*H2322</f>
        <v>144.19999999999999</v>
      </c>
    </row>
    <row r="2323" spans="1:10" ht="15" customHeight="1">
      <c r="A2323" s="333"/>
      <c r="C2323" s="623" t="s">
        <v>708</v>
      </c>
      <c r="D2323" s="469"/>
      <c r="E2323" s="470"/>
      <c r="F2323" s="470"/>
      <c r="G2323" s="470"/>
      <c r="H2323" s="471"/>
      <c r="I2323" s="208">
        <f>SUM(I2319:I2322)</f>
        <v>12519.000000000002</v>
      </c>
    </row>
    <row r="2324" spans="1:10" ht="15" customHeight="1">
      <c r="A2324" s="333"/>
      <c r="C2324" s="193" t="s">
        <v>72</v>
      </c>
      <c r="D2324" s="194" t="s">
        <v>73</v>
      </c>
      <c r="E2324" s="195"/>
      <c r="F2324" s="196"/>
      <c r="G2324" s="196"/>
      <c r="H2324" s="196"/>
      <c r="I2324" s="464"/>
    </row>
    <row r="2325" spans="1:10" ht="15" customHeight="1">
      <c r="A2325" s="333"/>
      <c r="C2325" s="623" t="s">
        <v>85</v>
      </c>
      <c r="D2325" s="472"/>
      <c r="E2325" s="473"/>
      <c r="F2325" s="473"/>
      <c r="G2325" s="473"/>
      <c r="H2325" s="474"/>
      <c r="I2325" s="467">
        <v>0</v>
      </c>
    </row>
    <row r="2326" spans="1:10" ht="15" customHeight="1">
      <c r="A2326" s="333"/>
      <c r="C2326" s="193" t="s">
        <v>86</v>
      </c>
      <c r="D2326" s="194" t="s">
        <v>87</v>
      </c>
      <c r="E2326" s="195"/>
      <c r="F2326" s="196"/>
      <c r="G2326" s="196"/>
      <c r="H2326" s="196"/>
      <c r="I2326" s="464"/>
    </row>
    <row r="2327" spans="1:10" ht="15" customHeight="1">
      <c r="A2327" s="333"/>
      <c r="C2327" s="623" t="s">
        <v>88</v>
      </c>
      <c r="D2327" s="472"/>
      <c r="E2327" s="473"/>
      <c r="F2327" s="473"/>
      <c r="G2327" s="473"/>
      <c r="H2327" s="474"/>
      <c r="I2327" s="208">
        <f>I2326</f>
        <v>0</v>
      </c>
    </row>
    <row r="2328" spans="1:10" ht="15" customHeight="1">
      <c r="A2328" s="333"/>
      <c r="C2328" s="220" t="s">
        <v>89</v>
      </c>
      <c r="D2328" s="221" t="s">
        <v>90</v>
      </c>
      <c r="E2328" s="222"/>
      <c r="F2328" s="222"/>
      <c r="G2328" s="222"/>
      <c r="H2328" s="225"/>
      <c r="I2328" s="224">
        <f>I2323+I2325+I2327</f>
        <v>12519.000000000002</v>
      </c>
    </row>
    <row r="2329" spans="1:10" ht="15" customHeight="1">
      <c r="A2329" s="333"/>
      <c r="C2329" s="220" t="s">
        <v>91</v>
      </c>
      <c r="D2329" s="221" t="s">
        <v>977</v>
      </c>
      <c r="E2329" s="222"/>
      <c r="F2329" s="222"/>
      <c r="G2329" s="225"/>
      <c r="H2329" s="96">
        <f>$M$3</f>
        <v>0.1</v>
      </c>
      <c r="I2329" s="224">
        <f>I2328*H2329</f>
        <v>1251.9000000000003</v>
      </c>
    </row>
    <row r="2330" spans="1:10" ht="15" customHeight="1" thickBot="1">
      <c r="A2330" s="333"/>
      <c r="C2330" s="231" t="s">
        <v>93</v>
      </c>
      <c r="D2330" s="232" t="s">
        <v>94</v>
      </c>
      <c r="E2330" s="233"/>
      <c r="F2330" s="233"/>
      <c r="G2330" s="233"/>
      <c r="H2330" s="458"/>
      <c r="I2330" s="643">
        <f>SUM(I2328:I2329)</f>
        <v>13770.900000000001</v>
      </c>
    </row>
    <row r="2331" spans="1:10" ht="15" customHeight="1">
      <c r="A2331" s="333"/>
      <c r="B2331" s="113"/>
      <c r="G2331" s="102"/>
      <c r="J2331" s="47"/>
    </row>
    <row r="2332" spans="1:10" ht="15" customHeight="1">
      <c r="A2332" s="333"/>
      <c r="C2332" s="637" t="s">
        <v>1132</v>
      </c>
      <c r="D2332" s="1381" t="s">
        <v>1133</v>
      </c>
      <c r="E2332" s="1382"/>
      <c r="F2332" s="1382"/>
      <c r="G2332" s="1382"/>
      <c r="H2332" s="1383"/>
      <c r="I2332" s="188">
        <f>ROUNDDOWN(I2345,-2)</f>
        <v>25000</v>
      </c>
    </row>
    <row r="2333" spans="1:10" ht="15" customHeight="1">
      <c r="A2333" s="333"/>
      <c r="C2333" s="189" t="s">
        <v>65</v>
      </c>
      <c r="D2333" s="190" t="s">
        <v>66</v>
      </c>
      <c r="E2333" s="190" t="s">
        <v>3</v>
      </c>
      <c r="F2333" s="190" t="s">
        <v>669</v>
      </c>
      <c r="G2333" s="190" t="s">
        <v>67</v>
      </c>
      <c r="H2333" s="190" t="s">
        <v>670</v>
      </c>
      <c r="I2333" s="482" t="s">
        <v>671</v>
      </c>
    </row>
    <row r="2334" spans="1:10" ht="15" customHeight="1">
      <c r="A2334" s="333"/>
      <c r="C2334" s="193" t="s">
        <v>69</v>
      </c>
      <c r="D2334" s="194" t="s">
        <v>672</v>
      </c>
      <c r="E2334" s="195"/>
      <c r="F2334" s="196"/>
      <c r="G2334" s="196"/>
      <c r="H2334" s="196"/>
      <c r="I2334" s="464"/>
    </row>
    <row r="2335" spans="1:10" ht="15" customHeight="1">
      <c r="A2335" s="333"/>
      <c r="C2335" s="199">
        <v>1</v>
      </c>
      <c r="D2335" s="195" t="s">
        <v>8</v>
      </c>
      <c r="E2335" s="200"/>
      <c r="F2335" s="200" t="s">
        <v>10</v>
      </c>
      <c r="G2335" s="201">
        <v>5.9499999999999997E-2</v>
      </c>
      <c r="H2335" s="62">
        <v>176000</v>
      </c>
      <c r="I2335" s="203">
        <f>G2335*H2335</f>
        <v>10472</v>
      </c>
    </row>
    <row r="2336" spans="1:10" ht="15" customHeight="1">
      <c r="A2336" s="333"/>
      <c r="C2336" s="199">
        <v>2</v>
      </c>
      <c r="D2336" s="195" t="s">
        <v>159</v>
      </c>
      <c r="E2336" s="200"/>
      <c r="F2336" s="200" t="s">
        <v>10</v>
      </c>
      <c r="G2336" s="201">
        <v>5.9499999999999997E-2</v>
      </c>
      <c r="H2336" s="62">
        <v>186000</v>
      </c>
      <c r="I2336" s="203">
        <f>G2336*H2336</f>
        <v>11067</v>
      </c>
    </row>
    <row r="2337" spans="1:10" ht="15" customHeight="1">
      <c r="A2337" s="333"/>
      <c r="C2337" s="199">
        <v>3</v>
      </c>
      <c r="D2337" s="195" t="s">
        <v>31</v>
      </c>
      <c r="E2337" s="200"/>
      <c r="F2337" s="200" t="s">
        <v>10</v>
      </c>
      <c r="G2337" s="201">
        <v>6.0000000000000001E-3</v>
      </c>
      <c r="H2337" s="62">
        <v>206000</v>
      </c>
      <c r="I2337" s="203">
        <f>G2337*H2337</f>
        <v>1236</v>
      </c>
    </row>
    <row r="2338" spans="1:10" ht="15" customHeight="1">
      <c r="A2338" s="333"/>
      <c r="C2338" s="623" t="s">
        <v>708</v>
      </c>
      <c r="D2338" s="469"/>
      <c r="E2338" s="470"/>
      <c r="F2338" s="470"/>
      <c r="G2338" s="470"/>
      <c r="H2338" s="471"/>
      <c r="I2338" s="208">
        <f>SUM(I2335:I2337)</f>
        <v>22775</v>
      </c>
    </row>
    <row r="2339" spans="1:10" ht="15" customHeight="1">
      <c r="A2339" s="333"/>
      <c r="C2339" s="193" t="s">
        <v>72</v>
      </c>
      <c r="D2339" s="194" t="s">
        <v>73</v>
      </c>
      <c r="E2339" s="195"/>
      <c r="F2339" s="196"/>
      <c r="G2339" s="196"/>
      <c r="H2339" s="196"/>
      <c r="I2339" s="464"/>
    </row>
    <row r="2340" spans="1:10" ht="15" customHeight="1">
      <c r="A2340" s="333"/>
      <c r="C2340" s="623" t="s">
        <v>85</v>
      </c>
      <c r="D2340" s="472"/>
      <c r="E2340" s="473"/>
      <c r="F2340" s="473"/>
      <c r="G2340" s="473"/>
      <c r="H2340" s="474"/>
      <c r="I2340" s="467">
        <v>0</v>
      </c>
    </row>
    <row r="2341" spans="1:10" ht="15" customHeight="1">
      <c r="A2341" s="333"/>
      <c r="C2341" s="193" t="s">
        <v>86</v>
      </c>
      <c r="D2341" s="194" t="s">
        <v>87</v>
      </c>
      <c r="E2341" s="195"/>
      <c r="F2341" s="196"/>
      <c r="G2341" s="196"/>
      <c r="H2341" s="196"/>
      <c r="I2341" s="464"/>
    </row>
    <row r="2342" spans="1:10" ht="15" customHeight="1">
      <c r="A2342" s="333"/>
      <c r="C2342" s="623" t="s">
        <v>88</v>
      </c>
      <c r="D2342" s="472"/>
      <c r="E2342" s="473"/>
      <c r="F2342" s="473"/>
      <c r="G2342" s="473"/>
      <c r="H2342" s="474"/>
      <c r="I2342" s="208">
        <f>I2341</f>
        <v>0</v>
      </c>
    </row>
    <row r="2343" spans="1:10" ht="15" customHeight="1">
      <c r="A2343" s="333"/>
      <c r="C2343" s="220" t="s">
        <v>89</v>
      </c>
      <c r="D2343" s="221" t="s">
        <v>90</v>
      </c>
      <c r="E2343" s="222"/>
      <c r="F2343" s="222"/>
      <c r="G2343" s="222"/>
      <c r="H2343" s="225"/>
      <c r="I2343" s="224">
        <f>I2338+I2340+I2342</f>
        <v>22775</v>
      </c>
    </row>
    <row r="2344" spans="1:10" ht="15" customHeight="1">
      <c r="A2344" s="333"/>
      <c r="C2344" s="220" t="s">
        <v>91</v>
      </c>
      <c r="D2344" s="221" t="s">
        <v>977</v>
      </c>
      <c r="E2344" s="222"/>
      <c r="F2344" s="222"/>
      <c r="G2344" s="225"/>
      <c r="H2344" s="96">
        <f>$M$3</f>
        <v>0.1</v>
      </c>
      <c r="I2344" s="224">
        <f>I2343*H2344</f>
        <v>2277.5</v>
      </c>
    </row>
    <row r="2345" spans="1:10" ht="15" customHeight="1" thickBot="1">
      <c r="A2345" s="333"/>
      <c r="C2345" s="231" t="s">
        <v>93</v>
      </c>
      <c r="D2345" s="232" t="s">
        <v>94</v>
      </c>
      <c r="E2345" s="233"/>
      <c r="F2345" s="233"/>
      <c r="G2345" s="233"/>
      <c r="H2345" s="458"/>
      <c r="I2345" s="643">
        <f>SUM(I2343:I2344)</f>
        <v>25052.5</v>
      </c>
    </row>
    <row r="2346" spans="1:10" ht="15" customHeight="1">
      <c r="A2346" s="333"/>
      <c r="C2346" s="46"/>
      <c r="D2346" s="46"/>
      <c r="G2346" s="102"/>
      <c r="H2346" s="112"/>
      <c r="I2346" s="47"/>
    </row>
    <row r="2347" spans="1:10" ht="15" customHeight="1">
      <c r="A2347" s="333"/>
      <c r="C2347" s="637" t="s">
        <v>1134</v>
      </c>
      <c r="D2347" s="1381" t="s">
        <v>1135</v>
      </c>
      <c r="E2347" s="1382"/>
      <c r="F2347" s="1382"/>
      <c r="G2347" s="1382"/>
      <c r="H2347" s="1383"/>
      <c r="I2347" s="188">
        <f>ROUNDDOWN(I2360,-2)</f>
        <v>120400</v>
      </c>
    </row>
    <row r="2348" spans="1:10" ht="15" customHeight="1">
      <c r="A2348" s="333"/>
      <c r="C2348" s="189" t="s">
        <v>65</v>
      </c>
      <c r="D2348" s="190" t="s">
        <v>66</v>
      </c>
      <c r="E2348" s="190" t="s">
        <v>3</v>
      </c>
      <c r="F2348" s="190" t="s">
        <v>669</v>
      </c>
      <c r="G2348" s="190" t="s">
        <v>67</v>
      </c>
      <c r="H2348" s="190" t="s">
        <v>670</v>
      </c>
      <c r="I2348" s="482" t="s">
        <v>671</v>
      </c>
    </row>
    <row r="2349" spans="1:10" ht="15" customHeight="1">
      <c r="A2349" s="333"/>
      <c r="C2349" s="193" t="s">
        <v>69</v>
      </c>
      <c r="D2349" s="194" t="s">
        <v>672</v>
      </c>
      <c r="E2349" s="195"/>
      <c r="F2349" s="196"/>
      <c r="G2349" s="196"/>
      <c r="H2349" s="196"/>
      <c r="I2349" s="464"/>
    </row>
    <row r="2350" spans="1:10" ht="15" customHeight="1">
      <c r="A2350" s="333"/>
      <c r="B2350" s="113"/>
      <c r="C2350" s="199">
        <v>1</v>
      </c>
      <c r="D2350" s="195" t="s">
        <v>8</v>
      </c>
      <c r="E2350" s="200"/>
      <c r="F2350" s="200" t="s">
        <v>10</v>
      </c>
      <c r="G2350" s="201">
        <v>0.28599999999999998</v>
      </c>
      <c r="H2350" s="62">
        <v>176000</v>
      </c>
      <c r="I2350" s="203">
        <f>G2350*H2350</f>
        <v>50335.999999999993</v>
      </c>
      <c r="J2350" s="47"/>
    </row>
    <row r="2351" spans="1:10" ht="15" customHeight="1">
      <c r="A2351" s="333"/>
      <c r="C2351" s="199">
        <v>2</v>
      </c>
      <c r="D2351" s="195" t="s">
        <v>159</v>
      </c>
      <c r="E2351" s="200"/>
      <c r="F2351" s="200" t="s">
        <v>10</v>
      </c>
      <c r="G2351" s="201">
        <v>0.28599999999999998</v>
      </c>
      <c r="H2351" s="62">
        <v>186000</v>
      </c>
      <c r="I2351" s="203">
        <f>G2351*H2351</f>
        <v>53195.999999999993</v>
      </c>
    </row>
    <row r="2352" spans="1:10" ht="15" customHeight="1">
      <c r="A2352" s="333"/>
      <c r="C2352" s="199">
        <v>3</v>
      </c>
      <c r="D2352" s="195" t="s">
        <v>31</v>
      </c>
      <c r="E2352" s="200"/>
      <c r="F2352" s="200" t="s">
        <v>10</v>
      </c>
      <c r="G2352" s="201">
        <v>2.9000000000000001E-2</v>
      </c>
      <c r="H2352" s="62">
        <v>206000</v>
      </c>
      <c r="I2352" s="203">
        <f>G2352*H2352</f>
        <v>5974</v>
      </c>
    </row>
    <row r="2353" spans="1:9" ht="15" customHeight="1">
      <c r="A2353" s="333"/>
      <c r="C2353" s="623" t="s">
        <v>708</v>
      </c>
      <c r="D2353" s="469"/>
      <c r="E2353" s="470"/>
      <c r="F2353" s="470"/>
      <c r="G2353" s="470"/>
      <c r="H2353" s="471"/>
      <c r="I2353" s="208">
        <f>SUM(I2350:I2352)</f>
        <v>109505.99999999999</v>
      </c>
    </row>
    <row r="2354" spans="1:9" ht="15" customHeight="1">
      <c r="A2354" s="333"/>
      <c r="C2354" s="193" t="s">
        <v>72</v>
      </c>
      <c r="D2354" s="194" t="s">
        <v>73</v>
      </c>
      <c r="E2354" s="195"/>
      <c r="F2354" s="196"/>
      <c r="G2354" s="196"/>
      <c r="H2354" s="196"/>
      <c r="I2354" s="464"/>
    </row>
    <row r="2355" spans="1:9" ht="15" customHeight="1">
      <c r="A2355" s="333"/>
      <c r="C2355" s="623" t="s">
        <v>85</v>
      </c>
      <c r="D2355" s="472"/>
      <c r="E2355" s="473"/>
      <c r="F2355" s="473"/>
      <c r="G2355" s="473"/>
      <c r="H2355" s="474"/>
      <c r="I2355" s="467">
        <v>0</v>
      </c>
    </row>
    <row r="2356" spans="1:9" ht="15" customHeight="1">
      <c r="A2356" s="333"/>
      <c r="C2356" s="193" t="s">
        <v>86</v>
      </c>
      <c r="D2356" s="194" t="s">
        <v>87</v>
      </c>
      <c r="E2356" s="195"/>
      <c r="F2356" s="196"/>
      <c r="G2356" s="196"/>
      <c r="H2356" s="196"/>
      <c r="I2356" s="464"/>
    </row>
    <row r="2357" spans="1:9" ht="15" customHeight="1">
      <c r="A2357" s="333"/>
      <c r="C2357" s="623" t="s">
        <v>88</v>
      </c>
      <c r="D2357" s="472"/>
      <c r="E2357" s="473"/>
      <c r="F2357" s="473"/>
      <c r="G2357" s="473"/>
      <c r="H2357" s="474"/>
      <c r="I2357" s="208">
        <f>I2356</f>
        <v>0</v>
      </c>
    </row>
    <row r="2358" spans="1:9" ht="15" customHeight="1">
      <c r="A2358" s="333"/>
      <c r="C2358" s="220" t="s">
        <v>89</v>
      </c>
      <c r="D2358" s="221" t="s">
        <v>90</v>
      </c>
      <c r="E2358" s="222"/>
      <c r="F2358" s="222"/>
      <c r="G2358" s="222"/>
      <c r="H2358" s="225"/>
      <c r="I2358" s="224">
        <f>I2353+I2355+I2357</f>
        <v>109505.99999999999</v>
      </c>
    </row>
    <row r="2359" spans="1:9" ht="15" customHeight="1">
      <c r="A2359" s="333"/>
      <c r="C2359" s="220" t="s">
        <v>91</v>
      </c>
      <c r="D2359" s="221" t="s">
        <v>977</v>
      </c>
      <c r="E2359" s="222"/>
      <c r="F2359" s="222"/>
      <c r="G2359" s="225"/>
      <c r="H2359" s="96">
        <f>$M$3</f>
        <v>0.1</v>
      </c>
      <c r="I2359" s="224">
        <f>I2358*H2359</f>
        <v>10950.599999999999</v>
      </c>
    </row>
    <row r="2360" spans="1:9" ht="15" customHeight="1" thickBot="1">
      <c r="A2360" s="333"/>
      <c r="C2360" s="231" t="s">
        <v>93</v>
      </c>
      <c r="D2360" s="232" t="s">
        <v>94</v>
      </c>
      <c r="E2360" s="233"/>
      <c r="F2360" s="233"/>
      <c r="G2360" s="233"/>
      <c r="H2360" s="458"/>
      <c r="I2360" s="643">
        <f>SUM(I2358:I2359)</f>
        <v>120456.59999999998</v>
      </c>
    </row>
    <row r="2361" spans="1:9" ht="15" customHeight="1">
      <c r="A2361" s="333"/>
      <c r="D2361" s="46"/>
      <c r="F2361" s="335"/>
      <c r="G2361" s="336"/>
      <c r="H2361" s="112"/>
      <c r="I2361" s="47"/>
    </row>
    <row r="2362" spans="1:9" ht="28.25" customHeight="1">
      <c r="A2362" s="333"/>
      <c r="C2362" s="637" t="s">
        <v>1136</v>
      </c>
      <c r="D2362" s="1381" t="s">
        <v>1137</v>
      </c>
      <c r="E2362" s="1382"/>
      <c r="F2362" s="1382"/>
      <c r="G2362" s="1382"/>
      <c r="H2362" s="1383"/>
      <c r="I2362" s="188">
        <f>ROUNDDOWN(I2375,-2)</f>
        <v>341300</v>
      </c>
    </row>
    <row r="2363" spans="1:9" ht="15" customHeight="1">
      <c r="A2363" s="333"/>
      <c r="C2363" s="189" t="s">
        <v>65</v>
      </c>
      <c r="D2363" s="190" t="s">
        <v>66</v>
      </c>
      <c r="E2363" s="190" t="s">
        <v>3</v>
      </c>
      <c r="F2363" s="190" t="s">
        <v>669</v>
      </c>
      <c r="G2363" s="190" t="s">
        <v>67</v>
      </c>
      <c r="H2363" s="190" t="s">
        <v>670</v>
      </c>
      <c r="I2363" s="482" t="s">
        <v>671</v>
      </c>
    </row>
    <row r="2364" spans="1:9" ht="15" customHeight="1">
      <c r="A2364" s="333"/>
      <c r="C2364" s="193" t="s">
        <v>69</v>
      </c>
      <c r="D2364" s="194" t="s">
        <v>672</v>
      </c>
      <c r="E2364" s="195"/>
      <c r="F2364" s="196"/>
      <c r="G2364" s="196"/>
      <c r="H2364" s="196"/>
      <c r="I2364" s="464"/>
    </row>
    <row r="2365" spans="1:9" ht="15" customHeight="1">
      <c r="A2365" s="333"/>
      <c r="C2365" s="199">
        <v>1</v>
      </c>
      <c r="D2365" s="195" t="s">
        <v>8</v>
      </c>
      <c r="E2365" s="200"/>
      <c r="F2365" s="200" t="s">
        <v>10</v>
      </c>
      <c r="G2365" s="201">
        <v>1.333</v>
      </c>
      <c r="H2365" s="62">
        <v>176000</v>
      </c>
      <c r="I2365" s="203">
        <f>G2365*H2365</f>
        <v>234608</v>
      </c>
    </row>
    <row r="2366" spans="1:9" ht="15" customHeight="1">
      <c r="A2366" s="333"/>
      <c r="C2366" s="199">
        <v>2</v>
      </c>
      <c r="D2366" s="195" t="s">
        <v>159</v>
      </c>
      <c r="E2366" s="200"/>
      <c r="F2366" s="200" t="s">
        <v>10</v>
      </c>
      <c r="G2366" s="201">
        <v>0.33300000000000002</v>
      </c>
      <c r="H2366" s="62">
        <v>186000</v>
      </c>
      <c r="I2366" s="203">
        <f>G2366*H2366</f>
        <v>61938</v>
      </c>
    </row>
    <row r="2367" spans="1:9" ht="15" customHeight="1">
      <c r="A2367" s="333"/>
      <c r="C2367" s="199">
        <v>3</v>
      </c>
      <c r="D2367" s="195" t="s">
        <v>31</v>
      </c>
      <c r="E2367" s="200"/>
      <c r="F2367" s="200" t="s">
        <v>10</v>
      </c>
      <c r="G2367" s="201">
        <v>6.7000000000000004E-2</v>
      </c>
      <c r="H2367" s="62">
        <v>206000</v>
      </c>
      <c r="I2367" s="203">
        <f>G2367*H2367</f>
        <v>13802</v>
      </c>
    </row>
    <row r="2368" spans="1:9" ht="15" customHeight="1">
      <c r="A2368" s="333"/>
      <c r="C2368" s="623" t="s">
        <v>708</v>
      </c>
      <c r="D2368" s="469"/>
      <c r="E2368" s="470"/>
      <c r="F2368" s="470"/>
      <c r="G2368" s="470"/>
      <c r="H2368" s="471"/>
      <c r="I2368" s="208">
        <f>SUM(I2365:I2367)</f>
        <v>310348</v>
      </c>
    </row>
    <row r="2369" spans="1:10" ht="15" customHeight="1">
      <c r="A2369" s="333"/>
      <c r="B2369" s="113"/>
      <c r="C2369" s="193" t="s">
        <v>72</v>
      </c>
      <c r="D2369" s="194" t="s">
        <v>73</v>
      </c>
      <c r="E2369" s="195"/>
      <c r="F2369" s="196"/>
      <c r="G2369" s="196"/>
      <c r="H2369" s="196"/>
      <c r="I2369" s="464"/>
      <c r="J2369" s="47"/>
    </row>
    <row r="2370" spans="1:10" ht="15" customHeight="1">
      <c r="A2370" s="333"/>
      <c r="C2370" s="623" t="s">
        <v>85</v>
      </c>
      <c r="D2370" s="472"/>
      <c r="E2370" s="473"/>
      <c r="F2370" s="473"/>
      <c r="G2370" s="473"/>
      <c r="H2370" s="474"/>
      <c r="I2370" s="467">
        <v>0</v>
      </c>
    </row>
    <row r="2371" spans="1:10" ht="15" customHeight="1">
      <c r="A2371" s="333"/>
      <c r="C2371" s="193" t="s">
        <v>86</v>
      </c>
      <c r="D2371" s="194" t="s">
        <v>87</v>
      </c>
      <c r="E2371" s="195"/>
      <c r="F2371" s="196"/>
      <c r="G2371" s="196"/>
      <c r="H2371" s="196"/>
      <c r="I2371" s="464"/>
    </row>
    <row r="2372" spans="1:10" ht="15" customHeight="1">
      <c r="A2372" s="333"/>
      <c r="C2372" s="623" t="s">
        <v>88</v>
      </c>
      <c r="D2372" s="472"/>
      <c r="E2372" s="473"/>
      <c r="F2372" s="473"/>
      <c r="G2372" s="473"/>
      <c r="H2372" s="474"/>
      <c r="I2372" s="208">
        <f>I2371</f>
        <v>0</v>
      </c>
    </row>
    <row r="2373" spans="1:10" ht="15" customHeight="1">
      <c r="A2373" s="333"/>
      <c r="C2373" s="220" t="s">
        <v>89</v>
      </c>
      <c r="D2373" s="221" t="s">
        <v>90</v>
      </c>
      <c r="E2373" s="222"/>
      <c r="F2373" s="222"/>
      <c r="G2373" s="222"/>
      <c r="H2373" s="225"/>
      <c r="I2373" s="224">
        <f>I2368+I2370+I2372</f>
        <v>310348</v>
      </c>
    </row>
    <row r="2374" spans="1:10" ht="15" customHeight="1">
      <c r="A2374" s="333"/>
      <c r="C2374" s="220" t="s">
        <v>91</v>
      </c>
      <c r="D2374" s="221" t="s">
        <v>977</v>
      </c>
      <c r="E2374" s="222"/>
      <c r="F2374" s="222"/>
      <c r="G2374" s="225"/>
      <c r="H2374" s="96">
        <f>$M$3</f>
        <v>0.1</v>
      </c>
      <c r="I2374" s="224">
        <f>I2373*H2374</f>
        <v>31034.800000000003</v>
      </c>
    </row>
    <row r="2375" spans="1:10" ht="15" customHeight="1" thickBot="1">
      <c r="A2375" s="333"/>
      <c r="C2375" s="231" t="s">
        <v>93</v>
      </c>
      <c r="D2375" s="232" t="s">
        <v>94</v>
      </c>
      <c r="E2375" s="233"/>
      <c r="F2375" s="233"/>
      <c r="G2375" s="233"/>
      <c r="H2375" s="458"/>
      <c r="I2375" s="643">
        <f>SUM(I2373:I2374)</f>
        <v>341382.8</v>
      </c>
    </row>
    <row r="2376" spans="1:10" ht="15" customHeight="1">
      <c r="A2376" s="333"/>
      <c r="C2376" s="644"/>
      <c r="D2376" s="555"/>
      <c r="E2376" s="555"/>
      <c r="F2376" s="555"/>
      <c r="G2376" s="555"/>
      <c r="H2376" s="555"/>
      <c r="I2376" s="555"/>
    </row>
    <row r="2377" spans="1:10" ht="15" customHeight="1" thickBot="1">
      <c r="A2377" s="333"/>
      <c r="C2377" s="491" t="s">
        <v>1138</v>
      </c>
      <c r="D2377" s="460" t="s">
        <v>1139</v>
      </c>
      <c r="E2377" s="645"/>
      <c r="F2377" s="645"/>
      <c r="G2377" s="645"/>
      <c r="H2377" s="645"/>
      <c r="I2377" s="645"/>
    </row>
    <row r="2378" spans="1:10" ht="15" customHeight="1">
      <c r="A2378" s="333"/>
      <c r="C2378" s="596" t="s">
        <v>1140</v>
      </c>
      <c r="D2378" s="646" t="s">
        <v>1141</v>
      </c>
      <c r="E2378" s="647"/>
      <c r="F2378" s="648"/>
      <c r="G2378" s="648"/>
      <c r="H2378" s="649"/>
      <c r="I2378" s="241">
        <f>ROUNDDOWN(I2400,-2)</f>
        <v>215300</v>
      </c>
    </row>
    <row r="2379" spans="1:10" ht="15" customHeight="1">
      <c r="A2379" s="333"/>
      <c r="C2379" s="650" t="s">
        <v>65</v>
      </c>
      <c r="D2379" s="651" t="s">
        <v>66</v>
      </c>
      <c r="E2379" s="651" t="s">
        <v>772</v>
      </c>
      <c r="F2379" s="651" t="s">
        <v>669</v>
      </c>
      <c r="G2379" s="651" t="s">
        <v>67</v>
      </c>
      <c r="H2379" s="651" t="s">
        <v>670</v>
      </c>
      <c r="I2379" s="652" t="s">
        <v>671</v>
      </c>
    </row>
    <row r="2380" spans="1:10" ht="15" customHeight="1">
      <c r="A2380" s="333"/>
      <c r="C2380" s="193" t="s">
        <v>69</v>
      </c>
      <c r="D2380" s="194" t="s">
        <v>672</v>
      </c>
      <c r="E2380" s="195"/>
      <c r="F2380" s="196"/>
      <c r="G2380" s="196"/>
      <c r="H2380" s="196"/>
      <c r="I2380" s="464"/>
    </row>
    <row r="2381" spans="1:10" ht="15" customHeight="1">
      <c r="A2381" s="333"/>
      <c r="C2381" s="199">
        <v>1</v>
      </c>
      <c r="D2381" s="195" t="s">
        <v>8</v>
      </c>
      <c r="E2381" s="200" t="s">
        <v>9</v>
      </c>
      <c r="F2381" s="200" t="s">
        <v>10</v>
      </c>
      <c r="G2381" s="618">
        <v>0.1014</v>
      </c>
      <c r="H2381" s="62">
        <v>176000</v>
      </c>
      <c r="I2381" s="203">
        <f>G2381*H2381</f>
        <v>17846.400000000001</v>
      </c>
    </row>
    <row r="2382" spans="1:10" ht="15" customHeight="1">
      <c r="A2382" s="333"/>
      <c r="C2382" s="199">
        <v>2</v>
      </c>
      <c r="D2382" s="195" t="s">
        <v>160</v>
      </c>
      <c r="E2382" s="200" t="s">
        <v>14</v>
      </c>
      <c r="F2382" s="200" t="s">
        <v>10</v>
      </c>
      <c r="G2382" s="618">
        <v>1.6899999999999998E-2</v>
      </c>
      <c r="H2382" s="62">
        <v>186000</v>
      </c>
      <c r="I2382" s="203">
        <f>G2382*H2382</f>
        <v>3143.3999999999996</v>
      </c>
    </row>
    <row r="2383" spans="1:10" ht="15" customHeight="1">
      <c r="A2383" s="333"/>
      <c r="C2383" s="199">
        <v>3</v>
      </c>
      <c r="D2383" s="195" t="s">
        <v>119</v>
      </c>
      <c r="E2383" s="200" t="s">
        <v>30</v>
      </c>
      <c r="F2383" s="200" t="s">
        <v>10</v>
      </c>
      <c r="G2383" s="618">
        <v>1.6999999999999999E-3</v>
      </c>
      <c r="H2383" s="62">
        <v>196000</v>
      </c>
      <c r="I2383" s="203">
        <f>G2383*H2383</f>
        <v>333.2</v>
      </c>
    </row>
    <row r="2384" spans="1:10" ht="15" customHeight="1">
      <c r="A2384" s="333"/>
      <c r="C2384" s="199">
        <v>4</v>
      </c>
      <c r="D2384" s="195" t="s">
        <v>31</v>
      </c>
      <c r="E2384" s="200" t="s">
        <v>32</v>
      </c>
      <c r="F2384" s="200" t="s">
        <v>10</v>
      </c>
      <c r="G2384" s="618">
        <v>5.9999999999999995E-4</v>
      </c>
      <c r="H2384" s="62">
        <v>206000</v>
      </c>
      <c r="I2384" s="203">
        <f>G2384*H2384</f>
        <v>123.6</v>
      </c>
    </row>
    <row r="2385" spans="1:10" ht="15" customHeight="1">
      <c r="A2385" s="333"/>
      <c r="C2385" s="204" t="s">
        <v>708</v>
      </c>
      <c r="D2385" s="215"/>
      <c r="E2385" s="216"/>
      <c r="F2385" s="216"/>
      <c r="G2385" s="653"/>
      <c r="H2385" s="654"/>
      <c r="I2385" s="208">
        <f>SUM(I2381:I2384)</f>
        <v>21446.600000000002</v>
      </c>
    </row>
    <row r="2386" spans="1:10" ht="15" customHeight="1">
      <c r="A2386" s="333"/>
      <c r="C2386" s="193" t="s">
        <v>72</v>
      </c>
      <c r="D2386" s="194" t="s">
        <v>73</v>
      </c>
      <c r="E2386" s="195"/>
      <c r="F2386" s="196"/>
      <c r="G2386" s="196"/>
      <c r="H2386" s="196"/>
      <c r="I2386" s="464"/>
    </row>
    <row r="2387" spans="1:10" ht="15" customHeight="1">
      <c r="A2387" s="333"/>
      <c r="C2387" s="199">
        <v>1</v>
      </c>
      <c r="D2387" s="655" t="s">
        <v>1142</v>
      </c>
      <c r="E2387" s="656"/>
      <c r="F2387" s="474" t="s">
        <v>678</v>
      </c>
      <c r="G2387" s="657">
        <v>0.61370000000000002</v>
      </c>
      <c r="H2387" s="658">
        <f>BAHAN!G27</f>
        <v>145000</v>
      </c>
      <c r="I2387" s="203">
        <f>G2387*H2387</f>
        <v>88986.5</v>
      </c>
    </row>
    <row r="2388" spans="1:10" ht="24" customHeight="1">
      <c r="A2388" s="333"/>
      <c r="B2388" s="113"/>
      <c r="C2388" s="199">
        <v>2</v>
      </c>
      <c r="D2388" s="659" t="s">
        <v>1143</v>
      </c>
      <c r="E2388" s="660"/>
      <c r="F2388" s="474" t="s">
        <v>678</v>
      </c>
      <c r="G2388" s="661">
        <v>0.50160000000000005</v>
      </c>
      <c r="H2388" s="658">
        <f>BAHAN!G28</f>
        <v>90000</v>
      </c>
      <c r="I2388" s="203">
        <f t="shared" ref="I2388:I2393" si="13">G2388*H2388</f>
        <v>45144.000000000007</v>
      </c>
      <c r="J2388" s="47"/>
    </row>
    <row r="2389" spans="1:10" ht="15" customHeight="1">
      <c r="A2389" s="333"/>
      <c r="C2389" s="199">
        <v>3</v>
      </c>
      <c r="D2389" s="633" t="s">
        <v>1144</v>
      </c>
      <c r="E2389" s="660"/>
      <c r="F2389" s="474" t="s">
        <v>678</v>
      </c>
      <c r="G2389" s="661">
        <v>1.1299999999999999E-2</v>
      </c>
      <c r="H2389" s="658">
        <f>BAHAN!G27</f>
        <v>145000</v>
      </c>
      <c r="I2389" s="203">
        <f t="shared" si="13"/>
        <v>1638.5</v>
      </c>
    </row>
    <row r="2390" spans="1:10" ht="15" customHeight="1">
      <c r="A2390" s="333"/>
      <c r="C2390" s="199">
        <v>4</v>
      </c>
      <c r="D2390" s="633" t="s">
        <v>1145</v>
      </c>
      <c r="E2390" s="660"/>
      <c r="F2390" s="662" t="s">
        <v>193</v>
      </c>
      <c r="G2390" s="661">
        <v>0.64290000000000003</v>
      </c>
      <c r="H2390" s="658">
        <f>BAHAN!G97</f>
        <v>11100</v>
      </c>
      <c r="I2390" s="203">
        <f t="shared" si="13"/>
        <v>7136.1900000000005</v>
      </c>
    </row>
    <row r="2391" spans="1:10" ht="30.5" customHeight="1">
      <c r="A2391" s="333"/>
      <c r="C2391" s="199">
        <v>5</v>
      </c>
      <c r="D2391" s="633" t="s">
        <v>1146</v>
      </c>
      <c r="E2391" s="660"/>
      <c r="F2391" s="662" t="s">
        <v>193</v>
      </c>
      <c r="G2391" s="661">
        <v>15.75</v>
      </c>
      <c r="H2391" s="658">
        <f>BAHAN!G441</f>
        <v>600</v>
      </c>
      <c r="I2391" s="203">
        <f t="shared" si="13"/>
        <v>9450</v>
      </c>
    </row>
    <row r="2392" spans="1:10" ht="15" customHeight="1">
      <c r="A2392" s="333"/>
      <c r="C2392" s="199">
        <v>6</v>
      </c>
      <c r="D2392" s="633" t="s">
        <v>1147</v>
      </c>
      <c r="E2392" s="660"/>
      <c r="F2392" s="662" t="s">
        <v>678</v>
      </c>
      <c r="G2392" s="661">
        <v>0.3357</v>
      </c>
      <c r="H2392" s="658">
        <f>BAHAN!G431</f>
        <v>60000</v>
      </c>
      <c r="I2392" s="203">
        <f t="shared" si="13"/>
        <v>20142</v>
      </c>
    </row>
    <row r="2393" spans="1:10" ht="25.25" customHeight="1">
      <c r="A2393" s="333"/>
      <c r="C2393" s="199">
        <v>7</v>
      </c>
      <c r="D2393" s="396" t="s">
        <v>1148</v>
      </c>
      <c r="E2393" s="660"/>
      <c r="F2393" s="662" t="s">
        <v>193</v>
      </c>
      <c r="G2393" s="663">
        <v>3</v>
      </c>
      <c r="H2393" s="658">
        <f>BAHAN!G441</f>
        <v>600</v>
      </c>
      <c r="I2393" s="203">
        <f t="shared" si="13"/>
        <v>1800</v>
      </c>
    </row>
    <row r="2394" spans="1:10" ht="15" customHeight="1">
      <c r="A2394" s="333"/>
      <c r="C2394" s="204" t="s">
        <v>85</v>
      </c>
      <c r="D2394" s="664"/>
      <c r="E2394" s="215"/>
      <c r="F2394" s="215"/>
      <c r="G2394" s="216"/>
      <c r="H2394" s="466"/>
      <c r="I2394" s="208">
        <f>SUM(I2387:I2393)</f>
        <v>174297.19</v>
      </c>
    </row>
    <row r="2395" spans="1:10" ht="15" customHeight="1">
      <c r="A2395" s="333"/>
      <c r="C2395" s="193" t="s">
        <v>86</v>
      </c>
      <c r="D2395" s="194" t="s">
        <v>87</v>
      </c>
      <c r="E2395" s="655"/>
      <c r="F2395" s="665"/>
      <c r="G2395" s="665"/>
      <c r="H2395" s="196"/>
      <c r="I2395" s="464"/>
    </row>
    <row r="2396" spans="1:10" ht="15" customHeight="1">
      <c r="A2396" s="333"/>
      <c r="C2396" s="632"/>
      <c r="D2396" s="510" t="s">
        <v>1149</v>
      </c>
      <c r="E2396" s="356"/>
      <c r="F2396" s="385" t="s">
        <v>746</v>
      </c>
      <c r="G2396" s="385">
        <v>0.37259999999999999</v>
      </c>
      <c r="H2396" s="202">
        <v>1</v>
      </c>
      <c r="I2396" s="203">
        <f t="shared" ref="I2396" si="14">G2396*H2396</f>
        <v>0.37259999999999999</v>
      </c>
    </row>
    <row r="2397" spans="1:10" ht="15" customHeight="1">
      <c r="A2397" s="333"/>
      <c r="C2397" s="204" t="s">
        <v>88</v>
      </c>
      <c r="D2397" s="215"/>
      <c r="E2397" s="666"/>
      <c r="F2397" s="666"/>
      <c r="G2397" s="666"/>
      <c r="H2397" s="466"/>
      <c r="I2397" s="525">
        <f>SUM(I2396)</f>
        <v>0.37259999999999999</v>
      </c>
    </row>
    <row r="2398" spans="1:10" ht="15" customHeight="1">
      <c r="A2398" s="333"/>
      <c r="C2398" s="220" t="s">
        <v>89</v>
      </c>
      <c r="D2398" s="221" t="s">
        <v>90</v>
      </c>
      <c r="E2398" s="222"/>
      <c r="F2398" s="222"/>
      <c r="G2398" s="222"/>
      <c r="H2398" s="225"/>
      <c r="I2398" s="224">
        <f>I2397+I2394+I2385</f>
        <v>195744.16260000001</v>
      </c>
    </row>
    <row r="2399" spans="1:10" ht="15" customHeight="1">
      <c r="A2399" s="333"/>
      <c r="C2399" s="220" t="s">
        <v>91</v>
      </c>
      <c r="D2399" s="221" t="s">
        <v>977</v>
      </c>
      <c r="E2399" s="222"/>
      <c r="F2399" s="222"/>
      <c r="G2399" s="225"/>
      <c r="H2399" s="96">
        <f>$M$3</f>
        <v>0.1</v>
      </c>
      <c r="I2399" s="224">
        <f>I2398*H2399</f>
        <v>19574.416260000002</v>
      </c>
    </row>
    <row r="2400" spans="1:10" ht="15" customHeight="1">
      <c r="A2400" s="333"/>
      <c r="C2400" s="329" t="s">
        <v>93</v>
      </c>
      <c r="D2400" s="330" t="s">
        <v>94</v>
      </c>
      <c r="E2400" s="247"/>
      <c r="F2400" s="247"/>
      <c r="G2400" s="247"/>
      <c r="H2400" s="399"/>
      <c r="I2400" s="303">
        <f>SUM(I2398:I2399)</f>
        <v>215318.57886000001</v>
      </c>
    </row>
    <row r="2401" spans="1:10" ht="15" customHeight="1">
      <c r="A2401" s="333"/>
      <c r="G2401" s="336"/>
      <c r="H2401" s="112"/>
      <c r="I2401" s="47"/>
    </row>
    <row r="2402" spans="1:10" ht="15" customHeight="1">
      <c r="A2402" s="333"/>
      <c r="C2402" s="574" t="s">
        <v>1150</v>
      </c>
      <c r="D2402" s="667" t="s">
        <v>1151</v>
      </c>
      <c r="E2402" s="668"/>
      <c r="F2402" s="668"/>
      <c r="G2402" s="668"/>
      <c r="H2402" s="669"/>
      <c r="I2402" s="188">
        <f>ROUNDDOWN(I2417,-2)</f>
        <v>419900</v>
      </c>
    </row>
    <row r="2403" spans="1:10" ht="15" customHeight="1">
      <c r="A2403" s="333"/>
      <c r="C2403" s="189" t="s">
        <v>65</v>
      </c>
      <c r="D2403" s="190" t="s">
        <v>66</v>
      </c>
      <c r="E2403" s="190" t="s">
        <v>772</v>
      </c>
      <c r="F2403" s="190" t="s">
        <v>669</v>
      </c>
      <c r="G2403" s="190" t="s">
        <v>67</v>
      </c>
      <c r="H2403" s="190" t="s">
        <v>670</v>
      </c>
      <c r="I2403" s="482" t="s">
        <v>671</v>
      </c>
    </row>
    <row r="2404" spans="1:10" ht="15" customHeight="1">
      <c r="A2404" s="333"/>
      <c r="C2404" s="193" t="s">
        <v>69</v>
      </c>
      <c r="D2404" s="194" t="s">
        <v>672</v>
      </c>
      <c r="E2404" s="195"/>
      <c r="F2404" s="196"/>
      <c r="G2404" s="196"/>
      <c r="H2404" s="196"/>
      <c r="I2404" s="464"/>
    </row>
    <row r="2405" spans="1:10" ht="15" customHeight="1">
      <c r="A2405" s="333"/>
      <c r="C2405" s="199">
        <v>1</v>
      </c>
      <c r="D2405" s="195" t="s">
        <v>8</v>
      </c>
      <c r="E2405" s="200" t="s">
        <v>9</v>
      </c>
      <c r="F2405" s="200" t="s">
        <v>10</v>
      </c>
      <c r="G2405" s="201">
        <v>0.76039999999999996</v>
      </c>
      <c r="H2405" s="62">
        <v>176000</v>
      </c>
      <c r="I2405" s="203">
        <f>G2405*H2405</f>
        <v>133830.39999999999</v>
      </c>
    </row>
    <row r="2406" spans="1:10" ht="15" customHeight="1">
      <c r="A2406" s="333"/>
      <c r="B2406" s="113"/>
      <c r="C2406" s="199">
        <v>2</v>
      </c>
      <c r="D2406" s="195" t="str">
        <f>D2382</f>
        <v>Tukang besi</v>
      </c>
      <c r="E2406" s="200" t="s">
        <v>14</v>
      </c>
      <c r="F2406" s="200" t="s">
        <v>10</v>
      </c>
      <c r="G2406" s="201">
        <v>0.76039999999999996</v>
      </c>
      <c r="H2406" s="62">
        <v>186000</v>
      </c>
      <c r="I2406" s="203">
        <f>G2406*H2406</f>
        <v>141434.4</v>
      </c>
      <c r="J2406" s="47"/>
    </row>
    <row r="2407" spans="1:10" ht="15" customHeight="1">
      <c r="A2407" s="333"/>
      <c r="C2407" s="199">
        <v>3</v>
      </c>
      <c r="D2407" s="195" t="s">
        <v>119</v>
      </c>
      <c r="E2407" s="200" t="s">
        <v>30</v>
      </c>
      <c r="F2407" s="200" t="s">
        <v>10</v>
      </c>
      <c r="G2407" s="201">
        <v>7.5999999999999998E-2</v>
      </c>
      <c r="H2407" s="62">
        <v>196000</v>
      </c>
      <c r="I2407" s="203">
        <f>G2407*H2407</f>
        <v>14896</v>
      </c>
    </row>
    <row r="2408" spans="1:10" ht="15" customHeight="1">
      <c r="A2408" s="333"/>
      <c r="C2408" s="199">
        <v>4</v>
      </c>
      <c r="D2408" s="195" t="s">
        <v>31</v>
      </c>
      <c r="E2408" s="200" t="s">
        <v>32</v>
      </c>
      <c r="F2408" s="200" t="s">
        <v>10</v>
      </c>
      <c r="G2408" s="201">
        <v>2.53E-2</v>
      </c>
      <c r="H2408" s="62">
        <v>206000</v>
      </c>
      <c r="I2408" s="203">
        <f>G2408*H2408</f>
        <v>5211.8</v>
      </c>
    </row>
    <row r="2409" spans="1:10" ht="15" customHeight="1">
      <c r="A2409" s="333"/>
      <c r="C2409" s="204" t="s">
        <v>708</v>
      </c>
      <c r="D2409" s="215"/>
      <c r="E2409" s="216"/>
      <c r="F2409" s="216"/>
      <c r="G2409" s="653"/>
      <c r="H2409" s="654"/>
      <c r="I2409" s="208">
        <f>SUM(I2405:I2408)</f>
        <v>295372.59999999998</v>
      </c>
    </row>
    <row r="2410" spans="1:10" ht="15" customHeight="1">
      <c r="A2410" s="333"/>
      <c r="C2410" s="193" t="s">
        <v>72</v>
      </c>
      <c r="D2410" s="194" t="s">
        <v>73</v>
      </c>
      <c r="E2410" s="195"/>
      <c r="F2410" s="196"/>
      <c r="G2410" s="196"/>
      <c r="H2410" s="196"/>
      <c r="I2410" s="464"/>
    </row>
    <row r="2411" spans="1:10" ht="15" customHeight="1">
      <c r="A2411" s="333"/>
      <c r="C2411" s="199">
        <v>1</v>
      </c>
      <c r="D2411" s="195" t="s">
        <v>1152</v>
      </c>
      <c r="E2411" s="195"/>
      <c r="F2411" s="416" t="s">
        <v>678</v>
      </c>
      <c r="G2411" s="618">
        <v>0.96030000000000004</v>
      </c>
      <c r="H2411" s="202">
        <f>BAHAN!G28</f>
        <v>90000</v>
      </c>
      <c r="I2411" s="203">
        <f>G2411*H2411</f>
        <v>86427</v>
      </c>
    </row>
    <row r="2412" spans="1:10" ht="15" customHeight="1">
      <c r="A2412" s="333"/>
      <c r="C2412" s="285" t="s">
        <v>85</v>
      </c>
      <c r="D2412" s="216"/>
      <c r="E2412" s="216"/>
      <c r="F2412" s="216"/>
      <c r="G2412" s="216"/>
      <c r="H2412" s="466"/>
      <c r="I2412" s="208">
        <f>SUM(I2411)</f>
        <v>86427</v>
      </c>
    </row>
    <row r="2413" spans="1:10" ht="15" customHeight="1">
      <c r="A2413" s="333"/>
      <c r="C2413" s="193" t="s">
        <v>86</v>
      </c>
      <c r="D2413" s="194" t="s">
        <v>87</v>
      </c>
      <c r="E2413" s="195"/>
      <c r="F2413" s="196"/>
      <c r="G2413" s="196"/>
      <c r="H2413" s="196"/>
      <c r="I2413" s="464"/>
    </row>
    <row r="2414" spans="1:10" ht="15" customHeight="1">
      <c r="A2414" s="333"/>
      <c r="C2414" s="285" t="s">
        <v>88</v>
      </c>
      <c r="D2414" s="216"/>
      <c r="E2414" s="216"/>
      <c r="F2414" s="216"/>
      <c r="G2414" s="216"/>
      <c r="H2414" s="466"/>
      <c r="I2414" s="467">
        <v>0</v>
      </c>
    </row>
    <row r="2415" spans="1:10" ht="15" customHeight="1">
      <c r="A2415" s="333"/>
      <c r="C2415" s="220" t="s">
        <v>89</v>
      </c>
      <c r="D2415" s="221" t="s">
        <v>90</v>
      </c>
      <c r="E2415" s="222"/>
      <c r="F2415" s="222"/>
      <c r="G2415" s="222"/>
      <c r="H2415" s="225"/>
      <c r="I2415" s="224">
        <f>I2414+I2412+I2409</f>
        <v>381799.6</v>
      </c>
    </row>
    <row r="2416" spans="1:10" ht="15" customHeight="1">
      <c r="A2416" s="333"/>
      <c r="C2416" s="220" t="s">
        <v>91</v>
      </c>
      <c r="D2416" s="221" t="s">
        <v>977</v>
      </c>
      <c r="E2416" s="222"/>
      <c r="F2416" s="222"/>
      <c r="G2416" s="225"/>
      <c r="H2416" s="96">
        <f>$M$3</f>
        <v>0.1</v>
      </c>
      <c r="I2416" s="224">
        <f>I2415*H2416</f>
        <v>38179.96</v>
      </c>
    </row>
    <row r="2417" spans="1:10" ht="15" customHeight="1">
      <c r="A2417" s="333"/>
      <c r="C2417" s="329" t="s">
        <v>93</v>
      </c>
      <c r="D2417" s="330" t="s">
        <v>94</v>
      </c>
      <c r="E2417" s="247"/>
      <c r="F2417" s="247"/>
      <c r="G2417" s="247"/>
      <c r="H2417" s="399"/>
      <c r="I2417" s="303">
        <f>SUM(I2415:I2416)</f>
        <v>419979.56</v>
      </c>
    </row>
    <row r="2418" spans="1:10" ht="15" customHeight="1">
      <c r="A2418" s="333"/>
      <c r="C2418" s="46"/>
      <c r="D2418" s="46"/>
      <c r="G2418" s="102"/>
      <c r="H2418" s="112"/>
      <c r="I2418" s="47"/>
    </row>
    <row r="2419" spans="1:10" ht="15" customHeight="1">
      <c r="A2419" s="333"/>
      <c r="C2419" s="574" t="s">
        <v>1153</v>
      </c>
      <c r="D2419" s="670" t="s">
        <v>1154</v>
      </c>
      <c r="E2419" s="668"/>
      <c r="F2419" s="668"/>
      <c r="G2419" s="668"/>
      <c r="H2419" s="669"/>
      <c r="I2419" s="188">
        <f>ROUNDDOWN(I2435,-2)</f>
        <v>119800</v>
      </c>
    </row>
    <row r="2420" spans="1:10" ht="15" customHeight="1">
      <c r="A2420" s="333"/>
      <c r="C2420" s="189" t="s">
        <v>65</v>
      </c>
      <c r="D2420" s="190" t="s">
        <v>66</v>
      </c>
      <c r="E2420" s="190" t="s">
        <v>772</v>
      </c>
      <c r="F2420" s="190" t="s">
        <v>669</v>
      </c>
      <c r="G2420" s="190" t="s">
        <v>67</v>
      </c>
      <c r="H2420" s="190" t="s">
        <v>670</v>
      </c>
      <c r="I2420" s="482" t="s">
        <v>671</v>
      </c>
    </row>
    <row r="2421" spans="1:10" ht="15" customHeight="1">
      <c r="A2421" s="333"/>
      <c r="C2421" s="193" t="s">
        <v>69</v>
      </c>
      <c r="D2421" s="194" t="s">
        <v>672</v>
      </c>
      <c r="E2421" s="195"/>
      <c r="F2421" s="196"/>
      <c r="G2421" s="196"/>
      <c r="H2421" s="196"/>
      <c r="I2421" s="464"/>
    </row>
    <row r="2422" spans="1:10" ht="15" customHeight="1">
      <c r="A2422" s="333"/>
      <c r="C2422" s="199">
        <v>1</v>
      </c>
      <c r="D2422" s="195" t="s">
        <v>8</v>
      </c>
      <c r="E2422" s="200" t="s">
        <v>9</v>
      </c>
      <c r="F2422" s="200" t="s">
        <v>10</v>
      </c>
      <c r="G2422" s="201">
        <v>4.7600000000000003E-2</v>
      </c>
      <c r="H2422" s="62">
        <v>176000</v>
      </c>
      <c r="I2422" s="203">
        <f>G2422*H2422</f>
        <v>8377.6</v>
      </c>
    </row>
    <row r="2423" spans="1:10" ht="15" customHeight="1">
      <c r="A2423" s="333"/>
      <c r="C2423" s="199">
        <v>2</v>
      </c>
      <c r="D2423" s="195" t="str">
        <f>D2406</f>
        <v>Tukang besi</v>
      </c>
      <c r="E2423" s="200" t="s">
        <v>14</v>
      </c>
      <c r="F2423" s="200" t="s">
        <v>10</v>
      </c>
      <c r="G2423" s="201">
        <v>2.3800000000000002E-2</v>
      </c>
      <c r="H2423" s="62">
        <v>186000</v>
      </c>
      <c r="I2423" s="203">
        <f>G2423*H2423</f>
        <v>4426.8</v>
      </c>
    </row>
    <row r="2424" spans="1:10" ht="15" customHeight="1">
      <c r="A2424" s="333"/>
      <c r="B2424" s="113"/>
      <c r="C2424" s="199">
        <v>3</v>
      </c>
      <c r="D2424" s="195" t="s">
        <v>119</v>
      </c>
      <c r="E2424" s="200" t="s">
        <v>30</v>
      </c>
      <c r="F2424" s="200" t="s">
        <v>10</v>
      </c>
      <c r="G2424" s="201">
        <v>2.3999999999999998E-3</v>
      </c>
      <c r="H2424" s="62">
        <v>196000</v>
      </c>
      <c r="I2424" s="203">
        <f>G2424*H2424</f>
        <v>470.4</v>
      </c>
      <c r="J2424" s="47"/>
    </row>
    <row r="2425" spans="1:10" ht="15" customHeight="1">
      <c r="A2425" s="333"/>
      <c r="C2425" s="199">
        <v>4</v>
      </c>
      <c r="D2425" s="195" t="s">
        <v>31</v>
      </c>
      <c r="E2425" s="200" t="s">
        <v>32</v>
      </c>
      <c r="F2425" s="200" t="s">
        <v>10</v>
      </c>
      <c r="G2425" s="201">
        <v>8.0000000000000004E-4</v>
      </c>
      <c r="H2425" s="62">
        <v>206000</v>
      </c>
      <c r="I2425" s="203">
        <f>G2425*H2425</f>
        <v>164.8</v>
      </c>
    </row>
    <row r="2426" spans="1:10" ht="15" customHeight="1">
      <c r="A2426" s="333"/>
      <c r="C2426" s="204" t="s">
        <v>708</v>
      </c>
      <c r="D2426" s="215"/>
      <c r="E2426" s="216"/>
      <c r="F2426" s="216"/>
      <c r="G2426" s="653"/>
      <c r="H2426" s="654"/>
      <c r="I2426" s="208">
        <f>SUM(I2422:I2425)</f>
        <v>13439.6</v>
      </c>
    </row>
    <row r="2427" spans="1:10" ht="15" customHeight="1">
      <c r="A2427" s="333"/>
      <c r="C2427" s="193" t="s">
        <v>72</v>
      </c>
      <c r="D2427" s="194" t="s">
        <v>73</v>
      </c>
      <c r="E2427" s="195"/>
      <c r="F2427" s="196"/>
      <c r="G2427" s="196"/>
      <c r="H2427" s="196"/>
      <c r="I2427" s="464"/>
    </row>
    <row r="2428" spans="1:10" ht="15" customHeight="1">
      <c r="A2428" s="333"/>
      <c r="C2428" s="199">
        <v>1</v>
      </c>
      <c r="D2428" s="195" t="s">
        <v>1155</v>
      </c>
      <c r="E2428" s="195"/>
      <c r="F2428" s="416" t="s">
        <v>146</v>
      </c>
      <c r="G2428" s="618">
        <v>1.05</v>
      </c>
      <c r="H2428" s="202">
        <f>BAHAN!G28</f>
        <v>90000</v>
      </c>
      <c r="I2428" s="203">
        <f>G2428*H2428</f>
        <v>94500</v>
      </c>
    </row>
    <row r="2429" spans="1:10" ht="15" customHeight="1">
      <c r="A2429" s="333"/>
      <c r="C2429" s="671">
        <v>2</v>
      </c>
      <c r="D2429" s="195" t="s">
        <v>1156</v>
      </c>
      <c r="E2429" s="195"/>
      <c r="F2429" s="416" t="s">
        <v>193</v>
      </c>
      <c r="G2429" s="618">
        <v>2</v>
      </c>
      <c r="H2429" s="202">
        <f>BAHAN!G254</f>
        <v>500</v>
      </c>
      <c r="I2429" s="203">
        <f>G2429*H2429</f>
        <v>1000</v>
      </c>
    </row>
    <row r="2430" spans="1:10" ht="15" customHeight="1">
      <c r="A2430" s="333"/>
      <c r="C2430" s="204" t="s">
        <v>85</v>
      </c>
      <c r="D2430" s="215"/>
      <c r="E2430" s="215"/>
      <c r="F2430" s="215"/>
      <c r="G2430" s="216"/>
      <c r="H2430" s="466"/>
      <c r="I2430" s="208">
        <f>SUM(I2428:I2429)</f>
        <v>95500</v>
      </c>
    </row>
    <row r="2431" spans="1:10" ht="15" customHeight="1">
      <c r="A2431" s="333"/>
      <c r="C2431" s="193" t="s">
        <v>86</v>
      </c>
      <c r="D2431" s="194" t="s">
        <v>87</v>
      </c>
      <c r="E2431" s="195"/>
      <c r="F2431" s="196"/>
      <c r="G2431" s="196"/>
      <c r="H2431" s="196"/>
      <c r="I2431" s="464"/>
    </row>
    <row r="2432" spans="1:10" ht="15" customHeight="1">
      <c r="A2432" s="333"/>
      <c r="C2432" s="204" t="s">
        <v>88</v>
      </c>
      <c r="D2432" s="215"/>
      <c r="E2432" s="216"/>
      <c r="F2432" s="216"/>
      <c r="G2432" s="216"/>
      <c r="H2432" s="466"/>
      <c r="I2432" s="467">
        <v>0</v>
      </c>
    </row>
    <row r="2433" spans="1:10" ht="15" customHeight="1">
      <c r="A2433" s="333"/>
      <c r="C2433" s="220" t="s">
        <v>89</v>
      </c>
      <c r="D2433" s="221" t="s">
        <v>90</v>
      </c>
      <c r="E2433" s="222"/>
      <c r="F2433" s="222"/>
      <c r="G2433" s="222"/>
      <c r="H2433" s="225"/>
      <c r="I2433" s="224">
        <f>I2432+I2430+I2426</f>
        <v>108939.6</v>
      </c>
    </row>
    <row r="2434" spans="1:10" ht="15" customHeight="1">
      <c r="A2434" s="333"/>
      <c r="C2434" s="220" t="s">
        <v>91</v>
      </c>
      <c r="D2434" s="221" t="s">
        <v>977</v>
      </c>
      <c r="E2434" s="222"/>
      <c r="F2434" s="222"/>
      <c r="G2434" s="225"/>
      <c r="H2434" s="96">
        <f>$M$3</f>
        <v>0.1</v>
      </c>
      <c r="I2434" s="224">
        <f>I2433*H2434</f>
        <v>10893.960000000001</v>
      </c>
    </row>
    <row r="2435" spans="1:10" ht="15" customHeight="1">
      <c r="A2435" s="333"/>
      <c r="C2435" s="329" t="s">
        <v>93</v>
      </c>
      <c r="D2435" s="330" t="s">
        <v>94</v>
      </c>
      <c r="E2435" s="247"/>
      <c r="F2435" s="247"/>
      <c r="G2435" s="247"/>
      <c r="H2435" s="399"/>
      <c r="I2435" s="303">
        <f>SUM(I2433:I2434)</f>
        <v>119833.56000000001</v>
      </c>
    </row>
    <row r="2436" spans="1:10" ht="15" customHeight="1">
      <c r="A2436" s="333"/>
      <c r="C2436" s="46"/>
      <c r="D2436" s="46"/>
      <c r="G2436" s="102"/>
      <c r="H2436" s="112"/>
      <c r="I2436" s="47"/>
    </row>
    <row r="2437" spans="1:10" ht="15" customHeight="1">
      <c r="A2437" s="333"/>
      <c r="C2437" s="574" t="s">
        <v>1157</v>
      </c>
      <c r="D2437" s="670" t="s">
        <v>1158</v>
      </c>
      <c r="E2437" s="668"/>
      <c r="F2437" s="668"/>
      <c r="G2437" s="668"/>
      <c r="H2437" s="669"/>
      <c r="I2437" s="188">
        <f>ROUNDDOWN(I2453,-2)</f>
        <v>18600</v>
      </c>
    </row>
    <row r="2438" spans="1:10" ht="15" customHeight="1">
      <c r="A2438" s="333"/>
      <c r="C2438" s="189" t="s">
        <v>65</v>
      </c>
      <c r="D2438" s="190" t="s">
        <v>66</v>
      </c>
      <c r="E2438" s="190" t="s">
        <v>772</v>
      </c>
      <c r="F2438" s="190" t="s">
        <v>669</v>
      </c>
      <c r="G2438" s="190" t="s">
        <v>67</v>
      </c>
      <c r="H2438" s="190" t="s">
        <v>670</v>
      </c>
      <c r="I2438" s="482" t="s">
        <v>671</v>
      </c>
    </row>
    <row r="2439" spans="1:10" ht="15" customHeight="1">
      <c r="A2439" s="333"/>
      <c r="C2439" s="193" t="s">
        <v>69</v>
      </c>
      <c r="D2439" s="194" t="s">
        <v>672</v>
      </c>
      <c r="E2439" s="195"/>
      <c r="F2439" s="196"/>
      <c r="G2439" s="196"/>
      <c r="H2439" s="196"/>
      <c r="I2439" s="464"/>
    </row>
    <row r="2440" spans="1:10" ht="15" customHeight="1">
      <c r="A2440" s="333"/>
      <c r="C2440" s="199">
        <v>1</v>
      </c>
      <c r="D2440" s="195" t="s">
        <v>8</v>
      </c>
      <c r="E2440" s="200" t="s">
        <v>9</v>
      </c>
      <c r="F2440" s="200" t="s">
        <v>10</v>
      </c>
      <c r="G2440" s="201">
        <v>1.11E-2</v>
      </c>
      <c r="H2440" s="62">
        <v>176000</v>
      </c>
      <c r="I2440" s="203">
        <f>G2440*H2440</f>
        <v>1953.6000000000001</v>
      </c>
    </row>
    <row r="2441" spans="1:10" ht="15" customHeight="1">
      <c r="A2441" s="333"/>
      <c r="C2441" s="199">
        <v>2</v>
      </c>
      <c r="D2441" s="195" t="str">
        <f>D2424</f>
        <v>Kepala tukang</v>
      </c>
      <c r="E2441" s="200" t="s">
        <v>14</v>
      </c>
      <c r="F2441" s="200" t="s">
        <v>10</v>
      </c>
      <c r="G2441" s="201">
        <v>1.11E-2</v>
      </c>
      <c r="H2441" s="62">
        <v>196000</v>
      </c>
      <c r="I2441" s="203">
        <f>G2441*H2441</f>
        <v>2175.6</v>
      </c>
    </row>
    <row r="2442" spans="1:10" ht="15" customHeight="1">
      <c r="A2442" s="333"/>
      <c r="B2442" s="113"/>
      <c r="C2442" s="199">
        <v>3</v>
      </c>
      <c r="D2442" s="195" t="s">
        <v>119</v>
      </c>
      <c r="E2442" s="200" t="s">
        <v>30</v>
      </c>
      <c r="F2442" s="200" t="s">
        <v>10</v>
      </c>
      <c r="G2442" s="201">
        <v>1.1000000000000001E-3</v>
      </c>
      <c r="H2442" s="62">
        <v>196000</v>
      </c>
      <c r="I2442" s="203">
        <f>G2442*H2442</f>
        <v>215.60000000000002</v>
      </c>
      <c r="J2442" s="47"/>
    </row>
    <row r="2443" spans="1:10" ht="15" customHeight="1">
      <c r="A2443" s="333"/>
      <c r="C2443" s="199">
        <v>4</v>
      </c>
      <c r="D2443" s="195" t="s">
        <v>31</v>
      </c>
      <c r="E2443" s="200" t="s">
        <v>32</v>
      </c>
      <c r="F2443" s="200" t="s">
        <v>10</v>
      </c>
      <c r="G2443" s="201">
        <v>4.0000000000000002E-4</v>
      </c>
      <c r="H2443" s="62">
        <v>206000</v>
      </c>
      <c r="I2443" s="203">
        <f>G2443*H2443</f>
        <v>82.4</v>
      </c>
    </row>
    <row r="2444" spans="1:10" ht="15" customHeight="1">
      <c r="A2444" s="333"/>
      <c r="C2444" s="204" t="s">
        <v>708</v>
      </c>
      <c r="D2444" s="215"/>
      <c r="E2444" s="216"/>
      <c r="F2444" s="216"/>
      <c r="G2444" s="653"/>
      <c r="H2444" s="654"/>
      <c r="I2444" s="208">
        <f>SUM(I2440:I2443)</f>
        <v>4427.2</v>
      </c>
    </row>
    <row r="2445" spans="1:10" ht="15" customHeight="1">
      <c r="A2445" s="333"/>
      <c r="C2445" s="193" t="s">
        <v>72</v>
      </c>
      <c r="D2445" s="194" t="s">
        <v>73</v>
      </c>
      <c r="E2445" s="195"/>
      <c r="F2445" s="196"/>
      <c r="G2445" s="196"/>
      <c r="H2445" s="196"/>
      <c r="I2445" s="464"/>
    </row>
    <row r="2446" spans="1:10" ht="15" customHeight="1">
      <c r="A2446" s="333"/>
      <c r="C2446" s="672">
        <v>1</v>
      </c>
      <c r="D2446" s="195" t="s">
        <v>1159</v>
      </c>
      <c r="E2446" s="195"/>
      <c r="F2446" s="416" t="s">
        <v>146</v>
      </c>
      <c r="G2446" s="673">
        <v>1.05</v>
      </c>
      <c r="H2446" s="388">
        <f>BAHAN!H431</f>
        <v>10000</v>
      </c>
      <c r="I2446" s="524">
        <f>G2446*H2446</f>
        <v>10500</v>
      </c>
    </row>
    <row r="2447" spans="1:10" ht="15" customHeight="1">
      <c r="A2447" s="333"/>
      <c r="C2447" s="671">
        <v>2</v>
      </c>
      <c r="D2447" s="195" t="s">
        <v>1156</v>
      </c>
      <c r="E2447" s="195"/>
      <c r="F2447" s="416" t="s">
        <v>193</v>
      </c>
      <c r="G2447" s="674">
        <v>4</v>
      </c>
      <c r="H2447" s="202">
        <f>BAHAN!G254</f>
        <v>500</v>
      </c>
      <c r="I2447" s="203">
        <f>G2447*H2447</f>
        <v>2000</v>
      </c>
    </row>
    <row r="2448" spans="1:10" ht="15" customHeight="1">
      <c r="A2448" s="333"/>
      <c r="C2448" s="204" t="s">
        <v>85</v>
      </c>
      <c r="D2448" s="215"/>
      <c r="E2448" s="216"/>
      <c r="F2448" s="216"/>
      <c r="G2448" s="216"/>
      <c r="H2448" s="466"/>
      <c r="I2448" s="208">
        <f>SUM(I2446:I2447)</f>
        <v>12500</v>
      </c>
    </row>
    <row r="2449" spans="1:10" ht="15" customHeight="1">
      <c r="A2449" s="333"/>
      <c r="C2449" s="193" t="s">
        <v>86</v>
      </c>
      <c r="D2449" s="194" t="s">
        <v>87</v>
      </c>
      <c r="E2449" s="195"/>
      <c r="F2449" s="196"/>
      <c r="G2449" s="196"/>
      <c r="H2449" s="196"/>
      <c r="I2449" s="464"/>
    </row>
    <row r="2450" spans="1:10" ht="15" customHeight="1">
      <c r="A2450" s="333"/>
      <c r="C2450" s="285" t="s">
        <v>88</v>
      </c>
      <c r="D2450" s="216"/>
      <c r="E2450" s="216"/>
      <c r="F2450" s="216"/>
      <c r="G2450" s="216"/>
      <c r="H2450" s="466"/>
      <c r="I2450" s="467">
        <v>0</v>
      </c>
    </row>
    <row r="2451" spans="1:10" ht="15" customHeight="1">
      <c r="A2451" s="333"/>
      <c r="C2451" s="220" t="s">
        <v>89</v>
      </c>
      <c r="D2451" s="221" t="s">
        <v>90</v>
      </c>
      <c r="E2451" s="222"/>
      <c r="F2451" s="222"/>
      <c r="G2451" s="222"/>
      <c r="H2451" s="225"/>
      <c r="I2451" s="224">
        <f>I2450+I2448+I2444</f>
        <v>16927.2</v>
      </c>
    </row>
    <row r="2452" spans="1:10" ht="15" customHeight="1">
      <c r="A2452" s="333"/>
      <c r="C2452" s="220" t="s">
        <v>91</v>
      </c>
      <c r="D2452" s="221" t="s">
        <v>977</v>
      </c>
      <c r="E2452" s="222"/>
      <c r="F2452" s="222"/>
      <c r="G2452" s="225"/>
      <c r="H2452" s="96">
        <f>$M$3</f>
        <v>0.1</v>
      </c>
      <c r="I2452" s="224">
        <f>I2451*H2452</f>
        <v>1692.7200000000003</v>
      </c>
    </row>
    <row r="2453" spans="1:10" ht="15" customHeight="1">
      <c r="A2453" s="333"/>
      <c r="C2453" s="329" t="s">
        <v>93</v>
      </c>
      <c r="D2453" s="330" t="s">
        <v>94</v>
      </c>
      <c r="E2453" s="247"/>
      <c r="F2453" s="247"/>
      <c r="G2453" s="247"/>
      <c r="H2453" s="399"/>
      <c r="I2453" s="303">
        <f>SUM(I2451:I2452)</f>
        <v>18619.920000000002</v>
      </c>
    </row>
    <row r="2454" spans="1:10" ht="15" customHeight="1">
      <c r="A2454" s="333"/>
      <c r="C2454" s="46"/>
      <c r="D2454" s="46"/>
      <c r="G2454" s="102"/>
      <c r="H2454" s="112"/>
      <c r="I2454" s="47"/>
    </row>
    <row r="2455" spans="1:10" ht="15" customHeight="1">
      <c r="A2455" s="333"/>
      <c r="C2455" s="1246" t="s">
        <v>1160</v>
      </c>
      <c r="D2455" s="1247" t="s">
        <v>1161</v>
      </c>
      <c r="E2455" s="1223"/>
      <c r="F2455" s="1223"/>
      <c r="G2455" s="1223"/>
      <c r="H2455" s="1223"/>
      <c r="I2455" s="1248"/>
    </row>
    <row r="2456" spans="1:10" ht="15" customHeight="1">
      <c r="A2456" s="333"/>
      <c r="C2456" s="574" t="s">
        <v>1162</v>
      </c>
      <c r="D2456" s="1317" t="s">
        <v>1163</v>
      </c>
      <c r="E2456" s="1318"/>
      <c r="F2456" s="1318"/>
      <c r="G2456" s="1318"/>
      <c r="H2456" s="1318"/>
      <c r="I2456" s="188">
        <f>ROUNDDOWN(I2473,-2)</f>
        <v>10867700</v>
      </c>
    </row>
    <row r="2457" spans="1:10" ht="15" customHeight="1">
      <c r="A2457" s="333"/>
      <c r="C2457" s="189" t="s">
        <v>65</v>
      </c>
      <c r="D2457" s="190" t="s">
        <v>66</v>
      </c>
      <c r="E2457" s="190" t="s">
        <v>772</v>
      </c>
      <c r="F2457" s="190" t="s">
        <v>669</v>
      </c>
      <c r="G2457" s="190" t="s">
        <v>67</v>
      </c>
      <c r="H2457" s="190" t="s">
        <v>670</v>
      </c>
      <c r="I2457" s="482" t="s">
        <v>671</v>
      </c>
    </row>
    <row r="2458" spans="1:10" ht="15" customHeight="1">
      <c r="A2458" s="333"/>
      <c r="C2458" s="193" t="s">
        <v>69</v>
      </c>
      <c r="D2458" s="194" t="s">
        <v>672</v>
      </c>
      <c r="E2458" s="195"/>
      <c r="F2458" s="196"/>
      <c r="G2458" s="196"/>
      <c r="H2458" s="196"/>
      <c r="I2458" s="464"/>
    </row>
    <row r="2459" spans="1:10" ht="15" customHeight="1">
      <c r="A2459" s="333"/>
      <c r="C2459" s="199">
        <v>1</v>
      </c>
      <c r="D2459" s="195" t="s">
        <v>8</v>
      </c>
      <c r="E2459" s="195" t="s">
        <v>9</v>
      </c>
      <c r="F2459" s="200" t="s">
        <v>10</v>
      </c>
      <c r="G2459" s="326">
        <v>4</v>
      </c>
      <c r="H2459" s="62">
        <v>176000</v>
      </c>
      <c r="I2459" s="203">
        <f>G2459*H2459</f>
        <v>704000</v>
      </c>
    </row>
    <row r="2460" spans="1:10" ht="15" customHeight="1">
      <c r="A2460" s="333"/>
      <c r="B2460" s="113"/>
      <c r="C2460" s="199">
        <v>2</v>
      </c>
      <c r="D2460" s="195" t="s">
        <v>159</v>
      </c>
      <c r="E2460" s="195" t="s">
        <v>14</v>
      </c>
      <c r="F2460" s="200" t="s">
        <v>10</v>
      </c>
      <c r="G2460" s="326">
        <v>12</v>
      </c>
      <c r="H2460" s="62">
        <v>186000</v>
      </c>
      <c r="I2460" s="203">
        <f>G2460*H2460</f>
        <v>2232000</v>
      </c>
      <c r="J2460" s="47"/>
    </row>
    <row r="2461" spans="1:10" ht="15" customHeight="1">
      <c r="A2461" s="333"/>
      <c r="C2461" s="199">
        <v>3</v>
      </c>
      <c r="D2461" s="195" t="s">
        <v>119</v>
      </c>
      <c r="E2461" s="195" t="s">
        <v>30</v>
      </c>
      <c r="F2461" s="200" t="s">
        <v>10</v>
      </c>
      <c r="G2461" s="326">
        <v>1.2</v>
      </c>
      <c r="H2461" s="62">
        <v>196000</v>
      </c>
      <c r="I2461" s="203">
        <f>G2461*H2461</f>
        <v>235200</v>
      </c>
    </row>
    <row r="2462" spans="1:10" ht="15" customHeight="1">
      <c r="A2462" s="333"/>
      <c r="C2462" s="199">
        <v>4</v>
      </c>
      <c r="D2462" s="195" t="s">
        <v>31</v>
      </c>
      <c r="E2462" s="195" t="s">
        <v>32</v>
      </c>
      <c r="F2462" s="200" t="s">
        <v>10</v>
      </c>
      <c r="G2462" s="326">
        <v>0.4</v>
      </c>
      <c r="H2462" s="62">
        <v>206000</v>
      </c>
      <c r="I2462" s="203">
        <f>G2462*H2462</f>
        <v>82400</v>
      </c>
    </row>
    <row r="2463" spans="1:10" ht="15" customHeight="1">
      <c r="A2463" s="333"/>
      <c r="C2463" s="204" t="s">
        <v>708</v>
      </c>
      <c r="D2463" s="215"/>
      <c r="E2463" s="216"/>
      <c r="F2463" s="216"/>
      <c r="G2463" s="653"/>
      <c r="H2463" s="654"/>
      <c r="I2463" s="208">
        <f>SUM(I2459:I2462)</f>
        <v>3253600</v>
      </c>
    </row>
    <row r="2464" spans="1:10" ht="15" customHeight="1">
      <c r="A2464" s="333"/>
      <c r="C2464" s="193" t="s">
        <v>72</v>
      </c>
      <c r="D2464" s="194" t="s">
        <v>73</v>
      </c>
      <c r="E2464" s="195"/>
      <c r="F2464" s="196"/>
      <c r="G2464" s="196"/>
      <c r="H2464" s="196"/>
      <c r="I2464" s="464"/>
    </row>
    <row r="2465" spans="1:9" ht="15" customHeight="1">
      <c r="A2465" s="333"/>
      <c r="C2465" s="209" t="s">
        <v>674</v>
      </c>
      <c r="D2465" s="195" t="s">
        <v>1164</v>
      </c>
      <c r="E2465" s="195"/>
      <c r="F2465" s="210" t="s">
        <v>79</v>
      </c>
      <c r="G2465" s="212">
        <v>1.1000000000000001</v>
      </c>
      <c r="H2465" s="202">
        <f>BAHAN!G169</f>
        <v>5500000</v>
      </c>
      <c r="I2465" s="203">
        <f>G2465*H2465</f>
        <v>6050000.0000000009</v>
      </c>
    </row>
    <row r="2466" spans="1:9" ht="15" customHeight="1">
      <c r="A2466" s="333"/>
      <c r="C2466" s="209" t="s">
        <v>676</v>
      </c>
      <c r="D2466" s="195" t="s">
        <v>1165</v>
      </c>
      <c r="E2466" s="195"/>
      <c r="F2466" s="210" t="s">
        <v>120</v>
      </c>
      <c r="G2466" s="212">
        <v>15</v>
      </c>
      <c r="H2466" s="202">
        <f>BAHAN!G71</f>
        <v>30200</v>
      </c>
      <c r="I2466" s="203">
        <f>G2466*H2466</f>
        <v>453000</v>
      </c>
    </row>
    <row r="2467" spans="1:9" ht="15" customHeight="1">
      <c r="A2467" s="333"/>
      <c r="C2467" s="209" t="s">
        <v>679</v>
      </c>
      <c r="D2467" s="195" t="s">
        <v>1166</v>
      </c>
      <c r="E2467" s="195"/>
      <c r="F2467" s="200" t="s">
        <v>120</v>
      </c>
      <c r="G2467" s="326">
        <v>5.6</v>
      </c>
      <c r="H2467" s="202">
        <f>BAHAN!G247</f>
        <v>22000</v>
      </c>
      <c r="I2467" s="203">
        <f>G2467*H2467</f>
        <v>123199.99999999999</v>
      </c>
    </row>
    <row r="2468" spans="1:9" ht="15" customHeight="1">
      <c r="A2468" s="333"/>
      <c r="C2468" s="204" t="s">
        <v>85</v>
      </c>
      <c r="D2468" s="215"/>
      <c r="E2468" s="215"/>
      <c r="F2468" s="216"/>
      <c r="G2468" s="216"/>
      <c r="H2468" s="466"/>
      <c r="I2468" s="208">
        <f>SUM(I2465:I2467)</f>
        <v>6626200.0000000009</v>
      </c>
    </row>
    <row r="2469" spans="1:9" ht="15" customHeight="1">
      <c r="A2469" s="333"/>
      <c r="C2469" s="193" t="s">
        <v>86</v>
      </c>
      <c r="D2469" s="194" t="s">
        <v>87</v>
      </c>
      <c r="E2469" s="194"/>
      <c r="F2469" s="196"/>
      <c r="G2469" s="196"/>
      <c r="H2469" s="196"/>
      <c r="I2469" s="464"/>
    </row>
    <row r="2470" spans="1:9" ht="15" customHeight="1">
      <c r="A2470" s="333"/>
      <c r="C2470" s="204" t="s">
        <v>88</v>
      </c>
      <c r="D2470" s="215"/>
      <c r="E2470" s="215"/>
      <c r="F2470" s="216"/>
      <c r="G2470" s="216"/>
      <c r="H2470" s="466"/>
      <c r="I2470" s="467">
        <v>0</v>
      </c>
    </row>
    <row r="2471" spans="1:9" ht="15" customHeight="1">
      <c r="A2471" s="333"/>
      <c r="C2471" s="220" t="s">
        <v>89</v>
      </c>
      <c r="D2471" s="221" t="s">
        <v>90</v>
      </c>
      <c r="E2471" s="222"/>
      <c r="F2471" s="222"/>
      <c r="G2471" s="222"/>
      <c r="H2471" s="225"/>
      <c r="I2471" s="224">
        <f>I2470+I2468+I2463</f>
        <v>9879800</v>
      </c>
    </row>
    <row r="2472" spans="1:9" ht="15" customHeight="1">
      <c r="A2472" s="333"/>
      <c r="C2472" s="227" t="s">
        <v>91</v>
      </c>
      <c r="D2472" s="228" t="s">
        <v>977</v>
      </c>
      <c r="E2472" s="229"/>
      <c r="F2472" s="229"/>
      <c r="G2472" s="313"/>
      <c r="H2472" s="96">
        <f>$M$3</f>
        <v>0.1</v>
      </c>
      <c r="I2472" s="315">
        <f>I2471*H2472</f>
        <v>987980</v>
      </c>
    </row>
    <row r="2473" spans="1:9" ht="15" customHeight="1">
      <c r="A2473" s="333"/>
      <c r="C2473" s="316" t="s">
        <v>93</v>
      </c>
      <c r="D2473" s="317" t="s">
        <v>94</v>
      </c>
      <c r="E2473" s="244"/>
      <c r="F2473" s="244"/>
      <c r="G2473" s="244"/>
      <c r="H2473" s="401"/>
      <c r="I2473" s="320">
        <f>SUM(I2471:I2472)</f>
        <v>10867780</v>
      </c>
    </row>
    <row r="2474" spans="1:9" ht="15" customHeight="1">
      <c r="A2474" s="333"/>
      <c r="G2474" s="336"/>
      <c r="H2474" s="112"/>
      <c r="I2474" s="47"/>
    </row>
    <row r="2475" spans="1:9" ht="15" customHeight="1">
      <c r="A2475" s="333"/>
      <c r="C2475" s="574" t="s">
        <v>1167</v>
      </c>
      <c r="D2475" s="675" t="s">
        <v>1168</v>
      </c>
      <c r="E2475" s="675"/>
      <c r="F2475" s="675"/>
      <c r="G2475" s="675"/>
      <c r="H2475" s="675"/>
      <c r="I2475" s="188">
        <f>ROUNDDOWN(I2492,-2)</f>
        <v>14417100</v>
      </c>
    </row>
    <row r="2476" spans="1:9" ht="15" customHeight="1">
      <c r="A2476" s="333"/>
      <c r="C2476" s="189" t="s">
        <v>65</v>
      </c>
      <c r="D2476" s="190" t="s">
        <v>66</v>
      </c>
      <c r="E2476" s="190" t="s">
        <v>3</v>
      </c>
      <c r="F2476" s="190" t="s">
        <v>669</v>
      </c>
      <c r="G2476" s="190" t="s">
        <v>67</v>
      </c>
      <c r="H2476" s="190" t="s">
        <v>670</v>
      </c>
      <c r="I2476" s="482" t="s">
        <v>671</v>
      </c>
    </row>
    <row r="2477" spans="1:9" ht="15" customHeight="1">
      <c r="A2477" s="333"/>
      <c r="C2477" s="193" t="s">
        <v>69</v>
      </c>
      <c r="D2477" s="194" t="s">
        <v>672</v>
      </c>
      <c r="E2477" s="195"/>
      <c r="F2477" s="196"/>
      <c r="G2477" s="196"/>
      <c r="H2477" s="196"/>
      <c r="I2477" s="464"/>
    </row>
    <row r="2478" spans="1:9" ht="15" customHeight="1">
      <c r="A2478" s="333"/>
      <c r="C2478" s="199">
        <v>1</v>
      </c>
      <c r="D2478" s="195" t="s">
        <v>8</v>
      </c>
      <c r="E2478" s="200" t="s">
        <v>9</v>
      </c>
      <c r="F2478" s="200" t="s">
        <v>10</v>
      </c>
      <c r="G2478" s="326">
        <v>6.7</v>
      </c>
      <c r="H2478" s="62">
        <v>176000</v>
      </c>
      <c r="I2478" s="203">
        <f>G2478*H2478</f>
        <v>1179200</v>
      </c>
    </row>
    <row r="2479" spans="1:9" ht="15" customHeight="1">
      <c r="A2479" s="333"/>
      <c r="C2479" s="199">
        <v>2</v>
      </c>
      <c r="D2479" s="195" t="s">
        <v>159</v>
      </c>
      <c r="E2479" s="200" t="s">
        <v>14</v>
      </c>
      <c r="F2479" s="200" t="s">
        <v>10</v>
      </c>
      <c r="G2479" s="326">
        <v>20.100000000000001</v>
      </c>
      <c r="H2479" s="62">
        <v>186000</v>
      </c>
      <c r="I2479" s="203">
        <f>G2479*H2479</f>
        <v>3738600.0000000005</v>
      </c>
    </row>
    <row r="2480" spans="1:9" ht="15" customHeight="1">
      <c r="A2480" s="333"/>
      <c r="C2480" s="199">
        <v>3</v>
      </c>
      <c r="D2480" s="195" t="s">
        <v>119</v>
      </c>
      <c r="E2480" s="200" t="s">
        <v>30</v>
      </c>
      <c r="F2480" s="200" t="s">
        <v>10</v>
      </c>
      <c r="G2480" s="326">
        <v>2.0099999999999998</v>
      </c>
      <c r="H2480" s="62">
        <v>196000</v>
      </c>
      <c r="I2480" s="203">
        <f>G2480*H2480</f>
        <v>393959.99999999994</v>
      </c>
    </row>
    <row r="2481" spans="1:10" ht="15" customHeight="1">
      <c r="A2481" s="333"/>
      <c r="C2481" s="199">
        <v>4</v>
      </c>
      <c r="D2481" s="195" t="s">
        <v>31</v>
      </c>
      <c r="E2481" s="200" t="s">
        <v>32</v>
      </c>
      <c r="F2481" s="200" t="s">
        <v>10</v>
      </c>
      <c r="G2481" s="326">
        <v>0.67</v>
      </c>
      <c r="H2481" s="62">
        <v>206000</v>
      </c>
      <c r="I2481" s="203">
        <f>G2481*H2481</f>
        <v>138020</v>
      </c>
    </row>
    <row r="2482" spans="1:10" ht="15" customHeight="1">
      <c r="A2482" s="333"/>
      <c r="C2482" s="204" t="s">
        <v>708</v>
      </c>
      <c r="D2482" s="215"/>
      <c r="E2482" s="216"/>
      <c r="F2482" s="216"/>
      <c r="G2482" s="653"/>
      <c r="H2482" s="654"/>
      <c r="I2482" s="208">
        <f>SUM(I2478:I2481)</f>
        <v>5449780</v>
      </c>
    </row>
    <row r="2483" spans="1:10" ht="15" customHeight="1">
      <c r="A2483" s="333"/>
      <c r="B2483" s="113"/>
      <c r="C2483" s="193" t="s">
        <v>72</v>
      </c>
      <c r="D2483" s="194" t="s">
        <v>73</v>
      </c>
      <c r="E2483" s="195"/>
      <c r="F2483" s="196"/>
      <c r="G2483" s="196"/>
      <c r="H2483" s="196"/>
      <c r="I2483" s="464"/>
      <c r="J2483" s="47"/>
    </row>
    <row r="2484" spans="1:10" ht="15" customHeight="1">
      <c r="A2484" s="333"/>
      <c r="C2484" s="209" t="s">
        <v>674</v>
      </c>
      <c r="D2484" s="195" t="s">
        <v>1169</v>
      </c>
      <c r="E2484" s="195"/>
      <c r="F2484" s="210" t="s">
        <v>79</v>
      </c>
      <c r="G2484" s="212">
        <v>1.2</v>
      </c>
      <c r="H2484" s="202">
        <f>BAHAN!G178</f>
        <v>5900400</v>
      </c>
      <c r="I2484" s="203">
        <f>G2484*H2484</f>
        <v>7080480</v>
      </c>
    </row>
    <row r="2485" spans="1:10" ht="15" customHeight="1">
      <c r="A2485" s="333"/>
      <c r="C2485" s="209" t="s">
        <v>676</v>
      </c>
      <c r="D2485" s="195" t="s">
        <v>1165</v>
      </c>
      <c r="E2485" s="195"/>
      <c r="F2485" s="200" t="s">
        <v>120</v>
      </c>
      <c r="G2485" s="326">
        <v>15</v>
      </c>
      <c r="H2485" s="202">
        <f>BAHAN!G71</f>
        <v>30200</v>
      </c>
      <c r="I2485" s="203">
        <f>G2485*H2485</f>
        <v>453000</v>
      </c>
    </row>
    <row r="2486" spans="1:10" ht="15" customHeight="1">
      <c r="A2486" s="333"/>
      <c r="C2486" s="209" t="s">
        <v>679</v>
      </c>
      <c r="D2486" s="195" t="s">
        <v>1166</v>
      </c>
      <c r="E2486" s="195"/>
      <c r="F2486" s="200" t="s">
        <v>120</v>
      </c>
      <c r="G2486" s="326">
        <v>5.6</v>
      </c>
      <c r="H2486" s="202">
        <f>BAHAN!G247</f>
        <v>22000</v>
      </c>
      <c r="I2486" s="203">
        <f>G2486*H2486</f>
        <v>123199.99999999999</v>
      </c>
    </row>
    <row r="2487" spans="1:10" ht="15" customHeight="1">
      <c r="A2487" s="333"/>
      <c r="C2487" s="204" t="s">
        <v>85</v>
      </c>
      <c r="D2487" s="215"/>
      <c r="E2487" s="216"/>
      <c r="F2487" s="216"/>
      <c r="G2487" s="216"/>
      <c r="H2487" s="466"/>
      <c r="I2487" s="208">
        <f>SUM(I2484:I2486)</f>
        <v>7656680</v>
      </c>
    </row>
    <row r="2488" spans="1:10" ht="15" customHeight="1">
      <c r="A2488" s="333"/>
      <c r="C2488" s="193" t="s">
        <v>86</v>
      </c>
      <c r="D2488" s="194" t="s">
        <v>87</v>
      </c>
      <c r="E2488" s="195"/>
      <c r="F2488" s="196"/>
      <c r="G2488" s="196"/>
      <c r="H2488" s="196"/>
      <c r="I2488" s="464"/>
    </row>
    <row r="2489" spans="1:10" ht="15" customHeight="1">
      <c r="A2489" s="333"/>
      <c r="C2489" s="204" t="s">
        <v>88</v>
      </c>
      <c r="D2489" s="215"/>
      <c r="E2489" s="216"/>
      <c r="F2489" s="216"/>
      <c r="G2489" s="216"/>
      <c r="H2489" s="466"/>
      <c r="I2489" s="467">
        <v>0</v>
      </c>
    </row>
    <row r="2490" spans="1:10" ht="15" customHeight="1">
      <c r="A2490" s="333"/>
      <c r="C2490" s="220" t="s">
        <v>89</v>
      </c>
      <c r="D2490" s="221" t="s">
        <v>90</v>
      </c>
      <c r="E2490" s="222"/>
      <c r="F2490" s="222"/>
      <c r="G2490" s="222"/>
      <c r="H2490" s="225"/>
      <c r="I2490" s="224">
        <f>I2489+I2487+I2482</f>
        <v>13106460</v>
      </c>
    </row>
    <row r="2491" spans="1:10" ht="15" customHeight="1">
      <c r="A2491" s="333"/>
      <c r="C2491" s="220" t="s">
        <v>91</v>
      </c>
      <c r="D2491" s="221" t="s">
        <v>977</v>
      </c>
      <c r="E2491" s="222"/>
      <c r="F2491" s="222"/>
      <c r="G2491" s="225"/>
      <c r="H2491" s="96">
        <f>$M$3</f>
        <v>0.1</v>
      </c>
      <c r="I2491" s="224">
        <f>I2490*H2491</f>
        <v>1310646</v>
      </c>
    </row>
    <row r="2492" spans="1:10" ht="15" customHeight="1">
      <c r="A2492" s="333"/>
      <c r="C2492" s="329" t="s">
        <v>93</v>
      </c>
      <c r="D2492" s="330" t="s">
        <v>94</v>
      </c>
      <c r="E2492" s="247"/>
      <c r="F2492" s="247"/>
      <c r="G2492" s="247"/>
      <c r="H2492" s="399"/>
      <c r="I2492" s="303">
        <f>SUM(I2490:I2491)</f>
        <v>14417106</v>
      </c>
    </row>
    <row r="2493" spans="1:10" ht="15" customHeight="1">
      <c r="A2493" s="333"/>
      <c r="D2493" s="340"/>
      <c r="F2493" s="335"/>
      <c r="G2493" s="336"/>
      <c r="H2493" s="112"/>
      <c r="I2493" s="47"/>
    </row>
    <row r="2494" spans="1:10" ht="15" customHeight="1">
      <c r="A2494" s="333"/>
      <c r="C2494" s="574" t="s">
        <v>1170</v>
      </c>
      <c r="D2494" s="675" t="s">
        <v>355</v>
      </c>
      <c r="E2494" s="668"/>
      <c r="F2494" s="668"/>
      <c r="G2494" s="668"/>
      <c r="H2494" s="669"/>
      <c r="I2494" s="188">
        <f>ROUNDDOWN(I2511,-2)</f>
        <v>9373200</v>
      </c>
    </row>
    <row r="2495" spans="1:10" ht="15" customHeight="1">
      <c r="A2495" s="333"/>
      <c r="C2495" s="189" t="s">
        <v>65</v>
      </c>
      <c r="D2495" s="190" t="s">
        <v>66</v>
      </c>
      <c r="E2495" s="190" t="s">
        <v>772</v>
      </c>
      <c r="F2495" s="190" t="s">
        <v>669</v>
      </c>
      <c r="G2495" s="190" t="s">
        <v>67</v>
      </c>
      <c r="H2495" s="190" t="s">
        <v>670</v>
      </c>
      <c r="I2495" s="482" t="s">
        <v>671</v>
      </c>
    </row>
    <row r="2496" spans="1:10" ht="15" customHeight="1">
      <c r="A2496" s="333"/>
      <c r="C2496" s="193" t="s">
        <v>69</v>
      </c>
      <c r="D2496" s="194" t="s">
        <v>672</v>
      </c>
      <c r="E2496" s="195"/>
      <c r="F2496" s="196"/>
      <c r="G2496" s="196"/>
      <c r="H2496" s="196"/>
      <c r="I2496" s="464"/>
    </row>
    <row r="2497" spans="1:10" ht="15" customHeight="1">
      <c r="A2497" s="333"/>
      <c r="C2497" s="199">
        <v>1</v>
      </c>
      <c r="D2497" s="195" t="s">
        <v>8</v>
      </c>
      <c r="E2497" s="200" t="s">
        <v>9</v>
      </c>
      <c r="F2497" s="200" t="s">
        <v>10</v>
      </c>
      <c r="G2497" s="326">
        <v>2.4</v>
      </c>
      <c r="H2497" s="62">
        <v>176000</v>
      </c>
      <c r="I2497" s="203">
        <f>G2497*H2497</f>
        <v>422400</v>
      </c>
    </row>
    <row r="2498" spans="1:10" ht="15" customHeight="1">
      <c r="A2498" s="333"/>
      <c r="C2498" s="199">
        <v>2</v>
      </c>
      <c r="D2498" s="195" t="s">
        <v>159</v>
      </c>
      <c r="E2498" s="200" t="s">
        <v>14</v>
      </c>
      <c r="F2498" s="200" t="s">
        <v>10</v>
      </c>
      <c r="G2498" s="326">
        <v>7.2</v>
      </c>
      <c r="H2498" s="62">
        <v>186000</v>
      </c>
      <c r="I2498" s="203">
        <f>G2498*H2498</f>
        <v>1339200</v>
      </c>
    </row>
    <row r="2499" spans="1:10" ht="15" customHeight="1">
      <c r="A2499" s="333"/>
      <c r="C2499" s="199">
        <v>3</v>
      </c>
      <c r="D2499" s="195" t="s">
        <v>119</v>
      </c>
      <c r="E2499" s="200" t="s">
        <v>30</v>
      </c>
      <c r="F2499" s="200" t="s">
        <v>10</v>
      </c>
      <c r="G2499" s="326">
        <v>0.72</v>
      </c>
      <c r="H2499" s="62">
        <v>196000</v>
      </c>
      <c r="I2499" s="203">
        <f>G2499*H2499</f>
        <v>141120</v>
      </c>
    </row>
    <row r="2500" spans="1:10" ht="15" customHeight="1">
      <c r="A2500" s="333"/>
      <c r="C2500" s="199">
        <v>4</v>
      </c>
      <c r="D2500" s="195" t="s">
        <v>31</v>
      </c>
      <c r="E2500" s="200" t="s">
        <v>32</v>
      </c>
      <c r="F2500" s="200" t="s">
        <v>10</v>
      </c>
      <c r="G2500" s="326">
        <v>0.24</v>
      </c>
      <c r="H2500" s="62">
        <v>206000</v>
      </c>
      <c r="I2500" s="203">
        <f>G2500*H2500</f>
        <v>49440</v>
      </c>
    </row>
    <row r="2501" spans="1:10" ht="15" customHeight="1">
      <c r="A2501" s="333"/>
      <c r="C2501" s="204" t="s">
        <v>708</v>
      </c>
      <c r="D2501" s="215"/>
      <c r="E2501" s="216"/>
      <c r="F2501" s="216"/>
      <c r="G2501" s="653"/>
      <c r="H2501" s="654"/>
      <c r="I2501" s="208">
        <f>SUM(I2497:I2500)</f>
        <v>1952160</v>
      </c>
    </row>
    <row r="2502" spans="1:10" ht="15" customHeight="1">
      <c r="A2502" s="333"/>
      <c r="B2502" s="44"/>
      <c r="C2502" s="193" t="s">
        <v>72</v>
      </c>
      <c r="D2502" s="194" t="s">
        <v>73</v>
      </c>
      <c r="E2502" s="195"/>
      <c r="F2502" s="196"/>
      <c r="G2502" s="196"/>
      <c r="H2502" s="196"/>
      <c r="I2502" s="464"/>
    </row>
    <row r="2503" spans="1:10" ht="15" customHeight="1">
      <c r="A2503" s="333"/>
      <c r="B2503" s="113"/>
      <c r="C2503" s="199">
        <v>1</v>
      </c>
      <c r="D2503" s="195" t="s">
        <v>1164</v>
      </c>
      <c r="E2503" s="195"/>
      <c r="F2503" s="200" t="s">
        <v>79</v>
      </c>
      <c r="G2503" s="326">
        <v>1.1000000000000001</v>
      </c>
      <c r="H2503" s="202">
        <f>BAHAN!G170</f>
        <v>5500000</v>
      </c>
      <c r="I2503" s="203">
        <f>G2503*H2503</f>
        <v>6050000.0000000009</v>
      </c>
      <c r="J2503" s="47"/>
    </row>
    <row r="2504" spans="1:10" ht="15" customHeight="1">
      <c r="A2504" s="333"/>
      <c r="C2504" s="199">
        <v>2</v>
      </c>
      <c r="D2504" s="195" t="s">
        <v>1165</v>
      </c>
      <c r="E2504" s="195"/>
      <c r="F2504" s="200" t="s">
        <v>120</v>
      </c>
      <c r="G2504" s="326">
        <v>15</v>
      </c>
      <c r="H2504" s="202">
        <f>BAHAN!G71</f>
        <v>30200</v>
      </c>
      <c r="I2504" s="203">
        <f>G2504*H2504</f>
        <v>453000</v>
      </c>
    </row>
    <row r="2505" spans="1:10" ht="15" customHeight="1">
      <c r="A2505" s="333"/>
      <c r="C2505" s="199">
        <v>3</v>
      </c>
      <c r="D2505" s="213" t="s">
        <v>1166</v>
      </c>
      <c r="E2505" s="213"/>
      <c r="F2505" s="200" t="s">
        <v>120</v>
      </c>
      <c r="G2505" s="326">
        <v>3</v>
      </c>
      <c r="H2505" s="202">
        <f>BAHAN!G247</f>
        <v>22000</v>
      </c>
      <c r="I2505" s="203">
        <f>G2505*H2505</f>
        <v>66000</v>
      </c>
    </row>
    <row r="2506" spans="1:10" ht="15" customHeight="1">
      <c r="A2506" s="333"/>
      <c r="C2506" s="204" t="s">
        <v>85</v>
      </c>
      <c r="D2506" s="215"/>
      <c r="E2506" s="215"/>
      <c r="F2506" s="215"/>
      <c r="G2506" s="216"/>
      <c r="H2506" s="466"/>
      <c r="I2506" s="208">
        <f>SUM(I2503:I2505)</f>
        <v>6569000.0000000009</v>
      </c>
    </row>
    <row r="2507" spans="1:10" ht="15" customHeight="1">
      <c r="A2507" s="333"/>
      <c r="C2507" s="193" t="s">
        <v>86</v>
      </c>
      <c r="D2507" s="194" t="s">
        <v>87</v>
      </c>
      <c r="E2507" s="195"/>
      <c r="F2507" s="196"/>
      <c r="G2507" s="196"/>
      <c r="H2507" s="196"/>
      <c r="I2507" s="464"/>
    </row>
    <row r="2508" spans="1:10" ht="15" customHeight="1">
      <c r="A2508" s="333"/>
      <c r="C2508" s="204" t="s">
        <v>88</v>
      </c>
      <c r="D2508" s="215"/>
      <c r="E2508" s="216"/>
      <c r="F2508" s="216"/>
      <c r="G2508" s="216"/>
      <c r="H2508" s="466"/>
      <c r="I2508" s="467">
        <v>0</v>
      </c>
    </row>
    <row r="2509" spans="1:10" ht="15" customHeight="1">
      <c r="A2509" s="333"/>
      <c r="C2509" s="220" t="s">
        <v>89</v>
      </c>
      <c r="D2509" s="221" t="s">
        <v>90</v>
      </c>
      <c r="E2509" s="222"/>
      <c r="F2509" s="222"/>
      <c r="G2509" s="222"/>
      <c r="H2509" s="225"/>
      <c r="I2509" s="224">
        <f>I2508+I2506+I2501</f>
        <v>8521160</v>
      </c>
    </row>
    <row r="2510" spans="1:10" ht="15" customHeight="1">
      <c r="A2510" s="333"/>
      <c r="C2510" s="227" t="s">
        <v>91</v>
      </c>
      <c r="D2510" s="228" t="s">
        <v>977</v>
      </c>
      <c r="E2510" s="229"/>
      <c r="F2510" s="229"/>
      <c r="G2510" s="313"/>
      <c r="H2510" s="96">
        <f>$M$3</f>
        <v>0.1</v>
      </c>
      <c r="I2510" s="315">
        <f>I2509*H2510</f>
        <v>852116</v>
      </c>
    </row>
    <row r="2511" spans="1:10" ht="15" customHeight="1">
      <c r="A2511" s="333"/>
      <c r="C2511" s="316" t="s">
        <v>93</v>
      </c>
      <c r="D2511" s="317" t="s">
        <v>94</v>
      </c>
      <c r="E2511" s="244"/>
      <c r="F2511" s="244"/>
      <c r="G2511" s="244"/>
      <c r="H2511" s="401"/>
      <c r="I2511" s="320">
        <f>SUM(I2509:I2510)</f>
        <v>9373276</v>
      </c>
    </row>
    <row r="2512" spans="1:10" ht="15" customHeight="1">
      <c r="A2512" s="333"/>
      <c r="D2512" s="46"/>
      <c r="F2512" s="335"/>
      <c r="G2512" s="336"/>
      <c r="H2512" s="112"/>
      <c r="I2512" s="47"/>
    </row>
    <row r="2513" spans="1:10" ht="15" customHeight="1">
      <c r="A2513" s="333"/>
      <c r="C2513" s="574" t="s">
        <v>1171</v>
      </c>
      <c r="D2513" s="667" t="s">
        <v>356</v>
      </c>
      <c r="E2513" s="677"/>
      <c r="F2513" s="677"/>
      <c r="G2513" s="677"/>
      <c r="H2513" s="677"/>
      <c r="I2513" s="188">
        <f>ROUNDDOWN(I2530,-2)</f>
        <v>128500</v>
      </c>
    </row>
    <row r="2514" spans="1:10" ht="15" customHeight="1">
      <c r="A2514" s="333"/>
      <c r="C2514" s="400" t="s">
        <v>65</v>
      </c>
      <c r="D2514" s="352" t="s">
        <v>66</v>
      </c>
      <c r="E2514" s="352" t="s">
        <v>772</v>
      </c>
      <c r="F2514" s="352" t="s">
        <v>669</v>
      </c>
      <c r="G2514" s="352" t="s">
        <v>67</v>
      </c>
      <c r="H2514" s="352" t="s">
        <v>670</v>
      </c>
      <c r="I2514" s="475" t="s">
        <v>671</v>
      </c>
    </row>
    <row r="2515" spans="1:10" ht="15" customHeight="1">
      <c r="A2515" s="333"/>
      <c r="C2515" s="400" t="s">
        <v>69</v>
      </c>
      <c r="D2515" s="355" t="s">
        <v>672</v>
      </c>
      <c r="E2515" s="356"/>
      <c r="F2515" s="357"/>
      <c r="G2515" s="357"/>
      <c r="H2515" s="357"/>
      <c r="I2515" s="476"/>
    </row>
    <row r="2516" spans="1:10" ht="15" customHeight="1">
      <c r="A2516" s="333"/>
      <c r="C2516" s="477">
        <v>1</v>
      </c>
      <c r="D2516" s="356" t="s">
        <v>8</v>
      </c>
      <c r="E2516" s="361" t="s">
        <v>9</v>
      </c>
      <c r="F2516" s="361" t="s">
        <v>10</v>
      </c>
      <c r="G2516" s="382">
        <v>0.1</v>
      </c>
      <c r="H2516" s="62">
        <v>176000</v>
      </c>
      <c r="I2516" s="432">
        <f>G2516*H2516</f>
        <v>17600</v>
      </c>
    </row>
    <row r="2517" spans="1:10" ht="15" customHeight="1">
      <c r="A2517" s="333"/>
      <c r="C2517" s="477">
        <v>2</v>
      </c>
      <c r="D2517" s="356" t="s">
        <v>159</v>
      </c>
      <c r="E2517" s="361" t="s">
        <v>14</v>
      </c>
      <c r="F2517" s="361" t="s">
        <v>10</v>
      </c>
      <c r="G2517" s="382">
        <v>0.1</v>
      </c>
      <c r="H2517" s="62">
        <v>186000</v>
      </c>
      <c r="I2517" s="432">
        <f>G2517*H2517</f>
        <v>18600</v>
      </c>
    </row>
    <row r="2518" spans="1:10" ht="15" customHeight="1">
      <c r="A2518" s="333"/>
      <c r="C2518" s="477">
        <v>3</v>
      </c>
      <c r="D2518" s="356" t="s">
        <v>119</v>
      </c>
      <c r="E2518" s="361" t="s">
        <v>30</v>
      </c>
      <c r="F2518" s="361" t="s">
        <v>10</v>
      </c>
      <c r="G2518" s="382">
        <v>0.01</v>
      </c>
      <c r="H2518" s="62">
        <v>196000</v>
      </c>
      <c r="I2518" s="432">
        <f>G2518*H2518</f>
        <v>1960</v>
      </c>
    </row>
    <row r="2519" spans="1:10" ht="15" customHeight="1">
      <c r="A2519" s="333"/>
      <c r="C2519" s="477">
        <v>4</v>
      </c>
      <c r="D2519" s="356" t="s">
        <v>31</v>
      </c>
      <c r="E2519" s="361" t="s">
        <v>32</v>
      </c>
      <c r="F2519" s="361" t="s">
        <v>10</v>
      </c>
      <c r="G2519" s="382">
        <v>3.3E-3</v>
      </c>
      <c r="H2519" s="62">
        <v>206000</v>
      </c>
      <c r="I2519" s="432">
        <f>G2519*H2519</f>
        <v>679.8</v>
      </c>
    </row>
    <row r="2520" spans="1:10" ht="15" customHeight="1">
      <c r="A2520" s="333"/>
      <c r="C2520" s="433" t="s">
        <v>708</v>
      </c>
      <c r="D2520" s="392"/>
      <c r="E2520" s="364"/>
      <c r="F2520" s="364"/>
      <c r="G2520" s="678"/>
      <c r="H2520" s="678"/>
      <c r="I2520" s="480">
        <f>SUM(I2516:I2519)</f>
        <v>38839.800000000003</v>
      </c>
    </row>
    <row r="2521" spans="1:10" ht="15" customHeight="1">
      <c r="A2521" s="333"/>
      <c r="C2521" s="400" t="s">
        <v>72</v>
      </c>
      <c r="D2521" s="355" t="s">
        <v>73</v>
      </c>
      <c r="E2521" s="356"/>
      <c r="F2521" s="357"/>
      <c r="G2521" s="357"/>
      <c r="H2521" s="357"/>
      <c r="I2521" s="476"/>
    </row>
    <row r="2522" spans="1:10" ht="15" customHeight="1">
      <c r="A2522" s="333"/>
      <c r="B2522" s="113"/>
      <c r="C2522" s="477">
        <v>1</v>
      </c>
      <c r="D2522" s="454" t="s">
        <v>1172</v>
      </c>
      <c r="E2522" s="454"/>
      <c r="F2522" s="438" t="s">
        <v>79</v>
      </c>
      <c r="G2522" s="382">
        <v>1.4E-2</v>
      </c>
      <c r="H2522" s="363">
        <f>BAHAN!G163</f>
        <v>4291200</v>
      </c>
      <c r="I2522" s="432">
        <f>G2522*H2522</f>
        <v>60076.800000000003</v>
      </c>
      <c r="J2522" s="47"/>
    </row>
    <row r="2523" spans="1:10" ht="15" customHeight="1">
      <c r="A2523" s="333"/>
      <c r="C2523" s="477">
        <v>2</v>
      </c>
      <c r="D2523" s="356" t="s">
        <v>1173</v>
      </c>
      <c r="E2523" s="356"/>
      <c r="F2523" s="438" t="s">
        <v>79</v>
      </c>
      <c r="G2523" s="382">
        <v>3.5999999999999999E-3</v>
      </c>
      <c r="H2523" s="363">
        <f>BAHAN!G430</f>
        <v>3456000</v>
      </c>
      <c r="I2523" s="432">
        <f>G2523*H2523</f>
        <v>12441.6</v>
      </c>
    </row>
    <row r="2524" spans="1:10" ht="15" customHeight="1">
      <c r="A2524" s="333"/>
      <c r="C2524" s="477">
        <v>3</v>
      </c>
      <c r="D2524" s="454" t="s">
        <v>1174</v>
      </c>
      <c r="E2524" s="454"/>
      <c r="F2524" s="361" t="s">
        <v>120</v>
      </c>
      <c r="G2524" s="382">
        <v>0.25</v>
      </c>
      <c r="H2524" s="363">
        <f>BAHAN!G246</f>
        <v>22000</v>
      </c>
      <c r="I2524" s="432">
        <f>G2524*H2524</f>
        <v>5500</v>
      </c>
    </row>
    <row r="2525" spans="1:10" ht="15" customHeight="1">
      <c r="A2525" s="333"/>
      <c r="C2525" s="433" t="s">
        <v>85</v>
      </c>
      <c r="D2525" s="392"/>
      <c r="E2525" s="392"/>
      <c r="F2525" s="392"/>
      <c r="G2525" s="364"/>
      <c r="H2525" s="364"/>
      <c r="I2525" s="480">
        <f>SUM(I2522:I2524)</f>
        <v>78018.400000000009</v>
      </c>
    </row>
    <row r="2526" spans="1:10" ht="15" customHeight="1">
      <c r="A2526" s="333"/>
      <c r="C2526" s="400" t="s">
        <v>86</v>
      </c>
      <c r="D2526" s="355" t="s">
        <v>87</v>
      </c>
      <c r="E2526" s="356"/>
      <c r="F2526" s="357"/>
      <c r="G2526" s="357"/>
      <c r="H2526" s="357"/>
      <c r="I2526" s="476"/>
    </row>
    <row r="2527" spans="1:10" ht="15" customHeight="1">
      <c r="A2527" s="333"/>
      <c r="C2527" s="433" t="s">
        <v>88</v>
      </c>
      <c r="D2527" s="392"/>
      <c r="E2527" s="364"/>
      <c r="F2527" s="364"/>
      <c r="G2527" s="364"/>
      <c r="H2527" s="364"/>
      <c r="I2527" s="481">
        <v>0</v>
      </c>
    </row>
    <row r="2528" spans="1:10" ht="15" customHeight="1">
      <c r="A2528" s="333"/>
      <c r="C2528" s="322" t="s">
        <v>89</v>
      </c>
      <c r="D2528" s="369" t="s">
        <v>90</v>
      </c>
      <c r="E2528" s="370"/>
      <c r="F2528" s="370"/>
      <c r="G2528" s="370"/>
      <c r="H2528" s="370"/>
      <c r="I2528" s="441">
        <f>I2527+I2525+I2520</f>
        <v>116858.20000000001</v>
      </c>
    </row>
    <row r="2529" spans="1:10" ht="15" customHeight="1">
      <c r="A2529" s="333"/>
      <c r="C2529" s="322" t="s">
        <v>91</v>
      </c>
      <c r="D2529" s="369" t="s">
        <v>977</v>
      </c>
      <c r="E2529" s="370"/>
      <c r="F2529" s="370"/>
      <c r="G2529" s="370"/>
      <c r="H2529" s="96">
        <f>$M$3</f>
        <v>0.1</v>
      </c>
      <c r="I2529" s="441">
        <f>I2528*H2529</f>
        <v>11685.820000000002</v>
      </c>
    </row>
    <row r="2530" spans="1:10" ht="15" customHeight="1">
      <c r="A2530" s="333"/>
      <c r="C2530" s="322" t="s">
        <v>93</v>
      </c>
      <c r="D2530" s="369" t="s">
        <v>94</v>
      </c>
      <c r="E2530" s="370"/>
      <c r="F2530" s="370"/>
      <c r="G2530" s="370"/>
      <c r="H2530" s="370"/>
      <c r="I2530" s="442">
        <f>SUM(I2528:I2529)</f>
        <v>128544.02000000002</v>
      </c>
    </row>
    <row r="2531" spans="1:10" ht="15" customHeight="1">
      <c r="A2531" s="333"/>
      <c r="D2531" s="46"/>
      <c r="F2531" s="335"/>
      <c r="G2531" s="336"/>
      <c r="H2531" s="112"/>
      <c r="I2531" s="47"/>
    </row>
    <row r="2532" spans="1:10" ht="15" customHeight="1">
      <c r="A2532" s="333"/>
      <c r="C2532" s="574" t="s">
        <v>1175</v>
      </c>
      <c r="D2532" s="670" t="s">
        <v>358</v>
      </c>
      <c r="E2532" s="668"/>
      <c r="F2532" s="668"/>
      <c r="G2532" s="668"/>
      <c r="H2532" s="669"/>
      <c r="I2532" s="188">
        <f>ROUNDDOWN(I2549,-2)</f>
        <v>143000</v>
      </c>
    </row>
    <row r="2533" spans="1:10" ht="15" customHeight="1">
      <c r="A2533" s="333"/>
      <c r="C2533" s="189" t="s">
        <v>65</v>
      </c>
      <c r="D2533" s="190" t="s">
        <v>66</v>
      </c>
      <c r="E2533" s="190" t="s">
        <v>772</v>
      </c>
      <c r="F2533" s="190" t="s">
        <v>669</v>
      </c>
      <c r="G2533" s="190" t="s">
        <v>67</v>
      </c>
      <c r="H2533" s="190" t="s">
        <v>670</v>
      </c>
      <c r="I2533" s="482" t="s">
        <v>671</v>
      </c>
    </row>
    <row r="2534" spans="1:10" ht="15" customHeight="1">
      <c r="A2534" s="333"/>
      <c r="C2534" s="193" t="s">
        <v>69</v>
      </c>
      <c r="D2534" s="194" t="s">
        <v>672</v>
      </c>
      <c r="E2534" s="195"/>
      <c r="F2534" s="196"/>
      <c r="G2534" s="196"/>
      <c r="H2534" s="196"/>
      <c r="I2534" s="464"/>
    </row>
    <row r="2535" spans="1:10" ht="15" customHeight="1">
      <c r="A2535" s="333"/>
      <c r="C2535" s="199">
        <v>1</v>
      </c>
      <c r="D2535" s="195" t="s">
        <v>8</v>
      </c>
      <c r="E2535" s="200" t="s">
        <v>9</v>
      </c>
      <c r="F2535" s="200" t="s">
        <v>10</v>
      </c>
      <c r="G2535" s="201">
        <v>0.1</v>
      </c>
      <c r="H2535" s="62">
        <v>176000</v>
      </c>
      <c r="I2535" s="203">
        <f>G2535*H2535</f>
        <v>17600</v>
      </c>
    </row>
    <row r="2536" spans="1:10" ht="15" customHeight="1">
      <c r="A2536" s="333"/>
      <c r="C2536" s="199">
        <v>2</v>
      </c>
      <c r="D2536" s="195" t="s">
        <v>159</v>
      </c>
      <c r="E2536" s="200" t="s">
        <v>14</v>
      </c>
      <c r="F2536" s="200" t="s">
        <v>10</v>
      </c>
      <c r="G2536" s="201">
        <v>0.1</v>
      </c>
      <c r="H2536" s="62">
        <v>186000</v>
      </c>
      <c r="I2536" s="203">
        <f>G2536*H2536</f>
        <v>18600</v>
      </c>
    </row>
    <row r="2537" spans="1:10" ht="15" customHeight="1">
      <c r="A2537" s="333"/>
      <c r="C2537" s="199">
        <v>3</v>
      </c>
      <c r="D2537" s="195" t="s">
        <v>119</v>
      </c>
      <c r="E2537" s="200" t="s">
        <v>30</v>
      </c>
      <c r="F2537" s="200" t="s">
        <v>10</v>
      </c>
      <c r="G2537" s="201">
        <v>0.01</v>
      </c>
      <c r="H2537" s="62">
        <v>196000</v>
      </c>
      <c r="I2537" s="203">
        <f>G2537*H2537</f>
        <v>1960</v>
      </c>
    </row>
    <row r="2538" spans="1:10" ht="15" customHeight="1">
      <c r="A2538" s="333"/>
      <c r="C2538" s="199">
        <v>4</v>
      </c>
      <c r="D2538" s="195" t="s">
        <v>31</v>
      </c>
      <c r="E2538" s="200" t="s">
        <v>32</v>
      </c>
      <c r="F2538" s="200" t="s">
        <v>10</v>
      </c>
      <c r="G2538" s="201">
        <v>3.3E-3</v>
      </c>
      <c r="H2538" s="62">
        <v>206000</v>
      </c>
      <c r="I2538" s="203">
        <f>G2538*H2538</f>
        <v>679.8</v>
      </c>
    </row>
    <row r="2539" spans="1:10" ht="15" customHeight="1">
      <c r="A2539" s="333"/>
      <c r="C2539" s="204" t="s">
        <v>708</v>
      </c>
      <c r="D2539" s="215"/>
      <c r="E2539" s="216"/>
      <c r="F2539" s="216"/>
      <c r="G2539" s="653"/>
      <c r="H2539" s="654"/>
      <c r="I2539" s="208">
        <f>SUM(I2535:I2538)</f>
        <v>38839.800000000003</v>
      </c>
    </row>
    <row r="2540" spans="1:10" ht="15" customHeight="1">
      <c r="A2540" s="333"/>
      <c r="C2540" s="193" t="s">
        <v>72</v>
      </c>
      <c r="D2540" s="194" t="s">
        <v>73</v>
      </c>
      <c r="E2540" s="195"/>
      <c r="F2540" s="196"/>
      <c r="G2540" s="196"/>
      <c r="H2540" s="196"/>
      <c r="I2540" s="464"/>
    </row>
    <row r="2541" spans="1:10" ht="15" customHeight="1">
      <c r="A2541" s="333"/>
      <c r="B2541" s="113"/>
      <c r="C2541" s="199">
        <v>1</v>
      </c>
      <c r="D2541" s="213" t="s">
        <v>1176</v>
      </c>
      <c r="E2541" s="213"/>
      <c r="F2541" s="416" t="s">
        <v>79</v>
      </c>
      <c r="G2541" s="201">
        <v>1.4E-2</v>
      </c>
      <c r="H2541" s="202">
        <f>BAHAN!G163</f>
        <v>4291200</v>
      </c>
      <c r="I2541" s="203">
        <f>G2541*H2541</f>
        <v>60076.800000000003</v>
      </c>
      <c r="J2541" s="47"/>
    </row>
    <row r="2542" spans="1:10" ht="15" customHeight="1">
      <c r="A2542" s="333"/>
      <c r="C2542" s="199">
        <v>2</v>
      </c>
      <c r="D2542" s="195" t="s">
        <v>1177</v>
      </c>
      <c r="E2542" s="195"/>
      <c r="F2542" s="416" t="s">
        <v>79</v>
      </c>
      <c r="G2542" s="201">
        <v>5.7000000000000002E-3</v>
      </c>
      <c r="H2542" s="202">
        <f>BAHAN!G429</f>
        <v>4500000</v>
      </c>
      <c r="I2542" s="203">
        <f>G2542*H2542</f>
        <v>25650</v>
      </c>
    </row>
    <row r="2543" spans="1:10" ht="15" customHeight="1">
      <c r="A2543" s="333"/>
      <c r="C2543" s="199">
        <v>3</v>
      </c>
      <c r="D2543" s="213" t="s">
        <v>1174</v>
      </c>
      <c r="E2543" s="213"/>
      <c r="F2543" s="200" t="s">
        <v>120</v>
      </c>
      <c r="G2543" s="201">
        <v>0.25</v>
      </c>
      <c r="H2543" s="202">
        <f>BAHAN!G246</f>
        <v>22000</v>
      </c>
      <c r="I2543" s="203">
        <f>G2543*H2543</f>
        <v>5500</v>
      </c>
    </row>
    <row r="2544" spans="1:10" ht="15" customHeight="1">
      <c r="A2544" s="333"/>
      <c r="C2544" s="204" t="s">
        <v>85</v>
      </c>
      <c r="D2544" s="215"/>
      <c r="E2544" s="216"/>
      <c r="F2544" s="216"/>
      <c r="G2544" s="216"/>
      <c r="H2544" s="466"/>
      <c r="I2544" s="208">
        <f>SUM(I2541:I2543)</f>
        <v>91226.8</v>
      </c>
    </row>
    <row r="2545" spans="1:10" ht="15" customHeight="1">
      <c r="A2545" s="333"/>
      <c r="C2545" s="193" t="s">
        <v>86</v>
      </c>
      <c r="D2545" s="194" t="s">
        <v>87</v>
      </c>
      <c r="E2545" s="195"/>
      <c r="F2545" s="196"/>
      <c r="G2545" s="196"/>
      <c r="H2545" s="196"/>
      <c r="I2545" s="464"/>
    </row>
    <row r="2546" spans="1:10" ht="15" customHeight="1">
      <c r="A2546" s="333"/>
      <c r="C2546" s="204" t="s">
        <v>88</v>
      </c>
      <c r="D2546" s="215"/>
      <c r="E2546" s="216"/>
      <c r="F2546" s="216"/>
      <c r="G2546" s="216"/>
      <c r="H2546" s="466"/>
      <c r="I2546" s="467">
        <v>0</v>
      </c>
    </row>
    <row r="2547" spans="1:10" ht="15" customHeight="1">
      <c r="A2547" s="333"/>
      <c r="C2547" s="220" t="s">
        <v>89</v>
      </c>
      <c r="D2547" s="221" t="s">
        <v>90</v>
      </c>
      <c r="E2547" s="222"/>
      <c r="F2547" s="222"/>
      <c r="G2547" s="222"/>
      <c r="H2547" s="225"/>
      <c r="I2547" s="224">
        <f>I2546+I2544+I2539</f>
        <v>130066.6</v>
      </c>
    </row>
    <row r="2548" spans="1:10" ht="15" customHeight="1">
      <c r="A2548" s="333"/>
      <c r="C2548" s="227" t="s">
        <v>91</v>
      </c>
      <c r="D2548" s="228" t="s">
        <v>977</v>
      </c>
      <c r="E2548" s="229"/>
      <c r="F2548" s="229"/>
      <c r="G2548" s="313"/>
      <c r="H2548" s="96">
        <f>$M$3</f>
        <v>0.1</v>
      </c>
      <c r="I2548" s="315">
        <f>I2547*H2548</f>
        <v>13006.660000000002</v>
      </c>
    </row>
    <row r="2549" spans="1:10" ht="15" customHeight="1">
      <c r="A2549" s="333"/>
      <c r="C2549" s="316" t="s">
        <v>93</v>
      </c>
      <c r="D2549" s="317" t="s">
        <v>94</v>
      </c>
      <c r="E2549" s="244"/>
      <c r="F2549" s="244"/>
      <c r="G2549" s="244"/>
      <c r="H2549" s="401"/>
      <c r="I2549" s="320">
        <f>SUM(I2547:I2548)</f>
        <v>143073.26</v>
      </c>
    </row>
    <row r="2550" spans="1:10" ht="15" customHeight="1">
      <c r="A2550" s="333"/>
      <c r="D2550" s="46"/>
      <c r="F2550" s="335"/>
      <c r="G2550" s="336"/>
      <c r="H2550" s="112"/>
      <c r="I2550" s="47"/>
    </row>
    <row r="2551" spans="1:10" ht="15" customHeight="1">
      <c r="A2551" s="333"/>
      <c r="C2551" s="574" t="s">
        <v>1178</v>
      </c>
      <c r="D2551" s="670" t="s">
        <v>1179</v>
      </c>
      <c r="E2551" s="668"/>
      <c r="F2551" s="668"/>
      <c r="G2551" s="668"/>
      <c r="H2551" s="669"/>
      <c r="I2551" s="188">
        <f>ROUNDDOWN(I2567,-2)</f>
        <v>70000</v>
      </c>
    </row>
    <row r="2552" spans="1:10" ht="15" customHeight="1">
      <c r="A2552" s="333"/>
      <c r="C2552" s="189" t="s">
        <v>65</v>
      </c>
      <c r="D2552" s="190" t="s">
        <v>66</v>
      </c>
      <c r="E2552" s="190" t="s">
        <v>772</v>
      </c>
      <c r="F2552" s="190" t="s">
        <v>669</v>
      </c>
      <c r="G2552" s="190" t="s">
        <v>67</v>
      </c>
      <c r="H2552" s="190" t="s">
        <v>670</v>
      </c>
      <c r="I2552" s="482" t="s">
        <v>671</v>
      </c>
    </row>
    <row r="2553" spans="1:10" ht="15" customHeight="1">
      <c r="A2553" s="333"/>
      <c r="C2553" s="193" t="s">
        <v>69</v>
      </c>
      <c r="D2553" s="194" t="s">
        <v>672</v>
      </c>
      <c r="E2553" s="195"/>
      <c r="F2553" s="196"/>
      <c r="G2553" s="196"/>
      <c r="H2553" s="196"/>
      <c r="I2553" s="464"/>
    </row>
    <row r="2554" spans="1:10" ht="15" customHeight="1">
      <c r="A2554" s="333"/>
      <c r="C2554" s="199">
        <v>1</v>
      </c>
      <c r="D2554" s="195" t="s">
        <v>8</v>
      </c>
      <c r="E2554" s="200" t="s">
        <v>9</v>
      </c>
      <c r="F2554" s="200" t="s">
        <v>10</v>
      </c>
      <c r="G2554" s="326">
        <v>0.12</v>
      </c>
      <c r="H2554" s="62">
        <v>176000</v>
      </c>
      <c r="I2554" s="203">
        <f>G2554*H2554</f>
        <v>21120</v>
      </c>
    </row>
    <row r="2555" spans="1:10" ht="15" customHeight="1">
      <c r="A2555" s="333"/>
      <c r="C2555" s="199">
        <v>2</v>
      </c>
      <c r="D2555" s="195" t="s">
        <v>159</v>
      </c>
      <c r="E2555" s="200" t="s">
        <v>14</v>
      </c>
      <c r="F2555" s="200" t="s">
        <v>10</v>
      </c>
      <c r="G2555" s="326">
        <v>0.12</v>
      </c>
      <c r="H2555" s="62">
        <v>186000</v>
      </c>
      <c r="I2555" s="203">
        <f>G2555*H2555</f>
        <v>22320</v>
      </c>
    </row>
    <row r="2556" spans="1:10" ht="15" customHeight="1">
      <c r="A2556" s="333"/>
      <c r="C2556" s="199">
        <v>3</v>
      </c>
      <c r="D2556" s="195" t="s">
        <v>119</v>
      </c>
      <c r="E2556" s="200" t="s">
        <v>30</v>
      </c>
      <c r="F2556" s="200" t="s">
        <v>10</v>
      </c>
      <c r="G2556" s="326">
        <v>1.2E-2</v>
      </c>
      <c r="H2556" s="62">
        <v>196000</v>
      </c>
      <c r="I2556" s="203">
        <f>G2556*H2556</f>
        <v>2352</v>
      </c>
    </row>
    <row r="2557" spans="1:10" ht="15" customHeight="1">
      <c r="A2557" s="333"/>
      <c r="C2557" s="199">
        <v>4</v>
      </c>
      <c r="D2557" s="195" t="s">
        <v>31</v>
      </c>
      <c r="E2557" s="200" t="s">
        <v>32</v>
      </c>
      <c r="F2557" s="200" t="s">
        <v>10</v>
      </c>
      <c r="G2557" s="326">
        <v>4.0000000000000001E-3</v>
      </c>
      <c r="H2557" s="62">
        <v>206000</v>
      </c>
      <c r="I2557" s="203">
        <f>G2557*H2557</f>
        <v>824</v>
      </c>
    </row>
    <row r="2558" spans="1:10" ht="15" customHeight="1">
      <c r="A2558" s="333"/>
      <c r="C2558" s="204" t="s">
        <v>708</v>
      </c>
      <c r="D2558" s="215"/>
      <c r="E2558" s="216"/>
      <c r="F2558" s="216"/>
      <c r="G2558" s="653"/>
      <c r="H2558" s="654"/>
      <c r="I2558" s="208">
        <f>SUM(I2554:I2557)</f>
        <v>46616</v>
      </c>
    </row>
    <row r="2559" spans="1:10" ht="15" customHeight="1">
      <c r="A2559" s="333"/>
      <c r="C2559" s="193" t="s">
        <v>72</v>
      </c>
      <c r="D2559" s="194" t="s">
        <v>73</v>
      </c>
      <c r="E2559" s="195"/>
      <c r="F2559" s="196"/>
      <c r="G2559" s="196"/>
      <c r="H2559" s="196"/>
      <c r="I2559" s="464"/>
    </row>
    <row r="2560" spans="1:10" ht="15" customHeight="1">
      <c r="A2560" s="333"/>
      <c r="B2560" s="113"/>
      <c r="C2560" s="199">
        <v>1</v>
      </c>
      <c r="D2560" s="213" t="s">
        <v>1180</v>
      </c>
      <c r="E2560" s="213"/>
      <c r="F2560" s="416" t="s">
        <v>678</v>
      </c>
      <c r="G2560" s="326">
        <v>0.16500000000000001</v>
      </c>
      <c r="H2560" s="202">
        <f>BAHAN!H163</f>
        <v>76628.571428571435</v>
      </c>
      <c r="I2560" s="203">
        <f>G2560*H2560</f>
        <v>12643.714285714288</v>
      </c>
      <c r="J2560" s="47"/>
    </row>
    <row r="2561" spans="1:9" ht="15" customHeight="1">
      <c r="A2561" s="333"/>
      <c r="C2561" s="199">
        <v>2</v>
      </c>
      <c r="D2561" s="213" t="s">
        <v>1181</v>
      </c>
      <c r="E2561" s="213"/>
      <c r="F2561" s="416" t="s">
        <v>120</v>
      </c>
      <c r="G2561" s="326">
        <v>0.2</v>
      </c>
      <c r="H2561" s="202">
        <f>BAHAN!G250</f>
        <v>22000</v>
      </c>
      <c r="I2561" s="203">
        <f>G2561*H2561</f>
        <v>4400</v>
      </c>
    </row>
    <row r="2562" spans="1:9" ht="15" customHeight="1">
      <c r="A2562" s="333"/>
      <c r="C2562" s="204" t="s">
        <v>85</v>
      </c>
      <c r="D2562" s="215"/>
      <c r="E2562" s="216"/>
      <c r="F2562" s="216"/>
      <c r="G2562" s="216"/>
      <c r="H2562" s="466"/>
      <c r="I2562" s="208">
        <f>SUM(I2560:I2561)</f>
        <v>17043.71428571429</v>
      </c>
    </row>
    <row r="2563" spans="1:9" ht="15" customHeight="1">
      <c r="A2563" s="333"/>
      <c r="C2563" s="193" t="s">
        <v>86</v>
      </c>
      <c r="D2563" s="194" t="s">
        <v>87</v>
      </c>
      <c r="E2563" s="195"/>
      <c r="F2563" s="196"/>
      <c r="G2563" s="196"/>
      <c r="H2563" s="196"/>
      <c r="I2563" s="464"/>
    </row>
    <row r="2564" spans="1:9" ht="15" customHeight="1">
      <c r="A2564" s="333"/>
      <c r="C2564" s="204" t="s">
        <v>88</v>
      </c>
      <c r="D2564" s="215"/>
      <c r="E2564" s="216"/>
      <c r="F2564" s="216"/>
      <c r="G2564" s="216"/>
      <c r="H2564" s="466"/>
      <c r="I2564" s="467">
        <v>0</v>
      </c>
    </row>
    <row r="2565" spans="1:9" ht="15" customHeight="1">
      <c r="A2565" s="333"/>
      <c r="C2565" s="220" t="s">
        <v>89</v>
      </c>
      <c r="D2565" s="221" t="s">
        <v>90</v>
      </c>
      <c r="E2565" s="222"/>
      <c r="F2565" s="222"/>
      <c r="G2565" s="222"/>
      <c r="H2565" s="225"/>
      <c r="I2565" s="224">
        <f>I2564+I2562+I2558</f>
        <v>63659.71428571429</v>
      </c>
    </row>
    <row r="2566" spans="1:9" ht="15" customHeight="1">
      <c r="A2566" s="333"/>
      <c r="C2566" s="220" t="s">
        <v>91</v>
      </c>
      <c r="D2566" s="221" t="s">
        <v>977</v>
      </c>
      <c r="E2566" s="222"/>
      <c r="F2566" s="222"/>
      <c r="G2566" s="225"/>
      <c r="H2566" s="96">
        <f>$M$3</f>
        <v>0.1</v>
      </c>
      <c r="I2566" s="224">
        <f>I2565*H2566</f>
        <v>6365.971428571429</v>
      </c>
    </row>
    <row r="2567" spans="1:9" ht="15" customHeight="1" thickBot="1">
      <c r="A2567" s="333"/>
      <c r="C2567" s="231" t="s">
        <v>93</v>
      </c>
      <c r="D2567" s="232" t="s">
        <v>94</v>
      </c>
      <c r="E2567" s="233"/>
      <c r="F2567" s="233"/>
      <c r="G2567" s="233"/>
      <c r="H2567" s="458"/>
      <c r="I2567" s="235">
        <f>SUM(I2565:I2566)</f>
        <v>70025.685714285719</v>
      </c>
    </row>
    <row r="2568" spans="1:9" ht="15" customHeight="1">
      <c r="A2568" s="333"/>
      <c r="C2568" s="46"/>
      <c r="D2568" s="46"/>
      <c r="G2568" s="102"/>
      <c r="H2568" s="112"/>
      <c r="I2568" s="47"/>
    </row>
    <row r="2569" spans="1:9" ht="15" customHeight="1">
      <c r="A2569" s="333"/>
      <c r="C2569" s="459" t="s">
        <v>1182</v>
      </c>
      <c r="D2569" s="460" t="s">
        <v>1183</v>
      </c>
      <c r="E2569" s="460"/>
      <c r="F2569" s="460"/>
      <c r="G2569" s="460"/>
      <c r="H2569" s="460"/>
      <c r="I2569" s="460"/>
    </row>
    <row r="2570" spans="1:9" ht="15" customHeight="1">
      <c r="A2570" s="333"/>
      <c r="C2570" s="459" t="s">
        <v>1184</v>
      </c>
      <c r="D2570" s="460" t="s">
        <v>1185</v>
      </c>
      <c r="E2570" s="460"/>
      <c r="F2570" s="460"/>
      <c r="G2570" s="460"/>
      <c r="H2570" s="460"/>
      <c r="I2570" s="460"/>
    </row>
    <row r="2571" spans="1:9" ht="15" customHeight="1" thickBot="1">
      <c r="A2571" s="333"/>
      <c r="C2571" s="459" t="s">
        <v>1186</v>
      </c>
      <c r="D2571" s="460" t="s">
        <v>1187</v>
      </c>
      <c r="E2571" s="460"/>
      <c r="F2571" s="460"/>
      <c r="G2571" s="460"/>
      <c r="H2571" s="460"/>
      <c r="I2571" s="460"/>
    </row>
    <row r="2572" spans="1:9" ht="15" customHeight="1">
      <c r="A2572" s="333"/>
      <c r="C2572" s="679" t="s">
        <v>1188</v>
      </c>
      <c r="D2572" s="1378" t="s">
        <v>1189</v>
      </c>
      <c r="E2572" s="1379"/>
      <c r="F2572" s="1379"/>
      <c r="G2572" s="1379"/>
      <c r="H2572" s="1380"/>
      <c r="I2572" s="680">
        <f>ROUNDDOWN(I2588,-2)</f>
        <v>29300</v>
      </c>
    </row>
    <row r="2573" spans="1:9" ht="15" customHeight="1">
      <c r="A2573" s="333"/>
      <c r="C2573" s="189" t="s">
        <v>65</v>
      </c>
      <c r="D2573" s="190" t="s">
        <v>66</v>
      </c>
      <c r="E2573" s="190" t="s">
        <v>3</v>
      </c>
      <c r="F2573" s="190" t="s">
        <v>669</v>
      </c>
      <c r="G2573" s="190" t="s">
        <v>67</v>
      </c>
      <c r="H2573" s="190" t="s">
        <v>670</v>
      </c>
      <c r="I2573" s="482" t="s">
        <v>671</v>
      </c>
    </row>
    <row r="2574" spans="1:9" ht="15" customHeight="1">
      <c r="A2574" s="333"/>
      <c r="C2574" s="193" t="s">
        <v>69</v>
      </c>
      <c r="D2574" s="194" t="s">
        <v>672</v>
      </c>
      <c r="E2574" s="194"/>
      <c r="F2574" s="196"/>
      <c r="G2574" s="196"/>
      <c r="H2574" s="196"/>
      <c r="I2574" s="464"/>
    </row>
    <row r="2575" spans="1:9" ht="15" customHeight="1">
      <c r="A2575" s="333"/>
      <c r="C2575" s="199">
        <v>1</v>
      </c>
      <c r="D2575" s="195" t="s">
        <v>8</v>
      </c>
      <c r="E2575" s="195"/>
      <c r="F2575" s="200" t="s">
        <v>10</v>
      </c>
      <c r="G2575" s="201">
        <v>7.0000000000000001E-3</v>
      </c>
      <c r="H2575" s="62">
        <v>176000</v>
      </c>
      <c r="I2575" s="203">
        <f>G2575*H2575</f>
        <v>1232</v>
      </c>
    </row>
    <row r="2576" spans="1:9" ht="15" customHeight="1">
      <c r="A2576" s="333"/>
      <c r="C2576" s="199">
        <v>2</v>
      </c>
      <c r="D2576" s="195" t="s">
        <v>160</v>
      </c>
      <c r="E2576" s="195"/>
      <c r="F2576" s="200" t="s">
        <v>10</v>
      </c>
      <c r="G2576" s="201">
        <v>7.0000000000000001E-3</v>
      </c>
      <c r="H2576" s="62">
        <v>186000</v>
      </c>
      <c r="I2576" s="203">
        <f>G2576*H2576</f>
        <v>1302</v>
      </c>
    </row>
    <row r="2577" spans="1:10" ht="15" customHeight="1">
      <c r="A2577" s="333"/>
      <c r="C2577" s="199">
        <v>3</v>
      </c>
      <c r="D2577" s="195" t="s">
        <v>119</v>
      </c>
      <c r="E2577" s="195"/>
      <c r="F2577" s="200" t="s">
        <v>10</v>
      </c>
      <c r="G2577" s="201">
        <v>6.9999999999999999E-4</v>
      </c>
      <c r="H2577" s="62">
        <v>196000</v>
      </c>
      <c r="I2577" s="203">
        <f>G2577*H2577</f>
        <v>137.19999999999999</v>
      </c>
    </row>
    <row r="2578" spans="1:10" ht="15" customHeight="1">
      <c r="A2578" s="333"/>
      <c r="C2578" s="199">
        <v>4</v>
      </c>
      <c r="D2578" s="195" t="s">
        <v>31</v>
      </c>
      <c r="E2578" s="195"/>
      <c r="F2578" s="200" t="s">
        <v>10</v>
      </c>
      <c r="G2578" s="201">
        <v>6.9999999999999999E-4</v>
      </c>
      <c r="H2578" s="62">
        <v>206000</v>
      </c>
      <c r="I2578" s="203">
        <f>G2578*H2578</f>
        <v>144.19999999999999</v>
      </c>
    </row>
    <row r="2579" spans="1:10" ht="15" customHeight="1">
      <c r="A2579" s="333"/>
      <c r="B2579" s="113"/>
      <c r="C2579" s="204" t="s">
        <v>708</v>
      </c>
      <c r="D2579" s="215"/>
      <c r="E2579" s="215"/>
      <c r="F2579" s="216"/>
      <c r="G2579" s="681"/>
      <c r="H2579" s="466"/>
      <c r="I2579" s="208">
        <f>SUM(I2575:I2578)</f>
        <v>2815.3999999999996</v>
      </c>
      <c r="J2579" s="47"/>
    </row>
    <row r="2580" spans="1:10" ht="15" customHeight="1">
      <c r="A2580" s="333"/>
      <c r="C2580" s="193" t="s">
        <v>72</v>
      </c>
      <c r="D2580" s="194" t="s">
        <v>73</v>
      </c>
      <c r="E2580" s="194"/>
      <c r="F2580" s="196"/>
      <c r="G2580" s="196"/>
      <c r="H2580" s="196"/>
      <c r="I2580" s="464"/>
    </row>
    <row r="2581" spans="1:10" ht="26.5" customHeight="1">
      <c r="A2581" s="333"/>
      <c r="C2581" s="199">
        <v>1</v>
      </c>
      <c r="D2581" s="195" t="s">
        <v>1190</v>
      </c>
      <c r="E2581" s="195"/>
      <c r="F2581" s="200" t="s">
        <v>120</v>
      </c>
      <c r="G2581" s="326">
        <v>1.02</v>
      </c>
      <c r="H2581" s="202">
        <f>BAHAN!G63</f>
        <v>23000</v>
      </c>
      <c r="I2581" s="203">
        <f>G2581*H2581</f>
        <v>23460</v>
      </c>
    </row>
    <row r="2582" spans="1:10" ht="15" customHeight="1">
      <c r="A2582" s="333"/>
      <c r="C2582" s="199">
        <v>2</v>
      </c>
      <c r="D2582" s="195" t="s">
        <v>139</v>
      </c>
      <c r="E2582" s="195"/>
      <c r="F2582" s="200" t="s">
        <v>120</v>
      </c>
      <c r="G2582" s="326">
        <v>1.4999999999999999E-2</v>
      </c>
      <c r="H2582" s="202">
        <f>BAHAN!G151</f>
        <v>25000</v>
      </c>
      <c r="I2582" s="203">
        <f>G2582*H2582</f>
        <v>375</v>
      </c>
    </row>
    <row r="2583" spans="1:10" ht="15" customHeight="1">
      <c r="A2583" s="333"/>
      <c r="C2583" s="468"/>
      <c r="D2583" s="1342" t="s">
        <v>85</v>
      </c>
      <c r="E2583" s="1342"/>
      <c r="F2583" s="1342"/>
      <c r="G2583" s="1342"/>
      <c r="H2583" s="1343"/>
      <c r="I2583" s="208">
        <f>SUM(I2581:I2582)</f>
        <v>23835</v>
      </c>
    </row>
    <row r="2584" spans="1:10" ht="15" customHeight="1">
      <c r="A2584" s="333"/>
      <c r="C2584" s="193" t="s">
        <v>86</v>
      </c>
      <c r="D2584" s="194" t="s">
        <v>87</v>
      </c>
      <c r="E2584" s="194"/>
      <c r="F2584" s="196"/>
      <c r="G2584" s="196"/>
      <c r="H2584" s="196"/>
      <c r="I2584" s="464"/>
    </row>
    <row r="2585" spans="1:10" ht="15" customHeight="1">
      <c r="A2585" s="333"/>
      <c r="C2585" s="204" t="s">
        <v>88</v>
      </c>
      <c r="D2585" s="215"/>
      <c r="E2585" s="215"/>
      <c r="F2585" s="216"/>
      <c r="G2585" s="216"/>
      <c r="H2585" s="466"/>
      <c r="I2585" s="467">
        <v>0</v>
      </c>
    </row>
    <row r="2586" spans="1:10" ht="15" customHeight="1">
      <c r="A2586" s="333"/>
      <c r="C2586" s="220" t="s">
        <v>89</v>
      </c>
      <c r="D2586" s="221" t="s">
        <v>90</v>
      </c>
      <c r="E2586" s="682"/>
      <c r="F2586" s="682"/>
      <c r="G2586" s="682"/>
      <c r="H2586" s="683"/>
      <c r="I2586" s="224">
        <f>I2585+I2583+I2579</f>
        <v>26650.400000000001</v>
      </c>
    </row>
    <row r="2587" spans="1:10" ht="15" customHeight="1">
      <c r="A2587" s="333"/>
      <c r="C2587" s="227" t="s">
        <v>91</v>
      </c>
      <c r="D2587" s="228" t="s">
        <v>977</v>
      </c>
      <c r="E2587" s="684"/>
      <c r="F2587" s="684"/>
      <c r="G2587" s="685"/>
      <c r="H2587" s="96">
        <f>$M$3</f>
        <v>0.1</v>
      </c>
      <c r="I2587" s="315">
        <f>I2586*H2587</f>
        <v>2665.0400000000004</v>
      </c>
    </row>
    <row r="2588" spans="1:10" ht="15" customHeight="1">
      <c r="A2588" s="333"/>
      <c r="C2588" s="316" t="s">
        <v>93</v>
      </c>
      <c r="D2588" s="317" t="s">
        <v>94</v>
      </c>
      <c r="E2588" s="323"/>
      <c r="F2588" s="323"/>
      <c r="G2588" s="323"/>
      <c r="H2588" s="686"/>
      <c r="I2588" s="687">
        <f>SUM(I2586:I2587)</f>
        <v>29315.440000000002</v>
      </c>
    </row>
    <row r="2589" spans="1:10" ht="15" customHeight="1">
      <c r="A2589" s="333"/>
      <c r="D2589" s="46"/>
      <c r="F2589" s="335"/>
      <c r="G2589" s="336"/>
      <c r="H2589" s="112"/>
      <c r="I2589" s="47"/>
    </row>
    <row r="2590" spans="1:10" ht="15" customHeight="1">
      <c r="A2590" s="333"/>
      <c r="C2590" s="579" t="s">
        <v>1191</v>
      </c>
      <c r="D2590" s="1311" t="s">
        <v>1192</v>
      </c>
      <c r="E2590" s="1312"/>
      <c r="F2590" s="1312"/>
      <c r="G2590" s="1312"/>
      <c r="H2590" s="1313"/>
      <c r="I2590" s="188">
        <f>ROUNDDOWN(I2606,-2)</f>
        <v>29300</v>
      </c>
    </row>
    <row r="2591" spans="1:10" ht="15" customHeight="1">
      <c r="A2591" s="333"/>
      <c r="C2591" s="189" t="s">
        <v>65</v>
      </c>
      <c r="D2591" s="190" t="s">
        <v>66</v>
      </c>
      <c r="E2591" s="190"/>
      <c r="F2591" s="190" t="s">
        <v>669</v>
      </c>
      <c r="G2591" s="190" t="s">
        <v>67</v>
      </c>
      <c r="H2591" s="190" t="s">
        <v>670</v>
      </c>
      <c r="I2591" s="482" t="s">
        <v>671</v>
      </c>
    </row>
    <row r="2592" spans="1:10" ht="15" customHeight="1">
      <c r="A2592" s="333"/>
      <c r="C2592" s="193" t="s">
        <v>69</v>
      </c>
      <c r="D2592" s="194" t="s">
        <v>672</v>
      </c>
      <c r="E2592" s="194"/>
      <c r="F2592" s="196"/>
      <c r="G2592" s="196"/>
      <c r="H2592" s="196"/>
      <c r="I2592" s="464"/>
    </row>
    <row r="2593" spans="1:10" ht="15" customHeight="1">
      <c r="A2593" s="333"/>
      <c r="C2593" s="199">
        <v>1</v>
      </c>
      <c r="D2593" s="195" t="s">
        <v>8</v>
      </c>
      <c r="E2593" s="195"/>
      <c r="F2593" s="200" t="s">
        <v>10</v>
      </c>
      <c r="G2593" s="201">
        <v>7.0000000000000001E-3</v>
      </c>
      <c r="H2593" s="62">
        <v>176000</v>
      </c>
      <c r="I2593" s="203">
        <f>G2593*H2593</f>
        <v>1232</v>
      </c>
    </row>
    <row r="2594" spans="1:10" ht="15" customHeight="1">
      <c r="A2594" s="333"/>
      <c r="C2594" s="199">
        <v>2</v>
      </c>
      <c r="D2594" s="195" t="s">
        <v>160</v>
      </c>
      <c r="E2594" s="195"/>
      <c r="F2594" s="200" t="s">
        <v>10</v>
      </c>
      <c r="G2594" s="201">
        <v>7.0000000000000001E-3</v>
      </c>
      <c r="H2594" s="62">
        <v>186000</v>
      </c>
      <c r="I2594" s="203">
        <f>G2594*H2594</f>
        <v>1302</v>
      </c>
    </row>
    <row r="2595" spans="1:10" ht="15" customHeight="1">
      <c r="A2595" s="333"/>
      <c r="C2595" s="199">
        <v>3</v>
      </c>
      <c r="D2595" s="195" t="s">
        <v>119</v>
      </c>
      <c r="E2595" s="195"/>
      <c r="F2595" s="200" t="s">
        <v>10</v>
      </c>
      <c r="G2595" s="201">
        <v>6.9999999999999999E-4</v>
      </c>
      <c r="H2595" s="62">
        <v>196000</v>
      </c>
      <c r="I2595" s="203">
        <f>G2595*H2595</f>
        <v>137.19999999999999</v>
      </c>
    </row>
    <row r="2596" spans="1:10" ht="15" customHeight="1">
      <c r="A2596" s="333"/>
      <c r="C2596" s="199">
        <v>4</v>
      </c>
      <c r="D2596" s="195" t="s">
        <v>31</v>
      </c>
      <c r="E2596" s="195"/>
      <c r="F2596" s="200" t="s">
        <v>10</v>
      </c>
      <c r="G2596" s="201">
        <v>6.9999999999999999E-4</v>
      </c>
      <c r="H2596" s="62">
        <v>206000</v>
      </c>
      <c r="I2596" s="203">
        <f>G2596*H2596</f>
        <v>144.19999999999999</v>
      </c>
    </row>
    <row r="2597" spans="1:10" ht="15" customHeight="1">
      <c r="A2597" s="333"/>
      <c r="C2597" s="204" t="s">
        <v>708</v>
      </c>
      <c r="D2597" s="216"/>
      <c r="E2597" s="216"/>
      <c r="F2597" s="216"/>
      <c r="G2597" s="681"/>
      <c r="H2597" s="466"/>
      <c r="I2597" s="208">
        <f>SUM(I2593:I2596)</f>
        <v>2815.3999999999996</v>
      </c>
    </row>
    <row r="2598" spans="1:10" ht="15" customHeight="1">
      <c r="A2598" s="333"/>
      <c r="B2598" s="113"/>
      <c r="C2598" s="193" t="s">
        <v>72</v>
      </c>
      <c r="D2598" s="194" t="s">
        <v>73</v>
      </c>
      <c r="E2598" s="194"/>
      <c r="F2598" s="196"/>
      <c r="G2598" s="196"/>
      <c r="H2598" s="196"/>
      <c r="I2598" s="464"/>
      <c r="J2598" s="47"/>
    </row>
    <row r="2599" spans="1:10" ht="28.75" customHeight="1">
      <c r="A2599" s="333"/>
      <c r="C2599" s="199">
        <v>1</v>
      </c>
      <c r="D2599" s="195" t="s">
        <v>1193</v>
      </c>
      <c r="E2599" s="195"/>
      <c r="F2599" s="200" t="s">
        <v>120</v>
      </c>
      <c r="G2599" s="326">
        <v>1.02</v>
      </c>
      <c r="H2599" s="202">
        <f>BAHAN!$G$63</f>
        <v>23000</v>
      </c>
      <c r="I2599" s="203">
        <f>G2599*H2599</f>
        <v>23460</v>
      </c>
    </row>
    <row r="2600" spans="1:10" ht="15" customHeight="1">
      <c r="A2600" s="333"/>
      <c r="C2600" s="199">
        <v>2</v>
      </c>
      <c r="D2600" s="195" t="s">
        <v>139</v>
      </c>
      <c r="E2600" s="195"/>
      <c r="F2600" s="200" t="s">
        <v>120</v>
      </c>
      <c r="G2600" s="326">
        <v>1.4999999999999999E-2</v>
      </c>
      <c r="H2600" s="202">
        <f>BAHAN!$G$151</f>
        <v>25000</v>
      </c>
      <c r="I2600" s="203">
        <f>G2600*H2600</f>
        <v>375</v>
      </c>
    </row>
    <row r="2601" spans="1:10" ht="15" customHeight="1">
      <c r="A2601" s="333"/>
      <c r="C2601" s="204" t="s">
        <v>85</v>
      </c>
      <c r="D2601" s="215"/>
      <c r="E2601" s="215"/>
      <c r="F2601" s="216"/>
      <c r="G2601" s="216"/>
      <c r="H2601" s="466"/>
      <c r="I2601" s="208">
        <f>SUM(I2599:I2600)</f>
        <v>23835</v>
      </c>
    </row>
    <row r="2602" spans="1:10" ht="15" customHeight="1">
      <c r="A2602" s="333"/>
      <c r="C2602" s="193" t="s">
        <v>86</v>
      </c>
      <c r="D2602" s="194" t="s">
        <v>87</v>
      </c>
      <c r="E2602" s="194"/>
      <c r="F2602" s="196"/>
      <c r="G2602" s="196"/>
      <c r="H2602" s="196"/>
      <c r="I2602" s="464"/>
    </row>
    <row r="2603" spans="1:10" ht="15" customHeight="1">
      <c r="A2603" s="333"/>
      <c r="C2603" s="204" t="s">
        <v>88</v>
      </c>
      <c r="D2603" s="216"/>
      <c r="E2603" s="216"/>
      <c r="F2603" s="216"/>
      <c r="G2603" s="216"/>
      <c r="H2603" s="466"/>
      <c r="I2603" s="467">
        <v>0</v>
      </c>
    </row>
    <row r="2604" spans="1:10" ht="15" customHeight="1">
      <c r="A2604" s="333"/>
      <c r="C2604" s="220" t="s">
        <v>89</v>
      </c>
      <c r="D2604" s="221" t="s">
        <v>90</v>
      </c>
      <c r="E2604" s="682"/>
      <c r="F2604" s="222"/>
      <c r="G2604" s="222"/>
      <c r="H2604" s="225"/>
      <c r="I2604" s="224">
        <f>I2603+I2601+I2597</f>
        <v>26650.400000000001</v>
      </c>
    </row>
    <row r="2605" spans="1:10" ht="15" customHeight="1">
      <c r="A2605" s="333"/>
      <c r="C2605" s="227" t="s">
        <v>91</v>
      </c>
      <c r="D2605" s="228" t="s">
        <v>977</v>
      </c>
      <c r="E2605" s="684"/>
      <c r="F2605" s="229"/>
      <c r="G2605" s="313"/>
      <c r="H2605" s="96">
        <f>$M$3</f>
        <v>0.1</v>
      </c>
      <c r="I2605" s="315">
        <f>I2604*H2605</f>
        <v>2665.0400000000004</v>
      </c>
    </row>
    <row r="2606" spans="1:10" ht="15" customHeight="1">
      <c r="A2606" s="333"/>
      <c r="C2606" s="316" t="s">
        <v>93</v>
      </c>
      <c r="D2606" s="317" t="s">
        <v>94</v>
      </c>
      <c r="E2606" s="323"/>
      <c r="F2606" s="244"/>
      <c r="G2606" s="244"/>
      <c r="H2606" s="401"/>
      <c r="I2606" s="320">
        <f>SUM(I2604:I2605)</f>
        <v>29315.440000000002</v>
      </c>
    </row>
    <row r="2607" spans="1:10" ht="15" customHeight="1">
      <c r="A2607" s="333"/>
      <c r="D2607" s="46"/>
      <c r="F2607" s="335"/>
      <c r="G2607" s="336"/>
      <c r="H2607" s="112"/>
      <c r="I2607" s="47"/>
    </row>
    <row r="2608" spans="1:10" ht="15" customHeight="1">
      <c r="A2608" s="333"/>
      <c r="C2608" s="590" t="s">
        <v>1194</v>
      </c>
      <c r="D2608" s="1311" t="s">
        <v>1195</v>
      </c>
      <c r="E2608" s="1312"/>
      <c r="F2608" s="1312"/>
      <c r="G2608" s="1312"/>
      <c r="H2608" s="1313"/>
      <c r="I2608" s="188">
        <f>ROUNDDOWN(I2626,-2)</f>
        <v>26400</v>
      </c>
    </row>
    <row r="2609" spans="1:10" ht="15" customHeight="1">
      <c r="A2609" s="333"/>
      <c r="C2609" s="189" t="s">
        <v>65</v>
      </c>
      <c r="D2609" s="190" t="s">
        <v>66</v>
      </c>
      <c r="E2609" s="190"/>
      <c r="F2609" s="190" t="s">
        <v>669</v>
      </c>
      <c r="G2609" s="190" t="s">
        <v>67</v>
      </c>
      <c r="H2609" s="190" t="s">
        <v>670</v>
      </c>
      <c r="I2609" s="482" t="s">
        <v>671</v>
      </c>
    </row>
    <row r="2610" spans="1:10" ht="15" customHeight="1">
      <c r="A2610" s="333"/>
      <c r="C2610" s="193" t="s">
        <v>69</v>
      </c>
      <c r="D2610" s="194" t="s">
        <v>672</v>
      </c>
      <c r="E2610" s="194"/>
      <c r="F2610" s="196"/>
      <c r="G2610" s="196"/>
      <c r="H2610" s="196"/>
      <c r="I2610" s="464"/>
    </row>
    <row r="2611" spans="1:10" ht="15" customHeight="1">
      <c r="A2611" s="333"/>
      <c r="C2611" s="199">
        <v>1</v>
      </c>
      <c r="D2611" s="195" t="s">
        <v>8</v>
      </c>
      <c r="E2611" s="195"/>
      <c r="F2611" s="200" t="s">
        <v>10</v>
      </c>
      <c r="G2611" s="628">
        <v>8.0000000000000004E-4</v>
      </c>
      <c r="H2611" s="62">
        <v>176000</v>
      </c>
      <c r="I2611" s="203">
        <f>G2611*H2611</f>
        <v>140.80000000000001</v>
      </c>
    </row>
    <row r="2612" spans="1:10" ht="15" customHeight="1">
      <c r="A2612" s="333"/>
      <c r="C2612" s="199">
        <v>2</v>
      </c>
      <c r="D2612" s="195" t="str">
        <f>D2575</f>
        <v>Pekerja</v>
      </c>
      <c r="E2612" s="195"/>
      <c r="F2612" s="200" t="s">
        <v>10</v>
      </c>
      <c r="G2612" s="628">
        <v>4.0000000000000002E-4</v>
      </c>
      <c r="H2612" s="62">
        <v>176000</v>
      </c>
      <c r="I2612" s="203">
        <f>G2612*H2612</f>
        <v>70.400000000000006</v>
      </c>
    </row>
    <row r="2613" spans="1:10" ht="15" customHeight="1">
      <c r="A2613" s="333"/>
      <c r="C2613" s="199">
        <v>3</v>
      </c>
      <c r="D2613" s="195" t="s">
        <v>119</v>
      </c>
      <c r="E2613" s="195"/>
      <c r="F2613" s="200" t="s">
        <v>10</v>
      </c>
      <c r="G2613" s="628">
        <v>4.0000000000000003E-5</v>
      </c>
      <c r="H2613" s="62">
        <v>196000</v>
      </c>
      <c r="I2613" s="203">
        <f>G2613*H2613</f>
        <v>7.8400000000000007</v>
      </c>
    </row>
    <row r="2614" spans="1:10" ht="15" customHeight="1">
      <c r="A2614" s="333"/>
      <c r="C2614" s="199">
        <v>4</v>
      </c>
      <c r="D2614" s="195" t="s">
        <v>31</v>
      </c>
      <c r="E2614" s="195"/>
      <c r="F2614" s="200" t="s">
        <v>10</v>
      </c>
      <c r="G2614" s="628">
        <v>8.0000000000000007E-5</v>
      </c>
      <c r="H2614" s="62">
        <v>206000</v>
      </c>
      <c r="I2614" s="203">
        <f>G2614*H2614</f>
        <v>16.48</v>
      </c>
    </row>
    <row r="2615" spans="1:10" ht="15" customHeight="1">
      <c r="A2615" s="333"/>
      <c r="C2615" s="204" t="s">
        <v>708</v>
      </c>
      <c r="D2615" s="215"/>
      <c r="E2615" s="215"/>
      <c r="F2615" s="216"/>
      <c r="G2615" s="681"/>
      <c r="H2615" s="466"/>
      <c r="I2615" s="208">
        <f>SUM(I2611:I2614)</f>
        <v>235.52</v>
      </c>
    </row>
    <row r="2616" spans="1:10" ht="15" customHeight="1">
      <c r="A2616" s="333"/>
      <c r="C2616" s="193" t="s">
        <v>72</v>
      </c>
      <c r="D2616" s="194" t="s">
        <v>73</v>
      </c>
      <c r="E2616" s="194"/>
      <c r="F2616" s="196"/>
      <c r="G2616" s="196"/>
      <c r="H2616" s="196"/>
      <c r="I2616" s="464"/>
    </row>
    <row r="2617" spans="1:10" ht="28.75" customHeight="1">
      <c r="A2617" s="333"/>
      <c r="C2617" s="199">
        <v>1</v>
      </c>
      <c r="D2617" s="195" t="s">
        <v>1196</v>
      </c>
      <c r="E2617" s="195"/>
      <c r="F2617" s="200" t="s">
        <v>120</v>
      </c>
      <c r="G2617" s="326">
        <v>1.02</v>
      </c>
      <c r="H2617" s="202">
        <f>BAHAN!$G$63</f>
        <v>23000</v>
      </c>
      <c r="I2617" s="203">
        <f>G2617*H2617</f>
        <v>23460</v>
      </c>
    </row>
    <row r="2618" spans="1:10" ht="15" customHeight="1">
      <c r="A2618" s="333"/>
      <c r="C2618" s="199">
        <v>2</v>
      </c>
      <c r="D2618" s="195" t="s">
        <v>139</v>
      </c>
      <c r="E2618" s="195"/>
      <c r="F2618" s="200" t="s">
        <v>120</v>
      </c>
      <c r="G2618" s="326">
        <v>1.4999999999999999E-2</v>
      </c>
      <c r="H2618" s="202">
        <f>BAHAN!$G$151</f>
        <v>25000</v>
      </c>
      <c r="I2618" s="203">
        <f>G2618*H2618</f>
        <v>375</v>
      </c>
      <c r="J2618" s="47"/>
    </row>
    <row r="2619" spans="1:10" ht="15" customHeight="1">
      <c r="A2619" s="333"/>
      <c r="C2619" s="204" t="s">
        <v>85</v>
      </c>
      <c r="D2619" s="216"/>
      <c r="E2619" s="216"/>
      <c r="F2619" s="216"/>
      <c r="G2619" s="216"/>
      <c r="H2619" s="466"/>
      <c r="I2619" s="208">
        <f>SUM(I2617:I2618)</f>
        <v>23835</v>
      </c>
    </row>
    <row r="2620" spans="1:10" ht="15" customHeight="1">
      <c r="A2620" s="333"/>
      <c r="C2620" s="193" t="s">
        <v>86</v>
      </c>
      <c r="D2620" s="194" t="s">
        <v>87</v>
      </c>
      <c r="E2620" s="194"/>
      <c r="F2620" s="196"/>
      <c r="G2620" s="196"/>
      <c r="H2620" s="196"/>
      <c r="I2620" s="464"/>
    </row>
    <row r="2621" spans="1:10" ht="15" customHeight="1">
      <c r="A2621" s="333"/>
      <c r="C2621" s="209" t="s">
        <v>674</v>
      </c>
      <c r="D2621" s="195" t="s">
        <v>1197</v>
      </c>
      <c r="E2621" s="195"/>
      <c r="F2621" s="210" t="s">
        <v>778</v>
      </c>
      <c r="G2621" s="214">
        <v>2.0000000000000001E-4</v>
      </c>
      <c r="H2621" s="202">
        <v>1</v>
      </c>
      <c r="I2621" s="203">
        <f>G2621*H2621</f>
        <v>2.0000000000000001E-4</v>
      </c>
    </row>
    <row r="2622" spans="1:10" ht="15" customHeight="1">
      <c r="A2622" s="333"/>
      <c r="C2622" s="209" t="s">
        <v>676</v>
      </c>
      <c r="D2622" s="195" t="s">
        <v>1198</v>
      </c>
      <c r="E2622" s="195"/>
      <c r="F2622" s="210" t="s">
        <v>778</v>
      </c>
      <c r="G2622" s="214">
        <v>2.0000000000000001E-4</v>
      </c>
      <c r="H2622" s="202">
        <v>1</v>
      </c>
      <c r="I2622" s="203">
        <f>G2622*H2622</f>
        <v>2.0000000000000001E-4</v>
      </c>
    </row>
    <row r="2623" spans="1:10" ht="15" customHeight="1">
      <c r="A2623" s="333"/>
      <c r="C2623" s="204" t="s">
        <v>88</v>
      </c>
      <c r="D2623" s="216"/>
      <c r="E2623" s="216"/>
      <c r="F2623" s="216"/>
      <c r="G2623" s="216"/>
      <c r="H2623" s="466"/>
      <c r="I2623" s="208">
        <f>SUM(I2621:I2622)</f>
        <v>4.0000000000000002E-4</v>
      </c>
    </row>
    <row r="2624" spans="1:10" ht="15" customHeight="1">
      <c r="A2624" s="333"/>
      <c r="C2624" s="220" t="s">
        <v>89</v>
      </c>
      <c r="D2624" s="221" t="s">
        <v>90</v>
      </c>
      <c r="E2624" s="682"/>
      <c r="F2624" s="682"/>
      <c r="G2624" s="682"/>
      <c r="H2624" s="683"/>
      <c r="I2624" s="224">
        <f>I2623+I2619+I2615</f>
        <v>24070.520400000001</v>
      </c>
    </row>
    <row r="2625" spans="1:10" ht="15" customHeight="1">
      <c r="A2625" s="333"/>
      <c r="C2625" s="220" t="s">
        <v>91</v>
      </c>
      <c r="D2625" s="221" t="s">
        <v>977</v>
      </c>
      <c r="E2625" s="682"/>
      <c r="F2625" s="682"/>
      <c r="G2625" s="683"/>
      <c r="H2625" s="96">
        <f>$M$3</f>
        <v>0.1</v>
      </c>
      <c r="I2625" s="224">
        <f>I2624*H2625</f>
        <v>2407.05204</v>
      </c>
    </row>
    <row r="2626" spans="1:10" ht="15" customHeight="1">
      <c r="A2626" s="333"/>
      <c r="C2626" s="329" t="s">
        <v>93</v>
      </c>
      <c r="D2626" s="330" t="s">
        <v>94</v>
      </c>
      <c r="E2626" s="688"/>
      <c r="F2626" s="688"/>
      <c r="G2626" s="688"/>
      <c r="H2626" s="689"/>
      <c r="I2626" s="303">
        <f>SUM(I2624:I2625)</f>
        <v>26477.57244</v>
      </c>
    </row>
    <row r="2627" spans="1:10" ht="15" customHeight="1">
      <c r="A2627" s="333"/>
      <c r="D2627" s="46"/>
      <c r="F2627" s="335"/>
      <c r="G2627" s="336"/>
      <c r="H2627" s="112"/>
      <c r="I2627" s="47"/>
    </row>
    <row r="2628" spans="1:10" ht="15" customHeight="1">
      <c r="A2628" s="333"/>
      <c r="C2628" s="574" t="s">
        <v>1199</v>
      </c>
      <c r="D2628" s="1311" t="s">
        <v>1200</v>
      </c>
      <c r="E2628" s="1312"/>
      <c r="F2628" s="1312"/>
      <c r="G2628" s="1312"/>
      <c r="H2628" s="1313"/>
      <c r="I2628" s="188">
        <f>ROUNDDOWN(I2646,-2)</f>
        <v>26400</v>
      </c>
    </row>
    <row r="2629" spans="1:10" ht="15" customHeight="1">
      <c r="A2629" s="333"/>
      <c r="C2629" s="189" t="s">
        <v>65</v>
      </c>
      <c r="D2629" s="190" t="s">
        <v>66</v>
      </c>
      <c r="E2629" s="190"/>
      <c r="F2629" s="190" t="s">
        <v>669</v>
      </c>
      <c r="G2629" s="190" t="s">
        <v>67</v>
      </c>
      <c r="H2629" s="190" t="s">
        <v>670</v>
      </c>
      <c r="I2629" s="482" t="s">
        <v>671</v>
      </c>
    </row>
    <row r="2630" spans="1:10" ht="15" customHeight="1">
      <c r="A2630" s="333"/>
      <c r="C2630" s="193" t="s">
        <v>69</v>
      </c>
      <c r="D2630" s="194" t="s">
        <v>672</v>
      </c>
      <c r="E2630" s="194"/>
      <c r="F2630" s="196"/>
      <c r="G2630" s="196"/>
      <c r="H2630" s="196"/>
      <c r="I2630" s="464"/>
    </row>
    <row r="2631" spans="1:10" ht="15" customHeight="1">
      <c r="A2631" s="333"/>
      <c r="C2631" s="199">
        <v>1</v>
      </c>
      <c r="D2631" s="195" t="s">
        <v>8</v>
      </c>
      <c r="E2631" s="195"/>
      <c r="F2631" s="200" t="s">
        <v>10</v>
      </c>
      <c r="G2631" s="628">
        <v>8.0000000000000004E-4</v>
      </c>
      <c r="H2631" s="62">
        <v>176000</v>
      </c>
      <c r="I2631" s="203">
        <f>G2631*H2631</f>
        <v>140.80000000000001</v>
      </c>
    </row>
    <row r="2632" spans="1:10" ht="15" customHeight="1">
      <c r="A2632" s="333"/>
      <c r="C2632" s="199">
        <v>2</v>
      </c>
      <c r="D2632" s="195" t="str">
        <f>D2595</f>
        <v>Kepala tukang</v>
      </c>
      <c r="E2632" s="195"/>
      <c r="F2632" s="200" t="s">
        <v>10</v>
      </c>
      <c r="G2632" s="628">
        <v>4.0000000000000002E-4</v>
      </c>
      <c r="H2632" s="62">
        <v>196000</v>
      </c>
      <c r="I2632" s="203">
        <f>G2632*H2632</f>
        <v>78.400000000000006</v>
      </c>
    </row>
    <row r="2633" spans="1:10" ht="15" customHeight="1">
      <c r="A2633" s="333"/>
      <c r="C2633" s="199">
        <v>3</v>
      </c>
      <c r="D2633" s="195" t="s">
        <v>119</v>
      </c>
      <c r="E2633" s="195"/>
      <c r="F2633" s="200" t="s">
        <v>10</v>
      </c>
      <c r="G2633" s="628">
        <v>4.0000000000000003E-5</v>
      </c>
      <c r="H2633" s="62">
        <v>196000</v>
      </c>
      <c r="I2633" s="203">
        <f>G2633*H2633</f>
        <v>7.8400000000000007</v>
      </c>
    </row>
    <row r="2634" spans="1:10" ht="15" customHeight="1">
      <c r="A2634" s="333"/>
      <c r="C2634" s="199">
        <v>4</v>
      </c>
      <c r="D2634" s="195" t="s">
        <v>31</v>
      </c>
      <c r="E2634" s="195"/>
      <c r="F2634" s="200" t="s">
        <v>10</v>
      </c>
      <c r="G2634" s="628">
        <v>8.0000000000000007E-5</v>
      </c>
      <c r="H2634" s="62">
        <v>206000</v>
      </c>
      <c r="I2634" s="203">
        <f>G2634*H2634</f>
        <v>16.48</v>
      </c>
    </row>
    <row r="2635" spans="1:10" ht="15" customHeight="1">
      <c r="A2635" s="333"/>
      <c r="C2635" s="204" t="s">
        <v>708</v>
      </c>
      <c r="D2635" s="216"/>
      <c r="E2635" s="216"/>
      <c r="F2635" s="216"/>
      <c r="G2635" s="681"/>
      <c r="H2635" s="466"/>
      <c r="I2635" s="208">
        <f>SUM(I2631:I2634)</f>
        <v>243.52</v>
      </c>
    </row>
    <row r="2636" spans="1:10" ht="15" customHeight="1">
      <c r="A2636" s="333"/>
      <c r="C2636" s="193" t="s">
        <v>72</v>
      </c>
      <c r="D2636" s="194" t="s">
        <v>73</v>
      </c>
      <c r="E2636" s="194"/>
      <c r="F2636" s="196"/>
      <c r="G2636" s="196"/>
      <c r="H2636" s="196"/>
      <c r="I2636" s="464"/>
    </row>
    <row r="2637" spans="1:10" ht="15" customHeight="1">
      <c r="A2637" s="333"/>
      <c r="B2637" s="113"/>
      <c r="C2637" s="199">
        <v>1</v>
      </c>
      <c r="D2637" s="195" t="s">
        <v>1201</v>
      </c>
      <c r="E2637" s="195"/>
      <c r="F2637" s="200" t="s">
        <v>120</v>
      </c>
      <c r="G2637" s="326">
        <v>1.02</v>
      </c>
      <c r="H2637" s="202">
        <f>BAHAN!$G$63</f>
        <v>23000</v>
      </c>
      <c r="I2637" s="203">
        <f>G2637*H2637</f>
        <v>23460</v>
      </c>
      <c r="J2637" s="47"/>
    </row>
    <row r="2638" spans="1:10" ht="15" customHeight="1">
      <c r="A2638" s="333"/>
      <c r="C2638" s="199">
        <v>2</v>
      </c>
      <c r="D2638" s="195" t="s">
        <v>139</v>
      </c>
      <c r="E2638" s="195"/>
      <c r="F2638" s="200" t="s">
        <v>120</v>
      </c>
      <c r="G2638" s="326">
        <v>1.4999999999999999E-2</v>
      </c>
      <c r="H2638" s="202">
        <f>BAHAN!$G$151</f>
        <v>25000</v>
      </c>
      <c r="I2638" s="203">
        <f>G2638*H2638</f>
        <v>375</v>
      </c>
    </row>
    <row r="2639" spans="1:10" ht="15" customHeight="1">
      <c r="A2639" s="333"/>
      <c r="C2639" s="204" t="s">
        <v>85</v>
      </c>
      <c r="D2639" s="216"/>
      <c r="E2639" s="216"/>
      <c r="F2639" s="216"/>
      <c r="G2639" s="216"/>
      <c r="H2639" s="466"/>
      <c r="I2639" s="208">
        <f>SUM(I2637:I2638)</f>
        <v>23835</v>
      </c>
    </row>
    <row r="2640" spans="1:10" ht="15" customHeight="1">
      <c r="A2640" s="333"/>
      <c r="C2640" s="193" t="s">
        <v>86</v>
      </c>
      <c r="D2640" s="194" t="s">
        <v>87</v>
      </c>
      <c r="E2640" s="194"/>
      <c r="F2640" s="196"/>
      <c r="G2640" s="196"/>
      <c r="H2640" s="196"/>
      <c r="I2640" s="464"/>
    </row>
    <row r="2641" spans="1:10" ht="15" customHeight="1">
      <c r="A2641" s="333"/>
      <c r="C2641" s="209" t="s">
        <v>674</v>
      </c>
      <c r="D2641" s="195" t="s">
        <v>1197</v>
      </c>
      <c r="E2641" s="195"/>
      <c r="F2641" s="210" t="s">
        <v>778</v>
      </c>
      <c r="G2641" s="214">
        <v>2.0000000000000001E-4</v>
      </c>
      <c r="H2641" s="202">
        <v>1</v>
      </c>
      <c r="I2641" s="203">
        <f>G2641*H2641</f>
        <v>2.0000000000000001E-4</v>
      </c>
    </row>
    <row r="2642" spans="1:10" ht="15" customHeight="1">
      <c r="A2642" s="333"/>
      <c r="C2642" s="209" t="s">
        <v>676</v>
      </c>
      <c r="D2642" s="195" t="s">
        <v>1198</v>
      </c>
      <c r="E2642" s="195"/>
      <c r="F2642" s="210" t="s">
        <v>778</v>
      </c>
      <c r="G2642" s="214">
        <v>2.0000000000000001E-4</v>
      </c>
      <c r="H2642" s="202">
        <v>1</v>
      </c>
      <c r="I2642" s="203">
        <f>G2642*H2642</f>
        <v>2.0000000000000001E-4</v>
      </c>
    </row>
    <row r="2643" spans="1:10" ht="15" customHeight="1">
      <c r="A2643" s="333"/>
      <c r="C2643" s="204" t="s">
        <v>88</v>
      </c>
      <c r="D2643" s="216"/>
      <c r="E2643" s="216"/>
      <c r="F2643" s="216"/>
      <c r="G2643" s="216"/>
      <c r="H2643" s="466"/>
      <c r="I2643" s="208">
        <f>SUM(I2641:I2642)</f>
        <v>4.0000000000000002E-4</v>
      </c>
    </row>
    <row r="2644" spans="1:10" ht="15" customHeight="1">
      <c r="A2644" s="333"/>
      <c r="C2644" s="220" t="s">
        <v>89</v>
      </c>
      <c r="D2644" s="221" t="s">
        <v>90</v>
      </c>
      <c r="E2644" s="682"/>
      <c r="F2644" s="222"/>
      <c r="G2644" s="222"/>
      <c r="H2644" s="683"/>
      <c r="I2644" s="224">
        <f>I2643+I2639+I2635</f>
        <v>24078.520400000001</v>
      </c>
    </row>
    <row r="2645" spans="1:10" ht="15" customHeight="1">
      <c r="A2645" s="333"/>
      <c r="C2645" s="227" t="s">
        <v>91</v>
      </c>
      <c r="D2645" s="228" t="s">
        <v>977</v>
      </c>
      <c r="E2645" s="684"/>
      <c r="F2645" s="229"/>
      <c r="G2645" s="313"/>
      <c r="H2645" s="96">
        <f>$M$3</f>
        <v>0.1</v>
      </c>
      <c r="I2645" s="315">
        <f>I2644*H2645</f>
        <v>2407.8520400000002</v>
      </c>
    </row>
    <row r="2646" spans="1:10" ht="15" customHeight="1">
      <c r="A2646" s="333"/>
      <c r="C2646" s="316" t="s">
        <v>93</v>
      </c>
      <c r="D2646" s="317" t="s">
        <v>94</v>
      </c>
      <c r="E2646" s="323"/>
      <c r="F2646" s="244"/>
      <c r="G2646" s="244"/>
      <c r="H2646" s="686"/>
      <c r="I2646" s="320">
        <f>SUM(I2644:I2645)</f>
        <v>26486.372440000003</v>
      </c>
    </row>
    <row r="2647" spans="1:10" ht="15" customHeight="1">
      <c r="A2647" s="333"/>
      <c r="D2647" s="46"/>
      <c r="F2647" s="335"/>
      <c r="G2647" s="336"/>
      <c r="H2647" s="112"/>
      <c r="I2647" s="47"/>
    </row>
    <row r="2648" spans="1:10" ht="15" customHeight="1">
      <c r="A2648" s="333"/>
      <c r="C2648" s="579" t="s">
        <v>1202</v>
      </c>
      <c r="D2648" s="1311" t="s">
        <v>1203</v>
      </c>
      <c r="E2648" s="1312"/>
      <c r="F2648" s="1312"/>
      <c r="G2648" s="1312"/>
      <c r="H2648" s="1312"/>
      <c r="I2648" s="188">
        <f>ROUNDDOWN(I2664,-2)</f>
        <v>34400</v>
      </c>
    </row>
    <row r="2649" spans="1:10" ht="15" customHeight="1">
      <c r="A2649" s="333"/>
      <c r="C2649" s="189" t="s">
        <v>65</v>
      </c>
      <c r="D2649" s="190" t="s">
        <v>66</v>
      </c>
      <c r="E2649" s="190"/>
      <c r="F2649" s="190" t="s">
        <v>669</v>
      </c>
      <c r="G2649" s="190" t="s">
        <v>67</v>
      </c>
      <c r="H2649" s="190" t="s">
        <v>670</v>
      </c>
      <c r="I2649" s="482" t="s">
        <v>671</v>
      </c>
    </row>
    <row r="2650" spans="1:10" ht="15" customHeight="1">
      <c r="A2650" s="333"/>
      <c r="C2650" s="193" t="s">
        <v>69</v>
      </c>
      <c r="D2650" s="194" t="s">
        <v>672</v>
      </c>
      <c r="E2650" s="194"/>
      <c r="F2650" s="196"/>
      <c r="G2650" s="196"/>
      <c r="H2650" s="196"/>
      <c r="I2650" s="464"/>
    </row>
    <row r="2651" spans="1:10" ht="15" customHeight="1">
      <c r="A2651" s="333"/>
      <c r="C2651" s="199">
        <v>1</v>
      </c>
      <c r="D2651" s="195" t="s">
        <v>8</v>
      </c>
      <c r="E2651" s="195"/>
      <c r="F2651" s="200" t="s">
        <v>10</v>
      </c>
      <c r="G2651" s="628">
        <v>1.6E-2</v>
      </c>
      <c r="H2651" s="62">
        <v>176000</v>
      </c>
      <c r="I2651" s="203">
        <f>G2651*H2651</f>
        <v>2816</v>
      </c>
    </row>
    <row r="2652" spans="1:10" ht="15" customHeight="1">
      <c r="A2652" s="333"/>
      <c r="C2652" s="199">
        <v>2</v>
      </c>
      <c r="D2652" s="195" t="s">
        <v>160</v>
      </c>
      <c r="E2652" s="195"/>
      <c r="F2652" s="200" t="s">
        <v>10</v>
      </c>
      <c r="G2652" s="628">
        <v>1.6E-2</v>
      </c>
      <c r="H2652" s="62">
        <v>186000</v>
      </c>
      <c r="I2652" s="203">
        <f>G2652*H2652</f>
        <v>2976</v>
      </c>
    </row>
    <row r="2653" spans="1:10" ht="15" customHeight="1">
      <c r="A2653" s="333"/>
      <c r="C2653" s="199">
        <v>3</v>
      </c>
      <c r="D2653" s="195" t="s">
        <v>119</v>
      </c>
      <c r="E2653" s="195"/>
      <c r="F2653" s="200" t="s">
        <v>10</v>
      </c>
      <c r="G2653" s="628">
        <v>1.6000000000000001E-3</v>
      </c>
      <c r="H2653" s="62">
        <v>196000</v>
      </c>
      <c r="I2653" s="203">
        <f>G2653*H2653</f>
        <v>313.60000000000002</v>
      </c>
    </row>
    <row r="2654" spans="1:10" ht="15" customHeight="1">
      <c r="A2654" s="333"/>
      <c r="C2654" s="199">
        <v>4</v>
      </c>
      <c r="D2654" s="195" t="s">
        <v>31</v>
      </c>
      <c r="E2654" s="195"/>
      <c r="F2654" s="200" t="s">
        <v>10</v>
      </c>
      <c r="G2654" s="628">
        <v>1.6000000000000001E-3</v>
      </c>
      <c r="H2654" s="62">
        <v>206000</v>
      </c>
      <c r="I2654" s="203">
        <f>G2654*H2654</f>
        <v>329.6</v>
      </c>
    </row>
    <row r="2655" spans="1:10" ht="15" customHeight="1">
      <c r="A2655" s="333"/>
      <c r="C2655" s="204" t="s">
        <v>708</v>
      </c>
      <c r="D2655" s="216"/>
      <c r="E2655" s="216"/>
      <c r="F2655" s="216"/>
      <c r="G2655" s="681"/>
      <c r="H2655" s="466"/>
      <c r="I2655" s="208">
        <f>SUM(I2651:I2654)</f>
        <v>6435.2000000000007</v>
      </c>
    </row>
    <row r="2656" spans="1:10" ht="15" customHeight="1">
      <c r="A2656" s="333"/>
      <c r="B2656" s="113"/>
      <c r="C2656" s="193" t="s">
        <v>72</v>
      </c>
      <c r="D2656" s="194" t="s">
        <v>73</v>
      </c>
      <c r="E2656" s="194"/>
      <c r="F2656" s="196"/>
      <c r="G2656" s="196"/>
      <c r="H2656" s="196"/>
      <c r="I2656" s="464"/>
      <c r="J2656" s="47"/>
    </row>
    <row r="2657" spans="1:9" ht="24.5" customHeight="1">
      <c r="A2657" s="333"/>
      <c r="C2657" s="199">
        <v>1</v>
      </c>
      <c r="D2657" s="195" t="s">
        <v>1190</v>
      </c>
      <c r="E2657" s="195"/>
      <c r="F2657" s="200" t="s">
        <v>120</v>
      </c>
      <c r="G2657" s="326">
        <v>1.05</v>
      </c>
      <c r="H2657" s="202">
        <f>BAHAN!$G$63</f>
        <v>23000</v>
      </c>
      <c r="I2657" s="203">
        <f>G2657*H2657</f>
        <v>24150</v>
      </c>
    </row>
    <row r="2658" spans="1:9" ht="15" customHeight="1">
      <c r="A2658" s="333"/>
      <c r="C2658" s="199">
        <v>2</v>
      </c>
      <c r="D2658" s="195" t="s">
        <v>139</v>
      </c>
      <c r="E2658" s="195"/>
      <c r="F2658" s="200" t="s">
        <v>120</v>
      </c>
      <c r="G2658" s="618">
        <v>2.8000000000000001E-2</v>
      </c>
      <c r="H2658" s="202">
        <f>BAHAN!$G$151</f>
        <v>25000</v>
      </c>
      <c r="I2658" s="203">
        <f>G2658*H2658</f>
        <v>700</v>
      </c>
    </row>
    <row r="2659" spans="1:9" ht="15" customHeight="1">
      <c r="A2659" s="333"/>
      <c r="C2659" s="204" t="s">
        <v>85</v>
      </c>
      <c r="D2659" s="216"/>
      <c r="E2659" s="216"/>
      <c r="F2659" s="216"/>
      <c r="G2659" s="216"/>
      <c r="H2659" s="466"/>
      <c r="I2659" s="208">
        <f>SUM(I2657:I2658)</f>
        <v>24850</v>
      </c>
    </row>
    <row r="2660" spans="1:9" ht="15" customHeight="1">
      <c r="A2660" s="333"/>
      <c r="C2660" s="193" t="s">
        <v>86</v>
      </c>
      <c r="D2660" s="194" t="s">
        <v>87</v>
      </c>
      <c r="E2660" s="194"/>
      <c r="F2660" s="196"/>
      <c r="G2660" s="196"/>
      <c r="H2660" s="196"/>
      <c r="I2660" s="464"/>
    </row>
    <row r="2661" spans="1:9" ht="15" customHeight="1">
      <c r="A2661" s="333"/>
      <c r="C2661" s="204" t="s">
        <v>88</v>
      </c>
      <c r="D2661" s="216"/>
      <c r="E2661" s="216"/>
      <c r="F2661" s="216"/>
      <c r="G2661" s="216"/>
      <c r="H2661" s="466"/>
      <c r="I2661" s="467">
        <v>0</v>
      </c>
    </row>
    <row r="2662" spans="1:9" ht="15" customHeight="1">
      <c r="A2662" s="333"/>
      <c r="C2662" s="227" t="s">
        <v>89</v>
      </c>
      <c r="D2662" s="228" t="s">
        <v>90</v>
      </c>
      <c r="E2662" s="684"/>
      <c r="F2662" s="229"/>
      <c r="G2662" s="229"/>
      <c r="H2662" s="685"/>
      <c r="I2662" s="315">
        <f>I2661+I2659+I2655</f>
        <v>31285.200000000001</v>
      </c>
    </row>
    <row r="2663" spans="1:9" ht="15" customHeight="1">
      <c r="A2663" s="333"/>
      <c r="C2663" s="690" t="s">
        <v>91</v>
      </c>
      <c r="D2663" s="691" t="s">
        <v>977</v>
      </c>
      <c r="E2663" s="692"/>
      <c r="F2663" s="693"/>
      <c r="G2663" s="694"/>
      <c r="H2663" s="96">
        <f>$M$3</f>
        <v>0.1</v>
      </c>
      <c r="I2663" s="695">
        <f>I2662*H2663</f>
        <v>3128.5200000000004</v>
      </c>
    </row>
    <row r="2664" spans="1:9" ht="15" customHeight="1">
      <c r="A2664" s="333"/>
      <c r="C2664" s="329" t="s">
        <v>93</v>
      </c>
      <c r="D2664" s="330" t="s">
        <v>94</v>
      </c>
      <c r="E2664" s="688"/>
      <c r="F2664" s="247"/>
      <c r="G2664" s="247"/>
      <c r="H2664" s="689"/>
      <c r="I2664" s="303">
        <f>SUM(I2662:I2663)</f>
        <v>34413.72</v>
      </c>
    </row>
    <row r="2665" spans="1:9" ht="15" customHeight="1">
      <c r="A2665" s="333"/>
      <c r="D2665" s="46"/>
      <c r="F2665" s="335"/>
      <c r="G2665" s="336"/>
      <c r="H2665" s="112"/>
      <c r="I2665" s="47"/>
    </row>
    <row r="2666" spans="1:9" ht="15" customHeight="1">
      <c r="A2666" s="333"/>
      <c r="C2666" s="590" t="s">
        <v>1204</v>
      </c>
      <c r="D2666" s="1311" t="s">
        <v>1205</v>
      </c>
      <c r="E2666" s="1312"/>
      <c r="F2666" s="1312"/>
      <c r="G2666" s="1312"/>
      <c r="H2666" s="1313"/>
      <c r="I2666" s="188">
        <f>ROUNDDOWN(I2682,-2)</f>
        <v>34400</v>
      </c>
    </row>
    <row r="2667" spans="1:9" ht="15" customHeight="1">
      <c r="A2667" s="333"/>
      <c r="C2667" s="189" t="s">
        <v>65</v>
      </c>
      <c r="D2667" s="190" t="s">
        <v>66</v>
      </c>
      <c r="E2667" s="190"/>
      <c r="F2667" s="190" t="s">
        <v>669</v>
      </c>
      <c r="G2667" s="190" t="s">
        <v>67</v>
      </c>
      <c r="H2667" s="190" t="s">
        <v>670</v>
      </c>
      <c r="I2667" s="482" t="s">
        <v>671</v>
      </c>
    </row>
    <row r="2668" spans="1:9" ht="15" customHeight="1">
      <c r="A2668" s="333"/>
      <c r="C2668" s="193" t="s">
        <v>69</v>
      </c>
      <c r="D2668" s="194" t="s">
        <v>672</v>
      </c>
      <c r="E2668" s="194"/>
      <c r="F2668" s="196"/>
      <c r="G2668" s="196"/>
      <c r="H2668" s="196"/>
      <c r="I2668" s="464"/>
    </row>
    <row r="2669" spans="1:9" ht="15" customHeight="1">
      <c r="A2669" s="333"/>
      <c r="C2669" s="199">
        <v>1</v>
      </c>
      <c r="D2669" s="195" t="s">
        <v>8</v>
      </c>
      <c r="E2669" s="195"/>
      <c r="F2669" s="200" t="s">
        <v>10</v>
      </c>
      <c r="G2669" s="628">
        <v>1.6E-2</v>
      </c>
      <c r="H2669" s="62">
        <v>176000</v>
      </c>
      <c r="I2669" s="203">
        <f>G2669*H2669</f>
        <v>2816</v>
      </c>
    </row>
    <row r="2670" spans="1:9" ht="15" customHeight="1">
      <c r="A2670" s="333"/>
      <c r="C2670" s="199">
        <v>2</v>
      </c>
      <c r="D2670" s="195" t="s">
        <v>160</v>
      </c>
      <c r="E2670" s="195"/>
      <c r="F2670" s="200" t="s">
        <v>10</v>
      </c>
      <c r="G2670" s="628">
        <v>1.6E-2</v>
      </c>
      <c r="H2670" s="62">
        <v>186000</v>
      </c>
      <c r="I2670" s="203">
        <f>G2670*H2670</f>
        <v>2976</v>
      </c>
    </row>
    <row r="2671" spans="1:9" ht="15" customHeight="1">
      <c r="A2671" s="333"/>
      <c r="C2671" s="199">
        <v>3</v>
      </c>
      <c r="D2671" s="195" t="s">
        <v>119</v>
      </c>
      <c r="E2671" s="195"/>
      <c r="F2671" s="200" t="s">
        <v>10</v>
      </c>
      <c r="G2671" s="628">
        <v>1.6000000000000001E-3</v>
      </c>
      <c r="H2671" s="62">
        <v>196000</v>
      </c>
      <c r="I2671" s="203">
        <f>G2671*H2671</f>
        <v>313.60000000000002</v>
      </c>
    </row>
    <row r="2672" spans="1:9" ht="15" customHeight="1">
      <c r="A2672" s="333"/>
      <c r="C2672" s="199">
        <v>4</v>
      </c>
      <c r="D2672" s="195" t="s">
        <v>31</v>
      </c>
      <c r="E2672" s="195"/>
      <c r="F2672" s="200" t="s">
        <v>10</v>
      </c>
      <c r="G2672" s="628">
        <v>1.6000000000000001E-3</v>
      </c>
      <c r="H2672" s="62">
        <v>206000</v>
      </c>
      <c r="I2672" s="203">
        <f>G2672*H2672</f>
        <v>329.6</v>
      </c>
    </row>
    <row r="2673" spans="1:10" ht="15" customHeight="1">
      <c r="A2673" s="333"/>
      <c r="C2673" s="285" t="s">
        <v>708</v>
      </c>
      <c r="D2673" s="216"/>
      <c r="E2673" s="216"/>
      <c r="F2673" s="216"/>
      <c r="G2673" s="681"/>
      <c r="H2673" s="466"/>
      <c r="I2673" s="208">
        <f>SUM(I2669:I2672)</f>
        <v>6435.2000000000007</v>
      </c>
    </row>
    <row r="2674" spans="1:10" ht="15" customHeight="1">
      <c r="A2674" s="333"/>
      <c r="C2674" s="193" t="s">
        <v>72</v>
      </c>
      <c r="D2674" s="194" t="s">
        <v>73</v>
      </c>
      <c r="E2674" s="194"/>
      <c r="F2674" s="196"/>
      <c r="G2674" s="196"/>
      <c r="H2674" s="196"/>
      <c r="I2674" s="464"/>
    </row>
    <row r="2675" spans="1:10" ht="24.5" customHeight="1">
      <c r="A2675" s="333"/>
      <c r="B2675" s="113"/>
      <c r="C2675" s="199">
        <v>1</v>
      </c>
      <c r="D2675" s="195" t="s">
        <v>1193</v>
      </c>
      <c r="E2675" s="195"/>
      <c r="F2675" s="200" t="s">
        <v>120</v>
      </c>
      <c r="G2675" s="326">
        <v>1.05</v>
      </c>
      <c r="H2675" s="202">
        <f>BAHAN!$G$63</f>
        <v>23000</v>
      </c>
      <c r="I2675" s="203">
        <f>G2675*H2675</f>
        <v>24150</v>
      </c>
      <c r="J2675" s="47"/>
    </row>
    <row r="2676" spans="1:10" ht="15" customHeight="1">
      <c r="A2676" s="333"/>
      <c r="C2676" s="199">
        <v>2</v>
      </c>
      <c r="D2676" s="195" t="s">
        <v>139</v>
      </c>
      <c r="E2676" s="195"/>
      <c r="F2676" s="200" t="s">
        <v>120</v>
      </c>
      <c r="G2676" s="618">
        <v>2.8000000000000001E-2</v>
      </c>
      <c r="H2676" s="202">
        <f>BAHAN!$G$151</f>
        <v>25000</v>
      </c>
      <c r="I2676" s="203">
        <f>G2676*H2676</f>
        <v>700</v>
      </c>
    </row>
    <row r="2677" spans="1:10" ht="15" customHeight="1">
      <c r="A2677" s="333"/>
      <c r="C2677" s="285" t="s">
        <v>85</v>
      </c>
      <c r="D2677" s="216"/>
      <c r="E2677" s="216"/>
      <c r="F2677" s="216"/>
      <c r="G2677" s="216"/>
      <c r="H2677" s="466"/>
      <c r="I2677" s="208">
        <f>SUM(I2675:I2676)</f>
        <v>24850</v>
      </c>
    </row>
    <row r="2678" spans="1:10" ht="15" customHeight="1">
      <c r="A2678" s="333"/>
      <c r="C2678" s="193" t="s">
        <v>86</v>
      </c>
      <c r="D2678" s="194" t="s">
        <v>87</v>
      </c>
      <c r="E2678" s="194"/>
      <c r="F2678" s="196"/>
      <c r="G2678" s="196"/>
      <c r="H2678" s="196"/>
      <c r="I2678" s="464"/>
    </row>
    <row r="2679" spans="1:10" ht="15" customHeight="1">
      <c r="A2679" s="333"/>
      <c r="C2679" s="285" t="s">
        <v>88</v>
      </c>
      <c r="D2679" s="216"/>
      <c r="E2679" s="216"/>
      <c r="F2679" s="216"/>
      <c r="G2679" s="216"/>
      <c r="H2679" s="466"/>
      <c r="I2679" s="467">
        <v>0</v>
      </c>
    </row>
    <row r="2680" spans="1:10" ht="15" customHeight="1">
      <c r="A2680" s="333"/>
      <c r="C2680" s="220" t="s">
        <v>89</v>
      </c>
      <c r="D2680" s="221" t="s">
        <v>90</v>
      </c>
      <c r="E2680" s="682"/>
      <c r="F2680" s="222"/>
      <c r="G2680" s="222"/>
      <c r="H2680" s="225"/>
      <c r="I2680" s="224">
        <f>I2679+I2677+I2673</f>
        <v>31285.200000000001</v>
      </c>
    </row>
    <row r="2681" spans="1:10" ht="15" customHeight="1">
      <c r="A2681" s="333"/>
      <c r="C2681" s="227" t="s">
        <v>91</v>
      </c>
      <c r="D2681" s="228" t="s">
        <v>977</v>
      </c>
      <c r="E2681" s="684"/>
      <c r="F2681" s="229"/>
      <c r="G2681" s="313"/>
      <c r="H2681" s="96">
        <f>$M$3</f>
        <v>0.1</v>
      </c>
      <c r="I2681" s="315">
        <f>I2680*H2681</f>
        <v>3128.5200000000004</v>
      </c>
    </row>
    <row r="2682" spans="1:10" ht="15" customHeight="1">
      <c r="A2682" s="333"/>
      <c r="C2682" s="316" t="s">
        <v>93</v>
      </c>
      <c r="D2682" s="317" t="s">
        <v>94</v>
      </c>
      <c r="E2682" s="323"/>
      <c r="F2682" s="244"/>
      <c r="G2682" s="244"/>
      <c r="H2682" s="401"/>
      <c r="I2682" s="696">
        <f>SUM(I2680:I2681)</f>
        <v>34413.72</v>
      </c>
    </row>
    <row r="2683" spans="1:10" ht="15" customHeight="1">
      <c r="A2683" s="333"/>
      <c r="C2683" s="46"/>
      <c r="D2683" s="46"/>
      <c r="G2683" s="102"/>
      <c r="H2683" s="112"/>
      <c r="I2683" s="47"/>
    </row>
    <row r="2684" spans="1:10" ht="25.25" customHeight="1">
      <c r="A2684" s="333"/>
      <c r="C2684" s="574" t="s">
        <v>1206</v>
      </c>
      <c r="D2684" s="1311" t="s">
        <v>1207</v>
      </c>
      <c r="E2684" s="1312"/>
      <c r="F2684" s="1312"/>
      <c r="G2684" s="1312"/>
      <c r="H2684" s="1313"/>
      <c r="I2684" s="188">
        <f>ROUNDDOWN(I2702,-2)</f>
        <v>27800</v>
      </c>
    </row>
    <row r="2685" spans="1:10" ht="15" customHeight="1">
      <c r="A2685" s="333"/>
      <c r="C2685" s="189" t="s">
        <v>65</v>
      </c>
      <c r="D2685" s="190" t="s">
        <v>66</v>
      </c>
      <c r="E2685" s="190"/>
      <c r="F2685" s="190" t="s">
        <v>669</v>
      </c>
      <c r="G2685" s="190" t="s">
        <v>67</v>
      </c>
      <c r="H2685" s="190" t="s">
        <v>670</v>
      </c>
      <c r="I2685" s="482" t="s">
        <v>671</v>
      </c>
    </row>
    <row r="2686" spans="1:10" ht="15" customHeight="1">
      <c r="A2686" s="333"/>
      <c r="C2686" s="193" t="s">
        <v>69</v>
      </c>
      <c r="D2686" s="194" t="s">
        <v>672</v>
      </c>
      <c r="E2686" s="194"/>
      <c r="F2686" s="196"/>
      <c r="G2686" s="196"/>
      <c r="H2686" s="196"/>
      <c r="I2686" s="464"/>
    </row>
    <row r="2687" spans="1:10" ht="15" customHeight="1">
      <c r="A2687" s="333"/>
      <c r="C2687" s="199">
        <v>1</v>
      </c>
      <c r="D2687" s="195" t="s">
        <v>8</v>
      </c>
      <c r="E2687" s="195"/>
      <c r="F2687" s="200" t="s">
        <v>10</v>
      </c>
      <c r="G2687" s="628">
        <v>1.6000000000000001E-3</v>
      </c>
      <c r="H2687" s="62">
        <v>176000</v>
      </c>
      <c r="I2687" s="203">
        <f>G2687*H2687</f>
        <v>281.60000000000002</v>
      </c>
    </row>
    <row r="2688" spans="1:10" ht="15" customHeight="1">
      <c r="A2688" s="333"/>
      <c r="C2688" s="199">
        <v>2</v>
      </c>
      <c r="D2688" s="195" t="str">
        <f>D2651</f>
        <v>Pekerja</v>
      </c>
      <c r="E2688" s="195"/>
      <c r="F2688" s="200" t="s">
        <v>10</v>
      </c>
      <c r="G2688" s="628">
        <v>8.0000000000000004E-4</v>
      </c>
      <c r="H2688" s="62">
        <v>176000</v>
      </c>
      <c r="I2688" s="203">
        <f>G2688*H2688</f>
        <v>140.80000000000001</v>
      </c>
    </row>
    <row r="2689" spans="1:10" ht="15" customHeight="1">
      <c r="A2689" s="333"/>
      <c r="C2689" s="199">
        <v>3</v>
      </c>
      <c r="D2689" s="195" t="s">
        <v>119</v>
      </c>
      <c r="E2689" s="195"/>
      <c r="F2689" s="200" t="s">
        <v>10</v>
      </c>
      <c r="G2689" s="628">
        <v>8.0000000000000007E-5</v>
      </c>
      <c r="H2689" s="62">
        <v>196000</v>
      </c>
      <c r="I2689" s="203">
        <f>G2689*H2689</f>
        <v>15.680000000000001</v>
      </c>
    </row>
    <row r="2690" spans="1:10" ht="15" customHeight="1">
      <c r="A2690" s="333"/>
      <c r="C2690" s="199">
        <v>4</v>
      </c>
      <c r="D2690" s="195" t="s">
        <v>31</v>
      </c>
      <c r="E2690" s="195"/>
      <c r="F2690" s="200" t="s">
        <v>10</v>
      </c>
      <c r="G2690" s="628">
        <v>1.6000000000000001E-4</v>
      </c>
      <c r="H2690" s="62">
        <v>206000</v>
      </c>
      <c r="I2690" s="203">
        <f>G2690*H2690</f>
        <v>32.96</v>
      </c>
    </row>
    <row r="2691" spans="1:10" ht="15" customHeight="1">
      <c r="A2691" s="333"/>
      <c r="C2691" s="204" t="s">
        <v>708</v>
      </c>
      <c r="D2691" s="216"/>
      <c r="E2691" s="216"/>
      <c r="F2691" s="216"/>
      <c r="G2691" s="681"/>
      <c r="H2691" s="466"/>
      <c r="I2691" s="208">
        <f>SUM(I2687:I2690)</f>
        <v>471.04</v>
      </c>
    </row>
    <row r="2692" spans="1:10" ht="15" customHeight="1">
      <c r="A2692" s="333"/>
      <c r="C2692" s="193" t="s">
        <v>72</v>
      </c>
      <c r="D2692" s="194" t="s">
        <v>73</v>
      </c>
      <c r="E2692" s="194"/>
      <c r="F2692" s="196"/>
      <c r="G2692" s="196"/>
      <c r="H2692" s="196"/>
      <c r="I2692" s="464"/>
    </row>
    <row r="2693" spans="1:10" ht="24.5" customHeight="1">
      <c r="A2693" s="333"/>
      <c r="C2693" s="199">
        <v>1</v>
      </c>
      <c r="D2693" s="195" t="s">
        <v>1196</v>
      </c>
      <c r="E2693" s="195"/>
      <c r="F2693" s="200" t="s">
        <v>120</v>
      </c>
      <c r="G2693" s="326">
        <v>1.05</v>
      </c>
      <c r="H2693" s="202">
        <f>BAHAN!$G$63</f>
        <v>23000</v>
      </c>
      <c r="I2693" s="203">
        <f>G2693*H2693</f>
        <v>24150</v>
      </c>
    </row>
    <row r="2694" spans="1:10" ht="15" customHeight="1">
      <c r="A2694" s="333"/>
      <c r="B2694" s="113"/>
      <c r="C2694" s="199">
        <v>2</v>
      </c>
      <c r="D2694" s="195" t="s">
        <v>139</v>
      </c>
      <c r="E2694" s="195"/>
      <c r="F2694" s="200" t="s">
        <v>120</v>
      </c>
      <c r="G2694" s="618">
        <v>2.8000000000000001E-2</v>
      </c>
      <c r="H2694" s="202">
        <f>BAHAN!$G$151</f>
        <v>25000</v>
      </c>
      <c r="I2694" s="203">
        <f>G2694*H2694</f>
        <v>700</v>
      </c>
      <c r="J2694" s="47"/>
    </row>
    <row r="2695" spans="1:10" ht="15" customHeight="1">
      <c r="A2695" s="333"/>
      <c r="C2695" s="204" t="s">
        <v>85</v>
      </c>
      <c r="D2695" s="216"/>
      <c r="E2695" s="216"/>
      <c r="F2695" s="216"/>
      <c r="G2695" s="216"/>
      <c r="H2695" s="466"/>
      <c r="I2695" s="208">
        <f>SUM(I2693:I2694)</f>
        <v>24850</v>
      </c>
    </row>
    <row r="2696" spans="1:10" ht="15" customHeight="1">
      <c r="A2696" s="333"/>
      <c r="C2696" s="193" t="s">
        <v>86</v>
      </c>
      <c r="D2696" s="194" t="s">
        <v>87</v>
      </c>
      <c r="E2696" s="194"/>
      <c r="F2696" s="196"/>
      <c r="G2696" s="196"/>
      <c r="H2696" s="196"/>
      <c r="I2696" s="464"/>
    </row>
    <row r="2697" spans="1:10" ht="15" customHeight="1">
      <c r="A2697" s="333"/>
      <c r="C2697" s="209" t="s">
        <v>674</v>
      </c>
      <c r="D2697" s="195" t="s">
        <v>1197</v>
      </c>
      <c r="E2697" s="195"/>
      <c r="F2697" s="210" t="s">
        <v>778</v>
      </c>
      <c r="G2697" s="697">
        <v>4.0000000000000002E-4</v>
      </c>
      <c r="H2697" s="202">
        <v>1</v>
      </c>
      <c r="I2697" s="203">
        <f>G2697*H2697</f>
        <v>4.0000000000000002E-4</v>
      </c>
    </row>
    <row r="2698" spans="1:10" ht="15" customHeight="1">
      <c r="A2698" s="333"/>
      <c r="C2698" s="209" t="s">
        <v>676</v>
      </c>
      <c r="D2698" s="195" t="s">
        <v>1198</v>
      </c>
      <c r="E2698" s="195"/>
      <c r="F2698" s="210" t="s">
        <v>778</v>
      </c>
      <c r="G2698" s="697">
        <v>4.0000000000000002E-4</v>
      </c>
      <c r="H2698" s="202">
        <v>1</v>
      </c>
      <c r="I2698" s="203">
        <f>G2698*H2698</f>
        <v>4.0000000000000002E-4</v>
      </c>
    </row>
    <row r="2699" spans="1:10" ht="15" customHeight="1">
      <c r="A2699" s="333"/>
      <c r="C2699" s="204" t="s">
        <v>88</v>
      </c>
      <c r="D2699" s="216"/>
      <c r="E2699" s="216"/>
      <c r="F2699" s="216"/>
      <c r="G2699" s="216"/>
      <c r="H2699" s="466"/>
      <c r="I2699" s="208">
        <f>SUM(I2697:I2698)</f>
        <v>8.0000000000000004E-4</v>
      </c>
    </row>
    <row r="2700" spans="1:10" ht="15" customHeight="1">
      <c r="A2700" s="333"/>
      <c r="C2700" s="220" t="s">
        <v>89</v>
      </c>
      <c r="D2700" s="221" t="s">
        <v>90</v>
      </c>
      <c r="E2700" s="682"/>
      <c r="F2700" s="222"/>
      <c r="G2700" s="222"/>
      <c r="H2700" s="225"/>
      <c r="I2700" s="224">
        <f>I2699+I2695+I2691</f>
        <v>25321.040800000002</v>
      </c>
    </row>
    <row r="2701" spans="1:10" ht="15" customHeight="1">
      <c r="A2701" s="333"/>
      <c r="C2701" s="220" t="s">
        <v>91</v>
      </c>
      <c r="D2701" s="221" t="s">
        <v>977</v>
      </c>
      <c r="E2701" s="682"/>
      <c r="F2701" s="222"/>
      <c r="G2701" s="225"/>
      <c r="H2701" s="96">
        <f>$M$3</f>
        <v>0.1</v>
      </c>
      <c r="I2701" s="224">
        <f>I2700*H2701</f>
        <v>2532.1040800000005</v>
      </c>
    </row>
    <row r="2702" spans="1:10" ht="15" customHeight="1">
      <c r="A2702" s="333"/>
      <c r="C2702" s="329" t="s">
        <v>93</v>
      </c>
      <c r="D2702" s="330" t="s">
        <v>94</v>
      </c>
      <c r="E2702" s="688"/>
      <c r="F2702" s="247"/>
      <c r="G2702" s="247"/>
      <c r="H2702" s="399"/>
      <c r="I2702" s="303">
        <f>SUM(I2700:I2701)</f>
        <v>27853.144880000003</v>
      </c>
    </row>
    <row r="2703" spans="1:10" ht="15" customHeight="1">
      <c r="A2703" s="333"/>
      <c r="D2703" s="46"/>
      <c r="F2703" s="335"/>
      <c r="G2703" s="336"/>
      <c r="H2703" s="112"/>
      <c r="I2703" s="47"/>
    </row>
    <row r="2704" spans="1:10" ht="25.25" customHeight="1">
      <c r="A2704" s="333"/>
      <c r="C2704" s="574" t="s">
        <v>1208</v>
      </c>
      <c r="D2704" s="1311" t="s">
        <v>1209</v>
      </c>
      <c r="E2704" s="1312"/>
      <c r="F2704" s="1312"/>
      <c r="G2704" s="1312"/>
      <c r="H2704" s="1313"/>
      <c r="I2704" s="188">
        <f>ROUNDDOWN(I2722,-2)</f>
        <v>27100</v>
      </c>
    </row>
    <row r="2705" spans="1:10" ht="15" customHeight="1">
      <c r="A2705" s="333"/>
      <c r="C2705" s="189" t="s">
        <v>65</v>
      </c>
      <c r="D2705" s="190" t="s">
        <v>66</v>
      </c>
      <c r="E2705" s="190"/>
      <c r="F2705" s="190" t="s">
        <v>669</v>
      </c>
      <c r="G2705" s="190" t="s">
        <v>67</v>
      </c>
      <c r="H2705" s="190" t="s">
        <v>670</v>
      </c>
      <c r="I2705" s="482" t="s">
        <v>671</v>
      </c>
    </row>
    <row r="2706" spans="1:10" ht="15" customHeight="1">
      <c r="A2706" s="333"/>
      <c r="C2706" s="193" t="s">
        <v>69</v>
      </c>
      <c r="D2706" s="194" t="s">
        <v>672</v>
      </c>
      <c r="E2706" s="194"/>
      <c r="F2706" s="196"/>
      <c r="G2706" s="196"/>
      <c r="H2706" s="196"/>
      <c r="I2706" s="464"/>
    </row>
    <row r="2707" spans="1:10" ht="15" customHeight="1">
      <c r="A2707" s="333"/>
      <c r="C2707" s="199">
        <v>1</v>
      </c>
      <c r="D2707" s="195" t="s">
        <v>8</v>
      </c>
      <c r="E2707" s="195"/>
      <c r="F2707" s="200" t="s">
        <v>10</v>
      </c>
      <c r="G2707" s="628">
        <v>1.6000000000000001E-3</v>
      </c>
      <c r="H2707" s="62">
        <v>176000</v>
      </c>
      <c r="I2707" s="203">
        <f>G2707*H2707</f>
        <v>281.60000000000002</v>
      </c>
    </row>
    <row r="2708" spans="1:10" ht="15" customHeight="1">
      <c r="A2708" s="333"/>
      <c r="C2708" s="199">
        <v>2</v>
      </c>
      <c r="D2708" s="195" t="str">
        <f>D2671</f>
        <v>Kepala tukang</v>
      </c>
      <c r="E2708" s="195"/>
      <c r="F2708" s="200" t="s">
        <v>10</v>
      </c>
      <c r="G2708" s="628">
        <v>8.0000000000000004E-4</v>
      </c>
      <c r="H2708" s="62">
        <v>196000</v>
      </c>
      <c r="I2708" s="203">
        <f>G2708*H2708</f>
        <v>156.80000000000001</v>
      </c>
    </row>
    <row r="2709" spans="1:10" ht="15" customHeight="1">
      <c r="A2709" s="333"/>
      <c r="C2709" s="199">
        <v>3</v>
      </c>
      <c r="D2709" s="195" t="s">
        <v>119</v>
      </c>
      <c r="E2709" s="195"/>
      <c r="F2709" s="200" t="s">
        <v>10</v>
      </c>
      <c r="G2709" s="628">
        <v>8.0000000000000007E-5</v>
      </c>
      <c r="H2709" s="62">
        <v>196000</v>
      </c>
      <c r="I2709" s="203">
        <f>G2709*H2709</f>
        <v>15.680000000000001</v>
      </c>
    </row>
    <row r="2710" spans="1:10" ht="15" customHeight="1">
      <c r="A2710" s="333"/>
      <c r="C2710" s="199">
        <v>4</v>
      </c>
      <c r="D2710" s="195" t="s">
        <v>31</v>
      </c>
      <c r="E2710" s="195"/>
      <c r="F2710" s="200" t="s">
        <v>10</v>
      </c>
      <c r="G2710" s="628">
        <v>1.6000000000000001E-4</v>
      </c>
      <c r="H2710" s="62">
        <v>206000</v>
      </c>
      <c r="I2710" s="203">
        <f>G2710*H2710</f>
        <v>32.96</v>
      </c>
    </row>
    <row r="2711" spans="1:10" ht="15" customHeight="1">
      <c r="A2711" s="333"/>
      <c r="C2711" s="204" t="s">
        <v>708</v>
      </c>
      <c r="D2711" s="216"/>
      <c r="E2711" s="216"/>
      <c r="F2711" s="216"/>
      <c r="G2711" s="681"/>
      <c r="H2711" s="466"/>
      <c r="I2711" s="208">
        <f>SUM(I2707:I2710)</f>
        <v>487.04</v>
      </c>
    </row>
    <row r="2712" spans="1:10" ht="15" customHeight="1">
      <c r="A2712" s="333"/>
      <c r="C2712" s="250" t="s">
        <v>72</v>
      </c>
      <c r="D2712" s="195" t="s">
        <v>73</v>
      </c>
      <c r="E2712" s="195"/>
      <c r="F2712" s="196"/>
      <c r="G2712" s="196"/>
      <c r="H2712" s="196"/>
      <c r="I2712" s="464"/>
    </row>
    <row r="2713" spans="1:10" ht="15" customHeight="1">
      <c r="A2713" s="333"/>
      <c r="B2713" s="113"/>
      <c r="C2713" s="199">
        <v>1</v>
      </c>
      <c r="D2713" s="195" t="s">
        <v>1201</v>
      </c>
      <c r="E2713" s="195"/>
      <c r="F2713" s="200" t="s">
        <v>120</v>
      </c>
      <c r="G2713" s="326">
        <v>1.02</v>
      </c>
      <c r="H2713" s="202">
        <f>BAHAN!$G$63</f>
        <v>23000</v>
      </c>
      <c r="I2713" s="203">
        <f>G2713*H2713</f>
        <v>23460</v>
      </c>
      <c r="J2713" s="47"/>
    </row>
    <row r="2714" spans="1:10" ht="15" customHeight="1">
      <c r="A2714" s="333"/>
      <c r="C2714" s="199">
        <v>2</v>
      </c>
      <c r="D2714" s="195" t="s">
        <v>139</v>
      </c>
      <c r="E2714" s="195"/>
      <c r="F2714" s="200" t="s">
        <v>120</v>
      </c>
      <c r="G2714" s="618">
        <v>2.8000000000000001E-2</v>
      </c>
      <c r="H2714" s="202">
        <f>BAHAN!$G$151</f>
        <v>25000</v>
      </c>
      <c r="I2714" s="203">
        <f>G2714*H2714</f>
        <v>700</v>
      </c>
    </row>
    <row r="2715" spans="1:10" ht="15" customHeight="1">
      <c r="A2715" s="333"/>
      <c r="C2715" s="204" t="s">
        <v>85</v>
      </c>
      <c r="D2715" s="216"/>
      <c r="E2715" s="216"/>
      <c r="F2715" s="216"/>
      <c r="G2715" s="216"/>
      <c r="H2715" s="466"/>
      <c r="I2715" s="208">
        <f>SUM(I2713:I2714)</f>
        <v>24160</v>
      </c>
    </row>
    <row r="2716" spans="1:10" ht="15" customHeight="1">
      <c r="A2716" s="333"/>
      <c r="C2716" s="250" t="s">
        <v>86</v>
      </c>
      <c r="D2716" s="195" t="s">
        <v>87</v>
      </c>
      <c r="E2716" s="195"/>
      <c r="F2716" s="196"/>
      <c r="G2716" s="196"/>
      <c r="H2716" s="196"/>
      <c r="I2716" s="464"/>
    </row>
    <row r="2717" spans="1:10" ht="15" customHeight="1">
      <c r="A2717" s="333"/>
      <c r="C2717" s="209" t="s">
        <v>674</v>
      </c>
      <c r="D2717" s="195" t="s">
        <v>1197</v>
      </c>
      <c r="E2717" s="195"/>
      <c r="F2717" s="210" t="s">
        <v>778</v>
      </c>
      <c r="G2717" s="697">
        <v>4.0000000000000002E-4</v>
      </c>
      <c r="H2717" s="202">
        <v>1</v>
      </c>
      <c r="I2717" s="203">
        <f>G2717*H2717</f>
        <v>4.0000000000000002E-4</v>
      </c>
    </row>
    <row r="2718" spans="1:10" ht="15" customHeight="1">
      <c r="A2718" s="333"/>
      <c r="C2718" s="209" t="s">
        <v>676</v>
      </c>
      <c r="D2718" s="195" t="s">
        <v>1198</v>
      </c>
      <c r="E2718" s="195"/>
      <c r="F2718" s="210" t="s">
        <v>778</v>
      </c>
      <c r="G2718" s="697">
        <v>4.0000000000000002E-4</v>
      </c>
      <c r="H2718" s="202">
        <v>1</v>
      </c>
      <c r="I2718" s="203">
        <f>G2718*H2718</f>
        <v>4.0000000000000002E-4</v>
      </c>
    </row>
    <row r="2719" spans="1:10" ht="15" customHeight="1">
      <c r="A2719" s="333"/>
      <c r="C2719" s="204" t="s">
        <v>88</v>
      </c>
      <c r="D2719" s="216"/>
      <c r="E2719" s="216"/>
      <c r="F2719" s="216"/>
      <c r="G2719" s="216"/>
      <c r="H2719" s="466"/>
      <c r="I2719" s="208">
        <f>SUM(I2717:I2718)</f>
        <v>8.0000000000000004E-4</v>
      </c>
    </row>
    <row r="2720" spans="1:10" ht="15" customHeight="1">
      <c r="A2720" s="333"/>
      <c r="C2720" s="220" t="s">
        <v>89</v>
      </c>
      <c r="D2720" s="221" t="s">
        <v>90</v>
      </c>
      <c r="E2720" s="682"/>
      <c r="F2720" s="222"/>
      <c r="G2720" s="222"/>
      <c r="H2720" s="225"/>
      <c r="I2720" s="224">
        <f>I2719+I2715+I2711</f>
        <v>24647.040800000002</v>
      </c>
    </row>
    <row r="2721" spans="1:10" ht="15" customHeight="1">
      <c r="A2721" s="333"/>
      <c r="C2721" s="227" t="s">
        <v>91</v>
      </c>
      <c r="D2721" s="228" t="s">
        <v>977</v>
      </c>
      <c r="E2721" s="684"/>
      <c r="F2721" s="229"/>
      <c r="G2721" s="313"/>
      <c r="H2721" s="96">
        <f>$M$3</f>
        <v>0.1</v>
      </c>
      <c r="I2721" s="315">
        <f>I2720*H2721</f>
        <v>2464.7040800000004</v>
      </c>
    </row>
    <row r="2722" spans="1:10" ht="15" customHeight="1">
      <c r="A2722" s="333"/>
      <c r="C2722" s="316" t="s">
        <v>93</v>
      </c>
      <c r="D2722" s="317" t="s">
        <v>94</v>
      </c>
      <c r="E2722" s="323"/>
      <c r="F2722" s="244"/>
      <c r="G2722" s="244"/>
      <c r="H2722" s="401"/>
      <c r="I2722" s="320">
        <f>SUM(I2720:I2721)</f>
        <v>27111.744880000002</v>
      </c>
    </row>
    <row r="2723" spans="1:10" ht="15" customHeight="1">
      <c r="A2723" s="333"/>
      <c r="D2723" s="46"/>
      <c r="F2723" s="335"/>
      <c r="G2723" s="336"/>
      <c r="H2723" s="112"/>
      <c r="I2723" s="47"/>
    </row>
    <row r="2724" spans="1:10" ht="31.75" customHeight="1">
      <c r="A2724" s="333"/>
      <c r="C2724" s="574" t="s">
        <v>1210</v>
      </c>
      <c r="D2724" s="1311" t="s">
        <v>1211</v>
      </c>
      <c r="E2724" s="1312"/>
      <c r="F2724" s="1312"/>
      <c r="G2724" s="1312"/>
      <c r="H2724" s="1313"/>
      <c r="I2724" s="188">
        <f>ROUNDDOWN(I2740,-2)</f>
        <v>31500</v>
      </c>
    </row>
    <row r="2725" spans="1:10" ht="15" customHeight="1">
      <c r="A2725" s="333"/>
      <c r="C2725" s="189" t="s">
        <v>65</v>
      </c>
      <c r="D2725" s="190" t="s">
        <v>66</v>
      </c>
      <c r="E2725" s="190"/>
      <c r="F2725" s="190" t="s">
        <v>669</v>
      </c>
      <c r="G2725" s="190" t="s">
        <v>67</v>
      </c>
      <c r="H2725" s="190" t="s">
        <v>670</v>
      </c>
      <c r="I2725" s="482" t="s">
        <v>671</v>
      </c>
    </row>
    <row r="2726" spans="1:10" ht="15" customHeight="1">
      <c r="A2726" s="333"/>
      <c r="C2726" s="193" t="s">
        <v>69</v>
      </c>
      <c r="D2726" s="194" t="s">
        <v>672</v>
      </c>
      <c r="E2726" s="194"/>
      <c r="F2726" s="196"/>
      <c r="G2726" s="196"/>
      <c r="H2726" s="196"/>
      <c r="I2726" s="464"/>
    </row>
    <row r="2727" spans="1:10" ht="15" customHeight="1">
      <c r="A2727" s="333"/>
      <c r="C2727" s="199">
        <v>1</v>
      </c>
      <c r="D2727" s="195" t="s">
        <v>8</v>
      </c>
      <c r="E2727" s="195"/>
      <c r="F2727" s="200" t="s">
        <v>10</v>
      </c>
      <c r="G2727" s="628">
        <v>2.5000000000000001E-3</v>
      </c>
      <c r="H2727" s="62">
        <v>176000</v>
      </c>
      <c r="I2727" s="203">
        <f>G2727*H2727</f>
        <v>440</v>
      </c>
    </row>
    <row r="2728" spans="1:10" ht="15" customHeight="1">
      <c r="A2728" s="333"/>
      <c r="C2728" s="199">
        <v>2</v>
      </c>
      <c r="D2728" s="195" t="str">
        <f>D2688</f>
        <v>Pekerja</v>
      </c>
      <c r="E2728" s="195"/>
      <c r="F2728" s="200" t="s">
        <v>10</v>
      </c>
      <c r="G2728" s="628">
        <v>2.5000000000000001E-3</v>
      </c>
      <c r="H2728" s="62">
        <v>176000</v>
      </c>
      <c r="I2728" s="203">
        <f>G2728*H2728</f>
        <v>440</v>
      </c>
    </row>
    <row r="2729" spans="1:10" ht="15" customHeight="1">
      <c r="A2729" s="333"/>
      <c r="C2729" s="199">
        <v>3</v>
      </c>
      <c r="D2729" s="195" t="s">
        <v>119</v>
      </c>
      <c r="E2729" s="195"/>
      <c r="F2729" s="200" t="s">
        <v>10</v>
      </c>
      <c r="G2729" s="628">
        <v>2.5000000000000001E-4</v>
      </c>
      <c r="H2729" s="62">
        <v>196000</v>
      </c>
      <c r="I2729" s="203">
        <f>G2729*H2729</f>
        <v>49</v>
      </c>
    </row>
    <row r="2730" spans="1:10" ht="15" customHeight="1">
      <c r="A2730" s="333"/>
      <c r="C2730" s="199">
        <v>4</v>
      </c>
      <c r="D2730" s="195" t="s">
        <v>31</v>
      </c>
      <c r="E2730" s="195"/>
      <c r="F2730" s="200" t="s">
        <v>10</v>
      </c>
      <c r="G2730" s="628">
        <v>2.5000000000000001E-4</v>
      </c>
      <c r="H2730" s="62">
        <v>206000</v>
      </c>
      <c r="I2730" s="203">
        <f>G2730*H2730</f>
        <v>51.5</v>
      </c>
    </row>
    <row r="2731" spans="1:10" ht="15" customHeight="1">
      <c r="A2731" s="333"/>
      <c r="C2731" s="204" t="s">
        <v>708</v>
      </c>
      <c r="D2731" s="215"/>
      <c r="E2731" s="215"/>
      <c r="F2731" s="215"/>
      <c r="G2731" s="698"/>
      <c r="H2731" s="544"/>
      <c r="I2731" s="208">
        <f>SUM(I2727:I2730)</f>
        <v>980.5</v>
      </c>
    </row>
    <row r="2732" spans="1:10" ht="15" customHeight="1">
      <c r="A2732" s="333"/>
      <c r="B2732" s="113"/>
      <c r="C2732" s="193" t="s">
        <v>72</v>
      </c>
      <c r="D2732" s="194" t="s">
        <v>73</v>
      </c>
      <c r="E2732" s="194"/>
      <c r="F2732" s="196"/>
      <c r="G2732" s="196"/>
      <c r="H2732" s="196"/>
      <c r="I2732" s="464"/>
      <c r="J2732" s="47"/>
    </row>
    <row r="2733" spans="1:10" ht="15" customHeight="1">
      <c r="A2733" s="333"/>
      <c r="C2733" s="199">
        <v>1</v>
      </c>
      <c r="D2733" s="195" t="s">
        <v>1212</v>
      </c>
      <c r="E2733" s="195"/>
      <c r="F2733" s="200" t="s">
        <v>120</v>
      </c>
      <c r="G2733" s="326">
        <v>1.02</v>
      </c>
      <c r="H2733" s="202">
        <f>BAHAN!$G$537</f>
        <v>27000</v>
      </c>
      <c r="I2733" s="203">
        <f>G2733*H2733</f>
        <v>27540</v>
      </c>
    </row>
    <row r="2734" spans="1:10" ht="15" customHeight="1">
      <c r="A2734" s="333"/>
      <c r="C2734" s="199">
        <v>2</v>
      </c>
      <c r="D2734" s="195" t="s">
        <v>139</v>
      </c>
      <c r="E2734" s="195"/>
      <c r="F2734" s="200" t="s">
        <v>120</v>
      </c>
      <c r="G2734" s="326">
        <v>5.0000000000000001E-3</v>
      </c>
      <c r="H2734" s="202">
        <f>BAHAN!$G$151</f>
        <v>25000</v>
      </c>
      <c r="I2734" s="203">
        <f>G2734*H2734</f>
        <v>125</v>
      </c>
    </row>
    <row r="2735" spans="1:10" ht="15" customHeight="1">
      <c r="A2735" s="333"/>
      <c r="C2735" s="204" t="s">
        <v>85</v>
      </c>
      <c r="D2735" s="215"/>
      <c r="E2735" s="215"/>
      <c r="F2735" s="215"/>
      <c r="G2735" s="215"/>
      <c r="H2735" s="544"/>
      <c r="I2735" s="208">
        <f>SUM(I2733:I2734)</f>
        <v>27665</v>
      </c>
    </row>
    <row r="2736" spans="1:10" ht="15" customHeight="1">
      <c r="A2736" s="333"/>
      <c r="C2736" s="193" t="s">
        <v>86</v>
      </c>
      <c r="D2736" s="194" t="s">
        <v>87</v>
      </c>
      <c r="E2736" s="194"/>
      <c r="F2736" s="196"/>
      <c r="G2736" s="196"/>
      <c r="H2736" s="196"/>
      <c r="I2736" s="464"/>
    </row>
    <row r="2737" spans="1:10" ht="15" customHeight="1">
      <c r="A2737" s="333"/>
      <c r="C2737" s="204" t="s">
        <v>88</v>
      </c>
      <c r="D2737" s="216"/>
      <c r="E2737" s="216"/>
      <c r="F2737" s="216"/>
      <c r="G2737" s="216"/>
      <c r="H2737" s="466"/>
      <c r="I2737" s="467">
        <v>0</v>
      </c>
    </row>
    <row r="2738" spans="1:10" ht="15" customHeight="1">
      <c r="A2738" s="333"/>
      <c r="C2738" s="220" t="s">
        <v>89</v>
      </c>
      <c r="D2738" s="221" t="s">
        <v>90</v>
      </c>
      <c r="E2738" s="682"/>
      <c r="F2738" s="222"/>
      <c r="G2738" s="222"/>
      <c r="H2738" s="225"/>
      <c r="I2738" s="224">
        <f>I2737+I2735+I2731</f>
        <v>28645.5</v>
      </c>
    </row>
    <row r="2739" spans="1:10" ht="15" customHeight="1">
      <c r="A2739" s="333"/>
      <c r="C2739" s="227" t="s">
        <v>91</v>
      </c>
      <c r="D2739" s="228" t="s">
        <v>977</v>
      </c>
      <c r="E2739" s="684"/>
      <c r="F2739" s="229"/>
      <c r="G2739" s="313"/>
      <c r="H2739" s="96">
        <f>$M$3</f>
        <v>0.1</v>
      </c>
      <c r="I2739" s="315">
        <f>I2738*H2739</f>
        <v>2864.55</v>
      </c>
    </row>
    <row r="2740" spans="1:10" ht="15" customHeight="1">
      <c r="A2740" s="333"/>
      <c r="C2740" s="316" t="s">
        <v>93</v>
      </c>
      <c r="D2740" s="317" t="s">
        <v>94</v>
      </c>
      <c r="E2740" s="323"/>
      <c r="F2740" s="244"/>
      <c r="G2740" s="244"/>
      <c r="H2740" s="401"/>
      <c r="I2740" s="320">
        <f>SUM(I2738:I2739)</f>
        <v>31510.05</v>
      </c>
    </row>
    <row r="2741" spans="1:10" ht="15" customHeight="1">
      <c r="A2741" s="333"/>
      <c r="D2741" s="46"/>
      <c r="F2741" s="335"/>
      <c r="G2741" s="336"/>
      <c r="H2741" s="112"/>
      <c r="I2741" s="47"/>
    </row>
    <row r="2742" spans="1:10" ht="15" customHeight="1">
      <c r="A2742" s="333"/>
      <c r="C2742" s="579" t="s">
        <v>1213</v>
      </c>
      <c r="D2742" s="1311" t="s">
        <v>1214</v>
      </c>
      <c r="E2742" s="1312"/>
      <c r="F2742" s="1312"/>
      <c r="G2742" s="1312"/>
      <c r="H2742" s="1313"/>
      <c r="I2742" s="188">
        <f>ROUNDDOWN(I2759,-2)</f>
        <v>30500</v>
      </c>
    </row>
    <row r="2743" spans="1:10" ht="15" customHeight="1">
      <c r="A2743" s="333"/>
      <c r="C2743" s="189" t="s">
        <v>65</v>
      </c>
      <c r="D2743" s="190" t="s">
        <v>66</v>
      </c>
      <c r="E2743" s="190"/>
      <c r="F2743" s="190" t="s">
        <v>669</v>
      </c>
      <c r="G2743" s="190" t="s">
        <v>67</v>
      </c>
      <c r="H2743" s="190" t="s">
        <v>670</v>
      </c>
      <c r="I2743" s="482" t="s">
        <v>671</v>
      </c>
    </row>
    <row r="2744" spans="1:10" ht="15" customHeight="1">
      <c r="A2744" s="333"/>
      <c r="C2744" s="193" t="s">
        <v>69</v>
      </c>
      <c r="D2744" s="194" t="s">
        <v>672</v>
      </c>
      <c r="E2744" s="194"/>
      <c r="F2744" s="196"/>
      <c r="G2744" s="196"/>
      <c r="H2744" s="196"/>
      <c r="I2744" s="464"/>
    </row>
    <row r="2745" spans="1:10" ht="15" customHeight="1">
      <c r="A2745" s="333"/>
      <c r="C2745" s="199">
        <v>1</v>
      </c>
      <c r="D2745" s="195" t="s">
        <v>8</v>
      </c>
      <c r="E2745" s="195"/>
      <c r="F2745" s="200" t="s">
        <v>10</v>
      </c>
      <c r="G2745" s="628">
        <v>4.0000000000000002E-4</v>
      </c>
      <c r="H2745" s="62">
        <v>176000</v>
      </c>
      <c r="I2745" s="203">
        <f>G2745*H2745</f>
        <v>70.400000000000006</v>
      </c>
    </row>
    <row r="2746" spans="1:10" ht="15" customHeight="1">
      <c r="A2746" s="333"/>
      <c r="C2746" s="199">
        <v>2</v>
      </c>
      <c r="D2746" s="195" t="str">
        <f>D2728</f>
        <v>Pekerja</v>
      </c>
      <c r="E2746" s="195"/>
      <c r="F2746" s="200" t="s">
        <v>10</v>
      </c>
      <c r="G2746" s="628">
        <v>4.0000000000000002E-4</v>
      </c>
      <c r="H2746" s="62">
        <v>176000</v>
      </c>
      <c r="I2746" s="203">
        <f>G2746*H2746</f>
        <v>70.400000000000006</v>
      </c>
    </row>
    <row r="2747" spans="1:10" ht="15" customHeight="1">
      <c r="A2747" s="333"/>
      <c r="C2747" s="199">
        <v>3</v>
      </c>
      <c r="D2747" s="195" t="s">
        <v>119</v>
      </c>
      <c r="E2747" s="195"/>
      <c r="F2747" s="200" t="s">
        <v>10</v>
      </c>
      <c r="G2747" s="628">
        <v>2.0000000000000002E-5</v>
      </c>
      <c r="H2747" s="62">
        <v>196000</v>
      </c>
      <c r="I2747" s="203">
        <f>G2747*H2747</f>
        <v>3.9200000000000004</v>
      </c>
    </row>
    <row r="2748" spans="1:10" ht="15" customHeight="1">
      <c r="A2748" s="333"/>
      <c r="C2748" s="199">
        <v>4</v>
      </c>
      <c r="D2748" s="195" t="s">
        <v>31</v>
      </c>
      <c r="E2748" s="195"/>
      <c r="F2748" s="200" t="s">
        <v>10</v>
      </c>
      <c r="G2748" s="628">
        <v>4.0000000000000003E-5</v>
      </c>
      <c r="H2748" s="62">
        <v>206000</v>
      </c>
      <c r="I2748" s="203">
        <f>G2748*H2748</f>
        <v>8.24</v>
      </c>
    </row>
    <row r="2749" spans="1:10" ht="15" customHeight="1">
      <c r="A2749" s="333"/>
      <c r="C2749" s="204" t="s">
        <v>708</v>
      </c>
      <c r="D2749" s="215"/>
      <c r="E2749" s="215"/>
      <c r="F2749" s="216"/>
      <c r="G2749" s="681"/>
      <c r="H2749" s="466"/>
      <c r="I2749" s="208">
        <f>SUM(I2745:I2748)</f>
        <v>152.96</v>
      </c>
    </row>
    <row r="2750" spans="1:10" ht="15" customHeight="1">
      <c r="A2750" s="333"/>
      <c r="C2750" s="193" t="s">
        <v>72</v>
      </c>
      <c r="D2750" s="194" t="s">
        <v>73</v>
      </c>
      <c r="E2750" s="194"/>
      <c r="F2750" s="196"/>
      <c r="G2750" s="196"/>
      <c r="H2750" s="196"/>
      <c r="I2750" s="464"/>
    </row>
    <row r="2751" spans="1:10" ht="15" customHeight="1">
      <c r="A2751" s="333"/>
      <c r="C2751" s="199">
        <v>1</v>
      </c>
      <c r="D2751" s="195" t="s">
        <v>1212</v>
      </c>
      <c r="E2751" s="195"/>
      <c r="F2751" s="200" t="s">
        <v>120</v>
      </c>
      <c r="G2751" s="326">
        <v>1.02</v>
      </c>
      <c r="H2751" s="202">
        <f>BAHAN!$G$537</f>
        <v>27000</v>
      </c>
      <c r="I2751" s="203">
        <f>G2751*H2751</f>
        <v>27540</v>
      </c>
    </row>
    <row r="2752" spans="1:10" ht="15" customHeight="1">
      <c r="A2752" s="333"/>
      <c r="B2752" s="113"/>
      <c r="C2752" s="199">
        <v>2</v>
      </c>
      <c r="D2752" s="195" t="s">
        <v>139</v>
      </c>
      <c r="E2752" s="195"/>
      <c r="F2752" s="200" t="s">
        <v>120</v>
      </c>
      <c r="G2752" s="326">
        <v>5.0000000000000001E-3</v>
      </c>
      <c r="H2752" s="202">
        <f>BAHAN!$G$151</f>
        <v>25000</v>
      </c>
      <c r="I2752" s="203">
        <f>G2752*H2752</f>
        <v>125</v>
      </c>
      <c r="J2752" s="47"/>
    </row>
    <row r="2753" spans="1:9" ht="15" customHeight="1">
      <c r="A2753" s="333"/>
      <c r="C2753" s="204" t="s">
        <v>85</v>
      </c>
      <c r="D2753" s="215"/>
      <c r="E2753" s="215"/>
      <c r="F2753" s="216"/>
      <c r="G2753" s="216"/>
      <c r="H2753" s="466"/>
      <c r="I2753" s="208">
        <f>SUM(I2751:I2752)</f>
        <v>27665</v>
      </c>
    </row>
    <row r="2754" spans="1:9" ht="15" customHeight="1">
      <c r="A2754" s="333"/>
      <c r="C2754" s="193" t="s">
        <v>86</v>
      </c>
      <c r="D2754" s="194" t="s">
        <v>87</v>
      </c>
      <c r="E2754" s="194"/>
      <c r="F2754" s="196"/>
      <c r="G2754" s="196"/>
      <c r="H2754" s="196"/>
      <c r="I2754" s="464"/>
    </row>
    <row r="2755" spans="1:9" ht="15" customHeight="1">
      <c r="A2755" s="333"/>
      <c r="C2755" s="209" t="s">
        <v>674</v>
      </c>
      <c r="D2755" s="195" t="s">
        <v>1197</v>
      </c>
      <c r="E2755" s="195"/>
      <c r="F2755" s="210" t="s">
        <v>778</v>
      </c>
      <c r="G2755" s="211">
        <v>1E-4</v>
      </c>
      <c r="H2755" s="202">
        <v>1</v>
      </c>
      <c r="I2755" s="203">
        <f>G2755*H2755</f>
        <v>1E-4</v>
      </c>
    </row>
    <row r="2756" spans="1:9" ht="15" customHeight="1">
      <c r="A2756" s="333"/>
      <c r="C2756" s="204" t="s">
        <v>88</v>
      </c>
      <c r="D2756" s="216"/>
      <c r="E2756" s="216"/>
      <c r="F2756" s="216"/>
      <c r="G2756" s="216"/>
      <c r="H2756" s="466"/>
      <c r="I2756" s="208">
        <f>SUM(I2755)</f>
        <v>1E-4</v>
      </c>
    </row>
    <row r="2757" spans="1:9" ht="15" customHeight="1">
      <c r="A2757" s="333"/>
      <c r="C2757" s="220" t="s">
        <v>89</v>
      </c>
      <c r="D2757" s="221" t="s">
        <v>90</v>
      </c>
      <c r="E2757" s="682"/>
      <c r="F2757" s="222"/>
      <c r="G2757" s="222"/>
      <c r="H2757" s="225"/>
      <c r="I2757" s="224">
        <f>I2756+I2753+I2749</f>
        <v>27817.9601</v>
      </c>
    </row>
    <row r="2758" spans="1:9" ht="15" customHeight="1">
      <c r="A2758" s="333"/>
      <c r="C2758" s="227" t="s">
        <v>91</v>
      </c>
      <c r="D2758" s="228" t="s">
        <v>977</v>
      </c>
      <c r="E2758" s="684"/>
      <c r="F2758" s="229"/>
      <c r="G2758" s="313"/>
      <c r="H2758" s="96">
        <f>$M$3</f>
        <v>0.1</v>
      </c>
      <c r="I2758" s="315">
        <f>I2757*H2758</f>
        <v>2781.79601</v>
      </c>
    </row>
    <row r="2759" spans="1:9" ht="15" customHeight="1">
      <c r="A2759" s="333"/>
      <c r="C2759" s="316" t="s">
        <v>93</v>
      </c>
      <c r="D2759" s="317" t="s">
        <v>94</v>
      </c>
      <c r="E2759" s="323"/>
      <c r="F2759" s="244"/>
      <c r="G2759" s="244"/>
      <c r="H2759" s="401"/>
      <c r="I2759" s="320">
        <f>SUM(I2757:I2758)</f>
        <v>30599.756110000002</v>
      </c>
    </row>
    <row r="2760" spans="1:9" ht="15" customHeight="1">
      <c r="A2760" s="333"/>
      <c r="C2760" s="46"/>
      <c r="D2760" s="46"/>
      <c r="G2760" s="102"/>
      <c r="H2760" s="112"/>
      <c r="I2760" s="47"/>
    </row>
    <row r="2761" spans="1:9" ht="31.75" customHeight="1">
      <c r="A2761" s="333"/>
      <c r="C2761" s="290" t="s">
        <v>1215</v>
      </c>
      <c r="D2761" s="1311" t="s">
        <v>1216</v>
      </c>
      <c r="E2761" s="1312"/>
      <c r="F2761" s="1312"/>
      <c r="G2761" s="1312"/>
      <c r="H2761" s="1313"/>
      <c r="I2761" s="188">
        <f>ROUNDDOWN(I2778,-2)</f>
        <v>31700</v>
      </c>
    </row>
    <row r="2762" spans="1:9" ht="15" customHeight="1">
      <c r="A2762" s="333"/>
      <c r="C2762" s="189" t="s">
        <v>65</v>
      </c>
      <c r="D2762" s="190" t="s">
        <v>66</v>
      </c>
      <c r="E2762" s="190"/>
      <c r="F2762" s="190" t="s">
        <v>669</v>
      </c>
      <c r="G2762" s="190" t="s">
        <v>67</v>
      </c>
      <c r="H2762" s="190" t="s">
        <v>670</v>
      </c>
      <c r="I2762" s="482" t="s">
        <v>671</v>
      </c>
    </row>
    <row r="2763" spans="1:9" ht="15" customHeight="1">
      <c r="A2763" s="333"/>
      <c r="C2763" s="193" t="s">
        <v>69</v>
      </c>
      <c r="D2763" s="194" t="s">
        <v>672</v>
      </c>
      <c r="E2763" s="194"/>
      <c r="F2763" s="196"/>
      <c r="G2763" s="196"/>
      <c r="H2763" s="196"/>
      <c r="I2763" s="464"/>
    </row>
    <row r="2764" spans="1:9" ht="15" customHeight="1">
      <c r="A2764" s="333"/>
      <c r="C2764" s="199">
        <v>1</v>
      </c>
      <c r="D2764" s="195" t="s">
        <v>8</v>
      </c>
      <c r="E2764" s="195"/>
      <c r="F2764" s="200" t="s">
        <v>10</v>
      </c>
      <c r="G2764" s="628">
        <v>4.0000000000000002E-4</v>
      </c>
      <c r="H2764" s="62">
        <v>176000</v>
      </c>
      <c r="I2764" s="203">
        <f>G2764*H2764</f>
        <v>70.400000000000006</v>
      </c>
    </row>
    <row r="2765" spans="1:9" ht="15" customHeight="1">
      <c r="A2765" s="333"/>
      <c r="C2765" s="199">
        <v>2</v>
      </c>
      <c r="D2765" s="195" t="str">
        <f>D2747</f>
        <v>Kepala tukang</v>
      </c>
      <c r="E2765" s="195"/>
      <c r="F2765" s="200" t="s">
        <v>10</v>
      </c>
      <c r="G2765" s="628">
        <v>4.0000000000000002E-4</v>
      </c>
      <c r="H2765" s="62">
        <v>196000</v>
      </c>
      <c r="I2765" s="203">
        <f>G2765*H2765</f>
        <v>78.400000000000006</v>
      </c>
    </row>
    <row r="2766" spans="1:9" ht="15" customHeight="1">
      <c r="A2766" s="333"/>
      <c r="C2766" s="199">
        <v>3</v>
      </c>
      <c r="D2766" s="195" t="s">
        <v>119</v>
      </c>
      <c r="E2766" s="195"/>
      <c r="F2766" s="200" t="s">
        <v>10</v>
      </c>
      <c r="G2766" s="628">
        <v>2.0000000000000002E-5</v>
      </c>
      <c r="H2766" s="62">
        <v>196000</v>
      </c>
      <c r="I2766" s="203">
        <f>G2766*H2766</f>
        <v>3.9200000000000004</v>
      </c>
    </row>
    <row r="2767" spans="1:9" ht="15" customHeight="1">
      <c r="A2767" s="333"/>
      <c r="C2767" s="199">
        <v>4</v>
      </c>
      <c r="D2767" s="195" t="s">
        <v>31</v>
      </c>
      <c r="E2767" s="195"/>
      <c r="F2767" s="200" t="s">
        <v>10</v>
      </c>
      <c r="G2767" s="628">
        <v>4.0000000000000003E-5</v>
      </c>
      <c r="H2767" s="62">
        <v>206000</v>
      </c>
      <c r="I2767" s="203">
        <f>G2767*H2767</f>
        <v>8.24</v>
      </c>
    </row>
    <row r="2768" spans="1:9" ht="15" customHeight="1">
      <c r="A2768" s="333"/>
      <c r="C2768" s="204" t="s">
        <v>708</v>
      </c>
      <c r="D2768" s="215"/>
      <c r="E2768" s="215"/>
      <c r="F2768" s="216"/>
      <c r="G2768" s="681"/>
      <c r="H2768" s="466"/>
      <c r="I2768" s="208">
        <f>SUM(I2764:I2767)</f>
        <v>160.96</v>
      </c>
    </row>
    <row r="2769" spans="1:10" ht="15" customHeight="1">
      <c r="A2769" s="333"/>
      <c r="C2769" s="193" t="s">
        <v>72</v>
      </c>
      <c r="D2769" s="194" t="s">
        <v>73</v>
      </c>
      <c r="E2769" s="194"/>
      <c r="F2769" s="196"/>
      <c r="G2769" s="196"/>
      <c r="H2769" s="196"/>
      <c r="I2769" s="464"/>
    </row>
    <row r="2770" spans="1:10" ht="15" customHeight="1">
      <c r="A2770" s="333"/>
      <c r="C2770" s="199">
        <v>1</v>
      </c>
      <c r="D2770" s="195" t="s">
        <v>1217</v>
      </c>
      <c r="E2770" s="195"/>
      <c r="F2770" s="200" t="s">
        <v>120</v>
      </c>
      <c r="G2770" s="326">
        <v>1.02</v>
      </c>
      <c r="H2770" s="202">
        <f>BAHAN!G538</f>
        <v>28000</v>
      </c>
      <c r="I2770" s="203">
        <f>G2770*H2770</f>
        <v>28560</v>
      </c>
    </row>
    <row r="2771" spans="1:10" ht="15" customHeight="1">
      <c r="A2771" s="333"/>
      <c r="C2771" s="199">
        <v>2</v>
      </c>
      <c r="D2771" s="195" t="s">
        <v>139</v>
      </c>
      <c r="E2771" s="195"/>
      <c r="F2771" s="200" t="s">
        <v>120</v>
      </c>
      <c r="G2771" s="326">
        <v>5.0000000000000001E-3</v>
      </c>
      <c r="H2771" s="202">
        <f>BAHAN!G151</f>
        <v>25000</v>
      </c>
      <c r="I2771" s="203">
        <f>G2771*H2771</f>
        <v>125</v>
      </c>
    </row>
    <row r="2772" spans="1:10" ht="15" customHeight="1">
      <c r="A2772" s="333"/>
      <c r="B2772" s="113"/>
      <c r="C2772" s="204" t="s">
        <v>85</v>
      </c>
      <c r="D2772" s="215"/>
      <c r="E2772" s="215"/>
      <c r="F2772" s="216"/>
      <c r="G2772" s="216"/>
      <c r="H2772" s="466"/>
      <c r="I2772" s="208">
        <f>SUM(I2770:I2771)</f>
        <v>28685</v>
      </c>
      <c r="J2772" s="47"/>
    </row>
    <row r="2773" spans="1:10" ht="15" customHeight="1">
      <c r="A2773" s="333"/>
      <c r="C2773" s="193" t="s">
        <v>86</v>
      </c>
      <c r="D2773" s="194" t="s">
        <v>87</v>
      </c>
      <c r="E2773" s="194"/>
      <c r="F2773" s="196"/>
      <c r="G2773" s="196"/>
      <c r="H2773" s="196"/>
      <c r="I2773" s="464"/>
    </row>
    <row r="2774" spans="1:10" ht="15" customHeight="1">
      <c r="A2774" s="333"/>
      <c r="C2774" s="209" t="s">
        <v>674</v>
      </c>
      <c r="D2774" s="195" t="s">
        <v>1197</v>
      </c>
      <c r="E2774" s="195"/>
      <c r="F2774" s="210" t="s">
        <v>778</v>
      </c>
      <c r="G2774" s="211">
        <v>1E-4</v>
      </c>
      <c r="H2774" s="202">
        <v>1</v>
      </c>
      <c r="I2774" s="203">
        <f>G2774*H2774</f>
        <v>1E-4</v>
      </c>
    </row>
    <row r="2775" spans="1:10" ht="15" customHeight="1">
      <c r="A2775" s="333"/>
      <c r="C2775" s="204" t="s">
        <v>88</v>
      </c>
      <c r="D2775" s="216"/>
      <c r="E2775" s="216"/>
      <c r="F2775" s="216"/>
      <c r="G2775" s="216"/>
      <c r="H2775" s="466"/>
      <c r="I2775" s="208">
        <f>SUM(I2774)</f>
        <v>1E-4</v>
      </c>
    </row>
    <row r="2776" spans="1:10" ht="15" customHeight="1">
      <c r="A2776" s="333"/>
      <c r="C2776" s="220" t="s">
        <v>89</v>
      </c>
      <c r="D2776" s="221" t="s">
        <v>90</v>
      </c>
      <c r="E2776" s="682"/>
      <c r="F2776" s="222"/>
      <c r="G2776" s="222"/>
      <c r="H2776" s="225"/>
      <c r="I2776" s="224">
        <f>I2775+I2772+I2768</f>
        <v>28845.9601</v>
      </c>
    </row>
    <row r="2777" spans="1:10" ht="15" customHeight="1">
      <c r="A2777" s="333"/>
      <c r="C2777" s="227" t="s">
        <v>91</v>
      </c>
      <c r="D2777" s="228" t="s">
        <v>977</v>
      </c>
      <c r="E2777" s="684"/>
      <c r="F2777" s="229"/>
      <c r="G2777" s="313"/>
      <c r="H2777" s="96">
        <f>$M$3</f>
        <v>0.1</v>
      </c>
      <c r="I2777" s="315">
        <f>I2776*H2777</f>
        <v>2884.5960100000002</v>
      </c>
    </row>
    <row r="2778" spans="1:10" ht="15" customHeight="1">
      <c r="A2778" s="333"/>
      <c r="C2778" s="316" t="s">
        <v>93</v>
      </c>
      <c r="D2778" s="317" t="s">
        <v>94</v>
      </c>
      <c r="E2778" s="323"/>
      <c r="F2778" s="244"/>
      <c r="G2778" s="244"/>
      <c r="H2778" s="401"/>
      <c r="I2778" s="320">
        <f>SUM(I2776:I2777)</f>
        <v>31730.556110000001</v>
      </c>
    </row>
    <row r="2779" spans="1:10" ht="15" customHeight="1">
      <c r="A2779" s="333"/>
      <c r="G2779" s="336"/>
      <c r="H2779" s="112"/>
      <c r="I2779" s="47"/>
    </row>
    <row r="2780" spans="1:10" ht="28.25" customHeight="1">
      <c r="A2780" s="333"/>
      <c r="C2780" s="290" t="s">
        <v>1218</v>
      </c>
      <c r="D2780" s="1311" t="s">
        <v>1219</v>
      </c>
      <c r="E2780" s="1312"/>
      <c r="F2780" s="1312"/>
      <c r="G2780" s="1312"/>
      <c r="H2780" s="1313"/>
      <c r="I2780" s="188">
        <f>ROUNDDOWN(I2797,-2)</f>
        <v>32800</v>
      </c>
    </row>
    <row r="2781" spans="1:10" ht="15" customHeight="1">
      <c r="A2781" s="333"/>
      <c r="C2781" s="189" t="s">
        <v>65</v>
      </c>
      <c r="D2781" s="190" t="s">
        <v>66</v>
      </c>
      <c r="E2781" s="190"/>
      <c r="F2781" s="190" t="s">
        <v>669</v>
      </c>
      <c r="G2781" s="190" t="s">
        <v>67</v>
      </c>
      <c r="H2781" s="190" t="s">
        <v>670</v>
      </c>
      <c r="I2781" s="482" t="s">
        <v>671</v>
      </c>
    </row>
    <row r="2782" spans="1:10" ht="15" customHeight="1">
      <c r="A2782" s="333"/>
      <c r="C2782" s="193" t="s">
        <v>69</v>
      </c>
      <c r="D2782" s="194" t="s">
        <v>672</v>
      </c>
      <c r="E2782" s="194"/>
      <c r="F2782" s="196"/>
      <c r="G2782" s="196"/>
      <c r="H2782" s="196"/>
      <c r="I2782" s="464"/>
    </row>
    <row r="2783" spans="1:10" ht="15" customHeight="1">
      <c r="A2783" s="333"/>
      <c r="C2783" s="199">
        <v>1</v>
      </c>
      <c r="D2783" s="195" t="s">
        <v>8</v>
      </c>
      <c r="E2783" s="195"/>
      <c r="F2783" s="200" t="s">
        <v>10</v>
      </c>
      <c r="G2783" s="628">
        <v>4.0000000000000002E-4</v>
      </c>
      <c r="H2783" s="62">
        <v>176000</v>
      </c>
      <c r="I2783" s="203">
        <f>G2783*H2783</f>
        <v>70.400000000000006</v>
      </c>
    </row>
    <row r="2784" spans="1:10" ht="15" customHeight="1">
      <c r="A2784" s="333"/>
      <c r="C2784" s="199">
        <v>2</v>
      </c>
      <c r="D2784" s="195" t="str">
        <f>D2766</f>
        <v>Kepala tukang</v>
      </c>
      <c r="E2784" s="195"/>
      <c r="F2784" s="200" t="s">
        <v>10</v>
      </c>
      <c r="G2784" s="628">
        <v>4.0000000000000002E-4</v>
      </c>
      <c r="H2784" s="62">
        <v>196000</v>
      </c>
      <c r="I2784" s="203">
        <f>G2784*H2784</f>
        <v>78.400000000000006</v>
      </c>
    </row>
    <row r="2785" spans="1:10" ht="15" customHeight="1">
      <c r="A2785" s="333"/>
      <c r="C2785" s="199">
        <v>3</v>
      </c>
      <c r="D2785" s="195" t="s">
        <v>119</v>
      </c>
      <c r="E2785" s="195"/>
      <c r="F2785" s="200" t="s">
        <v>10</v>
      </c>
      <c r="G2785" s="628">
        <v>2.0000000000000002E-5</v>
      </c>
      <c r="H2785" s="62">
        <v>196000</v>
      </c>
      <c r="I2785" s="203">
        <f>G2785*H2785</f>
        <v>3.9200000000000004</v>
      </c>
    </row>
    <row r="2786" spans="1:10" ht="15" customHeight="1">
      <c r="A2786" s="333"/>
      <c r="C2786" s="199">
        <v>4</v>
      </c>
      <c r="D2786" s="195" t="s">
        <v>31</v>
      </c>
      <c r="E2786" s="195"/>
      <c r="F2786" s="200" t="s">
        <v>10</v>
      </c>
      <c r="G2786" s="628">
        <v>4.0000000000000003E-5</v>
      </c>
      <c r="H2786" s="62">
        <v>206000</v>
      </c>
      <c r="I2786" s="203">
        <f>G2786*H2786</f>
        <v>8.24</v>
      </c>
    </row>
    <row r="2787" spans="1:10" ht="15" customHeight="1">
      <c r="A2787" s="333"/>
      <c r="C2787" s="204" t="s">
        <v>708</v>
      </c>
      <c r="D2787" s="215"/>
      <c r="E2787" s="215"/>
      <c r="F2787" s="216"/>
      <c r="G2787" s="681"/>
      <c r="H2787" s="466"/>
      <c r="I2787" s="208">
        <f>SUM(I2783:I2786)</f>
        <v>160.96</v>
      </c>
    </row>
    <row r="2788" spans="1:10" ht="15" customHeight="1">
      <c r="A2788" s="333"/>
      <c r="C2788" s="193" t="s">
        <v>72</v>
      </c>
      <c r="D2788" s="194" t="s">
        <v>73</v>
      </c>
      <c r="E2788" s="194"/>
      <c r="F2788" s="196"/>
      <c r="G2788" s="196"/>
      <c r="H2788" s="196"/>
      <c r="I2788" s="464"/>
    </row>
    <row r="2789" spans="1:10" ht="15" customHeight="1">
      <c r="A2789" s="333"/>
      <c r="C2789" s="199">
        <v>1</v>
      </c>
      <c r="D2789" s="195" t="s">
        <v>1220</v>
      </c>
      <c r="E2789" s="195"/>
      <c r="F2789" s="200" t="s">
        <v>120</v>
      </c>
      <c r="G2789" s="326">
        <v>1.02</v>
      </c>
      <c r="H2789" s="202">
        <f>BAHAN!G539</f>
        <v>29000</v>
      </c>
      <c r="I2789" s="203">
        <f>G2789*H2789</f>
        <v>29580</v>
      </c>
    </row>
    <row r="2790" spans="1:10" ht="15" customHeight="1">
      <c r="A2790" s="333"/>
      <c r="C2790" s="199">
        <v>2</v>
      </c>
      <c r="D2790" s="195" t="s">
        <v>139</v>
      </c>
      <c r="E2790" s="195"/>
      <c r="F2790" s="200" t="s">
        <v>120</v>
      </c>
      <c r="G2790" s="326">
        <v>5.0000000000000001E-3</v>
      </c>
      <c r="H2790" s="202">
        <f>BAHAN!G151</f>
        <v>25000</v>
      </c>
      <c r="I2790" s="203">
        <f>G2790*H2790</f>
        <v>125</v>
      </c>
    </row>
    <row r="2791" spans="1:10" ht="15" customHeight="1">
      <c r="A2791" s="333"/>
      <c r="C2791" s="204" t="s">
        <v>85</v>
      </c>
      <c r="D2791" s="215"/>
      <c r="E2791" s="215"/>
      <c r="F2791" s="216"/>
      <c r="G2791" s="216"/>
      <c r="H2791" s="466"/>
      <c r="I2791" s="208">
        <f>SUM(I2789:I2790)</f>
        <v>29705</v>
      </c>
    </row>
    <row r="2792" spans="1:10" ht="15" customHeight="1">
      <c r="A2792" s="333"/>
      <c r="B2792" s="113"/>
      <c r="C2792" s="193" t="s">
        <v>86</v>
      </c>
      <c r="D2792" s="194" t="s">
        <v>87</v>
      </c>
      <c r="E2792" s="194"/>
      <c r="F2792" s="196"/>
      <c r="G2792" s="196"/>
      <c r="H2792" s="196"/>
      <c r="I2792" s="464"/>
      <c r="J2792" s="47"/>
    </row>
    <row r="2793" spans="1:10" ht="15" customHeight="1">
      <c r="A2793" s="333"/>
      <c r="C2793" s="209" t="s">
        <v>674</v>
      </c>
      <c r="D2793" s="195" t="s">
        <v>1197</v>
      </c>
      <c r="E2793" s="195"/>
      <c r="F2793" s="210" t="s">
        <v>778</v>
      </c>
      <c r="G2793" s="211">
        <v>1E-4</v>
      </c>
      <c r="H2793" s="202">
        <v>1</v>
      </c>
      <c r="I2793" s="203">
        <f>G2793*H2793</f>
        <v>1E-4</v>
      </c>
    </row>
    <row r="2794" spans="1:10" ht="15" customHeight="1">
      <c r="A2794" s="333"/>
      <c r="C2794" s="204" t="s">
        <v>88</v>
      </c>
      <c r="D2794" s="216"/>
      <c r="E2794" s="216"/>
      <c r="F2794" s="216"/>
      <c r="G2794" s="216"/>
      <c r="H2794" s="466"/>
      <c r="I2794" s="208">
        <f>SUM(I2793)</f>
        <v>1E-4</v>
      </c>
    </row>
    <row r="2795" spans="1:10" ht="15" customHeight="1">
      <c r="A2795" s="333"/>
      <c r="C2795" s="220" t="s">
        <v>89</v>
      </c>
      <c r="D2795" s="221" t="s">
        <v>90</v>
      </c>
      <c r="E2795" s="682"/>
      <c r="F2795" s="222"/>
      <c r="G2795" s="222"/>
      <c r="H2795" s="225"/>
      <c r="I2795" s="224">
        <f>I2794+I2791+I2787</f>
        <v>29865.9601</v>
      </c>
    </row>
    <row r="2796" spans="1:10" ht="15" customHeight="1">
      <c r="A2796" s="333"/>
      <c r="C2796" s="227" t="s">
        <v>91</v>
      </c>
      <c r="D2796" s="228" t="s">
        <v>977</v>
      </c>
      <c r="E2796" s="684"/>
      <c r="F2796" s="229"/>
      <c r="G2796" s="313"/>
      <c r="H2796" s="96">
        <f>$M$3</f>
        <v>0.1</v>
      </c>
      <c r="I2796" s="315">
        <f>I2795*H2796</f>
        <v>2986.5960100000002</v>
      </c>
    </row>
    <row r="2797" spans="1:10" ht="15" customHeight="1">
      <c r="A2797" s="333"/>
      <c r="C2797" s="316" t="s">
        <v>93</v>
      </c>
      <c r="D2797" s="317" t="s">
        <v>94</v>
      </c>
      <c r="E2797" s="323"/>
      <c r="F2797" s="244"/>
      <c r="G2797" s="244"/>
      <c r="H2797" s="401"/>
      <c r="I2797" s="320">
        <f>SUM(I2795:I2796)</f>
        <v>32852.556109999998</v>
      </c>
    </row>
    <row r="2798" spans="1:10" ht="15" customHeight="1">
      <c r="A2798" s="333"/>
      <c r="D2798" s="46"/>
      <c r="E2798" s="335"/>
      <c r="F2798" s="335"/>
      <c r="G2798" s="336"/>
      <c r="H2798" s="337"/>
      <c r="I2798" s="47"/>
    </row>
    <row r="2799" spans="1:10" ht="24" customHeight="1">
      <c r="A2799" s="333"/>
      <c r="C2799" s="290" t="s">
        <v>1221</v>
      </c>
      <c r="D2799" s="1311" t="s">
        <v>1222</v>
      </c>
      <c r="E2799" s="1312"/>
      <c r="F2799" s="1312"/>
      <c r="G2799" s="1312"/>
      <c r="H2799" s="1313"/>
      <c r="I2799" s="188">
        <f>ROUNDDOWN(I2816,-2)</f>
        <v>100</v>
      </c>
    </row>
    <row r="2800" spans="1:10" ht="15" customHeight="1">
      <c r="A2800" s="333"/>
      <c r="C2800" s="189" t="s">
        <v>65</v>
      </c>
      <c r="D2800" s="190" t="s">
        <v>66</v>
      </c>
      <c r="E2800" s="190"/>
      <c r="F2800" s="190" t="s">
        <v>669</v>
      </c>
      <c r="G2800" s="190" t="s">
        <v>67</v>
      </c>
      <c r="H2800" s="190" t="s">
        <v>670</v>
      </c>
      <c r="I2800" s="482" t="s">
        <v>671</v>
      </c>
    </row>
    <row r="2801" spans="1:10" ht="15" customHeight="1">
      <c r="A2801" s="333"/>
      <c r="C2801" s="193" t="s">
        <v>69</v>
      </c>
      <c r="D2801" s="194" t="s">
        <v>672</v>
      </c>
      <c r="E2801" s="194"/>
      <c r="F2801" s="196"/>
      <c r="G2801" s="196"/>
      <c r="H2801" s="196"/>
      <c r="I2801" s="464"/>
    </row>
    <row r="2802" spans="1:10" ht="15" customHeight="1">
      <c r="A2802" s="333"/>
      <c r="C2802" s="199">
        <v>1</v>
      </c>
      <c r="D2802" s="195" t="s">
        <v>8</v>
      </c>
      <c r="E2802" s="195"/>
      <c r="F2802" s="200" t="s">
        <v>10</v>
      </c>
      <c r="G2802" s="628">
        <v>4.0000000000000002E-4</v>
      </c>
      <c r="H2802" s="62">
        <v>176000</v>
      </c>
      <c r="I2802" s="203">
        <f>G2802*H2802</f>
        <v>70.400000000000006</v>
      </c>
    </row>
    <row r="2803" spans="1:10" ht="15" customHeight="1">
      <c r="A2803" s="333"/>
      <c r="C2803" s="199">
        <v>2</v>
      </c>
      <c r="D2803" s="195" t="str">
        <f>D2785</f>
        <v>Kepala tukang</v>
      </c>
      <c r="E2803" s="195"/>
      <c r="F2803" s="200" t="s">
        <v>10</v>
      </c>
      <c r="G2803" s="628">
        <v>4.0000000000000002E-4</v>
      </c>
      <c r="H2803" s="62">
        <v>196000</v>
      </c>
      <c r="I2803" s="203">
        <f>G2803*H2803</f>
        <v>78.400000000000006</v>
      </c>
    </row>
    <row r="2804" spans="1:10" ht="15" customHeight="1">
      <c r="A2804" s="333"/>
      <c r="C2804" s="199">
        <v>3</v>
      </c>
      <c r="D2804" s="195" t="s">
        <v>119</v>
      </c>
      <c r="E2804" s="195"/>
      <c r="F2804" s="200" t="s">
        <v>10</v>
      </c>
      <c r="G2804" s="628">
        <v>2.0000000000000002E-5</v>
      </c>
      <c r="H2804" s="62">
        <v>196000</v>
      </c>
      <c r="I2804" s="203">
        <f>G2804*H2804</f>
        <v>3.9200000000000004</v>
      </c>
    </row>
    <row r="2805" spans="1:10" ht="15" customHeight="1">
      <c r="A2805" s="333"/>
      <c r="C2805" s="199">
        <v>4</v>
      </c>
      <c r="D2805" s="195" t="s">
        <v>31</v>
      </c>
      <c r="E2805" s="195"/>
      <c r="F2805" s="200" t="s">
        <v>10</v>
      </c>
      <c r="G2805" s="628">
        <v>4.0000000000000003E-5</v>
      </c>
      <c r="H2805" s="62">
        <v>206000</v>
      </c>
      <c r="I2805" s="203">
        <f>G2805*H2805</f>
        <v>8.24</v>
      </c>
    </row>
    <row r="2806" spans="1:10" ht="15" customHeight="1">
      <c r="A2806" s="333"/>
      <c r="C2806" s="204" t="s">
        <v>708</v>
      </c>
      <c r="D2806" s="215"/>
      <c r="E2806" s="215"/>
      <c r="F2806" s="216"/>
      <c r="G2806" s="681"/>
      <c r="H2806" s="466"/>
      <c r="I2806" s="208">
        <f>SUM(I2802:I2805)</f>
        <v>160.96</v>
      </c>
    </row>
    <row r="2807" spans="1:10" ht="15" customHeight="1">
      <c r="A2807" s="333"/>
      <c r="C2807" s="193" t="s">
        <v>72</v>
      </c>
      <c r="D2807" s="194" t="s">
        <v>73</v>
      </c>
      <c r="E2807" s="194"/>
      <c r="F2807" s="196"/>
      <c r="G2807" s="196"/>
      <c r="H2807" s="196"/>
      <c r="I2807" s="464"/>
    </row>
    <row r="2808" spans="1:10" ht="15" customHeight="1">
      <c r="A2808" s="333"/>
      <c r="C2808" s="199">
        <v>1</v>
      </c>
      <c r="D2808" s="195" t="s">
        <v>1223</v>
      </c>
      <c r="E2808" s="195"/>
      <c r="F2808" s="200" t="s">
        <v>120</v>
      </c>
      <c r="G2808" s="326">
        <v>1.02</v>
      </c>
      <c r="H2808" s="202">
        <v>1</v>
      </c>
      <c r="I2808" s="203">
        <f>G2808*H2808</f>
        <v>1.02</v>
      </c>
    </row>
    <row r="2809" spans="1:10" ht="15" customHeight="1">
      <c r="A2809" s="333"/>
      <c r="C2809" s="199">
        <v>2</v>
      </c>
      <c r="D2809" s="195" t="s">
        <v>139</v>
      </c>
      <c r="E2809" s="195"/>
      <c r="F2809" s="200" t="s">
        <v>120</v>
      </c>
      <c r="G2809" s="326">
        <v>5.0000000000000001E-3</v>
      </c>
      <c r="H2809" s="202">
        <v>1</v>
      </c>
      <c r="I2809" s="203">
        <f>G2809*H2809</f>
        <v>5.0000000000000001E-3</v>
      </c>
    </row>
    <row r="2810" spans="1:10" ht="15" customHeight="1">
      <c r="A2810" s="333"/>
      <c r="C2810" s="204" t="s">
        <v>85</v>
      </c>
      <c r="D2810" s="215"/>
      <c r="E2810" s="215"/>
      <c r="F2810" s="216"/>
      <c r="G2810" s="216"/>
      <c r="H2810" s="466"/>
      <c r="I2810" s="208">
        <f>SUM(I2808:I2809)</f>
        <v>1.0249999999999999</v>
      </c>
    </row>
    <row r="2811" spans="1:10" ht="15" customHeight="1">
      <c r="A2811" s="333"/>
      <c r="C2811" s="193" t="s">
        <v>86</v>
      </c>
      <c r="D2811" s="194" t="s">
        <v>87</v>
      </c>
      <c r="E2811" s="194"/>
      <c r="F2811" s="196"/>
      <c r="G2811" s="196"/>
      <c r="H2811" s="196"/>
      <c r="I2811" s="464"/>
    </row>
    <row r="2812" spans="1:10" ht="15" customHeight="1">
      <c r="A2812" s="333"/>
      <c r="B2812" s="113"/>
      <c r="C2812" s="209" t="s">
        <v>674</v>
      </c>
      <c r="D2812" s="195" t="s">
        <v>1197</v>
      </c>
      <c r="E2812" s="195"/>
      <c r="F2812" s="210" t="s">
        <v>778</v>
      </c>
      <c r="G2812" s="211">
        <v>1E-4</v>
      </c>
      <c r="H2812" s="202">
        <v>1</v>
      </c>
      <c r="I2812" s="203">
        <f>G2812*H2812</f>
        <v>1E-4</v>
      </c>
      <c r="J2812" s="47"/>
    </row>
    <row r="2813" spans="1:10" ht="15" customHeight="1">
      <c r="A2813" s="333"/>
      <c r="C2813" s="204" t="s">
        <v>88</v>
      </c>
      <c r="D2813" s="216"/>
      <c r="E2813" s="216"/>
      <c r="F2813" s="216"/>
      <c r="G2813" s="216"/>
      <c r="H2813" s="466"/>
      <c r="I2813" s="208">
        <f>SUM(I2812)</f>
        <v>1E-4</v>
      </c>
    </row>
    <row r="2814" spans="1:10" ht="15" customHeight="1">
      <c r="A2814" s="333"/>
      <c r="C2814" s="220" t="s">
        <v>89</v>
      </c>
      <c r="D2814" s="221" t="s">
        <v>90</v>
      </c>
      <c r="E2814" s="682"/>
      <c r="F2814" s="222"/>
      <c r="G2814" s="222"/>
      <c r="H2814" s="225"/>
      <c r="I2814" s="224">
        <f>I2813+I2810+I2806</f>
        <v>161.98510000000002</v>
      </c>
    </row>
    <row r="2815" spans="1:10" ht="15" customHeight="1">
      <c r="A2815" s="333"/>
      <c r="C2815" s="227" t="s">
        <v>91</v>
      </c>
      <c r="D2815" s="228" t="s">
        <v>977</v>
      </c>
      <c r="E2815" s="684"/>
      <c r="F2815" s="229"/>
      <c r="G2815" s="313"/>
      <c r="H2815" s="96">
        <f>$M$3</f>
        <v>0.1</v>
      </c>
      <c r="I2815" s="315">
        <f>I2814*H2815</f>
        <v>16.198510000000002</v>
      </c>
    </row>
    <row r="2816" spans="1:10" ht="15" customHeight="1">
      <c r="A2816" s="333"/>
      <c r="C2816" s="316" t="s">
        <v>93</v>
      </c>
      <c r="D2816" s="317" t="s">
        <v>94</v>
      </c>
      <c r="E2816" s="323"/>
      <c r="F2816" s="244"/>
      <c r="G2816" s="244"/>
      <c r="H2816" s="401"/>
      <c r="I2816" s="320">
        <f>SUM(I2814:I2815)</f>
        <v>178.18361000000002</v>
      </c>
    </row>
    <row r="2817" spans="1:10" ht="15" customHeight="1">
      <c r="A2817" s="333"/>
      <c r="D2817" s="46"/>
      <c r="E2817" s="335"/>
      <c r="F2817" s="335"/>
      <c r="G2817" s="336"/>
      <c r="H2817" s="337"/>
      <c r="I2817" s="47"/>
    </row>
    <row r="2818" spans="1:10" ht="27" customHeight="1">
      <c r="A2818" s="333"/>
      <c r="C2818" s="290" t="s">
        <v>1224</v>
      </c>
      <c r="D2818" s="1311" t="s">
        <v>1225</v>
      </c>
      <c r="E2818" s="1312"/>
      <c r="F2818" s="1312"/>
      <c r="G2818" s="1312"/>
      <c r="H2818" s="1313"/>
      <c r="I2818" s="188">
        <f>ROUNDDOWN(I2835,-2)</f>
        <v>100</v>
      </c>
    </row>
    <row r="2819" spans="1:10" ht="15" customHeight="1">
      <c r="A2819" s="333"/>
      <c r="C2819" s="189" t="s">
        <v>65</v>
      </c>
      <c r="D2819" s="190" t="s">
        <v>66</v>
      </c>
      <c r="E2819" s="190"/>
      <c r="F2819" s="190" t="s">
        <v>669</v>
      </c>
      <c r="G2819" s="190" t="s">
        <v>67</v>
      </c>
      <c r="H2819" s="190" t="s">
        <v>670</v>
      </c>
      <c r="I2819" s="482" t="s">
        <v>671</v>
      </c>
    </row>
    <row r="2820" spans="1:10" ht="15" customHeight="1">
      <c r="A2820" s="333"/>
      <c r="C2820" s="193" t="s">
        <v>69</v>
      </c>
      <c r="D2820" s="194" t="s">
        <v>672</v>
      </c>
      <c r="E2820" s="194"/>
      <c r="F2820" s="196"/>
      <c r="G2820" s="196"/>
      <c r="H2820" s="196"/>
      <c r="I2820" s="464"/>
    </row>
    <row r="2821" spans="1:10" ht="15" customHeight="1">
      <c r="A2821" s="333"/>
      <c r="C2821" s="199">
        <v>1</v>
      </c>
      <c r="D2821" s="195" t="s">
        <v>8</v>
      </c>
      <c r="E2821" s="195"/>
      <c r="F2821" s="200" t="s">
        <v>10</v>
      </c>
      <c r="G2821" s="628">
        <v>4.0000000000000002E-4</v>
      </c>
      <c r="H2821" s="62">
        <v>176000</v>
      </c>
      <c r="I2821" s="203">
        <f>G2821*H2821</f>
        <v>70.400000000000006</v>
      </c>
    </row>
    <row r="2822" spans="1:10" ht="15" customHeight="1">
      <c r="A2822" s="333"/>
      <c r="C2822" s="199">
        <v>2</v>
      </c>
      <c r="D2822" s="195" t="str">
        <f>D2804</f>
        <v>Kepala tukang</v>
      </c>
      <c r="E2822" s="195"/>
      <c r="F2822" s="200" t="s">
        <v>10</v>
      </c>
      <c r="G2822" s="628">
        <v>4.0000000000000002E-4</v>
      </c>
      <c r="H2822" s="62">
        <v>196000</v>
      </c>
      <c r="I2822" s="203">
        <f>G2822*H2822</f>
        <v>78.400000000000006</v>
      </c>
    </row>
    <row r="2823" spans="1:10" ht="15" customHeight="1">
      <c r="A2823" s="333"/>
      <c r="C2823" s="199">
        <v>3</v>
      </c>
      <c r="D2823" s="195" t="s">
        <v>119</v>
      </c>
      <c r="E2823" s="195"/>
      <c r="F2823" s="200" t="s">
        <v>10</v>
      </c>
      <c r="G2823" s="628">
        <v>2.0000000000000002E-5</v>
      </c>
      <c r="H2823" s="62">
        <v>196000</v>
      </c>
      <c r="I2823" s="203">
        <f>G2823*H2823</f>
        <v>3.9200000000000004</v>
      </c>
    </row>
    <row r="2824" spans="1:10" ht="15" customHeight="1">
      <c r="A2824" s="333"/>
      <c r="C2824" s="199">
        <v>4</v>
      </c>
      <c r="D2824" s="195" t="s">
        <v>31</v>
      </c>
      <c r="E2824" s="195"/>
      <c r="F2824" s="200" t="s">
        <v>10</v>
      </c>
      <c r="G2824" s="628">
        <v>4.0000000000000003E-5</v>
      </c>
      <c r="H2824" s="62">
        <v>206000</v>
      </c>
      <c r="I2824" s="203">
        <f>G2824*H2824</f>
        <v>8.24</v>
      </c>
    </row>
    <row r="2825" spans="1:10" ht="15" customHeight="1">
      <c r="A2825" s="333"/>
      <c r="C2825" s="204" t="s">
        <v>708</v>
      </c>
      <c r="D2825" s="215"/>
      <c r="E2825" s="215"/>
      <c r="F2825" s="216"/>
      <c r="G2825" s="681"/>
      <c r="H2825" s="466"/>
      <c r="I2825" s="208">
        <f>SUM(I2821:I2824)</f>
        <v>160.96</v>
      </c>
    </row>
    <row r="2826" spans="1:10" ht="15" customHeight="1">
      <c r="A2826" s="333"/>
      <c r="C2826" s="193" t="s">
        <v>72</v>
      </c>
      <c r="D2826" s="194" t="s">
        <v>73</v>
      </c>
      <c r="E2826" s="194"/>
      <c r="F2826" s="196"/>
      <c r="G2826" s="196"/>
      <c r="H2826" s="196"/>
      <c r="I2826" s="464"/>
    </row>
    <row r="2827" spans="1:10" ht="15" customHeight="1">
      <c r="A2827" s="333"/>
      <c r="C2827" s="199">
        <v>1</v>
      </c>
      <c r="D2827" s="195" t="s">
        <v>1226</v>
      </c>
      <c r="E2827" s="195"/>
      <c r="F2827" s="200" t="s">
        <v>120</v>
      </c>
      <c r="G2827" s="326">
        <v>1.02</v>
      </c>
      <c r="H2827" s="202">
        <v>1</v>
      </c>
      <c r="I2827" s="203">
        <f>G2827*H2827</f>
        <v>1.02</v>
      </c>
    </row>
    <row r="2828" spans="1:10" ht="15" customHeight="1">
      <c r="A2828" s="333"/>
      <c r="C2828" s="199">
        <v>2</v>
      </c>
      <c r="D2828" s="195" t="s">
        <v>139</v>
      </c>
      <c r="E2828" s="195"/>
      <c r="F2828" s="200" t="s">
        <v>120</v>
      </c>
      <c r="G2828" s="326">
        <v>5.0000000000000001E-3</v>
      </c>
      <c r="H2828" s="202">
        <v>1</v>
      </c>
      <c r="I2828" s="203">
        <f>G2828*H2828</f>
        <v>5.0000000000000001E-3</v>
      </c>
    </row>
    <row r="2829" spans="1:10" ht="15" customHeight="1">
      <c r="A2829" s="333"/>
      <c r="C2829" s="204" t="s">
        <v>85</v>
      </c>
      <c r="D2829" s="215"/>
      <c r="E2829" s="215"/>
      <c r="F2829" s="216"/>
      <c r="G2829" s="216"/>
      <c r="H2829" s="466"/>
      <c r="I2829" s="208">
        <f>SUM(I2827:I2828)</f>
        <v>1.0249999999999999</v>
      </c>
    </row>
    <row r="2830" spans="1:10" ht="15" customHeight="1">
      <c r="A2830" s="333"/>
      <c r="C2830" s="193" t="s">
        <v>86</v>
      </c>
      <c r="D2830" s="194" t="s">
        <v>87</v>
      </c>
      <c r="E2830" s="194"/>
      <c r="F2830" s="196"/>
      <c r="G2830" s="196"/>
      <c r="H2830" s="196"/>
      <c r="I2830" s="464"/>
    </row>
    <row r="2831" spans="1:10" ht="15" customHeight="1">
      <c r="A2831" s="333"/>
      <c r="C2831" s="209" t="s">
        <v>674</v>
      </c>
      <c r="D2831" s="195" t="s">
        <v>1197</v>
      </c>
      <c r="E2831" s="195"/>
      <c r="F2831" s="210" t="s">
        <v>778</v>
      </c>
      <c r="G2831" s="211">
        <v>1E-4</v>
      </c>
      <c r="H2831" s="202">
        <v>1</v>
      </c>
      <c r="I2831" s="203">
        <f>G2831*H2831</f>
        <v>1E-4</v>
      </c>
    </row>
    <row r="2832" spans="1:10" ht="15" customHeight="1">
      <c r="A2832" s="333"/>
      <c r="B2832" s="113"/>
      <c r="C2832" s="204" t="s">
        <v>88</v>
      </c>
      <c r="D2832" s="216"/>
      <c r="E2832" s="216"/>
      <c r="F2832" s="216"/>
      <c r="G2832" s="216"/>
      <c r="H2832" s="466"/>
      <c r="I2832" s="208">
        <f>SUM(I2831)</f>
        <v>1E-4</v>
      </c>
      <c r="J2832" s="47"/>
    </row>
    <row r="2833" spans="1:9" ht="15" customHeight="1">
      <c r="A2833" s="333"/>
      <c r="C2833" s="220" t="s">
        <v>89</v>
      </c>
      <c r="D2833" s="221" t="s">
        <v>90</v>
      </c>
      <c r="E2833" s="682"/>
      <c r="F2833" s="222"/>
      <c r="G2833" s="222"/>
      <c r="H2833" s="225"/>
      <c r="I2833" s="224">
        <f>I2832+I2829+I2825</f>
        <v>161.98510000000002</v>
      </c>
    </row>
    <row r="2834" spans="1:9" ht="15" customHeight="1">
      <c r="A2834" s="333"/>
      <c r="C2834" s="227" t="s">
        <v>91</v>
      </c>
      <c r="D2834" s="228" t="s">
        <v>977</v>
      </c>
      <c r="E2834" s="684"/>
      <c r="F2834" s="229"/>
      <c r="G2834" s="313"/>
      <c r="H2834" s="96">
        <f>$M$3</f>
        <v>0.1</v>
      </c>
      <c r="I2834" s="315">
        <f>I2833*H2834</f>
        <v>16.198510000000002</v>
      </c>
    </row>
    <row r="2835" spans="1:9" ht="15" customHeight="1">
      <c r="A2835" s="333"/>
      <c r="C2835" s="316" t="s">
        <v>93</v>
      </c>
      <c r="D2835" s="317" t="s">
        <v>94</v>
      </c>
      <c r="E2835" s="323"/>
      <c r="F2835" s="244"/>
      <c r="G2835" s="244"/>
      <c r="H2835" s="401"/>
      <c r="I2835" s="320">
        <f>SUM(I2833:I2834)</f>
        <v>178.18361000000002</v>
      </c>
    </row>
    <row r="2836" spans="1:9" ht="15" customHeight="1">
      <c r="A2836" s="333"/>
      <c r="D2836" s="46"/>
      <c r="E2836" s="335"/>
      <c r="F2836" s="335"/>
      <c r="G2836" s="336"/>
      <c r="H2836" s="337"/>
      <c r="I2836" s="47"/>
    </row>
    <row r="2837" spans="1:9" ht="29.5" customHeight="1">
      <c r="A2837" s="333"/>
      <c r="C2837" s="699" t="s">
        <v>1227</v>
      </c>
      <c r="D2837" s="1311" t="s">
        <v>1228</v>
      </c>
      <c r="E2837" s="1312"/>
      <c r="F2837" s="1312"/>
      <c r="G2837" s="1312"/>
      <c r="H2837" s="1313"/>
      <c r="I2837" s="188">
        <f>ROUNDDOWN(I2849,0)</f>
        <v>96</v>
      </c>
    </row>
    <row r="2838" spans="1:9" ht="15" customHeight="1">
      <c r="A2838" s="333"/>
      <c r="C2838" s="189" t="s">
        <v>65</v>
      </c>
      <c r="D2838" s="190" t="s">
        <v>66</v>
      </c>
      <c r="E2838" s="190"/>
      <c r="F2838" s="190" t="s">
        <v>669</v>
      </c>
      <c r="G2838" s="190" t="s">
        <v>67</v>
      </c>
      <c r="H2838" s="190" t="s">
        <v>670</v>
      </c>
      <c r="I2838" s="482" t="s">
        <v>671</v>
      </c>
    </row>
    <row r="2839" spans="1:9" ht="15" customHeight="1">
      <c r="A2839" s="333"/>
      <c r="C2839" s="250" t="s">
        <v>69</v>
      </c>
      <c r="D2839" s="195" t="s">
        <v>672</v>
      </c>
      <c r="E2839" s="195"/>
      <c r="F2839" s="196"/>
      <c r="G2839" s="196"/>
      <c r="H2839" s="196"/>
      <c r="I2839" s="464"/>
    </row>
    <row r="2840" spans="1:9" ht="15" customHeight="1">
      <c r="A2840" s="333"/>
      <c r="C2840" s="700" t="s">
        <v>674</v>
      </c>
      <c r="D2840" s="195" t="s">
        <v>8</v>
      </c>
      <c r="E2840" s="195"/>
      <c r="F2840" s="200" t="s">
        <v>10</v>
      </c>
      <c r="G2840" s="701">
        <v>4.4700000000000002E-4</v>
      </c>
      <c r="H2840" s="62">
        <v>176000</v>
      </c>
      <c r="I2840" s="702">
        <f>G2840*H2840</f>
        <v>78.671999999999997</v>
      </c>
    </row>
    <row r="2841" spans="1:9" ht="15" customHeight="1">
      <c r="A2841" s="333"/>
      <c r="C2841" s="700" t="s">
        <v>676</v>
      </c>
      <c r="D2841" s="195" t="s">
        <v>31</v>
      </c>
      <c r="E2841" s="195"/>
      <c r="F2841" s="200" t="s">
        <v>10</v>
      </c>
      <c r="G2841" s="701">
        <v>4.5000000000000003E-5</v>
      </c>
      <c r="H2841" s="62">
        <v>206000</v>
      </c>
      <c r="I2841" s="702">
        <f>G2841*H2841</f>
        <v>9.2700000000000014</v>
      </c>
    </row>
    <row r="2842" spans="1:9" ht="15" customHeight="1">
      <c r="A2842" s="333"/>
      <c r="C2842" s="204" t="s">
        <v>708</v>
      </c>
      <c r="D2842" s="215"/>
      <c r="E2842" s="215"/>
      <c r="F2842" s="215"/>
      <c r="G2842" s="698"/>
      <c r="H2842" s="544"/>
      <c r="I2842" s="208">
        <f>SUM(I2840:I2841)</f>
        <v>87.941999999999993</v>
      </c>
    </row>
    <row r="2843" spans="1:9" ht="15" customHeight="1">
      <c r="A2843" s="333"/>
      <c r="C2843" s="193" t="s">
        <v>72</v>
      </c>
      <c r="D2843" s="194" t="s">
        <v>73</v>
      </c>
      <c r="E2843" s="194"/>
      <c r="F2843" s="196"/>
      <c r="G2843" s="196"/>
      <c r="H2843" s="196"/>
      <c r="I2843" s="464"/>
    </row>
    <row r="2844" spans="1:9" ht="15" customHeight="1">
      <c r="A2844" s="333"/>
      <c r="C2844" s="204" t="s">
        <v>85</v>
      </c>
      <c r="D2844" s="215"/>
      <c r="E2844" s="215"/>
      <c r="F2844" s="216"/>
      <c r="G2844" s="216"/>
      <c r="H2844" s="466"/>
      <c r="I2844" s="621">
        <v>0</v>
      </c>
    </row>
    <row r="2845" spans="1:9" ht="15" customHeight="1">
      <c r="A2845" s="333"/>
      <c r="C2845" s="193" t="s">
        <v>86</v>
      </c>
      <c r="D2845" s="194" t="s">
        <v>87</v>
      </c>
      <c r="E2845" s="194"/>
      <c r="F2845" s="196"/>
      <c r="G2845" s="196"/>
      <c r="H2845" s="196"/>
      <c r="I2845" s="464"/>
    </row>
    <row r="2846" spans="1:9" ht="15" customHeight="1">
      <c r="A2846" s="333"/>
      <c r="C2846" s="204" t="s">
        <v>88</v>
      </c>
      <c r="D2846" s="215"/>
      <c r="E2846" s="215"/>
      <c r="F2846" s="216"/>
      <c r="G2846" s="216"/>
      <c r="H2846" s="466"/>
      <c r="I2846" s="621">
        <v>0</v>
      </c>
    </row>
    <row r="2847" spans="1:9" ht="15" customHeight="1">
      <c r="A2847" s="333"/>
      <c r="C2847" s="227" t="s">
        <v>89</v>
      </c>
      <c r="D2847" s="228" t="s">
        <v>90</v>
      </c>
      <c r="E2847" s="684"/>
      <c r="F2847" s="229"/>
      <c r="G2847" s="229"/>
      <c r="H2847" s="313"/>
      <c r="I2847" s="315">
        <f>I2846+I2844+I2842</f>
        <v>87.941999999999993</v>
      </c>
    </row>
    <row r="2848" spans="1:9" ht="15" customHeight="1">
      <c r="A2848" s="333"/>
      <c r="C2848" s="690" t="s">
        <v>91</v>
      </c>
      <c r="D2848" s="691" t="s">
        <v>977</v>
      </c>
      <c r="E2848" s="692"/>
      <c r="F2848" s="693"/>
      <c r="G2848" s="694"/>
      <c r="H2848" s="96">
        <f>$M$3</f>
        <v>0.1</v>
      </c>
      <c r="I2848" s="695">
        <f>I2847*H2848</f>
        <v>8.7942</v>
      </c>
    </row>
    <row r="2849" spans="1:10" ht="15" customHeight="1">
      <c r="A2849" s="333"/>
      <c r="C2849" s="329" t="s">
        <v>93</v>
      </c>
      <c r="D2849" s="330" t="s">
        <v>94</v>
      </c>
      <c r="E2849" s="688"/>
      <c r="F2849" s="247"/>
      <c r="G2849" s="247"/>
      <c r="H2849" s="399"/>
      <c r="I2849" s="303">
        <f>SUM(I2847:I2848)</f>
        <v>96.736199999999997</v>
      </c>
    </row>
    <row r="2850" spans="1:10" ht="15" customHeight="1">
      <c r="A2850" s="333"/>
      <c r="C2850" s="46"/>
      <c r="D2850" s="46"/>
      <c r="G2850" s="102"/>
      <c r="H2850" s="112"/>
      <c r="I2850" s="47"/>
    </row>
    <row r="2851" spans="1:10" ht="25.75" customHeight="1">
      <c r="A2851" s="333"/>
      <c r="C2851" s="699" t="s">
        <v>1229</v>
      </c>
      <c r="D2851" s="1311" t="s">
        <v>1230</v>
      </c>
      <c r="E2851" s="1312"/>
      <c r="F2851" s="1312"/>
      <c r="G2851" s="1312"/>
      <c r="H2851" s="1313"/>
      <c r="I2851" s="188">
        <f>ROUNDDOWN(I2863,0)</f>
        <v>45</v>
      </c>
    </row>
    <row r="2852" spans="1:10" ht="15" customHeight="1">
      <c r="A2852" s="333"/>
      <c r="B2852" s="113"/>
      <c r="C2852" s="189" t="s">
        <v>65</v>
      </c>
      <c r="D2852" s="190" t="s">
        <v>66</v>
      </c>
      <c r="E2852" s="190"/>
      <c r="F2852" s="190" t="s">
        <v>669</v>
      </c>
      <c r="G2852" s="190" t="s">
        <v>67</v>
      </c>
      <c r="H2852" s="190" t="s">
        <v>670</v>
      </c>
      <c r="I2852" s="482" t="s">
        <v>671</v>
      </c>
      <c r="J2852" s="47"/>
    </row>
    <row r="2853" spans="1:10" ht="15" customHeight="1">
      <c r="A2853" s="333"/>
      <c r="C2853" s="193" t="s">
        <v>69</v>
      </c>
      <c r="D2853" s="194" t="s">
        <v>672</v>
      </c>
      <c r="E2853" s="194"/>
      <c r="F2853" s="196"/>
      <c r="G2853" s="196"/>
      <c r="H2853" s="196"/>
      <c r="I2853" s="464"/>
    </row>
    <row r="2854" spans="1:10" ht="15" customHeight="1">
      <c r="A2854" s="333"/>
      <c r="C2854" s="700" t="s">
        <v>674</v>
      </c>
      <c r="D2854" s="195" t="s">
        <v>8</v>
      </c>
      <c r="E2854" s="195"/>
      <c r="F2854" s="200" t="s">
        <v>10</v>
      </c>
      <c r="G2854" s="701">
        <v>2.1000000000000001E-4</v>
      </c>
      <c r="H2854" s="62">
        <v>176000</v>
      </c>
      <c r="I2854" s="203">
        <f>G2854*H2854</f>
        <v>36.96</v>
      </c>
    </row>
    <row r="2855" spans="1:10" ht="15" customHeight="1">
      <c r="A2855" s="333"/>
      <c r="C2855" s="700" t="s">
        <v>676</v>
      </c>
      <c r="D2855" s="195" t="s">
        <v>31</v>
      </c>
      <c r="E2855" s="195"/>
      <c r="F2855" s="200" t="s">
        <v>10</v>
      </c>
      <c r="G2855" s="701">
        <v>2.0999999999999999E-5</v>
      </c>
      <c r="H2855" s="62">
        <v>206000</v>
      </c>
      <c r="I2855" s="203">
        <f>G2855*H2855</f>
        <v>4.3259999999999996</v>
      </c>
    </row>
    <row r="2856" spans="1:10" ht="15" customHeight="1">
      <c r="A2856" s="333"/>
      <c r="C2856" s="285" t="s">
        <v>708</v>
      </c>
      <c r="D2856" s="216"/>
      <c r="E2856" s="216"/>
      <c r="F2856" s="216"/>
      <c r="G2856" s="681"/>
      <c r="H2856" s="466"/>
      <c r="I2856" s="208">
        <f>SUM(I2854:I2855)</f>
        <v>41.286000000000001</v>
      </c>
    </row>
    <row r="2857" spans="1:10" ht="15" customHeight="1">
      <c r="A2857" s="333"/>
      <c r="C2857" s="193" t="s">
        <v>72</v>
      </c>
      <c r="D2857" s="194" t="s">
        <v>73</v>
      </c>
      <c r="E2857" s="194"/>
      <c r="F2857" s="196"/>
      <c r="G2857" s="196"/>
      <c r="H2857" s="196"/>
      <c r="I2857" s="464"/>
    </row>
    <row r="2858" spans="1:10" ht="15" customHeight="1">
      <c r="A2858" s="333"/>
      <c r="C2858" s="285" t="s">
        <v>85</v>
      </c>
      <c r="D2858" s="216"/>
      <c r="E2858" s="216"/>
      <c r="F2858" s="216"/>
      <c r="G2858" s="216"/>
      <c r="H2858" s="466"/>
      <c r="I2858" s="621">
        <v>0</v>
      </c>
    </row>
    <row r="2859" spans="1:10" ht="15" customHeight="1">
      <c r="A2859" s="333"/>
      <c r="C2859" s="193" t="s">
        <v>86</v>
      </c>
      <c r="D2859" s="194" t="s">
        <v>87</v>
      </c>
      <c r="E2859" s="194"/>
      <c r="F2859" s="196"/>
      <c r="G2859" s="196"/>
      <c r="H2859" s="196"/>
      <c r="I2859" s="464"/>
    </row>
    <row r="2860" spans="1:10" ht="15" customHeight="1">
      <c r="A2860" s="333"/>
      <c r="C2860" s="285" t="s">
        <v>88</v>
      </c>
      <c r="D2860" s="216"/>
      <c r="E2860" s="216"/>
      <c r="F2860" s="216"/>
      <c r="G2860" s="216"/>
      <c r="H2860" s="466"/>
      <c r="I2860" s="621">
        <v>0</v>
      </c>
    </row>
    <row r="2861" spans="1:10" ht="15" customHeight="1">
      <c r="A2861" s="333"/>
      <c r="C2861" s="220" t="s">
        <v>89</v>
      </c>
      <c r="D2861" s="221" t="s">
        <v>90</v>
      </c>
      <c r="E2861" s="682"/>
      <c r="F2861" s="682"/>
      <c r="G2861" s="682"/>
      <c r="H2861" s="225"/>
      <c r="I2861" s="224">
        <f>I2860+I2858+I2856</f>
        <v>41.286000000000001</v>
      </c>
    </row>
    <row r="2862" spans="1:10" ht="15" customHeight="1">
      <c r="A2862" s="333"/>
      <c r="C2862" s="227" t="s">
        <v>91</v>
      </c>
      <c r="D2862" s="228" t="s">
        <v>977</v>
      </c>
      <c r="E2862" s="684"/>
      <c r="F2862" s="684"/>
      <c r="G2862" s="685"/>
      <c r="H2862" s="96">
        <f>$M$3</f>
        <v>0.1</v>
      </c>
      <c r="I2862" s="315">
        <f>I2861*H2862</f>
        <v>4.1286000000000005</v>
      </c>
    </row>
    <row r="2863" spans="1:10" ht="15" customHeight="1">
      <c r="A2863" s="333"/>
      <c r="C2863" s="316" t="s">
        <v>93</v>
      </c>
      <c r="D2863" s="317" t="s">
        <v>94</v>
      </c>
      <c r="E2863" s="323"/>
      <c r="F2863" s="323"/>
      <c r="G2863" s="323"/>
      <c r="H2863" s="401"/>
      <c r="I2863" s="320">
        <f>SUM(I2861:I2862)</f>
        <v>45.4146</v>
      </c>
    </row>
    <row r="2864" spans="1:10" ht="15" customHeight="1">
      <c r="A2864" s="333"/>
      <c r="D2864" s="46"/>
      <c r="F2864" s="335"/>
      <c r="G2864" s="336"/>
      <c r="H2864" s="112"/>
      <c r="I2864" s="47"/>
    </row>
    <row r="2865" spans="1:10" ht="29.5" customHeight="1">
      <c r="A2865" s="333"/>
      <c r="C2865" s="699" t="s">
        <v>1231</v>
      </c>
      <c r="D2865" s="1311" t="s">
        <v>1232</v>
      </c>
      <c r="E2865" s="1312"/>
      <c r="F2865" s="1312"/>
      <c r="G2865" s="1312"/>
      <c r="H2865" s="1313"/>
      <c r="I2865" s="188">
        <f>ROUNDDOWN(I2879,-2)</f>
        <v>500</v>
      </c>
    </row>
    <row r="2866" spans="1:10" ht="15" customHeight="1">
      <c r="A2866" s="333"/>
      <c r="C2866" s="189" t="s">
        <v>65</v>
      </c>
      <c r="D2866" s="190" t="s">
        <v>66</v>
      </c>
      <c r="E2866" s="190"/>
      <c r="F2866" s="190" t="s">
        <v>669</v>
      </c>
      <c r="G2866" s="190" t="s">
        <v>67</v>
      </c>
      <c r="H2866" s="190" t="s">
        <v>670</v>
      </c>
      <c r="I2866" s="482" t="s">
        <v>671</v>
      </c>
    </row>
    <row r="2867" spans="1:10" ht="15" customHeight="1">
      <c r="A2867" s="333"/>
      <c r="C2867" s="193" t="s">
        <v>69</v>
      </c>
      <c r="D2867" s="194" t="s">
        <v>672</v>
      </c>
      <c r="E2867" s="194"/>
      <c r="F2867" s="196"/>
      <c r="G2867" s="196"/>
      <c r="H2867" s="196"/>
      <c r="I2867" s="464"/>
    </row>
    <row r="2868" spans="1:10" ht="15" customHeight="1">
      <c r="A2868" s="333"/>
      <c r="C2868" s="700" t="s">
        <v>674</v>
      </c>
      <c r="D2868" s="195" t="s">
        <v>8</v>
      </c>
      <c r="E2868" s="195"/>
      <c r="F2868" s="200" t="s">
        <v>10</v>
      </c>
      <c r="G2868" s="201">
        <v>2E-3</v>
      </c>
      <c r="H2868" s="62">
        <v>176000</v>
      </c>
      <c r="I2868" s="203">
        <f>G2868*H2868</f>
        <v>352</v>
      </c>
    </row>
    <row r="2869" spans="1:10" ht="15" customHeight="1">
      <c r="A2869" s="333"/>
      <c r="C2869" s="700" t="s">
        <v>676</v>
      </c>
      <c r="D2869" s="195" t="s">
        <v>160</v>
      </c>
      <c r="E2869" s="195"/>
      <c r="F2869" s="200" t="s">
        <v>10</v>
      </c>
      <c r="G2869" s="201">
        <v>4.0000000000000002E-4</v>
      </c>
      <c r="H2869" s="62">
        <v>186000</v>
      </c>
      <c r="I2869" s="203">
        <f>G2869*H2869</f>
        <v>74.400000000000006</v>
      </c>
    </row>
    <row r="2870" spans="1:10" ht="15" customHeight="1">
      <c r="A2870" s="333"/>
      <c r="C2870" s="700" t="s">
        <v>679</v>
      </c>
      <c r="D2870" s="195" t="s">
        <v>31</v>
      </c>
      <c r="E2870" s="195"/>
      <c r="F2870" s="200" t="s">
        <v>10</v>
      </c>
      <c r="G2870" s="201">
        <v>2.0000000000000001E-4</v>
      </c>
      <c r="H2870" s="62">
        <v>206000</v>
      </c>
      <c r="I2870" s="203">
        <f>G2870*H2870</f>
        <v>41.2</v>
      </c>
    </row>
    <row r="2871" spans="1:10" ht="15" customHeight="1">
      <c r="A2871" s="333"/>
      <c r="C2871" s="285" t="s">
        <v>708</v>
      </c>
      <c r="D2871" s="216"/>
      <c r="E2871" s="216"/>
      <c r="F2871" s="216"/>
      <c r="G2871" s="681"/>
      <c r="H2871" s="466"/>
      <c r="I2871" s="208">
        <f>SUM(I2868:I2870)</f>
        <v>467.59999999999997</v>
      </c>
    </row>
    <row r="2872" spans="1:10" ht="15" customHeight="1">
      <c r="A2872" s="333"/>
      <c r="B2872" s="113"/>
      <c r="C2872" s="193" t="s">
        <v>72</v>
      </c>
      <c r="D2872" s="194" t="s">
        <v>73</v>
      </c>
      <c r="E2872" s="194"/>
      <c r="F2872" s="196"/>
      <c r="G2872" s="196"/>
      <c r="H2872" s="196"/>
      <c r="I2872" s="464"/>
      <c r="J2872" s="47"/>
    </row>
    <row r="2873" spans="1:10" ht="15" customHeight="1">
      <c r="A2873" s="333"/>
      <c r="C2873" s="285" t="s">
        <v>85</v>
      </c>
      <c r="D2873" s="216"/>
      <c r="E2873" s="216"/>
      <c r="F2873" s="216"/>
      <c r="G2873" s="216"/>
      <c r="H2873" s="466"/>
      <c r="I2873" s="621">
        <v>0</v>
      </c>
    </row>
    <row r="2874" spans="1:10" ht="15" customHeight="1">
      <c r="A2874" s="333"/>
      <c r="C2874" s="193" t="s">
        <v>86</v>
      </c>
      <c r="D2874" s="194" t="s">
        <v>87</v>
      </c>
      <c r="E2874" s="194"/>
      <c r="F2874" s="196"/>
      <c r="G2874" s="196"/>
      <c r="H2874" s="196"/>
      <c r="I2874" s="464"/>
    </row>
    <row r="2875" spans="1:10" ht="15" customHeight="1">
      <c r="A2875" s="333"/>
      <c r="C2875" s="209" t="s">
        <v>674</v>
      </c>
      <c r="D2875" s="195" t="s">
        <v>1233</v>
      </c>
      <c r="E2875" s="195"/>
      <c r="F2875" s="210" t="s">
        <v>778</v>
      </c>
      <c r="G2875" s="211">
        <v>2.5000000000000001E-4</v>
      </c>
      <c r="H2875" s="202">
        <v>1</v>
      </c>
      <c r="I2875" s="203">
        <f>G2875*H2875</f>
        <v>2.5000000000000001E-4</v>
      </c>
    </row>
    <row r="2876" spans="1:10" ht="15" customHeight="1">
      <c r="A2876" s="333"/>
      <c r="C2876" s="285" t="s">
        <v>88</v>
      </c>
      <c r="D2876" s="216"/>
      <c r="E2876" s="216"/>
      <c r="F2876" s="216"/>
      <c r="G2876" s="216"/>
      <c r="H2876" s="466"/>
      <c r="I2876" s="208">
        <f>SUM(I2875)</f>
        <v>2.5000000000000001E-4</v>
      </c>
    </row>
    <row r="2877" spans="1:10" ht="15" customHeight="1">
      <c r="A2877" s="333"/>
      <c r="C2877" s="220" t="s">
        <v>89</v>
      </c>
      <c r="D2877" s="221" t="s">
        <v>90</v>
      </c>
      <c r="E2877" s="682"/>
      <c r="F2877" s="222"/>
      <c r="G2877" s="222"/>
      <c r="H2877" s="225"/>
      <c r="I2877" s="224">
        <f>I2876+I2873+I2871</f>
        <v>467.60024999999996</v>
      </c>
    </row>
    <row r="2878" spans="1:10" ht="15" customHeight="1">
      <c r="A2878" s="333"/>
      <c r="C2878" s="220" t="s">
        <v>91</v>
      </c>
      <c r="D2878" s="221" t="s">
        <v>977</v>
      </c>
      <c r="E2878" s="682"/>
      <c r="F2878" s="222"/>
      <c r="G2878" s="225"/>
      <c r="H2878" s="96">
        <f>$M$3</f>
        <v>0.1</v>
      </c>
      <c r="I2878" s="224">
        <f>I2877*H2878</f>
        <v>46.760024999999999</v>
      </c>
    </row>
    <row r="2879" spans="1:10" ht="15" customHeight="1">
      <c r="A2879" s="333"/>
      <c r="C2879" s="329" t="s">
        <v>93</v>
      </c>
      <c r="D2879" s="330" t="s">
        <v>94</v>
      </c>
      <c r="E2879" s="688"/>
      <c r="F2879" s="247"/>
      <c r="G2879" s="247"/>
      <c r="H2879" s="399"/>
      <c r="I2879" s="303">
        <f>SUM(I2877:I2878)</f>
        <v>514.360275</v>
      </c>
    </row>
    <row r="2880" spans="1:10" ht="15" customHeight="1">
      <c r="A2880" s="333"/>
      <c r="C2880" s="46"/>
      <c r="D2880" s="46"/>
      <c r="G2880" s="102"/>
      <c r="H2880" s="112"/>
      <c r="I2880" s="47"/>
    </row>
    <row r="2881" spans="1:10" ht="15" customHeight="1">
      <c r="A2881" s="333"/>
      <c r="C2881" s="703" t="s">
        <v>1234</v>
      </c>
      <c r="D2881" s="704" t="s">
        <v>1235</v>
      </c>
      <c r="E2881" s="704"/>
      <c r="F2881" s="581"/>
      <c r="G2881" s="581"/>
      <c r="H2881" s="581"/>
      <c r="I2881" s="582"/>
    </row>
    <row r="2882" spans="1:10" ht="15" customHeight="1">
      <c r="A2882" s="333"/>
      <c r="C2882" s="574" t="s">
        <v>1236</v>
      </c>
      <c r="D2882" s="377" t="s">
        <v>1237</v>
      </c>
      <c r="E2882" s="185"/>
      <c r="F2882" s="185"/>
      <c r="G2882" s="185"/>
      <c r="H2882" s="705"/>
      <c r="I2882" s="188">
        <f>ROUNDDOWN(I2897,-2)</f>
        <v>125800</v>
      </c>
    </row>
    <row r="2883" spans="1:10" ht="15" customHeight="1">
      <c r="A2883" s="333"/>
      <c r="C2883" s="189" t="s">
        <v>65</v>
      </c>
      <c r="D2883" s="190" t="s">
        <v>66</v>
      </c>
      <c r="E2883" s="190"/>
      <c r="F2883" s="190" t="s">
        <v>669</v>
      </c>
      <c r="G2883" s="190" t="s">
        <v>67</v>
      </c>
      <c r="H2883" s="190" t="s">
        <v>670</v>
      </c>
      <c r="I2883" s="482" t="s">
        <v>671</v>
      </c>
    </row>
    <row r="2884" spans="1:10" ht="15" customHeight="1">
      <c r="A2884" s="333"/>
      <c r="C2884" s="193" t="s">
        <v>69</v>
      </c>
      <c r="D2884" s="194" t="s">
        <v>672</v>
      </c>
      <c r="E2884" s="194"/>
      <c r="F2884" s="196"/>
      <c r="G2884" s="196"/>
      <c r="H2884" s="196"/>
      <c r="I2884" s="464"/>
    </row>
    <row r="2885" spans="1:10" ht="15" customHeight="1">
      <c r="A2885" s="333"/>
      <c r="C2885" s="199">
        <v>1</v>
      </c>
      <c r="D2885" s="195" t="s">
        <v>8</v>
      </c>
      <c r="E2885" s="195"/>
      <c r="F2885" s="200" t="s">
        <v>10</v>
      </c>
      <c r="G2885" s="326">
        <v>0.06</v>
      </c>
      <c r="H2885" s="62">
        <v>176000</v>
      </c>
      <c r="I2885" s="203">
        <f>G2885*H2885</f>
        <v>10560</v>
      </c>
    </row>
    <row r="2886" spans="1:10" ht="15" customHeight="1">
      <c r="A2886" s="333"/>
      <c r="C2886" s="199">
        <v>2</v>
      </c>
      <c r="D2886" s="195" t="s">
        <v>106</v>
      </c>
      <c r="E2886" s="195"/>
      <c r="F2886" s="200" t="s">
        <v>10</v>
      </c>
      <c r="G2886" s="326">
        <v>0.03</v>
      </c>
      <c r="H2886" s="62">
        <v>186000</v>
      </c>
      <c r="I2886" s="203">
        <f>G2886*H2886</f>
        <v>5580</v>
      </c>
    </row>
    <row r="2887" spans="1:10" ht="15" customHeight="1">
      <c r="A2887" s="333"/>
      <c r="C2887" s="199">
        <v>3</v>
      </c>
      <c r="D2887" s="195" t="s">
        <v>119</v>
      </c>
      <c r="E2887" s="195"/>
      <c r="F2887" s="200" t="s">
        <v>10</v>
      </c>
      <c r="G2887" s="326">
        <v>3.0000000000000001E-3</v>
      </c>
      <c r="H2887" s="62">
        <v>196000</v>
      </c>
      <c r="I2887" s="203">
        <f>G2887*H2887</f>
        <v>588</v>
      </c>
    </row>
    <row r="2888" spans="1:10" ht="15" customHeight="1">
      <c r="A2888" s="333"/>
      <c r="C2888" s="199">
        <v>4</v>
      </c>
      <c r="D2888" s="195" t="s">
        <v>31</v>
      </c>
      <c r="E2888" s="195"/>
      <c r="F2888" s="200" t="s">
        <v>10</v>
      </c>
      <c r="G2888" s="326">
        <v>1E-3</v>
      </c>
      <c r="H2888" s="62">
        <v>206000</v>
      </c>
      <c r="I2888" s="203">
        <f>G2888*H2888</f>
        <v>206</v>
      </c>
    </row>
    <row r="2889" spans="1:10" ht="15" customHeight="1">
      <c r="A2889" s="333"/>
      <c r="C2889" s="204" t="s">
        <v>708</v>
      </c>
      <c r="D2889" s="215"/>
      <c r="E2889" s="215"/>
      <c r="F2889" s="215"/>
      <c r="G2889" s="698"/>
      <c r="H2889" s="544"/>
      <c r="I2889" s="208">
        <f>SUM(I2885:I2888)</f>
        <v>16934</v>
      </c>
    </row>
    <row r="2890" spans="1:10" ht="15" customHeight="1">
      <c r="A2890" s="333"/>
      <c r="C2890" s="193" t="s">
        <v>72</v>
      </c>
      <c r="D2890" s="194" t="s">
        <v>73</v>
      </c>
      <c r="E2890" s="194"/>
      <c r="F2890" s="196"/>
      <c r="G2890" s="196"/>
      <c r="H2890" s="196"/>
      <c r="I2890" s="464"/>
    </row>
    <row r="2891" spans="1:10" ht="15" customHeight="1">
      <c r="A2891" s="333"/>
      <c r="C2891" s="199">
        <v>1</v>
      </c>
      <c r="D2891" s="213" t="s">
        <v>145</v>
      </c>
      <c r="E2891" s="213"/>
      <c r="F2891" s="200" t="s">
        <v>710</v>
      </c>
      <c r="G2891" s="326">
        <v>1.05</v>
      </c>
      <c r="H2891" s="202">
        <f>BAHAN!G534</f>
        <v>92800</v>
      </c>
      <c r="I2891" s="203">
        <f>G2891*H2891</f>
        <v>97440</v>
      </c>
    </row>
    <row r="2892" spans="1:10" ht="15" customHeight="1">
      <c r="A2892" s="333"/>
      <c r="B2892" s="113"/>
      <c r="C2892" s="204" t="s">
        <v>85</v>
      </c>
      <c r="D2892" s="216"/>
      <c r="E2892" s="216"/>
      <c r="F2892" s="216"/>
      <c r="G2892" s="216"/>
      <c r="H2892" s="466"/>
      <c r="I2892" s="208">
        <f>SUM(I2891:I2891)</f>
        <v>97440</v>
      </c>
      <c r="J2892" s="47"/>
    </row>
    <row r="2893" spans="1:10" ht="15" customHeight="1">
      <c r="A2893" s="333"/>
      <c r="C2893" s="193" t="s">
        <v>86</v>
      </c>
      <c r="D2893" s="194" t="s">
        <v>87</v>
      </c>
      <c r="E2893" s="194"/>
      <c r="F2893" s="196"/>
      <c r="G2893" s="196"/>
      <c r="H2893" s="196"/>
      <c r="I2893" s="198"/>
    </row>
    <row r="2894" spans="1:10" ht="15" customHeight="1">
      <c r="A2894" s="333"/>
      <c r="C2894" s="204" t="s">
        <v>88</v>
      </c>
      <c r="D2894" s="216"/>
      <c r="E2894" s="216"/>
      <c r="F2894" s="216"/>
      <c r="G2894" s="216"/>
      <c r="H2894" s="466"/>
      <c r="I2894" s="467">
        <v>0</v>
      </c>
    </row>
    <row r="2895" spans="1:10" ht="15" customHeight="1">
      <c r="A2895" s="333"/>
      <c r="C2895" s="220" t="s">
        <v>89</v>
      </c>
      <c r="D2895" s="221" t="s">
        <v>90</v>
      </c>
      <c r="E2895" s="682"/>
      <c r="F2895" s="222"/>
      <c r="G2895" s="222"/>
      <c r="H2895" s="225"/>
      <c r="I2895" s="224">
        <f>I2894+I2892+I2889</f>
        <v>114374</v>
      </c>
    </row>
    <row r="2896" spans="1:10" ht="15" customHeight="1">
      <c r="A2896" s="333"/>
      <c r="C2896" s="220" t="s">
        <v>91</v>
      </c>
      <c r="D2896" s="221" t="s">
        <v>977</v>
      </c>
      <c r="E2896" s="682"/>
      <c r="F2896" s="222"/>
      <c r="G2896" s="225"/>
      <c r="H2896" s="96">
        <f>$M$3</f>
        <v>0.1</v>
      </c>
      <c r="I2896" s="224">
        <f>I2895*H2896</f>
        <v>11437.400000000001</v>
      </c>
    </row>
    <row r="2897" spans="1:10" ht="15" customHeight="1">
      <c r="A2897" s="333"/>
      <c r="C2897" s="329" t="s">
        <v>93</v>
      </c>
      <c r="D2897" s="330" t="s">
        <v>94</v>
      </c>
      <c r="E2897" s="688"/>
      <c r="F2897" s="247"/>
      <c r="G2897" s="247"/>
      <c r="H2897" s="399"/>
      <c r="I2897" s="303">
        <f>SUM(I2895:I2896)</f>
        <v>125811.4</v>
      </c>
    </row>
    <row r="2898" spans="1:10" ht="15" customHeight="1">
      <c r="A2898" s="333"/>
      <c r="D2898" s="46"/>
      <c r="E2898" s="335"/>
      <c r="F2898" s="335"/>
      <c r="G2898" s="336"/>
      <c r="H2898" s="337"/>
      <c r="I2898" s="47"/>
    </row>
    <row r="2899" spans="1:10" ht="15" customHeight="1">
      <c r="A2899" s="333"/>
      <c r="C2899" s="574" t="s">
        <v>1238</v>
      </c>
      <c r="D2899" s="1364" t="s">
        <v>1239</v>
      </c>
      <c r="E2899" s="1365"/>
      <c r="F2899" s="1365"/>
      <c r="G2899" s="1365"/>
      <c r="H2899" s="1366"/>
      <c r="I2899" s="188">
        <f>ROUNDDOWN(I2914,-2)</f>
        <v>129900</v>
      </c>
    </row>
    <row r="2900" spans="1:10" ht="15" customHeight="1">
      <c r="A2900" s="333"/>
      <c r="C2900" s="189" t="s">
        <v>65</v>
      </c>
      <c r="D2900" s="190" t="s">
        <v>66</v>
      </c>
      <c r="E2900" s="190"/>
      <c r="F2900" s="190" t="s">
        <v>669</v>
      </c>
      <c r="G2900" s="190" t="s">
        <v>67</v>
      </c>
      <c r="H2900" s="190" t="s">
        <v>670</v>
      </c>
      <c r="I2900" s="482" t="s">
        <v>671</v>
      </c>
    </row>
    <row r="2901" spans="1:10" ht="15" customHeight="1">
      <c r="A2901" s="333"/>
      <c r="C2901" s="193" t="s">
        <v>69</v>
      </c>
      <c r="D2901" s="194" t="s">
        <v>672</v>
      </c>
      <c r="E2901" s="194"/>
      <c r="F2901" s="196"/>
      <c r="G2901" s="196"/>
      <c r="H2901" s="196"/>
      <c r="I2901" s="464"/>
    </row>
    <row r="2902" spans="1:10" ht="15" customHeight="1">
      <c r="A2902" s="333"/>
      <c r="C2902" s="199">
        <v>1</v>
      </c>
      <c r="D2902" s="195" t="s">
        <v>8</v>
      </c>
      <c r="E2902" s="195"/>
      <c r="F2902" s="200" t="s">
        <v>10</v>
      </c>
      <c r="G2902" s="326">
        <v>7.0000000000000007E-2</v>
      </c>
      <c r="H2902" s="62">
        <v>176000</v>
      </c>
      <c r="I2902" s="203">
        <f>G2902*H2902</f>
        <v>12320.000000000002</v>
      </c>
    </row>
    <row r="2903" spans="1:10" ht="15" customHeight="1">
      <c r="A2903" s="333"/>
      <c r="C2903" s="199">
        <v>2</v>
      </c>
      <c r="D2903" s="195" t="s">
        <v>106</v>
      </c>
      <c r="E2903" s="195"/>
      <c r="F2903" s="200" t="s">
        <v>10</v>
      </c>
      <c r="G2903" s="326">
        <v>3.5000000000000003E-2</v>
      </c>
      <c r="H2903" s="62">
        <v>186000</v>
      </c>
      <c r="I2903" s="203">
        <f>G2903*H2903</f>
        <v>6510.0000000000009</v>
      </c>
    </row>
    <row r="2904" spans="1:10" ht="15" customHeight="1">
      <c r="A2904" s="333"/>
      <c r="C2904" s="199">
        <v>3</v>
      </c>
      <c r="D2904" s="195" t="s">
        <v>119</v>
      </c>
      <c r="E2904" s="195"/>
      <c r="F2904" s="200" t="s">
        <v>10</v>
      </c>
      <c r="G2904" s="326">
        <v>4.0000000000000001E-3</v>
      </c>
      <c r="H2904" s="62">
        <v>196000</v>
      </c>
      <c r="I2904" s="203">
        <f>G2904*H2904</f>
        <v>784</v>
      </c>
    </row>
    <row r="2905" spans="1:10" ht="15" customHeight="1">
      <c r="A2905" s="333"/>
      <c r="C2905" s="199">
        <v>4</v>
      </c>
      <c r="D2905" s="195" t="s">
        <v>31</v>
      </c>
      <c r="E2905" s="195"/>
      <c r="F2905" s="200" t="s">
        <v>10</v>
      </c>
      <c r="G2905" s="326">
        <v>1E-3</v>
      </c>
      <c r="H2905" s="62">
        <v>206000</v>
      </c>
      <c r="I2905" s="203">
        <f>G2905*H2905</f>
        <v>206</v>
      </c>
    </row>
    <row r="2906" spans="1:10" ht="15" customHeight="1">
      <c r="A2906" s="333"/>
      <c r="C2906" s="285" t="s">
        <v>708</v>
      </c>
      <c r="D2906" s="216"/>
      <c r="E2906" s="216"/>
      <c r="F2906" s="216"/>
      <c r="G2906" s="681"/>
      <c r="H2906" s="466"/>
      <c r="I2906" s="208">
        <f>SUM(I2902:I2905)</f>
        <v>19820.000000000004</v>
      </c>
    </row>
    <row r="2907" spans="1:10" ht="15" customHeight="1">
      <c r="A2907" s="333"/>
      <c r="C2907" s="193" t="s">
        <v>72</v>
      </c>
      <c r="D2907" s="194" t="s">
        <v>73</v>
      </c>
      <c r="E2907" s="194"/>
      <c r="F2907" s="196"/>
      <c r="G2907" s="196"/>
      <c r="H2907" s="196"/>
      <c r="I2907" s="464"/>
    </row>
    <row r="2908" spans="1:10" ht="15" customHeight="1">
      <c r="A2908" s="333"/>
      <c r="C2908" s="199">
        <v>1</v>
      </c>
      <c r="D2908" s="213" t="s">
        <v>147</v>
      </c>
      <c r="E2908" s="213"/>
      <c r="F2908" s="200" t="s">
        <v>710</v>
      </c>
      <c r="G2908" s="326">
        <v>1.05</v>
      </c>
      <c r="H2908" s="202">
        <f>BAHAN!G535</f>
        <v>93600</v>
      </c>
      <c r="I2908" s="203">
        <f>G2908*H2908</f>
        <v>98280</v>
      </c>
    </row>
    <row r="2909" spans="1:10" ht="15" customHeight="1">
      <c r="A2909" s="333"/>
      <c r="C2909" s="285" t="s">
        <v>85</v>
      </c>
      <c r="D2909" s="216"/>
      <c r="E2909" s="216"/>
      <c r="F2909" s="216"/>
      <c r="G2909" s="216"/>
      <c r="H2909" s="466"/>
      <c r="I2909" s="208">
        <f>SUM(I2908:I2908)</f>
        <v>98280</v>
      </c>
    </row>
    <row r="2910" spans="1:10" ht="15" customHeight="1">
      <c r="A2910" s="333"/>
      <c r="C2910" s="193" t="s">
        <v>86</v>
      </c>
      <c r="D2910" s="194" t="s">
        <v>87</v>
      </c>
      <c r="E2910" s="194"/>
      <c r="F2910" s="196"/>
      <c r="G2910" s="196"/>
      <c r="H2910" s="196"/>
      <c r="I2910" s="198"/>
    </row>
    <row r="2911" spans="1:10" ht="15" customHeight="1">
      <c r="A2911" s="333"/>
      <c r="C2911" s="285" t="s">
        <v>88</v>
      </c>
      <c r="D2911" s="216"/>
      <c r="E2911" s="216"/>
      <c r="F2911" s="216"/>
      <c r="G2911" s="216"/>
      <c r="H2911" s="466"/>
      <c r="I2911" s="467">
        <v>0</v>
      </c>
    </row>
    <row r="2912" spans="1:10" ht="15" customHeight="1">
      <c r="A2912" s="333"/>
      <c r="B2912" s="113"/>
      <c r="C2912" s="220" t="s">
        <v>89</v>
      </c>
      <c r="D2912" s="221" t="s">
        <v>90</v>
      </c>
      <c r="E2912" s="682"/>
      <c r="F2912" s="222"/>
      <c r="G2912" s="222"/>
      <c r="H2912" s="683"/>
      <c r="I2912" s="224">
        <f>I2911+I2909+I2906</f>
        <v>118100</v>
      </c>
      <c r="J2912" s="47"/>
    </row>
    <row r="2913" spans="1:9" ht="15" customHeight="1">
      <c r="A2913" s="333"/>
      <c r="C2913" s="220" t="s">
        <v>91</v>
      </c>
      <c r="D2913" s="221" t="s">
        <v>977</v>
      </c>
      <c r="E2913" s="682"/>
      <c r="F2913" s="222"/>
      <c r="G2913" s="225"/>
      <c r="H2913" s="96">
        <f>$M$3</f>
        <v>0.1</v>
      </c>
      <c r="I2913" s="224">
        <f>I2912*H2913</f>
        <v>11810</v>
      </c>
    </row>
    <row r="2914" spans="1:9" ht="15" customHeight="1">
      <c r="A2914" s="333"/>
      <c r="C2914" s="329" t="s">
        <v>93</v>
      </c>
      <c r="D2914" s="330" t="s">
        <v>94</v>
      </c>
      <c r="E2914" s="688"/>
      <c r="F2914" s="247"/>
      <c r="G2914" s="247"/>
      <c r="H2914" s="689"/>
      <c r="I2914" s="303">
        <f>SUM(I2912:I2913)</f>
        <v>129910</v>
      </c>
    </row>
    <row r="2915" spans="1:9" ht="15" customHeight="1">
      <c r="A2915" s="333"/>
      <c r="D2915" s="46"/>
      <c r="E2915" s="335"/>
      <c r="F2915" s="335"/>
      <c r="G2915" s="336"/>
      <c r="H2915" s="337"/>
      <c r="I2915" s="47"/>
    </row>
    <row r="2916" spans="1:9" ht="15" customHeight="1">
      <c r="A2916" s="333"/>
      <c r="C2916" s="574" t="s">
        <v>1240</v>
      </c>
      <c r="D2916" s="378" t="s">
        <v>1241</v>
      </c>
      <c r="E2916" s="378"/>
      <c r="F2916" s="378"/>
      <c r="G2916" s="378"/>
      <c r="H2916" s="378"/>
      <c r="I2916" s="188">
        <f>ROUNDDOWN(I2932,-2)</f>
        <v>163700</v>
      </c>
    </row>
    <row r="2917" spans="1:9" ht="15" customHeight="1">
      <c r="A2917" s="333"/>
      <c r="C2917" s="400" t="s">
        <v>65</v>
      </c>
      <c r="D2917" s="352" t="s">
        <v>66</v>
      </c>
      <c r="E2917" s="352"/>
      <c r="F2917" s="352" t="s">
        <v>669</v>
      </c>
      <c r="G2917" s="352" t="s">
        <v>67</v>
      </c>
      <c r="H2917" s="352" t="s">
        <v>670</v>
      </c>
      <c r="I2917" s="475" t="s">
        <v>671</v>
      </c>
    </row>
    <row r="2918" spans="1:9" ht="15" customHeight="1">
      <c r="A2918" s="333"/>
      <c r="C2918" s="400" t="s">
        <v>69</v>
      </c>
      <c r="D2918" s="355" t="s">
        <v>672</v>
      </c>
      <c r="E2918" s="355"/>
      <c r="F2918" s="357"/>
      <c r="G2918" s="357"/>
      <c r="H2918" s="357"/>
      <c r="I2918" s="476"/>
    </row>
    <row r="2919" spans="1:9" ht="15" customHeight="1">
      <c r="A2919" s="333"/>
      <c r="C2919" s="477">
        <v>1</v>
      </c>
      <c r="D2919" s="356" t="s">
        <v>8</v>
      </c>
      <c r="E2919" s="356"/>
      <c r="F2919" s="361" t="s">
        <v>10</v>
      </c>
      <c r="G2919" s="362">
        <v>0.08</v>
      </c>
      <c r="H2919" s="62">
        <v>176000</v>
      </c>
      <c r="I2919" s="432">
        <f>G2919*H2919</f>
        <v>14080</v>
      </c>
    </row>
    <row r="2920" spans="1:9" ht="15" customHeight="1">
      <c r="A2920" s="333"/>
      <c r="C2920" s="477">
        <v>2</v>
      </c>
      <c r="D2920" s="356" t="s">
        <v>106</v>
      </c>
      <c r="E2920" s="356"/>
      <c r="F2920" s="361" t="s">
        <v>10</v>
      </c>
      <c r="G2920" s="362">
        <v>0.04</v>
      </c>
      <c r="H2920" s="62">
        <v>186000</v>
      </c>
      <c r="I2920" s="432">
        <f>G2920*H2920</f>
        <v>7440</v>
      </c>
    </row>
    <row r="2921" spans="1:9" ht="15" customHeight="1">
      <c r="A2921" s="333"/>
      <c r="C2921" s="477">
        <v>3</v>
      </c>
      <c r="D2921" s="356" t="s">
        <v>119</v>
      </c>
      <c r="E2921" s="356"/>
      <c r="F2921" s="361" t="s">
        <v>10</v>
      </c>
      <c r="G2921" s="362">
        <v>4.0000000000000001E-3</v>
      </c>
      <c r="H2921" s="62">
        <v>196000</v>
      </c>
      <c r="I2921" s="432">
        <f>G2921*H2921</f>
        <v>784</v>
      </c>
    </row>
    <row r="2922" spans="1:9" ht="15" customHeight="1">
      <c r="A2922" s="333"/>
      <c r="C2922" s="477">
        <v>4</v>
      </c>
      <c r="D2922" s="356" t="s">
        <v>31</v>
      </c>
      <c r="E2922" s="356"/>
      <c r="F2922" s="361" t="s">
        <v>10</v>
      </c>
      <c r="G2922" s="362">
        <v>8.0000000000000002E-3</v>
      </c>
      <c r="H2922" s="62">
        <v>206000</v>
      </c>
      <c r="I2922" s="432">
        <f>G2922*H2922</f>
        <v>1648</v>
      </c>
    </row>
    <row r="2923" spans="1:9" ht="15" customHeight="1">
      <c r="A2923" s="333"/>
      <c r="C2923" s="433" t="s">
        <v>708</v>
      </c>
      <c r="D2923" s="364"/>
      <c r="E2923" s="364"/>
      <c r="F2923" s="364"/>
      <c r="G2923" s="711"/>
      <c r="H2923" s="364"/>
      <c r="I2923" s="480">
        <f>SUM(I2919:I2922)</f>
        <v>23952</v>
      </c>
    </row>
    <row r="2924" spans="1:9" ht="15" customHeight="1">
      <c r="A2924" s="333"/>
      <c r="C2924" s="400" t="s">
        <v>72</v>
      </c>
      <c r="D2924" s="355" t="s">
        <v>73</v>
      </c>
      <c r="E2924" s="355"/>
      <c r="F2924" s="357"/>
      <c r="G2924" s="357"/>
      <c r="H2924" s="357"/>
      <c r="I2924" s="476"/>
    </row>
    <row r="2925" spans="1:9" ht="15" customHeight="1">
      <c r="A2925" s="333"/>
      <c r="C2925" s="712" t="s">
        <v>674</v>
      </c>
      <c r="D2925" s="454" t="s">
        <v>1242</v>
      </c>
      <c r="E2925" s="454"/>
      <c r="F2925" s="361" t="s">
        <v>710</v>
      </c>
      <c r="G2925" s="362">
        <v>1.05</v>
      </c>
      <c r="H2925" s="363">
        <f>BAHAN!G536</f>
        <v>118750</v>
      </c>
      <c r="I2925" s="432">
        <f>G2925*H2925</f>
        <v>124687.5</v>
      </c>
    </row>
    <row r="2926" spans="1:9" ht="15" customHeight="1">
      <c r="A2926" s="333"/>
      <c r="C2926" s="712" t="s">
        <v>676</v>
      </c>
      <c r="D2926" s="454" t="s">
        <v>139</v>
      </c>
      <c r="E2926" s="454"/>
      <c r="F2926" s="361" t="s">
        <v>120</v>
      </c>
      <c r="G2926" s="362">
        <v>0.01</v>
      </c>
      <c r="H2926" s="363">
        <f>BAHAN!G151</f>
        <v>25000</v>
      </c>
      <c r="I2926" s="432">
        <f>G2926*H2926</f>
        <v>250</v>
      </c>
    </row>
    <row r="2927" spans="1:9" ht="15" customHeight="1">
      <c r="A2927" s="333"/>
      <c r="C2927" s="433" t="s">
        <v>85</v>
      </c>
      <c r="D2927" s="364"/>
      <c r="E2927" s="364"/>
      <c r="F2927" s="364"/>
      <c r="G2927" s="364"/>
      <c r="H2927" s="364"/>
      <c r="I2927" s="480">
        <f>SUM(I2925:I2926)</f>
        <v>124937.5</v>
      </c>
    </row>
    <row r="2928" spans="1:9" ht="15" customHeight="1">
      <c r="A2928" s="333"/>
      <c r="C2928" s="400" t="s">
        <v>86</v>
      </c>
      <c r="D2928" s="355" t="s">
        <v>87</v>
      </c>
      <c r="E2928" s="355"/>
      <c r="F2928" s="357"/>
      <c r="G2928" s="357"/>
      <c r="H2928" s="357"/>
      <c r="I2928" s="713"/>
    </row>
    <row r="2929" spans="1:10" ht="15" customHeight="1">
      <c r="A2929" s="333"/>
      <c r="C2929" s="433" t="s">
        <v>88</v>
      </c>
      <c r="D2929" s="364"/>
      <c r="E2929" s="364"/>
      <c r="F2929" s="364"/>
      <c r="G2929" s="364"/>
      <c r="H2929" s="364"/>
      <c r="I2929" s="481">
        <v>0</v>
      </c>
    </row>
    <row r="2930" spans="1:10" ht="15" customHeight="1">
      <c r="A2930" s="333"/>
      <c r="C2930" s="322" t="s">
        <v>89</v>
      </c>
      <c r="D2930" s="369" t="s">
        <v>90</v>
      </c>
      <c r="E2930" s="369"/>
      <c r="F2930" s="370"/>
      <c r="G2930" s="370"/>
      <c r="H2930" s="369"/>
      <c r="I2930" s="441">
        <f>I2929+I2927+I2923</f>
        <v>148889.5</v>
      </c>
    </row>
    <row r="2931" spans="1:10" ht="15" customHeight="1">
      <c r="A2931" s="333"/>
      <c r="B2931" s="113"/>
      <c r="C2931" s="322" t="s">
        <v>91</v>
      </c>
      <c r="D2931" s="369" t="s">
        <v>977</v>
      </c>
      <c r="E2931" s="369"/>
      <c r="F2931" s="370"/>
      <c r="G2931" s="370"/>
      <c r="H2931" s="96">
        <f>$M$3</f>
        <v>0.1</v>
      </c>
      <c r="I2931" s="441">
        <f>I2930*H2931</f>
        <v>14888.95</v>
      </c>
      <c r="J2931" s="47"/>
    </row>
    <row r="2932" spans="1:10" ht="15" customHeight="1">
      <c r="A2932" s="333"/>
      <c r="C2932" s="322" t="s">
        <v>93</v>
      </c>
      <c r="D2932" s="369" t="s">
        <v>94</v>
      </c>
      <c r="E2932" s="369"/>
      <c r="F2932" s="370"/>
      <c r="G2932" s="370"/>
      <c r="H2932" s="370"/>
      <c r="I2932" s="442">
        <f>SUM(I2930:I2931)</f>
        <v>163778.45000000001</v>
      </c>
    </row>
    <row r="2933" spans="1:10" ht="15" customHeight="1">
      <c r="A2933" s="333"/>
      <c r="C2933" s="46"/>
      <c r="D2933" s="46"/>
      <c r="G2933" s="102"/>
      <c r="H2933" s="112"/>
      <c r="I2933" s="47"/>
    </row>
    <row r="2934" spans="1:10" ht="15" customHeight="1">
      <c r="A2934" s="333"/>
      <c r="C2934" s="558" t="s">
        <v>1243</v>
      </c>
      <c r="D2934" s="559" t="s">
        <v>1244</v>
      </c>
      <c r="E2934" s="559"/>
      <c r="F2934" s="560"/>
      <c r="G2934" s="560"/>
      <c r="H2934" s="560"/>
      <c r="I2934" s="560"/>
    </row>
    <row r="2935" spans="1:10" ht="15" customHeight="1">
      <c r="A2935" s="333"/>
      <c r="C2935" s="574" t="s">
        <v>1245</v>
      </c>
      <c r="D2935" s="185" t="s">
        <v>1246</v>
      </c>
      <c r="E2935" s="185"/>
      <c r="F2935" s="185"/>
      <c r="G2935" s="185"/>
      <c r="H2935" s="185"/>
      <c r="I2935" s="188">
        <f>ROUNDDOWN(I2952,-2)</f>
        <v>230600</v>
      </c>
    </row>
    <row r="2936" spans="1:10" ht="15" customHeight="1">
      <c r="A2936" s="333"/>
      <c r="C2936" s="189" t="s">
        <v>65</v>
      </c>
      <c r="D2936" s="190" t="s">
        <v>66</v>
      </c>
      <c r="E2936" s="190"/>
      <c r="F2936" s="190" t="s">
        <v>669</v>
      </c>
      <c r="G2936" s="190" t="s">
        <v>67</v>
      </c>
      <c r="H2936" s="190" t="s">
        <v>670</v>
      </c>
      <c r="I2936" s="482" t="s">
        <v>671</v>
      </c>
    </row>
    <row r="2937" spans="1:10" ht="15" customHeight="1">
      <c r="A2937" s="333"/>
      <c r="C2937" s="193" t="s">
        <v>69</v>
      </c>
      <c r="D2937" s="194" t="s">
        <v>672</v>
      </c>
      <c r="E2937" s="194"/>
      <c r="F2937" s="196"/>
      <c r="G2937" s="196"/>
      <c r="H2937" s="196"/>
      <c r="I2937" s="464"/>
    </row>
    <row r="2938" spans="1:10" ht="15" customHeight="1">
      <c r="A2938" s="333"/>
      <c r="C2938" s="199">
        <v>1</v>
      </c>
      <c r="D2938" s="195" t="s">
        <v>8</v>
      </c>
      <c r="E2938" s="195"/>
      <c r="F2938" s="200" t="s">
        <v>10</v>
      </c>
      <c r="G2938" s="326">
        <v>0.52</v>
      </c>
      <c r="H2938" s="62">
        <v>176000</v>
      </c>
      <c r="I2938" s="203">
        <f>G2938*H2938</f>
        <v>91520</v>
      </c>
    </row>
    <row r="2939" spans="1:10" ht="15" customHeight="1">
      <c r="A2939" s="333"/>
      <c r="C2939" s="199">
        <v>2</v>
      </c>
      <c r="D2939" s="195" t="s">
        <v>159</v>
      </c>
      <c r="E2939" s="195"/>
      <c r="F2939" s="200" t="s">
        <v>10</v>
      </c>
      <c r="G2939" s="326">
        <v>0.26</v>
      </c>
      <c r="H2939" s="62">
        <v>186000</v>
      </c>
      <c r="I2939" s="203">
        <f>G2939*H2939</f>
        <v>48360</v>
      </c>
    </row>
    <row r="2940" spans="1:10" ht="15" customHeight="1">
      <c r="A2940" s="333"/>
      <c r="C2940" s="199">
        <v>3</v>
      </c>
      <c r="D2940" s="195" t="s">
        <v>119</v>
      </c>
      <c r="E2940" s="195"/>
      <c r="F2940" s="200" t="s">
        <v>10</v>
      </c>
      <c r="G2940" s="326">
        <v>2.5999999999999999E-2</v>
      </c>
      <c r="H2940" s="62">
        <v>196000</v>
      </c>
      <c r="I2940" s="203">
        <f>G2940*H2940</f>
        <v>5096</v>
      </c>
    </row>
    <row r="2941" spans="1:10" ht="15" customHeight="1">
      <c r="A2941" s="333"/>
      <c r="C2941" s="199">
        <v>4</v>
      </c>
      <c r="D2941" s="195" t="s">
        <v>31</v>
      </c>
      <c r="E2941" s="195"/>
      <c r="F2941" s="200" t="s">
        <v>10</v>
      </c>
      <c r="G2941" s="326">
        <v>8.9999999999999993E-3</v>
      </c>
      <c r="H2941" s="62">
        <v>206000</v>
      </c>
      <c r="I2941" s="203">
        <f>G2941*H2941</f>
        <v>1853.9999999999998</v>
      </c>
    </row>
    <row r="2942" spans="1:10" ht="15" customHeight="1">
      <c r="A2942" s="333"/>
      <c r="C2942" s="204" t="s">
        <v>708</v>
      </c>
      <c r="D2942" s="216"/>
      <c r="E2942" s="216"/>
      <c r="F2942" s="216"/>
      <c r="G2942" s="681"/>
      <c r="H2942" s="466"/>
      <c r="I2942" s="708">
        <f>SUM(I2938:I2941)</f>
        <v>146830</v>
      </c>
    </row>
    <row r="2943" spans="1:10" ht="15" customHeight="1">
      <c r="A2943" s="333"/>
      <c r="C2943" s="193" t="s">
        <v>72</v>
      </c>
      <c r="D2943" s="194" t="s">
        <v>73</v>
      </c>
      <c r="E2943" s="194"/>
      <c r="F2943" s="196"/>
      <c r="G2943" s="196"/>
      <c r="H2943" s="196"/>
      <c r="I2943" s="464"/>
    </row>
    <row r="2944" spans="1:10" ht="15" customHeight="1">
      <c r="A2944" s="333"/>
      <c r="C2944" s="700" t="s">
        <v>674</v>
      </c>
      <c r="D2944" s="213" t="s">
        <v>105</v>
      </c>
      <c r="E2944" s="213"/>
      <c r="F2944" s="200" t="s">
        <v>79</v>
      </c>
      <c r="G2944" s="326">
        <v>1.6E-2</v>
      </c>
      <c r="H2944" s="202">
        <f>BAHAN!$G$177</f>
        <v>3218400</v>
      </c>
      <c r="I2944" s="203">
        <f>G2944*H2944</f>
        <v>51494.400000000001</v>
      </c>
    </row>
    <row r="2945" spans="1:10" ht="15" customHeight="1">
      <c r="A2945" s="333"/>
      <c r="C2945" s="700" t="s">
        <v>676</v>
      </c>
      <c r="D2945" s="213" t="s">
        <v>1181</v>
      </c>
      <c r="E2945" s="213"/>
      <c r="F2945" s="200" t="s">
        <v>120</v>
      </c>
      <c r="G2945" s="326">
        <v>0.3</v>
      </c>
      <c r="H2945" s="202">
        <f>BAHAN!$G$250</f>
        <v>22000</v>
      </c>
      <c r="I2945" s="203">
        <f>G2945*H2945</f>
        <v>6600</v>
      </c>
    </row>
    <row r="2946" spans="1:10" ht="15" customHeight="1">
      <c r="A2946" s="333"/>
      <c r="C2946" s="700" t="s">
        <v>679</v>
      </c>
      <c r="D2946" s="213" t="s">
        <v>152</v>
      </c>
      <c r="E2946" s="213"/>
      <c r="F2946" s="200" t="s">
        <v>493</v>
      </c>
      <c r="G2946" s="326">
        <v>0.1</v>
      </c>
      <c r="H2946" s="202">
        <f>BAHAN!$G$228</f>
        <v>48000</v>
      </c>
      <c r="I2946" s="203">
        <f>G2946*H2946</f>
        <v>4800</v>
      </c>
    </row>
    <row r="2947" spans="1:10" ht="15" customHeight="1">
      <c r="A2947" s="333"/>
      <c r="C2947" s="261" t="s">
        <v>85</v>
      </c>
      <c r="D2947" s="216"/>
      <c r="E2947" s="216"/>
      <c r="F2947" s="216"/>
      <c r="G2947" s="216"/>
      <c r="H2947" s="466"/>
      <c r="I2947" s="208">
        <f>SUM(I2944:I2946)</f>
        <v>62894.400000000001</v>
      </c>
    </row>
    <row r="2948" spans="1:10" ht="15" customHeight="1">
      <c r="A2948" s="333"/>
      <c r="C2948" s="709" t="s">
        <v>86</v>
      </c>
      <c r="D2948" s="710" t="s">
        <v>87</v>
      </c>
      <c r="E2948" s="710"/>
      <c r="F2948" s="196"/>
      <c r="G2948" s="196"/>
      <c r="H2948" s="196"/>
      <c r="I2948" s="198"/>
    </row>
    <row r="2949" spans="1:10" ht="15" customHeight="1">
      <c r="A2949" s="333"/>
      <c r="C2949" s="204" t="s">
        <v>88</v>
      </c>
      <c r="D2949" s="215"/>
      <c r="E2949" s="215"/>
      <c r="F2949" s="216"/>
      <c r="G2949" s="216"/>
      <c r="H2949" s="466"/>
      <c r="I2949" s="467">
        <v>0</v>
      </c>
    </row>
    <row r="2950" spans="1:10" ht="15" customHeight="1">
      <c r="A2950" s="333"/>
      <c r="C2950" s="220" t="s">
        <v>89</v>
      </c>
      <c r="D2950" s="221" t="s">
        <v>90</v>
      </c>
      <c r="E2950" s="682"/>
      <c r="F2950" s="682"/>
      <c r="G2950" s="682"/>
      <c r="H2950" s="683"/>
      <c r="I2950" s="224">
        <f>I2949+I2947+I2942</f>
        <v>209724.4</v>
      </c>
      <c r="J2950" s="47"/>
    </row>
    <row r="2951" spans="1:10" ht="15" customHeight="1">
      <c r="A2951" s="333"/>
      <c r="C2951" s="227" t="s">
        <v>91</v>
      </c>
      <c r="D2951" s="228" t="s">
        <v>977</v>
      </c>
      <c r="E2951" s="684"/>
      <c r="F2951" s="684"/>
      <c r="G2951" s="685"/>
      <c r="H2951" s="96">
        <f>$M$3</f>
        <v>0.1</v>
      </c>
      <c r="I2951" s="315">
        <f>I2950*H2951</f>
        <v>20972.440000000002</v>
      </c>
    </row>
    <row r="2952" spans="1:10" ht="15" customHeight="1">
      <c r="A2952" s="333"/>
      <c r="C2952" s="316" t="s">
        <v>93</v>
      </c>
      <c r="D2952" s="317" t="s">
        <v>94</v>
      </c>
      <c r="E2952" s="323"/>
      <c r="F2952" s="323"/>
      <c r="G2952" s="323"/>
      <c r="H2952" s="686"/>
      <c r="I2952" s="320">
        <f>SUM(I2950:I2951)</f>
        <v>230696.84</v>
      </c>
    </row>
    <row r="2953" spans="1:10" ht="15" customHeight="1">
      <c r="A2953" s="333"/>
      <c r="D2953" s="46"/>
      <c r="E2953" s="335"/>
      <c r="F2953" s="335"/>
      <c r="G2953" s="336"/>
      <c r="H2953" s="337"/>
      <c r="I2953" s="47"/>
    </row>
    <row r="2954" spans="1:10" ht="15" customHeight="1">
      <c r="A2954" s="333"/>
      <c r="C2954" s="574" t="s">
        <v>1247</v>
      </c>
      <c r="D2954" s="377" t="s">
        <v>1248</v>
      </c>
      <c r="E2954" s="185"/>
      <c r="F2954" s="185"/>
      <c r="G2954" s="185"/>
      <c r="H2954" s="185"/>
      <c r="I2954" s="188">
        <f>ROUNDDOWN(I2971,-2)</f>
        <v>237700</v>
      </c>
    </row>
    <row r="2955" spans="1:10" ht="15" customHeight="1">
      <c r="A2955" s="333"/>
      <c r="C2955" s="189" t="s">
        <v>65</v>
      </c>
      <c r="D2955" s="190" t="s">
        <v>66</v>
      </c>
      <c r="E2955" s="190"/>
      <c r="F2955" s="190" t="s">
        <v>669</v>
      </c>
      <c r="G2955" s="190" t="s">
        <v>67</v>
      </c>
      <c r="H2955" s="190" t="s">
        <v>670</v>
      </c>
      <c r="I2955" s="482" t="s">
        <v>671</v>
      </c>
    </row>
    <row r="2956" spans="1:10" ht="15" customHeight="1">
      <c r="A2956" s="333"/>
      <c r="C2956" s="193" t="s">
        <v>69</v>
      </c>
      <c r="D2956" s="194" t="s">
        <v>672</v>
      </c>
      <c r="E2956" s="194"/>
      <c r="F2956" s="196"/>
      <c r="G2956" s="196"/>
      <c r="H2956" s="196"/>
      <c r="I2956" s="464"/>
    </row>
    <row r="2957" spans="1:10" ht="15" customHeight="1">
      <c r="A2957" s="333"/>
      <c r="C2957" s="199">
        <v>1</v>
      </c>
      <c r="D2957" s="195" t="s">
        <v>8</v>
      </c>
      <c r="E2957" s="195"/>
      <c r="F2957" s="200" t="s">
        <v>10</v>
      </c>
      <c r="G2957" s="326">
        <v>0.52</v>
      </c>
      <c r="H2957" s="62">
        <v>176000</v>
      </c>
      <c r="I2957" s="203">
        <f>G2957*H2957</f>
        <v>91520</v>
      </c>
    </row>
    <row r="2958" spans="1:10" ht="15" customHeight="1">
      <c r="A2958" s="333"/>
      <c r="C2958" s="199">
        <v>2</v>
      </c>
      <c r="D2958" s="195" t="s">
        <v>159</v>
      </c>
      <c r="E2958" s="195"/>
      <c r="F2958" s="200" t="s">
        <v>10</v>
      </c>
      <c r="G2958" s="326">
        <v>0.26</v>
      </c>
      <c r="H2958" s="62">
        <v>186000</v>
      </c>
      <c r="I2958" s="203">
        <f>G2958*H2958</f>
        <v>48360</v>
      </c>
    </row>
    <row r="2959" spans="1:10" ht="15" customHeight="1">
      <c r="A2959" s="333"/>
      <c r="C2959" s="199">
        <v>3</v>
      </c>
      <c r="D2959" s="195" t="s">
        <v>119</v>
      </c>
      <c r="E2959" s="195"/>
      <c r="F2959" s="200" t="s">
        <v>10</v>
      </c>
      <c r="G2959" s="326">
        <v>2.5999999999999999E-2</v>
      </c>
      <c r="H2959" s="62">
        <v>196000</v>
      </c>
      <c r="I2959" s="203">
        <f>G2959*H2959</f>
        <v>5096</v>
      </c>
    </row>
    <row r="2960" spans="1:10" ht="15" customHeight="1">
      <c r="A2960" s="333"/>
      <c r="C2960" s="199">
        <v>4</v>
      </c>
      <c r="D2960" s="195" t="s">
        <v>31</v>
      </c>
      <c r="E2960" s="195"/>
      <c r="F2960" s="200" t="s">
        <v>10</v>
      </c>
      <c r="G2960" s="326">
        <v>8.9999999999999993E-3</v>
      </c>
      <c r="H2960" s="62">
        <v>206000</v>
      </c>
      <c r="I2960" s="203">
        <f>G2960*H2960</f>
        <v>1853.9999999999998</v>
      </c>
    </row>
    <row r="2961" spans="1:10" ht="15" customHeight="1">
      <c r="A2961" s="333"/>
      <c r="C2961" s="204" t="s">
        <v>708</v>
      </c>
      <c r="D2961" s="216"/>
      <c r="E2961" s="216"/>
      <c r="F2961" s="216"/>
      <c r="G2961" s="681"/>
      <c r="H2961" s="466"/>
      <c r="I2961" s="208">
        <f>SUM(I2957:I2960)</f>
        <v>146830</v>
      </c>
    </row>
    <row r="2962" spans="1:10" ht="15" customHeight="1">
      <c r="A2962" s="333"/>
      <c r="C2962" s="193" t="s">
        <v>72</v>
      </c>
      <c r="D2962" s="194" t="s">
        <v>73</v>
      </c>
      <c r="E2962" s="194"/>
      <c r="F2962" s="196"/>
      <c r="G2962" s="196"/>
      <c r="H2962" s="196"/>
      <c r="I2962" s="464"/>
    </row>
    <row r="2963" spans="1:10" ht="15" customHeight="1">
      <c r="A2963" s="333"/>
      <c r="C2963" s="700" t="s">
        <v>674</v>
      </c>
      <c r="D2963" s="213" t="s">
        <v>105</v>
      </c>
      <c r="E2963" s="213"/>
      <c r="F2963" s="200" t="s">
        <v>193</v>
      </c>
      <c r="G2963" s="326">
        <v>1.7999999999999999E-2</v>
      </c>
      <c r="H2963" s="202">
        <f>BAHAN!$G$177</f>
        <v>3218400</v>
      </c>
      <c r="I2963" s="203">
        <f>G2963*H2963</f>
        <v>57931.199999999997</v>
      </c>
    </row>
    <row r="2964" spans="1:10" ht="15" customHeight="1">
      <c r="A2964" s="333"/>
      <c r="C2964" s="700" t="s">
        <v>676</v>
      </c>
      <c r="D2964" s="213" t="s">
        <v>1181</v>
      </c>
      <c r="E2964" s="213"/>
      <c r="F2964" s="200" t="s">
        <v>120</v>
      </c>
      <c r="G2964" s="326">
        <v>0.3</v>
      </c>
      <c r="H2964" s="202">
        <f>BAHAN!$G$250</f>
        <v>22000</v>
      </c>
      <c r="I2964" s="203">
        <f>G2964*H2964</f>
        <v>6600</v>
      </c>
    </row>
    <row r="2965" spans="1:10" ht="15" customHeight="1">
      <c r="A2965" s="333"/>
      <c r="C2965" s="700" t="s">
        <v>679</v>
      </c>
      <c r="D2965" s="213" t="s">
        <v>1249</v>
      </c>
      <c r="E2965" s="213"/>
      <c r="F2965" s="200" t="s">
        <v>79</v>
      </c>
      <c r="G2965" s="326">
        <v>0.1</v>
      </c>
      <c r="H2965" s="202">
        <f>BAHAN!$G$228</f>
        <v>48000</v>
      </c>
      <c r="I2965" s="203">
        <f>G2965*H2965</f>
        <v>4800</v>
      </c>
    </row>
    <row r="2966" spans="1:10" ht="15" customHeight="1">
      <c r="A2966" s="333"/>
      <c r="C2966" s="204" t="s">
        <v>85</v>
      </c>
      <c r="D2966" s="215"/>
      <c r="E2966" s="215"/>
      <c r="F2966" s="216"/>
      <c r="G2966" s="216"/>
      <c r="H2966" s="466"/>
      <c r="I2966" s="208">
        <f>SUM(I2963:I2965)</f>
        <v>69331.199999999997</v>
      </c>
    </row>
    <row r="2967" spans="1:10" ht="15" customHeight="1">
      <c r="A2967" s="333"/>
      <c r="C2967" s="193" t="s">
        <v>86</v>
      </c>
      <c r="D2967" s="194" t="s">
        <v>87</v>
      </c>
      <c r="E2967" s="194"/>
      <c r="F2967" s="196"/>
      <c r="G2967" s="196"/>
      <c r="H2967" s="196"/>
      <c r="I2967" s="198"/>
    </row>
    <row r="2968" spans="1:10" ht="15" customHeight="1">
      <c r="A2968" s="333"/>
      <c r="C2968" s="204" t="s">
        <v>88</v>
      </c>
      <c r="D2968" s="215"/>
      <c r="E2968" s="215"/>
      <c r="F2968" s="216"/>
      <c r="G2968" s="216"/>
      <c r="H2968" s="466"/>
      <c r="I2968" s="467">
        <v>0</v>
      </c>
    </row>
    <row r="2969" spans="1:10" ht="15" customHeight="1">
      <c r="A2969" s="333"/>
      <c r="B2969" s="343"/>
      <c r="C2969" s="220" t="s">
        <v>89</v>
      </c>
      <c r="D2969" s="221" t="s">
        <v>90</v>
      </c>
      <c r="E2969" s="682"/>
      <c r="F2969" s="222"/>
      <c r="G2969" s="222"/>
      <c r="H2969" s="225"/>
      <c r="I2969" s="224">
        <f>I2968+I2966+I2961</f>
        <v>216161.2</v>
      </c>
      <c r="J2969" s="47"/>
    </row>
    <row r="2970" spans="1:10" ht="15" customHeight="1">
      <c r="A2970" s="333"/>
      <c r="C2970" s="227" t="s">
        <v>91</v>
      </c>
      <c r="D2970" s="228" t="s">
        <v>977</v>
      </c>
      <c r="E2970" s="684"/>
      <c r="F2970" s="229"/>
      <c r="G2970" s="313"/>
      <c r="H2970" s="96">
        <f>$M$3</f>
        <v>0.1</v>
      </c>
      <c r="I2970" s="315">
        <f>I2969*H2970</f>
        <v>21616.120000000003</v>
      </c>
    </row>
    <row r="2971" spans="1:10" ht="15" customHeight="1">
      <c r="A2971" s="333"/>
      <c r="C2971" s="316" t="s">
        <v>93</v>
      </c>
      <c r="D2971" s="317" t="s">
        <v>94</v>
      </c>
      <c r="E2971" s="323"/>
      <c r="F2971" s="244"/>
      <c r="G2971" s="244"/>
      <c r="H2971" s="401"/>
      <c r="I2971" s="320">
        <f>SUM(I2969:I2970)</f>
        <v>237777.32</v>
      </c>
    </row>
    <row r="2972" spans="1:10" ht="15" customHeight="1">
      <c r="A2972" s="333"/>
      <c r="D2972" s="46"/>
      <c r="E2972" s="335"/>
      <c r="F2972" s="335"/>
      <c r="G2972" s="116"/>
      <c r="H2972" s="337"/>
      <c r="I2972" s="47"/>
    </row>
    <row r="2973" spans="1:10" ht="15" customHeight="1">
      <c r="A2973" s="333"/>
      <c r="C2973" s="574" t="s">
        <v>1250</v>
      </c>
      <c r="D2973" s="1364" t="s">
        <v>1251</v>
      </c>
      <c r="E2973" s="1365"/>
      <c r="F2973" s="1365"/>
      <c r="G2973" s="1365"/>
      <c r="H2973" s="1366"/>
      <c r="I2973" s="188">
        <f>ROUNDDOWN(I2992,-2)</f>
        <v>291600</v>
      </c>
    </row>
    <row r="2974" spans="1:10" ht="15" customHeight="1">
      <c r="A2974" s="333"/>
      <c r="C2974" s="189" t="s">
        <v>65</v>
      </c>
      <c r="D2974" s="190" t="s">
        <v>66</v>
      </c>
      <c r="E2974" s="190"/>
      <c r="F2974" s="190" t="s">
        <v>669</v>
      </c>
      <c r="G2974" s="190" t="s">
        <v>67</v>
      </c>
      <c r="H2974" s="190" t="s">
        <v>670</v>
      </c>
      <c r="I2974" s="482" t="s">
        <v>671</v>
      </c>
    </row>
    <row r="2975" spans="1:10" ht="15" customHeight="1">
      <c r="A2975" s="333"/>
      <c r="C2975" s="193" t="s">
        <v>69</v>
      </c>
      <c r="D2975" s="194" t="s">
        <v>672</v>
      </c>
      <c r="E2975" s="194"/>
      <c r="F2975" s="196"/>
      <c r="G2975" s="196"/>
      <c r="H2975" s="196"/>
      <c r="I2975" s="464"/>
    </row>
    <row r="2976" spans="1:10" ht="15" customHeight="1">
      <c r="A2976" s="333"/>
      <c r="C2976" s="199">
        <v>1</v>
      </c>
      <c r="D2976" s="195" t="s">
        <v>8</v>
      </c>
      <c r="E2976" s="195"/>
      <c r="F2976" s="200" t="s">
        <v>10</v>
      </c>
      <c r="G2976" s="326">
        <v>0.66</v>
      </c>
      <c r="H2976" s="62">
        <v>176000</v>
      </c>
      <c r="I2976" s="203">
        <f>G2976*H2976</f>
        <v>116160</v>
      </c>
    </row>
    <row r="2977" spans="1:10" ht="15" customHeight="1">
      <c r="A2977" s="333"/>
      <c r="C2977" s="199">
        <v>2</v>
      </c>
      <c r="D2977" s="195" t="s">
        <v>159</v>
      </c>
      <c r="E2977" s="195"/>
      <c r="F2977" s="200" t="s">
        <v>10</v>
      </c>
      <c r="G2977" s="326">
        <v>0.33</v>
      </c>
      <c r="H2977" s="62">
        <v>186000</v>
      </c>
      <c r="I2977" s="203">
        <f>G2977*H2977</f>
        <v>61380</v>
      </c>
    </row>
    <row r="2978" spans="1:10" ht="15" customHeight="1">
      <c r="A2978" s="333"/>
      <c r="C2978" s="199">
        <v>3</v>
      </c>
      <c r="D2978" s="195" t="s">
        <v>119</v>
      </c>
      <c r="E2978" s="195"/>
      <c r="F2978" s="200" t="s">
        <v>10</v>
      </c>
      <c r="G2978" s="326">
        <v>3.3000000000000002E-2</v>
      </c>
      <c r="H2978" s="62">
        <v>196000</v>
      </c>
      <c r="I2978" s="203">
        <f>G2978*H2978</f>
        <v>6468</v>
      </c>
    </row>
    <row r="2979" spans="1:10" ht="15" customHeight="1">
      <c r="A2979" s="333"/>
      <c r="C2979" s="199">
        <v>4</v>
      </c>
      <c r="D2979" s="195" t="s">
        <v>31</v>
      </c>
      <c r="E2979" s="195"/>
      <c r="F2979" s="200" t="s">
        <v>10</v>
      </c>
      <c r="G2979" s="326">
        <v>1.0999999999999999E-2</v>
      </c>
      <c r="H2979" s="62">
        <v>206000</v>
      </c>
      <c r="I2979" s="203">
        <f>G2979*H2979</f>
        <v>2266</v>
      </c>
    </row>
    <row r="2980" spans="1:10" ht="15" customHeight="1">
      <c r="A2980" s="333"/>
      <c r="C2980" s="204" t="s">
        <v>708</v>
      </c>
      <c r="D2980" s="215"/>
      <c r="E2980" s="215"/>
      <c r="F2980" s="215"/>
      <c r="G2980" s="681"/>
      <c r="H2980" s="466"/>
      <c r="I2980" s="208">
        <f>SUM(I2976:I2979)</f>
        <v>186274</v>
      </c>
    </row>
    <row r="2981" spans="1:10" ht="15" customHeight="1">
      <c r="A2981" s="333"/>
      <c r="C2981" s="193" t="s">
        <v>72</v>
      </c>
      <c r="D2981" s="194" t="s">
        <v>73</v>
      </c>
      <c r="E2981" s="194"/>
      <c r="F2981" s="196"/>
      <c r="G2981" s="196"/>
      <c r="H2981" s="196"/>
      <c r="I2981" s="464"/>
    </row>
    <row r="2982" spans="1:10" ht="15" customHeight="1">
      <c r="A2982" s="333"/>
      <c r="C2982" s="700" t="s">
        <v>674</v>
      </c>
      <c r="D2982" s="213" t="s">
        <v>1166</v>
      </c>
      <c r="E2982" s="213"/>
      <c r="F2982" s="200" t="s">
        <v>120</v>
      </c>
      <c r="G2982" s="628">
        <v>0.4</v>
      </c>
      <c r="H2982" s="202">
        <f>BAHAN!G247</f>
        <v>22000</v>
      </c>
      <c r="I2982" s="203">
        <f>G2982*H2982</f>
        <v>8800</v>
      </c>
    </row>
    <row r="2983" spans="1:10" ht="15" customHeight="1">
      <c r="A2983" s="333"/>
      <c r="C2983" s="700" t="s">
        <v>676</v>
      </c>
      <c r="D2983" s="213" t="s">
        <v>152</v>
      </c>
      <c r="E2983" s="213"/>
      <c r="F2983" s="200" t="s">
        <v>493</v>
      </c>
      <c r="G2983" s="628">
        <v>0.2</v>
      </c>
      <c r="H2983" s="202">
        <f>BAHAN!G228</f>
        <v>48000</v>
      </c>
      <c r="I2983" s="203">
        <f>G2983*H2983</f>
        <v>9600</v>
      </c>
    </row>
    <row r="2984" spans="1:10" ht="15" customHeight="1">
      <c r="A2984" s="333"/>
      <c r="C2984" s="700" t="s">
        <v>679</v>
      </c>
      <c r="D2984" s="213" t="s">
        <v>1164</v>
      </c>
      <c r="E2984" s="213"/>
      <c r="F2984" s="200" t="s">
        <v>79</v>
      </c>
      <c r="G2984" s="628">
        <v>4.6499999999999996E-3</v>
      </c>
      <c r="H2984" s="202">
        <f>BAHAN!G170</f>
        <v>5500000</v>
      </c>
      <c r="I2984" s="203">
        <f>G2984*H2984</f>
        <v>25574.999999999996</v>
      </c>
    </row>
    <row r="2985" spans="1:10" ht="15" customHeight="1">
      <c r="A2985" s="333"/>
      <c r="C2985" s="700" t="s">
        <v>680</v>
      </c>
      <c r="D2985" s="213" t="s">
        <v>1252</v>
      </c>
      <c r="E2985" s="213"/>
      <c r="F2985" s="200" t="s">
        <v>664</v>
      </c>
      <c r="G2985" s="628">
        <v>0.12705</v>
      </c>
      <c r="H2985" s="202">
        <f>BAHAN!G415</f>
        <v>246780</v>
      </c>
      <c r="I2985" s="203">
        <f>G2985*H2985</f>
        <v>31353.398999999998</v>
      </c>
    </row>
    <row r="2986" spans="1:10" ht="15" customHeight="1">
      <c r="A2986" s="333"/>
      <c r="C2986" s="700" t="s">
        <v>681</v>
      </c>
      <c r="D2986" s="213" t="s">
        <v>709</v>
      </c>
      <c r="E2986" s="213"/>
      <c r="F2986" s="200" t="s">
        <v>678</v>
      </c>
      <c r="G2986" s="628">
        <v>0.65</v>
      </c>
      <c r="H2986" s="202">
        <f>BAHAN!H93</f>
        <v>5400</v>
      </c>
      <c r="I2986" s="203">
        <f>G2986*H2986</f>
        <v>3510</v>
      </c>
    </row>
    <row r="2987" spans="1:10" ht="15" customHeight="1">
      <c r="A2987" s="333"/>
      <c r="C2987" s="204" t="s">
        <v>85</v>
      </c>
      <c r="D2987" s="215"/>
      <c r="E2987" s="215"/>
      <c r="F2987" s="216"/>
      <c r="G2987" s="216"/>
      <c r="H2987" s="466"/>
      <c r="I2987" s="208">
        <f>SUM(I2982:I2986)</f>
        <v>78838.399000000005</v>
      </c>
    </row>
    <row r="2988" spans="1:10" ht="15" customHeight="1">
      <c r="A2988" s="333"/>
      <c r="B2988" s="343"/>
      <c r="C2988" s="193" t="s">
        <v>86</v>
      </c>
      <c r="D2988" s="194" t="s">
        <v>87</v>
      </c>
      <c r="E2988" s="194"/>
      <c r="F2988" s="196"/>
      <c r="G2988" s="196"/>
      <c r="H2988" s="196"/>
      <c r="I2988" s="198"/>
      <c r="J2988" s="47"/>
    </row>
    <row r="2989" spans="1:10" ht="15" customHeight="1">
      <c r="A2989" s="333"/>
      <c r="C2989" s="285" t="s">
        <v>88</v>
      </c>
      <c r="D2989" s="216"/>
      <c r="E2989" s="216"/>
      <c r="F2989" s="216"/>
      <c r="G2989" s="216"/>
      <c r="H2989" s="466"/>
      <c r="I2989" s="467">
        <v>0</v>
      </c>
    </row>
    <row r="2990" spans="1:10" ht="15" customHeight="1">
      <c r="A2990" s="333"/>
      <c r="C2990" s="227" t="s">
        <v>89</v>
      </c>
      <c r="D2990" s="228" t="s">
        <v>90</v>
      </c>
      <c r="E2990" s="684"/>
      <c r="F2990" s="684"/>
      <c r="G2990" s="229"/>
      <c r="H2990" s="313"/>
      <c r="I2990" s="315">
        <f>I2989+I2987+I2980</f>
        <v>265112.39899999998</v>
      </c>
    </row>
    <row r="2991" spans="1:10" ht="15" customHeight="1">
      <c r="A2991" s="333"/>
      <c r="C2991" s="690" t="s">
        <v>91</v>
      </c>
      <c r="D2991" s="691" t="s">
        <v>977</v>
      </c>
      <c r="E2991" s="692"/>
      <c r="F2991" s="692"/>
      <c r="G2991" s="694"/>
      <c r="H2991" s="96">
        <f>$M$3</f>
        <v>0.1</v>
      </c>
      <c r="I2991" s="695">
        <f>I2990*H2991</f>
        <v>26511.2399</v>
      </c>
    </row>
    <row r="2992" spans="1:10" ht="15" customHeight="1">
      <c r="A2992" s="333"/>
      <c r="C2992" s="329" t="s">
        <v>93</v>
      </c>
      <c r="D2992" s="330" t="s">
        <v>94</v>
      </c>
      <c r="E2992" s="688"/>
      <c r="F2992" s="688"/>
      <c r="G2992" s="247"/>
      <c r="H2992" s="399"/>
      <c r="I2992" s="303">
        <f>SUM(I2990:I2991)</f>
        <v>291623.63889999996</v>
      </c>
    </row>
    <row r="2993" spans="1:9" ht="15" customHeight="1">
      <c r="A2993" s="333"/>
      <c r="D2993" s="46"/>
      <c r="E2993" s="335"/>
      <c r="F2993" s="335"/>
      <c r="G2993" s="116"/>
      <c r="H2993" s="337"/>
      <c r="I2993" s="47"/>
    </row>
    <row r="2994" spans="1:9" ht="15" customHeight="1">
      <c r="A2994" s="333"/>
      <c r="C2994" s="574" t="s">
        <v>1253</v>
      </c>
      <c r="D2994" s="1364" t="s">
        <v>1254</v>
      </c>
      <c r="E2994" s="1365"/>
      <c r="F2994" s="1365"/>
      <c r="G2994" s="1365"/>
      <c r="H2994" s="1366"/>
      <c r="I2994" s="188">
        <f>ROUNDDOWN(I3013,-2)</f>
        <v>297200</v>
      </c>
    </row>
    <row r="2995" spans="1:9" ht="15" customHeight="1">
      <c r="A2995" s="333"/>
      <c r="C2995" s="189" t="s">
        <v>65</v>
      </c>
      <c r="D2995" s="190" t="s">
        <v>66</v>
      </c>
      <c r="E2995" s="190"/>
      <c r="F2995" s="190" t="s">
        <v>669</v>
      </c>
      <c r="G2995" s="190" t="s">
        <v>67</v>
      </c>
      <c r="H2995" s="190" t="s">
        <v>670</v>
      </c>
      <c r="I2995" s="482" t="s">
        <v>671</v>
      </c>
    </row>
    <row r="2996" spans="1:9" ht="15" customHeight="1">
      <c r="A2996" s="333"/>
      <c r="C2996" s="193" t="s">
        <v>69</v>
      </c>
      <c r="D2996" s="194" t="s">
        <v>672</v>
      </c>
      <c r="E2996" s="194"/>
      <c r="F2996" s="196"/>
      <c r="G2996" s="196"/>
      <c r="H2996" s="196"/>
      <c r="I2996" s="464"/>
    </row>
    <row r="2997" spans="1:9" ht="15" customHeight="1">
      <c r="A2997" s="333"/>
      <c r="C2997" s="199">
        <v>1</v>
      </c>
      <c r="D2997" s="195" t="s">
        <v>8</v>
      </c>
      <c r="E2997" s="195"/>
      <c r="F2997" s="200" t="s">
        <v>10</v>
      </c>
      <c r="G2997" s="326">
        <v>0.66</v>
      </c>
      <c r="H2997" s="62">
        <v>176000</v>
      </c>
      <c r="I2997" s="203">
        <f>G2997*H2997</f>
        <v>116160</v>
      </c>
    </row>
    <row r="2998" spans="1:9" ht="15" customHeight="1">
      <c r="A2998" s="333"/>
      <c r="C2998" s="199">
        <v>2</v>
      </c>
      <c r="D2998" s="195" t="s">
        <v>159</v>
      </c>
      <c r="E2998" s="195"/>
      <c r="F2998" s="200" t="s">
        <v>10</v>
      </c>
      <c r="G2998" s="326">
        <v>0.33</v>
      </c>
      <c r="H2998" s="62">
        <v>186000</v>
      </c>
      <c r="I2998" s="203">
        <f>G2998*H2998</f>
        <v>61380</v>
      </c>
    </row>
    <row r="2999" spans="1:9" ht="15" customHeight="1">
      <c r="A2999" s="333"/>
      <c r="C2999" s="199">
        <v>3</v>
      </c>
      <c r="D2999" s="195" t="s">
        <v>119</v>
      </c>
      <c r="E2999" s="195"/>
      <c r="F2999" s="200" t="s">
        <v>10</v>
      </c>
      <c r="G2999" s="326">
        <v>3.3000000000000002E-2</v>
      </c>
      <c r="H2999" s="62">
        <v>196000</v>
      </c>
      <c r="I2999" s="203">
        <f>G2999*H2999</f>
        <v>6468</v>
      </c>
    </row>
    <row r="3000" spans="1:9" ht="15" customHeight="1">
      <c r="A3000" s="333"/>
      <c r="C3000" s="199">
        <v>4</v>
      </c>
      <c r="D3000" s="195" t="s">
        <v>31</v>
      </c>
      <c r="E3000" s="195"/>
      <c r="F3000" s="200" t="s">
        <v>10</v>
      </c>
      <c r="G3000" s="326">
        <v>1.0999999999999999E-2</v>
      </c>
      <c r="H3000" s="62">
        <v>206000</v>
      </c>
      <c r="I3000" s="203">
        <f>G3000*H3000</f>
        <v>2266</v>
      </c>
    </row>
    <row r="3001" spans="1:9" ht="15" customHeight="1">
      <c r="A3001" s="333"/>
      <c r="C3001" s="204" t="s">
        <v>708</v>
      </c>
      <c r="D3001" s="215"/>
      <c r="E3001" s="215"/>
      <c r="F3001" s="216"/>
      <c r="G3001" s="681"/>
      <c r="H3001" s="466"/>
      <c r="I3001" s="208">
        <f>SUM(I2997:I3000)</f>
        <v>186274</v>
      </c>
    </row>
    <row r="3002" spans="1:9" ht="15" customHeight="1">
      <c r="A3002" s="333"/>
      <c r="C3002" s="193" t="s">
        <v>72</v>
      </c>
      <c r="D3002" s="194" t="s">
        <v>73</v>
      </c>
      <c r="E3002" s="194"/>
      <c r="F3002" s="196"/>
      <c r="G3002" s="196"/>
      <c r="H3002" s="196"/>
      <c r="I3002" s="464"/>
    </row>
    <row r="3003" spans="1:9" ht="15" customHeight="1">
      <c r="A3003" s="333"/>
      <c r="C3003" s="700" t="s">
        <v>674</v>
      </c>
      <c r="D3003" s="213" t="s">
        <v>1166</v>
      </c>
      <c r="E3003" s="213"/>
      <c r="F3003" s="200" t="s">
        <v>120</v>
      </c>
      <c r="G3003" s="628">
        <v>0.4</v>
      </c>
      <c r="H3003" s="202">
        <f>BAHAN!$G$247</f>
        <v>22000</v>
      </c>
      <c r="I3003" s="203">
        <f>G3003*H3003</f>
        <v>8800</v>
      </c>
    </row>
    <row r="3004" spans="1:9" ht="15" customHeight="1">
      <c r="A3004" s="333"/>
      <c r="C3004" s="700" t="s">
        <v>676</v>
      </c>
      <c r="D3004" s="213" t="s">
        <v>152</v>
      </c>
      <c r="E3004" s="213"/>
      <c r="F3004" s="200" t="s">
        <v>493</v>
      </c>
      <c r="G3004" s="628">
        <v>0.2</v>
      </c>
      <c r="H3004" s="202">
        <f>BAHAN!$G$228</f>
        <v>48000</v>
      </c>
      <c r="I3004" s="203">
        <f>G3004*H3004</f>
        <v>9600</v>
      </c>
    </row>
    <row r="3005" spans="1:9" ht="15" customHeight="1">
      <c r="A3005" s="333"/>
      <c r="C3005" s="700" t="s">
        <v>679</v>
      </c>
      <c r="D3005" s="213" t="s">
        <v>1164</v>
      </c>
      <c r="E3005" s="213"/>
      <c r="F3005" s="200" t="s">
        <v>79</v>
      </c>
      <c r="G3005" s="628">
        <v>5.5799999999999999E-3</v>
      </c>
      <c r="H3005" s="202">
        <f>BAHAN!$G$170</f>
        <v>5500000</v>
      </c>
      <c r="I3005" s="203">
        <f>G3005*H3005</f>
        <v>30690</v>
      </c>
    </row>
    <row r="3006" spans="1:9" ht="15" customHeight="1">
      <c r="A3006" s="333"/>
      <c r="C3006" s="700" t="s">
        <v>680</v>
      </c>
      <c r="D3006" s="213" t="s">
        <v>1252</v>
      </c>
      <c r="E3006" s="213"/>
      <c r="F3006" s="200" t="s">
        <v>664</v>
      </c>
      <c r="G3006" s="628">
        <v>0.12705</v>
      </c>
      <c r="H3006" s="202">
        <f>BAHAN!$G$415</f>
        <v>246780</v>
      </c>
      <c r="I3006" s="203">
        <f>G3006*H3006</f>
        <v>31353.398999999998</v>
      </c>
    </row>
    <row r="3007" spans="1:9" ht="15" customHeight="1">
      <c r="A3007" s="333"/>
      <c r="C3007" s="700" t="s">
        <v>681</v>
      </c>
      <c r="D3007" s="213" t="s">
        <v>709</v>
      </c>
      <c r="E3007" s="213"/>
      <c r="F3007" s="200" t="s">
        <v>678</v>
      </c>
      <c r="G3007" s="628">
        <v>0.65</v>
      </c>
      <c r="H3007" s="202">
        <f>BAHAN!$H$93</f>
        <v>5400</v>
      </c>
      <c r="I3007" s="203">
        <f>G3007*H3007</f>
        <v>3510</v>
      </c>
    </row>
    <row r="3008" spans="1:9" ht="15" customHeight="1">
      <c r="A3008" s="333"/>
      <c r="B3008" s="334"/>
      <c r="C3008" s="204" t="s">
        <v>85</v>
      </c>
      <c r="D3008" s="216"/>
      <c r="E3008" s="216"/>
      <c r="F3008" s="216"/>
      <c r="G3008" s="216"/>
      <c r="H3008" s="466"/>
      <c r="I3008" s="208">
        <f>SUM(I3003:I3007)</f>
        <v>83953.399000000005</v>
      </c>
    </row>
    <row r="3009" spans="1:10" ht="15" customHeight="1">
      <c r="A3009" s="333"/>
      <c r="B3009" s="113"/>
      <c r="C3009" s="193" t="s">
        <v>86</v>
      </c>
      <c r="D3009" s="194" t="s">
        <v>87</v>
      </c>
      <c r="E3009" s="194"/>
      <c r="F3009" s="196"/>
      <c r="G3009" s="196"/>
      <c r="H3009" s="196"/>
      <c r="I3009" s="198"/>
      <c r="J3009" s="47"/>
    </row>
    <row r="3010" spans="1:10" ht="15" customHeight="1">
      <c r="A3010" s="333"/>
      <c r="C3010" s="204" t="s">
        <v>88</v>
      </c>
      <c r="D3010" s="215"/>
      <c r="E3010" s="215"/>
      <c r="F3010" s="216"/>
      <c r="G3010" s="216"/>
      <c r="H3010" s="466"/>
      <c r="I3010" s="467">
        <v>0</v>
      </c>
    </row>
    <row r="3011" spans="1:10" ht="15" customHeight="1">
      <c r="A3011" s="333"/>
      <c r="C3011" s="220" t="s">
        <v>89</v>
      </c>
      <c r="D3011" s="221" t="s">
        <v>90</v>
      </c>
      <c r="E3011" s="682"/>
      <c r="F3011" s="222"/>
      <c r="G3011" s="222"/>
      <c r="H3011" s="225"/>
      <c r="I3011" s="224">
        <f>I3010+I3008+I3001</f>
        <v>270227.39899999998</v>
      </c>
    </row>
    <row r="3012" spans="1:10" ht="15" customHeight="1">
      <c r="A3012" s="333"/>
      <c r="C3012" s="227" t="s">
        <v>91</v>
      </c>
      <c r="D3012" s="228" t="s">
        <v>977</v>
      </c>
      <c r="E3012" s="684"/>
      <c r="F3012" s="229"/>
      <c r="G3012" s="313"/>
      <c r="H3012" s="96">
        <f>$M$3</f>
        <v>0.1</v>
      </c>
      <c r="I3012" s="315">
        <f>I3011*H3012</f>
        <v>27022.7399</v>
      </c>
    </row>
    <row r="3013" spans="1:10" ht="15" customHeight="1">
      <c r="A3013" s="333"/>
      <c r="C3013" s="316" t="s">
        <v>93</v>
      </c>
      <c r="D3013" s="317" t="s">
        <v>94</v>
      </c>
      <c r="E3013" s="323"/>
      <c r="F3013" s="244"/>
      <c r="G3013" s="244"/>
      <c r="H3013" s="401"/>
      <c r="I3013" s="320">
        <f>SUM(I3011:I3012)</f>
        <v>297250.13889999996</v>
      </c>
    </row>
    <row r="3014" spans="1:10" ht="15" customHeight="1">
      <c r="A3014" s="333"/>
      <c r="D3014" s="46"/>
      <c r="E3014" s="335"/>
      <c r="F3014" s="335"/>
      <c r="G3014" s="336"/>
      <c r="H3014" s="337"/>
      <c r="I3014" s="47"/>
    </row>
    <row r="3015" spans="1:10" ht="15" customHeight="1">
      <c r="A3015" s="333"/>
      <c r="C3015" s="574" t="s">
        <v>1255</v>
      </c>
      <c r="D3015" s="1364" t="s">
        <v>1256</v>
      </c>
      <c r="E3015" s="1365"/>
      <c r="F3015" s="1365"/>
      <c r="G3015" s="1365"/>
      <c r="H3015" s="1366"/>
      <c r="I3015" s="188">
        <f>ROUNDDOWN(I3034,-2)</f>
        <v>299300</v>
      </c>
    </row>
    <row r="3016" spans="1:10" ht="15" customHeight="1">
      <c r="A3016" s="333"/>
      <c r="C3016" s="189" t="s">
        <v>65</v>
      </c>
      <c r="D3016" s="190" t="s">
        <v>66</v>
      </c>
      <c r="E3016" s="190"/>
      <c r="F3016" s="190" t="s">
        <v>669</v>
      </c>
      <c r="G3016" s="190" t="s">
        <v>67</v>
      </c>
      <c r="H3016" s="190" t="s">
        <v>670</v>
      </c>
      <c r="I3016" s="482" t="s">
        <v>671</v>
      </c>
    </row>
    <row r="3017" spans="1:10" ht="15" customHeight="1">
      <c r="A3017" s="333"/>
      <c r="C3017" s="250" t="s">
        <v>69</v>
      </c>
      <c r="D3017" s="195" t="s">
        <v>672</v>
      </c>
      <c r="E3017" s="195"/>
      <c r="F3017" s="196"/>
      <c r="G3017" s="196"/>
      <c r="H3017" s="196"/>
      <c r="I3017" s="464"/>
    </row>
    <row r="3018" spans="1:10" ht="15" customHeight="1">
      <c r="A3018" s="333"/>
      <c r="C3018" s="199">
        <v>1</v>
      </c>
      <c r="D3018" s="195" t="s">
        <v>8</v>
      </c>
      <c r="E3018" s="195"/>
      <c r="F3018" s="200" t="s">
        <v>10</v>
      </c>
      <c r="G3018" s="326">
        <v>0.66</v>
      </c>
      <c r="H3018" s="62">
        <v>176000</v>
      </c>
      <c r="I3018" s="203">
        <f>G3018*H3018</f>
        <v>116160</v>
      </c>
    </row>
    <row r="3019" spans="1:10" ht="15" customHeight="1">
      <c r="A3019" s="333"/>
      <c r="C3019" s="199">
        <v>2</v>
      </c>
      <c r="D3019" s="195" t="s">
        <v>159</v>
      </c>
      <c r="E3019" s="195"/>
      <c r="F3019" s="200" t="s">
        <v>10</v>
      </c>
      <c r="G3019" s="326">
        <v>0.33</v>
      </c>
      <c r="H3019" s="62">
        <v>186000</v>
      </c>
      <c r="I3019" s="203">
        <f>G3019*H3019</f>
        <v>61380</v>
      </c>
    </row>
    <row r="3020" spans="1:10" ht="15" customHeight="1">
      <c r="A3020" s="333"/>
      <c r="C3020" s="199">
        <v>3</v>
      </c>
      <c r="D3020" s="195" t="s">
        <v>119</v>
      </c>
      <c r="E3020" s="195"/>
      <c r="F3020" s="200" t="s">
        <v>10</v>
      </c>
      <c r="G3020" s="326">
        <v>3.3000000000000002E-2</v>
      </c>
      <c r="H3020" s="62">
        <v>196000</v>
      </c>
      <c r="I3020" s="203">
        <f>G3020*H3020</f>
        <v>6468</v>
      </c>
    </row>
    <row r="3021" spans="1:10" ht="15" customHeight="1">
      <c r="A3021" s="333"/>
      <c r="C3021" s="199">
        <v>4</v>
      </c>
      <c r="D3021" s="195" t="s">
        <v>31</v>
      </c>
      <c r="E3021" s="195"/>
      <c r="F3021" s="200" t="s">
        <v>10</v>
      </c>
      <c r="G3021" s="326">
        <v>1.0999999999999999E-2</v>
      </c>
      <c r="H3021" s="62">
        <v>206000</v>
      </c>
      <c r="I3021" s="203">
        <f>G3021*H3021</f>
        <v>2266</v>
      </c>
    </row>
    <row r="3022" spans="1:10" ht="15" customHeight="1">
      <c r="A3022" s="333"/>
      <c r="C3022" s="204" t="s">
        <v>708</v>
      </c>
      <c r="D3022" s="216"/>
      <c r="E3022" s="216"/>
      <c r="F3022" s="216"/>
      <c r="G3022" s="681"/>
      <c r="H3022" s="466"/>
      <c r="I3022" s="208">
        <f>SUM(I3018:I3021)</f>
        <v>186274</v>
      </c>
    </row>
    <row r="3023" spans="1:10" ht="15" customHeight="1">
      <c r="A3023" s="333"/>
      <c r="C3023" s="193" t="s">
        <v>72</v>
      </c>
      <c r="D3023" s="194" t="s">
        <v>73</v>
      </c>
      <c r="E3023" s="194"/>
      <c r="F3023" s="196"/>
      <c r="G3023" s="196"/>
      <c r="H3023" s="196"/>
      <c r="I3023" s="464"/>
    </row>
    <row r="3024" spans="1:10" ht="15" customHeight="1">
      <c r="A3024" s="333"/>
      <c r="C3024" s="700" t="s">
        <v>674</v>
      </c>
      <c r="D3024" s="213" t="s">
        <v>1181</v>
      </c>
      <c r="E3024" s="213"/>
      <c r="F3024" s="200" t="s">
        <v>120</v>
      </c>
      <c r="G3024" s="628">
        <v>0.4</v>
      </c>
      <c r="H3024" s="202">
        <f>BAHAN!$G$247</f>
        <v>22000</v>
      </c>
      <c r="I3024" s="203">
        <f>G3024*H3024</f>
        <v>8800</v>
      </c>
    </row>
    <row r="3025" spans="1:10" ht="15" customHeight="1">
      <c r="A3025" s="333"/>
      <c r="C3025" s="700" t="s">
        <v>676</v>
      </c>
      <c r="D3025" s="213" t="s">
        <v>152</v>
      </c>
      <c r="E3025" s="213"/>
      <c r="F3025" s="200" t="s">
        <v>493</v>
      </c>
      <c r="G3025" s="628">
        <v>0.2</v>
      </c>
      <c r="H3025" s="202">
        <f>BAHAN!$G$228</f>
        <v>48000</v>
      </c>
      <c r="I3025" s="203">
        <f>G3025*H3025</f>
        <v>9600</v>
      </c>
    </row>
    <row r="3026" spans="1:10" ht="15" customHeight="1">
      <c r="A3026" s="333"/>
      <c r="C3026" s="700" t="s">
        <v>679</v>
      </c>
      <c r="D3026" s="213" t="s">
        <v>1164</v>
      </c>
      <c r="E3026" s="213"/>
      <c r="F3026" s="200" t="s">
        <v>79</v>
      </c>
      <c r="G3026" s="628">
        <v>4.6499999999999996E-3</v>
      </c>
      <c r="H3026" s="202">
        <f>BAHAN!$G$170</f>
        <v>5500000</v>
      </c>
      <c r="I3026" s="203">
        <f>G3026*H3026</f>
        <v>25574.999999999996</v>
      </c>
    </row>
    <row r="3027" spans="1:10" ht="15" customHeight="1">
      <c r="A3027" s="333"/>
      <c r="B3027" s="113"/>
      <c r="C3027" s="700" t="s">
        <v>680</v>
      </c>
      <c r="D3027" s="213" t="s">
        <v>1252</v>
      </c>
      <c r="E3027" s="213"/>
      <c r="F3027" s="200" t="s">
        <v>664</v>
      </c>
      <c r="G3027" s="628">
        <v>0.127</v>
      </c>
      <c r="H3027" s="202">
        <f>BAHAN!$G$415</f>
        <v>246780</v>
      </c>
      <c r="I3027" s="203">
        <f>G3027*H3027</f>
        <v>31341.06</v>
      </c>
      <c r="J3027" s="47"/>
    </row>
    <row r="3028" spans="1:10" ht="15" customHeight="1">
      <c r="A3028" s="333"/>
      <c r="C3028" s="700" t="s">
        <v>681</v>
      </c>
      <c r="D3028" s="213" t="s">
        <v>709</v>
      </c>
      <c r="E3028" s="213"/>
      <c r="F3028" s="200" t="s">
        <v>678</v>
      </c>
      <c r="G3028" s="628">
        <v>1.95</v>
      </c>
      <c r="H3028" s="202">
        <f>BAHAN!$H$93</f>
        <v>5400</v>
      </c>
      <c r="I3028" s="203">
        <f>G3028*H3028</f>
        <v>10530</v>
      </c>
    </row>
    <row r="3029" spans="1:10" ht="15" customHeight="1">
      <c r="A3029" s="333"/>
      <c r="C3029" s="204" t="s">
        <v>85</v>
      </c>
      <c r="D3029" s="216"/>
      <c r="E3029" s="216"/>
      <c r="F3029" s="216"/>
      <c r="G3029" s="216"/>
      <c r="H3029" s="466"/>
      <c r="I3029" s="208">
        <f>SUM(I3024:I3028)</f>
        <v>85846.06</v>
      </c>
    </row>
    <row r="3030" spans="1:10" ht="15" customHeight="1">
      <c r="A3030" s="333"/>
      <c r="C3030" s="193" t="s">
        <v>86</v>
      </c>
      <c r="D3030" s="194" t="s">
        <v>87</v>
      </c>
      <c r="E3030" s="194"/>
      <c r="F3030" s="196"/>
      <c r="G3030" s="196"/>
      <c r="H3030" s="196"/>
      <c r="I3030" s="198"/>
    </row>
    <row r="3031" spans="1:10" ht="15" customHeight="1">
      <c r="A3031" s="333"/>
      <c r="C3031" s="204" t="s">
        <v>88</v>
      </c>
      <c r="D3031" s="216"/>
      <c r="E3031" s="216"/>
      <c r="F3031" s="216"/>
      <c r="G3031" s="216"/>
      <c r="H3031" s="466"/>
      <c r="I3031" s="467">
        <v>0</v>
      </c>
    </row>
    <row r="3032" spans="1:10" ht="15" customHeight="1">
      <c r="A3032" s="333"/>
      <c r="C3032" s="220" t="s">
        <v>89</v>
      </c>
      <c r="D3032" s="221" t="s">
        <v>90</v>
      </c>
      <c r="E3032" s="682"/>
      <c r="F3032" s="222"/>
      <c r="G3032" s="222"/>
      <c r="H3032" s="225"/>
      <c r="I3032" s="224">
        <f>I3031+I3029+I3022</f>
        <v>272120.06</v>
      </c>
    </row>
    <row r="3033" spans="1:10" ht="15" customHeight="1">
      <c r="A3033" s="333"/>
      <c r="C3033" s="227" t="s">
        <v>91</v>
      </c>
      <c r="D3033" s="228" t="s">
        <v>977</v>
      </c>
      <c r="E3033" s="684"/>
      <c r="F3033" s="229"/>
      <c r="G3033" s="313"/>
      <c r="H3033" s="96">
        <f>$M$3</f>
        <v>0.1</v>
      </c>
      <c r="I3033" s="315">
        <f>I3032*H3033</f>
        <v>27212.006000000001</v>
      </c>
    </row>
    <row r="3034" spans="1:10" ht="15" customHeight="1">
      <c r="A3034" s="333"/>
      <c r="C3034" s="316" t="s">
        <v>93</v>
      </c>
      <c r="D3034" s="317" t="s">
        <v>94</v>
      </c>
      <c r="E3034" s="323"/>
      <c r="F3034" s="244"/>
      <c r="G3034" s="244"/>
      <c r="H3034" s="401"/>
      <c r="I3034" s="320">
        <f>SUM(I3032:I3033)</f>
        <v>299332.06599999999</v>
      </c>
    </row>
    <row r="3035" spans="1:10" ht="15" customHeight="1">
      <c r="A3035" s="333"/>
      <c r="C3035" s="46"/>
      <c r="D3035" s="46"/>
      <c r="G3035" s="102"/>
      <c r="H3035" s="112"/>
      <c r="I3035" s="47"/>
    </row>
    <row r="3036" spans="1:10" ht="15" customHeight="1">
      <c r="A3036" s="333"/>
      <c r="C3036" s="574" t="s">
        <v>1257</v>
      </c>
      <c r="D3036" s="377" t="s">
        <v>1258</v>
      </c>
      <c r="E3036" s="185"/>
      <c r="F3036" s="185"/>
      <c r="G3036" s="185"/>
      <c r="H3036" s="705"/>
      <c r="I3036" s="714">
        <f>ROUNDDOWN(I3056,-2)</f>
        <v>323700</v>
      </c>
    </row>
    <row r="3037" spans="1:10" ht="15" customHeight="1">
      <c r="A3037" s="333"/>
      <c r="C3037" s="189" t="s">
        <v>65</v>
      </c>
      <c r="D3037" s="190" t="s">
        <v>66</v>
      </c>
      <c r="E3037" s="190"/>
      <c r="F3037" s="190" t="s">
        <v>669</v>
      </c>
      <c r="G3037" s="190" t="s">
        <v>67</v>
      </c>
      <c r="H3037" s="190" t="s">
        <v>670</v>
      </c>
      <c r="I3037" s="482" t="s">
        <v>671</v>
      </c>
    </row>
    <row r="3038" spans="1:10" ht="15" customHeight="1">
      <c r="A3038" s="333"/>
      <c r="C3038" s="193" t="s">
        <v>69</v>
      </c>
      <c r="D3038" s="194" t="s">
        <v>672</v>
      </c>
      <c r="E3038" s="194"/>
      <c r="F3038" s="196"/>
      <c r="G3038" s="196"/>
      <c r="H3038" s="196"/>
      <c r="I3038" s="464"/>
    </row>
    <row r="3039" spans="1:10" ht="15" customHeight="1">
      <c r="A3039" s="333"/>
      <c r="C3039" s="199">
        <v>1</v>
      </c>
      <c r="D3039" s="195" t="s">
        <v>8</v>
      </c>
      <c r="E3039" s="195"/>
      <c r="F3039" s="200" t="s">
        <v>10</v>
      </c>
      <c r="G3039" s="326">
        <v>0.66</v>
      </c>
      <c r="H3039" s="62">
        <v>176000</v>
      </c>
      <c r="I3039" s="203">
        <f>G3039*H3039</f>
        <v>116160</v>
      </c>
    </row>
    <row r="3040" spans="1:10" ht="15" customHeight="1">
      <c r="A3040" s="333"/>
      <c r="C3040" s="199">
        <v>2</v>
      </c>
      <c r="D3040" s="195" t="s">
        <v>159</v>
      </c>
      <c r="E3040" s="195"/>
      <c r="F3040" s="200" t="s">
        <v>10</v>
      </c>
      <c r="G3040" s="326">
        <v>0.33</v>
      </c>
      <c r="H3040" s="62">
        <v>186000</v>
      </c>
      <c r="I3040" s="203">
        <f>G3040*H3040</f>
        <v>61380</v>
      </c>
    </row>
    <row r="3041" spans="1:10" ht="15" customHeight="1">
      <c r="A3041" s="333"/>
      <c r="C3041" s="199">
        <v>3</v>
      </c>
      <c r="D3041" s="195" t="s">
        <v>119</v>
      </c>
      <c r="E3041" s="195"/>
      <c r="F3041" s="200" t="s">
        <v>10</v>
      </c>
      <c r="G3041" s="326">
        <v>3.3000000000000002E-2</v>
      </c>
      <c r="H3041" s="62">
        <v>196000</v>
      </c>
      <c r="I3041" s="203">
        <f>G3041*H3041</f>
        <v>6468</v>
      </c>
    </row>
    <row r="3042" spans="1:10" ht="15" customHeight="1">
      <c r="A3042" s="333"/>
      <c r="C3042" s="199">
        <v>4</v>
      </c>
      <c r="D3042" s="195" t="s">
        <v>31</v>
      </c>
      <c r="E3042" s="195"/>
      <c r="F3042" s="200" t="s">
        <v>10</v>
      </c>
      <c r="G3042" s="326">
        <v>1.0999999999999999E-2</v>
      </c>
      <c r="H3042" s="62">
        <v>206000</v>
      </c>
      <c r="I3042" s="203">
        <f>G3042*H3042</f>
        <v>2266</v>
      </c>
    </row>
    <row r="3043" spans="1:10" ht="15" customHeight="1">
      <c r="A3043" s="333"/>
      <c r="C3043" s="204" t="s">
        <v>708</v>
      </c>
      <c r="D3043" s="215"/>
      <c r="E3043" s="215"/>
      <c r="F3043" s="216"/>
      <c r="G3043" s="681"/>
      <c r="H3043" s="466"/>
      <c r="I3043" s="208">
        <f>SUM(I3039:I3042)</f>
        <v>186274</v>
      </c>
    </row>
    <row r="3044" spans="1:10" ht="15" customHeight="1">
      <c r="A3044" s="333"/>
      <c r="C3044" s="193" t="s">
        <v>72</v>
      </c>
      <c r="D3044" s="194" t="s">
        <v>73</v>
      </c>
      <c r="E3044" s="194"/>
      <c r="F3044" s="196"/>
      <c r="G3044" s="196"/>
      <c r="H3044" s="196"/>
      <c r="I3044" s="464"/>
    </row>
    <row r="3045" spans="1:10" ht="15" customHeight="1">
      <c r="A3045" s="333"/>
      <c r="B3045" s="113"/>
      <c r="C3045" s="700" t="s">
        <v>674</v>
      </c>
      <c r="D3045" s="213" t="s">
        <v>1181</v>
      </c>
      <c r="E3045" s="213"/>
      <c r="F3045" s="200" t="s">
        <v>120</v>
      </c>
      <c r="G3045" s="628">
        <v>0.4</v>
      </c>
      <c r="H3045" s="202">
        <f>BAHAN!$G$247</f>
        <v>22000</v>
      </c>
      <c r="I3045" s="203">
        <f t="shared" ref="I3045:I3050" si="15">G3045*H3045</f>
        <v>8800</v>
      </c>
      <c r="J3045" s="47"/>
    </row>
    <row r="3046" spans="1:10" ht="15" customHeight="1">
      <c r="A3046" s="333"/>
      <c r="C3046" s="700" t="s">
        <v>676</v>
      </c>
      <c r="D3046" s="213" t="s">
        <v>152</v>
      </c>
      <c r="E3046" s="213"/>
      <c r="F3046" s="200" t="s">
        <v>493</v>
      </c>
      <c r="G3046" s="628">
        <v>0.2</v>
      </c>
      <c r="H3046" s="202">
        <f>BAHAN!$G$228</f>
        <v>48000</v>
      </c>
      <c r="I3046" s="203">
        <f t="shared" si="15"/>
        <v>9600</v>
      </c>
    </row>
    <row r="3047" spans="1:10" ht="15" customHeight="1">
      <c r="A3047" s="333"/>
      <c r="C3047" s="700" t="s">
        <v>679</v>
      </c>
      <c r="D3047" s="213" t="s">
        <v>1164</v>
      </c>
      <c r="E3047" s="213"/>
      <c r="F3047" s="200" t="s">
        <v>79</v>
      </c>
      <c r="G3047" s="628">
        <v>6.0000000000000001E-3</v>
      </c>
      <c r="H3047" s="202">
        <f>BAHAN!$G$170</f>
        <v>5500000</v>
      </c>
      <c r="I3047" s="203">
        <f t="shared" si="15"/>
        <v>33000</v>
      </c>
    </row>
    <row r="3048" spans="1:10" ht="15" customHeight="1">
      <c r="A3048" s="333"/>
      <c r="C3048" s="700" t="s">
        <v>680</v>
      </c>
      <c r="D3048" s="213" t="s">
        <v>1252</v>
      </c>
      <c r="E3048" s="213"/>
      <c r="F3048" s="200" t="s">
        <v>664</v>
      </c>
      <c r="G3048" s="628">
        <v>0.127</v>
      </c>
      <c r="H3048" s="202">
        <f>BAHAN!$G$415</f>
        <v>246780</v>
      </c>
      <c r="I3048" s="203">
        <f t="shared" si="15"/>
        <v>31341.06</v>
      </c>
    </row>
    <row r="3049" spans="1:10" ht="15" customHeight="1">
      <c r="A3049" s="333"/>
      <c r="C3049" s="700" t="s">
        <v>681</v>
      </c>
      <c r="D3049" s="213" t="s">
        <v>709</v>
      </c>
      <c r="E3049" s="213"/>
      <c r="F3049" s="200" t="s">
        <v>678</v>
      </c>
      <c r="G3049" s="628">
        <v>0.97499999999999998</v>
      </c>
      <c r="H3049" s="202">
        <f>BAHAN!$H$93</f>
        <v>5400</v>
      </c>
      <c r="I3049" s="203">
        <f t="shared" si="15"/>
        <v>5265</v>
      </c>
    </row>
    <row r="3050" spans="1:10" ht="15" customHeight="1">
      <c r="A3050" s="333"/>
      <c r="C3050" s="700" t="s">
        <v>705</v>
      </c>
      <c r="D3050" s="213" t="s">
        <v>1259</v>
      </c>
      <c r="E3050" s="213"/>
      <c r="F3050" s="200" t="s">
        <v>193</v>
      </c>
      <c r="G3050" s="628">
        <v>4</v>
      </c>
      <c r="H3050" s="202">
        <f>BAHAN!G547</f>
        <v>5000</v>
      </c>
      <c r="I3050" s="203">
        <f t="shared" si="15"/>
        <v>20000</v>
      </c>
    </row>
    <row r="3051" spans="1:10" ht="15" customHeight="1">
      <c r="A3051" s="333"/>
      <c r="C3051" s="204" t="s">
        <v>85</v>
      </c>
      <c r="D3051" s="215"/>
      <c r="E3051" s="215"/>
      <c r="F3051" s="216"/>
      <c r="G3051" s="216"/>
      <c r="H3051" s="466"/>
      <c r="I3051" s="208">
        <f>SUM(I3045:I3050)</f>
        <v>108006.06</v>
      </c>
    </row>
    <row r="3052" spans="1:10" ht="15" customHeight="1">
      <c r="A3052" s="333"/>
      <c r="C3052" s="193" t="s">
        <v>86</v>
      </c>
      <c r="D3052" s="194" t="s">
        <v>87</v>
      </c>
      <c r="E3052" s="194"/>
      <c r="F3052" s="196"/>
      <c r="G3052" s="196"/>
      <c r="H3052" s="196"/>
      <c r="I3052" s="198"/>
    </row>
    <row r="3053" spans="1:10" ht="15" customHeight="1">
      <c r="A3053" s="333"/>
      <c r="C3053" s="204" t="s">
        <v>88</v>
      </c>
      <c r="D3053" s="216"/>
      <c r="E3053" s="216"/>
      <c r="F3053" s="216"/>
      <c r="G3053" s="216"/>
      <c r="H3053" s="466"/>
      <c r="I3053" s="467">
        <v>0</v>
      </c>
    </row>
    <row r="3054" spans="1:10" ht="15" customHeight="1">
      <c r="A3054" s="333"/>
      <c r="C3054" s="220" t="s">
        <v>89</v>
      </c>
      <c r="D3054" s="221" t="s">
        <v>90</v>
      </c>
      <c r="E3054" s="682"/>
      <c r="F3054" s="222"/>
      <c r="G3054" s="222"/>
      <c r="H3054" s="225"/>
      <c r="I3054" s="224">
        <f>I3053+I3051+I3043</f>
        <v>294280.06</v>
      </c>
    </row>
    <row r="3055" spans="1:10" ht="15" customHeight="1">
      <c r="A3055" s="333"/>
      <c r="C3055" s="227" t="s">
        <v>91</v>
      </c>
      <c r="D3055" s="228" t="s">
        <v>977</v>
      </c>
      <c r="E3055" s="684"/>
      <c r="F3055" s="229"/>
      <c r="G3055" s="313"/>
      <c r="H3055" s="96">
        <f>$M$3</f>
        <v>0.1</v>
      </c>
      <c r="I3055" s="315">
        <f>I3054*H3055</f>
        <v>29428.006000000001</v>
      </c>
    </row>
    <row r="3056" spans="1:10" ht="15" customHeight="1">
      <c r="A3056" s="333"/>
      <c r="C3056" s="316" t="s">
        <v>93</v>
      </c>
      <c r="D3056" s="317" t="s">
        <v>94</v>
      </c>
      <c r="E3056" s="323"/>
      <c r="F3056" s="244"/>
      <c r="G3056" s="244"/>
      <c r="H3056" s="401"/>
      <c r="I3056" s="320">
        <f>SUM(I3054:I3055)</f>
        <v>323708.06599999999</v>
      </c>
    </row>
    <row r="3057" spans="1:10" ht="15" customHeight="1">
      <c r="A3057" s="333"/>
      <c r="C3057" s="46"/>
      <c r="D3057" s="46"/>
      <c r="G3057" s="102"/>
      <c r="H3057" s="112"/>
      <c r="I3057" s="47"/>
    </row>
    <row r="3058" spans="1:10" ht="15" customHeight="1">
      <c r="A3058" s="333"/>
      <c r="C3058" s="574" t="s">
        <v>1260</v>
      </c>
      <c r="D3058" s="185" t="s">
        <v>1261</v>
      </c>
      <c r="E3058" s="185"/>
      <c r="F3058" s="185"/>
      <c r="G3058" s="185"/>
      <c r="H3058" s="705"/>
      <c r="I3058" s="188">
        <f>ROUNDDOWN(I3077,-2)</f>
        <v>291000</v>
      </c>
    </row>
    <row r="3059" spans="1:10" ht="15" customHeight="1">
      <c r="A3059" s="333"/>
      <c r="C3059" s="189" t="s">
        <v>65</v>
      </c>
      <c r="D3059" s="190" t="s">
        <v>66</v>
      </c>
      <c r="E3059" s="190"/>
      <c r="F3059" s="190" t="s">
        <v>669</v>
      </c>
      <c r="G3059" s="190" t="s">
        <v>67</v>
      </c>
      <c r="H3059" s="715" t="s">
        <v>670</v>
      </c>
      <c r="I3059" s="563" t="s">
        <v>671</v>
      </c>
    </row>
    <row r="3060" spans="1:10" ht="15" customHeight="1">
      <c r="A3060" s="333"/>
      <c r="C3060" s="193" t="s">
        <v>69</v>
      </c>
      <c r="D3060" s="194" t="s">
        <v>672</v>
      </c>
      <c r="E3060" s="194"/>
      <c r="F3060" s="196"/>
      <c r="G3060" s="196"/>
      <c r="H3060" s="196"/>
      <c r="I3060" s="464"/>
    </row>
    <row r="3061" spans="1:10" ht="15" customHeight="1">
      <c r="A3061" s="333"/>
      <c r="C3061" s="199">
        <v>1</v>
      </c>
      <c r="D3061" s="195" t="s">
        <v>8</v>
      </c>
      <c r="E3061" s="195"/>
      <c r="F3061" s="200" t="s">
        <v>10</v>
      </c>
      <c r="G3061" s="326">
        <v>0.66</v>
      </c>
      <c r="H3061" s="62">
        <v>176000</v>
      </c>
      <c r="I3061" s="203">
        <f>G3061*H3061</f>
        <v>116160</v>
      </c>
    </row>
    <row r="3062" spans="1:10" ht="15" customHeight="1">
      <c r="A3062" s="333"/>
      <c r="C3062" s="199">
        <v>2</v>
      </c>
      <c r="D3062" s="195" t="s">
        <v>159</v>
      </c>
      <c r="E3062" s="195"/>
      <c r="F3062" s="200" t="s">
        <v>10</v>
      </c>
      <c r="G3062" s="326">
        <v>0.33</v>
      </c>
      <c r="H3062" s="62">
        <v>186000</v>
      </c>
      <c r="I3062" s="203">
        <f>G3062*H3062</f>
        <v>61380</v>
      </c>
    </row>
    <row r="3063" spans="1:10" ht="15" customHeight="1">
      <c r="A3063" s="333"/>
      <c r="B3063" s="113"/>
      <c r="C3063" s="199">
        <v>3</v>
      </c>
      <c r="D3063" s="195" t="s">
        <v>119</v>
      </c>
      <c r="E3063" s="195"/>
      <c r="F3063" s="200" t="s">
        <v>10</v>
      </c>
      <c r="G3063" s="326">
        <v>3.3000000000000002E-2</v>
      </c>
      <c r="H3063" s="62">
        <v>196000</v>
      </c>
      <c r="I3063" s="203">
        <f>G3063*H3063</f>
        <v>6468</v>
      </c>
      <c r="J3063" s="47"/>
    </row>
    <row r="3064" spans="1:10" ht="15" customHeight="1">
      <c r="A3064" s="333"/>
      <c r="C3064" s="199">
        <v>4</v>
      </c>
      <c r="D3064" s="195" t="s">
        <v>31</v>
      </c>
      <c r="E3064" s="195"/>
      <c r="F3064" s="200" t="s">
        <v>10</v>
      </c>
      <c r="G3064" s="326">
        <v>1.0999999999999999E-2</v>
      </c>
      <c r="H3064" s="62">
        <v>206000</v>
      </c>
      <c r="I3064" s="203">
        <f>G3064*H3064</f>
        <v>2266</v>
      </c>
    </row>
    <row r="3065" spans="1:10" ht="15" customHeight="1">
      <c r="A3065" s="333"/>
      <c r="C3065" s="204" t="s">
        <v>708</v>
      </c>
      <c r="D3065" s="216"/>
      <c r="E3065" s="216"/>
      <c r="F3065" s="216"/>
      <c r="G3065" s="681"/>
      <c r="H3065" s="466"/>
      <c r="I3065" s="208">
        <f>SUM(I3061:I3064)</f>
        <v>186274</v>
      </c>
    </row>
    <row r="3066" spans="1:10" ht="15" customHeight="1">
      <c r="A3066" s="333"/>
      <c r="C3066" s="193" t="s">
        <v>72</v>
      </c>
      <c r="D3066" s="194" t="s">
        <v>73</v>
      </c>
      <c r="E3066" s="194"/>
      <c r="F3066" s="196"/>
      <c r="G3066" s="196"/>
      <c r="H3066" s="196"/>
      <c r="I3066" s="464"/>
    </row>
    <row r="3067" spans="1:10" ht="15" customHeight="1">
      <c r="A3067" s="333"/>
      <c r="C3067" s="700" t="s">
        <v>674</v>
      </c>
      <c r="D3067" s="213" t="s">
        <v>1181</v>
      </c>
      <c r="E3067" s="213"/>
      <c r="F3067" s="200" t="s">
        <v>120</v>
      </c>
      <c r="G3067" s="326">
        <v>0.4</v>
      </c>
      <c r="H3067" s="202">
        <f>BAHAN!$G$247</f>
        <v>22000</v>
      </c>
      <c r="I3067" s="203">
        <f>G3067*H3067</f>
        <v>8800</v>
      </c>
    </row>
    <row r="3068" spans="1:10" ht="15" customHeight="1">
      <c r="A3068" s="333"/>
      <c r="C3068" s="700" t="s">
        <v>676</v>
      </c>
      <c r="D3068" s="213" t="s">
        <v>152</v>
      </c>
      <c r="E3068" s="213"/>
      <c r="F3068" s="200" t="s">
        <v>493</v>
      </c>
      <c r="G3068" s="326">
        <v>0.15</v>
      </c>
      <c r="H3068" s="202">
        <f>BAHAN!$G$228</f>
        <v>48000</v>
      </c>
      <c r="I3068" s="203">
        <f>G3068*H3068</f>
        <v>7200</v>
      </c>
    </row>
    <row r="3069" spans="1:10" ht="15" customHeight="1">
      <c r="A3069" s="333"/>
      <c r="C3069" s="700" t="s">
        <v>679</v>
      </c>
      <c r="D3069" s="213" t="s">
        <v>1164</v>
      </c>
      <c r="E3069" s="213"/>
      <c r="F3069" s="200" t="s">
        <v>79</v>
      </c>
      <c r="G3069" s="326">
        <v>5.0000000000000001E-3</v>
      </c>
      <c r="H3069" s="202">
        <f>BAHAN!$G$170</f>
        <v>5500000</v>
      </c>
      <c r="I3069" s="203">
        <f>G3069*H3069</f>
        <v>27500</v>
      </c>
    </row>
    <row r="3070" spans="1:10" ht="15" customHeight="1">
      <c r="A3070" s="333"/>
      <c r="C3070" s="700" t="s">
        <v>680</v>
      </c>
      <c r="D3070" s="213" t="s">
        <v>1252</v>
      </c>
      <c r="E3070" s="213"/>
      <c r="F3070" s="200" t="s">
        <v>664</v>
      </c>
      <c r="G3070" s="326">
        <v>0.127</v>
      </c>
      <c r="H3070" s="202">
        <f>BAHAN!$G$415</f>
        <v>246780</v>
      </c>
      <c r="I3070" s="203">
        <f>G3070*H3070</f>
        <v>31341.06</v>
      </c>
    </row>
    <row r="3071" spans="1:10" ht="15" customHeight="1">
      <c r="A3071" s="333"/>
      <c r="C3071" s="700" t="s">
        <v>681</v>
      </c>
      <c r="D3071" s="213" t="s">
        <v>709</v>
      </c>
      <c r="E3071" s="213"/>
      <c r="F3071" s="200" t="s">
        <v>678</v>
      </c>
      <c r="G3071" s="326">
        <v>0.65</v>
      </c>
      <c r="H3071" s="202">
        <f>BAHAN!$H$93</f>
        <v>5400</v>
      </c>
      <c r="I3071" s="203">
        <f>G3071*H3071</f>
        <v>3510</v>
      </c>
    </row>
    <row r="3072" spans="1:10" ht="15" customHeight="1">
      <c r="A3072" s="333"/>
      <c r="C3072" s="204" t="s">
        <v>85</v>
      </c>
      <c r="D3072" s="216"/>
      <c r="E3072" s="216"/>
      <c r="F3072" s="216"/>
      <c r="G3072" s="216"/>
      <c r="H3072" s="466"/>
      <c r="I3072" s="208">
        <f>SUM(I3067:I3071)</f>
        <v>78351.06</v>
      </c>
    </row>
    <row r="3073" spans="1:10" ht="15" customHeight="1">
      <c r="A3073" s="333"/>
      <c r="C3073" s="193" t="s">
        <v>86</v>
      </c>
      <c r="D3073" s="194" t="s">
        <v>87</v>
      </c>
      <c r="E3073" s="194"/>
      <c r="F3073" s="196"/>
      <c r="G3073" s="196"/>
      <c r="H3073" s="196"/>
      <c r="I3073" s="198"/>
    </row>
    <row r="3074" spans="1:10" ht="15" customHeight="1">
      <c r="A3074" s="333"/>
      <c r="C3074" s="204" t="s">
        <v>88</v>
      </c>
      <c r="D3074" s="216"/>
      <c r="E3074" s="216"/>
      <c r="F3074" s="216"/>
      <c r="G3074" s="216"/>
      <c r="H3074" s="466"/>
      <c r="I3074" s="467">
        <v>0</v>
      </c>
    </row>
    <row r="3075" spans="1:10" ht="15" customHeight="1">
      <c r="A3075" s="333"/>
      <c r="C3075" s="220" t="s">
        <v>89</v>
      </c>
      <c r="D3075" s="221" t="s">
        <v>90</v>
      </c>
      <c r="E3075" s="682"/>
      <c r="F3075" s="222"/>
      <c r="G3075" s="222"/>
      <c r="H3075" s="225"/>
      <c r="I3075" s="224">
        <f>I3074+I3072+I3065</f>
        <v>264625.06</v>
      </c>
    </row>
    <row r="3076" spans="1:10" ht="15" customHeight="1">
      <c r="A3076" s="333"/>
      <c r="C3076" s="220" t="s">
        <v>91</v>
      </c>
      <c r="D3076" s="221" t="s">
        <v>977</v>
      </c>
      <c r="E3076" s="682"/>
      <c r="F3076" s="222"/>
      <c r="G3076" s="225"/>
      <c r="H3076" s="96">
        <f>$M$3</f>
        <v>0.1</v>
      </c>
      <c r="I3076" s="224">
        <f>I3075*H3076</f>
        <v>26462.506000000001</v>
      </c>
    </row>
    <row r="3077" spans="1:10" ht="15" customHeight="1">
      <c r="A3077" s="333"/>
      <c r="C3077" s="329" t="s">
        <v>93</v>
      </c>
      <c r="D3077" s="330" t="s">
        <v>94</v>
      </c>
      <c r="E3077" s="688"/>
      <c r="F3077" s="247"/>
      <c r="G3077" s="247"/>
      <c r="H3077" s="399"/>
      <c r="I3077" s="303">
        <f>SUM(I3075:I3076)</f>
        <v>291087.56599999999</v>
      </c>
    </row>
    <row r="3078" spans="1:10" ht="15" customHeight="1">
      <c r="A3078" s="333"/>
      <c r="C3078" s="46"/>
      <c r="D3078" s="46"/>
      <c r="G3078" s="338"/>
      <c r="H3078" s="112"/>
      <c r="I3078" s="47"/>
    </row>
    <row r="3079" spans="1:10" ht="15" customHeight="1">
      <c r="A3079" s="333"/>
      <c r="C3079" s="574" t="s">
        <v>1262</v>
      </c>
      <c r="D3079" s="377" t="s">
        <v>1263</v>
      </c>
      <c r="E3079" s="185"/>
      <c r="F3079" s="185"/>
      <c r="G3079" s="185"/>
      <c r="H3079" s="705"/>
      <c r="I3079" s="188">
        <f>ROUNDDOWN(I3096,-2)</f>
        <v>93800</v>
      </c>
    </row>
    <row r="3080" spans="1:10" ht="15" customHeight="1">
      <c r="A3080" s="333"/>
      <c r="C3080" s="189" t="s">
        <v>65</v>
      </c>
      <c r="D3080" s="190" t="s">
        <v>66</v>
      </c>
      <c r="E3080" s="190"/>
      <c r="F3080" s="190" t="s">
        <v>669</v>
      </c>
      <c r="G3080" s="190" t="s">
        <v>67</v>
      </c>
      <c r="H3080" s="190" t="s">
        <v>670</v>
      </c>
      <c r="I3080" s="482" t="s">
        <v>671</v>
      </c>
    </row>
    <row r="3081" spans="1:10" ht="15" customHeight="1">
      <c r="A3081" s="333"/>
      <c r="B3081" s="113"/>
      <c r="C3081" s="193" t="s">
        <v>69</v>
      </c>
      <c r="D3081" s="194" t="s">
        <v>672</v>
      </c>
      <c r="E3081" s="194"/>
      <c r="F3081" s="196"/>
      <c r="G3081" s="196"/>
      <c r="H3081" s="196"/>
      <c r="I3081" s="464"/>
      <c r="J3081" s="47"/>
    </row>
    <row r="3082" spans="1:10" ht="15" customHeight="1">
      <c r="A3082" s="333"/>
      <c r="C3082" s="199">
        <v>1</v>
      </c>
      <c r="D3082" s="195" t="s">
        <v>8</v>
      </c>
      <c r="E3082" s="195"/>
      <c r="F3082" s="200" t="s">
        <v>10</v>
      </c>
      <c r="G3082" s="326">
        <v>0.15</v>
      </c>
      <c r="H3082" s="62">
        <v>176000</v>
      </c>
      <c r="I3082" s="203">
        <f>G3082*H3082</f>
        <v>26400</v>
      </c>
    </row>
    <row r="3083" spans="1:10" ht="15" customHeight="1">
      <c r="A3083" s="333"/>
      <c r="C3083" s="199">
        <v>2</v>
      </c>
      <c r="D3083" s="195" t="s">
        <v>159</v>
      </c>
      <c r="E3083" s="195"/>
      <c r="F3083" s="200" t="s">
        <v>10</v>
      </c>
      <c r="G3083" s="326">
        <v>0.05</v>
      </c>
      <c r="H3083" s="62">
        <v>186000</v>
      </c>
      <c r="I3083" s="203">
        <f>G3083*H3083</f>
        <v>9300</v>
      </c>
    </row>
    <row r="3084" spans="1:10" ht="15" customHeight="1">
      <c r="A3084" s="333"/>
      <c r="C3084" s="199">
        <v>3</v>
      </c>
      <c r="D3084" s="195" t="s">
        <v>119</v>
      </c>
      <c r="E3084" s="195"/>
      <c r="F3084" s="200" t="s">
        <v>10</v>
      </c>
      <c r="G3084" s="326">
        <v>5.0000000000000001E-3</v>
      </c>
      <c r="H3084" s="62">
        <v>196000</v>
      </c>
      <c r="I3084" s="203">
        <f>G3084*H3084</f>
        <v>980</v>
      </c>
    </row>
    <row r="3085" spans="1:10" ht="15" customHeight="1">
      <c r="A3085" s="333"/>
      <c r="C3085" s="199">
        <v>4</v>
      </c>
      <c r="D3085" s="195" t="s">
        <v>31</v>
      </c>
      <c r="E3085" s="195"/>
      <c r="F3085" s="200" t="s">
        <v>10</v>
      </c>
      <c r="G3085" s="326">
        <v>2E-3</v>
      </c>
      <c r="H3085" s="62">
        <v>206000</v>
      </c>
      <c r="I3085" s="203">
        <f>G3085*H3085</f>
        <v>412</v>
      </c>
    </row>
    <row r="3086" spans="1:10" ht="15" customHeight="1">
      <c r="A3086" s="333"/>
      <c r="C3086" s="204" t="s">
        <v>708</v>
      </c>
      <c r="D3086" s="216"/>
      <c r="E3086" s="216"/>
      <c r="F3086" s="216"/>
      <c r="G3086" s="681"/>
      <c r="H3086" s="466"/>
      <c r="I3086" s="208">
        <f>SUM(I3082:I3085)</f>
        <v>37092</v>
      </c>
    </row>
    <row r="3087" spans="1:10" ht="15" customHeight="1">
      <c r="A3087" s="333"/>
      <c r="C3087" s="193" t="s">
        <v>72</v>
      </c>
      <c r="D3087" s="194" t="s">
        <v>73</v>
      </c>
      <c r="E3087" s="194"/>
      <c r="F3087" s="196"/>
      <c r="G3087" s="196"/>
      <c r="H3087" s="196"/>
      <c r="I3087" s="464"/>
    </row>
    <row r="3088" spans="1:10" ht="15" customHeight="1">
      <c r="A3088" s="333"/>
      <c r="C3088" s="700" t="s">
        <v>674</v>
      </c>
      <c r="D3088" s="213" t="s">
        <v>105</v>
      </c>
      <c r="E3088" s="213"/>
      <c r="F3088" s="200" t="s">
        <v>79</v>
      </c>
      <c r="G3088" s="201">
        <v>1.06E-2</v>
      </c>
      <c r="H3088" s="202">
        <f>BAHAN!G177</f>
        <v>3218400</v>
      </c>
      <c r="I3088" s="203">
        <f>G3088*H3088</f>
        <v>34115.040000000001</v>
      </c>
    </row>
    <row r="3089" spans="1:10" ht="15" customHeight="1">
      <c r="A3089" s="333"/>
      <c r="C3089" s="700" t="s">
        <v>676</v>
      </c>
      <c r="D3089" s="213" t="s">
        <v>1166</v>
      </c>
      <c r="E3089" s="213"/>
      <c r="F3089" s="200" t="s">
        <v>120</v>
      </c>
      <c r="G3089" s="201">
        <v>0.6</v>
      </c>
      <c r="H3089" s="202">
        <f>BAHAN!G247</f>
        <v>22000</v>
      </c>
      <c r="I3089" s="203">
        <f>G3089*H3089</f>
        <v>13200</v>
      </c>
    </row>
    <row r="3090" spans="1:10" ht="15" customHeight="1">
      <c r="A3090" s="333"/>
      <c r="C3090" s="700" t="s">
        <v>679</v>
      </c>
      <c r="D3090" s="213" t="s">
        <v>709</v>
      </c>
      <c r="E3090" s="213"/>
      <c r="F3090" s="200" t="s">
        <v>678</v>
      </c>
      <c r="G3090" s="201">
        <v>0.16250000000000001</v>
      </c>
      <c r="H3090" s="202">
        <f>BAHAN!H93</f>
        <v>5400</v>
      </c>
      <c r="I3090" s="203">
        <f>G3090*H3090</f>
        <v>877.5</v>
      </c>
    </row>
    <row r="3091" spans="1:10" ht="15" customHeight="1">
      <c r="A3091" s="333"/>
      <c r="C3091" s="204" t="s">
        <v>85</v>
      </c>
      <c r="D3091" s="215"/>
      <c r="E3091" s="215"/>
      <c r="F3091" s="216"/>
      <c r="G3091" s="216"/>
      <c r="H3091" s="466"/>
      <c r="I3091" s="208">
        <f>SUM(I3088:I3090)</f>
        <v>48192.54</v>
      </c>
    </row>
    <row r="3092" spans="1:10" ht="15" customHeight="1">
      <c r="A3092" s="333"/>
      <c r="C3092" s="193" t="s">
        <v>86</v>
      </c>
      <c r="D3092" s="194" t="s">
        <v>87</v>
      </c>
      <c r="E3092" s="194"/>
      <c r="F3092" s="196"/>
      <c r="G3092" s="196"/>
      <c r="H3092" s="196"/>
      <c r="I3092" s="198"/>
    </row>
    <row r="3093" spans="1:10" ht="15" customHeight="1">
      <c r="A3093" s="333"/>
      <c r="C3093" s="204" t="s">
        <v>88</v>
      </c>
      <c r="D3093" s="215"/>
      <c r="E3093" s="215"/>
      <c r="F3093" s="216"/>
      <c r="G3093" s="216"/>
      <c r="H3093" s="466"/>
      <c r="I3093" s="467">
        <v>0</v>
      </c>
    </row>
    <row r="3094" spans="1:10" ht="15" customHeight="1">
      <c r="A3094" s="333"/>
      <c r="C3094" s="220" t="s">
        <v>89</v>
      </c>
      <c r="D3094" s="221" t="s">
        <v>90</v>
      </c>
      <c r="E3094" s="682"/>
      <c r="F3094" s="222"/>
      <c r="G3094" s="222"/>
      <c r="H3094" s="225"/>
      <c r="I3094" s="224">
        <f>I3093+I3091+I3086</f>
        <v>85284.540000000008</v>
      </c>
    </row>
    <row r="3095" spans="1:10" ht="15" customHeight="1">
      <c r="A3095" s="333"/>
      <c r="C3095" s="227" t="s">
        <v>91</v>
      </c>
      <c r="D3095" s="228" t="s">
        <v>977</v>
      </c>
      <c r="E3095" s="684"/>
      <c r="F3095" s="229"/>
      <c r="G3095" s="313"/>
      <c r="H3095" s="96">
        <f>$M$3</f>
        <v>0.1</v>
      </c>
      <c r="I3095" s="315">
        <f>I3094*H3095</f>
        <v>8528.4540000000015</v>
      </c>
    </row>
    <row r="3096" spans="1:10" ht="15" customHeight="1">
      <c r="A3096" s="333"/>
      <c r="C3096" s="316" t="s">
        <v>93</v>
      </c>
      <c r="D3096" s="317" t="s">
        <v>94</v>
      </c>
      <c r="E3096" s="323"/>
      <c r="F3096" s="244"/>
      <c r="G3096" s="244"/>
      <c r="H3096" s="401"/>
      <c r="I3096" s="320">
        <f>SUM(I3094:I3095)</f>
        <v>93812.994000000006</v>
      </c>
    </row>
    <row r="3097" spans="1:10" ht="15" customHeight="1">
      <c r="A3097" s="333"/>
      <c r="C3097" s="46"/>
      <c r="D3097" s="46"/>
      <c r="G3097" s="102"/>
      <c r="H3097" s="112"/>
      <c r="I3097" s="47"/>
    </row>
    <row r="3098" spans="1:10" ht="31.75" customHeight="1">
      <c r="A3098" s="333"/>
      <c r="C3098" s="574" t="s">
        <v>1264</v>
      </c>
      <c r="D3098" s="1311" t="s">
        <v>1265</v>
      </c>
      <c r="E3098" s="1312"/>
      <c r="F3098" s="1312"/>
      <c r="G3098" s="1312"/>
      <c r="H3098" s="1312"/>
      <c r="I3098" s="188">
        <f>ROUNDDOWN(I3110,-2)</f>
        <v>8600</v>
      </c>
    </row>
    <row r="3099" spans="1:10" ht="15" customHeight="1">
      <c r="A3099" s="333"/>
      <c r="B3099" s="113"/>
      <c r="C3099" s="189" t="s">
        <v>65</v>
      </c>
      <c r="D3099" s="190" t="s">
        <v>66</v>
      </c>
      <c r="E3099" s="190"/>
      <c r="F3099" s="190" t="s">
        <v>669</v>
      </c>
      <c r="G3099" s="190" t="s">
        <v>67</v>
      </c>
      <c r="H3099" s="190" t="s">
        <v>670</v>
      </c>
      <c r="I3099" s="482" t="s">
        <v>671</v>
      </c>
      <c r="J3099" s="47"/>
    </row>
    <row r="3100" spans="1:10" ht="15" customHeight="1">
      <c r="A3100" s="333"/>
      <c r="C3100" s="193" t="s">
        <v>69</v>
      </c>
      <c r="D3100" s="194" t="s">
        <v>672</v>
      </c>
      <c r="E3100" s="194"/>
      <c r="F3100" s="196"/>
      <c r="G3100" s="196"/>
      <c r="H3100" s="196"/>
      <c r="I3100" s="464"/>
    </row>
    <row r="3101" spans="1:10" ht="15" customHeight="1">
      <c r="A3101" s="333"/>
      <c r="C3101" s="700" t="s">
        <v>674</v>
      </c>
      <c r="D3101" s="195" t="s">
        <v>8</v>
      </c>
      <c r="E3101" s="195"/>
      <c r="F3101" s="200" t="s">
        <v>10</v>
      </c>
      <c r="G3101" s="326">
        <v>0.04</v>
      </c>
      <c r="H3101" s="62">
        <v>176000</v>
      </c>
      <c r="I3101" s="203">
        <f>G3101*H3101</f>
        <v>7040</v>
      </c>
    </row>
    <row r="3102" spans="1:10" ht="15" customHeight="1">
      <c r="A3102" s="333"/>
      <c r="C3102" s="700" t="s">
        <v>676</v>
      </c>
      <c r="D3102" s="195" t="s">
        <v>31</v>
      </c>
      <c r="E3102" s="195"/>
      <c r="F3102" s="200" t="s">
        <v>10</v>
      </c>
      <c r="G3102" s="326">
        <v>4.0000000000000001E-3</v>
      </c>
      <c r="H3102" s="62">
        <v>206000</v>
      </c>
      <c r="I3102" s="203">
        <f>G3102*H3102</f>
        <v>824</v>
      </c>
    </row>
    <row r="3103" spans="1:10" ht="15" customHeight="1">
      <c r="A3103" s="333"/>
      <c r="C3103" s="285" t="s">
        <v>708</v>
      </c>
      <c r="D3103" s="216"/>
      <c r="E3103" s="216"/>
      <c r="F3103" s="216"/>
      <c r="G3103" s="681"/>
      <c r="H3103" s="466"/>
      <c r="I3103" s="208">
        <f>SUM(I3101:I3102)</f>
        <v>7864</v>
      </c>
    </row>
    <row r="3104" spans="1:10" ht="15" customHeight="1">
      <c r="A3104" s="333"/>
      <c r="C3104" s="193" t="s">
        <v>72</v>
      </c>
      <c r="D3104" s="194" t="s">
        <v>73</v>
      </c>
      <c r="E3104" s="194"/>
      <c r="F3104" s="196"/>
      <c r="G3104" s="196"/>
      <c r="H3104" s="196"/>
      <c r="I3104" s="464"/>
    </row>
    <row r="3105" spans="1:10" ht="15" customHeight="1">
      <c r="A3105" s="333"/>
      <c r="C3105" s="285" t="s">
        <v>85</v>
      </c>
      <c r="D3105" s="216"/>
      <c r="E3105" s="216"/>
      <c r="F3105" s="216"/>
      <c r="G3105" s="216"/>
      <c r="H3105" s="466"/>
      <c r="I3105" s="467">
        <v>0</v>
      </c>
    </row>
    <row r="3106" spans="1:10" ht="15" customHeight="1">
      <c r="A3106" s="333"/>
      <c r="C3106" s="193" t="s">
        <v>86</v>
      </c>
      <c r="D3106" s="194" t="s">
        <v>87</v>
      </c>
      <c r="E3106" s="194"/>
      <c r="F3106" s="196"/>
      <c r="G3106" s="196"/>
      <c r="H3106" s="196"/>
      <c r="I3106" s="198"/>
    </row>
    <row r="3107" spans="1:10" ht="15" customHeight="1">
      <c r="A3107" s="333"/>
      <c r="C3107" s="285" t="s">
        <v>88</v>
      </c>
      <c r="D3107" s="216"/>
      <c r="E3107" s="216"/>
      <c r="F3107" s="216"/>
      <c r="G3107" s="216"/>
      <c r="H3107" s="466"/>
      <c r="I3107" s="467">
        <v>0</v>
      </c>
    </row>
    <row r="3108" spans="1:10" ht="15" customHeight="1">
      <c r="A3108" s="333"/>
      <c r="C3108" s="220" t="s">
        <v>89</v>
      </c>
      <c r="D3108" s="221" t="s">
        <v>90</v>
      </c>
      <c r="E3108" s="682"/>
      <c r="F3108" s="222"/>
      <c r="G3108" s="222"/>
      <c r="H3108" s="225"/>
      <c r="I3108" s="224">
        <f>I3107+I3105+I3103</f>
        <v>7864</v>
      </c>
    </row>
    <row r="3109" spans="1:10" ht="15" customHeight="1">
      <c r="A3109" s="333"/>
      <c r="C3109" s="220" t="s">
        <v>91</v>
      </c>
      <c r="D3109" s="221" t="s">
        <v>977</v>
      </c>
      <c r="E3109" s="682"/>
      <c r="F3109" s="222"/>
      <c r="G3109" s="225"/>
      <c r="H3109" s="96">
        <f>$M$3</f>
        <v>0.1</v>
      </c>
      <c r="I3109" s="224">
        <f>I3108*H3109</f>
        <v>786.40000000000009</v>
      </c>
    </row>
    <row r="3110" spans="1:10" ht="15" customHeight="1">
      <c r="A3110" s="333"/>
      <c r="C3110" s="329" t="s">
        <v>93</v>
      </c>
      <c r="D3110" s="330" t="s">
        <v>94</v>
      </c>
      <c r="E3110" s="688"/>
      <c r="F3110" s="247"/>
      <c r="G3110" s="247"/>
      <c r="H3110" s="399"/>
      <c r="I3110" s="303">
        <f>SUM(I3108:I3109)</f>
        <v>8650.4</v>
      </c>
    </row>
    <row r="3111" spans="1:10" ht="15" customHeight="1">
      <c r="A3111" s="333"/>
      <c r="C3111" s="46"/>
      <c r="D3111" s="46"/>
      <c r="G3111" s="102"/>
      <c r="H3111" s="112"/>
      <c r="I3111" s="47"/>
    </row>
    <row r="3112" spans="1:10" ht="25.75" customHeight="1">
      <c r="A3112" s="333"/>
      <c r="C3112" s="574" t="s">
        <v>1266</v>
      </c>
      <c r="D3112" s="1311" t="s">
        <v>1267</v>
      </c>
      <c r="E3112" s="1312"/>
      <c r="F3112" s="1312"/>
      <c r="G3112" s="1312"/>
      <c r="H3112" s="1313"/>
      <c r="I3112" s="188">
        <f>ROUNDDOWN(I3124,-2)</f>
        <v>12900</v>
      </c>
    </row>
    <row r="3113" spans="1:10" ht="15" customHeight="1">
      <c r="A3113" s="333"/>
      <c r="C3113" s="189" t="s">
        <v>65</v>
      </c>
      <c r="D3113" s="190" t="s">
        <v>66</v>
      </c>
      <c r="E3113" s="190"/>
      <c r="F3113" s="190" t="s">
        <v>669</v>
      </c>
      <c r="G3113" s="190" t="s">
        <v>67</v>
      </c>
      <c r="H3113" s="190" t="s">
        <v>670</v>
      </c>
      <c r="I3113" s="482" t="s">
        <v>671</v>
      </c>
    </row>
    <row r="3114" spans="1:10" ht="15" customHeight="1">
      <c r="A3114" s="333"/>
      <c r="C3114" s="193" t="s">
        <v>69</v>
      </c>
      <c r="D3114" s="194" t="s">
        <v>672</v>
      </c>
      <c r="E3114" s="194"/>
      <c r="F3114" s="196"/>
      <c r="G3114" s="196"/>
      <c r="H3114" s="196"/>
      <c r="I3114" s="464"/>
    </row>
    <row r="3115" spans="1:10" ht="15" customHeight="1">
      <c r="A3115" s="333"/>
      <c r="C3115" s="700" t="s">
        <v>674</v>
      </c>
      <c r="D3115" s="195" t="s">
        <v>8</v>
      </c>
      <c r="E3115" s="195"/>
      <c r="F3115" s="200" t="s">
        <v>10</v>
      </c>
      <c r="G3115" s="326">
        <v>0.06</v>
      </c>
      <c r="H3115" s="62">
        <v>176000</v>
      </c>
      <c r="I3115" s="203">
        <f>G3115*H3115</f>
        <v>10560</v>
      </c>
    </row>
    <row r="3116" spans="1:10" ht="15" customHeight="1">
      <c r="A3116" s="333"/>
      <c r="C3116" s="700" t="s">
        <v>676</v>
      </c>
      <c r="D3116" s="195" t="s">
        <v>31</v>
      </c>
      <c r="E3116" s="195"/>
      <c r="F3116" s="200" t="s">
        <v>10</v>
      </c>
      <c r="G3116" s="326">
        <v>6.0000000000000001E-3</v>
      </c>
      <c r="H3116" s="62">
        <v>206000</v>
      </c>
      <c r="I3116" s="203">
        <f>G3116*H3116</f>
        <v>1236</v>
      </c>
    </row>
    <row r="3117" spans="1:10" ht="15" customHeight="1">
      <c r="A3117" s="333"/>
      <c r="B3117" s="113"/>
      <c r="C3117" s="285" t="s">
        <v>708</v>
      </c>
      <c r="D3117" s="216"/>
      <c r="E3117" s="216"/>
      <c r="F3117" s="216"/>
      <c r="G3117" s="681"/>
      <c r="H3117" s="466"/>
      <c r="I3117" s="208">
        <f>SUM(I3115:I3116)</f>
        <v>11796</v>
      </c>
      <c r="J3117" s="47"/>
    </row>
    <row r="3118" spans="1:10" ht="15" customHeight="1">
      <c r="A3118" s="333"/>
      <c r="C3118" s="193" t="s">
        <v>72</v>
      </c>
      <c r="D3118" s="194" t="s">
        <v>73</v>
      </c>
      <c r="E3118" s="194"/>
      <c r="F3118" s="196"/>
      <c r="G3118" s="196"/>
      <c r="H3118" s="196"/>
      <c r="I3118" s="464"/>
    </row>
    <row r="3119" spans="1:10" ht="15" customHeight="1">
      <c r="A3119" s="333"/>
      <c r="C3119" s="285" t="s">
        <v>85</v>
      </c>
      <c r="D3119" s="215"/>
      <c r="E3119" s="215"/>
      <c r="F3119" s="216"/>
      <c r="G3119" s="216"/>
      <c r="H3119" s="466"/>
      <c r="I3119" s="467">
        <v>0</v>
      </c>
    </row>
    <row r="3120" spans="1:10" ht="15" customHeight="1">
      <c r="A3120" s="333"/>
      <c r="C3120" s="193" t="s">
        <v>86</v>
      </c>
      <c r="D3120" s="194" t="s">
        <v>87</v>
      </c>
      <c r="E3120" s="194"/>
      <c r="F3120" s="196"/>
      <c r="G3120" s="196"/>
      <c r="H3120" s="196"/>
      <c r="I3120" s="198"/>
    </row>
    <row r="3121" spans="1:10" ht="15" customHeight="1">
      <c r="A3121" s="333"/>
      <c r="C3121" s="285" t="s">
        <v>88</v>
      </c>
      <c r="D3121" s="216"/>
      <c r="E3121" s="216"/>
      <c r="F3121" s="216"/>
      <c r="G3121" s="216"/>
      <c r="H3121" s="466"/>
      <c r="I3121" s="467">
        <v>0</v>
      </c>
    </row>
    <row r="3122" spans="1:10" ht="15" customHeight="1">
      <c r="A3122" s="333"/>
      <c r="C3122" s="220" t="s">
        <v>89</v>
      </c>
      <c r="D3122" s="221" t="s">
        <v>90</v>
      </c>
      <c r="E3122" s="682"/>
      <c r="F3122" s="222"/>
      <c r="G3122" s="222"/>
      <c r="H3122" s="225"/>
      <c r="I3122" s="224">
        <f>I3121+I3119+I3117</f>
        <v>11796</v>
      </c>
    </row>
    <row r="3123" spans="1:10" ht="15" customHeight="1">
      <c r="A3123" s="333"/>
      <c r="C3123" s="227" t="s">
        <v>91</v>
      </c>
      <c r="D3123" s="228" t="s">
        <v>977</v>
      </c>
      <c r="E3123" s="684"/>
      <c r="F3123" s="229"/>
      <c r="G3123" s="313"/>
      <c r="H3123" s="96">
        <f>$M$3</f>
        <v>0.1</v>
      </c>
      <c r="I3123" s="315">
        <f>I3122*H3123</f>
        <v>1179.6000000000001</v>
      </c>
    </row>
    <row r="3124" spans="1:10" ht="15" customHeight="1">
      <c r="A3124" s="333"/>
      <c r="C3124" s="316" t="s">
        <v>93</v>
      </c>
      <c r="D3124" s="317" t="s">
        <v>94</v>
      </c>
      <c r="E3124" s="323"/>
      <c r="F3124" s="244"/>
      <c r="G3124" s="244"/>
      <c r="H3124" s="401"/>
      <c r="I3124" s="320">
        <f>SUM(I3122:I3123)</f>
        <v>12975.6</v>
      </c>
    </row>
    <row r="3125" spans="1:10" ht="15" customHeight="1">
      <c r="A3125" s="333"/>
      <c r="C3125" s="46"/>
      <c r="D3125" s="46"/>
      <c r="G3125" s="102"/>
      <c r="H3125" s="112"/>
      <c r="I3125" s="47"/>
    </row>
    <row r="3126" spans="1:10" ht="15" customHeight="1">
      <c r="A3126" s="333"/>
      <c r="C3126" s="558" t="s">
        <v>1268</v>
      </c>
      <c r="D3126" s="559" t="s">
        <v>1269</v>
      </c>
      <c r="E3126" s="559"/>
      <c r="F3126" s="560"/>
      <c r="G3126" s="560"/>
      <c r="H3126" s="560"/>
      <c r="I3126" s="560"/>
    </row>
    <row r="3127" spans="1:10" ht="15" customHeight="1">
      <c r="A3127" s="333"/>
      <c r="C3127" s="574" t="s">
        <v>1270</v>
      </c>
      <c r="D3127" s="1311" t="s">
        <v>1271</v>
      </c>
      <c r="E3127" s="1312"/>
      <c r="F3127" s="1312"/>
      <c r="G3127" s="1312"/>
      <c r="H3127" s="1313"/>
      <c r="I3127" s="188">
        <f>ROUNDDOWN(I3145,-2)</f>
        <v>1370300</v>
      </c>
    </row>
    <row r="3128" spans="1:10" ht="15" customHeight="1">
      <c r="A3128" s="333"/>
      <c r="C3128" s="189" t="s">
        <v>65</v>
      </c>
      <c r="D3128" s="190" t="s">
        <v>66</v>
      </c>
      <c r="E3128" s="190"/>
      <c r="F3128" s="190" t="s">
        <v>669</v>
      </c>
      <c r="G3128" s="190" t="s">
        <v>67</v>
      </c>
      <c r="H3128" s="190" t="s">
        <v>670</v>
      </c>
      <c r="I3128" s="482" t="s">
        <v>671</v>
      </c>
    </row>
    <row r="3129" spans="1:10" ht="15" customHeight="1">
      <c r="A3129" s="333"/>
      <c r="C3129" s="193" t="s">
        <v>69</v>
      </c>
      <c r="D3129" s="194" t="s">
        <v>672</v>
      </c>
      <c r="E3129" s="194"/>
      <c r="F3129" s="196"/>
      <c r="G3129" s="196"/>
      <c r="H3129" s="196"/>
      <c r="I3129" s="464"/>
    </row>
    <row r="3130" spans="1:10" ht="15" customHeight="1">
      <c r="A3130" s="333"/>
      <c r="C3130" s="700" t="s">
        <v>674</v>
      </c>
      <c r="D3130" s="195" t="s">
        <v>8</v>
      </c>
      <c r="E3130" s="195"/>
      <c r="F3130" s="200" t="s">
        <v>10</v>
      </c>
      <c r="G3130" s="326">
        <v>1.65</v>
      </c>
      <c r="H3130" s="62">
        <v>176000</v>
      </c>
      <c r="I3130" s="203">
        <f>G3130*H3130</f>
        <v>290400</v>
      </c>
    </row>
    <row r="3131" spans="1:10" ht="15" customHeight="1">
      <c r="A3131" s="333"/>
      <c r="C3131" s="700" t="s">
        <v>676</v>
      </c>
      <c r="D3131" s="195" t="s">
        <v>106</v>
      </c>
      <c r="E3131" s="195"/>
      <c r="F3131" s="200" t="s">
        <v>10</v>
      </c>
      <c r="G3131" s="326">
        <v>0.27500000000000002</v>
      </c>
      <c r="H3131" s="62">
        <v>186000</v>
      </c>
      <c r="I3131" s="203">
        <f>G3131*H3131</f>
        <v>51150.000000000007</v>
      </c>
    </row>
    <row r="3132" spans="1:10" ht="15" customHeight="1">
      <c r="A3132" s="333"/>
      <c r="C3132" s="700" t="s">
        <v>679</v>
      </c>
      <c r="D3132" s="195" t="s">
        <v>29</v>
      </c>
      <c r="E3132" s="195"/>
      <c r="F3132" s="200" t="s">
        <v>10</v>
      </c>
      <c r="G3132" s="326">
        <v>2.8000000000000001E-2</v>
      </c>
      <c r="H3132" s="62">
        <v>196000</v>
      </c>
      <c r="I3132" s="203">
        <f>G3132*H3132</f>
        <v>5488</v>
      </c>
    </row>
    <row r="3133" spans="1:10" ht="15" customHeight="1">
      <c r="A3133" s="333"/>
      <c r="C3133" s="700" t="s">
        <v>680</v>
      </c>
      <c r="D3133" s="195" t="s">
        <v>31</v>
      </c>
      <c r="E3133" s="195"/>
      <c r="F3133" s="200" t="s">
        <v>10</v>
      </c>
      <c r="G3133" s="326">
        <v>8.9999999999999993E-3</v>
      </c>
      <c r="H3133" s="62">
        <v>206000</v>
      </c>
      <c r="I3133" s="203">
        <f>G3133*H3133</f>
        <v>1853.9999999999998</v>
      </c>
    </row>
    <row r="3134" spans="1:10" ht="15" customHeight="1">
      <c r="A3134" s="333"/>
      <c r="C3134" s="204" t="s">
        <v>708</v>
      </c>
      <c r="D3134" s="215"/>
      <c r="E3134" s="215"/>
      <c r="F3134" s="216"/>
      <c r="G3134" s="681"/>
      <c r="H3134" s="466"/>
      <c r="I3134" s="208">
        <f>SUM(I3130:I3133)</f>
        <v>348892</v>
      </c>
    </row>
    <row r="3135" spans="1:10" ht="15" customHeight="1">
      <c r="A3135" s="333"/>
      <c r="B3135" s="113"/>
      <c r="C3135" s="193" t="s">
        <v>72</v>
      </c>
      <c r="D3135" s="194" t="s">
        <v>73</v>
      </c>
      <c r="E3135" s="194"/>
      <c r="F3135" s="196"/>
      <c r="G3135" s="196"/>
      <c r="H3135" s="196"/>
      <c r="I3135" s="464"/>
      <c r="J3135" s="47"/>
    </row>
    <row r="3136" spans="1:10" ht="15" customHeight="1">
      <c r="A3136" s="333"/>
      <c r="C3136" s="209" t="s">
        <v>674</v>
      </c>
      <c r="D3136" s="195" t="s">
        <v>659</v>
      </c>
      <c r="E3136" s="195"/>
      <c r="F3136" s="210" t="s">
        <v>120</v>
      </c>
      <c r="G3136" s="212">
        <v>250</v>
      </c>
      <c r="H3136" s="202">
        <f>BAHAN!$G$449</f>
        <v>1820</v>
      </c>
      <c r="I3136" s="203">
        <f>G3136*H3136</f>
        <v>455000</v>
      </c>
    </row>
    <row r="3137" spans="1:9" ht="15" customHeight="1">
      <c r="A3137" s="333"/>
      <c r="C3137" s="209" t="s">
        <v>676</v>
      </c>
      <c r="D3137" s="195" t="s">
        <v>663</v>
      </c>
      <c r="E3137" s="195"/>
      <c r="F3137" s="210" t="s">
        <v>120</v>
      </c>
      <c r="G3137" s="212">
        <v>888</v>
      </c>
      <c r="H3137" s="202">
        <f>BAHAN!$G$260</f>
        <v>474.42857142857144</v>
      </c>
      <c r="I3137" s="203">
        <f>G3137*H3137</f>
        <v>421292.57142857142</v>
      </c>
    </row>
    <row r="3138" spans="1:9" ht="15" customHeight="1">
      <c r="A3138" s="333"/>
      <c r="C3138" s="209" t="s">
        <v>679</v>
      </c>
      <c r="D3138" s="195" t="s">
        <v>1272</v>
      </c>
      <c r="E3138" s="195"/>
      <c r="F3138" s="210" t="s">
        <v>120</v>
      </c>
      <c r="G3138" s="212">
        <v>1.0089999999999999</v>
      </c>
      <c r="H3138" s="202">
        <f>BAHAN!$G$194</f>
        <v>396.63703703703703</v>
      </c>
      <c r="I3138" s="203">
        <f>G3138*H3138</f>
        <v>400.20677037037035</v>
      </c>
    </row>
    <row r="3139" spans="1:9" ht="15" customHeight="1">
      <c r="A3139" s="333"/>
      <c r="C3139" s="209" t="s">
        <v>680</v>
      </c>
      <c r="D3139" s="195" t="s">
        <v>141</v>
      </c>
      <c r="E3139" s="195"/>
      <c r="F3139" s="210" t="s">
        <v>493</v>
      </c>
      <c r="G3139" s="212">
        <v>202</v>
      </c>
      <c r="H3139" s="202">
        <f>BAHAN!$G$6</f>
        <v>100</v>
      </c>
      <c r="I3139" s="203">
        <f>G3139*H3139</f>
        <v>20200</v>
      </c>
    </row>
    <row r="3140" spans="1:9" ht="15" customHeight="1">
      <c r="A3140" s="333"/>
      <c r="C3140" s="204" t="s">
        <v>85</v>
      </c>
      <c r="D3140" s="215"/>
      <c r="E3140" s="215"/>
      <c r="F3140" s="216"/>
      <c r="G3140" s="216"/>
      <c r="H3140" s="466"/>
      <c r="I3140" s="208">
        <f>SUM(I3136:I3139)</f>
        <v>896892.77819894173</v>
      </c>
    </row>
    <row r="3141" spans="1:9" ht="15" customHeight="1">
      <c r="A3141" s="333"/>
      <c r="C3141" s="193" t="s">
        <v>86</v>
      </c>
      <c r="D3141" s="194" t="s">
        <v>87</v>
      </c>
      <c r="E3141" s="194"/>
      <c r="F3141" s="196"/>
      <c r="G3141" s="196"/>
      <c r="H3141" s="196"/>
      <c r="I3141" s="198"/>
    </row>
    <row r="3142" spans="1:9" ht="15" customHeight="1">
      <c r="A3142" s="333"/>
      <c r="C3142" s="204" t="s">
        <v>88</v>
      </c>
      <c r="D3142" s="215"/>
      <c r="E3142" s="215"/>
      <c r="F3142" s="216"/>
      <c r="G3142" s="216"/>
      <c r="H3142" s="466"/>
      <c r="I3142" s="467">
        <v>0</v>
      </c>
    </row>
    <row r="3143" spans="1:9" ht="15" customHeight="1">
      <c r="A3143" s="333"/>
      <c r="C3143" s="220" t="s">
        <v>89</v>
      </c>
      <c r="D3143" s="221" t="s">
        <v>90</v>
      </c>
      <c r="E3143" s="682"/>
      <c r="F3143" s="222"/>
      <c r="G3143" s="222"/>
      <c r="H3143" s="225"/>
      <c r="I3143" s="224">
        <f>I3142+I3140+I3134</f>
        <v>1245784.7781989416</v>
      </c>
    </row>
    <row r="3144" spans="1:9" ht="15" customHeight="1">
      <c r="A3144" s="333"/>
      <c r="C3144" s="227" t="s">
        <v>91</v>
      </c>
      <c r="D3144" s="228" t="s">
        <v>977</v>
      </c>
      <c r="E3144" s="684"/>
      <c r="F3144" s="229"/>
      <c r="G3144" s="313"/>
      <c r="H3144" s="96">
        <f>$M$3</f>
        <v>0.1</v>
      </c>
      <c r="I3144" s="315">
        <f>I3143*H3144</f>
        <v>124578.47781989416</v>
      </c>
    </row>
    <row r="3145" spans="1:9" ht="15" customHeight="1">
      <c r="A3145" s="333"/>
      <c r="C3145" s="316" t="s">
        <v>93</v>
      </c>
      <c r="D3145" s="317" t="s">
        <v>94</v>
      </c>
      <c r="E3145" s="323"/>
      <c r="F3145" s="244"/>
      <c r="G3145" s="244"/>
      <c r="H3145" s="401"/>
      <c r="I3145" s="320">
        <f>SUM(I3143:I3144)</f>
        <v>1370363.2560188358</v>
      </c>
    </row>
    <row r="3146" spans="1:9" ht="15" customHeight="1">
      <c r="A3146" s="333"/>
      <c r="G3146" s="336"/>
      <c r="H3146" s="112"/>
      <c r="I3146" s="47"/>
    </row>
    <row r="3147" spans="1:9" ht="15" customHeight="1">
      <c r="A3147" s="333"/>
      <c r="C3147" s="574" t="s">
        <v>1273</v>
      </c>
      <c r="D3147" s="1311" t="s">
        <v>1274</v>
      </c>
      <c r="E3147" s="1312"/>
      <c r="F3147" s="1312"/>
      <c r="G3147" s="1312"/>
      <c r="H3147" s="1313"/>
      <c r="I3147" s="188">
        <f>ROUNDDOWN(I3165,-2)</f>
        <v>1835300</v>
      </c>
    </row>
    <row r="3148" spans="1:9" ht="15" customHeight="1">
      <c r="A3148" s="333"/>
      <c r="C3148" s="189" t="s">
        <v>65</v>
      </c>
      <c r="D3148" s="190" t="s">
        <v>66</v>
      </c>
      <c r="E3148" s="190"/>
      <c r="F3148" s="190" t="s">
        <v>669</v>
      </c>
      <c r="G3148" s="190" t="s">
        <v>67</v>
      </c>
      <c r="H3148" s="190" t="s">
        <v>670</v>
      </c>
      <c r="I3148" s="482" t="s">
        <v>671</v>
      </c>
    </row>
    <row r="3149" spans="1:9" ht="15" customHeight="1">
      <c r="A3149" s="333"/>
      <c r="C3149" s="193" t="s">
        <v>69</v>
      </c>
      <c r="D3149" s="194" t="s">
        <v>672</v>
      </c>
      <c r="E3149" s="194"/>
      <c r="F3149" s="196"/>
      <c r="G3149" s="196"/>
      <c r="H3149" s="196"/>
      <c r="I3149" s="464"/>
    </row>
    <row r="3150" spans="1:9" ht="15" customHeight="1">
      <c r="A3150" s="333"/>
      <c r="C3150" s="700" t="s">
        <v>674</v>
      </c>
      <c r="D3150" s="195" t="s">
        <v>8</v>
      </c>
      <c r="E3150" s="195"/>
      <c r="F3150" s="200" t="s">
        <v>10</v>
      </c>
      <c r="G3150" s="326">
        <v>1.65</v>
      </c>
      <c r="H3150" s="62">
        <v>176000</v>
      </c>
      <c r="I3150" s="203">
        <f>G3150*H3150</f>
        <v>290400</v>
      </c>
    </row>
    <row r="3151" spans="1:9" ht="15" customHeight="1">
      <c r="A3151" s="333"/>
      <c r="C3151" s="700" t="s">
        <v>676</v>
      </c>
      <c r="D3151" s="195" t="s">
        <v>106</v>
      </c>
      <c r="E3151" s="195"/>
      <c r="F3151" s="200" t="s">
        <v>10</v>
      </c>
      <c r="G3151" s="326">
        <v>0.27500000000000002</v>
      </c>
      <c r="H3151" s="62">
        <v>186000</v>
      </c>
      <c r="I3151" s="203">
        <f>G3151*H3151</f>
        <v>51150.000000000007</v>
      </c>
    </row>
    <row r="3152" spans="1:9" ht="15" customHeight="1">
      <c r="A3152" s="333"/>
      <c r="C3152" s="700" t="s">
        <v>679</v>
      </c>
      <c r="D3152" s="195" t="s">
        <v>29</v>
      </c>
      <c r="E3152" s="195"/>
      <c r="F3152" s="200" t="s">
        <v>10</v>
      </c>
      <c r="G3152" s="326">
        <v>2.8000000000000001E-2</v>
      </c>
      <c r="H3152" s="62">
        <v>196000</v>
      </c>
      <c r="I3152" s="203">
        <f>G3152*H3152</f>
        <v>5488</v>
      </c>
    </row>
    <row r="3153" spans="1:10" ht="15" customHeight="1">
      <c r="A3153" s="333"/>
      <c r="B3153" s="113"/>
      <c r="C3153" s="700" t="s">
        <v>680</v>
      </c>
      <c r="D3153" s="195" t="s">
        <v>31</v>
      </c>
      <c r="E3153" s="195"/>
      <c r="F3153" s="200" t="s">
        <v>10</v>
      </c>
      <c r="G3153" s="326">
        <v>8.9999999999999993E-3</v>
      </c>
      <c r="H3153" s="62">
        <v>206000</v>
      </c>
      <c r="I3153" s="203">
        <f>G3153*H3153</f>
        <v>1853.9999999999998</v>
      </c>
      <c r="J3153" s="47"/>
    </row>
    <row r="3154" spans="1:10" ht="15" customHeight="1">
      <c r="A3154" s="333"/>
      <c r="C3154" s="204" t="s">
        <v>708</v>
      </c>
      <c r="D3154" s="215"/>
      <c r="E3154" s="215"/>
      <c r="F3154" s="216"/>
      <c r="G3154" s="681"/>
      <c r="H3154" s="466"/>
      <c r="I3154" s="208">
        <f>SUM(I3150:I3153)</f>
        <v>348892</v>
      </c>
    </row>
    <row r="3155" spans="1:10" ht="15" customHeight="1">
      <c r="A3155" s="333"/>
      <c r="C3155" s="193" t="s">
        <v>72</v>
      </c>
      <c r="D3155" s="194" t="s">
        <v>73</v>
      </c>
      <c r="E3155" s="194"/>
      <c r="F3155" s="196"/>
      <c r="G3155" s="196"/>
      <c r="H3155" s="196"/>
      <c r="I3155" s="464"/>
    </row>
    <row r="3156" spans="1:10" ht="15" customHeight="1">
      <c r="A3156" s="333"/>
      <c r="C3156" s="209" t="s">
        <v>674</v>
      </c>
      <c r="D3156" s="195" t="s">
        <v>659</v>
      </c>
      <c r="E3156" s="195"/>
      <c r="F3156" s="210" t="s">
        <v>120</v>
      </c>
      <c r="G3156" s="212">
        <v>267</v>
      </c>
      <c r="H3156" s="202">
        <f>BAHAN!$G$449</f>
        <v>1820</v>
      </c>
      <c r="I3156" s="203">
        <f>G3156*H3156</f>
        <v>485940</v>
      </c>
    </row>
    <row r="3157" spans="1:10" ht="15" customHeight="1">
      <c r="A3157" s="333"/>
      <c r="C3157" s="209" t="s">
        <v>676</v>
      </c>
      <c r="D3157" s="195" t="s">
        <v>663</v>
      </c>
      <c r="E3157" s="195"/>
      <c r="F3157" s="210" t="s">
        <v>120</v>
      </c>
      <c r="G3157" s="212">
        <v>871</v>
      </c>
      <c r="H3157" s="202">
        <f>BAHAN!$G$260</f>
        <v>474.42857142857144</v>
      </c>
      <c r="I3157" s="203">
        <f>G3157*H3157</f>
        <v>413227.28571428574</v>
      </c>
    </row>
    <row r="3158" spans="1:10" ht="15" customHeight="1">
      <c r="A3158" s="333"/>
      <c r="C3158" s="209" t="s">
        <v>679</v>
      </c>
      <c r="D3158" s="195" t="s">
        <v>1272</v>
      </c>
      <c r="E3158" s="195"/>
      <c r="F3158" s="210" t="s">
        <v>120</v>
      </c>
      <c r="G3158" s="212">
        <v>1009</v>
      </c>
      <c r="H3158" s="202">
        <f>BAHAN!$G$194</f>
        <v>396.63703703703703</v>
      </c>
      <c r="I3158" s="203">
        <f>G3158*H3158</f>
        <v>400206.77037037036</v>
      </c>
    </row>
    <row r="3159" spans="1:10" ht="15" customHeight="1">
      <c r="A3159" s="333"/>
      <c r="C3159" s="209" t="s">
        <v>680</v>
      </c>
      <c r="D3159" s="195" t="s">
        <v>141</v>
      </c>
      <c r="E3159" s="195"/>
      <c r="F3159" s="210" t="s">
        <v>493</v>
      </c>
      <c r="G3159" s="212">
        <v>202</v>
      </c>
      <c r="H3159" s="202">
        <f>BAHAN!$G$6</f>
        <v>100</v>
      </c>
      <c r="I3159" s="203">
        <f>G3159*H3159</f>
        <v>20200</v>
      </c>
    </row>
    <row r="3160" spans="1:10" ht="15" customHeight="1">
      <c r="A3160" s="333"/>
      <c r="C3160" s="204" t="s">
        <v>85</v>
      </c>
      <c r="D3160" s="215"/>
      <c r="E3160" s="215"/>
      <c r="F3160" s="216"/>
      <c r="G3160" s="216"/>
      <c r="H3160" s="466"/>
      <c r="I3160" s="208">
        <f>SUM(I3156:I3159)</f>
        <v>1319574.0560846562</v>
      </c>
    </row>
    <row r="3161" spans="1:10" ht="15" customHeight="1">
      <c r="A3161" s="333"/>
      <c r="C3161" s="193" t="s">
        <v>86</v>
      </c>
      <c r="D3161" s="194" t="s">
        <v>87</v>
      </c>
      <c r="E3161" s="194"/>
      <c r="F3161" s="196"/>
      <c r="G3161" s="196"/>
      <c r="H3161" s="196"/>
      <c r="I3161" s="198"/>
    </row>
    <row r="3162" spans="1:10" ht="15" customHeight="1">
      <c r="A3162" s="333"/>
      <c r="C3162" s="204" t="s">
        <v>88</v>
      </c>
      <c r="D3162" s="215"/>
      <c r="E3162" s="215"/>
      <c r="F3162" s="216"/>
      <c r="G3162" s="216"/>
      <c r="H3162" s="466"/>
      <c r="I3162" s="467">
        <v>0</v>
      </c>
    </row>
    <row r="3163" spans="1:10" ht="15" customHeight="1">
      <c r="A3163" s="333"/>
      <c r="C3163" s="220" t="s">
        <v>89</v>
      </c>
      <c r="D3163" s="221" t="s">
        <v>90</v>
      </c>
      <c r="E3163" s="682"/>
      <c r="F3163" s="222"/>
      <c r="G3163" s="222"/>
      <c r="H3163" s="225"/>
      <c r="I3163" s="224">
        <f>I3162+I3160+I3154</f>
        <v>1668466.0560846562</v>
      </c>
    </row>
    <row r="3164" spans="1:10" ht="15" customHeight="1">
      <c r="A3164" s="333"/>
      <c r="C3164" s="220" t="s">
        <v>91</v>
      </c>
      <c r="D3164" s="221" t="s">
        <v>977</v>
      </c>
      <c r="E3164" s="682"/>
      <c r="F3164" s="222"/>
      <c r="G3164" s="225"/>
      <c r="H3164" s="96">
        <f>$M$3</f>
        <v>0.1</v>
      </c>
      <c r="I3164" s="224">
        <f>I3163*H3164</f>
        <v>166846.60560846562</v>
      </c>
    </row>
    <row r="3165" spans="1:10" ht="15" customHeight="1">
      <c r="A3165" s="333"/>
      <c r="C3165" s="329" t="s">
        <v>93</v>
      </c>
      <c r="D3165" s="330" t="s">
        <v>94</v>
      </c>
      <c r="E3165" s="688"/>
      <c r="F3165" s="247"/>
      <c r="G3165" s="247"/>
      <c r="H3165" s="399"/>
      <c r="I3165" s="716">
        <f>SUM(I3163:I3164)</f>
        <v>1835312.6616931218</v>
      </c>
    </row>
    <row r="3166" spans="1:10" ht="15" customHeight="1">
      <c r="A3166" s="333"/>
      <c r="C3166" s="46"/>
      <c r="D3166" s="46"/>
      <c r="G3166" s="102"/>
      <c r="H3166" s="112"/>
      <c r="I3166" s="47"/>
    </row>
    <row r="3167" spans="1:10" ht="15" customHeight="1">
      <c r="A3167" s="333"/>
      <c r="C3167" s="574" t="s">
        <v>1275</v>
      </c>
      <c r="D3167" s="1311" t="s">
        <v>1276</v>
      </c>
      <c r="E3167" s="1312"/>
      <c r="F3167" s="1312"/>
      <c r="G3167" s="1312"/>
      <c r="H3167" s="1313"/>
      <c r="I3167" s="188">
        <f>ROUNDDOWN(I3185,-2)</f>
        <v>1893000</v>
      </c>
    </row>
    <row r="3168" spans="1:10" ht="15" customHeight="1">
      <c r="A3168" s="333"/>
      <c r="C3168" s="189" t="s">
        <v>65</v>
      </c>
      <c r="D3168" s="190" t="s">
        <v>66</v>
      </c>
      <c r="E3168" s="190"/>
      <c r="F3168" s="190" t="s">
        <v>669</v>
      </c>
      <c r="G3168" s="190" t="s">
        <v>67</v>
      </c>
      <c r="H3168" s="190" t="s">
        <v>670</v>
      </c>
      <c r="I3168" s="482" t="s">
        <v>671</v>
      </c>
    </row>
    <row r="3169" spans="1:10" ht="15" customHeight="1">
      <c r="A3169" s="333"/>
      <c r="C3169" s="193" t="s">
        <v>69</v>
      </c>
      <c r="D3169" s="194" t="s">
        <v>672</v>
      </c>
      <c r="E3169" s="194"/>
      <c r="F3169" s="196"/>
      <c r="G3169" s="196"/>
      <c r="H3169" s="196"/>
      <c r="I3169" s="464"/>
    </row>
    <row r="3170" spans="1:10" ht="15" customHeight="1">
      <c r="A3170" s="333"/>
      <c r="C3170" s="700" t="s">
        <v>674</v>
      </c>
      <c r="D3170" s="195" t="s">
        <v>8</v>
      </c>
      <c r="E3170" s="195"/>
      <c r="F3170" s="200" t="s">
        <v>10</v>
      </c>
      <c r="G3170" s="326">
        <v>1.65</v>
      </c>
      <c r="H3170" s="62">
        <v>176000</v>
      </c>
      <c r="I3170" s="203">
        <f>G3170*H3170</f>
        <v>290400</v>
      </c>
    </row>
    <row r="3171" spans="1:10" ht="15" customHeight="1">
      <c r="A3171" s="333"/>
      <c r="C3171" s="700" t="s">
        <v>676</v>
      </c>
      <c r="D3171" s="195" t="s">
        <v>106</v>
      </c>
      <c r="E3171" s="195"/>
      <c r="F3171" s="200" t="s">
        <v>10</v>
      </c>
      <c r="G3171" s="326">
        <v>0.27500000000000002</v>
      </c>
      <c r="H3171" s="62">
        <v>186000</v>
      </c>
      <c r="I3171" s="203">
        <f>G3171*H3171</f>
        <v>51150.000000000007</v>
      </c>
    </row>
    <row r="3172" spans="1:10" ht="15" customHeight="1">
      <c r="A3172" s="333"/>
      <c r="B3172" s="113"/>
      <c r="C3172" s="700" t="s">
        <v>679</v>
      </c>
      <c r="D3172" s="195" t="s">
        <v>29</v>
      </c>
      <c r="E3172" s="195"/>
      <c r="F3172" s="200" t="s">
        <v>10</v>
      </c>
      <c r="G3172" s="326">
        <v>2.8000000000000001E-2</v>
      </c>
      <c r="H3172" s="62">
        <v>196000</v>
      </c>
      <c r="I3172" s="203">
        <f>G3172*H3172</f>
        <v>5488</v>
      </c>
      <c r="J3172" s="47"/>
    </row>
    <row r="3173" spans="1:10" ht="15" customHeight="1">
      <c r="A3173" s="333"/>
      <c r="C3173" s="700" t="s">
        <v>680</v>
      </c>
      <c r="D3173" s="195" t="s">
        <v>31</v>
      </c>
      <c r="E3173" s="195"/>
      <c r="F3173" s="200" t="s">
        <v>10</v>
      </c>
      <c r="G3173" s="326">
        <v>8.9999999999999993E-3</v>
      </c>
      <c r="H3173" s="62">
        <v>206000</v>
      </c>
      <c r="I3173" s="203">
        <f>G3173*H3173</f>
        <v>1853.9999999999998</v>
      </c>
    </row>
    <row r="3174" spans="1:10" ht="15" customHeight="1">
      <c r="A3174" s="333"/>
      <c r="C3174" s="204" t="s">
        <v>708</v>
      </c>
      <c r="D3174" s="216"/>
      <c r="E3174" s="216"/>
      <c r="F3174" s="216"/>
      <c r="G3174" s="681"/>
      <c r="H3174" s="466"/>
      <c r="I3174" s="203">
        <f>SUM(I3170:I3173)</f>
        <v>348892</v>
      </c>
    </row>
    <row r="3175" spans="1:10" ht="15" customHeight="1">
      <c r="A3175" s="333"/>
      <c r="C3175" s="250" t="s">
        <v>72</v>
      </c>
      <c r="D3175" s="195" t="s">
        <v>73</v>
      </c>
      <c r="E3175" s="195"/>
      <c r="F3175" s="196"/>
      <c r="G3175" s="196"/>
      <c r="H3175" s="196"/>
      <c r="I3175" s="464"/>
    </row>
    <row r="3176" spans="1:10" ht="15" customHeight="1">
      <c r="A3176" s="333"/>
      <c r="C3176" s="209" t="s">
        <v>674</v>
      </c>
      <c r="D3176" s="195" t="s">
        <v>659</v>
      </c>
      <c r="E3176" s="195"/>
      <c r="F3176" s="210" t="s">
        <v>120</v>
      </c>
      <c r="G3176" s="212">
        <v>306</v>
      </c>
      <c r="H3176" s="202">
        <f>BAHAN!$G$449</f>
        <v>1820</v>
      </c>
      <c r="I3176" s="203">
        <f>G3176*H3176</f>
        <v>556920</v>
      </c>
    </row>
    <row r="3177" spans="1:10" ht="15" customHeight="1">
      <c r="A3177" s="333"/>
      <c r="C3177" s="209" t="s">
        <v>676</v>
      </c>
      <c r="D3177" s="195" t="s">
        <v>663</v>
      </c>
      <c r="E3177" s="195"/>
      <c r="F3177" s="210" t="s">
        <v>120</v>
      </c>
      <c r="G3177" s="212">
        <v>832</v>
      </c>
      <c r="H3177" s="202">
        <f>BAHAN!$G$260</f>
        <v>474.42857142857144</v>
      </c>
      <c r="I3177" s="203">
        <f>G3177*H3177</f>
        <v>394724.57142857142</v>
      </c>
    </row>
    <row r="3178" spans="1:10" ht="15" customHeight="1">
      <c r="A3178" s="333"/>
      <c r="C3178" s="209" t="s">
        <v>679</v>
      </c>
      <c r="D3178" s="195" t="s">
        <v>1272</v>
      </c>
      <c r="E3178" s="195"/>
      <c r="F3178" s="210" t="s">
        <v>120</v>
      </c>
      <c r="G3178" s="212">
        <v>1009</v>
      </c>
      <c r="H3178" s="202">
        <f>BAHAN!$G$194</f>
        <v>396.63703703703703</v>
      </c>
      <c r="I3178" s="203">
        <f>G3178*H3178</f>
        <v>400206.77037037036</v>
      </c>
    </row>
    <row r="3179" spans="1:10" ht="15" customHeight="1">
      <c r="A3179" s="333"/>
      <c r="C3179" s="209" t="s">
        <v>680</v>
      </c>
      <c r="D3179" s="195" t="s">
        <v>141</v>
      </c>
      <c r="E3179" s="195"/>
      <c r="F3179" s="210" t="s">
        <v>493</v>
      </c>
      <c r="G3179" s="212">
        <v>202</v>
      </c>
      <c r="H3179" s="202">
        <f>BAHAN!$G$6</f>
        <v>100</v>
      </c>
      <c r="I3179" s="203">
        <f>G3179*H3179</f>
        <v>20200</v>
      </c>
    </row>
    <row r="3180" spans="1:10" ht="15" customHeight="1">
      <c r="A3180" s="333"/>
      <c r="C3180" s="204" t="s">
        <v>85</v>
      </c>
      <c r="D3180" s="216"/>
      <c r="E3180" s="216"/>
      <c r="F3180" s="216"/>
      <c r="G3180" s="216"/>
      <c r="H3180" s="466"/>
      <c r="I3180" s="203">
        <f>SUM(I3176:I3179)</f>
        <v>1372051.3417989416</v>
      </c>
    </row>
    <row r="3181" spans="1:10" ht="15" customHeight="1">
      <c r="A3181" s="333"/>
      <c r="C3181" s="193" t="s">
        <v>86</v>
      </c>
      <c r="D3181" s="194" t="s">
        <v>87</v>
      </c>
      <c r="E3181" s="194"/>
      <c r="F3181" s="196"/>
      <c r="G3181" s="196"/>
      <c r="H3181" s="196"/>
      <c r="I3181" s="198"/>
    </row>
    <row r="3182" spans="1:10" ht="15" customHeight="1">
      <c r="A3182" s="333"/>
      <c r="C3182" s="204" t="s">
        <v>88</v>
      </c>
      <c r="D3182" s="215"/>
      <c r="E3182" s="215"/>
      <c r="F3182" s="216"/>
      <c r="G3182" s="216"/>
      <c r="H3182" s="466"/>
      <c r="I3182" s="467">
        <v>0</v>
      </c>
    </row>
    <row r="3183" spans="1:10" ht="15" customHeight="1">
      <c r="A3183" s="333"/>
      <c r="C3183" s="220" t="s">
        <v>89</v>
      </c>
      <c r="D3183" s="221" t="s">
        <v>90</v>
      </c>
      <c r="E3183" s="682"/>
      <c r="F3183" s="682"/>
      <c r="G3183" s="682"/>
      <c r="H3183" s="683"/>
      <c r="I3183" s="224">
        <f>I3182+I3180+I3174</f>
        <v>1720943.3417989416</v>
      </c>
    </row>
    <row r="3184" spans="1:10" ht="15" customHeight="1">
      <c r="A3184" s="333"/>
      <c r="C3184" s="227" t="s">
        <v>91</v>
      </c>
      <c r="D3184" s="228" t="s">
        <v>977</v>
      </c>
      <c r="E3184" s="684"/>
      <c r="F3184" s="684"/>
      <c r="G3184" s="685"/>
      <c r="H3184" s="96">
        <f>$M$3</f>
        <v>0.1</v>
      </c>
      <c r="I3184" s="315">
        <f>I3183*H3184</f>
        <v>172094.33417989418</v>
      </c>
    </row>
    <row r="3185" spans="1:10" ht="15" customHeight="1">
      <c r="A3185" s="333"/>
      <c r="C3185" s="316" t="s">
        <v>93</v>
      </c>
      <c r="D3185" s="317" t="s">
        <v>94</v>
      </c>
      <c r="E3185" s="323"/>
      <c r="F3185" s="323"/>
      <c r="G3185" s="323"/>
      <c r="H3185" s="686"/>
      <c r="I3185" s="320">
        <f>SUM(I3183:I3184)</f>
        <v>1893037.6759788357</v>
      </c>
    </row>
    <row r="3186" spans="1:10" ht="15" customHeight="1">
      <c r="A3186" s="333"/>
      <c r="G3186" s="336"/>
      <c r="H3186" s="112"/>
      <c r="I3186" s="47"/>
    </row>
    <row r="3187" spans="1:10" ht="15" customHeight="1">
      <c r="A3187" s="333"/>
      <c r="C3187" s="574" t="s">
        <v>1277</v>
      </c>
      <c r="D3187" s="1311" t="s">
        <v>1278</v>
      </c>
      <c r="E3187" s="1312"/>
      <c r="F3187" s="1312"/>
      <c r="G3187" s="1312"/>
      <c r="H3187" s="1313"/>
      <c r="I3187" s="188">
        <f>ROUNDDOWN(I3205,-2)</f>
        <v>1917200</v>
      </c>
    </row>
    <row r="3188" spans="1:10" ht="15" customHeight="1">
      <c r="A3188" s="333"/>
      <c r="C3188" s="189" t="s">
        <v>65</v>
      </c>
      <c r="D3188" s="190" t="s">
        <v>66</v>
      </c>
      <c r="E3188" s="190"/>
      <c r="F3188" s="190" t="s">
        <v>669</v>
      </c>
      <c r="G3188" s="190" t="s">
        <v>67</v>
      </c>
      <c r="H3188" s="190" t="s">
        <v>670</v>
      </c>
      <c r="I3188" s="482" t="s">
        <v>671</v>
      </c>
    </row>
    <row r="3189" spans="1:10" ht="15" customHeight="1">
      <c r="A3189" s="333"/>
      <c r="C3189" s="193" t="s">
        <v>69</v>
      </c>
      <c r="D3189" s="194" t="s">
        <v>672</v>
      </c>
      <c r="E3189" s="194"/>
      <c r="F3189" s="196"/>
      <c r="G3189" s="196"/>
      <c r="H3189" s="196"/>
      <c r="I3189" s="464"/>
    </row>
    <row r="3190" spans="1:10" ht="15" customHeight="1">
      <c r="A3190" s="333"/>
      <c r="C3190" s="700" t="s">
        <v>674</v>
      </c>
      <c r="D3190" s="195" t="s">
        <v>8</v>
      </c>
      <c r="E3190" s="195"/>
      <c r="F3190" s="200" t="s">
        <v>10</v>
      </c>
      <c r="G3190" s="326">
        <v>1.65</v>
      </c>
      <c r="H3190" s="62">
        <v>176000</v>
      </c>
      <c r="I3190" s="203">
        <f>G3190*H3190</f>
        <v>290400</v>
      </c>
    </row>
    <row r="3191" spans="1:10" ht="15" customHeight="1">
      <c r="A3191" s="333"/>
      <c r="B3191" s="113"/>
      <c r="C3191" s="700" t="s">
        <v>676</v>
      </c>
      <c r="D3191" s="195" t="s">
        <v>106</v>
      </c>
      <c r="E3191" s="195"/>
      <c r="F3191" s="200" t="s">
        <v>10</v>
      </c>
      <c r="G3191" s="326">
        <v>0.27500000000000002</v>
      </c>
      <c r="H3191" s="62">
        <v>186000</v>
      </c>
      <c r="I3191" s="203">
        <f>G3191*H3191</f>
        <v>51150.000000000007</v>
      </c>
      <c r="J3191" s="47"/>
    </row>
    <row r="3192" spans="1:10" ht="15" customHeight="1">
      <c r="A3192" s="333"/>
      <c r="C3192" s="700" t="s">
        <v>679</v>
      </c>
      <c r="D3192" s="195" t="s">
        <v>29</v>
      </c>
      <c r="E3192" s="195"/>
      <c r="F3192" s="200" t="s">
        <v>10</v>
      </c>
      <c r="G3192" s="326">
        <v>2.8000000000000001E-2</v>
      </c>
      <c r="H3192" s="62">
        <v>196000</v>
      </c>
      <c r="I3192" s="203">
        <f>G3192*H3192</f>
        <v>5488</v>
      </c>
    </row>
    <row r="3193" spans="1:10" ht="15" customHeight="1">
      <c r="A3193" s="333"/>
      <c r="C3193" s="700" t="s">
        <v>680</v>
      </c>
      <c r="D3193" s="195" t="s">
        <v>31</v>
      </c>
      <c r="E3193" s="195"/>
      <c r="F3193" s="200" t="s">
        <v>10</v>
      </c>
      <c r="G3193" s="326">
        <v>8.9999999999999993E-3</v>
      </c>
      <c r="H3193" s="62">
        <v>206000</v>
      </c>
      <c r="I3193" s="203">
        <f>G3193*H3193</f>
        <v>1853.9999999999998</v>
      </c>
    </row>
    <row r="3194" spans="1:10" ht="15" customHeight="1">
      <c r="A3194" s="333"/>
      <c r="C3194" s="204" t="s">
        <v>708</v>
      </c>
      <c r="D3194" s="215"/>
      <c r="E3194" s="215"/>
      <c r="F3194" s="216"/>
      <c r="G3194" s="681"/>
      <c r="H3194" s="466"/>
      <c r="I3194" s="208">
        <f>SUM(I3190:I3193)</f>
        <v>348892</v>
      </c>
    </row>
    <row r="3195" spans="1:10" ht="15" customHeight="1">
      <c r="A3195" s="333"/>
      <c r="C3195" s="193" t="s">
        <v>72</v>
      </c>
      <c r="D3195" s="194" t="s">
        <v>73</v>
      </c>
      <c r="E3195" s="194"/>
      <c r="F3195" s="196"/>
      <c r="G3195" s="196"/>
      <c r="H3195" s="196"/>
      <c r="I3195" s="464"/>
    </row>
    <row r="3196" spans="1:10" ht="15" customHeight="1">
      <c r="A3196" s="333"/>
      <c r="C3196" s="209" t="s">
        <v>674</v>
      </c>
      <c r="D3196" s="195" t="s">
        <v>659</v>
      </c>
      <c r="E3196" s="195"/>
      <c r="F3196" s="210" t="s">
        <v>120</v>
      </c>
      <c r="G3196" s="212">
        <v>322</v>
      </c>
      <c r="H3196" s="202">
        <f>BAHAN!$G$449</f>
        <v>1820</v>
      </c>
      <c r="I3196" s="203">
        <f>G3196*H3196</f>
        <v>586040</v>
      </c>
    </row>
    <row r="3197" spans="1:10" ht="15" customHeight="1">
      <c r="A3197" s="333"/>
      <c r="C3197" s="209" t="s">
        <v>676</v>
      </c>
      <c r="D3197" s="195" t="s">
        <v>663</v>
      </c>
      <c r="E3197" s="195"/>
      <c r="F3197" s="210" t="s">
        <v>120</v>
      </c>
      <c r="G3197" s="212">
        <v>817</v>
      </c>
      <c r="H3197" s="202">
        <f>BAHAN!$G$260</f>
        <v>474.42857142857144</v>
      </c>
      <c r="I3197" s="203">
        <f>G3197*H3197</f>
        <v>387608.1428571429</v>
      </c>
    </row>
    <row r="3198" spans="1:10" ht="15" customHeight="1">
      <c r="A3198" s="333"/>
      <c r="C3198" s="209" t="s">
        <v>679</v>
      </c>
      <c r="D3198" s="195" t="s">
        <v>1272</v>
      </c>
      <c r="E3198" s="195"/>
      <c r="F3198" s="210" t="s">
        <v>120</v>
      </c>
      <c r="G3198" s="212">
        <v>1009</v>
      </c>
      <c r="H3198" s="202">
        <f>BAHAN!$G$194</f>
        <v>396.63703703703703</v>
      </c>
      <c r="I3198" s="203">
        <f>G3198*H3198</f>
        <v>400206.77037037036</v>
      </c>
    </row>
    <row r="3199" spans="1:10" ht="15" customHeight="1">
      <c r="A3199" s="333"/>
      <c r="C3199" s="209" t="s">
        <v>680</v>
      </c>
      <c r="D3199" s="195" t="s">
        <v>141</v>
      </c>
      <c r="E3199" s="195"/>
      <c r="F3199" s="210" t="s">
        <v>493</v>
      </c>
      <c r="G3199" s="212">
        <v>202</v>
      </c>
      <c r="H3199" s="202">
        <f>BAHAN!$G$6</f>
        <v>100</v>
      </c>
      <c r="I3199" s="203">
        <f>G3199*H3199</f>
        <v>20200</v>
      </c>
    </row>
    <row r="3200" spans="1:10" ht="15" customHeight="1">
      <c r="A3200" s="333"/>
      <c r="C3200" s="204" t="s">
        <v>85</v>
      </c>
      <c r="D3200" s="215"/>
      <c r="E3200" s="215"/>
      <c r="F3200" s="216"/>
      <c r="G3200" s="216"/>
      <c r="H3200" s="466"/>
      <c r="I3200" s="208">
        <f>SUM(I3196:I3199)</f>
        <v>1394054.9132275134</v>
      </c>
    </row>
    <row r="3201" spans="1:10" ht="15" customHeight="1">
      <c r="A3201" s="333"/>
      <c r="C3201" s="193" t="s">
        <v>86</v>
      </c>
      <c r="D3201" s="194" t="s">
        <v>87</v>
      </c>
      <c r="E3201" s="194"/>
      <c r="F3201" s="196"/>
      <c r="G3201" s="196"/>
      <c r="H3201" s="196"/>
      <c r="I3201" s="198"/>
    </row>
    <row r="3202" spans="1:10" ht="15" customHeight="1">
      <c r="A3202" s="333"/>
      <c r="C3202" s="204" t="s">
        <v>88</v>
      </c>
      <c r="D3202" s="215"/>
      <c r="E3202" s="215"/>
      <c r="F3202" s="216"/>
      <c r="G3202" s="216"/>
      <c r="H3202" s="466"/>
      <c r="I3202" s="467">
        <v>0</v>
      </c>
    </row>
    <row r="3203" spans="1:10" ht="15" customHeight="1">
      <c r="A3203" s="333"/>
      <c r="C3203" s="220" t="s">
        <v>89</v>
      </c>
      <c r="D3203" s="221" t="s">
        <v>90</v>
      </c>
      <c r="E3203" s="682"/>
      <c r="F3203" s="222"/>
      <c r="G3203" s="222"/>
      <c r="H3203" s="225"/>
      <c r="I3203" s="224">
        <f>I3202+I3200+I3194</f>
        <v>1742946.9132275134</v>
      </c>
    </row>
    <row r="3204" spans="1:10" ht="15" customHeight="1">
      <c r="A3204" s="333"/>
      <c r="C3204" s="220" t="s">
        <v>91</v>
      </c>
      <c r="D3204" s="221" t="s">
        <v>977</v>
      </c>
      <c r="E3204" s="682"/>
      <c r="F3204" s="222"/>
      <c r="G3204" s="225"/>
      <c r="H3204" s="96">
        <f>$M$3</f>
        <v>0.1</v>
      </c>
      <c r="I3204" s="224">
        <f>I3203*H3204</f>
        <v>174294.69132275134</v>
      </c>
    </row>
    <row r="3205" spans="1:10" ht="15" customHeight="1">
      <c r="A3205" s="333"/>
      <c r="C3205" s="329" t="s">
        <v>93</v>
      </c>
      <c r="D3205" s="330" t="s">
        <v>94</v>
      </c>
      <c r="E3205" s="688"/>
      <c r="F3205" s="247"/>
      <c r="G3205" s="247"/>
      <c r="H3205" s="399"/>
      <c r="I3205" s="303">
        <f>SUM(I3203:I3204)</f>
        <v>1917241.6045502648</v>
      </c>
    </row>
    <row r="3206" spans="1:10" ht="15" customHeight="1">
      <c r="A3206" s="333"/>
      <c r="C3206" s="46"/>
      <c r="D3206" s="46"/>
      <c r="G3206" s="102"/>
      <c r="H3206" s="112"/>
      <c r="I3206" s="47"/>
    </row>
    <row r="3207" spans="1:10" ht="15" customHeight="1">
      <c r="A3207" s="333"/>
      <c r="C3207" s="579" t="s">
        <v>1279</v>
      </c>
      <c r="D3207" s="1311" t="s">
        <v>1280</v>
      </c>
      <c r="E3207" s="1312"/>
      <c r="F3207" s="1312"/>
      <c r="G3207" s="1312"/>
      <c r="H3207" s="1313"/>
      <c r="I3207" s="188">
        <f>ROUNDDOWN(I3225,-2)</f>
        <v>1955200</v>
      </c>
    </row>
    <row r="3208" spans="1:10" ht="15" customHeight="1">
      <c r="A3208" s="333"/>
      <c r="C3208" s="189" t="s">
        <v>65</v>
      </c>
      <c r="D3208" s="190" t="s">
        <v>66</v>
      </c>
      <c r="E3208" s="190"/>
      <c r="F3208" s="190" t="s">
        <v>669</v>
      </c>
      <c r="G3208" s="190" t="s">
        <v>67</v>
      </c>
      <c r="H3208" s="190" t="s">
        <v>670</v>
      </c>
      <c r="I3208" s="482" t="s">
        <v>671</v>
      </c>
    </row>
    <row r="3209" spans="1:10" ht="15" customHeight="1">
      <c r="A3209" s="333"/>
      <c r="C3209" s="193" t="s">
        <v>69</v>
      </c>
      <c r="D3209" s="194" t="s">
        <v>672</v>
      </c>
      <c r="E3209" s="194"/>
      <c r="F3209" s="717"/>
      <c r="G3209" s="717"/>
      <c r="H3209" s="717"/>
      <c r="I3209" s="591"/>
    </row>
    <row r="3210" spans="1:10" ht="15" customHeight="1">
      <c r="A3210" s="333"/>
      <c r="B3210" s="113"/>
      <c r="C3210" s="700" t="s">
        <v>674</v>
      </c>
      <c r="D3210" s="195" t="s">
        <v>8</v>
      </c>
      <c r="E3210" s="195"/>
      <c r="F3210" s="200" t="s">
        <v>10</v>
      </c>
      <c r="G3210" s="326">
        <v>1.65</v>
      </c>
      <c r="H3210" s="62">
        <v>176000</v>
      </c>
      <c r="I3210" s="203">
        <f>G3210*H3210</f>
        <v>290400</v>
      </c>
      <c r="J3210" s="47"/>
    </row>
    <row r="3211" spans="1:10" ht="15" customHeight="1">
      <c r="A3211" s="333"/>
      <c r="C3211" s="700" t="s">
        <v>676</v>
      </c>
      <c r="D3211" s="195" t="s">
        <v>106</v>
      </c>
      <c r="E3211" s="195"/>
      <c r="F3211" s="200" t="s">
        <v>10</v>
      </c>
      <c r="G3211" s="326">
        <v>0.27500000000000002</v>
      </c>
      <c r="H3211" s="62">
        <v>186000</v>
      </c>
      <c r="I3211" s="203">
        <f>G3211*H3211</f>
        <v>51150.000000000007</v>
      </c>
    </row>
    <row r="3212" spans="1:10" ht="15" customHeight="1">
      <c r="A3212" s="333"/>
      <c r="C3212" s="700" t="s">
        <v>679</v>
      </c>
      <c r="D3212" s="195" t="s">
        <v>29</v>
      </c>
      <c r="E3212" s="195"/>
      <c r="F3212" s="200" t="s">
        <v>10</v>
      </c>
      <c r="G3212" s="326">
        <v>2.8000000000000001E-2</v>
      </c>
      <c r="H3212" s="62">
        <v>196000</v>
      </c>
      <c r="I3212" s="203">
        <f>G3212*H3212</f>
        <v>5488</v>
      </c>
    </row>
    <row r="3213" spans="1:10" ht="15" customHeight="1">
      <c r="A3213" s="333"/>
      <c r="C3213" s="700" t="s">
        <v>680</v>
      </c>
      <c r="D3213" s="195" t="s">
        <v>31</v>
      </c>
      <c r="E3213" s="195"/>
      <c r="F3213" s="200" t="s">
        <v>10</v>
      </c>
      <c r="G3213" s="326">
        <v>8.9999999999999993E-3</v>
      </c>
      <c r="H3213" s="62">
        <v>206000</v>
      </c>
      <c r="I3213" s="203">
        <f>G3213*H3213</f>
        <v>1853.9999999999998</v>
      </c>
    </row>
    <row r="3214" spans="1:10" ht="15" customHeight="1">
      <c r="A3214" s="333"/>
      <c r="C3214" s="204" t="s">
        <v>708</v>
      </c>
      <c r="D3214" s="215"/>
      <c r="E3214" s="215"/>
      <c r="F3214" s="216"/>
      <c r="G3214" s="681"/>
      <c r="H3214" s="466"/>
      <c r="I3214" s="208">
        <f>SUM(I3210:I3213)</f>
        <v>348892</v>
      </c>
    </row>
    <row r="3215" spans="1:10" ht="15" customHeight="1">
      <c r="A3215" s="333"/>
      <c r="C3215" s="193" t="s">
        <v>72</v>
      </c>
      <c r="D3215" s="194" t="s">
        <v>73</v>
      </c>
      <c r="E3215" s="194"/>
      <c r="F3215" s="196"/>
      <c r="G3215" s="196"/>
      <c r="H3215" s="196"/>
      <c r="I3215" s="464"/>
    </row>
    <row r="3216" spans="1:10" ht="15" customHeight="1">
      <c r="A3216" s="333"/>
      <c r="C3216" s="209" t="s">
        <v>674</v>
      </c>
      <c r="D3216" s="195" t="s">
        <v>659</v>
      </c>
      <c r="E3216" s="195"/>
      <c r="F3216" s="210" t="s">
        <v>120</v>
      </c>
      <c r="G3216" s="212">
        <v>348</v>
      </c>
      <c r="H3216" s="202">
        <f>BAHAN!$G$449</f>
        <v>1820</v>
      </c>
      <c r="I3216" s="203">
        <f>G3216*H3216</f>
        <v>633360</v>
      </c>
    </row>
    <row r="3217" spans="1:10" ht="15" customHeight="1">
      <c r="A3217" s="333"/>
      <c r="C3217" s="209" t="s">
        <v>676</v>
      </c>
      <c r="D3217" s="195" t="s">
        <v>663</v>
      </c>
      <c r="E3217" s="195"/>
      <c r="F3217" s="210" t="s">
        <v>120</v>
      </c>
      <c r="G3217" s="212">
        <v>790</v>
      </c>
      <c r="H3217" s="202">
        <f>BAHAN!$G$260</f>
        <v>474.42857142857144</v>
      </c>
      <c r="I3217" s="203">
        <f>G3217*H3217</f>
        <v>374798.57142857142</v>
      </c>
    </row>
    <row r="3218" spans="1:10" ht="15" customHeight="1">
      <c r="A3218" s="333"/>
      <c r="C3218" s="209" t="s">
        <v>679</v>
      </c>
      <c r="D3218" s="195" t="s">
        <v>1272</v>
      </c>
      <c r="E3218" s="195"/>
      <c r="F3218" s="210" t="s">
        <v>120</v>
      </c>
      <c r="G3218" s="212">
        <v>1009</v>
      </c>
      <c r="H3218" s="202">
        <f>BAHAN!$G$194</f>
        <v>396.63703703703703</v>
      </c>
      <c r="I3218" s="203">
        <f>G3218*H3218</f>
        <v>400206.77037037036</v>
      </c>
    </row>
    <row r="3219" spans="1:10" ht="15" customHeight="1">
      <c r="A3219" s="333"/>
      <c r="C3219" s="209" t="s">
        <v>680</v>
      </c>
      <c r="D3219" s="195" t="s">
        <v>141</v>
      </c>
      <c r="E3219" s="195"/>
      <c r="F3219" s="210" t="s">
        <v>493</v>
      </c>
      <c r="G3219" s="212">
        <v>202</v>
      </c>
      <c r="H3219" s="202">
        <f>BAHAN!$G$6</f>
        <v>100</v>
      </c>
      <c r="I3219" s="203">
        <f>G3219*H3219</f>
        <v>20200</v>
      </c>
    </row>
    <row r="3220" spans="1:10" ht="15" customHeight="1">
      <c r="A3220" s="333"/>
      <c r="C3220" s="204" t="s">
        <v>85</v>
      </c>
      <c r="D3220" s="215"/>
      <c r="E3220" s="215"/>
      <c r="F3220" s="216"/>
      <c r="G3220" s="216"/>
      <c r="H3220" s="466"/>
      <c r="I3220" s="208">
        <f>SUM(I3216:I3219)</f>
        <v>1428565.3417989416</v>
      </c>
    </row>
    <row r="3221" spans="1:10" ht="15" customHeight="1">
      <c r="A3221" s="333"/>
      <c r="C3221" s="193" t="s">
        <v>86</v>
      </c>
      <c r="D3221" s="194" t="s">
        <v>87</v>
      </c>
      <c r="E3221" s="194"/>
      <c r="F3221" s="196"/>
      <c r="G3221" s="196"/>
      <c r="H3221" s="196"/>
      <c r="I3221" s="198"/>
    </row>
    <row r="3222" spans="1:10" ht="15" customHeight="1">
      <c r="A3222" s="333"/>
      <c r="C3222" s="204" t="s">
        <v>88</v>
      </c>
      <c r="D3222" s="215"/>
      <c r="E3222" s="215"/>
      <c r="F3222" s="216"/>
      <c r="G3222" s="216"/>
      <c r="H3222" s="466"/>
      <c r="I3222" s="467">
        <v>0</v>
      </c>
    </row>
    <row r="3223" spans="1:10" ht="15" customHeight="1">
      <c r="A3223" s="333"/>
      <c r="C3223" s="220" t="s">
        <v>89</v>
      </c>
      <c r="D3223" s="221" t="s">
        <v>90</v>
      </c>
      <c r="E3223" s="682"/>
      <c r="F3223" s="682"/>
      <c r="G3223" s="682"/>
      <c r="H3223" s="683"/>
      <c r="I3223" s="224">
        <f>I3222+I3220+I3214</f>
        <v>1777457.3417989416</v>
      </c>
    </row>
    <row r="3224" spans="1:10" ht="15" customHeight="1">
      <c r="A3224" s="333"/>
      <c r="C3224" s="220" t="s">
        <v>91</v>
      </c>
      <c r="D3224" s="221" t="s">
        <v>977</v>
      </c>
      <c r="E3224" s="682"/>
      <c r="F3224" s="682"/>
      <c r="G3224" s="683"/>
      <c r="H3224" s="96">
        <f>$M$3</f>
        <v>0.1</v>
      </c>
      <c r="I3224" s="224">
        <f>I3223*H3224</f>
        <v>177745.73417989418</v>
      </c>
    </row>
    <row r="3225" spans="1:10" ht="15" customHeight="1">
      <c r="A3225" s="333"/>
      <c r="C3225" s="329" t="s">
        <v>93</v>
      </c>
      <c r="D3225" s="330" t="s">
        <v>94</v>
      </c>
      <c r="E3225" s="688"/>
      <c r="F3225" s="688"/>
      <c r="G3225" s="688"/>
      <c r="H3225" s="399"/>
      <c r="I3225" s="303">
        <f>SUM(I3223:I3224)</f>
        <v>1955203.0759788358</v>
      </c>
    </row>
    <row r="3226" spans="1:10" ht="15" customHeight="1">
      <c r="A3226" s="333"/>
      <c r="C3226" s="46"/>
      <c r="D3226" s="46"/>
      <c r="G3226" s="338"/>
      <c r="H3226" s="112"/>
      <c r="I3226" s="47"/>
    </row>
    <row r="3227" spans="1:10" ht="15" customHeight="1">
      <c r="A3227" s="333"/>
      <c r="C3227" s="574" t="s">
        <v>1281</v>
      </c>
      <c r="D3227" s="1311" t="s">
        <v>1282</v>
      </c>
      <c r="E3227" s="1312"/>
      <c r="F3227" s="1312"/>
      <c r="G3227" s="1312"/>
      <c r="H3227" s="1313"/>
      <c r="I3227" s="188">
        <f>ROUNDDOWN(I3245,-2)</f>
        <v>1984800</v>
      </c>
    </row>
    <row r="3228" spans="1:10" ht="15" customHeight="1">
      <c r="A3228" s="333"/>
      <c r="C3228" s="189" t="s">
        <v>65</v>
      </c>
      <c r="D3228" s="190" t="s">
        <v>66</v>
      </c>
      <c r="E3228" s="190"/>
      <c r="F3228" s="190" t="s">
        <v>669</v>
      </c>
      <c r="G3228" s="190" t="s">
        <v>67</v>
      </c>
      <c r="H3228" s="190" t="s">
        <v>670</v>
      </c>
      <c r="I3228" s="482" t="s">
        <v>671</v>
      </c>
    </row>
    <row r="3229" spans="1:10" ht="15" customHeight="1">
      <c r="A3229" s="333"/>
      <c r="B3229" s="113"/>
      <c r="C3229" s="193" t="s">
        <v>69</v>
      </c>
      <c r="D3229" s="194" t="s">
        <v>672</v>
      </c>
      <c r="E3229" s="194"/>
      <c r="F3229" s="196"/>
      <c r="G3229" s="196"/>
      <c r="H3229" s="196"/>
      <c r="I3229" s="464"/>
      <c r="J3229" s="47"/>
    </row>
    <row r="3230" spans="1:10" ht="15" customHeight="1">
      <c r="A3230" s="333"/>
      <c r="C3230" s="700" t="s">
        <v>674</v>
      </c>
      <c r="D3230" s="195" t="s">
        <v>8</v>
      </c>
      <c r="E3230" s="195"/>
      <c r="F3230" s="200" t="s">
        <v>10</v>
      </c>
      <c r="G3230" s="326">
        <v>1.65</v>
      </c>
      <c r="H3230" s="62">
        <v>176000</v>
      </c>
      <c r="I3230" s="203">
        <f>G3230*H3230</f>
        <v>290400</v>
      </c>
    </row>
    <row r="3231" spans="1:10" ht="15" customHeight="1">
      <c r="A3231" s="333"/>
      <c r="C3231" s="700" t="s">
        <v>676</v>
      </c>
      <c r="D3231" s="195" t="s">
        <v>106</v>
      </c>
      <c r="E3231" s="195"/>
      <c r="F3231" s="200" t="s">
        <v>10</v>
      </c>
      <c r="G3231" s="326">
        <v>0.27500000000000002</v>
      </c>
      <c r="H3231" s="62">
        <v>186000</v>
      </c>
      <c r="I3231" s="203">
        <f>G3231*H3231</f>
        <v>51150.000000000007</v>
      </c>
    </row>
    <row r="3232" spans="1:10" ht="15" customHeight="1">
      <c r="A3232" s="333"/>
      <c r="C3232" s="700" t="s">
        <v>679</v>
      </c>
      <c r="D3232" s="195" t="s">
        <v>29</v>
      </c>
      <c r="E3232" s="195"/>
      <c r="F3232" s="200" t="s">
        <v>10</v>
      </c>
      <c r="G3232" s="326">
        <v>2.8000000000000001E-2</v>
      </c>
      <c r="H3232" s="62">
        <v>196000</v>
      </c>
      <c r="I3232" s="203">
        <f>G3232*H3232</f>
        <v>5488</v>
      </c>
    </row>
    <row r="3233" spans="1:10" ht="15" customHeight="1">
      <c r="A3233" s="333"/>
      <c r="C3233" s="700" t="s">
        <v>680</v>
      </c>
      <c r="D3233" s="195" t="s">
        <v>31</v>
      </c>
      <c r="E3233" s="195"/>
      <c r="F3233" s="200" t="s">
        <v>10</v>
      </c>
      <c r="G3233" s="326">
        <v>8.9999999999999993E-3</v>
      </c>
      <c r="H3233" s="62">
        <v>206000</v>
      </c>
      <c r="I3233" s="203">
        <f>G3233*H3233</f>
        <v>1853.9999999999998</v>
      </c>
    </row>
    <row r="3234" spans="1:10" ht="15" customHeight="1">
      <c r="A3234" s="333"/>
      <c r="C3234" s="204" t="s">
        <v>708</v>
      </c>
      <c r="D3234" s="215"/>
      <c r="E3234" s="215"/>
      <c r="F3234" s="215"/>
      <c r="G3234" s="681"/>
      <c r="H3234" s="466"/>
      <c r="I3234" s="208">
        <f>SUM(I3230:I3233)</f>
        <v>348892</v>
      </c>
    </row>
    <row r="3235" spans="1:10" ht="15" customHeight="1">
      <c r="A3235" s="333"/>
      <c r="C3235" s="193" t="s">
        <v>72</v>
      </c>
      <c r="D3235" s="194" t="s">
        <v>73</v>
      </c>
      <c r="E3235" s="194"/>
      <c r="F3235" s="196"/>
      <c r="G3235" s="196"/>
      <c r="H3235" s="196"/>
      <c r="I3235" s="464"/>
    </row>
    <row r="3236" spans="1:10" ht="15" customHeight="1">
      <c r="A3236" s="333"/>
      <c r="C3236" s="209" t="s">
        <v>674</v>
      </c>
      <c r="D3236" s="195" t="s">
        <v>659</v>
      </c>
      <c r="E3236" s="195"/>
      <c r="F3236" s="210" t="s">
        <v>120</v>
      </c>
      <c r="G3236" s="212">
        <v>368</v>
      </c>
      <c r="H3236" s="202">
        <f>BAHAN!$G$449</f>
        <v>1820</v>
      </c>
      <c r="I3236" s="203">
        <f>G3236*H3236</f>
        <v>669760</v>
      </c>
    </row>
    <row r="3237" spans="1:10" ht="15" customHeight="1">
      <c r="A3237" s="333"/>
      <c r="C3237" s="209" t="s">
        <v>676</v>
      </c>
      <c r="D3237" s="195" t="s">
        <v>663</v>
      </c>
      <c r="E3237" s="195"/>
      <c r="F3237" s="210" t="s">
        <v>120</v>
      </c>
      <c r="G3237" s="212">
        <v>770</v>
      </c>
      <c r="H3237" s="202">
        <f>BAHAN!$G$260</f>
        <v>474.42857142857144</v>
      </c>
      <c r="I3237" s="203">
        <f>G3237*H3237</f>
        <v>365310</v>
      </c>
    </row>
    <row r="3238" spans="1:10" ht="15" customHeight="1">
      <c r="A3238" s="333"/>
      <c r="C3238" s="209" t="s">
        <v>679</v>
      </c>
      <c r="D3238" s="195" t="s">
        <v>1272</v>
      </c>
      <c r="E3238" s="195"/>
      <c r="F3238" s="210" t="s">
        <v>120</v>
      </c>
      <c r="G3238" s="212">
        <v>1009</v>
      </c>
      <c r="H3238" s="202">
        <f>BAHAN!$G$194</f>
        <v>396.63703703703703</v>
      </c>
      <c r="I3238" s="203">
        <f>G3238*H3238</f>
        <v>400206.77037037036</v>
      </c>
    </row>
    <row r="3239" spans="1:10" ht="15" customHeight="1">
      <c r="A3239" s="333"/>
      <c r="C3239" s="209" t="s">
        <v>680</v>
      </c>
      <c r="D3239" s="195" t="s">
        <v>141</v>
      </c>
      <c r="E3239" s="195"/>
      <c r="F3239" s="210" t="s">
        <v>493</v>
      </c>
      <c r="G3239" s="212">
        <v>202</v>
      </c>
      <c r="H3239" s="202">
        <f>BAHAN!$G$6</f>
        <v>100</v>
      </c>
      <c r="I3239" s="203">
        <f>G3239*H3239</f>
        <v>20200</v>
      </c>
    </row>
    <row r="3240" spans="1:10" ht="15" customHeight="1">
      <c r="A3240" s="333"/>
      <c r="C3240" s="204" t="s">
        <v>85</v>
      </c>
      <c r="D3240" s="215"/>
      <c r="E3240" s="215"/>
      <c r="F3240" s="216"/>
      <c r="G3240" s="216"/>
      <c r="H3240" s="466"/>
      <c r="I3240" s="208">
        <f>SUM(I3236:I3239)</f>
        <v>1455476.7703703702</v>
      </c>
    </row>
    <row r="3241" spans="1:10" ht="15" customHeight="1">
      <c r="A3241" s="333"/>
      <c r="C3241" s="193" t="s">
        <v>86</v>
      </c>
      <c r="D3241" s="194" t="s">
        <v>87</v>
      </c>
      <c r="E3241" s="194"/>
      <c r="F3241" s="196"/>
      <c r="G3241" s="196"/>
      <c r="H3241" s="196"/>
      <c r="I3241" s="198"/>
    </row>
    <row r="3242" spans="1:10" ht="15" customHeight="1">
      <c r="A3242" s="333"/>
      <c r="C3242" s="204" t="s">
        <v>88</v>
      </c>
      <c r="D3242" s="215"/>
      <c r="E3242" s="215"/>
      <c r="F3242" s="216"/>
      <c r="G3242" s="216"/>
      <c r="H3242" s="466"/>
      <c r="I3242" s="467">
        <v>0</v>
      </c>
    </row>
    <row r="3243" spans="1:10" ht="15" customHeight="1">
      <c r="A3243" s="333"/>
      <c r="C3243" s="220" t="s">
        <v>89</v>
      </c>
      <c r="D3243" s="221" t="s">
        <v>90</v>
      </c>
      <c r="E3243" s="682"/>
      <c r="F3243" s="682"/>
      <c r="G3243" s="682"/>
      <c r="H3243" s="683"/>
      <c r="I3243" s="224">
        <f>I3242+I3240+I3234</f>
        <v>1804368.7703703702</v>
      </c>
    </row>
    <row r="3244" spans="1:10" ht="15" customHeight="1">
      <c r="A3244" s="333"/>
      <c r="C3244" s="227" t="s">
        <v>91</v>
      </c>
      <c r="D3244" s="228" t="s">
        <v>977</v>
      </c>
      <c r="E3244" s="684"/>
      <c r="F3244" s="684"/>
      <c r="G3244" s="685"/>
      <c r="H3244" s="96">
        <f>$M$3</f>
        <v>0.1</v>
      </c>
      <c r="I3244" s="315">
        <f>I3243*H3244</f>
        <v>180436.87703703705</v>
      </c>
    </row>
    <row r="3245" spans="1:10" ht="15" customHeight="1">
      <c r="A3245" s="333"/>
      <c r="C3245" s="316" t="s">
        <v>93</v>
      </c>
      <c r="D3245" s="317" t="s">
        <v>94</v>
      </c>
      <c r="E3245" s="323"/>
      <c r="F3245" s="323"/>
      <c r="G3245" s="323"/>
      <c r="H3245" s="686"/>
      <c r="I3245" s="320">
        <f>SUM(I3243:I3244)</f>
        <v>1984805.6474074074</v>
      </c>
    </row>
    <row r="3246" spans="1:10" ht="15" customHeight="1">
      <c r="A3246" s="333"/>
      <c r="C3246" s="46"/>
      <c r="D3246" s="46"/>
      <c r="G3246" s="102"/>
    </row>
    <row r="3247" spans="1:10" ht="15" customHeight="1">
      <c r="A3247" s="333"/>
      <c r="B3247" s="113"/>
      <c r="C3247" s="558" t="s">
        <v>1283</v>
      </c>
      <c r="D3247" s="559" t="s">
        <v>1284</v>
      </c>
      <c r="E3247" s="559"/>
      <c r="F3247" s="560"/>
      <c r="G3247" s="560"/>
      <c r="H3247" s="560"/>
      <c r="I3247" s="560"/>
      <c r="J3247" s="47"/>
    </row>
    <row r="3248" spans="1:10" ht="15" customHeight="1">
      <c r="A3248" s="333"/>
      <c r="C3248" s="574" t="s">
        <v>1285</v>
      </c>
      <c r="D3248" s="1311" t="s">
        <v>1286</v>
      </c>
      <c r="E3248" s="1312"/>
      <c r="F3248" s="1312"/>
      <c r="G3248" s="1312"/>
      <c r="H3248" s="1313"/>
      <c r="I3248" s="188">
        <f>ROUNDDOWN(I3267,-2)</f>
        <v>1724300</v>
      </c>
    </row>
    <row r="3249" spans="1:9" ht="15" customHeight="1">
      <c r="A3249" s="333"/>
      <c r="C3249" s="189" t="s">
        <v>65</v>
      </c>
      <c r="D3249" s="190" t="s">
        <v>66</v>
      </c>
      <c r="E3249" s="190"/>
      <c r="F3249" s="190" t="s">
        <v>669</v>
      </c>
      <c r="G3249" s="190" t="s">
        <v>67</v>
      </c>
      <c r="H3249" s="190" t="s">
        <v>670</v>
      </c>
      <c r="I3249" s="482" t="s">
        <v>671</v>
      </c>
    </row>
    <row r="3250" spans="1:9" ht="15" customHeight="1">
      <c r="A3250" s="333"/>
      <c r="C3250" s="193" t="s">
        <v>69</v>
      </c>
      <c r="D3250" s="194" t="s">
        <v>672</v>
      </c>
      <c r="E3250" s="194"/>
      <c r="F3250" s="196"/>
      <c r="G3250" s="196"/>
      <c r="H3250" s="196"/>
      <c r="I3250" s="464"/>
    </row>
    <row r="3251" spans="1:9" ht="15" customHeight="1">
      <c r="A3251" s="333"/>
      <c r="C3251" s="700" t="s">
        <v>674</v>
      </c>
      <c r="D3251" s="195" t="s">
        <v>8</v>
      </c>
      <c r="E3251" s="195"/>
      <c r="F3251" s="200" t="s">
        <v>10</v>
      </c>
      <c r="G3251" s="326">
        <v>1</v>
      </c>
      <c r="H3251" s="62">
        <v>176000</v>
      </c>
      <c r="I3251" s="203">
        <f>G3251*H3251</f>
        <v>176000</v>
      </c>
    </row>
    <row r="3252" spans="1:9" ht="15" customHeight="1">
      <c r="A3252" s="333"/>
      <c r="C3252" s="700" t="s">
        <v>676</v>
      </c>
      <c r="D3252" s="195" t="s">
        <v>106</v>
      </c>
      <c r="E3252" s="195"/>
      <c r="F3252" s="200" t="s">
        <v>10</v>
      </c>
      <c r="G3252" s="326">
        <v>0.25</v>
      </c>
      <c r="H3252" s="62">
        <v>186000</v>
      </c>
      <c r="I3252" s="203">
        <f>G3252*H3252</f>
        <v>46500</v>
      </c>
    </row>
    <row r="3253" spans="1:9" ht="15" customHeight="1">
      <c r="A3253" s="333"/>
      <c r="C3253" s="700" t="s">
        <v>679</v>
      </c>
      <c r="D3253" s="195" t="s">
        <v>29</v>
      </c>
      <c r="E3253" s="195"/>
      <c r="F3253" s="200" t="s">
        <v>10</v>
      </c>
      <c r="G3253" s="326">
        <v>2.5000000000000001E-2</v>
      </c>
      <c r="H3253" s="62">
        <v>196000</v>
      </c>
      <c r="I3253" s="203">
        <f>G3253*H3253</f>
        <v>4900</v>
      </c>
    </row>
    <row r="3254" spans="1:9" ht="15" customHeight="1">
      <c r="A3254" s="333"/>
      <c r="C3254" s="700" t="s">
        <v>680</v>
      </c>
      <c r="D3254" s="195" t="s">
        <v>31</v>
      </c>
      <c r="E3254" s="195"/>
      <c r="F3254" s="200" t="s">
        <v>10</v>
      </c>
      <c r="G3254" s="326">
        <v>0.1</v>
      </c>
      <c r="H3254" s="62">
        <v>206000</v>
      </c>
      <c r="I3254" s="203">
        <f>G3254*H3254</f>
        <v>20600</v>
      </c>
    </row>
    <row r="3255" spans="1:9" ht="15" customHeight="1">
      <c r="A3255" s="333"/>
      <c r="C3255" s="204" t="s">
        <v>708</v>
      </c>
      <c r="D3255" s="215"/>
      <c r="E3255" s="215"/>
      <c r="F3255" s="216"/>
      <c r="G3255" s="681"/>
      <c r="H3255" s="466"/>
      <c r="I3255" s="208">
        <f>SUM(I3251:I3254)</f>
        <v>248000</v>
      </c>
    </row>
    <row r="3256" spans="1:9" ht="15" customHeight="1">
      <c r="A3256" s="333"/>
      <c r="C3256" s="193" t="s">
        <v>72</v>
      </c>
      <c r="D3256" s="194" t="s">
        <v>73</v>
      </c>
      <c r="E3256" s="194"/>
      <c r="F3256" s="196"/>
      <c r="G3256" s="196"/>
      <c r="H3256" s="196"/>
      <c r="I3256" s="464"/>
    </row>
    <row r="3257" spans="1:9" ht="15" customHeight="1">
      <c r="A3257" s="333"/>
      <c r="C3257" s="209" t="s">
        <v>674</v>
      </c>
      <c r="D3257" s="195" t="s">
        <v>659</v>
      </c>
      <c r="E3257" s="195"/>
      <c r="F3257" s="210" t="s">
        <v>120</v>
      </c>
      <c r="G3257" s="212">
        <v>267</v>
      </c>
      <c r="H3257" s="202">
        <f>BAHAN!$G$449</f>
        <v>1820</v>
      </c>
      <c r="I3257" s="203">
        <f>G3257*H3257</f>
        <v>485940</v>
      </c>
    </row>
    <row r="3258" spans="1:9" ht="15" customHeight="1">
      <c r="A3258" s="333"/>
      <c r="C3258" s="209" t="s">
        <v>676</v>
      </c>
      <c r="D3258" s="195" t="s">
        <v>663</v>
      </c>
      <c r="E3258" s="195"/>
      <c r="F3258" s="210" t="s">
        <v>120</v>
      </c>
      <c r="G3258" s="212">
        <v>871</v>
      </c>
      <c r="H3258" s="202">
        <f>BAHAN!$G$260</f>
        <v>474.42857142857144</v>
      </c>
      <c r="I3258" s="203">
        <f>G3258*H3258</f>
        <v>413227.28571428574</v>
      </c>
    </row>
    <row r="3259" spans="1:9" ht="15" customHeight="1">
      <c r="A3259" s="333"/>
      <c r="C3259" s="209" t="s">
        <v>679</v>
      </c>
      <c r="D3259" s="195" t="s">
        <v>1272</v>
      </c>
      <c r="E3259" s="195"/>
      <c r="F3259" s="210" t="s">
        <v>120</v>
      </c>
      <c r="G3259" s="212">
        <v>1009</v>
      </c>
      <c r="H3259" s="202">
        <f>BAHAN!$G$194</f>
        <v>396.63703703703703</v>
      </c>
      <c r="I3259" s="203">
        <f>G3259*H3259</f>
        <v>400206.77037037036</v>
      </c>
    </row>
    <row r="3260" spans="1:9" ht="15" customHeight="1">
      <c r="A3260" s="333"/>
      <c r="C3260" s="209" t="s">
        <v>680</v>
      </c>
      <c r="D3260" s="195" t="s">
        <v>141</v>
      </c>
      <c r="E3260" s="195"/>
      <c r="F3260" s="210" t="s">
        <v>493</v>
      </c>
      <c r="G3260" s="212">
        <v>202</v>
      </c>
      <c r="H3260" s="202">
        <f>BAHAN!$G$6</f>
        <v>100</v>
      </c>
      <c r="I3260" s="203">
        <f>G3260*H3260</f>
        <v>20200</v>
      </c>
    </row>
    <row r="3261" spans="1:9" ht="15" customHeight="1">
      <c r="A3261" s="333"/>
      <c r="C3261" s="204" t="s">
        <v>85</v>
      </c>
      <c r="D3261" s="216"/>
      <c r="E3261" s="216"/>
      <c r="F3261" s="216"/>
      <c r="G3261" s="216"/>
      <c r="H3261" s="466"/>
      <c r="I3261" s="208">
        <f>SUM(I3257:I3260)</f>
        <v>1319574.0560846562</v>
      </c>
    </row>
    <row r="3262" spans="1:9" ht="15" customHeight="1">
      <c r="A3262" s="333"/>
      <c r="C3262" s="193" t="s">
        <v>86</v>
      </c>
      <c r="D3262" s="194" t="s">
        <v>87</v>
      </c>
      <c r="E3262" s="194"/>
      <c r="F3262" s="196"/>
      <c r="G3262" s="196"/>
      <c r="H3262" s="196"/>
      <c r="I3262" s="198"/>
    </row>
    <row r="3263" spans="1:9" ht="15" customHeight="1">
      <c r="A3263" s="333"/>
      <c r="C3263" s="250">
        <v>1</v>
      </c>
      <c r="D3263" s="195" t="s">
        <v>1287</v>
      </c>
      <c r="E3263" s="195"/>
      <c r="F3263" s="210" t="s">
        <v>778</v>
      </c>
      <c r="G3263" s="211">
        <v>0.14749999999999999</v>
      </c>
      <c r="H3263" s="202">
        <v>1</v>
      </c>
      <c r="I3263" s="203">
        <f>G3263*H3263</f>
        <v>0.14749999999999999</v>
      </c>
    </row>
    <row r="3264" spans="1:9" ht="15" customHeight="1">
      <c r="A3264" s="333"/>
      <c r="C3264" s="204" t="s">
        <v>88</v>
      </c>
      <c r="D3264" s="215"/>
      <c r="E3264" s="215"/>
      <c r="F3264" s="216"/>
      <c r="G3264" s="216"/>
      <c r="H3264" s="466"/>
      <c r="I3264" s="208">
        <f>SUM(I3263)</f>
        <v>0.14749999999999999</v>
      </c>
    </row>
    <row r="3265" spans="1:10" ht="15" customHeight="1">
      <c r="A3265" s="333"/>
      <c r="B3265" s="113"/>
      <c r="C3265" s="220" t="s">
        <v>89</v>
      </c>
      <c r="D3265" s="221" t="s">
        <v>90</v>
      </c>
      <c r="E3265" s="682"/>
      <c r="F3265" s="222"/>
      <c r="G3265" s="222"/>
      <c r="H3265" s="683"/>
      <c r="I3265" s="224">
        <f>I3264+I3261+I3255</f>
        <v>1567574.2035846561</v>
      </c>
      <c r="J3265" s="47"/>
    </row>
    <row r="3266" spans="1:10" ht="15" customHeight="1">
      <c r="A3266" s="333"/>
      <c r="C3266" s="220" t="s">
        <v>91</v>
      </c>
      <c r="D3266" s="221" t="s">
        <v>977</v>
      </c>
      <c r="E3266" s="682"/>
      <c r="F3266" s="222"/>
      <c r="G3266" s="225"/>
      <c r="H3266" s="96">
        <f>$M$3</f>
        <v>0.1</v>
      </c>
      <c r="I3266" s="224">
        <f>I3265*H3266</f>
        <v>156757.42035846561</v>
      </c>
    </row>
    <row r="3267" spans="1:10" ht="15" customHeight="1">
      <c r="A3267" s="333"/>
      <c r="C3267" s="329" t="s">
        <v>93</v>
      </c>
      <c r="D3267" s="330" t="s">
        <v>94</v>
      </c>
      <c r="E3267" s="688"/>
      <c r="F3267" s="247"/>
      <c r="G3267" s="247"/>
      <c r="H3267" s="689"/>
      <c r="I3267" s="303">
        <f>SUM(I3265:I3266)</f>
        <v>1724331.6239431216</v>
      </c>
    </row>
    <row r="3268" spans="1:10" ht="15" customHeight="1">
      <c r="A3268" s="333"/>
      <c r="D3268" s="46"/>
      <c r="E3268" s="335"/>
      <c r="F3268" s="335"/>
      <c r="G3268" s="336"/>
      <c r="H3268" s="337"/>
      <c r="I3268" s="47"/>
    </row>
    <row r="3269" spans="1:10" ht="15" customHeight="1">
      <c r="A3269" s="333"/>
      <c r="C3269" s="574" t="s">
        <v>1288</v>
      </c>
      <c r="D3269" s="1311" t="s">
        <v>1289</v>
      </c>
      <c r="E3269" s="1312"/>
      <c r="F3269" s="1312"/>
      <c r="G3269" s="1312"/>
      <c r="H3269" s="1313"/>
      <c r="I3269" s="188">
        <f>ROUNDDOWN(I3288,-2)</f>
        <v>1782000</v>
      </c>
    </row>
    <row r="3270" spans="1:10" ht="15" customHeight="1">
      <c r="A3270" s="333"/>
      <c r="C3270" s="189" t="s">
        <v>65</v>
      </c>
      <c r="D3270" s="190" t="s">
        <v>66</v>
      </c>
      <c r="E3270" s="190"/>
      <c r="F3270" s="190" t="s">
        <v>669</v>
      </c>
      <c r="G3270" s="190" t="s">
        <v>67</v>
      </c>
      <c r="H3270" s="190" t="s">
        <v>670</v>
      </c>
      <c r="I3270" s="482" t="s">
        <v>671</v>
      </c>
    </row>
    <row r="3271" spans="1:10" ht="15" customHeight="1">
      <c r="A3271" s="333"/>
      <c r="C3271" s="193" t="s">
        <v>69</v>
      </c>
      <c r="D3271" s="194" t="s">
        <v>672</v>
      </c>
      <c r="E3271" s="194"/>
      <c r="F3271" s="196"/>
      <c r="G3271" s="196"/>
      <c r="H3271" s="196"/>
      <c r="I3271" s="464"/>
    </row>
    <row r="3272" spans="1:10" ht="15" customHeight="1">
      <c r="A3272" s="333"/>
      <c r="C3272" s="700" t="s">
        <v>674</v>
      </c>
      <c r="D3272" s="195" t="s">
        <v>8</v>
      </c>
      <c r="E3272" s="195"/>
      <c r="F3272" s="200" t="s">
        <v>10</v>
      </c>
      <c r="G3272" s="326">
        <v>1</v>
      </c>
      <c r="H3272" s="62">
        <v>176000</v>
      </c>
      <c r="I3272" s="203">
        <f>G3272*H3272</f>
        <v>176000</v>
      </c>
    </row>
    <row r="3273" spans="1:10" ht="15" customHeight="1">
      <c r="A3273" s="333"/>
      <c r="C3273" s="700" t="s">
        <v>676</v>
      </c>
      <c r="D3273" s="195" t="s">
        <v>106</v>
      </c>
      <c r="E3273" s="195"/>
      <c r="F3273" s="200" t="s">
        <v>10</v>
      </c>
      <c r="G3273" s="326">
        <v>0.25</v>
      </c>
      <c r="H3273" s="62">
        <v>186000</v>
      </c>
      <c r="I3273" s="203">
        <f>G3273*H3273</f>
        <v>46500</v>
      </c>
    </row>
    <row r="3274" spans="1:10" ht="15" customHeight="1">
      <c r="A3274" s="333"/>
      <c r="C3274" s="700" t="s">
        <v>679</v>
      </c>
      <c r="D3274" s="195" t="s">
        <v>29</v>
      </c>
      <c r="E3274" s="195"/>
      <c r="F3274" s="200" t="s">
        <v>10</v>
      </c>
      <c r="G3274" s="326">
        <v>2.5000000000000001E-2</v>
      </c>
      <c r="H3274" s="62">
        <v>196000</v>
      </c>
      <c r="I3274" s="203">
        <f>G3274*H3274</f>
        <v>4900</v>
      </c>
    </row>
    <row r="3275" spans="1:10" ht="15" customHeight="1">
      <c r="A3275" s="333"/>
      <c r="C3275" s="700" t="s">
        <v>680</v>
      </c>
      <c r="D3275" s="195" t="s">
        <v>31</v>
      </c>
      <c r="E3275" s="195"/>
      <c r="F3275" s="200" t="s">
        <v>10</v>
      </c>
      <c r="G3275" s="326">
        <v>0.1</v>
      </c>
      <c r="H3275" s="62">
        <v>206000</v>
      </c>
      <c r="I3275" s="203">
        <f>G3275*H3275</f>
        <v>20600</v>
      </c>
    </row>
    <row r="3276" spans="1:10" ht="15" customHeight="1">
      <c r="A3276" s="333"/>
      <c r="C3276" s="204" t="s">
        <v>708</v>
      </c>
      <c r="D3276" s="215"/>
      <c r="E3276" s="215"/>
      <c r="F3276" s="216"/>
      <c r="G3276" s="681"/>
      <c r="H3276" s="466"/>
      <c r="I3276" s="208">
        <f>SUM(I3272:I3275)</f>
        <v>248000</v>
      </c>
    </row>
    <row r="3277" spans="1:10" ht="15" customHeight="1">
      <c r="A3277" s="333"/>
      <c r="C3277" s="250" t="s">
        <v>72</v>
      </c>
      <c r="D3277" s="195" t="s">
        <v>73</v>
      </c>
      <c r="E3277" s="195"/>
      <c r="F3277" s="196"/>
      <c r="G3277" s="196"/>
      <c r="H3277" s="196"/>
      <c r="I3277" s="464"/>
    </row>
    <row r="3278" spans="1:10" ht="15" customHeight="1">
      <c r="A3278" s="333"/>
      <c r="C3278" s="209" t="s">
        <v>674</v>
      </c>
      <c r="D3278" s="195" t="s">
        <v>1290</v>
      </c>
      <c r="E3278" s="195"/>
      <c r="F3278" s="210" t="s">
        <v>120</v>
      </c>
      <c r="G3278" s="212">
        <v>306</v>
      </c>
      <c r="H3278" s="202">
        <f>BAHAN!$G$449</f>
        <v>1820</v>
      </c>
      <c r="I3278" s="203">
        <f>G3278*H3278</f>
        <v>556920</v>
      </c>
    </row>
    <row r="3279" spans="1:10" ht="15" customHeight="1">
      <c r="A3279" s="333"/>
      <c r="C3279" s="209" t="s">
        <v>676</v>
      </c>
      <c r="D3279" s="195" t="s">
        <v>663</v>
      </c>
      <c r="E3279" s="195"/>
      <c r="F3279" s="210" t="s">
        <v>120</v>
      </c>
      <c r="G3279" s="212">
        <v>832</v>
      </c>
      <c r="H3279" s="202">
        <f>BAHAN!$G$260</f>
        <v>474.42857142857144</v>
      </c>
      <c r="I3279" s="203">
        <f>G3279*H3279</f>
        <v>394724.57142857142</v>
      </c>
    </row>
    <row r="3280" spans="1:10" ht="15" customHeight="1">
      <c r="A3280" s="333"/>
      <c r="C3280" s="209" t="s">
        <v>679</v>
      </c>
      <c r="D3280" s="195" t="s">
        <v>1272</v>
      </c>
      <c r="E3280" s="195"/>
      <c r="F3280" s="210" t="s">
        <v>120</v>
      </c>
      <c r="G3280" s="212">
        <v>1009</v>
      </c>
      <c r="H3280" s="202">
        <f>BAHAN!$G$194</f>
        <v>396.63703703703703</v>
      </c>
      <c r="I3280" s="203">
        <f>G3280*H3280</f>
        <v>400206.77037037036</v>
      </c>
    </row>
    <row r="3281" spans="1:10" ht="15" customHeight="1">
      <c r="A3281" s="333"/>
      <c r="C3281" s="209" t="s">
        <v>680</v>
      </c>
      <c r="D3281" s="195" t="s">
        <v>141</v>
      </c>
      <c r="E3281" s="195"/>
      <c r="F3281" s="210" t="s">
        <v>493</v>
      </c>
      <c r="G3281" s="212">
        <v>202</v>
      </c>
      <c r="H3281" s="202">
        <f>BAHAN!$G$6</f>
        <v>100</v>
      </c>
      <c r="I3281" s="203">
        <f>G3281*H3281</f>
        <v>20200</v>
      </c>
    </row>
    <row r="3282" spans="1:10" ht="15" customHeight="1">
      <c r="A3282" s="333"/>
      <c r="C3282" s="204" t="s">
        <v>85</v>
      </c>
      <c r="D3282" s="215"/>
      <c r="E3282" s="215"/>
      <c r="F3282" s="216"/>
      <c r="G3282" s="216"/>
      <c r="H3282" s="466"/>
      <c r="I3282" s="208">
        <f>SUM(I3278:I3281)</f>
        <v>1372051.3417989416</v>
      </c>
    </row>
    <row r="3283" spans="1:10" ht="15" customHeight="1">
      <c r="A3283" s="333"/>
      <c r="B3283" s="113"/>
      <c r="C3283" s="193" t="s">
        <v>86</v>
      </c>
      <c r="D3283" s="194" t="s">
        <v>87</v>
      </c>
      <c r="E3283" s="194"/>
      <c r="F3283" s="196"/>
      <c r="G3283" s="196"/>
      <c r="H3283" s="196"/>
      <c r="I3283" s="198"/>
      <c r="J3283" s="47"/>
    </row>
    <row r="3284" spans="1:10" ht="15" customHeight="1">
      <c r="A3284" s="333"/>
      <c r="C3284" s="250">
        <v>1</v>
      </c>
      <c r="D3284" s="195" t="s">
        <v>1287</v>
      </c>
      <c r="E3284" s="195"/>
      <c r="F3284" s="210" t="s">
        <v>778</v>
      </c>
      <c r="G3284" s="211">
        <v>0.14749999999999999</v>
      </c>
      <c r="H3284" s="202">
        <v>1</v>
      </c>
      <c r="I3284" s="203">
        <f>G3284*H3284</f>
        <v>0.14749999999999999</v>
      </c>
    </row>
    <row r="3285" spans="1:10" ht="15" customHeight="1">
      <c r="A3285" s="333"/>
      <c r="C3285" s="204" t="s">
        <v>88</v>
      </c>
      <c r="D3285" s="215"/>
      <c r="E3285" s="215"/>
      <c r="F3285" s="216"/>
      <c r="G3285" s="216"/>
      <c r="H3285" s="466"/>
      <c r="I3285" s="208">
        <f>SUM(I3284)</f>
        <v>0.14749999999999999</v>
      </c>
    </row>
    <row r="3286" spans="1:10" ht="15" customHeight="1">
      <c r="A3286" s="333"/>
      <c r="C3286" s="220" t="s">
        <v>89</v>
      </c>
      <c r="D3286" s="221" t="s">
        <v>90</v>
      </c>
      <c r="E3286" s="682"/>
      <c r="F3286" s="222"/>
      <c r="G3286" s="222"/>
      <c r="H3286" s="225"/>
      <c r="I3286" s="224">
        <f>I3285+I3282+I3276</f>
        <v>1620051.4892989416</v>
      </c>
    </row>
    <row r="3287" spans="1:10" ht="15" customHeight="1">
      <c r="A3287" s="333"/>
      <c r="C3287" s="220" t="s">
        <v>91</v>
      </c>
      <c r="D3287" s="221" t="s">
        <v>977</v>
      </c>
      <c r="E3287" s="682"/>
      <c r="F3287" s="222"/>
      <c r="G3287" s="225"/>
      <c r="H3287" s="96">
        <f>$M$3</f>
        <v>0.1</v>
      </c>
      <c r="I3287" s="224">
        <f>I3286*H3287</f>
        <v>162005.14892989417</v>
      </c>
    </row>
    <row r="3288" spans="1:10" ht="15" customHeight="1">
      <c r="A3288" s="333"/>
      <c r="C3288" s="329" t="s">
        <v>93</v>
      </c>
      <c r="D3288" s="330" t="s">
        <v>94</v>
      </c>
      <c r="E3288" s="688"/>
      <c r="F3288" s="247"/>
      <c r="G3288" s="247"/>
      <c r="H3288" s="399"/>
      <c r="I3288" s="303">
        <f>SUM(I3286:I3287)</f>
        <v>1782056.6382288358</v>
      </c>
    </row>
    <row r="3289" spans="1:10" ht="15" customHeight="1">
      <c r="A3289" s="333"/>
      <c r="D3289" s="46"/>
      <c r="E3289" s="335"/>
      <c r="F3289" s="335"/>
      <c r="G3289" s="336"/>
      <c r="H3289" s="337"/>
      <c r="I3289" s="47"/>
    </row>
    <row r="3290" spans="1:10" ht="15" customHeight="1">
      <c r="A3290" s="333"/>
      <c r="C3290" s="574" t="s">
        <v>1291</v>
      </c>
      <c r="D3290" s="1311" t="s">
        <v>1292</v>
      </c>
      <c r="E3290" s="1312"/>
      <c r="F3290" s="1312"/>
      <c r="G3290" s="1312"/>
      <c r="H3290" s="1313"/>
      <c r="I3290" s="188">
        <f>ROUNDDOWN(I3309,-2)</f>
        <v>1838700</v>
      </c>
    </row>
    <row r="3291" spans="1:10" ht="15" customHeight="1">
      <c r="A3291" s="333"/>
      <c r="C3291" s="189" t="s">
        <v>65</v>
      </c>
      <c r="D3291" s="190" t="s">
        <v>66</v>
      </c>
      <c r="E3291" s="190"/>
      <c r="F3291" s="190" t="s">
        <v>669</v>
      </c>
      <c r="G3291" s="190" t="s">
        <v>67</v>
      </c>
      <c r="H3291" s="190" t="s">
        <v>670</v>
      </c>
      <c r="I3291" s="482" t="s">
        <v>671</v>
      </c>
    </row>
    <row r="3292" spans="1:10" ht="15" customHeight="1">
      <c r="A3292" s="333"/>
      <c r="C3292" s="193" t="s">
        <v>69</v>
      </c>
      <c r="D3292" s="194" t="s">
        <v>672</v>
      </c>
      <c r="E3292" s="194"/>
      <c r="F3292" s="196"/>
      <c r="G3292" s="196"/>
      <c r="H3292" s="196"/>
      <c r="I3292" s="464"/>
    </row>
    <row r="3293" spans="1:10" ht="15" customHeight="1">
      <c r="A3293" s="333"/>
      <c r="C3293" s="700" t="s">
        <v>674</v>
      </c>
      <c r="D3293" s="195" t="s">
        <v>8</v>
      </c>
      <c r="E3293" s="195"/>
      <c r="F3293" s="200" t="s">
        <v>10</v>
      </c>
      <c r="G3293" s="326">
        <v>1</v>
      </c>
      <c r="H3293" s="62">
        <v>176000</v>
      </c>
      <c r="I3293" s="203">
        <f>G3293*H3293</f>
        <v>176000</v>
      </c>
    </row>
    <row r="3294" spans="1:10" ht="15" customHeight="1">
      <c r="A3294" s="333"/>
      <c r="C3294" s="700" t="s">
        <v>676</v>
      </c>
      <c r="D3294" s="195" t="s">
        <v>106</v>
      </c>
      <c r="E3294" s="195"/>
      <c r="F3294" s="200" t="s">
        <v>10</v>
      </c>
      <c r="G3294" s="326">
        <v>0.25</v>
      </c>
      <c r="H3294" s="62">
        <v>186000</v>
      </c>
      <c r="I3294" s="203">
        <f>G3294*H3294</f>
        <v>46500</v>
      </c>
    </row>
    <row r="3295" spans="1:10" ht="15" customHeight="1">
      <c r="A3295" s="333"/>
      <c r="C3295" s="700" t="s">
        <v>679</v>
      </c>
      <c r="D3295" s="195" t="s">
        <v>29</v>
      </c>
      <c r="E3295" s="195"/>
      <c r="F3295" s="200" t="s">
        <v>10</v>
      </c>
      <c r="G3295" s="326">
        <v>2.5000000000000001E-2</v>
      </c>
      <c r="H3295" s="62">
        <v>196000</v>
      </c>
      <c r="I3295" s="203">
        <f>G3295*H3295</f>
        <v>4900</v>
      </c>
    </row>
    <row r="3296" spans="1:10" ht="15" customHeight="1">
      <c r="A3296" s="333"/>
      <c r="C3296" s="700" t="s">
        <v>680</v>
      </c>
      <c r="D3296" s="195" t="s">
        <v>31</v>
      </c>
      <c r="E3296" s="195"/>
      <c r="F3296" s="200" t="s">
        <v>10</v>
      </c>
      <c r="G3296" s="326">
        <v>0.1</v>
      </c>
      <c r="H3296" s="62">
        <v>206000</v>
      </c>
      <c r="I3296" s="203">
        <f>G3296*H3296</f>
        <v>20600</v>
      </c>
    </row>
    <row r="3297" spans="1:10" ht="15" customHeight="1">
      <c r="A3297" s="333"/>
      <c r="C3297" s="204" t="s">
        <v>708</v>
      </c>
      <c r="D3297" s="215"/>
      <c r="E3297" s="215"/>
      <c r="F3297" s="216"/>
      <c r="G3297" s="681"/>
      <c r="H3297" s="466"/>
      <c r="I3297" s="208">
        <f>SUM(I3293:I3296)</f>
        <v>248000</v>
      </c>
    </row>
    <row r="3298" spans="1:10" ht="15" customHeight="1">
      <c r="A3298" s="333"/>
      <c r="C3298" s="193" t="s">
        <v>72</v>
      </c>
      <c r="D3298" s="194" t="s">
        <v>73</v>
      </c>
      <c r="E3298" s="194"/>
      <c r="F3298" s="196"/>
      <c r="G3298" s="196"/>
      <c r="H3298" s="196"/>
      <c r="I3298" s="464"/>
    </row>
    <row r="3299" spans="1:10" ht="15" customHeight="1">
      <c r="A3299" s="333"/>
      <c r="C3299" s="209" t="s">
        <v>674</v>
      </c>
      <c r="D3299" s="195" t="s">
        <v>659</v>
      </c>
      <c r="E3299" s="195"/>
      <c r="F3299" s="210" t="s">
        <v>120</v>
      </c>
      <c r="G3299" s="212">
        <v>322</v>
      </c>
      <c r="H3299" s="202">
        <f>BAHAN!$G$449</f>
        <v>1820</v>
      </c>
      <c r="I3299" s="203">
        <f>G3299*H3299</f>
        <v>586040</v>
      </c>
    </row>
    <row r="3300" spans="1:10" ht="15" customHeight="1">
      <c r="A3300" s="333"/>
      <c r="C3300" s="209" t="s">
        <v>676</v>
      </c>
      <c r="D3300" s="195" t="s">
        <v>663</v>
      </c>
      <c r="E3300" s="195"/>
      <c r="F3300" s="210" t="s">
        <v>120</v>
      </c>
      <c r="G3300" s="212">
        <v>817</v>
      </c>
      <c r="H3300" s="202">
        <f>BAHAN!$G$260</f>
        <v>474.42857142857144</v>
      </c>
      <c r="I3300" s="203">
        <f>G3300*H3300</f>
        <v>387608.1428571429</v>
      </c>
    </row>
    <row r="3301" spans="1:10" ht="15" customHeight="1">
      <c r="A3301" s="333"/>
      <c r="B3301" s="113"/>
      <c r="C3301" s="209" t="s">
        <v>679</v>
      </c>
      <c r="D3301" s="195" t="s">
        <v>1272</v>
      </c>
      <c r="E3301" s="195"/>
      <c r="F3301" s="210" t="s">
        <v>120</v>
      </c>
      <c r="G3301" s="212">
        <v>1009</v>
      </c>
      <c r="H3301" s="202">
        <f>BAHAN!$G$194</f>
        <v>396.63703703703703</v>
      </c>
      <c r="I3301" s="203">
        <f>G3301*H3301</f>
        <v>400206.77037037036</v>
      </c>
      <c r="J3301" s="47"/>
    </row>
    <row r="3302" spans="1:10" ht="15" customHeight="1">
      <c r="A3302" s="333"/>
      <c r="C3302" s="209" t="s">
        <v>680</v>
      </c>
      <c r="D3302" s="195" t="s">
        <v>141</v>
      </c>
      <c r="E3302" s="195"/>
      <c r="F3302" s="210" t="s">
        <v>493</v>
      </c>
      <c r="G3302" s="212">
        <v>202</v>
      </c>
      <c r="H3302" s="202">
        <f>BAHAN!$G$6</f>
        <v>100</v>
      </c>
      <c r="I3302" s="203">
        <f>G3302*H3302</f>
        <v>20200</v>
      </c>
    </row>
    <row r="3303" spans="1:10" ht="15" customHeight="1">
      <c r="A3303" s="333"/>
      <c r="C3303" s="204" t="s">
        <v>85</v>
      </c>
      <c r="D3303" s="215"/>
      <c r="E3303" s="215"/>
      <c r="F3303" s="216"/>
      <c r="G3303" s="216"/>
      <c r="H3303" s="466"/>
      <c r="I3303" s="208">
        <f>SUM(I3299:I3302)</f>
        <v>1394054.9132275134</v>
      </c>
    </row>
    <row r="3304" spans="1:10" ht="15" customHeight="1">
      <c r="A3304" s="333"/>
      <c r="C3304" s="193" t="s">
        <v>86</v>
      </c>
      <c r="D3304" s="194" t="s">
        <v>87</v>
      </c>
      <c r="E3304" s="194"/>
      <c r="F3304" s="196"/>
      <c r="G3304" s="196"/>
      <c r="H3304" s="196"/>
      <c r="I3304" s="198"/>
    </row>
    <row r="3305" spans="1:10" ht="15" customHeight="1">
      <c r="A3305" s="333"/>
      <c r="C3305" s="250">
        <v>1</v>
      </c>
      <c r="D3305" s="195" t="s">
        <v>1287</v>
      </c>
      <c r="E3305" s="195"/>
      <c r="F3305" s="210" t="s">
        <v>778</v>
      </c>
      <c r="G3305" s="211">
        <v>0.14749999999999999</v>
      </c>
      <c r="H3305" s="202">
        <f>BAHAN!$G$566</f>
        <v>200000</v>
      </c>
      <c r="I3305" s="203">
        <f>G3305*H3305</f>
        <v>29500</v>
      </c>
    </row>
    <row r="3306" spans="1:10" ht="15" customHeight="1">
      <c r="A3306" s="333"/>
      <c r="C3306" s="204" t="s">
        <v>88</v>
      </c>
      <c r="D3306" s="215"/>
      <c r="E3306" s="215"/>
      <c r="F3306" s="216"/>
      <c r="G3306" s="216"/>
      <c r="H3306" s="466"/>
      <c r="I3306" s="708">
        <f>SUM(I3305)</f>
        <v>29500</v>
      </c>
    </row>
    <row r="3307" spans="1:10" ht="15" customHeight="1">
      <c r="A3307" s="333"/>
      <c r="C3307" s="220" t="s">
        <v>89</v>
      </c>
      <c r="D3307" s="221" t="s">
        <v>90</v>
      </c>
      <c r="E3307" s="682"/>
      <c r="F3307" s="682"/>
      <c r="G3307" s="222"/>
      <c r="H3307" s="683"/>
      <c r="I3307" s="224">
        <f>I3306+I3303+I3297</f>
        <v>1671554.9132275134</v>
      </c>
    </row>
    <row r="3308" spans="1:10" ht="15" customHeight="1">
      <c r="A3308" s="333"/>
      <c r="C3308" s="227" t="s">
        <v>91</v>
      </c>
      <c r="D3308" s="228" t="s">
        <v>977</v>
      </c>
      <c r="E3308" s="684"/>
      <c r="F3308" s="684"/>
      <c r="G3308" s="313"/>
      <c r="H3308" s="96">
        <f>$M$3</f>
        <v>0.1</v>
      </c>
      <c r="I3308" s="315">
        <f>I3307*H3308</f>
        <v>167155.49132275136</v>
      </c>
    </row>
    <row r="3309" spans="1:10" ht="15" customHeight="1">
      <c r="A3309" s="333"/>
      <c r="C3309" s="316" t="s">
        <v>93</v>
      </c>
      <c r="D3309" s="317" t="s">
        <v>94</v>
      </c>
      <c r="E3309" s="323"/>
      <c r="F3309" s="323"/>
      <c r="G3309" s="244"/>
      <c r="H3309" s="686"/>
      <c r="I3309" s="320">
        <f>SUM(I3307:I3308)</f>
        <v>1838710.4045502648</v>
      </c>
    </row>
    <row r="3310" spans="1:10" ht="15" customHeight="1">
      <c r="A3310" s="333"/>
      <c r="D3310" s="46"/>
      <c r="F3310" s="335"/>
      <c r="G3310" s="336"/>
      <c r="H3310" s="112"/>
      <c r="I3310" s="47"/>
    </row>
    <row r="3311" spans="1:10" ht="15" customHeight="1">
      <c r="A3311" s="333"/>
      <c r="C3311" s="574" t="s">
        <v>1293</v>
      </c>
      <c r="D3311" s="1312" t="s">
        <v>1294</v>
      </c>
      <c r="E3311" s="1312"/>
      <c r="F3311" s="1312"/>
      <c r="G3311" s="1312"/>
      <c r="H3311" s="1313"/>
      <c r="I3311" s="188">
        <f>ROUNDDOWN(I3330,-2)</f>
        <v>1876600</v>
      </c>
    </row>
    <row r="3312" spans="1:10" ht="15" customHeight="1">
      <c r="A3312" s="333"/>
      <c r="C3312" s="189" t="s">
        <v>65</v>
      </c>
      <c r="D3312" s="190" t="s">
        <v>66</v>
      </c>
      <c r="E3312" s="190"/>
      <c r="F3312" s="190" t="s">
        <v>669</v>
      </c>
      <c r="G3312" s="190" t="s">
        <v>67</v>
      </c>
      <c r="H3312" s="190" t="s">
        <v>670</v>
      </c>
      <c r="I3312" s="482" t="s">
        <v>671</v>
      </c>
    </row>
    <row r="3313" spans="1:10" ht="15" customHeight="1">
      <c r="A3313" s="333"/>
      <c r="C3313" s="193" t="s">
        <v>69</v>
      </c>
      <c r="D3313" s="194" t="s">
        <v>672</v>
      </c>
      <c r="E3313" s="194"/>
      <c r="F3313" s="196"/>
      <c r="G3313" s="196"/>
      <c r="H3313" s="196"/>
      <c r="I3313" s="464"/>
    </row>
    <row r="3314" spans="1:10" ht="15" customHeight="1">
      <c r="A3314" s="333"/>
      <c r="C3314" s="700" t="s">
        <v>674</v>
      </c>
      <c r="D3314" s="195" t="s">
        <v>8</v>
      </c>
      <c r="E3314" s="195"/>
      <c r="F3314" s="200" t="s">
        <v>10</v>
      </c>
      <c r="G3314" s="326">
        <v>1</v>
      </c>
      <c r="H3314" s="62">
        <v>176000</v>
      </c>
      <c r="I3314" s="203">
        <f>G3314*H3314</f>
        <v>176000</v>
      </c>
    </row>
    <row r="3315" spans="1:10" ht="15" customHeight="1">
      <c r="A3315" s="333"/>
      <c r="C3315" s="700" t="s">
        <v>676</v>
      </c>
      <c r="D3315" s="195" t="s">
        <v>106</v>
      </c>
      <c r="E3315" s="195"/>
      <c r="F3315" s="200" t="s">
        <v>10</v>
      </c>
      <c r="G3315" s="326">
        <v>0.25</v>
      </c>
      <c r="H3315" s="62">
        <v>186000</v>
      </c>
      <c r="I3315" s="203">
        <f>G3315*H3315</f>
        <v>46500</v>
      </c>
    </row>
    <row r="3316" spans="1:10" ht="15" customHeight="1">
      <c r="A3316" s="333"/>
      <c r="C3316" s="700" t="s">
        <v>679</v>
      </c>
      <c r="D3316" s="195" t="s">
        <v>29</v>
      </c>
      <c r="E3316" s="195"/>
      <c r="F3316" s="200" t="s">
        <v>10</v>
      </c>
      <c r="G3316" s="326">
        <v>2.5000000000000001E-2</v>
      </c>
      <c r="H3316" s="62">
        <v>196000</v>
      </c>
      <c r="I3316" s="203">
        <f>G3316*H3316</f>
        <v>4900</v>
      </c>
    </row>
    <row r="3317" spans="1:10" ht="15" customHeight="1">
      <c r="A3317" s="333"/>
      <c r="C3317" s="700" t="s">
        <v>680</v>
      </c>
      <c r="D3317" s="195" t="s">
        <v>31</v>
      </c>
      <c r="E3317" s="195"/>
      <c r="F3317" s="200" t="s">
        <v>10</v>
      </c>
      <c r="G3317" s="326">
        <v>0.1</v>
      </c>
      <c r="H3317" s="62">
        <v>206000</v>
      </c>
      <c r="I3317" s="203">
        <f>G3317*H3317</f>
        <v>20600</v>
      </c>
    </row>
    <row r="3318" spans="1:10" ht="15" customHeight="1">
      <c r="A3318" s="333"/>
      <c r="C3318" s="204" t="s">
        <v>708</v>
      </c>
      <c r="D3318" s="215"/>
      <c r="E3318" s="215"/>
      <c r="F3318" s="216"/>
      <c r="G3318" s="681"/>
      <c r="H3318" s="466"/>
      <c r="I3318" s="224">
        <f>SUM(I3314:I3317)</f>
        <v>248000</v>
      </c>
    </row>
    <row r="3319" spans="1:10" ht="15" customHeight="1">
      <c r="A3319" s="333"/>
      <c r="B3319" s="113"/>
      <c r="C3319" s="193" t="s">
        <v>72</v>
      </c>
      <c r="D3319" s="194" t="s">
        <v>73</v>
      </c>
      <c r="E3319" s="194"/>
      <c r="F3319" s="196"/>
      <c r="G3319" s="196"/>
      <c r="H3319" s="196"/>
      <c r="I3319" s="464"/>
      <c r="J3319" s="47"/>
    </row>
    <row r="3320" spans="1:10" ht="15" customHeight="1">
      <c r="A3320" s="333"/>
      <c r="C3320" s="209" t="s">
        <v>674</v>
      </c>
      <c r="D3320" s="195" t="s">
        <v>659</v>
      </c>
      <c r="E3320" s="195"/>
      <c r="F3320" s="210" t="s">
        <v>120</v>
      </c>
      <c r="G3320" s="212">
        <v>348</v>
      </c>
      <c r="H3320" s="202">
        <f>BAHAN!$G$449</f>
        <v>1820</v>
      </c>
      <c r="I3320" s="203">
        <f>G3320*H3320</f>
        <v>633360</v>
      </c>
    </row>
    <row r="3321" spans="1:10" ht="15" customHeight="1">
      <c r="A3321" s="333"/>
      <c r="C3321" s="209" t="s">
        <v>676</v>
      </c>
      <c r="D3321" s="195" t="s">
        <v>663</v>
      </c>
      <c r="E3321" s="195"/>
      <c r="F3321" s="210" t="s">
        <v>120</v>
      </c>
      <c r="G3321" s="212">
        <v>790</v>
      </c>
      <c r="H3321" s="202">
        <f>BAHAN!$G$260</f>
        <v>474.42857142857144</v>
      </c>
      <c r="I3321" s="203">
        <f>G3321*H3321</f>
        <v>374798.57142857142</v>
      </c>
    </row>
    <row r="3322" spans="1:10" ht="15" customHeight="1">
      <c r="A3322" s="333"/>
      <c r="C3322" s="209" t="s">
        <v>679</v>
      </c>
      <c r="D3322" s="195" t="s">
        <v>1272</v>
      </c>
      <c r="E3322" s="195"/>
      <c r="F3322" s="210" t="s">
        <v>120</v>
      </c>
      <c r="G3322" s="212">
        <v>1009</v>
      </c>
      <c r="H3322" s="202">
        <f>BAHAN!$G$194</f>
        <v>396.63703703703703</v>
      </c>
      <c r="I3322" s="203">
        <f>G3322*H3322</f>
        <v>400206.77037037036</v>
      </c>
    </row>
    <row r="3323" spans="1:10" ht="15" customHeight="1">
      <c r="A3323" s="333"/>
      <c r="C3323" s="209" t="s">
        <v>680</v>
      </c>
      <c r="D3323" s="195" t="s">
        <v>141</v>
      </c>
      <c r="E3323" s="195"/>
      <c r="F3323" s="210" t="s">
        <v>493</v>
      </c>
      <c r="G3323" s="212">
        <v>202</v>
      </c>
      <c r="H3323" s="202">
        <f>BAHAN!$G$6</f>
        <v>100</v>
      </c>
      <c r="I3323" s="203">
        <f>G3323*H3323</f>
        <v>20200</v>
      </c>
    </row>
    <row r="3324" spans="1:10" ht="15" customHeight="1">
      <c r="A3324" s="333"/>
      <c r="C3324" s="204" t="s">
        <v>85</v>
      </c>
      <c r="D3324" s="215"/>
      <c r="E3324" s="215"/>
      <c r="F3324" s="216"/>
      <c r="G3324" s="216"/>
      <c r="H3324" s="466"/>
      <c r="I3324" s="208">
        <f>SUM(I3320:I3323)</f>
        <v>1428565.3417989416</v>
      </c>
    </row>
    <row r="3325" spans="1:10" ht="15" customHeight="1">
      <c r="A3325" s="333"/>
      <c r="C3325" s="193" t="s">
        <v>86</v>
      </c>
      <c r="D3325" s="194" t="s">
        <v>87</v>
      </c>
      <c r="E3325" s="194"/>
      <c r="F3325" s="196"/>
      <c r="G3325" s="196"/>
      <c r="H3325" s="196"/>
      <c r="I3325" s="198"/>
    </row>
    <row r="3326" spans="1:10" ht="15" customHeight="1">
      <c r="A3326" s="333"/>
      <c r="C3326" s="250">
        <v>1</v>
      </c>
      <c r="D3326" s="195" t="s">
        <v>1287</v>
      </c>
      <c r="E3326" s="195"/>
      <c r="F3326" s="210" t="s">
        <v>778</v>
      </c>
      <c r="G3326" s="211">
        <v>0.14749999999999999</v>
      </c>
      <c r="H3326" s="202">
        <f>BAHAN!$G$566</f>
        <v>200000</v>
      </c>
      <c r="I3326" s="203">
        <f>G3326*H3326</f>
        <v>29500</v>
      </c>
    </row>
    <row r="3327" spans="1:10" ht="15" customHeight="1">
      <c r="A3327" s="333"/>
      <c r="C3327" s="204" t="s">
        <v>88</v>
      </c>
      <c r="D3327" s="215"/>
      <c r="E3327" s="215"/>
      <c r="F3327" s="216"/>
      <c r="G3327" s="216"/>
      <c r="H3327" s="466"/>
      <c r="I3327" s="208">
        <f>SUM(I3326)</f>
        <v>29500</v>
      </c>
    </row>
    <row r="3328" spans="1:10" ht="15" customHeight="1">
      <c r="A3328" s="333"/>
      <c r="C3328" s="220" t="s">
        <v>89</v>
      </c>
      <c r="D3328" s="221" t="s">
        <v>90</v>
      </c>
      <c r="E3328" s="682"/>
      <c r="F3328" s="222"/>
      <c r="G3328" s="222"/>
      <c r="H3328" s="225"/>
      <c r="I3328" s="224">
        <f>I3327+I3324+I3318</f>
        <v>1706065.3417989416</v>
      </c>
    </row>
    <row r="3329" spans="1:10" ht="15" customHeight="1">
      <c r="A3329" s="333"/>
      <c r="C3329" s="220" t="s">
        <v>91</v>
      </c>
      <c r="D3329" s="221" t="s">
        <v>977</v>
      </c>
      <c r="E3329" s="682"/>
      <c r="F3329" s="222"/>
      <c r="G3329" s="225"/>
      <c r="H3329" s="96">
        <f>$M$3</f>
        <v>0.1</v>
      </c>
      <c r="I3329" s="224">
        <f>I3328*H3329</f>
        <v>170606.53417989417</v>
      </c>
    </row>
    <row r="3330" spans="1:10" ht="15" customHeight="1">
      <c r="A3330" s="333"/>
      <c r="C3330" s="329" t="s">
        <v>93</v>
      </c>
      <c r="D3330" s="330" t="s">
        <v>94</v>
      </c>
      <c r="E3330" s="688"/>
      <c r="F3330" s="247"/>
      <c r="G3330" s="247"/>
      <c r="H3330" s="399"/>
      <c r="I3330" s="303">
        <f>SUM(I3328:I3329)</f>
        <v>1876671.8759788359</v>
      </c>
    </row>
    <row r="3331" spans="1:10" ht="15" customHeight="1">
      <c r="A3331" s="333"/>
      <c r="G3331" s="336"/>
      <c r="H3331" s="112"/>
      <c r="I3331" s="47"/>
    </row>
    <row r="3332" spans="1:10" ht="15" customHeight="1">
      <c r="A3332" s="333"/>
      <c r="C3332" s="574" t="s">
        <v>1295</v>
      </c>
      <c r="D3332" s="1311" t="s">
        <v>1296</v>
      </c>
      <c r="E3332" s="1312"/>
      <c r="F3332" s="1312"/>
      <c r="G3332" s="1312"/>
      <c r="H3332" s="1313"/>
      <c r="I3332" s="188">
        <f>ROUNDDOWN(I3351,-2)</f>
        <v>1906200</v>
      </c>
    </row>
    <row r="3333" spans="1:10" ht="15" customHeight="1">
      <c r="A3333" s="333"/>
      <c r="C3333" s="189" t="s">
        <v>65</v>
      </c>
      <c r="D3333" s="190" t="s">
        <v>66</v>
      </c>
      <c r="E3333" s="190"/>
      <c r="F3333" s="190" t="s">
        <v>669</v>
      </c>
      <c r="G3333" s="190" t="s">
        <v>67</v>
      </c>
      <c r="H3333" s="190" t="s">
        <v>670</v>
      </c>
      <c r="I3333" s="482" t="s">
        <v>671</v>
      </c>
    </row>
    <row r="3334" spans="1:10" ht="15" customHeight="1">
      <c r="A3334" s="333"/>
      <c r="C3334" s="193" t="s">
        <v>69</v>
      </c>
      <c r="D3334" s="194" t="s">
        <v>672</v>
      </c>
      <c r="E3334" s="194"/>
      <c r="F3334" s="196"/>
      <c r="G3334" s="196"/>
      <c r="H3334" s="196"/>
      <c r="I3334" s="464"/>
    </row>
    <row r="3335" spans="1:10" ht="15" customHeight="1">
      <c r="A3335" s="333"/>
      <c r="C3335" s="700" t="s">
        <v>674</v>
      </c>
      <c r="D3335" s="195" t="s">
        <v>8</v>
      </c>
      <c r="E3335" s="195"/>
      <c r="F3335" s="200" t="s">
        <v>10</v>
      </c>
      <c r="G3335" s="326">
        <v>1</v>
      </c>
      <c r="H3335" s="62">
        <v>176000</v>
      </c>
      <c r="I3335" s="203">
        <f>G3335*H3335</f>
        <v>176000</v>
      </c>
    </row>
    <row r="3336" spans="1:10" ht="15" customHeight="1">
      <c r="A3336" s="333"/>
      <c r="C3336" s="700" t="s">
        <v>676</v>
      </c>
      <c r="D3336" s="195" t="s">
        <v>106</v>
      </c>
      <c r="E3336" s="195"/>
      <c r="F3336" s="200" t="s">
        <v>10</v>
      </c>
      <c r="G3336" s="326">
        <v>0.25</v>
      </c>
      <c r="H3336" s="62">
        <v>186000</v>
      </c>
      <c r="I3336" s="203">
        <f>G3336*H3336</f>
        <v>46500</v>
      </c>
    </row>
    <row r="3337" spans="1:10" ht="15" customHeight="1">
      <c r="A3337" s="333"/>
      <c r="C3337" s="700" t="s">
        <v>679</v>
      </c>
      <c r="D3337" s="195" t="s">
        <v>29</v>
      </c>
      <c r="E3337" s="195"/>
      <c r="F3337" s="200" t="s">
        <v>10</v>
      </c>
      <c r="G3337" s="326">
        <v>2.5000000000000001E-2</v>
      </c>
      <c r="H3337" s="62">
        <v>196000</v>
      </c>
      <c r="I3337" s="203">
        <f>G3337*H3337</f>
        <v>4900</v>
      </c>
    </row>
    <row r="3338" spans="1:10" ht="15" customHeight="1">
      <c r="A3338" s="333"/>
      <c r="B3338" s="113"/>
      <c r="C3338" s="700" t="s">
        <v>680</v>
      </c>
      <c r="D3338" s="195" t="s">
        <v>31</v>
      </c>
      <c r="E3338" s="195"/>
      <c r="F3338" s="200" t="s">
        <v>10</v>
      </c>
      <c r="G3338" s="326">
        <v>0.1</v>
      </c>
      <c r="H3338" s="62">
        <v>206000</v>
      </c>
      <c r="I3338" s="203">
        <f>G3338*H3338</f>
        <v>20600</v>
      </c>
      <c r="J3338" s="47"/>
    </row>
    <row r="3339" spans="1:10" ht="15" customHeight="1">
      <c r="A3339" s="333"/>
      <c r="C3339" s="204" t="s">
        <v>708</v>
      </c>
      <c r="D3339" s="215"/>
      <c r="E3339" s="215"/>
      <c r="F3339" s="216"/>
      <c r="G3339" s="681"/>
      <c r="H3339" s="466"/>
      <c r="I3339" s="208">
        <f>SUM(I3335:I3338)</f>
        <v>248000</v>
      </c>
    </row>
    <row r="3340" spans="1:10" ht="15" customHeight="1">
      <c r="A3340" s="333"/>
      <c r="C3340" s="193" t="s">
        <v>72</v>
      </c>
      <c r="D3340" s="194" t="s">
        <v>73</v>
      </c>
      <c r="E3340" s="194"/>
      <c r="F3340" s="196"/>
      <c r="G3340" s="196"/>
      <c r="H3340" s="196"/>
      <c r="I3340" s="464"/>
    </row>
    <row r="3341" spans="1:10" ht="15" customHeight="1">
      <c r="A3341" s="333"/>
      <c r="C3341" s="209" t="s">
        <v>674</v>
      </c>
      <c r="D3341" s="195" t="s">
        <v>659</v>
      </c>
      <c r="E3341" s="195"/>
      <c r="F3341" s="210" t="s">
        <v>120</v>
      </c>
      <c r="G3341" s="212">
        <v>368</v>
      </c>
      <c r="H3341" s="202">
        <f>BAHAN!$G$449</f>
        <v>1820</v>
      </c>
      <c r="I3341" s="203">
        <f>G3341*H3341</f>
        <v>669760</v>
      </c>
    </row>
    <row r="3342" spans="1:10" ht="15" customHeight="1">
      <c r="A3342" s="333"/>
      <c r="C3342" s="209" t="s">
        <v>676</v>
      </c>
      <c r="D3342" s="195" t="s">
        <v>663</v>
      </c>
      <c r="E3342" s="195"/>
      <c r="F3342" s="210" t="s">
        <v>120</v>
      </c>
      <c r="G3342" s="212">
        <v>770</v>
      </c>
      <c r="H3342" s="202">
        <f>BAHAN!$G$260</f>
        <v>474.42857142857144</v>
      </c>
      <c r="I3342" s="203">
        <f>G3342*H3342</f>
        <v>365310</v>
      </c>
    </row>
    <row r="3343" spans="1:10" ht="15" customHeight="1">
      <c r="A3343" s="333"/>
      <c r="C3343" s="209" t="s">
        <v>679</v>
      </c>
      <c r="D3343" s="195" t="s">
        <v>1272</v>
      </c>
      <c r="E3343" s="195"/>
      <c r="F3343" s="210" t="s">
        <v>120</v>
      </c>
      <c r="G3343" s="212">
        <v>1009</v>
      </c>
      <c r="H3343" s="202">
        <f>BAHAN!$G$194</f>
        <v>396.63703703703703</v>
      </c>
      <c r="I3343" s="203">
        <f>G3343*H3343</f>
        <v>400206.77037037036</v>
      </c>
    </row>
    <row r="3344" spans="1:10" ht="15" customHeight="1">
      <c r="A3344" s="333"/>
      <c r="C3344" s="209" t="s">
        <v>680</v>
      </c>
      <c r="D3344" s="195" t="s">
        <v>141</v>
      </c>
      <c r="E3344" s="195"/>
      <c r="F3344" s="210" t="s">
        <v>493</v>
      </c>
      <c r="G3344" s="212">
        <v>202</v>
      </c>
      <c r="H3344" s="202">
        <f>BAHAN!$G$6</f>
        <v>100</v>
      </c>
      <c r="I3344" s="203">
        <f>G3344*H3344</f>
        <v>20200</v>
      </c>
    </row>
    <row r="3345" spans="1:10" ht="15" customHeight="1">
      <c r="A3345" s="333"/>
      <c r="C3345" s="204" t="s">
        <v>85</v>
      </c>
      <c r="D3345" s="215"/>
      <c r="E3345" s="215"/>
      <c r="F3345" s="216"/>
      <c r="G3345" s="216"/>
      <c r="H3345" s="466"/>
      <c r="I3345" s="208">
        <f>SUM(I3341:I3344)</f>
        <v>1455476.7703703702</v>
      </c>
    </row>
    <row r="3346" spans="1:10" ht="15" customHeight="1">
      <c r="A3346" s="333"/>
      <c r="C3346" s="193" t="s">
        <v>86</v>
      </c>
      <c r="D3346" s="194" t="s">
        <v>87</v>
      </c>
      <c r="E3346" s="194"/>
      <c r="F3346" s="196"/>
      <c r="G3346" s="196"/>
      <c r="H3346" s="196"/>
      <c r="I3346" s="198"/>
    </row>
    <row r="3347" spans="1:10" ht="15" customHeight="1">
      <c r="A3347" s="333"/>
      <c r="C3347" s="250">
        <v>1</v>
      </c>
      <c r="D3347" s="195" t="s">
        <v>1287</v>
      </c>
      <c r="E3347" s="195"/>
      <c r="F3347" s="210" t="s">
        <v>778</v>
      </c>
      <c r="G3347" s="211">
        <v>0.14749999999999999</v>
      </c>
      <c r="H3347" s="202">
        <f>BAHAN!$G$566</f>
        <v>200000</v>
      </c>
      <c r="I3347" s="203">
        <f>G3347*H3347</f>
        <v>29500</v>
      </c>
    </row>
    <row r="3348" spans="1:10" ht="15" customHeight="1">
      <c r="A3348" s="333"/>
      <c r="C3348" s="204" t="s">
        <v>88</v>
      </c>
      <c r="D3348" s="215"/>
      <c r="E3348" s="215"/>
      <c r="F3348" s="216"/>
      <c r="G3348" s="216"/>
      <c r="H3348" s="466"/>
      <c r="I3348" s="208">
        <f>SUM(I3347)</f>
        <v>29500</v>
      </c>
    </row>
    <row r="3349" spans="1:10" ht="15" customHeight="1">
      <c r="A3349" s="333"/>
      <c r="C3349" s="220" t="s">
        <v>89</v>
      </c>
      <c r="D3349" s="221" t="s">
        <v>90</v>
      </c>
      <c r="E3349" s="682"/>
      <c r="F3349" s="222"/>
      <c r="G3349" s="222"/>
      <c r="H3349" s="225"/>
      <c r="I3349" s="224">
        <f>I3348+I3345+I3339</f>
        <v>1732976.7703703702</v>
      </c>
    </row>
    <row r="3350" spans="1:10" ht="15" customHeight="1">
      <c r="A3350" s="333"/>
      <c r="C3350" s="227" t="s">
        <v>91</v>
      </c>
      <c r="D3350" s="228" t="s">
        <v>977</v>
      </c>
      <c r="E3350" s="684"/>
      <c r="F3350" s="229"/>
      <c r="G3350" s="313"/>
      <c r="H3350" s="96">
        <f>$M$3</f>
        <v>0.1</v>
      </c>
      <c r="I3350" s="315">
        <f>I3349*H3350</f>
        <v>173297.67703703704</v>
      </c>
    </row>
    <row r="3351" spans="1:10" ht="15" customHeight="1">
      <c r="A3351" s="333"/>
      <c r="C3351" s="316" t="s">
        <v>93</v>
      </c>
      <c r="D3351" s="317" t="s">
        <v>94</v>
      </c>
      <c r="E3351" s="323"/>
      <c r="F3351" s="244"/>
      <c r="G3351" s="244"/>
      <c r="H3351" s="401"/>
      <c r="I3351" s="320">
        <f>SUM(I3349:I3350)</f>
        <v>1906274.4474074072</v>
      </c>
    </row>
    <row r="3352" spans="1:10" ht="15" customHeight="1">
      <c r="A3352" s="333"/>
      <c r="C3352" s="46"/>
      <c r="D3352" s="46"/>
      <c r="G3352" s="102"/>
      <c r="H3352" s="112"/>
      <c r="I3352" s="47"/>
    </row>
    <row r="3353" spans="1:10" ht="15" customHeight="1">
      <c r="A3353" s="333"/>
      <c r="C3353" s="574" t="s">
        <v>1297</v>
      </c>
      <c r="D3353" s="1311" t="s">
        <v>1298</v>
      </c>
      <c r="E3353" s="1312"/>
      <c r="F3353" s="1312"/>
      <c r="G3353" s="1312"/>
      <c r="H3353" s="1313"/>
      <c r="I3353" s="188">
        <f>ROUNDDOWN(I3372,-2)</f>
        <v>1963900</v>
      </c>
    </row>
    <row r="3354" spans="1:10" ht="15" customHeight="1">
      <c r="A3354" s="333"/>
      <c r="C3354" s="189" t="s">
        <v>65</v>
      </c>
      <c r="D3354" s="190" t="s">
        <v>66</v>
      </c>
      <c r="E3354" s="190"/>
      <c r="F3354" s="190" t="s">
        <v>669</v>
      </c>
      <c r="G3354" s="190" t="s">
        <v>67</v>
      </c>
      <c r="H3354" s="190" t="s">
        <v>670</v>
      </c>
      <c r="I3354" s="482" t="s">
        <v>671</v>
      </c>
    </row>
    <row r="3355" spans="1:10" ht="15" customHeight="1">
      <c r="A3355" s="333"/>
      <c r="C3355" s="193" t="s">
        <v>69</v>
      </c>
      <c r="D3355" s="194" t="s">
        <v>672</v>
      </c>
      <c r="E3355" s="194"/>
      <c r="F3355" s="196"/>
      <c r="G3355" s="196"/>
      <c r="H3355" s="196"/>
      <c r="I3355" s="464"/>
    </row>
    <row r="3356" spans="1:10" ht="15" customHeight="1">
      <c r="A3356" s="333"/>
      <c r="B3356" s="113"/>
      <c r="C3356" s="700" t="s">
        <v>674</v>
      </c>
      <c r="D3356" s="195" t="s">
        <v>8</v>
      </c>
      <c r="E3356" s="195"/>
      <c r="F3356" s="200" t="s">
        <v>10</v>
      </c>
      <c r="G3356" s="326">
        <v>1</v>
      </c>
      <c r="H3356" s="62">
        <v>176000</v>
      </c>
      <c r="I3356" s="203">
        <f>G3356*H3356</f>
        <v>176000</v>
      </c>
      <c r="J3356" s="47"/>
    </row>
    <row r="3357" spans="1:10" ht="15" customHeight="1">
      <c r="A3357" s="333"/>
      <c r="C3357" s="700" t="s">
        <v>676</v>
      </c>
      <c r="D3357" s="195" t="s">
        <v>106</v>
      </c>
      <c r="E3357" s="195"/>
      <c r="F3357" s="200" t="s">
        <v>10</v>
      </c>
      <c r="G3357" s="326">
        <v>0.25</v>
      </c>
      <c r="H3357" s="62">
        <v>186000</v>
      </c>
      <c r="I3357" s="203">
        <f>G3357*H3357</f>
        <v>46500</v>
      </c>
    </row>
    <row r="3358" spans="1:10" ht="15" customHeight="1">
      <c r="A3358" s="333"/>
      <c r="C3358" s="700" t="s">
        <v>679</v>
      </c>
      <c r="D3358" s="195" t="s">
        <v>29</v>
      </c>
      <c r="E3358" s="195"/>
      <c r="F3358" s="200" t="s">
        <v>10</v>
      </c>
      <c r="G3358" s="326">
        <v>2.5000000000000001E-2</v>
      </c>
      <c r="H3358" s="62">
        <v>196000</v>
      </c>
      <c r="I3358" s="203">
        <f>G3358*H3358</f>
        <v>4900</v>
      </c>
    </row>
    <row r="3359" spans="1:10" ht="15" customHeight="1">
      <c r="A3359" s="333"/>
      <c r="C3359" s="700" t="s">
        <v>680</v>
      </c>
      <c r="D3359" s="195" t="s">
        <v>31</v>
      </c>
      <c r="E3359" s="195"/>
      <c r="F3359" s="200" t="s">
        <v>10</v>
      </c>
      <c r="G3359" s="326">
        <v>0.1</v>
      </c>
      <c r="H3359" s="62">
        <v>206000</v>
      </c>
      <c r="I3359" s="203">
        <f>G3359*H3359</f>
        <v>20600</v>
      </c>
    </row>
    <row r="3360" spans="1:10" ht="15" customHeight="1">
      <c r="A3360" s="333"/>
      <c r="C3360" s="204" t="s">
        <v>708</v>
      </c>
      <c r="D3360" s="215"/>
      <c r="E3360" s="215"/>
      <c r="F3360" s="215"/>
      <c r="G3360" s="698"/>
      <c r="H3360" s="544"/>
      <c r="I3360" s="224">
        <f>SUM(I3356:I3359)</f>
        <v>248000</v>
      </c>
    </row>
    <row r="3361" spans="1:10" ht="15" customHeight="1">
      <c r="A3361" s="333"/>
      <c r="C3361" s="193" t="s">
        <v>72</v>
      </c>
      <c r="D3361" s="194" t="s">
        <v>73</v>
      </c>
      <c r="E3361" s="194"/>
      <c r="F3361" s="196"/>
      <c r="G3361" s="196"/>
      <c r="H3361" s="196"/>
      <c r="I3361" s="464"/>
    </row>
    <row r="3362" spans="1:10" ht="15" customHeight="1">
      <c r="A3362" s="333"/>
      <c r="C3362" s="209" t="s">
        <v>674</v>
      </c>
      <c r="D3362" s="195" t="s">
        <v>659</v>
      </c>
      <c r="E3362" s="195"/>
      <c r="F3362" s="210" t="s">
        <v>120</v>
      </c>
      <c r="G3362" s="212">
        <v>407</v>
      </c>
      <c r="H3362" s="202">
        <f>BAHAN!$G$449</f>
        <v>1820</v>
      </c>
      <c r="I3362" s="203">
        <f>G3362*H3362</f>
        <v>740740</v>
      </c>
    </row>
    <row r="3363" spans="1:10" ht="15" customHeight="1">
      <c r="A3363" s="333"/>
      <c r="C3363" s="209" t="s">
        <v>676</v>
      </c>
      <c r="D3363" s="195" t="s">
        <v>663</v>
      </c>
      <c r="E3363" s="195"/>
      <c r="F3363" s="210" t="s">
        <v>120</v>
      </c>
      <c r="G3363" s="212">
        <v>731</v>
      </c>
      <c r="H3363" s="202">
        <f>BAHAN!$G$260</f>
        <v>474.42857142857144</v>
      </c>
      <c r="I3363" s="203">
        <f>G3363*H3363</f>
        <v>346807.28571428574</v>
      </c>
    </row>
    <row r="3364" spans="1:10" ht="15" customHeight="1">
      <c r="A3364" s="333"/>
      <c r="C3364" s="209" t="s">
        <v>679</v>
      </c>
      <c r="D3364" s="195" t="s">
        <v>1272</v>
      </c>
      <c r="E3364" s="195"/>
      <c r="F3364" s="210" t="s">
        <v>120</v>
      </c>
      <c r="G3364" s="212">
        <v>1009</v>
      </c>
      <c r="H3364" s="202">
        <f>BAHAN!$G$194</f>
        <v>396.63703703703703</v>
      </c>
      <c r="I3364" s="203">
        <f>G3364*H3364</f>
        <v>400206.77037037036</v>
      </c>
    </row>
    <row r="3365" spans="1:10" ht="15" customHeight="1">
      <c r="A3365" s="333"/>
      <c r="C3365" s="209" t="s">
        <v>680</v>
      </c>
      <c r="D3365" s="195" t="s">
        <v>141</v>
      </c>
      <c r="E3365" s="195"/>
      <c r="F3365" s="210" t="s">
        <v>493</v>
      </c>
      <c r="G3365" s="212">
        <v>202</v>
      </c>
      <c r="H3365" s="202">
        <f>BAHAN!$G$6</f>
        <v>100</v>
      </c>
      <c r="I3365" s="203">
        <f>G3365*H3365</f>
        <v>20200</v>
      </c>
    </row>
    <row r="3366" spans="1:10" ht="15" customHeight="1">
      <c r="A3366" s="333"/>
      <c r="C3366" s="204" t="s">
        <v>85</v>
      </c>
      <c r="D3366" s="215"/>
      <c r="E3366" s="215"/>
      <c r="F3366" s="215"/>
      <c r="G3366" s="215"/>
      <c r="H3366" s="466"/>
      <c r="I3366" s="224">
        <f>SUM(I3362:I3365)</f>
        <v>1507954.0560846562</v>
      </c>
    </row>
    <row r="3367" spans="1:10" ht="15" customHeight="1">
      <c r="A3367" s="333"/>
      <c r="C3367" s="193" t="s">
        <v>86</v>
      </c>
      <c r="D3367" s="194" t="s">
        <v>87</v>
      </c>
      <c r="E3367" s="194"/>
      <c r="F3367" s="196"/>
      <c r="G3367" s="196"/>
      <c r="H3367" s="196"/>
      <c r="I3367" s="198"/>
    </row>
    <row r="3368" spans="1:10" ht="15" customHeight="1">
      <c r="A3368" s="333"/>
      <c r="C3368" s="250">
        <v>1</v>
      </c>
      <c r="D3368" s="195" t="s">
        <v>1287</v>
      </c>
      <c r="E3368" s="195"/>
      <c r="F3368" s="210" t="s">
        <v>778</v>
      </c>
      <c r="G3368" s="211">
        <v>0.14749999999999999</v>
      </c>
      <c r="H3368" s="202">
        <f>BAHAN!$G$566</f>
        <v>200000</v>
      </c>
      <c r="I3368" s="203">
        <f>G3368*H3368</f>
        <v>29500</v>
      </c>
    </row>
    <row r="3369" spans="1:10" ht="15" customHeight="1">
      <c r="A3369" s="333"/>
      <c r="C3369" s="204" t="s">
        <v>88</v>
      </c>
      <c r="D3369" s="215"/>
      <c r="E3369" s="215"/>
      <c r="F3369" s="215"/>
      <c r="G3369" s="215"/>
      <c r="H3369" s="544"/>
      <c r="I3369" s="224">
        <f>SUM(I3368)</f>
        <v>29500</v>
      </c>
    </row>
    <row r="3370" spans="1:10" ht="15" customHeight="1">
      <c r="A3370" s="333"/>
      <c r="C3370" s="220" t="s">
        <v>89</v>
      </c>
      <c r="D3370" s="221" t="s">
        <v>90</v>
      </c>
      <c r="E3370" s="682"/>
      <c r="F3370" s="682"/>
      <c r="G3370" s="222"/>
      <c r="H3370" s="225"/>
      <c r="I3370" s="224">
        <f>I3369+I3366+I3360</f>
        <v>1785454.0560846562</v>
      </c>
    </row>
    <row r="3371" spans="1:10" ht="15" customHeight="1">
      <c r="A3371" s="333"/>
      <c r="C3371" s="220" t="s">
        <v>91</v>
      </c>
      <c r="D3371" s="221" t="s">
        <v>977</v>
      </c>
      <c r="E3371" s="682"/>
      <c r="F3371" s="682"/>
      <c r="G3371" s="225"/>
      <c r="H3371" s="96">
        <f>$M$3</f>
        <v>0.1</v>
      </c>
      <c r="I3371" s="224">
        <f>I3370*H3371</f>
        <v>178545.40560846563</v>
      </c>
    </row>
    <row r="3372" spans="1:10" ht="15" customHeight="1">
      <c r="A3372" s="333"/>
      <c r="C3372" s="329" t="s">
        <v>93</v>
      </c>
      <c r="D3372" s="330" t="s">
        <v>94</v>
      </c>
      <c r="E3372" s="688"/>
      <c r="F3372" s="688"/>
      <c r="G3372" s="247"/>
      <c r="H3372" s="399"/>
      <c r="I3372" s="303">
        <f>SUM(I3370:I3371)</f>
        <v>1963999.4616931218</v>
      </c>
    </row>
    <row r="3373" spans="1:10" ht="15" customHeight="1">
      <c r="A3373" s="333"/>
      <c r="C3373" s="46"/>
      <c r="D3373" s="46"/>
      <c r="G3373" s="102"/>
    </row>
    <row r="3374" spans="1:10" ht="15" customHeight="1">
      <c r="A3374" s="333"/>
      <c r="B3374" s="113"/>
      <c r="C3374" s="579" t="s">
        <v>1299</v>
      </c>
      <c r="D3374" s="1311" t="s">
        <v>1300</v>
      </c>
      <c r="E3374" s="1312"/>
      <c r="F3374" s="1312"/>
      <c r="G3374" s="1312"/>
      <c r="H3374" s="1312"/>
      <c r="I3374" s="188">
        <f>ROUNDDOWN(I3393,-2)</f>
        <v>2008400</v>
      </c>
      <c r="J3374" s="47"/>
    </row>
    <row r="3375" spans="1:10" ht="15" customHeight="1">
      <c r="A3375" s="333"/>
      <c r="C3375" s="718" t="s">
        <v>65</v>
      </c>
      <c r="D3375" s="719" t="s">
        <v>66</v>
      </c>
      <c r="E3375" s="719"/>
      <c r="F3375" s="719" t="s">
        <v>669</v>
      </c>
      <c r="G3375" s="719" t="s">
        <v>67</v>
      </c>
      <c r="H3375" s="719" t="s">
        <v>670</v>
      </c>
      <c r="I3375" s="720" t="s">
        <v>671</v>
      </c>
    </row>
    <row r="3376" spans="1:10" ht="15" customHeight="1">
      <c r="A3376" s="333"/>
      <c r="C3376" s="193" t="s">
        <v>69</v>
      </c>
      <c r="D3376" s="194" t="s">
        <v>672</v>
      </c>
      <c r="E3376" s="194"/>
      <c r="F3376" s="196"/>
      <c r="G3376" s="196"/>
      <c r="H3376" s="196"/>
      <c r="I3376" s="464"/>
    </row>
    <row r="3377" spans="1:10" ht="15" customHeight="1">
      <c r="A3377" s="333"/>
      <c r="C3377" s="700" t="s">
        <v>674</v>
      </c>
      <c r="D3377" s="195" t="s">
        <v>8</v>
      </c>
      <c r="E3377" s="195"/>
      <c r="F3377" s="200" t="s">
        <v>10</v>
      </c>
      <c r="G3377" s="326">
        <v>1</v>
      </c>
      <c r="H3377" s="62">
        <v>176000</v>
      </c>
      <c r="I3377" s="203">
        <f>G3377*H3377</f>
        <v>176000</v>
      </c>
    </row>
    <row r="3378" spans="1:10" ht="15" customHeight="1">
      <c r="A3378" s="333"/>
      <c r="C3378" s="700" t="s">
        <v>676</v>
      </c>
      <c r="D3378" s="195" t="s">
        <v>106</v>
      </c>
      <c r="E3378" s="195"/>
      <c r="F3378" s="200" t="s">
        <v>10</v>
      </c>
      <c r="G3378" s="326">
        <v>0.25</v>
      </c>
      <c r="H3378" s="62">
        <v>186000</v>
      </c>
      <c r="I3378" s="203">
        <f>G3378*H3378</f>
        <v>46500</v>
      </c>
    </row>
    <row r="3379" spans="1:10" ht="15" customHeight="1">
      <c r="A3379" s="333"/>
      <c r="C3379" s="700" t="s">
        <v>679</v>
      </c>
      <c r="D3379" s="195" t="s">
        <v>29</v>
      </c>
      <c r="E3379" s="195"/>
      <c r="F3379" s="200" t="s">
        <v>10</v>
      </c>
      <c r="G3379" s="326">
        <v>2.5000000000000001E-2</v>
      </c>
      <c r="H3379" s="62">
        <v>196000</v>
      </c>
      <c r="I3379" s="203">
        <f>G3379*H3379</f>
        <v>4900</v>
      </c>
    </row>
    <row r="3380" spans="1:10" ht="15" customHeight="1">
      <c r="A3380" s="333"/>
      <c r="C3380" s="700" t="s">
        <v>680</v>
      </c>
      <c r="D3380" s="195" t="s">
        <v>31</v>
      </c>
      <c r="E3380" s="195"/>
      <c r="F3380" s="200" t="s">
        <v>10</v>
      </c>
      <c r="G3380" s="326">
        <v>0.1</v>
      </c>
      <c r="H3380" s="62">
        <v>206000</v>
      </c>
      <c r="I3380" s="203">
        <f>G3380*H3380</f>
        <v>20600</v>
      </c>
    </row>
    <row r="3381" spans="1:10" ht="15" customHeight="1">
      <c r="A3381" s="333"/>
      <c r="C3381" s="204" t="s">
        <v>708</v>
      </c>
      <c r="D3381" s="215"/>
      <c r="E3381" s="215"/>
      <c r="F3381" s="216"/>
      <c r="G3381" s="681"/>
      <c r="H3381" s="466"/>
      <c r="I3381" s="208">
        <f>SUM(I3377:I3380)</f>
        <v>248000</v>
      </c>
    </row>
    <row r="3382" spans="1:10" ht="15" customHeight="1">
      <c r="A3382" s="333"/>
      <c r="C3382" s="193" t="s">
        <v>72</v>
      </c>
      <c r="D3382" s="194" t="s">
        <v>73</v>
      </c>
      <c r="E3382" s="194"/>
      <c r="F3382" s="196"/>
      <c r="G3382" s="196"/>
      <c r="H3382" s="196"/>
      <c r="I3382" s="464"/>
    </row>
    <row r="3383" spans="1:10" ht="15" customHeight="1">
      <c r="A3383" s="333"/>
      <c r="C3383" s="209" t="s">
        <v>674</v>
      </c>
      <c r="D3383" s="195" t="s">
        <v>1290</v>
      </c>
      <c r="E3383" s="195"/>
      <c r="F3383" s="210" t="s">
        <v>120</v>
      </c>
      <c r="G3383" s="212">
        <v>437</v>
      </c>
      <c r="H3383" s="202">
        <f>BAHAN!$G$449</f>
        <v>1820</v>
      </c>
      <c r="I3383" s="203">
        <f>G3383*H3383</f>
        <v>795340</v>
      </c>
    </row>
    <row r="3384" spans="1:10" ht="15" customHeight="1">
      <c r="A3384" s="333"/>
      <c r="C3384" s="209" t="s">
        <v>676</v>
      </c>
      <c r="D3384" s="195" t="s">
        <v>663</v>
      </c>
      <c r="E3384" s="195"/>
      <c r="F3384" s="210" t="s">
        <v>120</v>
      </c>
      <c r="G3384" s="212">
        <v>701</v>
      </c>
      <c r="H3384" s="202">
        <f>BAHAN!$G$260</f>
        <v>474.42857142857144</v>
      </c>
      <c r="I3384" s="203">
        <f>G3384*H3384</f>
        <v>332574.42857142858</v>
      </c>
    </row>
    <row r="3385" spans="1:10" ht="15" customHeight="1">
      <c r="A3385" s="333"/>
      <c r="C3385" s="209" t="s">
        <v>679</v>
      </c>
      <c r="D3385" s="195" t="s">
        <v>1272</v>
      </c>
      <c r="E3385" s="195"/>
      <c r="F3385" s="210" t="s">
        <v>120</v>
      </c>
      <c r="G3385" s="212">
        <v>1009</v>
      </c>
      <c r="H3385" s="202">
        <f>BAHAN!$G$194</f>
        <v>396.63703703703703</v>
      </c>
      <c r="I3385" s="203">
        <f>G3385*H3385</f>
        <v>400206.77037037036</v>
      </c>
    </row>
    <row r="3386" spans="1:10" ht="15" customHeight="1">
      <c r="A3386" s="333"/>
      <c r="C3386" s="209" t="s">
        <v>680</v>
      </c>
      <c r="D3386" s="195" t="s">
        <v>141</v>
      </c>
      <c r="E3386" s="195"/>
      <c r="F3386" s="210" t="s">
        <v>493</v>
      </c>
      <c r="G3386" s="212">
        <v>202</v>
      </c>
      <c r="H3386" s="202">
        <f>BAHAN!$G$6</f>
        <v>100</v>
      </c>
      <c r="I3386" s="203">
        <f>G3386*H3386</f>
        <v>20200</v>
      </c>
    </row>
    <row r="3387" spans="1:10" ht="15" customHeight="1">
      <c r="A3387" s="333"/>
      <c r="C3387" s="204" t="s">
        <v>85</v>
      </c>
      <c r="D3387" s="215"/>
      <c r="E3387" s="215"/>
      <c r="F3387" s="216"/>
      <c r="G3387" s="216"/>
      <c r="H3387" s="466"/>
      <c r="I3387" s="208">
        <f>SUM(I3383:I3386)</f>
        <v>1548321.1989417989</v>
      </c>
    </row>
    <row r="3388" spans="1:10" ht="15" customHeight="1">
      <c r="A3388" s="333"/>
      <c r="C3388" s="193" t="s">
        <v>86</v>
      </c>
      <c r="D3388" s="194" t="s">
        <v>87</v>
      </c>
      <c r="E3388" s="194"/>
      <c r="F3388" s="196"/>
      <c r="G3388" s="196"/>
      <c r="H3388" s="196"/>
      <c r="I3388" s="198"/>
    </row>
    <row r="3389" spans="1:10" ht="15" customHeight="1">
      <c r="A3389" s="333"/>
      <c r="C3389" s="250">
        <v>1</v>
      </c>
      <c r="D3389" s="195" t="s">
        <v>1287</v>
      </c>
      <c r="E3389" s="195"/>
      <c r="F3389" s="210" t="s">
        <v>778</v>
      </c>
      <c r="G3389" s="211">
        <v>0.14749999999999999</v>
      </c>
      <c r="H3389" s="202">
        <f>BAHAN!$G$566</f>
        <v>200000</v>
      </c>
      <c r="I3389" s="203">
        <f>G3389*H3389</f>
        <v>29500</v>
      </c>
    </row>
    <row r="3390" spans="1:10" ht="15" customHeight="1">
      <c r="A3390" s="333"/>
      <c r="C3390" s="204" t="s">
        <v>88</v>
      </c>
      <c r="D3390" s="215"/>
      <c r="E3390" s="215"/>
      <c r="F3390" s="216"/>
      <c r="G3390" s="216"/>
      <c r="H3390" s="466"/>
      <c r="I3390" s="208">
        <f>SUM(I3389)</f>
        <v>29500</v>
      </c>
    </row>
    <row r="3391" spans="1:10" ht="15" customHeight="1">
      <c r="A3391" s="333"/>
      <c r="C3391" s="220" t="s">
        <v>89</v>
      </c>
      <c r="D3391" s="221" t="s">
        <v>90</v>
      </c>
      <c r="E3391" s="682"/>
      <c r="F3391" s="222"/>
      <c r="G3391" s="222"/>
      <c r="H3391" s="225"/>
      <c r="I3391" s="224">
        <f>I3390+I3387+I3381</f>
        <v>1825821.1989417989</v>
      </c>
    </row>
    <row r="3392" spans="1:10" ht="15" customHeight="1">
      <c r="A3392" s="333"/>
      <c r="B3392" s="113"/>
      <c r="C3392" s="220" t="s">
        <v>91</v>
      </c>
      <c r="D3392" s="221" t="s">
        <v>977</v>
      </c>
      <c r="E3392" s="682"/>
      <c r="F3392" s="222"/>
      <c r="G3392" s="225"/>
      <c r="H3392" s="96">
        <f>$M$3</f>
        <v>0.1</v>
      </c>
      <c r="I3392" s="224">
        <f>I3391*H3392</f>
        <v>182582.11989417989</v>
      </c>
      <c r="J3392" s="47"/>
    </row>
    <row r="3393" spans="1:9" ht="15" customHeight="1">
      <c r="A3393" s="333"/>
      <c r="C3393" s="329" t="s">
        <v>93</v>
      </c>
      <c r="D3393" s="330" t="s">
        <v>94</v>
      </c>
      <c r="E3393" s="688"/>
      <c r="F3393" s="247"/>
      <c r="G3393" s="247"/>
      <c r="H3393" s="399"/>
      <c r="I3393" s="303">
        <f>SUM(I3391:I3392)</f>
        <v>2008403.3188359789</v>
      </c>
    </row>
    <row r="3394" spans="1:9" ht="15" customHeight="1">
      <c r="A3394" s="333"/>
      <c r="C3394" s="46"/>
      <c r="D3394" s="46"/>
      <c r="G3394" s="102"/>
      <c r="H3394" s="112"/>
      <c r="I3394" s="47"/>
    </row>
    <row r="3395" spans="1:9" ht="15" customHeight="1">
      <c r="A3395" s="333"/>
      <c r="C3395" s="574" t="s">
        <v>1301</v>
      </c>
      <c r="D3395" s="1311" t="s">
        <v>1302</v>
      </c>
      <c r="E3395" s="1312"/>
      <c r="F3395" s="1312"/>
      <c r="G3395" s="1312"/>
      <c r="H3395" s="1312"/>
      <c r="I3395" s="188">
        <f>ROUNDDOWN(I3414,-2)</f>
        <v>2038000</v>
      </c>
    </row>
    <row r="3396" spans="1:9" ht="15" customHeight="1">
      <c r="A3396" s="333"/>
      <c r="C3396" s="189" t="s">
        <v>65</v>
      </c>
      <c r="D3396" s="190" t="s">
        <v>66</v>
      </c>
      <c r="E3396" s="190"/>
      <c r="F3396" s="190" t="s">
        <v>669</v>
      </c>
      <c r="G3396" s="190" t="s">
        <v>67</v>
      </c>
      <c r="H3396" s="190" t="s">
        <v>670</v>
      </c>
      <c r="I3396" s="482" t="s">
        <v>671</v>
      </c>
    </row>
    <row r="3397" spans="1:9" ht="15" customHeight="1">
      <c r="A3397" s="333"/>
      <c r="C3397" s="193" t="s">
        <v>69</v>
      </c>
      <c r="D3397" s="194" t="s">
        <v>672</v>
      </c>
      <c r="E3397" s="194"/>
      <c r="F3397" s="196"/>
      <c r="G3397" s="196"/>
      <c r="H3397" s="196"/>
      <c r="I3397" s="464"/>
    </row>
    <row r="3398" spans="1:9" ht="15" customHeight="1">
      <c r="A3398" s="333"/>
      <c r="C3398" s="700" t="s">
        <v>674</v>
      </c>
      <c r="D3398" s="195" t="s">
        <v>8</v>
      </c>
      <c r="E3398" s="195"/>
      <c r="F3398" s="200" t="s">
        <v>10</v>
      </c>
      <c r="G3398" s="326">
        <v>1</v>
      </c>
      <c r="H3398" s="62">
        <v>176000</v>
      </c>
      <c r="I3398" s="203">
        <f>G3398*H3398</f>
        <v>176000</v>
      </c>
    </row>
    <row r="3399" spans="1:9" ht="15" customHeight="1">
      <c r="A3399" s="333"/>
      <c r="C3399" s="700" t="s">
        <v>676</v>
      </c>
      <c r="D3399" s="195" t="s">
        <v>106</v>
      </c>
      <c r="E3399" s="195"/>
      <c r="F3399" s="200" t="s">
        <v>10</v>
      </c>
      <c r="G3399" s="326">
        <v>0.25</v>
      </c>
      <c r="H3399" s="62">
        <v>186000</v>
      </c>
      <c r="I3399" s="203">
        <f>G3399*H3399</f>
        <v>46500</v>
      </c>
    </row>
    <row r="3400" spans="1:9" ht="15" customHeight="1">
      <c r="A3400" s="333"/>
      <c r="C3400" s="700" t="s">
        <v>679</v>
      </c>
      <c r="D3400" s="195" t="s">
        <v>29</v>
      </c>
      <c r="E3400" s="195"/>
      <c r="F3400" s="200" t="s">
        <v>10</v>
      </c>
      <c r="G3400" s="326">
        <v>2.5000000000000001E-2</v>
      </c>
      <c r="H3400" s="62">
        <v>196000</v>
      </c>
      <c r="I3400" s="203">
        <f>G3400*H3400</f>
        <v>4900</v>
      </c>
    </row>
    <row r="3401" spans="1:9" ht="15" customHeight="1">
      <c r="A3401" s="333"/>
      <c r="C3401" s="700" t="s">
        <v>680</v>
      </c>
      <c r="D3401" s="195" t="s">
        <v>31</v>
      </c>
      <c r="E3401" s="195"/>
      <c r="F3401" s="200" t="s">
        <v>10</v>
      </c>
      <c r="G3401" s="326">
        <v>0.1</v>
      </c>
      <c r="H3401" s="62">
        <v>206000</v>
      </c>
      <c r="I3401" s="203">
        <f>G3401*H3401</f>
        <v>20600</v>
      </c>
    </row>
    <row r="3402" spans="1:9" ht="15" customHeight="1">
      <c r="A3402" s="333"/>
      <c r="C3402" s="204" t="s">
        <v>708</v>
      </c>
      <c r="D3402" s="215"/>
      <c r="E3402" s="215"/>
      <c r="F3402" s="216"/>
      <c r="G3402" s="681"/>
      <c r="H3402" s="466"/>
      <c r="I3402" s="208">
        <f>SUM(I3398:I3401)</f>
        <v>248000</v>
      </c>
    </row>
    <row r="3403" spans="1:9" ht="15" customHeight="1">
      <c r="A3403" s="333"/>
      <c r="C3403" s="193" t="s">
        <v>72</v>
      </c>
      <c r="D3403" s="194" t="s">
        <v>73</v>
      </c>
      <c r="E3403" s="194"/>
      <c r="F3403" s="196"/>
      <c r="G3403" s="196"/>
      <c r="H3403" s="196"/>
      <c r="I3403" s="464"/>
    </row>
    <row r="3404" spans="1:9" ht="15" customHeight="1">
      <c r="A3404" s="333"/>
      <c r="C3404" s="209" t="s">
        <v>674</v>
      </c>
      <c r="D3404" s="195" t="s">
        <v>659</v>
      </c>
      <c r="E3404" s="195"/>
      <c r="F3404" s="210" t="s">
        <v>120</v>
      </c>
      <c r="G3404" s="212">
        <v>457</v>
      </c>
      <c r="H3404" s="202">
        <f>BAHAN!$G$449</f>
        <v>1820</v>
      </c>
      <c r="I3404" s="203">
        <f>G3404*H3404</f>
        <v>831740</v>
      </c>
    </row>
    <row r="3405" spans="1:9" ht="15" customHeight="1">
      <c r="A3405" s="333"/>
      <c r="C3405" s="209" t="s">
        <v>676</v>
      </c>
      <c r="D3405" s="195" t="s">
        <v>663</v>
      </c>
      <c r="E3405" s="195"/>
      <c r="F3405" s="210" t="s">
        <v>120</v>
      </c>
      <c r="G3405" s="212">
        <v>681</v>
      </c>
      <c r="H3405" s="202">
        <f>BAHAN!$G$260</f>
        <v>474.42857142857144</v>
      </c>
      <c r="I3405" s="203">
        <f>G3405*H3405</f>
        <v>323085.85714285716</v>
      </c>
    </row>
    <row r="3406" spans="1:9" ht="15" customHeight="1">
      <c r="A3406" s="333"/>
      <c r="C3406" s="209" t="s">
        <v>679</v>
      </c>
      <c r="D3406" s="195" t="s">
        <v>1272</v>
      </c>
      <c r="E3406" s="195"/>
      <c r="F3406" s="210" t="s">
        <v>120</v>
      </c>
      <c r="G3406" s="212">
        <v>1009</v>
      </c>
      <c r="H3406" s="202">
        <f>BAHAN!$G$194</f>
        <v>396.63703703703703</v>
      </c>
      <c r="I3406" s="203">
        <f>G3406*H3406</f>
        <v>400206.77037037036</v>
      </c>
    </row>
    <row r="3407" spans="1:9" ht="15" customHeight="1">
      <c r="A3407" s="333"/>
      <c r="C3407" s="209" t="s">
        <v>680</v>
      </c>
      <c r="D3407" s="195" t="s">
        <v>141</v>
      </c>
      <c r="E3407" s="195"/>
      <c r="F3407" s="210" t="s">
        <v>493</v>
      </c>
      <c r="G3407" s="212">
        <v>202</v>
      </c>
      <c r="H3407" s="202">
        <f>BAHAN!$G$6</f>
        <v>100</v>
      </c>
      <c r="I3407" s="203">
        <f>G3407*H3407</f>
        <v>20200</v>
      </c>
    </row>
    <row r="3408" spans="1:9" ht="15" customHeight="1">
      <c r="A3408" s="333"/>
      <c r="C3408" s="204" t="s">
        <v>85</v>
      </c>
      <c r="D3408" s="215"/>
      <c r="E3408" s="215"/>
      <c r="F3408" s="216"/>
      <c r="G3408" s="216"/>
      <c r="H3408" s="466"/>
      <c r="I3408" s="208">
        <f>SUM(I3404:I3407)</f>
        <v>1575232.6275132275</v>
      </c>
    </row>
    <row r="3409" spans="1:10" ht="15" customHeight="1">
      <c r="A3409" s="333"/>
      <c r="C3409" s="193" t="s">
        <v>86</v>
      </c>
      <c r="D3409" s="194" t="s">
        <v>87</v>
      </c>
      <c r="E3409" s="194"/>
      <c r="F3409" s="196"/>
      <c r="G3409" s="196"/>
      <c r="H3409" s="196"/>
      <c r="I3409" s="198"/>
    </row>
    <row r="3410" spans="1:10" ht="15" customHeight="1">
      <c r="A3410" s="333"/>
      <c r="B3410" s="113"/>
      <c r="C3410" s="250">
        <v>1</v>
      </c>
      <c r="D3410" s="195" t="s">
        <v>1287</v>
      </c>
      <c r="E3410" s="195"/>
      <c r="F3410" s="210" t="s">
        <v>778</v>
      </c>
      <c r="G3410" s="211">
        <v>0.14749999999999999</v>
      </c>
      <c r="H3410" s="202">
        <f>BAHAN!$G$566</f>
        <v>200000</v>
      </c>
      <c r="I3410" s="203">
        <f>G3410*H3410</f>
        <v>29500</v>
      </c>
      <c r="J3410" s="47"/>
    </row>
    <row r="3411" spans="1:10" ht="15" customHeight="1">
      <c r="A3411" s="333"/>
      <c r="C3411" s="204" t="s">
        <v>88</v>
      </c>
      <c r="D3411" s="215"/>
      <c r="E3411" s="215"/>
      <c r="F3411" s="216"/>
      <c r="G3411" s="216"/>
      <c r="H3411" s="466"/>
      <c r="I3411" s="208">
        <f>SUM(I3410)</f>
        <v>29500</v>
      </c>
    </row>
    <row r="3412" spans="1:10" ht="15" customHeight="1">
      <c r="A3412" s="333"/>
      <c r="C3412" s="220" t="s">
        <v>89</v>
      </c>
      <c r="D3412" s="221" t="s">
        <v>90</v>
      </c>
      <c r="E3412" s="682"/>
      <c r="F3412" s="222"/>
      <c r="G3412" s="222"/>
      <c r="H3412" s="683"/>
      <c r="I3412" s="224">
        <f>I3411+I3408+I3402</f>
        <v>1852732.6275132275</v>
      </c>
    </row>
    <row r="3413" spans="1:10" ht="15" customHeight="1">
      <c r="A3413" s="333"/>
      <c r="C3413" s="227" t="s">
        <v>91</v>
      </c>
      <c r="D3413" s="228" t="s">
        <v>977</v>
      </c>
      <c r="E3413" s="684"/>
      <c r="F3413" s="229"/>
      <c r="G3413" s="313"/>
      <c r="H3413" s="96">
        <f>$M$3</f>
        <v>0.1</v>
      </c>
      <c r="I3413" s="315">
        <f>I3412*H3413</f>
        <v>185273.26275132276</v>
      </c>
    </row>
    <row r="3414" spans="1:10" ht="15" customHeight="1">
      <c r="A3414" s="333"/>
      <c r="C3414" s="316" t="s">
        <v>93</v>
      </c>
      <c r="D3414" s="317" t="s">
        <v>94</v>
      </c>
      <c r="E3414" s="323"/>
      <c r="F3414" s="244"/>
      <c r="G3414" s="244"/>
      <c r="H3414" s="686"/>
      <c r="I3414" s="320">
        <f>SUM(I3412:I3413)</f>
        <v>2038005.8902645502</v>
      </c>
    </row>
    <row r="3415" spans="1:10" ht="15" customHeight="1">
      <c r="A3415" s="333"/>
      <c r="D3415" s="46"/>
      <c r="E3415" s="335"/>
      <c r="F3415" s="335"/>
      <c r="G3415" s="336"/>
      <c r="H3415" s="337"/>
      <c r="I3415" s="47"/>
    </row>
    <row r="3416" spans="1:10" ht="15" customHeight="1">
      <c r="A3416" s="333"/>
      <c r="C3416" s="574" t="s">
        <v>1303</v>
      </c>
      <c r="D3416" s="1311" t="s">
        <v>1304</v>
      </c>
      <c r="E3416" s="1312"/>
      <c r="F3416" s="1312"/>
      <c r="G3416" s="1312"/>
      <c r="H3416" s="1312"/>
      <c r="I3416" s="188">
        <f>ROUNDDOWN(I3435,-2)</f>
        <v>2054800</v>
      </c>
    </row>
    <row r="3417" spans="1:10" ht="15" customHeight="1">
      <c r="A3417" s="333"/>
      <c r="C3417" s="189" t="s">
        <v>65</v>
      </c>
      <c r="D3417" s="190" t="s">
        <v>66</v>
      </c>
      <c r="E3417" s="190"/>
      <c r="F3417" s="190" t="s">
        <v>669</v>
      </c>
      <c r="G3417" s="190" t="s">
        <v>67</v>
      </c>
      <c r="H3417" s="190" t="s">
        <v>670</v>
      </c>
      <c r="I3417" s="482" t="s">
        <v>671</v>
      </c>
    </row>
    <row r="3418" spans="1:10" ht="15" customHeight="1">
      <c r="A3418" s="333"/>
      <c r="C3418" s="193" t="s">
        <v>69</v>
      </c>
      <c r="D3418" s="194" t="s">
        <v>672</v>
      </c>
      <c r="E3418" s="194"/>
      <c r="F3418" s="196"/>
      <c r="G3418" s="196"/>
      <c r="H3418" s="196"/>
      <c r="I3418" s="464"/>
    </row>
    <row r="3419" spans="1:10" ht="15" customHeight="1">
      <c r="A3419" s="333"/>
      <c r="C3419" s="700" t="s">
        <v>674</v>
      </c>
      <c r="D3419" s="195" t="s">
        <v>8</v>
      </c>
      <c r="E3419" s="195"/>
      <c r="F3419" s="200" t="s">
        <v>10</v>
      </c>
      <c r="G3419" s="326">
        <v>1</v>
      </c>
      <c r="H3419" s="62">
        <v>176000</v>
      </c>
      <c r="I3419" s="203">
        <f>G3419*H3419</f>
        <v>176000</v>
      </c>
    </row>
    <row r="3420" spans="1:10" ht="15" customHeight="1">
      <c r="A3420" s="333"/>
      <c r="C3420" s="700" t="s">
        <v>676</v>
      </c>
      <c r="D3420" s="195" t="s">
        <v>106</v>
      </c>
      <c r="E3420" s="195"/>
      <c r="F3420" s="200" t="s">
        <v>10</v>
      </c>
      <c r="G3420" s="326">
        <v>0.25</v>
      </c>
      <c r="H3420" s="62">
        <v>186000</v>
      </c>
      <c r="I3420" s="203">
        <f>G3420*H3420</f>
        <v>46500</v>
      </c>
    </row>
    <row r="3421" spans="1:10" ht="15" customHeight="1">
      <c r="A3421" s="333"/>
      <c r="C3421" s="700" t="s">
        <v>679</v>
      </c>
      <c r="D3421" s="195" t="s">
        <v>29</v>
      </c>
      <c r="E3421" s="195"/>
      <c r="F3421" s="200" t="s">
        <v>10</v>
      </c>
      <c r="G3421" s="326">
        <v>2.5000000000000001E-2</v>
      </c>
      <c r="H3421" s="62">
        <v>196000</v>
      </c>
      <c r="I3421" s="203">
        <f>G3421*H3421</f>
        <v>4900</v>
      </c>
    </row>
    <row r="3422" spans="1:10" ht="15" customHeight="1">
      <c r="A3422" s="333"/>
      <c r="C3422" s="700" t="s">
        <v>680</v>
      </c>
      <c r="D3422" s="195" t="s">
        <v>31</v>
      </c>
      <c r="E3422" s="195"/>
      <c r="F3422" s="200" t="s">
        <v>10</v>
      </c>
      <c r="G3422" s="326">
        <v>0.1</v>
      </c>
      <c r="H3422" s="62">
        <v>206000</v>
      </c>
      <c r="I3422" s="203">
        <f>G3422*H3422</f>
        <v>20600</v>
      </c>
    </row>
    <row r="3423" spans="1:10" ht="15" customHeight="1">
      <c r="A3423" s="333"/>
      <c r="C3423" s="204" t="s">
        <v>708</v>
      </c>
      <c r="D3423" s="216"/>
      <c r="E3423" s="216"/>
      <c r="F3423" s="216"/>
      <c r="G3423" s="681"/>
      <c r="H3423" s="466"/>
      <c r="I3423" s="208">
        <f>SUM(I3419:I3422)</f>
        <v>248000</v>
      </c>
    </row>
    <row r="3424" spans="1:10" ht="15" customHeight="1">
      <c r="A3424" s="333"/>
      <c r="C3424" s="193" t="s">
        <v>72</v>
      </c>
      <c r="D3424" s="194" t="s">
        <v>73</v>
      </c>
      <c r="E3424" s="194"/>
      <c r="F3424" s="196"/>
      <c r="G3424" s="196"/>
      <c r="H3424" s="196"/>
      <c r="I3424" s="464"/>
    </row>
    <row r="3425" spans="1:10" ht="15" customHeight="1">
      <c r="A3425" s="333"/>
      <c r="C3425" s="209" t="s">
        <v>674</v>
      </c>
      <c r="D3425" s="195" t="s">
        <v>659</v>
      </c>
      <c r="E3425" s="195"/>
      <c r="F3425" s="210" t="s">
        <v>120</v>
      </c>
      <c r="G3425" s="212">
        <v>468</v>
      </c>
      <c r="H3425" s="202">
        <f>BAHAN!$G$449</f>
        <v>1820</v>
      </c>
      <c r="I3425" s="203">
        <f>G3425*H3425</f>
        <v>851760</v>
      </c>
    </row>
    <row r="3426" spans="1:10" ht="15" customHeight="1">
      <c r="A3426" s="333"/>
      <c r="C3426" s="209" t="s">
        <v>676</v>
      </c>
      <c r="D3426" s="195" t="s">
        <v>663</v>
      </c>
      <c r="E3426" s="195"/>
      <c r="F3426" s="210" t="s">
        <v>120</v>
      </c>
      <c r="G3426" s="212">
        <v>671</v>
      </c>
      <c r="H3426" s="202">
        <f>BAHAN!$G$260</f>
        <v>474.42857142857144</v>
      </c>
      <c r="I3426" s="203">
        <f>G3426*H3426</f>
        <v>318341.57142857142</v>
      </c>
    </row>
    <row r="3427" spans="1:10" ht="15" customHeight="1">
      <c r="A3427" s="333"/>
      <c r="C3427" s="209" t="s">
        <v>679</v>
      </c>
      <c r="D3427" s="195" t="s">
        <v>1272</v>
      </c>
      <c r="E3427" s="195"/>
      <c r="F3427" s="210" t="s">
        <v>120</v>
      </c>
      <c r="G3427" s="212">
        <v>1009</v>
      </c>
      <c r="H3427" s="202">
        <f>BAHAN!$G$194</f>
        <v>396.63703703703703</v>
      </c>
      <c r="I3427" s="203">
        <f>G3427*H3427</f>
        <v>400206.77037037036</v>
      </c>
    </row>
    <row r="3428" spans="1:10" ht="15" customHeight="1">
      <c r="A3428" s="333"/>
      <c r="C3428" s="209" t="s">
        <v>680</v>
      </c>
      <c r="D3428" s="195" t="s">
        <v>141</v>
      </c>
      <c r="E3428" s="195"/>
      <c r="F3428" s="210" t="s">
        <v>493</v>
      </c>
      <c r="G3428" s="212">
        <v>202</v>
      </c>
      <c r="H3428" s="202">
        <f>BAHAN!$G$6</f>
        <v>100</v>
      </c>
      <c r="I3428" s="203">
        <f>G3428*H3428</f>
        <v>20200</v>
      </c>
      <c r="J3428" s="47"/>
    </row>
    <row r="3429" spans="1:10" ht="15" customHeight="1">
      <c r="A3429" s="333"/>
      <c r="C3429" s="204" t="s">
        <v>85</v>
      </c>
      <c r="D3429" s="215"/>
      <c r="E3429" s="215"/>
      <c r="F3429" s="216"/>
      <c r="G3429" s="216"/>
      <c r="H3429" s="466"/>
      <c r="I3429" s="208">
        <f>SUM(I3425:I3428)</f>
        <v>1590508.3417989416</v>
      </c>
    </row>
    <row r="3430" spans="1:10" ht="15" customHeight="1">
      <c r="A3430" s="333"/>
      <c r="C3430" s="193" t="s">
        <v>86</v>
      </c>
      <c r="D3430" s="194" t="s">
        <v>87</v>
      </c>
      <c r="E3430" s="194"/>
      <c r="F3430" s="196"/>
      <c r="G3430" s="196"/>
      <c r="H3430" s="196"/>
      <c r="I3430" s="198"/>
    </row>
    <row r="3431" spans="1:10" ht="15" customHeight="1">
      <c r="A3431" s="333"/>
      <c r="C3431" s="250">
        <v>1</v>
      </c>
      <c r="D3431" s="195" t="s">
        <v>1287</v>
      </c>
      <c r="E3431" s="195"/>
      <c r="F3431" s="210" t="s">
        <v>778</v>
      </c>
      <c r="G3431" s="211">
        <v>0.14749999999999999</v>
      </c>
      <c r="H3431" s="202">
        <f>BAHAN!$G$566</f>
        <v>200000</v>
      </c>
      <c r="I3431" s="203">
        <f>G3431*H3431</f>
        <v>29500</v>
      </c>
    </row>
    <row r="3432" spans="1:10" ht="15" customHeight="1">
      <c r="A3432" s="333"/>
      <c r="C3432" s="204" t="s">
        <v>88</v>
      </c>
      <c r="D3432" s="216"/>
      <c r="E3432" s="216"/>
      <c r="F3432" s="216"/>
      <c r="G3432" s="216"/>
      <c r="H3432" s="466"/>
      <c r="I3432" s="208">
        <f>SUM(I3431)</f>
        <v>29500</v>
      </c>
    </row>
    <row r="3433" spans="1:10" ht="15" customHeight="1">
      <c r="A3433" s="333"/>
      <c r="C3433" s="721" t="s">
        <v>89</v>
      </c>
      <c r="D3433" s="722" t="s">
        <v>90</v>
      </c>
      <c r="E3433" s="722"/>
      <c r="F3433" s="723"/>
      <c r="G3433" s="723"/>
      <c r="H3433" s="723"/>
      <c r="I3433" s="724">
        <f>I3432+I3429+I3423</f>
        <v>1868008.3417989416</v>
      </c>
    </row>
    <row r="3434" spans="1:10" ht="15" customHeight="1">
      <c r="A3434" s="333"/>
      <c r="C3434" s="721" t="s">
        <v>91</v>
      </c>
      <c r="D3434" s="722" t="s">
        <v>977</v>
      </c>
      <c r="E3434" s="722"/>
      <c r="F3434" s="723"/>
      <c r="G3434" s="723"/>
      <c r="H3434" s="96">
        <f>$M$3</f>
        <v>0.1</v>
      </c>
      <c r="I3434" s="724">
        <f>I3433*H3434</f>
        <v>186800.83417989418</v>
      </c>
    </row>
    <row r="3435" spans="1:10" ht="15" customHeight="1">
      <c r="A3435" s="333"/>
      <c r="C3435" s="545" t="s">
        <v>93</v>
      </c>
      <c r="D3435" s="725" t="s">
        <v>94</v>
      </c>
      <c r="E3435" s="725"/>
      <c r="F3435" s="726"/>
      <c r="G3435" s="726"/>
      <c r="H3435" s="726"/>
      <c r="I3435" s="515">
        <f>SUM(I3433:I3434)</f>
        <v>2054809.1759788357</v>
      </c>
    </row>
    <row r="3436" spans="1:10" ht="15" customHeight="1">
      <c r="A3436" s="333"/>
      <c r="C3436" s="46"/>
      <c r="D3436" s="46"/>
      <c r="G3436" s="102"/>
      <c r="H3436" s="112"/>
      <c r="I3436" s="47"/>
    </row>
    <row r="3437" spans="1:10" ht="15" customHeight="1">
      <c r="A3437" s="333"/>
      <c r="C3437" s="574" t="s">
        <v>1305</v>
      </c>
      <c r="D3437" s="1311" t="s">
        <v>1306</v>
      </c>
      <c r="E3437" s="1312"/>
      <c r="F3437" s="1312"/>
      <c r="G3437" s="1312"/>
      <c r="H3437" s="1313"/>
      <c r="I3437" s="188">
        <f>ROUNDDOWN(I3457,-2)</f>
        <v>2048600</v>
      </c>
    </row>
    <row r="3438" spans="1:10" ht="15" customHeight="1">
      <c r="A3438" s="333"/>
      <c r="C3438" s="189" t="s">
        <v>65</v>
      </c>
      <c r="D3438" s="190" t="s">
        <v>66</v>
      </c>
      <c r="E3438" s="190"/>
      <c r="F3438" s="190" t="s">
        <v>669</v>
      </c>
      <c r="G3438" s="190" t="s">
        <v>67</v>
      </c>
      <c r="H3438" s="190" t="s">
        <v>670</v>
      </c>
      <c r="I3438" s="482" t="s">
        <v>671</v>
      </c>
    </row>
    <row r="3439" spans="1:10" ht="15" customHeight="1">
      <c r="A3439" s="333"/>
      <c r="C3439" s="193" t="s">
        <v>69</v>
      </c>
      <c r="D3439" s="194" t="s">
        <v>672</v>
      </c>
      <c r="E3439" s="194"/>
      <c r="F3439" s="196"/>
      <c r="G3439" s="196"/>
      <c r="H3439" s="196"/>
      <c r="I3439" s="464"/>
    </row>
    <row r="3440" spans="1:10" ht="15" customHeight="1">
      <c r="A3440" s="333"/>
      <c r="C3440" s="700" t="s">
        <v>674</v>
      </c>
      <c r="D3440" s="195" t="s">
        <v>8</v>
      </c>
      <c r="E3440" s="195"/>
      <c r="F3440" s="200" t="s">
        <v>10</v>
      </c>
      <c r="G3440" s="326">
        <v>1</v>
      </c>
      <c r="H3440" s="62">
        <v>176000</v>
      </c>
      <c r="I3440" s="203">
        <f>G3440*H3440</f>
        <v>176000</v>
      </c>
    </row>
    <row r="3441" spans="1:10" ht="15" customHeight="1">
      <c r="A3441" s="333"/>
      <c r="C3441" s="700" t="s">
        <v>676</v>
      </c>
      <c r="D3441" s="195" t="s">
        <v>106</v>
      </c>
      <c r="E3441" s="195"/>
      <c r="F3441" s="200" t="s">
        <v>10</v>
      </c>
      <c r="G3441" s="326">
        <v>0.25</v>
      </c>
      <c r="H3441" s="62">
        <v>186000</v>
      </c>
      <c r="I3441" s="203">
        <f>G3441*H3441</f>
        <v>46500</v>
      </c>
    </row>
    <row r="3442" spans="1:10" ht="15" customHeight="1">
      <c r="A3442" s="333"/>
      <c r="C3442" s="700" t="s">
        <v>679</v>
      </c>
      <c r="D3442" s="195" t="s">
        <v>29</v>
      </c>
      <c r="E3442" s="195"/>
      <c r="F3442" s="200" t="s">
        <v>10</v>
      </c>
      <c r="G3442" s="326">
        <v>2.5000000000000001E-2</v>
      </c>
      <c r="H3442" s="62">
        <v>196000</v>
      </c>
      <c r="I3442" s="203">
        <f>G3442*H3442</f>
        <v>4900</v>
      </c>
    </row>
    <row r="3443" spans="1:10" ht="15" customHeight="1">
      <c r="A3443" s="333"/>
      <c r="C3443" s="700" t="s">
        <v>680</v>
      </c>
      <c r="D3443" s="195" t="s">
        <v>31</v>
      </c>
      <c r="E3443" s="195"/>
      <c r="F3443" s="200" t="s">
        <v>10</v>
      </c>
      <c r="G3443" s="326">
        <v>0.1</v>
      </c>
      <c r="H3443" s="62">
        <v>206000</v>
      </c>
      <c r="I3443" s="203">
        <f>G3443*H3443</f>
        <v>20600</v>
      </c>
    </row>
    <row r="3444" spans="1:10" ht="15" customHeight="1">
      <c r="A3444" s="333"/>
      <c r="C3444" s="204" t="s">
        <v>708</v>
      </c>
      <c r="D3444" s="216"/>
      <c r="E3444" s="216"/>
      <c r="F3444" s="216"/>
      <c r="G3444" s="681"/>
      <c r="H3444" s="466"/>
      <c r="I3444" s="208">
        <f>SUM(I3440:I3443)</f>
        <v>248000</v>
      </c>
    </row>
    <row r="3445" spans="1:10" ht="15" customHeight="1">
      <c r="A3445" s="333"/>
      <c r="B3445" s="113"/>
      <c r="C3445" s="193" t="s">
        <v>72</v>
      </c>
      <c r="D3445" s="194" t="s">
        <v>73</v>
      </c>
      <c r="E3445" s="194"/>
      <c r="F3445" s="196"/>
      <c r="G3445" s="196"/>
      <c r="H3445" s="196"/>
      <c r="I3445" s="464"/>
      <c r="J3445" s="47"/>
    </row>
    <row r="3446" spans="1:10" ht="15" customHeight="1">
      <c r="A3446" s="333"/>
      <c r="C3446" s="209" t="s">
        <v>674</v>
      </c>
      <c r="D3446" s="195" t="s">
        <v>659</v>
      </c>
      <c r="E3446" s="195"/>
      <c r="F3446" s="210" t="s">
        <v>120</v>
      </c>
      <c r="G3446" s="212">
        <v>408</v>
      </c>
      <c r="H3446" s="202">
        <f>BAHAN!$G$449</f>
        <v>1820</v>
      </c>
      <c r="I3446" s="203">
        <f>G3446*H3446</f>
        <v>742560</v>
      </c>
    </row>
    <row r="3447" spans="1:10" ht="15" customHeight="1">
      <c r="A3447" s="333"/>
      <c r="C3447" s="209" t="s">
        <v>676</v>
      </c>
      <c r="D3447" s="195" t="s">
        <v>663</v>
      </c>
      <c r="E3447" s="195"/>
      <c r="F3447" s="210" t="s">
        <v>120</v>
      </c>
      <c r="G3447" s="212">
        <v>629</v>
      </c>
      <c r="H3447" s="202">
        <f>BAHAN!$G$260</f>
        <v>474.42857142857144</v>
      </c>
      <c r="I3447" s="203">
        <f>G3447*H3447</f>
        <v>298415.57142857142</v>
      </c>
    </row>
    <row r="3448" spans="1:10" ht="15" customHeight="1">
      <c r="A3448" s="333"/>
      <c r="C3448" s="209" t="s">
        <v>679</v>
      </c>
      <c r="D3448" s="195" t="s">
        <v>1272</v>
      </c>
      <c r="E3448" s="195"/>
      <c r="F3448" s="210" t="s">
        <v>120</v>
      </c>
      <c r="G3448" s="212">
        <v>1009</v>
      </c>
      <c r="H3448" s="202">
        <f>BAHAN!$G$194</f>
        <v>396.63703703703703</v>
      </c>
      <c r="I3448" s="203">
        <f>G3448*H3448</f>
        <v>400206.77037037036</v>
      </c>
    </row>
    <row r="3449" spans="1:10" ht="15" customHeight="1">
      <c r="A3449" s="333"/>
      <c r="C3449" s="209" t="s">
        <v>680</v>
      </c>
      <c r="D3449" s="195" t="s">
        <v>141</v>
      </c>
      <c r="E3449" s="195"/>
      <c r="F3449" s="210" t="s">
        <v>493</v>
      </c>
      <c r="G3449" s="212">
        <v>202</v>
      </c>
      <c r="H3449" s="202">
        <f>BAHAN!$G$6</f>
        <v>100</v>
      </c>
      <c r="I3449" s="203">
        <f>G3449*H3449</f>
        <v>20200</v>
      </c>
    </row>
    <row r="3450" spans="1:10" ht="15" customHeight="1">
      <c r="A3450" s="333"/>
      <c r="C3450" s="209" t="s">
        <v>681</v>
      </c>
      <c r="D3450" s="195" t="s">
        <v>1307</v>
      </c>
      <c r="E3450" s="195"/>
      <c r="F3450" s="210" t="s">
        <v>120</v>
      </c>
      <c r="G3450" s="212">
        <v>102</v>
      </c>
      <c r="H3450" s="202">
        <f>BAHAN!G548</f>
        <v>1500</v>
      </c>
      <c r="I3450" s="203">
        <f>G3450*H3450</f>
        <v>153000</v>
      </c>
    </row>
    <row r="3451" spans="1:10" ht="15" customHeight="1">
      <c r="A3451" s="333"/>
      <c r="C3451" s="204" t="s">
        <v>85</v>
      </c>
      <c r="D3451" s="216"/>
      <c r="E3451" s="216"/>
      <c r="F3451" s="216"/>
      <c r="G3451" s="216"/>
      <c r="H3451" s="466"/>
      <c r="I3451" s="208">
        <f>SUM(I3446:I3450)</f>
        <v>1614382.3417989416</v>
      </c>
    </row>
    <row r="3452" spans="1:10" ht="15" customHeight="1">
      <c r="A3452" s="333"/>
      <c r="C3452" s="193" t="s">
        <v>86</v>
      </c>
      <c r="D3452" s="194" t="s">
        <v>87</v>
      </c>
      <c r="E3452" s="194"/>
      <c r="F3452" s="196"/>
      <c r="G3452" s="196"/>
      <c r="H3452" s="196"/>
      <c r="I3452" s="198"/>
    </row>
    <row r="3453" spans="1:10" ht="15" customHeight="1">
      <c r="A3453" s="333"/>
      <c r="C3453" s="250">
        <v>1</v>
      </c>
      <c r="D3453" s="195" t="s">
        <v>1287</v>
      </c>
      <c r="E3453" s="195"/>
      <c r="F3453" s="210" t="s">
        <v>778</v>
      </c>
      <c r="G3453" s="211">
        <v>0.14749999999999999</v>
      </c>
      <c r="H3453" s="202">
        <v>1</v>
      </c>
      <c r="I3453" s="203">
        <f>G3453*H3453</f>
        <v>0.14749999999999999</v>
      </c>
    </row>
    <row r="3454" spans="1:10" ht="15" customHeight="1">
      <c r="A3454" s="333"/>
      <c r="C3454" s="204" t="s">
        <v>88</v>
      </c>
      <c r="D3454" s="216"/>
      <c r="E3454" s="216"/>
      <c r="F3454" s="216"/>
      <c r="G3454" s="216"/>
      <c r="H3454" s="466"/>
      <c r="I3454" s="208">
        <f>SUM(I3453)</f>
        <v>0.14749999999999999</v>
      </c>
    </row>
    <row r="3455" spans="1:10" ht="15" customHeight="1">
      <c r="A3455" s="333"/>
      <c r="C3455" s="220" t="s">
        <v>89</v>
      </c>
      <c r="D3455" s="221" t="s">
        <v>90</v>
      </c>
      <c r="E3455" s="682"/>
      <c r="F3455" s="222"/>
      <c r="G3455" s="222"/>
      <c r="H3455" s="225"/>
      <c r="I3455" s="224">
        <f>I3454+I3451+I3444</f>
        <v>1862382.4892989416</v>
      </c>
    </row>
    <row r="3456" spans="1:10" ht="15" customHeight="1">
      <c r="A3456" s="333"/>
      <c r="C3456" s="227" t="s">
        <v>91</v>
      </c>
      <c r="D3456" s="228" t="s">
        <v>977</v>
      </c>
      <c r="E3456" s="684"/>
      <c r="F3456" s="229"/>
      <c r="G3456" s="313"/>
      <c r="H3456" s="96">
        <f>$M$3</f>
        <v>0.1</v>
      </c>
      <c r="I3456" s="315">
        <f>I3455*H3456</f>
        <v>186238.24892989418</v>
      </c>
    </row>
    <row r="3457" spans="1:10" ht="15" customHeight="1">
      <c r="A3457" s="333"/>
      <c r="C3457" s="316" t="s">
        <v>93</v>
      </c>
      <c r="D3457" s="317" t="s">
        <v>94</v>
      </c>
      <c r="E3457" s="323"/>
      <c r="F3457" s="244"/>
      <c r="G3457" s="244"/>
      <c r="H3457" s="401"/>
      <c r="I3457" s="320">
        <f>SUM(I3455:I3456)</f>
        <v>2048620.7382288356</v>
      </c>
    </row>
    <row r="3458" spans="1:10" ht="15" customHeight="1">
      <c r="A3458" s="333"/>
      <c r="C3458" s="46"/>
      <c r="D3458" s="46"/>
      <c r="G3458" s="102"/>
      <c r="H3458" s="112"/>
      <c r="I3458" s="47"/>
    </row>
    <row r="3459" spans="1:10" ht="15" customHeight="1">
      <c r="A3459" s="333"/>
      <c r="C3459" s="574" t="s">
        <v>1308</v>
      </c>
      <c r="D3459" s="727" t="s">
        <v>1309</v>
      </c>
      <c r="E3459" s="727"/>
      <c r="F3459" s="727"/>
      <c r="G3459" s="727"/>
      <c r="H3459" s="727"/>
      <c r="I3459" s="188">
        <f>ROUNDDOWN(I3479,-2)</f>
        <v>2148200</v>
      </c>
    </row>
    <row r="3460" spans="1:10" ht="15" customHeight="1">
      <c r="A3460" s="333"/>
      <c r="C3460" s="189" t="s">
        <v>65</v>
      </c>
      <c r="D3460" s="190" t="s">
        <v>66</v>
      </c>
      <c r="E3460" s="190"/>
      <c r="F3460" s="190" t="s">
        <v>669</v>
      </c>
      <c r="G3460" s="190" t="s">
        <v>67</v>
      </c>
      <c r="H3460" s="190" t="s">
        <v>670</v>
      </c>
      <c r="I3460" s="482" t="s">
        <v>671</v>
      </c>
    </row>
    <row r="3461" spans="1:10" ht="15" customHeight="1">
      <c r="A3461" s="333"/>
      <c r="C3461" s="193" t="s">
        <v>69</v>
      </c>
      <c r="D3461" s="194" t="s">
        <v>672</v>
      </c>
      <c r="E3461" s="194"/>
      <c r="F3461" s="196"/>
      <c r="G3461" s="196"/>
      <c r="H3461" s="196"/>
      <c r="I3461" s="464"/>
    </row>
    <row r="3462" spans="1:10" ht="15" customHeight="1">
      <c r="A3462" s="333"/>
      <c r="B3462" s="113"/>
      <c r="C3462" s="700" t="s">
        <v>674</v>
      </c>
      <c r="D3462" s="195" t="s">
        <v>8</v>
      </c>
      <c r="E3462" s="195"/>
      <c r="F3462" s="200" t="s">
        <v>10</v>
      </c>
      <c r="G3462" s="326">
        <v>1</v>
      </c>
      <c r="H3462" s="62">
        <v>176000</v>
      </c>
      <c r="I3462" s="203">
        <f>G3462*H3462</f>
        <v>176000</v>
      </c>
      <c r="J3462" s="47"/>
    </row>
    <row r="3463" spans="1:10" ht="15" customHeight="1">
      <c r="A3463" s="333"/>
      <c r="C3463" s="700" t="s">
        <v>676</v>
      </c>
      <c r="D3463" s="195" t="s">
        <v>106</v>
      </c>
      <c r="E3463" s="195"/>
      <c r="F3463" s="200" t="s">
        <v>10</v>
      </c>
      <c r="G3463" s="326">
        <v>0.25</v>
      </c>
      <c r="H3463" s="62">
        <v>186000</v>
      </c>
      <c r="I3463" s="203">
        <f>G3463*H3463</f>
        <v>46500</v>
      </c>
    </row>
    <row r="3464" spans="1:10" ht="15" customHeight="1">
      <c r="A3464" s="333"/>
      <c r="C3464" s="700" t="s">
        <v>679</v>
      </c>
      <c r="D3464" s="195" t="s">
        <v>29</v>
      </c>
      <c r="E3464" s="195"/>
      <c r="F3464" s="200" t="s">
        <v>10</v>
      </c>
      <c r="G3464" s="326">
        <v>2.5000000000000001E-2</v>
      </c>
      <c r="H3464" s="62">
        <v>196000</v>
      </c>
      <c r="I3464" s="203">
        <f>G3464*H3464</f>
        <v>4900</v>
      </c>
    </row>
    <row r="3465" spans="1:10" ht="15" customHeight="1">
      <c r="A3465" s="333"/>
      <c r="C3465" s="700" t="s">
        <v>680</v>
      </c>
      <c r="D3465" s="195" t="s">
        <v>31</v>
      </c>
      <c r="E3465" s="195"/>
      <c r="F3465" s="200" t="s">
        <v>10</v>
      </c>
      <c r="G3465" s="326">
        <v>0.1</v>
      </c>
      <c r="H3465" s="62">
        <v>206000</v>
      </c>
      <c r="I3465" s="203">
        <f>G3465*H3465</f>
        <v>20600</v>
      </c>
    </row>
    <row r="3466" spans="1:10" ht="15" customHeight="1">
      <c r="A3466" s="333"/>
      <c r="C3466" s="204" t="s">
        <v>708</v>
      </c>
      <c r="D3466" s="215"/>
      <c r="E3466" s="215"/>
      <c r="F3466" s="216"/>
      <c r="G3466" s="681"/>
      <c r="H3466" s="466"/>
      <c r="I3466" s="208">
        <f>SUM(I3462:I3465)</f>
        <v>248000</v>
      </c>
    </row>
    <row r="3467" spans="1:10" ht="15" customHeight="1">
      <c r="A3467" s="333"/>
      <c r="C3467" s="193" t="s">
        <v>72</v>
      </c>
      <c r="D3467" s="194" t="s">
        <v>73</v>
      </c>
      <c r="E3467" s="194"/>
      <c r="F3467" s="196"/>
      <c r="G3467" s="196"/>
      <c r="H3467" s="196"/>
      <c r="I3467" s="464"/>
    </row>
    <row r="3468" spans="1:10" ht="15" customHeight="1">
      <c r="A3468" s="333"/>
      <c r="C3468" s="209" t="s">
        <v>674</v>
      </c>
      <c r="D3468" s="195" t="s">
        <v>659</v>
      </c>
      <c r="E3468" s="195"/>
      <c r="F3468" s="210" t="s">
        <v>120</v>
      </c>
      <c r="G3468" s="728">
        <v>400</v>
      </c>
      <c r="H3468" s="202">
        <f>BAHAN!$G$449</f>
        <v>1820</v>
      </c>
      <c r="I3468" s="203">
        <f>G3468*H3468</f>
        <v>728000</v>
      </c>
    </row>
    <row r="3469" spans="1:10" ht="15" customHeight="1">
      <c r="A3469" s="333"/>
      <c r="C3469" s="209" t="s">
        <v>676</v>
      </c>
      <c r="D3469" s="195" t="s">
        <v>663</v>
      </c>
      <c r="E3469" s="195"/>
      <c r="F3469" s="210" t="s">
        <v>120</v>
      </c>
      <c r="G3469" s="728">
        <v>672</v>
      </c>
      <c r="H3469" s="202">
        <f>BAHAN!$G$260</f>
        <v>474.42857142857144</v>
      </c>
      <c r="I3469" s="203">
        <f>G3469*H3469</f>
        <v>318816</v>
      </c>
    </row>
    <row r="3470" spans="1:10" ht="15" customHeight="1">
      <c r="A3470" s="333"/>
      <c r="C3470" s="209" t="s">
        <v>679</v>
      </c>
      <c r="D3470" s="195" t="s">
        <v>1272</v>
      </c>
      <c r="E3470" s="195"/>
      <c r="F3470" s="210" t="s">
        <v>120</v>
      </c>
      <c r="G3470" s="728">
        <v>1440</v>
      </c>
      <c r="H3470" s="202">
        <f>BAHAN!$G$194</f>
        <v>396.63703703703703</v>
      </c>
      <c r="I3470" s="203">
        <f>G3470*H3470</f>
        <v>571157.33333333337</v>
      </c>
    </row>
    <row r="3471" spans="1:10" ht="15" customHeight="1">
      <c r="A3471" s="333"/>
      <c r="C3471" s="209" t="s">
        <v>680</v>
      </c>
      <c r="D3471" s="195" t="s">
        <v>1310</v>
      </c>
      <c r="E3471" s="195"/>
      <c r="F3471" s="210" t="s">
        <v>120</v>
      </c>
      <c r="G3471" s="211">
        <v>1.2</v>
      </c>
      <c r="H3471" s="202">
        <f>BAHAN!G549</f>
        <v>55000</v>
      </c>
      <c r="I3471" s="203">
        <f>G3471*H3471</f>
        <v>66000</v>
      </c>
    </row>
    <row r="3472" spans="1:10" ht="15" customHeight="1">
      <c r="A3472" s="333"/>
      <c r="C3472" s="209" t="s">
        <v>681</v>
      </c>
      <c r="D3472" s="195" t="s">
        <v>141</v>
      </c>
      <c r="E3472" s="195"/>
      <c r="F3472" s="210" t="s">
        <v>493</v>
      </c>
      <c r="G3472" s="728">
        <v>210</v>
      </c>
      <c r="H3472" s="202">
        <f>BAHAN!$G$6</f>
        <v>100</v>
      </c>
      <c r="I3472" s="203">
        <f>G3472*H3472</f>
        <v>21000</v>
      </c>
    </row>
    <row r="3473" spans="1:10" ht="15" customHeight="1">
      <c r="A3473" s="333"/>
      <c r="C3473" s="204" t="s">
        <v>85</v>
      </c>
      <c r="D3473" s="215"/>
      <c r="E3473" s="215"/>
      <c r="F3473" s="216"/>
      <c r="G3473" s="216"/>
      <c r="H3473" s="466"/>
      <c r="I3473" s="208">
        <f>SUM(I3468:I3472)</f>
        <v>1704973.3333333335</v>
      </c>
    </row>
    <row r="3474" spans="1:10" ht="15" customHeight="1">
      <c r="A3474" s="333"/>
      <c r="C3474" s="193" t="s">
        <v>86</v>
      </c>
      <c r="D3474" s="194" t="s">
        <v>87</v>
      </c>
      <c r="E3474" s="194"/>
      <c r="F3474" s="196"/>
      <c r="G3474" s="196"/>
      <c r="H3474" s="196"/>
      <c r="I3474" s="198"/>
    </row>
    <row r="3475" spans="1:10" ht="15" customHeight="1">
      <c r="A3475" s="333"/>
      <c r="C3475" s="250">
        <v>1</v>
      </c>
      <c r="D3475" s="195" t="s">
        <v>1287</v>
      </c>
      <c r="E3475" s="195"/>
      <c r="F3475" s="210" t="s">
        <v>778</v>
      </c>
      <c r="G3475" s="211">
        <v>0.14749999999999999</v>
      </c>
      <c r="H3475" s="202">
        <v>1</v>
      </c>
      <c r="I3475" s="203">
        <f>G3475*H3475</f>
        <v>0.14749999999999999</v>
      </c>
    </row>
    <row r="3476" spans="1:10" ht="15" customHeight="1">
      <c r="A3476" s="333"/>
      <c r="C3476" s="204" t="s">
        <v>88</v>
      </c>
      <c r="D3476" s="215"/>
      <c r="E3476" s="215"/>
      <c r="F3476" s="216"/>
      <c r="G3476" s="216"/>
      <c r="H3476" s="466"/>
      <c r="I3476" s="208">
        <f>SUM(I3475)</f>
        <v>0.14749999999999999</v>
      </c>
    </row>
    <row r="3477" spans="1:10" ht="15" customHeight="1">
      <c r="A3477" s="333"/>
      <c r="C3477" s="227" t="s">
        <v>89</v>
      </c>
      <c r="D3477" s="228" t="s">
        <v>90</v>
      </c>
      <c r="E3477" s="684"/>
      <c r="F3477" s="229"/>
      <c r="G3477" s="229"/>
      <c r="H3477" s="313"/>
      <c r="I3477" s="315">
        <f>I3476+I3473+I3466</f>
        <v>1952973.4808333335</v>
      </c>
    </row>
    <row r="3478" spans="1:10" ht="15" customHeight="1">
      <c r="A3478" s="333"/>
      <c r="C3478" s="690" t="s">
        <v>91</v>
      </c>
      <c r="D3478" s="691" t="s">
        <v>977</v>
      </c>
      <c r="E3478" s="692"/>
      <c r="F3478" s="693"/>
      <c r="G3478" s="694"/>
      <c r="H3478" s="96">
        <f>$M$3</f>
        <v>0.1</v>
      </c>
      <c r="I3478" s="695">
        <f>I3477*H3478</f>
        <v>195297.34808333335</v>
      </c>
    </row>
    <row r="3479" spans="1:10" ht="15" customHeight="1">
      <c r="A3479" s="333"/>
      <c r="C3479" s="329" t="s">
        <v>93</v>
      </c>
      <c r="D3479" s="330" t="s">
        <v>94</v>
      </c>
      <c r="E3479" s="688"/>
      <c r="F3479" s="247"/>
      <c r="G3479" s="247"/>
      <c r="H3479" s="399"/>
      <c r="I3479" s="303">
        <f>SUM(I3477:I3478)</f>
        <v>2148270.828916667</v>
      </c>
    </row>
    <row r="3480" spans="1:10" ht="15" customHeight="1">
      <c r="A3480" s="333"/>
      <c r="B3480" s="113"/>
      <c r="G3480" s="102"/>
      <c r="J3480" s="47"/>
    </row>
    <row r="3481" spans="1:10" ht="15" customHeight="1">
      <c r="A3481" s="333"/>
      <c r="C3481" s="558" t="s">
        <v>1311</v>
      </c>
      <c r="D3481" s="559" t="s">
        <v>1312</v>
      </c>
      <c r="E3481" s="559"/>
      <c r="F3481" s="560"/>
      <c r="G3481" s="560"/>
      <c r="H3481" s="560"/>
      <c r="I3481" s="560"/>
    </row>
    <row r="3482" spans="1:10" ht="15" customHeight="1">
      <c r="A3482" s="333"/>
      <c r="C3482" s="574" t="s">
        <v>1313</v>
      </c>
      <c r="D3482" s="727" t="s">
        <v>1314</v>
      </c>
      <c r="E3482" s="727"/>
      <c r="F3482" s="727"/>
      <c r="G3482" s="727"/>
      <c r="H3482" s="727"/>
      <c r="I3482" s="188">
        <f>ROUNDDOWN(I3497,-2)</f>
        <v>2280100</v>
      </c>
    </row>
    <row r="3483" spans="1:10" ht="15" customHeight="1">
      <c r="A3483" s="333"/>
      <c r="C3483" s="189" t="s">
        <v>65</v>
      </c>
      <c r="D3483" s="190" t="s">
        <v>66</v>
      </c>
      <c r="E3483" s="190"/>
      <c r="F3483" s="190" t="s">
        <v>669</v>
      </c>
      <c r="G3483" s="190" t="s">
        <v>67</v>
      </c>
      <c r="H3483" s="190" t="s">
        <v>670</v>
      </c>
      <c r="I3483" s="482" t="s">
        <v>671</v>
      </c>
    </row>
    <row r="3484" spans="1:10" ht="15" customHeight="1">
      <c r="A3484" s="333"/>
      <c r="C3484" s="250" t="s">
        <v>69</v>
      </c>
      <c r="D3484" s="195" t="s">
        <v>672</v>
      </c>
      <c r="E3484" s="195"/>
      <c r="F3484" s="196"/>
      <c r="G3484" s="196"/>
      <c r="H3484" s="196"/>
      <c r="I3484" s="464"/>
    </row>
    <row r="3485" spans="1:10" ht="15" customHeight="1">
      <c r="A3485" s="333"/>
      <c r="C3485" s="700" t="s">
        <v>674</v>
      </c>
      <c r="D3485" s="195" t="s">
        <v>8</v>
      </c>
      <c r="E3485" s="195"/>
      <c r="F3485" s="200" t="s">
        <v>10</v>
      </c>
      <c r="G3485" s="326">
        <v>0.4</v>
      </c>
      <c r="H3485" s="62">
        <v>176000</v>
      </c>
      <c r="I3485" s="203">
        <f>G3485*H3485</f>
        <v>70400</v>
      </c>
    </row>
    <row r="3486" spans="1:10" ht="15" customHeight="1">
      <c r="A3486" s="333"/>
      <c r="C3486" s="700" t="s">
        <v>676</v>
      </c>
      <c r="D3486" s="195" t="s">
        <v>106</v>
      </c>
      <c r="E3486" s="195"/>
      <c r="F3486" s="200" t="s">
        <v>10</v>
      </c>
      <c r="G3486" s="326">
        <v>0.1</v>
      </c>
      <c r="H3486" s="62">
        <v>186000</v>
      </c>
      <c r="I3486" s="203">
        <f>G3486*H3486</f>
        <v>18600</v>
      </c>
    </row>
    <row r="3487" spans="1:10" ht="15" customHeight="1">
      <c r="A3487" s="333"/>
      <c r="C3487" s="700" t="s">
        <v>679</v>
      </c>
      <c r="D3487" s="195" t="s">
        <v>29</v>
      </c>
      <c r="E3487" s="195"/>
      <c r="F3487" s="200" t="s">
        <v>10</v>
      </c>
      <c r="G3487" s="326">
        <v>0.01</v>
      </c>
      <c r="H3487" s="62">
        <v>196000</v>
      </c>
      <c r="I3487" s="203">
        <f>G3487*H3487</f>
        <v>1960</v>
      </c>
    </row>
    <row r="3488" spans="1:10" ht="15" customHeight="1">
      <c r="A3488" s="333"/>
      <c r="C3488" s="700" t="s">
        <v>680</v>
      </c>
      <c r="D3488" s="195" t="s">
        <v>31</v>
      </c>
      <c r="E3488" s="195"/>
      <c r="F3488" s="200" t="s">
        <v>10</v>
      </c>
      <c r="G3488" s="326">
        <v>0.04</v>
      </c>
      <c r="H3488" s="62">
        <v>206000</v>
      </c>
      <c r="I3488" s="203">
        <f>G3488*H3488</f>
        <v>8240</v>
      </c>
    </row>
    <row r="3489" spans="1:10" ht="15" customHeight="1">
      <c r="A3489" s="333"/>
      <c r="C3489" s="204" t="s">
        <v>708</v>
      </c>
      <c r="D3489" s="215"/>
      <c r="E3489" s="215"/>
      <c r="F3489" s="216"/>
      <c r="G3489" s="681"/>
      <c r="H3489" s="466"/>
      <c r="I3489" s="208">
        <f>SUM(I3485:I3488)</f>
        <v>99200</v>
      </c>
    </row>
    <row r="3490" spans="1:10" ht="15" customHeight="1">
      <c r="A3490" s="333"/>
      <c r="C3490" s="193" t="s">
        <v>72</v>
      </c>
      <c r="D3490" s="194" t="s">
        <v>73</v>
      </c>
      <c r="E3490" s="194"/>
      <c r="F3490" s="196"/>
      <c r="G3490" s="196"/>
      <c r="H3490" s="196"/>
      <c r="I3490" s="464"/>
    </row>
    <row r="3491" spans="1:10" ht="15" customHeight="1">
      <c r="A3491" s="333"/>
      <c r="C3491" s="209" t="s">
        <v>674</v>
      </c>
      <c r="D3491" s="195" t="s">
        <v>1315</v>
      </c>
      <c r="E3491" s="195"/>
      <c r="F3491" s="210" t="s">
        <v>79</v>
      </c>
      <c r="G3491" s="212">
        <v>1.02</v>
      </c>
      <c r="H3491" s="202">
        <f>BAHAN!G51</f>
        <v>1935000</v>
      </c>
      <c r="I3491" s="203">
        <f>G3491*H3491</f>
        <v>1973700</v>
      </c>
    </row>
    <row r="3492" spans="1:10" ht="15" customHeight="1">
      <c r="A3492" s="333"/>
      <c r="C3492" s="204" t="s">
        <v>85</v>
      </c>
      <c r="D3492" s="215"/>
      <c r="E3492" s="215"/>
      <c r="F3492" s="216"/>
      <c r="G3492" s="216"/>
      <c r="H3492" s="466"/>
      <c r="I3492" s="208">
        <f>SUM(I3491:I3491)</f>
        <v>1973700</v>
      </c>
    </row>
    <row r="3493" spans="1:10" ht="15" customHeight="1">
      <c r="A3493" s="333"/>
      <c r="C3493" s="193" t="s">
        <v>86</v>
      </c>
      <c r="D3493" s="194" t="s">
        <v>87</v>
      </c>
      <c r="E3493" s="194"/>
      <c r="F3493" s="196"/>
      <c r="G3493" s="196"/>
      <c r="H3493" s="196"/>
      <c r="I3493" s="198"/>
    </row>
    <row r="3494" spans="1:10" ht="15" customHeight="1">
      <c r="A3494" s="333"/>
      <c r="C3494" s="204" t="s">
        <v>88</v>
      </c>
      <c r="D3494" s="215"/>
      <c r="E3494" s="215"/>
      <c r="F3494" s="216"/>
      <c r="G3494" s="216"/>
      <c r="H3494" s="466"/>
      <c r="I3494" s="621">
        <v>0</v>
      </c>
    </row>
    <row r="3495" spans="1:10" ht="15" customHeight="1">
      <c r="A3495" s="333"/>
      <c r="C3495" s="220" t="s">
        <v>89</v>
      </c>
      <c r="D3495" s="221" t="s">
        <v>90</v>
      </c>
      <c r="E3495" s="682"/>
      <c r="F3495" s="222"/>
      <c r="G3495" s="222"/>
      <c r="H3495" s="225"/>
      <c r="I3495" s="224">
        <f>I3494+I3492+I3489</f>
        <v>2072900</v>
      </c>
    </row>
    <row r="3496" spans="1:10" ht="15" customHeight="1">
      <c r="A3496" s="333"/>
      <c r="C3496" s="227" t="s">
        <v>91</v>
      </c>
      <c r="D3496" s="228" t="s">
        <v>977</v>
      </c>
      <c r="E3496" s="684"/>
      <c r="F3496" s="229"/>
      <c r="G3496" s="313"/>
      <c r="H3496" s="96">
        <f>$M$3</f>
        <v>0.1</v>
      </c>
      <c r="I3496" s="315">
        <f>I3495*H3496</f>
        <v>207290</v>
      </c>
    </row>
    <row r="3497" spans="1:10" ht="15" customHeight="1">
      <c r="A3497" s="333"/>
      <c r="B3497" s="113"/>
      <c r="C3497" s="316" t="s">
        <v>93</v>
      </c>
      <c r="D3497" s="317" t="s">
        <v>94</v>
      </c>
      <c r="E3497" s="323"/>
      <c r="F3497" s="244"/>
      <c r="G3497" s="244"/>
      <c r="H3497" s="401"/>
      <c r="I3497" s="320">
        <f>SUM(I3495:I3496)</f>
        <v>2280190</v>
      </c>
      <c r="J3497" s="47"/>
    </row>
    <row r="3498" spans="1:10" ht="15" customHeight="1">
      <c r="A3498" s="333"/>
      <c r="C3498" s="46"/>
      <c r="D3498" s="46"/>
      <c r="E3498" s="335"/>
      <c r="F3498" s="335"/>
      <c r="G3498" s="113"/>
      <c r="H3498" s="46"/>
      <c r="I3498" s="46"/>
    </row>
    <row r="3499" spans="1:10" ht="15" customHeight="1">
      <c r="A3499" s="333"/>
      <c r="C3499" s="699" t="s">
        <v>1316</v>
      </c>
      <c r="D3499" s="727" t="s">
        <v>1317</v>
      </c>
      <c r="E3499" s="727"/>
      <c r="F3499" s="727"/>
      <c r="G3499" s="727"/>
      <c r="H3499" s="727"/>
      <c r="I3499" s="188">
        <f>ROUNDDOWN(I3514,-2)</f>
        <v>2190400</v>
      </c>
    </row>
    <row r="3500" spans="1:10" ht="15" customHeight="1">
      <c r="A3500" s="333"/>
      <c r="C3500" s="189" t="s">
        <v>65</v>
      </c>
      <c r="D3500" s="190" t="s">
        <v>66</v>
      </c>
      <c r="E3500" s="190"/>
      <c r="F3500" s="190" t="s">
        <v>669</v>
      </c>
      <c r="G3500" s="190" t="s">
        <v>67</v>
      </c>
      <c r="H3500" s="190" t="s">
        <v>670</v>
      </c>
      <c r="I3500" s="482" t="s">
        <v>671</v>
      </c>
    </row>
    <row r="3501" spans="1:10" ht="15" customHeight="1">
      <c r="A3501" s="333"/>
      <c r="C3501" s="250" t="s">
        <v>69</v>
      </c>
      <c r="D3501" s="195" t="s">
        <v>672</v>
      </c>
      <c r="E3501" s="195"/>
      <c r="F3501" s="196"/>
      <c r="G3501" s="196"/>
      <c r="H3501" s="196"/>
      <c r="I3501" s="464"/>
    </row>
    <row r="3502" spans="1:10" ht="15" customHeight="1">
      <c r="A3502" s="333"/>
      <c r="C3502" s="700" t="s">
        <v>674</v>
      </c>
      <c r="D3502" s="195" t="s">
        <v>8</v>
      </c>
      <c r="E3502" s="195"/>
      <c r="F3502" s="200" t="s">
        <v>10</v>
      </c>
      <c r="G3502" s="326">
        <v>0.4</v>
      </c>
      <c r="H3502" s="62">
        <v>176000</v>
      </c>
      <c r="I3502" s="203">
        <f>G3502*H3502</f>
        <v>70400</v>
      </c>
    </row>
    <row r="3503" spans="1:10" ht="15" customHeight="1">
      <c r="A3503" s="333"/>
      <c r="C3503" s="700" t="s">
        <v>676</v>
      </c>
      <c r="D3503" s="195" t="s">
        <v>106</v>
      </c>
      <c r="E3503" s="195"/>
      <c r="F3503" s="200" t="s">
        <v>10</v>
      </c>
      <c r="G3503" s="326">
        <v>0.1</v>
      </c>
      <c r="H3503" s="62">
        <v>186000</v>
      </c>
      <c r="I3503" s="203">
        <f>G3503*H3503</f>
        <v>18600</v>
      </c>
    </row>
    <row r="3504" spans="1:10" ht="15" customHeight="1">
      <c r="A3504" s="333"/>
      <c r="C3504" s="700" t="s">
        <v>679</v>
      </c>
      <c r="D3504" s="195" t="s">
        <v>29</v>
      </c>
      <c r="E3504" s="195"/>
      <c r="F3504" s="200" t="s">
        <v>10</v>
      </c>
      <c r="G3504" s="326">
        <v>0.01</v>
      </c>
      <c r="H3504" s="62">
        <v>196000</v>
      </c>
      <c r="I3504" s="203">
        <f>G3504*H3504</f>
        <v>1960</v>
      </c>
    </row>
    <row r="3505" spans="1:10" ht="15" customHeight="1">
      <c r="A3505" s="333"/>
      <c r="C3505" s="700" t="s">
        <v>680</v>
      </c>
      <c r="D3505" s="195" t="s">
        <v>31</v>
      </c>
      <c r="E3505" s="195"/>
      <c r="F3505" s="200" t="s">
        <v>10</v>
      </c>
      <c r="G3505" s="326">
        <v>0.04</v>
      </c>
      <c r="H3505" s="62">
        <v>206000</v>
      </c>
      <c r="I3505" s="203">
        <f>G3505*H3505</f>
        <v>8240</v>
      </c>
    </row>
    <row r="3506" spans="1:10" ht="15" customHeight="1">
      <c r="A3506" s="333"/>
      <c r="C3506" s="204" t="s">
        <v>708</v>
      </c>
      <c r="D3506" s="215"/>
      <c r="E3506" s="215"/>
      <c r="F3506" s="216"/>
      <c r="G3506" s="681"/>
      <c r="H3506" s="466"/>
      <c r="I3506" s="208">
        <f>SUM(I3502:I3505)</f>
        <v>99200</v>
      </c>
    </row>
    <row r="3507" spans="1:10" ht="15" customHeight="1">
      <c r="A3507" s="333"/>
      <c r="C3507" s="193" t="s">
        <v>72</v>
      </c>
      <c r="D3507" s="194" t="s">
        <v>73</v>
      </c>
      <c r="E3507" s="194"/>
      <c r="F3507" s="196"/>
      <c r="G3507" s="196"/>
      <c r="H3507" s="196"/>
      <c r="I3507" s="464"/>
    </row>
    <row r="3508" spans="1:10" ht="15" customHeight="1">
      <c r="A3508" s="333"/>
      <c r="C3508" s="209" t="s">
        <v>674</v>
      </c>
      <c r="D3508" s="195" t="s">
        <v>1318</v>
      </c>
      <c r="E3508" s="195"/>
      <c r="F3508" s="210" t="s">
        <v>79</v>
      </c>
      <c r="G3508" s="212">
        <v>1.02</v>
      </c>
      <c r="H3508" s="202">
        <f>BAHAN!G52</f>
        <v>1855000</v>
      </c>
      <c r="I3508" s="203">
        <f>G3508*H3508</f>
        <v>1892100</v>
      </c>
    </row>
    <row r="3509" spans="1:10" ht="15" customHeight="1">
      <c r="A3509" s="333"/>
      <c r="C3509" s="204" t="s">
        <v>85</v>
      </c>
      <c r="D3509" s="215"/>
      <c r="E3509" s="215"/>
      <c r="F3509" s="216"/>
      <c r="G3509" s="216"/>
      <c r="H3509" s="466"/>
      <c r="I3509" s="208">
        <f>SUM(I3508:I3508)</f>
        <v>1892100</v>
      </c>
    </row>
    <row r="3510" spans="1:10" ht="15" customHeight="1">
      <c r="A3510" s="333"/>
      <c r="C3510" s="193" t="s">
        <v>86</v>
      </c>
      <c r="D3510" s="194" t="s">
        <v>87</v>
      </c>
      <c r="E3510" s="194"/>
      <c r="F3510" s="196"/>
      <c r="G3510" s="196"/>
      <c r="H3510" s="196"/>
      <c r="I3510" s="198"/>
    </row>
    <row r="3511" spans="1:10" ht="15" customHeight="1">
      <c r="A3511" s="333"/>
      <c r="C3511" s="204" t="s">
        <v>88</v>
      </c>
      <c r="D3511" s="215"/>
      <c r="E3511" s="215"/>
      <c r="F3511" s="216"/>
      <c r="G3511" s="216"/>
      <c r="H3511" s="466"/>
      <c r="I3511" s="621">
        <v>0</v>
      </c>
    </row>
    <row r="3512" spans="1:10" ht="15" customHeight="1">
      <c r="A3512" s="333"/>
      <c r="C3512" s="220" t="s">
        <v>89</v>
      </c>
      <c r="D3512" s="221" t="s">
        <v>90</v>
      </c>
      <c r="E3512" s="682"/>
      <c r="F3512" s="222"/>
      <c r="G3512" s="222"/>
      <c r="H3512" s="225"/>
      <c r="I3512" s="224">
        <f>I3511+I3509+I3506</f>
        <v>1991300</v>
      </c>
    </row>
    <row r="3513" spans="1:10" ht="15" customHeight="1">
      <c r="A3513" s="333"/>
      <c r="C3513" s="227" t="s">
        <v>91</v>
      </c>
      <c r="D3513" s="228" t="s">
        <v>977</v>
      </c>
      <c r="E3513" s="684"/>
      <c r="F3513" s="229"/>
      <c r="G3513" s="313"/>
      <c r="H3513" s="96">
        <f>$M$3</f>
        <v>0.1</v>
      </c>
      <c r="I3513" s="315">
        <f>I3512*H3513</f>
        <v>199130</v>
      </c>
    </row>
    <row r="3514" spans="1:10" ht="15" customHeight="1">
      <c r="A3514" s="333"/>
      <c r="B3514" s="113"/>
      <c r="C3514" s="316" t="s">
        <v>93</v>
      </c>
      <c r="D3514" s="317" t="s">
        <v>94</v>
      </c>
      <c r="E3514" s="323"/>
      <c r="F3514" s="244"/>
      <c r="G3514" s="244"/>
      <c r="H3514" s="401"/>
      <c r="I3514" s="320">
        <f>SUM(I3512:I3513)</f>
        <v>2190430</v>
      </c>
      <c r="J3514" s="47"/>
    </row>
    <row r="3515" spans="1:10" ht="15" customHeight="1">
      <c r="A3515" s="333"/>
      <c r="C3515" s="46"/>
      <c r="D3515" s="46"/>
      <c r="E3515" s="335"/>
      <c r="F3515" s="335"/>
      <c r="G3515" s="113"/>
      <c r="H3515" s="46"/>
      <c r="I3515" s="46"/>
    </row>
    <row r="3516" spans="1:10" ht="15" customHeight="1">
      <c r="A3516" s="333"/>
      <c r="C3516" s="184" t="s">
        <v>1319</v>
      </c>
      <c r="D3516" s="727" t="s">
        <v>1320</v>
      </c>
      <c r="E3516" s="727"/>
      <c r="F3516" s="727"/>
      <c r="G3516" s="727"/>
      <c r="H3516" s="727"/>
      <c r="I3516" s="188">
        <f>ROUNDDOWN(I3531,-2)</f>
        <v>2201600</v>
      </c>
    </row>
    <row r="3517" spans="1:10" ht="15" customHeight="1">
      <c r="A3517" s="333"/>
      <c r="C3517" s="189" t="s">
        <v>65</v>
      </c>
      <c r="D3517" s="190" t="s">
        <v>66</v>
      </c>
      <c r="E3517" s="190"/>
      <c r="F3517" s="190" t="s">
        <v>669</v>
      </c>
      <c r="G3517" s="190" t="s">
        <v>67</v>
      </c>
      <c r="H3517" s="190" t="s">
        <v>670</v>
      </c>
      <c r="I3517" s="482" t="s">
        <v>671</v>
      </c>
    </row>
    <row r="3518" spans="1:10" ht="15" customHeight="1">
      <c r="A3518" s="333"/>
      <c r="C3518" s="250" t="s">
        <v>69</v>
      </c>
      <c r="D3518" s="195" t="s">
        <v>672</v>
      </c>
      <c r="E3518" s="195"/>
      <c r="F3518" s="196"/>
      <c r="G3518" s="196"/>
      <c r="H3518" s="196"/>
      <c r="I3518" s="464"/>
    </row>
    <row r="3519" spans="1:10" ht="15" customHeight="1">
      <c r="A3519" s="333"/>
      <c r="C3519" s="700" t="s">
        <v>674</v>
      </c>
      <c r="D3519" s="195" t="s">
        <v>8</v>
      </c>
      <c r="E3519" s="195"/>
      <c r="F3519" s="200" t="s">
        <v>10</v>
      </c>
      <c r="G3519" s="326">
        <v>0.4</v>
      </c>
      <c r="H3519" s="62">
        <v>176000</v>
      </c>
      <c r="I3519" s="203">
        <f>G3519*H3519</f>
        <v>70400</v>
      </c>
    </row>
    <row r="3520" spans="1:10" ht="15" customHeight="1">
      <c r="A3520" s="333"/>
      <c r="C3520" s="700" t="s">
        <v>676</v>
      </c>
      <c r="D3520" s="195" t="s">
        <v>106</v>
      </c>
      <c r="E3520" s="195"/>
      <c r="F3520" s="200" t="s">
        <v>10</v>
      </c>
      <c r="G3520" s="326">
        <v>0.1</v>
      </c>
      <c r="H3520" s="62">
        <v>186000</v>
      </c>
      <c r="I3520" s="203">
        <f>G3520*H3520</f>
        <v>18600</v>
      </c>
    </row>
    <row r="3521" spans="1:10" ht="15" customHeight="1">
      <c r="A3521" s="333"/>
      <c r="C3521" s="700" t="s">
        <v>679</v>
      </c>
      <c r="D3521" s="195" t="s">
        <v>29</v>
      </c>
      <c r="E3521" s="195"/>
      <c r="F3521" s="200" t="s">
        <v>10</v>
      </c>
      <c r="G3521" s="326">
        <v>0.01</v>
      </c>
      <c r="H3521" s="62">
        <v>196000</v>
      </c>
      <c r="I3521" s="203">
        <f>G3521*H3521</f>
        <v>1960</v>
      </c>
    </row>
    <row r="3522" spans="1:10" ht="15" customHeight="1">
      <c r="A3522" s="333"/>
      <c r="C3522" s="700" t="s">
        <v>680</v>
      </c>
      <c r="D3522" s="195" t="s">
        <v>31</v>
      </c>
      <c r="E3522" s="195"/>
      <c r="F3522" s="200" t="s">
        <v>10</v>
      </c>
      <c r="G3522" s="326">
        <v>0.04</v>
      </c>
      <c r="H3522" s="62">
        <v>206000</v>
      </c>
      <c r="I3522" s="203">
        <f>G3522*H3522</f>
        <v>8240</v>
      </c>
    </row>
    <row r="3523" spans="1:10" ht="15" customHeight="1">
      <c r="A3523" s="333"/>
      <c r="C3523" s="204" t="s">
        <v>708</v>
      </c>
      <c r="D3523" s="215"/>
      <c r="E3523" s="215"/>
      <c r="F3523" s="216"/>
      <c r="G3523" s="681"/>
      <c r="H3523" s="466"/>
      <c r="I3523" s="208">
        <f>SUM(I3519:I3522)</f>
        <v>99200</v>
      </c>
    </row>
    <row r="3524" spans="1:10" ht="15" customHeight="1">
      <c r="A3524" s="333"/>
      <c r="C3524" s="193" t="s">
        <v>72</v>
      </c>
      <c r="D3524" s="194" t="s">
        <v>73</v>
      </c>
      <c r="E3524" s="194"/>
      <c r="F3524" s="196"/>
      <c r="G3524" s="196"/>
      <c r="H3524" s="196"/>
      <c r="I3524" s="464"/>
    </row>
    <row r="3525" spans="1:10" ht="15" customHeight="1">
      <c r="A3525" s="333"/>
      <c r="C3525" s="209" t="s">
        <v>674</v>
      </c>
      <c r="D3525" s="195" t="s">
        <v>1321</v>
      </c>
      <c r="E3525" s="195"/>
      <c r="F3525" s="210" t="s">
        <v>79</v>
      </c>
      <c r="G3525" s="212">
        <v>1.02</v>
      </c>
      <c r="H3525" s="202">
        <f>BAHAN!G53</f>
        <v>1865000</v>
      </c>
      <c r="I3525" s="203">
        <f>G3525*H3525</f>
        <v>1902300</v>
      </c>
    </row>
    <row r="3526" spans="1:10" ht="15" customHeight="1">
      <c r="A3526" s="333"/>
      <c r="C3526" s="204" t="s">
        <v>85</v>
      </c>
      <c r="D3526" s="215"/>
      <c r="E3526" s="215"/>
      <c r="F3526" s="216"/>
      <c r="G3526" s="216"/>
      <c r="H3526" s="466"/>
      <c r="I3526" s="208">
        <f>SUM(I3525:I3525)</f>
        <v>1902300</v>
      </c>
    </row>
    <row r="3527" spans="1:10" ht="15" customHeight="1">
      <c r="A3527" s="333"/>
      <c r="C3527" s="193" t="s">
        <v>86</v>
      </c>
      <c r="D3527" s="194" t="s">
        <v>87</v>
      </c>
      <c r="E3527" s="194"/>
      <c r="F3527" s="196"/>
      <c r="G3527" s="196"/>
      <c r="H3527" s="196"/>
      <c r="I3527" s="198"/>
    </row>
    <row r="3528" spans="1:10" ht="15" customHeight="1">
      <c r="A3528" s="333"/>
      <c r="C3528" s="204" t="s">
        <v>88</v>
      </c>
      <c r="D3528" s="215"/>
      <c r="E3528" s="215"/>
      <c r="F3528" s="216"/>
      <c r="G3528" s="216"/>
      <c r="H3528" s="466"/>
      <c r="I3528" s="621">
        <v>0</v>
      </c>
    </row>
    <row r="3529" spans="1:10" ht="15" customHeight="1">
      <c r="A3529" s="333"/>
      <c r="C3529" s="220" t="s">
        <v>89</v>
      </c>
      <c r="D3529" s="221" t="s">
        <v>90</v>
      </c>
      <c r="E3529" s="682"/>
      <c r="F3529" s="222"/>
      <c r="G3529" s="222"/>
      <c r="H3529" s="225"/>
      <c r="I3529" s="224">
        <f>I3528+I3526+I3523</f>
        <v>2001500</v>
      </c>
    </row>
    <row r="3530" spans="1:10" ht="15" customHeight="1">
      <c r="A3530" s="333"/>
      <c r="C3530" s="227" t="s">
        <v>91</v>
      </c>
      <c r="D3530" s="228" t="s">
        <v>977</v>
      </c>
      <c r="E3530" s="684"/>
      <c r="F3530" s="229"/>
      <c r="G3530" s="313"/>
      <c r="H3530" s="96">
        <f>$M$3</f>
        <v>0.1</v>
      </c>
      <c r="I3530" s="315">
        <f>I3529*H3530</f>
        <v>200150</v>
      </c>
    </row>
    <row r="3531" spans="1:10" s="118" customFormat="1" ht="15" customHeight="1">
      <c r="A3531" s="333"/>
      <c r="B3531" s="334"/>
      <c r="C3531" s="316" t="s">
        <v>93</v>
      </c>
      <c r="D3531" s="317" t="s">
        <v>94</v>
      </c>
      <c r="E3531" s="323"/>
      <c r="F3531" s="244"/>
      <c r="G3531" s="244"/>
      <c r="H3531" s="401"/>
      <c r="I3531" s="320">
        <f>SUM(I3529:I3530)</f>
        <v>2201650</v>
      </c>
      <c r="J3531" s="346"/>
    </row>
    <row r="3532" spans="1:10" ht="15" customHeight="1">
      <c r="A3532" s="333"/>
      <c r="B3532" s="113"/>
      <c r="G3532" s="102"/>
      <c r="J3532" s="47"/>
    </row>
    <row r="3533" spans="1:10" ht="15" customHeight="1">
      <c r="A3533" s="333"/>
      <c r="C3533" s="184" t="s">
        <v>1322</v>
      </c>
      <c r="D3533" s="727" t="s">
        <v>1323</v>
      </c>
      <c r="E3533" s="727"/>
      <c r="F3533" s="727"/>
      <c r="G3533" s="727"/>
      <c r="H3533" s="727"/>
      <c r="I3533" s="188">
        <f>ROUNDDOWN(I3548,-2)</f>
        <v>2229700</v>
      </c>
    </row>
    <row r="3534" spans="1:10" ht="15" customHeight="1">
      <c r="A3534" s="333"/>
      <c r="C3534" s="189" t="s">
        <v>65</v>
      </c>
      <c r="D3534" s="190" t="s">
        <v>66</v>
      </c>
      <c r="E3534" s="190"/>
      <c r="F3534" s="190" t="s">
        <v>669</v>
      </c>
      <c r="G3534" s="190" t="s">
        <v>67</v>
      </c>
      <c r="H3534" s="190" t="s">
        <v>670</v>
      </c>
      <c r="I3534" s="482" t="s">
        <v>671</v>
      </c>
    </row>
    <row r="3535" spans="1:10" ht="15" customHeight="1">
      <c r="A3535" s="333"/>
      <c r="C3535" s="250" t="s">
        <v>69</v>
      </c>
      <c r="D3535" s="195" t="s">
        <v>672</v>
      </c>
      <c r="E3535" s="195"/>
      <c r="F3535" s="196"/>
      <c r="G3535" s="196"/>
      <c r="H3535" s="196"/>
      <c r="I3535" s="464"/>
    </row>
    <row r="3536" spans="1:10" ht="15" customHeight="1">
      <c r="A3536" s="333"/>
      <c r="C3536" s="700" t="s">
        <v>674</v>
      </c>
      <c r="D3536" s="195" t="s">
        <v>8</v>
      </c>
      <c r="E3536" s="195"/>
      <c r="F3536" s="200" t="s">
        <v>10</v>
      </c>
      <c r="G3536" s="326">
        <v>0.4</v>
      </c>
      <c r="H3536" s="62">
        <v>176000</v>
      </c>
      <c r="I3536" s="203">
        <f>G3536*H3536</f>
        <v>70400</v>
      </c>
    </row>
    <row r="3537" spans="1:10" ht="15" customHeight="1">
      <c r="A3537" s="333"/>
      <c r="C3537" s="700" t="s">
        <v>676</v>
      </c>
      <c r="D3537" s="195" t="s">
        <v>106</v>
      </c>
      <c r="E3537" s="195"/>
      <c r="F3537" s="200" t="s">
        <v>10</v>
      </c>
      <c r="G3537" s="326">
        <v>0.1</v>
      </c>
      <c r="H3537" s="62">
        <v>186000</v>
      </c>
      <c r="I3537" s="203">
        <f>G3537*H3537</f>
        <v>18600</v>
      </c>
    </row>
    <row r="3538" spans="1:10" ht="15" customHeight="1">
      <c r="A3538" s="333"/>
      <c r="C3538" s="700" t="s">
        <v>679</v>
      </c>
      <c r="D3538" s="195" t="s">
        <v>29</v>
      </c>
      <c r="E3538" s="195"/>
      <c r="F3538" s="200" t="s">
        <v>10</v>
      </c>
      <c r="G3538" s="326">
        <v>0.01</v>
      </c>
      <c r="H3538" s="62">
        <v>196000</v>
      </c>
      <c r="I3538" s="203">
        <f>G3538*H3538</f>
        <v>1960</v>
      </c>
    </row>
    <row r="3539" spans="1:10" ht="15" customHeight="1">
      <c r="A3539" s="333"/>
      <c r="C3539" s="700" t="s">
        <v>680</v>
      </c>
      <c r="D3539" s="195" t="s">
        <v>31</v>
      </c>
      <c r="E3539" s="195"/>
      <c r="F3539" s="200" t="s">
        <v>10</v>
      </c>
      <c r="G3539" s="326">
        <v>0.04</v>
      </c>
      <c r="H3539" s="62">
        <v>206000</v>
      </c>
      <c r="I3539" s="203">
        <f>G3539*H3539</f>
        <v>8240</v>
      </c>
    </row>
    <row r="3540" spans="1:10" ht="15" customHeight="1">
      <c r="A3540" s="333"/>
      <c r="C3540" s="204" t="s">
        <v>708</v>
      </c>
      <c r="D3540" s="215"/>
      <c r="E3540" s="215"/>
      <c r="F3540" s="216"/>
      <c r="G3540" s="681"/>
      <c r="H3540" s="466"/>
      <c r="I3540" s="208">
        <f>SUM(I3536:I3539)</f>
        <v>99200</v>
      </c>
    </row>
    <row r="3541" spans="1:10" ht="15" customHeight="1">
      <c r="A3541" s="333"/>
      <c r="C3541" s="193" t="s">
        <v>72</v>
      </c>
      <c r="D3541" s="194" t="s">
        <v>73</v>
      </c>
      <c r="E3541" s="194"/>
      <c r="F3541" s="196"/>
      <c r="G3541" s="196"/>
      <c r="H3541" s="196"/>
      <c r="I3541" s="464"/>
    </row>
    <row r="3542" spans="1:10" ht="15" customHeight="1">
      <c r="A3542" s="333"/>
      <c r="C3542" s="209" t="s">
        <v>674</v>
      </c>
      <c r="D3542" s="195" t="s">
        <v>1324</v>
      </c>
      <c r="E3542" s="195"/>
      <c r="F3542" s="210" t="s">
        <v>79</v>
      </c>
      <c r="G3542" s="212">
        <v>1.02</v>
      </c>
      <c r="H3542" s="202">
        <f>BAHAN!G54</f>
        <v>1890000</v>
      </c>
      <c r="I3542" s="203">
        <f>G3542*H3542</f>
        <v>1927800</v>
      </c>
    </row>
    <row r="3543" spans="1:10" ht="15" customHeight="1">
      <c r="A3543" s="333"/>
      <c r="C3543" s="204" t="s">
        <v>85</v>
      </c>
      <c r="D3543" s="215"/>
      <c r="E3543" s="215"/>
      <c r="F3543" s="216"/>
      <c r="G3543" s="216"/>
      <c r="H3543" s="466"/>
      <c r="I3543" s="208">
        <f>SUM(I3542:I3542)</f>
        <v>1927800</v>
      </c>
    </row>
    <row r="3544" spans="1:10" ht="15" customHeight="1">
      <c r="A3544" s="333"/>
      <c r="C3544" s="193" t="s">
        <v>86</v>
      </c>
      <c r="D3544" s="194" t="s">
        <v>87</v>
      </c>
      <c r="E3544" s="194"/>
      <c r="F3544" s="196"/>
      <c r="G3544" s="196"/>
      <c r="H3544" s="196"/>
      <c r="I3544" s="198"/>
    </row>
    <row r="3545" spans="1:10" ht="15" customHeight="1">
      <c r="A3545" s="333"/>
      <c r="C3545" s="204" t="s">
        <v>88</v>
      </c>
      <c r="D3545" s="215"/>
      <c r="E3545" s="215"/>
      <c r="F3545" s="216"/>
      <c r="G3545" s="216"/>
      <c r="H3545" s="466"/>
      <c r="I3545" s="621">
        <v>0</v>
      </c>
    </row>
    <row r="3546" spans="1:10" ht="15" customHeight="1">
      <c r="A3546" s="333"/>
      <c r="C3546" s="220" t="s">
        <v>89</v>
      </c>
      <c r="D3546" s="221" t="s">
        <v>90</v>
      </c>
      <c r="E3546" s="682"/>
      <c r="F3546" s="222"/>
      <c r="G3546" s="222"/>
      <c r="H3546" s="225"/>
      <c r="I3546" s="224">
        <f>I3545+I3543+I3540</f>
        <v>2027000</v>
      </c>
    </row>
    <row r="3547" spans="1:10" ht="15" customHeight="1">
      <c r="A3547" s="333"/>
      <c r="C3547" s="227" t="s">
        <v>91</v>
      </c>
      <c r="D3547" s="228" t="s">
        <v>977</v>
      </c>
      <c r="E3547" s="684"/>
      <c r="F3547" s="229"/>
      <c r="G3547" s="313"/>
      <c r="H3547" s="96">
        <f>$M$3</f>
        <v>0.1</v>
      </c>
      <c r="I3547" s="315">
        <f>I3546*H3547</f>
        <v>202700</v>
      </c>
    </row>
    <row r="3548" spans="1:10" ht="15" customHeight="1">
      <c r="A3548" s="333"/>
      <c r="C3548" s="316" t="s">
        <v>93</v>
      </c>
      <c r="D3548" s="317" t="s">
        <v>94</v>
      </c>
      <c r="E3548" s="323"/>
      <c r="F3548" s="244"/>
      <c r="G3548" s="244"/>
      <c r="H3548" s="401"/>
      <c r="I3548" s="320">
        <f>SUM(I3546:I3547)</f>
        <v>2229700</v>
      </c>
    </row>
    <row r="3549" spans="1:10" ht="15" customHeight="1">
      <c r="A3549" s="333"/>
      <c r="C3549" s="46"/>
      <c r="D3549" s="46"/>
      <c r="G3549" s="102"/>
      <c r="H3549" s="112"/>
      <c r="I3549" s="47"/>
    </row>
    <row r="3550" spans="1:10" ht="15" customHeight="1">
      <c r="A3550" s="333"/>
      <c r="C3550" s="184" t="s">
        <v>1325</v>
      </c>
      <c r="D3550" s="727" t="s">
        <v>1326</v>
      </c>
      <c r="E3550" s="727"/>
      <c r="F3550" s="727"/>
      <c r="G3550" s="727"/>
      <c r="H3550" s="727"/>
      <c r="I3550" s="188">
        <f>ROUNDDOWN(I3565,-2)</f>
        <v>2238100</v>
      </c>
    </row>
    <row r="3551" spans="1:10" ht="15" customHeight="1">
      <c r="A3551" s="333"/>
      <c r="B3551" s="113"/>
      <c r="C3551" s="189" t="s">
        <v>65</v>
      </c>
      <c r="D3551" s="190" t="s">
        <v>66</v>
      </c>
      <c r="E3551" s="190"/>
      <c r="F3551" s="190" t="s">
        <v>669</v>
      </c>
      <c r="G3551" s="190" t="s">
        <v>67</v>
      </c>
      <c r="H3551" s="190" t="s">
        <v>670</v>
      </c>
      <c r="I3551" s="482" t="s">
        <v>671</v>
      </c>
      <c r="J3551" s="47"/>
    </row>
    <row r="3552" spans="1:10" ht="15" customHeight="1">
      <c r="A3552" s="333"/>
      <c r="C3552" s="250" t="s">
        <v>69</v>
      </c>
      <c r="D3552" s="195" t="s">
        <v>672</v>
      </c>
      <c r="E3552" s="195"/>
      <c r="F3552" s="196"/>
      <c r="G3552" s="196"/>
      <c r="H3552" s="196"/>
      <c r="I3552" s="464"/>
    </row>
    <row r="3553" spans="1:9" ht="15" customHeight="1">
      <c r="A3553" s="333"/>
      <c r="C3553" s="700" t="s">
        <v>674</v>
      </c>
      <c r="D3553" s="195" t="s">
        <v>8</v>
      </c>
      <c r="E3553" s="195"/>
      <c r="F3553" s="200" t="s">
        <v>10</v>
      </c>
      <c r="G3553" s="326">
        <v>0.4</v>
      </c>
      <c r="H3553" s="62">
        <v>176000</v>
      </c>
      <c r="I3553" s="203">
        <f>G3553*H3553</f>
        <v>70400</v>
      </c>
    </row>
    <row r="3554" spans="1:9" ht="15" customHeight="1">
      <c r="A3554" s="333"/>
      <c r="C3554" s="700" t="s">
        <v>676</v>
      </c>
      <c r="D3554" s="195" t="s">
        <v>106</v>
      </c>
      <c r="E3554" s="195"/>
      <c r="F3554" s="200" t="s">
        <v>10</v>
      </c>
      <c r="G3554" s="326">
        <v>0.1</v>
      </c>
      <c r="H3554" s="62">
        <v>186000</v>
      </c>
      <c r="I3554" s="203">
        <f>G3554*H3554</f>
        <v>18600</v>
      </c>
    </row>
    <row r="3555" spans="1:9" ht="15" customHeight="1">
      <c r="A3555" s="333"/>
      <c r="C3555" s="700" t="s">
        <v>679</v>
      </c>
      <c r="D3555" s="195" t="s">
        <v>29</v>
      </c>
      <c r="E3555" s="195"/>
      <c r="F3555" s="200" t="s">
        <v>10</v>
      </c>
      <c r="G3555" s="326">
        <v>0.01</v>
      </c>
      <c r="H3555" s="62">
        <v>196000</v>
      </c>
      <c r="I3555" s="203">
        <f>G3555*H3555</f>
        <v>1960</v>
      </c>
    </row>
    <row r="3556" spans="1:9" ht="15" customHeight="1">
      <c r="A3556" s="333"/>
      <c r="C3556" s="700" t="s">
        <v>680</v>
      </c>
      <c r="D3556" s="195" t="s">
        <v>31</v>
      </c>
      <c r="E3556" s="195"/>
      <c r="F3556" s="200" t="s">
        <v>10</v>
      </c>
      <c r="G3556" s="326">
        <v>0.04</v>
      </c>
      <c r="H3556" s="62">
        <v>206000</v>
      </c>
      <c r="I3556" s="203">
        <f>G3556*H3556</f>
        <v>8240</v>
      </c>
    </row>
    <row r="3557" spans="1:9" ht="15" customHeight="1">
      <c r="A3557" s="333"/>
      <c r="C3557" s="204" t="s">
        <v>708</v>
      </c>
      <c r="D3557" s="215"/>
      <c r="E3557" s="215"/>
      <c r="F3557" s="216"/>
      <c r="G3557" s="681"/>
      <c r="H3557" s="466"/>
      <c r="I3557" s="208">
        <f>SUM(I3553:I3556)</f>
        <v>99200</v>
      </c>
    </row>
    <row r="3558" spans="1:9" ht="15" customHeight="1">
      <c r="A3558" s="333"/>
      <c r="C3558" s="193" t="s">
        <v>72</v>
      </c>
      <c r="D3558" s="194" t="s">
        <v>73</v>
      </c>
      <c r="E3558" s="194"/>
      <c r="F3558" s="196"/>
      <c r="G3558" s="196"/>
      <c r="H3558" s="196"/>
      <c r="I3558" s="464"/>
    </row>
    <row r="3559" spans="1:9" ht="15" customHeight="1">
      <c r="A3559" s="333"/>
      <c r="C3559" s="209" t="s">
        <v>674</v>
      </c>
      <c r="D3559" s="195" t="s">
        <v>1327</v>
      </c>
      <c r="E3559" s="195"/>
      <c r="F3559" s="210" t="s">
        <v>79</v>
      </c>
      <c r="G3559" s="212">
        <v>1.02</v>
      </c>
      <c r="H3559" s="202">
        <f>BAHAN!G55</f>
        <v>1897500</v>
      </c>
      <c r="I3559" s="203">
        <f>G3559*H3559</f>
        <v>1935450</v>
      </c>
    </row>
    <row r="3560" spans="1:9" ht="15" customHeight="1">
      <c r="A3560" s="333"/>
      <c r="C3560" s="204" t="s">
        <v>85</v>
      </c>
      <c r="D3560" s="215"/>
      <c r="E3560" s="215"/>
      <c r="F3560" s="216"/>
      <c r="G3560" s="216"/>
      <c r="H3560" s="466"/>
      <c r="I3560" s="208">
        <f>SUM(I3559:I3559)</f>
        <v>1935450</v>
      </c>
    </row>
    <row r="3561" spans="1:9" ht="15" customHeight="1">
      <c r="A3561" s="333"/>
      <c r="C3561" s="193" t="s">
        <v>86</v>
      </c>
      <c r="D3561" s="194" t="s">
        <v>87</v>
      </c>
      <c r="E3561" s="194"/>
      <c r="F3561" s="196"/>
      <c r="G3561" s="196"/>
      <c r="H3561" s="196"/>
      <c r="I3561" s="198"/>
    </row>
    <row r="3562" spans="1:9" ht="15" customHeight="1">
      <c r="A3562" s="333"/>
      <c r="C3562" s="204" t="s">
        <v>88</v>
      </c>
      <c r="D3562" s="215"/>
      <c r="E3562" s="215"/>
      <c r="F3562" s="216"/>
      <c r="G3562" s="216"/>
      <c r="H3562" s="466"/>
      <c r="I3562" s="621">
        <v>0</v>
      </c>
    </row>
    <row r="3563" spans="1:9" ht="15" customHeight="1">
      <c r="A3563" s="333"/>
      <c r="C3563" s="220" t="s">
        <v>89</v>
      </c>
      <c r="D3563" s="221" t="s">
        <v>90</v>
      </c>
      <c r="E3563" s="682"/>
      <c r="F3563" s="222"/>
      <c r="G3563" s="222"/>
      <c r="H3563" s="225"/>
      <c r="I3563" s="224">
        <f>I3562+I3560+I3557</f>
        <v>2034650</v>
      </c>
    </row>
    <row r="3564" spans="1:9" ht="15" customHeight="1">
      <c r="A3564" s="333"/>
      <c r="C3564" s="227" t="s">
        <v>91</v>
      </c>
      <c r="D3564" s="228" t="s">
        <v>977</v>
      </c>
      <c r="E3564" s="684"/>
      <c r="F3564" s="229"/>
      <c r="G3564" s="313"/>
      <c r="H3564" s="96">
        <f>$M$3</f>
        <v>0.1</v>
      </c>
      <c r="I3564" s="315">
        <f>I3563*H3564</f>
        <v>203465</v>
      </c>
    </row>
    <row r="3565" spans="1:9" ht="15" customHeight="1">
      <c r="A3565" s="333"/>
      <c r="C3565" s="316" t="s">
        <v>93</v>
      </c>
      <c r="D3565" s="317" t="s">
        <v>94</v>
      </c>
      <c r="E3565" s="323"/>
      <c r="F3565" s="244"/>
      <c r="G3565" s="244"/>
      <c r="H3565" s="401"/>
      <c r="I3565" s="320">
        <f>SUM(I3563:I3564)</f>
        <v>2238115</v>
      </c>
    </row>
    <row r="3566" spans="1:9" ht="15" customHeight="1">
      <c r="A3566" s="333"/>
      <c r="C3566" s="46"/>
      <c r="D3566" s="46"/>
      <c r="G3566" s="102"/>
      <c r="H3566" s="112"/>
      <c r="I3566" s="47"/>
    </row>
    <row r="3567" spans="1:9" ht="15" customHeight="1">
      <c r="A3567" s="333"/>
      <c r="C3567" s="184" t="s">
        <v>1328</v>
      </c>
      <c r="D3567" s="727" t="s">
        <v>1329</v>
      </c>
      <c r="E3567" s="727"/>
      <c r="F3567" s="727"/>
      <c r="G3567" s="727"/>
      <c r="H3567" s="727"/>
      <c r="I3567" s="188">
        <f>ROUNDDOWN(I3582,-2)</f>
        <v>2280100</v>
      </c>
    </row>
    <row r="3568" spans="1:9" ht="15" customHeight="1">
      <c r="A3568" s="333"/>
      <c r="C3568" s="189" t="s">
        <v>65</v>
      </c>
      <c r="D3568" s="190" t="s">
        <v>66</v>
      </c>
      <c r="E3568" s="190"/>
      <c r="F3568" s="190" t="s">
        <v>669</v>
      </c>
      <c r="G3568" s="190" t="s">
        <v>67</v>
      </c>
      <c r="H3568" s="190" t="s">
        <v>670</v>
      </c>
      <c r="I3568" s="482" t="s">
        <v>671</v>
      </c>
    </row>
    <row r="3569" spans="1:10" ht="15" customHeight="1">
      <c r="A3569" s="333"/>
      <c r="C3569" s="250" t="s">
        <v>69</v>
      </c>
      <c r="D3569" s="195" t="s">
        <v>672</v>
      </c>
      <c r="E3569" s="195"/>
      <c r="F3569" s="196"/>
      <c r="G3569" s="196"/>
      <c r="H3569" s="196"/>
      <c r="I3569" s="464"/>
    </row>
    <row r="3570" spans="1:10" ht="15" customHeight="1">
      <c r="A3570" s="333"/>
      <c r="B3570" s="113"/>
      <c r="C3570" s="700" t="s">
        <v>674</v>
      </c>
      <c r="D3570" s="195" t="s">
        <v>8</v>
      </c>
      <c r="E3570" s="195"/>
      <c r="F3570" s="200" t="s">
        <v>10</v>
      </c>
      <c r="G3570" s="326">
        <v>0.4</v>
      </c>
      <c r="H3570" s="62">
        <v>176000</v>
      </c>
      <c r="I3570" s="203">
        <f>G3570*H3570</f>
        <v>70400</v>
      </c>
      <c r="J3570" s="47"/>
    </row>
    <row r="3571" spans="1:10" ht="15" customHeight="1">
      <c r="A3571" s="333"/>
      <c r="C3571" s="700" t="s">
        <v>676</v>
      </c>
      <c r="D3571" s="195" t="s">
        <v>106</v>
      </c>
      <c r="E3571" s="195"/>
      <c r="F3571" s="200" t="s">
        <v>10</v>
      </c>
      <c r="G3571" s="326">
        <v>0.1</v>
      </c>
      <c r="H3571" s="62">
        <v>186000</v>
      </c>
      <c r="I3571" s="203">
        <f>G3571*H3571</f>
        <v>18600</v>
      </c>
    </row>
    <row r="3572" spans="1:10" ht="15" customHeight="1">
      <c r="A3572" s="333"/>
      <c r="C3572" s="700" t="s">
        <v>679</v>
      </c>
      <c r="D3572" s="195" t="s">
        <v>29</v>
      </c>
      <c r="E3572" s="195"/>
      <c r="F3572" s="200" t="s">
        <v>10</v>
      </c>
      <c r="G3572" s="326">
        <v>0.01</v>
      </c>
      <c r="H3572" s="62">
        <v>196000</v>
      </c>
      <c r="I3572" s="203">
        <f>G3572*H3572</f>
        <v>1960</v>
      </c>
    </row>
    <row r="3573" spans="1:10" ht="15" customHeight="1">
      <c r="A3573" s="333"/>
      <c r="C3573" s="700" t="s">
        <v>680</v>
      </c>
      <c r="D3573" s="195" t="s">
        <v>31</v>
      </c>
      <c r="E3573" s="195"/>
      <c r="F3573" s="200" t="s">
        <v>10</v>
      </c>
      <c r="G3573" s="326">
        <v>0.04</v>
      </c>
      <c r="H3573" s="62">
        <v>206000</v>
      </c>
      <c r="I3573" s="203">
        <f>G3573*H3573</f>
        <v>8240</v>
      </c>
    </row>
    <row r="3574" spans="1:10" ht="15" customHeight="1">
      <c r="A3574" s="333"/>
      <c r="C3574" s="204" t="s">
        <v>708</v>
      </c>
      <c r="D3574" s="215"/>
      <c r="E3574" s="215"/>
      <c r="F3574" s="216"/>
      <c r="G3574" s="681"/>
      <c r="H3574" s="466"/>
      <c r="I3574" s="208">
        <f>SUM(I3570:I3573)</f>
        <v>99200</v>
      </c>
    </row>
    <row r="3575" spans="1:10" ht="15" customHeight="1">
      <c r="A3575" s="333"/>
      <c r="C3575" s="193" t="s">
        <v>72</v>
      </c>
      <c r="D3575" s="194" t="s">
        <v>73</v>
      </c>
      <c r="E3575" s="194"/>
      <c r="F3575" s="196"/>
      <c r="G3575" s="196"/>
      <c r="H3575" s="196"/>
      <c r="I3575" s="464"/>
    </row>
    <row r="3576" spans="1:10" ht="15" customHeight="1">
      <c r="A3576" s="333"/>
      <c r="C3576" s="209" t="s">
        <v>674</v>
      </c>
      <c r="D3576" s="195" t="s">
        <v>1330</v>
      </c>
      <c r="E3576" s="195"/>
      <c r="F3576" s="210" t="s">
        <v>79</v>
      </c>
      <c r="G3576" s="212">
        <v>1.02</v>
      </c>
      <c r="H3576" s="202">
        <f>BAHAN!G56</f>
        <v>1935000</v>
      </c>
      <c r="I3576" s="203">
        <f>G3576*H3576</f>
        <v>1973700</v>
      </c>
    </row>
    <row r="3577" spans="1:10" ht="15" customHeight="1">
      <c r="A3577" s="333"/>
      <c r="C3577" s="204" t="s">
        <v>85</v>
      </c>
      <c r="D3577" s="215"/>
      <c r="E3577" s="215"/>
      <c r="F3577" s="216"/>
      <c r="G3577" s="216"/>
      <c r="H3577" s="466"/>
      <c r="I3577" s="208">
        <f>SUM(I3576:I3576)</f>
        <v>1973700</v>
      </c>
    </row>
    <row r="3578" spans="1:10" ht="15" customHeight="1">
      <c r="A3578" s="333"/>
      <c r="C3578" s="193" t="s">
        <v>86</v>
      </c>
      <c r="D3578" s="194" t="s">
        <v>87</v>
      </c>
      <c r="E3578" s="194"/>
      <c r="F3578" s="196"/>
      <c r="G3578" s="196"/>
      <c r="H3578" s="196"/>
      <c r="I3578" s="198"/>
    </row>
    <row r="3579" spans="1:10" ht="15" customHeight="1">
      <c r="A3579" s="333"/>
      <c r="C3579" s="204" t="s">
        <v>88</v>
      </c>
      <c r="D3579" s="215"/>
      <c r="E3579" s="215"/>
      <c r="F3579" s="216"/>
      <c r="G3579" s="216"/>
      <c r="H3579" s="466"/>
      <c r="I3579" s="621">
        <v>0</v>
      </c>
    </row>
    <row r="3580" spans="1:10" ht="15" customHeight="1">
      <c r="A3580" s="333"/>
      <c r="C3580" s="220" t="s">
        <v>89</v>
      </c>
      <c r="D3580" s="221" t="s">
        <v>90</v>
      </c>
      <c r="E3580" s="682"/>
      <c r="F3580" s="222"/>
      <c r="G3580" s="222"/>
      <c r="H3580" s="225"/>
      <c r="I3580" s="224">
        <f>I3579+I3577+I3574</f>
        <v>2072900</v>
      </c>
    </row>
    <row r="3581" spans="1:10" ht="15" customHeight="1">
      <c r="A3581" s="333"/>
      <c r="C3581" s="227" t="s">
        <v>91</v>
      </c>
      <c r="D3581" s="228" t="s">
        <v>977</v>
      </c>
      <c r="E3581" s="684"/>
      <c r="F3581" s="229"/>
      <c r="G3581" s="313"/>
      <c r="H3581" s="96">
        <f>$M$3</f>
        <v>0.1</v>
      </c>
      <c r="I3581" s="315">
        <f>I3580*H3581</f>
        <v>207290</v>
      </c>
    </row>
    <row r="3582" spans="1:10" ht="15" customHeight="1">
      <c r="A3582" s="333"/>
      <c r="C3582" s="316" t="s">
        <v>93</v>
      </c>
      <c r="D3582" s="317" t="s">
        <v>94</v>
      </c>
      <c r="E3582" s="323"/>
      <c r="F3582" s="244"/>
      <c r="G3582" s="244"/>
      <c r="H3582" s="401"/>
      <c r="I3582" s="320">
        <f>SUM(I3580:I3581)</f>
        <v>2280190</v>
      </c>
    </row>
    <row r="3583" spans="1:10" ht="15" customHeight="1">
      <c r="A3583" s="333"/>
      <c r="C3583" s="46"/>
      <c r="D3583" s="46"/>
      <c r="G3583" s="102"/>
      <c r="H3583" s="112"/>
      <c r="I3583" s="47"/>
    </row>
    <row r="3584" spans="1:10" ht="15" customHeight="1">
      <c r="A3584" s="333"/>
      <c r="C3584" s="184" t="s">
        <v>1331</v>
      </c>
      <c r="D3584" s="727" t="s">
        <v>1332</v>
      </c>
      <c r="E3584" s="727"/>
      <c r="F3584" s="727"/>
      <c r="G3584" s="727"/>
      <c r="H3584" s="727"/>
      <c r="I3584" s="188">
        <f>ROUNDDOWN(I3599,-2)</f>
        <v>2308200</v>
      </c>
    </row>
    <row r="3585" spans="1:10" ht="15" customHeight="1">
      <c r="A3585" s="333"/>
      <c r="C3585" s="189" t="s">
        <v>65</v>
      </c>
      <c r="D3585" s="190" t="s">
        <v>66</v>
      </c>
      <c r="E3585" s="190"/>
      <c r="F3585" s="190" t="s">
        <v>669</v>
      </c>
      <c r="G3585" s="190" t="s">
        <v>67</v>
      </c>
      <c r="H3585" s="190" t="s">
        <v>670</v>
      </c>
      <c r="I3585" s="482" t="s">
        <v>671</v>
      </c>
    </row>
    <row r="3586" spans="1:10" ht="15" customHeight="1">
      <c r="A3586" s="333"/>
      <c r="C3586" s="250" t="s">
        <v>69</v>
      </c>
      <c r="D3586" s="195" t="s">
        <v>672</v>
      </c>
      <c r="E3586" s="195"/>
      <c r="F3586" s="196"/>
      <c r="G3586" s="196"/>
      <c r="H3586" s="196"/>
      <c r="I3586" s="464"/>
    </row>
    <row r="3587" spans="1:10" ht="15" customHeight="1">
      <c r="A3587" s="333"/>
      <c r="C3587" s="700" t="s">
        <v>674</v>
      </c>
      <c r="D3587" s="195" t="s">
        <v>8</v>
      </c>
      <c r="E3587" s="195"/>
      <c r="F3587" s="200" t="s">
        <v>10</v>
      </c>
      <c r="G3587" s="326">
        <v>0.4</v>
      </c>
      <c r="H3587" s="62">
        <v>176000</v>
      </c>
      <c r="I3587" s="203">
        <f>G3587*H3587</f>
        <v>70400</v>
      </c>
    </row>
    <row r="3588" spans="1:10" ht="15" customHeight="1">
      <c r="A3588" s="333"/>
      <c r="C3588" s="700" t="s">
        <v>676</v>
      </c>
      <c r="D3588" s="195" t="s">
        <v>106</v>
      </c>
      <c r="E3588" s="195"/>
      <c r="F3588" s="200" t="s">
        <v>10</v>
      </c>
      <c r="G3588" s="326">
        <v>0.1</v>
      </c>
      <c r="H3588" s="62">
        <v>186000</v>
      </c>
      <c r="I3588" s="203">
        <f>G3588*H3588</f>
        <v>18600</v>
      </c>
    </row>
    <row r="3589" spans="1:10" ht="15" customHeight="1">
      <c r="A3589" s="333"/>
      <c r="B3589" s="113"/>
      <c r="C3589" s="700" t="s">
        <v>679</v>
      </c>
      <c r="D3589" s="195" t="s">
        <v>29</v>
      </c>
      <c r="E3589" s="195"/>
      <c r="F3589" s="200" t="s">
        <v>10</v>
      </c>
      <c r="G3589" s="326">
        <v>0.01</v>
      </c>
      <c r="H3589" s="62">
        <v>196000</v>
      </c>
      <c r="I3589" s="203">
        <f>G3589*H3589</f>
        <v>1960</v>
      </c>
      <c r="J3589" s="47"/>
    </row>
    <row r="3590" spans="1:10" ht="15" customHeight="1">
      <c r="A3590" s="333"/>
      <c r="C3590" s="700" t="s">
        <v>680</v>
      </c>
      <c r="D3590" s="195" t="s">
        <v>31</v>
      </c>
      <c r="E3590" s="195"/>
      <c r="F3590" s="200" t="s">
        <v>10</v>
      </c>
      <c r="G3590" s="326">
        <v>0.04</v>
      </c>
      <c r="H3590" s="62">
        <v>206000</v>
      </c>
      <c r="I3590" s="203">
        <f>G3590*H3590</f>
        <v>8240</v>
      </c>
    </row>
    <row r="3591" spans="1:10" ht="15" customHeight="1">
      <c r="A3591" s="333"/>
      <c r="C3591" s="204" t="s">
        <v>708</v>
      </c>
      <c r="D3591" s="215"/>
      <c r="E3591" s="215"/>
      <c r="F3591" s="216"/>
      <c r="G3591" s="681"/>
      <c r="H3591" s="466"/>
      <c r="I3591" s="208">
        <f>SUM(I3587:I3590)</f>
        <v>99200</v>
      </c>
    </row>
    <row r="3592" spans="1:10" ht="15" customHeight="1">
      <c r="A3592" s="333"/>
      <c r="C3592" s="193" t="s">
        <v>72</v>
      </c>
      <c r="D3592" s="194" t="s">
        <v>73</v>
      </c>
      <c r="E3592" s="194"/>
      <c r="F3592" s="196"/>
      <c r="G3592" s="196"/>
      <c r="H3592" s="196"/>
      <c r="I3592" s="464"/>
    </row>
    <row r="3593" spans="1:10" ht="15" customHeight="1">
      <c r="A3593" s="333"/>
      <c r="C3593" s="209" t="s">
        <v>674</v>
      </c>
      <c r="D3593" s="729" t="s">
        <v>1333</v>
      </c>
      <c r="E3593" s="195"/>
      <c r="F3593" s="210" t="s">
        <v>79</v>
      </c>
      <c r="G3593" s="212">
        <v>1.02</v>
      </c>
      <c r="H3593" s="202">
        <f>BAHAN!G57</f>
        <v>1960000</v>
      </c>
      <c r="I3593" s="203">
        <f>G3593*H3593</f>
        <v>1999200</v>
      </c>
    </row>
    <row r="3594" spans="1:10" ht="15" customHeight="1">
      <c r="A3594" s="333"/>
      <c r="C3594" s="204" t="s">
        <v>85</v>
      </c>
      <c r="D3594" s="215"/>
      <c r="E3594" s="215"/>
      <c r="F3594" s="216"/>
      <c r="G3594" s="216"/>
      <c r="H3594" s="466"/>
      <c r="I3594" s="208">
        <f>SUM(I3593:I3593)</f>
        <v>1999200</v>
      </c>
    </row>
    <row r="3595" spans="1:10" ht="15" customHeight="1">
      <c r="A3595" s="333"/>
      <c r="C3595" s="193" t="s">
        <v>86</v>
      </c>
      <c r="D3595" s="194" t="s">
        <v>87</v>
      </c>
      <c r="E3595" s="194"/>
      <c r="F3595" s="196"/>
      <c r="G3595" s="196"/>
      <c r="H3595" s="196"/>
      <c r="I3595" s="198"/>
    </row>
    <row r="3596" spans="1:10" ht="15" customHeight="1">
      <c r="A3596" s="333"/>
      <c r="C3596" s="204" t="s">
        <v>88</v>
      </c>
      <c r="D3596" s="215"/>
      <c r="E3596" s="215"/>
      <c r="F3596" s="216"/>
      <c r="G3596" s="216"/>
      <c r="H3596" s="466"/>
      <c r="I3596" s="621">
        <v>0</v>
      </c>
    </row>
    <row r="3597" spans="1:10" ht="15" customHeight="1">
      <c r="A3597" s="333"/>
      <c r="C3597" s="220" t="s">
        <v>89</v>
      </c>
      <c r="D3597" s="221" t="s">
        <v>90</v>
      </c>
      <c r="E3597" s="682"/>
      <c r="F3597" s="222"/>
      <c r="G3597" s="222"/>
      <c r="H3597" s="225"/>
      <c r="I3597" s="224">
        <f>I3596+I3594+I3591</f>
        <v>2098400</v>
      </c>
    </row>
    <row r="3598" spans="1:10" ht="15" customHeight="1">
      <c r="A3598" s="333"/>
      <c r="C3598" s="227" t="s">
        <v>91</v>
      </c>
      <c r="D3598" s="228" t="s">
        <v>977</v>
      </c>
      <c r="E3598" s="684"/>
      <c r="F3598" s="229"/>
      <c r="G3598" s="313"/>
      <c r="H3598" s="96">
        <f>$M$3</f>
        <v>0.1</v>
      </c>
      <c r="I3598" s="315">
        <f>I3597*H3598</f>
        <v>209840</v>
      </c>
    </row>
    <row r="3599" spans="1:10" ht="15" customHeight="1">
      <c r="A3599" s="333"/>
      <c r="C3599" s="316" t="s">
        <v>93</v>
      </c>
      <c r="D3599" s="317" t="s">
        <v>94</v>
      </c>
      <c r="E3599" s="323"/>
      <c r="F3599" s="244"/>
      <c r="G3599" s="244"/>
      <c r="H3599" s="401"/>
      <c r="I3599" s="320">
        <f>SUM(I3597:I3598)</f>
        <v>2308240</v>
      </c>
    </row>
    <row r="3600" spans="1:10" ht="15" customHeight="1">
      <c r="A3600" s="333"/>
      <c r="D3600" s="46"/>
      <c r="F3600" s="335"/>
      <c r="G3600" s="336"/>
      <c r="H3600" s="112"/>
      <c r="I3600" s="47"/>
    </row>
    <row r="3601" spans="1:10" ht="15" customHeight="1">
      <c r="A3601" s="333"/>
      <c r="C3601" s="184" t="s">
        <v>1334</v>
      </c>
      <c r="D3601" s="727" t="s">
        <v>1335</v>
      </c>
      <c r="E3601" s="727"/>
      <c r="F3601" s="727"/>
      <c r="G3601" s="727"/>
      <c r="H3601" s="727"/>
      <c r="I3601" s="188">
        <f>ROUNDDOWN(I3616,-2)</f>
        <v>2465300</v>
      </c>
    </row>
    <row r="3602" spans="1:10" ht="15" customHeight="1">
      <c r="A3602" s="333"/>
      <c r="C3602" s="189" t="s">
        <v>65</v>
      </c>
      <c r="D3602" s="190" t="s">
        <v>66</v>
      </c>
      <c r="E3602" s="190"/>
      <c r="F3602" s="190" t="s">
        <v>669</v>
      </c>
      <c r="G3602" s="190" t="s">
        <v>67</v>
      </c>
      <c r="H3602" s="190" t="s">
        <v>670</v>
      </c>
      <c r="I3602" s="482" t="s">
        <v>671</v>
      </c>
    </row>
    <row r="3603" spans="1:10" ht="15" customHeight="1">
      <c r="A3603" s="333"/>
      <c r="C3603" s="250" t="s">
        <v>69</v>
      </c>
      <c r="D3603" s="195" t="s">
        <v>672</v>
      </c>
      <c r="E3603" s="195"/>
      <c r="F3603" s="196"/>
      <c r="G3603" s="196"/>
      <c r="H3603" s="196"/>
      <c r="I3603" s="464"/>
    </row>
    <row r="3604" spans="1:10" ht="15" customHeight="1">
      <c r="A3604" s="333"/>
      <c r="C3604" s="700" t="s">
        <v>674</v>
      </c>
      <c r="D3604" s="195" t="s">
        <v>8</v>
      </c>
      <c r="E3604" s="195"/>
      <c r="F3604" s="200" t="s">
        <v>10</v>
      </c>
      <c r="G3604" s="326">
        <v>0.4</v>
      </c>
      <c r="H3604" s="62">
        <v>176000</v>
      </c>
      <c r="I3604" s="203">
        <f>G3604*H3604</f>
        <v>70400</v>
      </c>
    </row>
    <row r="3605" spans="1:10" ht="15" customHeight="1">
      <c r="A3605" s="333"/>
      <c r="C3605" s="700" t="s">
        <v>676</v>
      </c>
      <c r="D3605" s="195" t="s">
        <v>106</v>
      </c>
      <c r="E3605" s="195"/>
      <c r="F3605" s="200" t="s">
        <v>10</v>
      </c>
      <c r="G3605" s="326">
        <v>0.1</v>
      </c>
      <c r="H3605" s="62">
        <v>186000</v>
      </c>
      <c r="I3605" s="203">
        <f>G3605*H3605</f>
        <v>18600</v>
      </c>
    </row>
    <row r="3606" spans="1:10" ht="15" customHeight="1">
      <c r="A3606" s="333"/>
      <c r="C3606" s="700" t="s">
        <v>679</v>
      </c>
      <c r="D3606" s="195" t="s">
        <v>29</v>
      </c>
      <c r="E3606" s="195"/>
      <c r="F3606" s="200" t="s">
        <v>10</v>
      </c>
      <c r="G3606" s="326">
        <v>0.01</v>
      </c>
      <c r="H3606" s="62">
        <v>196000</v>
      </c>
      <c r="I3606" s="203">
        <f>G3606*H3606</f>
        <v>1960</v>
      </c>
    </row>
    <row r="3607" spans="1:10" ht="15" customHeight="1">
      <c r="A3607" s="333"/>
      <c r="C3607" s="700" t="s">
        <v>680</v>
      </c>
      <c r="D3607" s="195" t="s">
        <v>31</v>
      </c>
      <c r="E3607" s="195"/>
      <c r="F3607" s="200" t="s">
        <v>10</v>
      </c>
      <c r="G3607" s="326">
        <v>0.04</v>
      </c>
      <c r="H3607" s="62">
        <v>206000</v>
      </c>
      <c r="I3607" s="203">
        <f>G3607*H3607</f>
        <v>8240</v>
      </c>
    </row>
    <row r="3608" spans="1:10" ht="15" customHeight="1">
      <c r="A3608" s="333"/>
      <c r="C3608" s="204" t="s">
        <v>708</v>
      </c>
      <c r="D3608" s="215"/>
      <c r="E3608" s="215"/>
      <c r="F3608" s="216"/>
      <c r="G3608" s="681"/>
      <c r="H3608" s="466"/>
      <c r="I3608" s="208">
        <f>SUM(I3604:I3607)</f>
        <v>99200</v>
      </c>
    </row>
    <row r="3609" spans="1:10" ht="15" customHeight="1">
      <c r="A3609" s="333"/>
      <c r="B3609" s="113"/>
      <c r="C3609" s="193" t="s">
        <v>72</v>
      </c>
      <c r="D3609" s="194" t="s">
        <v>73</v>
      </c>
      <c r="E3609" s="194"/>
      <c r="F3609" s="196"/>
      <c r="G3609" s="196"/>
      <c r="H3609" s="196"/>
      <c r="I3609" s="464"/>
      <c r="J3609" s="47"/>
    </row>
    <row r="3610" spans="1:10" ht="15" customHeight="1">
      <c r="A3610" s="333"/>
      <c r="C3610" s="209" t="s">
        <v>674</v>
      </c>
      <c r="D3610" s="195" t="s">
        <v>1336</v>
      </c>
      <c r="E3610" s="195"/>
      <c r="F3610" s="210" t="s">
        <v>79</v>
      </c>
      <c r="G3610" s="212">
        <v>1.02</v>
      </c>
      <c r="H3610" s="202">
        <f>BAHAN!G58</f>
        <v>2100000</v>
      </c>
      <c r="I3610" s="203">
        <f>G3610*H3610</f>
        <v>2142000</v>
      </c>
    </row>
    <row r="3611" spans="1:10" ht="15" customHeight="1">
      <c r="A3611" s="333"/>
      <c r="C3611" s="204" t="s">
        <v>85</v>
      </c>
      <c r="D3611" s="215"/>
      <c r="E3611" s="215"/>
      <c r="F3611" s="216"/>
      <c r="G3611" s="216"/>
      <c r="H3611" s="466"/>
      <c r="I3611" s="208">
        <f>SUM(I3610:I3610)</f>
        <v>2142000</v>
      </c>
    </row>
    <row r="3612" spans="1:10" ht="15" customHeight="1">
      <c r="A3612" s="333"/>
      <c r="C3612" s="193" t="s">
        <v>86</v>
      </c>
      <c r="D3612" s="194" t="s">
        <v>87</v>
      </c>
      <c r="E3612" s="194"/>
      <c r="F3612" s="196"/>
      <c r="G3612" s="196"/>
      <c r="H3612" s="196"/>
      <c r="I3612" s="198"/>
    </row>
    <row r="3613" spans="1:10" ht="15" customHeight="1">
      <c r="A3613" s="333"/>
      <c r="C3613" s="204" t="s">
        <v>88</v>
      </c>
      <c r="D3613" s="215"/>
      <c r="E3613" s="215"/>
      <c r="F3613" s="216"/>
      <c r="G3613" s="216"/>
      <c r="H3613" s="466"/>
      <c r="I3613" s="621">
        <v>0</v>
      </c>
    </row>
    <row r="3614" spans="1:10" ht="15" customHeight="1">
      <c r="A3614" s="333"/>
      <c r="C3614" s="220" t="s">
        <v>89</v>
      </c>
      <c r="D3614" s="221" t="s">
        <v>90</v>
      </c>
      <c r="E3614" s="682"/>
      <c r="F3614" s="222"/>
      <c r="G3614" s="222"/>
      <c r="H3614" s="225"/>
      <c r="I3614" s="224">
        <f>I3613+I3611+I3608</f>
        <v>2241200</v>
      </c>
    </row>
    <row r="3615" spans="1:10" ht="15" customHeight="1">
      <c r="A3615" s="333"/>
      <c r="C3615" s="227" t="s">
        <v>91</v>
      </c>
      <c r="D3615" s="228" t="s">
        <v>977</v>
      </c>
      <c r="E3615" s="684"/>
      <c r="F3615" s="229"/>
      <c r="G3615" s="313"/>
      <c r="H3615" s="96">
        <f>$M$3</f>
        <v>0.1</v>
      </c>
      <c r="I3615" s="315">
        <f>I3614*H3615</f>
        <v>224120</v>
      </c>
    </row>
    <row r="3616" spans="1:10" ht="15" customHeight="1">
      <c r="A3616" s="333"/>
      <c r="C3616" s="316" t="s">
        <v>93</v>
      </c>
      <c r="D3616" s="317" t="s">
        <v>94</v>
      </c>
      <c r="E3616" s="323"/>
      <c r="F3616" s="244"/>
      <c r="G3616" s="244"/>
      <c r="H3616" s="401"/>
      <c r="I3616" s="320">
        <f>SUM(I3614:I3615)</f>
        <v>2465320</v>
      </c>
    </row>
    <row r="3617" spans="1:10" ht="15" customHeight="1">
      <c r="A3617" s="333"/>
      <c r="C3617" s="46"/>
      <c r="D3617" s="46"/>
      <c r="G3617" s="102"/>
      <c r="H3617" s="112"/>
      <c r="I3617" s="47"/>
    </row>
    <row r="3618" spans="1:10" ht="15" customHeight="1">
      <c r="A3618" s="333"/>
      <c r="C3618" s="184" t="s">
        <v>1337</v>
      </c>
      <c r="D3618" s="727" t="s">
        <v>1338</v>
      </c>
      <c r="E3618" s="727"/>
      <c r="F3618" s="727"/>
      <c r="G3618" s="727"/>
      <c r="H3618" s="727"/>
      <c r="I3618" s="188">
        <f>ROUNDDOWN(I3633,-2)</f>
        <v>2504500</v>
      </c>
    </row>
    <row r="3619" spans="1:10" ht="15" customHeight="1">
      <c r="A3619" s="333"/>
      <c r="C3619" s="189" t="s">
        <v>65</v>
      </c>
      <c r="D3619" s="190" t="s">
        <v>66</v>
      </c>
      <c r="E3619" s="190"/>
      <c r="F3619" s="190" t="s">
        <v>669</v>
      </c>
      <c r="G3619" s="190" t="s">
        <v>67</v>
      </c>
      <c r="H3619" s="190" t="s">
        <v>670</v>
      </c>
      <c r="I3619" s="482" t="s">
        <v>671</v>
      </c>
    </row>
    <row r="3620" spans="1:10" ht="15" customHeight="1">
      <c r="A3620" s="333"/>
      <c r="C3620" s="250" t="s">
        <v>69</v>
      </c>
      <c r="D3620" s="195" t="s">
        <v>672</v>
      </c>
      <c r="E3620" s="195"/>
      <c r="F3620" s="196"/>
      <c r="G3620" s="196"/>
      <c r="H3620" s="196"/>
      <c r="I3620" s="464"/>
    </row>
    <row r="3621" spans="1:10" ht="15" customHeight="1">
      <c r="A3621" s="333"/>
      <c r="C3621" s="700" t="s">
        <v>674</v>
      </c>
      <c r="D3621" s="195" t="s">
        <v>8</v>
      </c>
      <c r="E3621" s="195"/>
      <c r="F3621" s="200" t="s">
        <v>10</v>
      </c>
      <c r="G3621" s="326">
        <v>0.4</v>
      </c>
      <c r="H3621" s="62">
        <v>176000</v>
      </c>
      <c r="I3621" s="203">
        <f>G3621*H3621</f>
        <v>70400</v>
      </c>
    </row>
    <row r="3622" spans="1:10" ht="15" customHeight="1">
      <c r="A3622" s="333"/>
      <c r="C3622" s="700" t="s">
        <v>676</v>
      </c>
      <c r="D3622" s="195" t="s">
        <v>106</v>
      </c>
      <c r="E3622" s="195"/>
      <c r="F3622" s="200" t="s">
        <v>10</v>
      </c>
      <c r="G3622" s="326">
        <v>0.1</v>
      </c>
      <c r="H3622" s="62">
        <v>186000</v>
      </c>
      <c r="I3622" s="203">
        <f>G3622*H3622</f>
        <v>18600</v>
      </c>
    </row>
    <row r="3623" spans="1:10" ht="15" customHeight="1">
      <c r="A3623" s="333"/>
      <c r="C3623" s="700" t="s">
        <v>679</v>
      </c>
      <c r="D3623" s="195" t="s">
        <v>29</v>
      </c>
      <c r="E3623" s="195"/>
      <c r="F3623" s="200" t="s">
        <v>10</v>
      </c>
      <c r="G3623" s="326">
        <v>0.01</v>
      </c>
      <c r="H3623" s="62">
        <v>196000</v>
      </c>
      <c r="I3623" s="203">
        <f>G3623*H3623</f>
        <v>1960</v>
      </c>
    </row>
    <row r="3624" spans="1:10" ht="15" customHeight="1">
      <c r="A3624" s="333"/>
      <c r="C3624" s="700" t="s">
        <v>680</v>
      </c>
      <c r="D3624" s="195" t="s">
        <v>31</v>
      </c>
      <c r="E3624" s="195"/>
      <c r="F3624" s="200" t="s">
        <v>10</v>
      </c>
      <c r="G3624" s="326">
        <v>0.04</v>
      </c>
      <c r="H3624" s="62">
        <v>206000</v>
      </c>
      <c r="I3624" s="203">
        <f>G3624*H3624</f>
        <v>8240</v>
      </c>
    </row>
    <row r="3625" spans="1:10" ht="15" customHeight="1">
      <c r="A3625" s="333"/>
      <c r="C3625" s="204" t="s">
        <v>708</v>
      </c>
      <c r="D3625" s="215"/>
      <c r="E3625" s="215"/>
      <c r="F3625" s="216"/>
      <c r="G3625" s="681"/>
      <c r="H3625" s="466"/>
      <c r="I3625" s="208">
        <f>SUM(I3621:I3624)</f>
        <v>99200</v>
      </c>
    </row>
    <row r="3626" spans="1:10" ht="15" customHeight="1">
      <c r="A3626" s="333"/>
      <c r="C3626" s="193" t="s">
        <v>72</v>
      </c>
      <c r="D3626" s="194" t="s">
        <v>73</v>
      </c>
      <c r="E3626" s="194"/>
      <c r="F3626" s="196"/>
      <c r="G3626" s="196"/>
      <c r="H3626" s="196"/>
      <c r="I3626" s="464"/>
    </row>
    <row r="3627" spans="1:10" ht="15" customHeight="1">
      <c r="A3627" s="333"/>
      <c r="C3627" s="209" t="s">
        <v>674</v>
      </c>
      <c r="D3627" s="729" t="s">
        <v>1339</v>
      </c>
      <c r="E3627" s="195"/>
      <c r="F3627" s="210" t="s">
        <v>79</v>
      </c>
      <c r="G3627" s="212">
        <v>1.02</v>
      </c>
      <c r="H3627" s="202">
        <f>BAHAN!G59</f>
        <v>2135000</v>
      </c>
      <c r="I3627" s="203">
        <f>G3627*H3627</f>
        <v>2177700</v>
      </c>
    </row>
    <row r="3628" spans="1:10" ht="15" customHeight="1">
      <c r="A3628" s="333"/>
      <c r="C3628" s="204" t="s">
        <v>85</v>
      </c>
      <c r="D3628" s="215"/>
      <c r="E3628" s="215"/>
      <c r="F3628" s="216"/>
      <c r="G3628" s="216"/>
      <c r="H3628" s="466"/>
      <c r="I3628" s="208">
        <f>SUM(I3627:I3627)</f>
        <v>2177700</v>
      </c>
    </row>
    <row r="3629" spans="1:10" ht="15" customHeight="1">
      <c r="A3629" s="333"/>
      <c r="B3629" s="113"/>
      <c r="C3629" s="193" t="s">
        <v>86</v>
      </c>
      <c r="D3629" s="194" t="s">
        <v>87</v>
      </c>
      <c r="E3629" s="194"/>
      <c r="F3629" s="196"/>
      <c r="G3629" s="196"/>
      <c r="H3629" s="196"/>
      <c r="I3629" s="198"/>
      <c r="J3629" s="47"/>
    </row>
    <row r="3630" spans="1:10" ht="15" customHeight="1">
      <c r="A3630" s="333"/>
      <c r="C3630" s="204" t="s">
        <v>88</v>
      </c>
      <c r="D3630" s="215"/>
      <c r="E3630" s="215"/>
      <c r="F3630" s="216"/>
      <c r="G3630" s="216"/>
      <c r="H3630" s="466"/>
      <c r="I3630" s="621">
        <v>0</v>
      </c>
    </row>
    <row r="3631" spans="1:10" ht="15" customHeight="1">
      <c r="A3631" s="333"/>
      <c r="C3631" s="220" t="s">
        <v>89</v>
      </c>
      <c r="D3631" s="221" t="s">
        <v>90</v>
      </c>
      <c r="E3631" s="682"/>
      <c r="F3631" s="222"/>
      <c r="G3631" s="222"/>
      <c r="H3631" s="225"/>
      <c r="I3631" s="224">
        <f>I3630+I3628+I3625</f>
        <v>2276900</v>
      </c>
    </row>
    <row r="3632" spans="1:10" ht="15" customHeight="1">
      <c r="A3632" s="333"/>
      <c r="C3632" s="227" t="s">
        <v>91</v>
      </c>
      <c r="D3632" s="228" t="s">
        <v>977</v>
      </c>
      <c r="E3632" s="684"/>
      <c r="F3632" s="229"/>
      <c r="G3632" s="313"/>
      <c r="H3632" s="96">
        <f>$M$3</f>
        <v>0.1</v>
      </c>
      <c r="I3632" s="315">
        <f>I3631*H3632</f>
        <v>227690</v>
      </c>
    </row>
    <row r="3633" spans="1:9" ht="15" customHeight="1">
      <c r="A3633" s="333"/>
      <c r="C3633" s="316" t="s">
        <v>93</v>
      </c>
      <c r="D3633" s="317" t="s">
        <v>94</v>
      </c>
      <c r="E3633" s="323"/>
      <c r="F3633" s="244"/>
      <c r="G3633" s="244"/>
      <c r="H3633" s="401"/>
      <c r="I3633" s="320">
        <f>SUM(I3631:I3632)</f>
        <v>2504590</v>
      </c>
    </row>
    <row r="3634" spans="1:9" ht="15" customHeight="1">
      <c r="A3634" s="333"/>
      <c r="D3634" s="46"/>
      <c r="E3634" s="335"/>
      <c r="F3634" s="335"/>
      <c r="G3634" s="336"/>
      <c r="H3634" s="337"/>
      <c r="I3634" s="47"/>
    </row>
    <row r="3635" spans="1:9" ht="15" customHeight="1">
      <c r="A3635" s="333"/>
      <c r="C3635" s="184" t="s">
        <v>1340</v>
      </c>
      <c r="D3635" s="727" t="s">
        <v>1341</v>
      </c>
      <c r="E3635" s="727"/>
      <c r="F3635" s="727"/>
      <c r="G3635" s="727"/>
      <c r="H3635" s="727"/>
      <c r="I3635" s="188">
        <f>ROUNDDOWN(I3650,-2)</f>
        <v>2594300</v>
      </c>
    </row>
    <row r="3636" spans="1:9" ht="15" customHeight="1">
      <c r="A3636" s="333"/>
      <c r="C3636" s="189" t="s">
        <v>65</v>
      </c>
      <c r="D3636" s="190" t="s">
        <v>66</v>
      </c>
      <c r="E3636" s="190"/>
      <c r="F3636" s="190" t="s">
        <v>669</v>
      </c>
      <c r="G3636" s="190" t="s">
        <v>67</v>
      </c>
      <c r="H3636" s="190" t="s">
        <v>670</v>
      </c>
      <c r="I3636" s="482" t="s">
        <v>671</v>
      </c>
    </row>
    <row r="3637" spans="1:9" ht="15" customHeight="1">
      <c r="A3637" s="333"/>
      <c r="C3637" s="250" t="s">
        <v>69</v>
      </c>
      <c r="D3637" s="195" t="s">
        <v>672</v>
      </c>
      <c r="E3637" s="195"/>
      <c r="F3637" s="196"/>
      <c r="G3637" s="196"/>
      <c r="H3637" s="196"/>
      <c r="I3637" s="464"/>
    </row>
    <row r="3638" spans="1:9" ht="15" customHeight="1">
      <c r="A3638" s="333"/>
      <c r="C3638" s="700" t="s">
        <v>674</v>
      </c>
      <c r="D3638" s="195" t="s">
        <v>8</v>
      </c>
      <c r="E3638" s="195"/>
      <c r="F3638" s="200" t="s">
        <v>10</v>
      </c>
      <c r="G3638" s="326">
        <v>0.4</v>
      </c>
      <c r="H3638" s="62">
        <v>176000</v>
      </c>
      <c r="I3638" s="203">
        <f>G3638*H3638</f>
        <v>70400</v>
      </c>
    </row>
    <row r="3639" spans="1:9" ht="15" customHeight="1">
      <c r="A3639" s="333"/>
      <c r="C3639" s="700" t="s">
        <v>676</v>
      </c>
      <c r="D3639" s="195" t="s">
        <v>106</v>
      </c>
      <c r="E3639" s="195"/>
      <c r="F3639" s="200" t="s">
        <v>10</v>
      </c>
      <c r="G3639" s="326">
        <v>0.1</v>
      </c>
      <c r="H3639" s="62">
        <v>186000</v>
      </c>
      <c r="I3639" s="203">
        <f>G3639*H3639</f>
        <v>18600</v>
      </c>
    </row>
    <row r="3640" spans="1:9" ht="15" customHeight="1">
      <c r="A3640" s="333"/>
      <c r="C3640" s="700" t="s">
        <v>679</v>
      </c>
      <c r="D3640" s="195" t="s">
        <v>29</v>
      </c>
      <c r="E3640" s="195"/>
      <c r="F3640" s="200" t="s">
        <v>10</v>
      </c>
      <c r="G3640" s="326">
        <v>0.01</v>
      </c>
      <c r="H3640" s="62">
        <v>196000</v>
      </c>
      <c r="I3640" s="203">
        <f>G3640*H3640</f>
        <v>1960</v>
      </c>
    </row>
    <row r="3641" spans="1:9" ht="15" customHeight="1">
      <c r="A3641" s="333"/>
      <c r="C3641" s="700" t="s">
        <v>680</v>
      </c>
      <c r="D3641" s="195" t="s">
        <v>31</v>
      </c>
      <c r="E3641" s="195"/>
      <c r="F3641" s="200" t="s">
        <v>10</v>
      </c>
      <c r="G3641" s="326">
        <v>0.04</v>
      </c>
      <c r="H3641" s="62">
        <v>206000</v>
      </c>
      <c r="I3641" s="203">
        <f>G3641*H3641</f>
        <v>8240</v>
      </c>
    </row>
    <row r="3642" spans="1:9" ht="15" customHeight="1">
      <c r="A3642" s="333"/>
      <c r="C3642" s="204" t="s">
        <v>708</v>
      </c>
      <c r="D3642" s="215"/>
      <c r="E3642" s="215"/>
      <c r="F3642" s="216"/>
      <c r="G3642" s="681"/>
      <c r="H3642" s="466"/>
      <c r="I3642" s="208">
        <f>SUM(I3638:I3641)</f>
        <v>99200</v>
      </c>
    </row>
    <row r="3643" spans="1:9" ht="15" customHeight="1">
      <c r="A3643" s="333"/>
      <c r="C3643" s="193" t="s">
        <v>72</v>
      </c>
      <c r="D3643" s="194" t="s">
        <v>73</v>
      </c>
      <c r="E3643" s="194"/>
      <c r="F3643" s="196"/>
      <c r="G3643" s="196"/>
      <c r="H3643" s="196"/>
      <c r="I3643" s="464"/>
    </row>
    <row r="3644" spans="1:9" ht="15" customHeight="1">
      <c r="A3644" s="333"/>
      <c r="C3644" s="209" t="s">
        <v>674</v>
      </c>
      <c r="D3644" s="729" t="s">
        <v>1342</v>
      </c>
      <c r="E3644" s="195"/>
      <c r="F3644" s="210" t="s">
        <v>79</v>
      </c>
      <c r="G3644" s="212">
        <v>1.02</v>
      </c>
      <c r="H3644" s="202">
        <f>BAHAN!G60</f>
        <v>2215000</v>
      </c>
      <c r="I3644" s="203">
        <f>G3644*H3644</f>
        <v>2259300</v>
      </c>
    </row>
    <row r="3645" spans="1:9" ht="15" customHeight="1">
      <c r="A3645" s="333"/>
      <c r="C3645" s="204" t="s">
        <v>85</v>
      </c>
      <c r="D3645" s="215"/>
      <c r="E3645" s="215"/>
      <c r="F3645" s="216"/>
      <c r="G3645" s="216"/>
      <c r="H3645" s="466"/>
      <c r="I3645" s="208">
        <f>SUM(I3644:I3644)</f>
        <v>2259300</v>
      </c>
    </row>
    <row r="3646" spans="1:9" ht="15" customHeight="1">
      <c r="A3646" s="333"/>
      <c r="C3646" s="193" t="s">
        <v>86</v>
      </c>
      <c r="D3646" s="194" t="s">
        <v>87</v>
      </c>
      <c r="E3646" s="194"/>
      <c r="F3646" s="196"/>
      <c r="G3646" s="196"/>
      <c r="H3646" s="196"/>
      <c r="I3646" s="198"/>
    </row>
    <row r="3647" spans="1:9" ht="15" customHeight="1">
      <c r="A3647" s="333"/>
      <c r="C3647" s="204" t="s">
        <v>88</v>
      </c>
      <c r="D3647" s="215"/>
      <c r="E3647" s="215"/>
      <c r="F3647" s="216"/>
      <c r="G3647" s="216"/>
      <c r="H3647" s="466"/>
      <c r="I3647" s="621">
        <v>0</v>
      </c>
    </row>
    <row r="3648" spans="1:9" ht="15" customHeight="1">
      <c r="A3648" s="333"/>
      <c r="C3648" s="220" t="s">
        <v>89</v>
      </c>
      <c r="D3648" s="221" t="s">
        <v>90</v>
      </c>
      <c r="E3648" s="682"/>
      <c r="F3648" s="222"/>
      <c r="G3648" s="222"/>
      <c r="H3648" s="225"/>
      <c r="I3648" s="224">
        <f>I3647+I3645+I3642</f>
        <v>2358500</v>
      </c>
    </row>
    <row r="3649" spans="1:10" ht="15" customHeight="1">
      <c r="A3649" s="333"/>
      <c r="B3649" s="113"/>
      <c r="C3649" s="227" t="s">
        <v>91</v>
      </c>
      <c r="D3649" s="228" t="s">
        <v>977</v>
      </c>
      <c r="E3649" s="684"/>
      <c r="F3649" s="229"/>
      <c r="G3649" s="313"/>
      <c r="H3649" s="96">
        <f>$M$3</f>
        <v>0.1</v>
      </c>
      <c r="I3649" s="315">
        <f>I3648*H3649</f>
        <v>235850</v>
      </c>
      <c r="J3649" s="47"/>
    </row>
    <row r="3650" spans="1:10" ht="15" customHeight="1">
      <c r="A3650" s="333"/>
      <c r="C3650" s="316" t="s">
        <v>93</v>
      </c>
      <c r="D3650" s="317" t="s">
        <v>94</v>
      </c>
      <c r="E3650" s="323"/>
      <c r="F3650" s="244"/>
      <c r="G3650" s="244"/>
      <c r="H3650" s="401"/>
      <c r="I3650" s="320">
        <f>SUM(I3648:I3649)</f>
        <v>2594350</v>
      </c>
    </row>
    <row r="3651" spans="1:10" ht="15" customHeight="1">
      <c r="A3651" s="333"/>
      <c r="C3651" s="46"/>
      <c r="D3651" s="46"/>
      <c r="G3651" s="102"/>
      <c r="H3651" s="112"/>
      <c r="I3651" s="47"/>
    </row>
    <row r="3652" spans="1:10" ht="15" customHeight="1">
      <c r="A3652" s="333"/>
      <c r="C3652" s="553" t="s">
        <v>1343</v>
      </c>
      <c r="D3652" s="554" t="s">
        <v>1344</v>
      </c>
      <c r="E3652" s="554"/>
      <c r="F3652" s="555"/>
      <c r="G3652" s="555"/>
      <c r="H3652" s="555"/>
      <c r="I3652" s="556"/>
    </row>
    <row r="3653" spans="1:10" ht="15" customHeight="1">
      <c r="A3653" s="333"/>
      <c r="C3653" s="574" t="s">
        <v>1345</v>
      </c>
      <c r="D3653" s="727" t="s">
        <v>1346</v>
      </c>
      <c r="E3653" s="727"/>
      <c r="F3653" s="727"/>
      <c r="G3653" s="727"/>
      <c r="H3653" s="731"/>
      <c r="I3653" s="188">
        <f>ROUNDDOWN(I3665,-2)</f>
        <v>108900</v>
      </c>
    </row>
    <row r="3654" spans="1:10" ht="15" customHeight="1">
      <c r="A3654" s="333"/>
      <c r="C3654" s="189" t="s">
        <v>65</v>
      </c>
      <c r="D3654" s="190" t="s">
        <v>66</v>
      </c>
      <c r="E3654" s="190"/>
      <c r="F3654" s="190" t="s">
        <v>669</v>
      </c>
      <c r="G3654" s="190" t="s">
        <v>67</v>
      </c>
      <c r="H3654" s="190" t="s">
        <v>670</v>
      </c>
      <c r="I3654" s="482" t="s">
        <v>671</v>
      </c>
    </row>
    <row r="3655" spans="1:10" ht="15" customHeight="1">
      <c r="A3655" s="333"/>
      <c r="C3655" s="193" t="s">
        <v>69</v>
      </c>
      <c r="D3655" s="194" t="s">
        <v>672</v>
      </c>
      <c r="E3655" s="194"/>
      <c r="F3655" s="196"/>
      <c r="G3655" s="196"/>
      <c r="H3655" s="196"/>
      <c r="I3655" s="464"/>
    </row>
    <row r="3656" spans="1:10" ht="15" customHeight="1">
      <c r="A3656" s="333"/>
      <c r="C3656" s="700" t="s">
        <v>674</v>
      </c>
      <c r="D3656" s="195" t="s">
        <v>8</v>
      </c>
      <c r="E3656" s="195"/>
      <c r="F3656" s="200" t="s">
        <v>10</v>
      </c>
      <c r="G3656" s="618">
        <v>0.50370000000000004</v>
      </c>
      <c r="H3656" s="62">
        <v>176000</v>
      </c>
      <c r="I3656" s="203">
        <f>G3656*H3656</f>
        <v>88651.200000000012</v>
      </c>
    </row>
    <row r="3657" spans="1:10" ht="15" customHeight="1">
      <c r="A3657" s="333"/>
      <c r="C3657" s="700" t="s">
        <v>676</v>
      </c>
      <c r="D3657" s="195" t="s">
        <v>31</v>
      </c>
      <c r="E3657" s="195"/>
      <c r="F3657" s="200" t="s">
        <v>10</v>
      </c>
      <c r="G3657" s="618">
        <v>5.04E-2</v>
      </c>
      <c r="H3657" s="62">
        <v>206000</v>
      </c>
      <c r="I3657" s="203">
        <f>G3657*H3657</f>
        <v>10382.4</v>
      </c>
    </row>
    <row r="3658" spans="1:10" ht="15" customHeight="1">
      <c r="A3658" s="333"/>
      <c r="C3658" s="285" t="s">
        <v>708</v>
      </c>
      <c r="D3658" s="216"/>
      <c r="E3658" s="216"/>
      <c r="F3658" s="216"/>
      <c r="G3658" s="681"/>
      <c r="H3658" s="466"/>
      <c r="I3658" s="208">
        <f>SUM(I3656:I3657)</f>
        <v>99033.600000000006</v>
      </c>
    </row>
    <row r="3659" spans="1:10" ht="15" customHeight="1">
      <c r="A3659" s="333"/>
      <c r="C3659" s="193" t="s">
        <v>72</v>
      </c>
      <c r="D3659" s="194" t="s">
        <v>73</v>
      </c>
      <c r="E3659" s="194"/>
      <c r="F3659" s="196"/>
      <c r="G3659" s="196"/>
      <c r="H3659" s="196"/>
      <c r="I3659" s="464"/>
    </row>
    <row r="3660" spans="1:10" ht="15" customHeight="1">
      <c r="A3660" s="333"/>
      <c r="C3660" s="285" t="s">
        <v>85</v>
      </c>
      <c r="D3660" s="216"/>
      <c r="E3660" s="216"/>
      <c r="F3660" s="216"/>
      <c r="G3660" s="216"/>
      <c r="H3660" s="466"/>
      <c r="I3660" s="621">
        <v>0</v>
      </c>
    </row>
    <row r="3661" spans="1:10" ht="15" customHeight="1">
      <c r="A3661" s="333"/>
      <c r="C3661" s="193" t="s">
        <v>86</v>
      </c>
      <c r="D3661" s="194" t="s">
        <v>87</v>
      </c>
      <c r="E3661" s="194"/>
      <c r="F3661" s="196"/>
      <c r="G3661" s="196"/>
      <c r="H3661" s="196"/>
      <c r="I3661" s="198"/>
    </row>
    <row r="3662" spans="1:10" ht="15" customHeight="1">
      <c r="A3662" s="333"/>
      <c r="C3662" s="285" t="s">
        <v>88</v>
      </c>
      <c r="D3662" s="216"/>
      <c r="E3662" s="216"/>
      <c r="F3662" s="216"/>
      <c r="G3662" s="216"/>
      <c r="H3662" s="466"/>
      <c r="I3662" s="621">
        <v>0</v>
      </c>
    </row>
    <row r="3663" spans="1:10" ht="15" customHeight="1">
      <c r="A3663" s="333"/>
      <c r="C3663" s="220" t="s">
        <v>89</v>
      </c>
      <c r="D3663" s="221" t="s">
        <v>90</v>
      </c>
      <c r="E3663" s="682"/>
      <c r="F3663" s="222"/>
      <c r="G3663" s="222"/>
      <c r="H3663" s="225"/>
      <c r="I3663" s="224">
        <f>I3662+I3660+I3658</f>
        <v>99033.600000000006</v>
      </c>
    </row>
    <row r="3664" spans="1:10" ht="15" customHeight="1">
      <c r="A3664" s="333"/>
      <c r="C3664" s="227" t="s">
        <v>91</v>
      </c>
      <c r="D3664" s="228" t="s">
        <v>977</v>
      </c>
      <c r="E3664" s="684"/>
      <c r="F3664" s="229"/>
      <c r="G3664" s="313"/>
      <c r="H3664" s="96">
        <f>$M$3</f>
        <v>0.1</v>
      </c>
      <c r="I3664" s="315">
        <f>I3663*H3664</f>
        <v>9903.36</v>
      </c>
    </row>
    <row r="3665" spans="1:10" ht="15" customHeight="1">
      <c r="A3665" s="333"/>
      <c r="C3665" s="316" t="s">
        <v>93</v>
      </c>
      <c r="D3665" s="317" t="s">
        <v>94</v>
      </c>
      <c r="E3665" s="323"/>
      <c r="F3665" s="244"/>
      <c r="G3665" s="244"/>
      <c r="H3665" s="401"/>
      <c r="I3665" s="320">
        <f>SUM(I3663:I3664)</f>
        <v>108936.96000000001</v>
      </c>
    </row>
    <row r="3666" spans="1:10" ht="15" customHeight="1">
      <c r="A3666" s="333"/>
      <c r="C3666" s="46"/>
      <c r="D3666" s="46"/>
      <c r="G3666" s="338"/>
      <c r="H3666" s="112"/>
      <c r="I3666" s="47"/>
    </row>
    <row r="3667" spans="1:10" ht="15" customHeight="1">
      <c r="A3667" s="333"/>
      <c r="C3667" s="574" t="s">
        <v>1347</v>
      </c>
      <c r="D3667" s="727" t="s">
        <v>1348</v>
      </c>
      <c r="E3667" s="727"/>
      <c r="F3667" s="727"/>
      <c r="G3667" s="727"/>
      <c r="H3667" s="727"/>
      <c r="I3667" s="188">
        <f>ROUNDDOWN(I3679,-2)</f>
        <v>232100</v>
      </c>
    </row>
    <row r="3668" spans="1:10" ht="15" customHeight="1">
      <c r="A3668" s="333"/>
      <c r="C3668" s="189" t="s">
        <v>65</v>
      </c>
      <c r="D3668" s="190" t="s">
        <v>66</v>
      </c>
      <c r="E3668" s="190"/>
      <c r="F3668" s="190" t="s">
        <v>669</v>
      </c>
      <c r="G3668" s="190" t="s">
        <v>67</v>
      </c>
      <c r="H3668" s="190" t="s">
        <v>670</v>
      </c>
      <c r="I3668" s="482" t="s">
        <v>671</v>
      </c>
    </row>
    <row r="3669" spans="1:10" ht="15" customHeight="1">
      <c r="A3669" s="333"/>
      <c r="B3669" s="113"/>
      <c r="C3669" s="193" t="s">
        <v>69</v>
      </c>
      <c r="D3669" s="194" t="s">
        <v>672</v>
      </c>
      <c r="E3669" s="194"/>
      <c r="F3669" s="196"/>
      <c r="G3669" s="196"/>
      <c r="H3669" s="196"/>
      <c r="I3669" s="464"/>
      <c r="J3669" s="47"/>
    </row>
    <row r="3670" spans="1:10" ht="15" customHeight="1">
      <c r="A3670" s="333"/>
      <c r="C3670" s="700" t="s">
        <v>674</v>
      </c>
      <c r="D3670" s="195" t="s">
        <v>8</v>
      </c>
      <c r="E3670" s="195"/>
      <c r="F3670" s="200" t="s">
        <v>10</v>
      </c>
      <c r="G3670" s="618">
        <v>1.0733999999999999</v>
      </c>
      <c r="H3670" s="62">
        <v>176000</v>
      </c>
      <c r="I3670" s="203">
        <f>G3670*H3670</f>
        <v>188918.39999999999</v>
      </c>
    </row>
    <row r="3671" spans="1:10" ht="15" customHeight="1">
      <c r="A3671" s="333"/>
      <c r="C3671" s="700" t="s">
        <v>676</v>
      </c>
      <c r="D3671" s="195" t="s">
        <v>31</v>
      </c>
      <c r="E3671" s="195"/>
      <c r="F3671" s="200" t="s">
        <v>10</v>
      </c>
      <c r="G3671" s="618">
        <v>0.10730000000000001</v>
      </c>
      <c r="H3671" s="62">
        <v>206000</v>
      </c>
      <c r="I3671" s="203">
        <f>G3671*H3671</f>
        <v>22103.800000000003</v>
      </c>
    </row>
    <row r="3672" spans="1:10" ht="15" customHeight="1">
      <c r="A3672" s="333"/>
      <c r="C3672" s="204" t="s">
        <v>708</v>
      </c>
      <c r="D3672" s="215"/>
      <c r="E3672" s="215"/>
      <c r="F3672" s="216"/>
      <c r="G3672" s="681"/>
      <c r="H3672" s="466"/>
      <c r="I3672" s="208">
        <f>SUM(I3670:I3671)</f>
        <v>211022.2</v>
      </c>
    </row>
    <row r="3673" spans="1:10" ht="15" customHeight="1">
      <c r="A3673" s="333"/>
      <c r="C3673" s="193" t="s">
        <v>72</v>
      </c>
      <c r="D3673" s="194" t="s">
        <v>73</v>
      </c>
      <c r="E3673" s="194"/>
      <c r="F3673" s="196"/>
      <c r="G3673" s="196"/>
      <c r="H3673" s="196"/>
      <c r="I3673" s="464"/>
    </row>
    <row r="3674" spans="1:10" ht="15" customHeight="1">
      <c r="A3674" s="333"/>
      <c r="C3674" s="204" t="s">
        <v>85</v>
      </c>
      <c r="D3674" s="215"/>
      <c r="E3674" s="215"/>
      <c r="F3674" s="216"/>
      <c r="G3674" s="216"/>
      <c r="H3674" s="466"/>
      <c r="I3674" s="621">
        <v>0</v>
      </c>
    </row>
    <row r="3675" spans="1:10" ht="15" customHeight="1">
      <c r="A3675" s="333"/>
      <c r="C3675" s="193" t="s">
        <v>86</v>
      </c>
      <c r="D3675" s="194" t="s">
        <v>87</v>
      </c>
      <c r="E3675" s="194"/>
      <c r="F3675" s="196"/>
      <c r="G3675" s="196"/>
      <c r="H3675" s="196"/>
      <c r="I3675" s="198"/>
    </row>
    <row r="3676" spans="1:10" ht="15" customHeight="1">
      <c r="A3676" s="333"/>
      <c r="C3676" s="204" t="s">
        <v>88</v>
      </c>
      <c r="D3676" s="215"/>
      <c r="E3676" s="215"/>
      <c r="F3676" s="216"/>
      <c r="G3676" s="216"/>
      <c r="H3676" s="466"/>
      <c r="I3676" s="621">
        <v>0</v>
      </c>
    </row>
    <row r="3677" spans="1:10" ht="15" customHeight="1">
      <c r="A3677" s="333"/>
      <c r="C3677" s="220" t="s">
        <v>89</v>
      </c>
      <c r="D3677" s="221" t="s">
        <v>90</v>
      </c>
      <c r="E3677" s="682"/>
      <c r="F3677" s="222"/>
      <c r="G3677" s="222"/>
      <c r="H3677" s="225"/>
      <c r="I3677" s="224">
        <f>I3676+I3674+I3672</f>
        <v>211022.2</v>
      </c>
    </row>
    <row r="3678" spans="1:10" ht="15" customHeight="1">
      <c r="A3678" s="333"/>
      <c r="C3678" s="227" t="s">
        <v>91</v>
      </c>
      <c r="D3678" s="228" t="s">
        <v>977</v>
      </c>
      <c r="E3678" s="684"/>
      <c r="F3678" s="229"/>
      <c r="G3678" s="313"/>
      <c r="H3678" s="96">
        <f>$M$3</f>
        <v>0.1</v>
      </c>
      <c r="I3678" s="315">
        <f>I3677*H3678</f>
        <v>21102.22</v>
      </c>
    </row>
    <row r="3679" spans="1:10" ht="15" customHeight="1">
      <c r="A3679" s="333"/>
      <c r="C3679" s="316" t="s">
        <v>93</v>
      </c>
      <c r="D3679" s="317" t="s">
        <v>94</v>
      </c>
      <c r="E3679" s="323"/>
      <c r="F3679" s="244"/>
      <c r="G3679" s="244"/>
      <c r="H3679" s="401"/>
      <c r="I3679" s="320">
        <f>SUM(I3677:I3678)</f>
        <v>232124.42</v>
      </c>
    </row>
    <row r="3680" spans="1:10" ht="15" customHeight="1">
      <c r="A3680" s="333"/>
      <c r="D3680" s="46"/>
      <c r="F3680" s="335"/>
      <c r="G3680" s="336"/>
      <c r="H3680" s="112"/>
      <c r="I3680" s="47"/>
    </row>
    <row r="3681" spans="1:10" ht="15" customHeight="1">
      <c r="A3681" s="333"/>
      <c r="C3681" s="574" t="s">
        <v>1349</v>
      </c>
      <c r="D3681" s="1311" t="s">
        <v>1350</v>
      </c>
      <c r="E3681" s="1312"/>
      <c r="F3681" s="1312"/>
      <c r="G3681" s="1312"/>
      <c r="H3681" s="1313"/>
      <c r="I3681" s="188">
        <f>ROUNDDOWN(I3694,-2)</f>
        <v>84100</v>
      </c>
    </row>
    <row r="3682" spans="1:10" ht="15" customHeight="1">
      <c r="A3682" s="333"/>
      <c r="C3682" s="189" t="s">
        <v>65</v>
      </c>
      <c r="D3682" s="190" t="s">
        <v>66</v>
      </c>
      <c r="E3682" s="190"/>
      <c r="F3682" s="190" t="s">
        <v>669</v>
      </c>
      <c r="G3682" s="190" t="s">
        <v>67</v>
      </c>
      <c r="H3682" s="190" t="s">
        <v>670</v>
      </c>
      <c r="I3682" s="482" t="s">
        <v>671</v>
      </c>
    </row>
    <row r="3683" spans="1:10" ht="15" customHeight="1">
      <c r="A3683" s="333"/>
      <c r="C3683" s="193" t="s">
        <v>69</v>
      </c>
      <c r="D3683" s="194" t="s">
        <v>672</v>
      </c>
      <c r="E3683" s="194"/>
      <c r="F3683" s="196"/>
      <c r="G3683" s="196"/>
      <c r="H3683" s="196"/>
      <c r="I3683" s="464"/>
    </row>
    <row r="3684" spans="1:10" ht="15" customHeight="1">
      <c r="A3684" s="333"/>
      <c r="C3684" s="700" t="s">
        <v>674</v>
      </c>
      <c r="D3684" s="195" t="s">
        <v>8</v>
      </c>
      <c r="E3684" s="195"/>
      <c r="F3684" s="200" t="s">
        <v>10</v>
      </c>
      <c r="G3684" s="326">
        <v>0.14000000000000001</v>
      </c>
      <c r="H3684" s="62">
        <v>176000</v>
      </c>
      <c r="I3684" s="203">
        <f>G3684*H3684</f>
        <v>24640.000000000004</v>
      </c>
    </row>
    <row r="3685" spans="1:10" ht="15" customHeight="1">
      <c r="A3685" s="333"/>
      <c r="C3685" s="700" t="s">
        <v>676</v>
      </c>
      <c r="D3685" s="195" t="s">
        <v>31</v>
      </c>
      <c r="E3685" s="195"/>
      <c r="F3685" s="200" t="s">
        <v>10</v>
      </c>
      <c r="G3685" s="326">
        <v>1.4E-2</v>
      </c>
      <c r="H3685" s="62">
        <v>206000</v>
      </c>
      <c r="I3685" s="203">
        <f>G3685*H3685</f>
        <v>2884</v>
      </c>
    </row>
    <row r="3686" spans="1:10" ht="15" customHeight="1">
      <c r="A3686" s="333"/>
      <c r="C3686" s="204" t="s">
        <v>708</v>
      </c>
      <c r="D3686" s="215"/>
      <c r="E3686" s="215"/>
      <c r="F3686" s="216"/>
      <c r="G3686" s="681"/>
      <c r="H3686" s="466"/>
      <c r="I3686" s="208">
        <f>SUM(I3684:I3685)</f>
        <v>27524.000000000004</v>
      </c>
    </row>
    <row r="3687" spans="1:10" ht="15" customHeight="1">
      <c r="A3687" s="333"/>
      <c r="C3687" s="193" t="s">
        <v>72</v>
      </c>
      <c r="D3687" s="194" t="s">
        <v>73</v>
      </c>
      <c r="E3687" s="194"/>
      <c r="F3687" s="196"/>
      <c r="G3687" s="196"/>
      <c r="H3687" s="196"/>
      <c r="I3687" s="464"/>
    </row>
    <row r="3688" spans="1:10" ht="15" customHeight="1">
      <c r="A3688" s="333"/>
      <c r="C3688" s="204" t="s">
        <v>85</v>
      </c>
      <c r="D3688" s="215"/>
      <c r="E3688" s="215"/>
      <c r="F3688" s="216"/>
      <c r="G3688" s="216"/>
      <c r="H3688" s="466"/>
      <c r="I3688" s="621">
        <v>0</v>
      </c>
    </row>
    <row r="3689" spans="1:10" ht="15" customHeight="1">
      <c r="A3689" s="333"/>
      <c r="B3689" s="113"/>
      <c r="C3689" s="193" t="s">
        <v>86</v>
      </c>
      <c r="D3689" s="194" t="s">
        <v>87</v>
      </c>
      <c r="E3689" s="194"/>
      <c r="F3689" s="196"/>
      <c r="G3689" s="196"/>
      <c r="H3689" s="196"/>
      <c r="I3689" s="198"/>
      <c r="J3689" s="47"/>
    </row>
    <row r="3690" spans="1:10" ht="15" customHeight="1">
      <c r="A3690" s="333"/>
      <c r="C3690" s="209" t="s">
        <v>674</v>
      </c>
      <c r="D3690" s="213" t="s">
        <v>1351</v>
      </c>
      <c r="E3690" s="213"/>
      <c r="F3690" s="210" t="s">
        <v>778</v>
      </c>
      <c r="G3690" s="212">
        <v>0.14000000000000001</v>
      </c>
      <c r="H3690" s="202">
        <f>BAHAN!G567</f>
        <v>350000</v>
      </c>
      <c r="I3690" s="203">
        <f>G3690*H3690</f>
        <v>49000.000000000007</v>
      </c>
    </row>
    <row r="3691" spans="1:10" ht="15" customHeight="1">
      <c r="A3691" s="333"/>
      <c r="C3691" s="204" t="s">
        <v>88</v>
      </c>
      <c r="D3691" s="215"/>
      <c r="E3691" s="215"/>
      <c r="F3691" s="216"/>
      <c r="G3691" s="216"/>
      <c r="H3691" s="466"/>
      <c r="I3691" s="208">
        <f>SUM(I3690)</f>
        <v>49000.000000000007</v>
      </c>
    </row>
    <row r="3692" spans="1:10" ht="15" customHeight="1">
      <c r="A3692" s="333"/>
      <c r="C3692" s="220" t="s">
        <v>89</v>
      </c>
      <c r="D3692" s="221" t="s">
        <v>90</v>
      </c>
      <c r="E3692" s="682"/>
      <c r="F3692" s="222"/>
      <c r="G3692" s="222"/>
      <c r="H3692" s="225"/>
      <c r="I3692" s="224">
        <f>I3691+I3688+I3686</f>
        <v>76524.000000000015</v>
      </c>
    </row>
    <row r="3693" spans="1:10" ht="15" customHeight="1">
      <c r="A3693" s="333"/>
      <c r="C3693" s="227" t="s">
        <v>91</v>
      </c>
      <c r="D3693" s="228" t="s">
        <v>977</v>
      </c>
      <c r="E3693" s="684"/>
      <c r="F3693" s="229"/>
      <c r="G3693" s="313"/>
      <c r="H3693" s="96">
        <f>$M$3</f>
        <v>0.1</v>
      </c>
      <c r="I3693" s="315">
        <f>I3692*H3693</f>
        <v>7652.4000000000015</v>
      </c>
    </row>
    <row r="3694" spans="1:10" ht="15" customHeight="1">
      <c r="A3694" s="333"/>
      <c r="C3694" s="316" t="s">
        <v>93</v>
      </c>
      <c r="D3694" s="317" t="s">
        <v>94</v>
      </c>
      <c r="E3694" s="323"/>
      <c r="F3694" s="244"/>
      <c r="G3694" s="244"/>
      <c r="H3694" s="401"/>
      <c r="I3694" s="320">
        <f>SUM(I3692:I3693)</f>
        <v>84176.400000000023</v>
      </c>
    </row>
    <row r="3695" spans="1:10" ht="15" customHeight="1">
      <c r="A3695" s="333"/>
      <c r="D3695" s="46"/>
      <c r="E3695" s="335"/>
      <c r="F3695" s="335"/>
      <c r="G3695" s="336"/>
      <c r="H3695" s="337"/>
      <c r="I3695" s="47"/>
    </row>
    <row r="3696" spans="1:10" ht="15" customHeight="1">
      <c r="A3696" s="333"/>
      <c r="C3696" s="574" t="s">
        <v>1352</v>
      </c>
      <c r="D3696" s="727" t="s">
        <v>1353</v>
      </c>
      <c r="E3696" s="727"/>
      <c r="F3696" s="727"/>
      <c r="G3696" s="727"/>
      <c r="H3696" s="731"/>
      <c r="I3696" s="188">
        <f>ROUNDDOWN(I3709,-2)</f>
        <v>85300</v>
      </c>
    </row>
    <row r="3697" spans="1:10" ht="15" customHeight="1">
      <c r="A3697" s="333"/>
      <c r="C3697" s="189" t="s">
        <v>65</v>
      </c>
      <c r="D3697" s="190" t="s">
        <v>66</v>
      </c>
      <c r="E3697" s="190"/>
      <c r="F3697" s="190" t="s">
        <v>669</v>
      </c>
      <c r="G3697" s="190" t="s">
        <v>67</v>
      </c>
      <c r="H3697" s="190" t="s">
        <v>670</v>
      </c>
      <c r="I3697" s="482" t="s">
        <v>671</v>
      </c>
    </row>
    <row r="3698" spans="1:10" ht="15" customHeight="1">
      <c r="A3698" s="333"/>
      <c r="C3698" s="193" t="s">
        <v>69</v>
      </c>
      <c r="D3698" s="194" t="s">
        <v>672</v>
      </c>
      <c r="E3698" s="194"/>
      <c r="F3698" s="196"/>
      <c r="G3698" s="196"/>
      <c r="H3698" s="196"/>
      <c r="I3698" s="464"/>
    </row>
    <row r="3699" spans="1:10" ht="15" customHeight="1">
      <c r="A3699" s="333"/>
      <c r="C3699" s="700" t="s">
        <v>674</v>
      </c>
      <c r="D3699" s="195" t="s">
        <v>8</v>
      </c>
      <c r="E3699" s="195"/>
      <c r="F3699" s="200" t="s">
        <v>10</v>
      </c>
      <c r="G3699" s="326">
        <v>0.12</v>
      </c>
      <c r="H3699" s="62">
        <v>176000</v>
      </c>
      <c r="I3699" s="203">
        <f>G3699*H3699</f>
        <v>21120</v>
      </c>
    </row>
    <row r="3700" spans="1:10" ht="15" customHeight="1">
      <c r="A3700" s="333"/>
      <c r="C3700" s="700" t="s">
        <v>676</v>
      </c>
      <c r="D3700" s="195" t="s">
        <v>31</v>
      </c>
      <c r="E3700" s="195"/>
      <c r="F3700" s="200" t="s">
        <v>10</v>
      </c>
      <c r="G3700" s="326">
        <v>1.2E-2</v>
      </c>
      <c r="H3700" s="62">
        <v>206000</v>
      </c>
      <c r="I3700" s="203">
        <f>G3700*H3700</f>
        <v>2472</v>
      </c>
    </row>
    <row r="3701" spans="1:10" ht="15" customHeight="1">
      <c r="A3701" s="333"/>
      <c r="C3701" s="204" t="s">
        <v>708</v>
      </c>
      <c r="D3701" s="215"/>
      <c r="E3701" s="215"/>
      <c r="F3701" s="216"/>
      <c r="G3701" s="681"/>
      <c r="H3701" s="466"/>
      <c r="I3701" s="208">
        <f>SUM(I3699:I3700)</f>
        <v>23592</v>
      </c>
    </row>
    <row r="3702" spans="1:10" ht="15" customHeight="1">
      <c r="A3702" s="333"/>
      <c r="C3702" s="193" t="s">
        <v>72</v>
      </c>
      <c r="D3702" s="194" t="s">
        <v>73</v>
      </c>
      <c r="E3702" s="194"/>
      <c r="F3702" s="196"/>
      <c r="G3702" s="196"/>
      <c r="H3702" s="196"/>
      <c r="I3702" s="464"/>
    </row>
    <row r="3703" spans="1:10" ht="15" customHeight="1">
      <c r="A3703" s="333"/>
      <c r="C3703" s="204" t="s">
        <v>85</v>
      </c>
      <c r="D3703" s="216"/>
      <c r="E3703" s="216"/>
      <c r="F3703" s="216"/>
      <c r="G3703" s="216"/>
      <c r="H3703" s="466"/>
      <c r="I3703" s="621">
        <v>0</v>
      </c>
    </row>
    <row r="3704" spans="1:10" ht="15" customHeight="1">
      <c r="A3704" s="333"/>
      <c r="C3704" s="193" t="s">
        <v>86</v>
      </c>
      <c r="D3704" s="194" t="s">
        <v>87</v>
      </c>
      <c r="E3704" s="194"/>
      <c r="F3704" s="196"/>
      <c r="G3704" s="196"/>
      <c r="H3704" s="196"/>
      <c r="I3704" s="198"/>
    </row>
    <row r="3705" spans="1:10" ht="15" customHeight="1">
      <c r="A3705" s="333"/>
      <c r="C3705" s="209" t="s">
        <v>674</v>
      </c>
      <c r="D3705" s="213" t="s">
        <v>1354</v>
      </c>
      <c r="E3705" s="213"/>
      <c r="F3705" s="210" t="s">
        <v>778</v>
      </c>
      <c r="G3705" s="212">
        <v>0.12</v>
      </c>
      <c r="H3705" s="202">
        <f>BAHAN!G568</f>
        <v>450000</v>
      </c>
      <c r="I3705" s="203">
        <f>G3705*H3705</f>
        <v>54000</v>
      </c>
    </row>
    <row r="3706" spans="1:10" ht="15" customHeight="1">
      <c r="A3706" s="333"/>
      <c r="C3706" s="204" t="s">
        <v>88</v>
      </c>
      <c r="D3706" s="215"/>
      <c r="E3706" s="215"/>
      <c r="F3706" s="216"/>
      <c r="G3706" s="216"/>
      <c r="H3706" s="466"/>
      <c r="I3706" s="208">
        <f>SUM(I3705)</f>
        <v>54000</v>
      </c>
    </row>
    <row r="3707" spans="1:10" ht="15" customHeight="1">
      <c r="A3707" s="333"/>
      <c r="C3707" s="220" t="s">
        <v>89</v>
      </c>
      <c r="D3707" s="221" t="s">
        <v>90</v>
      </c>
      <c r="E3707" s="682"/>
      <c r="F3707" s="222"/>
      <c r="G3707" s="222"/>
      <c r="H3707" s="225"/>
      <c r="I3707" s="224">
        <f>I3706+I3703+I3701</f>
        <v>77592</v>
      </c>
    </row>
    <row r="3708" spans="1:10" ht="15" customHeight="1">
      <c r="A3708" s="333"/>
      <c r="C3708" s="227" t="s">
        <v>91</v>
      </c>
      <c r="D3708" s="228" t="s">
        <v>977</v>
      </c>
      <c r="E3708" s="684"/>
      <c r="F3708" s="229"/>
      <c r="G3708" s="313"/>
      <c r="H3708" s="96">
        <f>$M$3</f>
        <v>0.1</v>
      </c>
      <c r="I3708" s="315">
        <f>I3707*H3708</f>
        <v>7759.2000000000007</v>
      </c>
    </row>
    <row r="3709" spans="1:10" ht="15" customHeight="1">
      <c r="A3709" s="333"/>
      <c r="B3709" s="113"/>
      <c r="C3709" s="316" t="s">
        <v>93</v>
      </c>
      <c r="D3709" s="317" t="s">
        <v>94</v>
      </c>
      <c r="E3709" s="323"/>
      <c r="F3709" s="244"/>
      <c r="G3709" s="244"/>
      <c r="H3709" s="401"/>
      <c r="I3709" s="320">
        <f>SUM(I3707:I3708)</f>
        <v>85351.2</v>
      </c>
      <c r="J3709" s="47"/>
    </row>
    <row r="3710" spans="1:10" ht="15" customHeight="1">
      <c r="A3710" s="333"/>
      <c r="C3710" s="46"/>
      <c r="D3710" s="46"/>
      <c r="E3710" s="335"/>
      <c r="F3710" s="335"/>
      <c r="G3710" s="113"/>
      <c r="H3710" s="46"/>
      <c r="I3710" s="46"/>
    </row>
    <row r="3711" spans="1:10" ht="15" customHeight="1">
      <c r="A3711" s="333"/>
      <c r="C3711" s="574" t="s">
        <v>1355</v>
      </c>
      <c r="D3711" s="1364" t="s">
        <v>1356</v>
      </c>
      <c r="E3711" s="1365"/>
      <c r="F3711" s="1365"/>
      <c r="G3711" s="1365"/>
      <c r="H3711" s="1365"/>
      <c r="I3711" s="188">
        <f>ROUNDDOWN(I3724,-2)</f>
        <v>82100</v>
      </c>
    </row>
    <row r="3712" spans="1:10" ht="15" customHeight="1">
      <c r="A3712" s="333"/>
      <c r="C3712" s="189" t="s">
        <v>65</v>
      </c>
      <c r="D3712" s="190" t="s">
        <v>66</v>
      </c>
      <c r="E3712" s="190"/>
      <c r="F3712" s="190" t="s">
        <v>669</v>
      </c>
      <c r="G3712" s="190" t="s">
        <v>67</v>
      </c>
      <c r="H3712" s="190" t="s">
        <v>670</v>
      </c>
      <c r="I3712" s="482" t="s">
        <v>671</v>
      </c>
    </row>
    <row r="3713" spans="1:9" ht="15" customHeight="1">
      <c r="A3713" s="333"/>
      <c r="C3713" s="193" t="s">
        <v>69</v>
      </c>
      <c r="D3713" s="194" t="s">
        <v>672</v>
      </c>
      <c r="E3713" s="194"/>
      <c r="F3713" s="196"/>
      <c r="G3713" s="196"/>
      <c r="H3713" s="196"/>
      <c r="I3713" s="464"/>
    </row>
    <row r="3714" spans="1:9" ht="15" customHeight="1">
      <c r="A3714" s="333"/>
      <c r="C3714" s="700" t="s">
        <v>674</v>
      </c>
      <c r="D3714" s="195" t="s">
        <v>8</v>
      </c>
      <c r="E3714" s="195"/>
      <c r="F3714" s="200" t="s">
        <v>10</v>
      </c>
      <c r="G3714" s="326">
        <v>0.1</v>
      </c>
      <c r="H3714" s="62">
        <v>176000</v>
      </c>
      <c r="I3714" s="203">
        <f>G3714*H3714</f>
        <v>17600</v>
      </c>
    </row>
    <row r="3715" spans="1:9" ht="15" customHeight="1">
      <c r="A3715" s="333"/>
      <c r="C3715" s="700" t="s">
        <v>676</v>
      </c>
      <c r="D3715" s="195" t="s">
        <v>31</v>
      </c>
      <c r="E3715" s="195"/>
      <c r="F3715" s="200" t="s">
        <v>10</v>
      </c>
      <c r="G3715" s="326">
        <v>0.01</v>
      </c>
      <c r="H3715" s="62">
        <v>206000</v>
      </c>
      <c r="I3715" s="203">
        <f>G3715*H3715</f>
        <v>2060</v>
      </c>
    </row>
    <row r="3716" spans="1:9" ht="15" customHeight="1">
      <c r="A3716" s="333"/>
      <c r="C3716" s="204" t="s">
        <v>708</v>
      </c>
      <c r="D3716" s="215"/>
      <c r="E3716" s="215"/>
      <c r="F3716" s="216"/>
      <c r="G3716" s="681"/>
      <c r="H3716" s="466"/>
      <c r="I3716" s="203">
        <f>SUM(I3714:I3715)</f>
        <v>19660</v>
      </c>
    </row>
    <row r="3717" spans="1:9" ht="15" customHeight="1">
      <c r="A3717" s="333"/>
      <c r="C3717" s="193" t="s">
        <v>72</v>
      </c>
      <c r="D3717" s="194" t="s">
        <v>73</v>
      </c>
      <c r="E3717" s="194"/>
      <c r="F3717" s="196"/>
      <c r="G3717" s="196"/>
      <c r="H3717" s="196"/>
      <c r="I3717" s="464"/>
    </row>
    <row r="3718" spans="1:9" ht="15" customHeight="1">
      <c r="A3718" s="333"/>
      <c r="C3718" s="204" t="s">
        <v>85</v>
      </c>
      <c r="D3718" s="215"/>
      <c r="E3718" s="215"/>
      <c r="F3718" s="216"/>
      <c r="G3718" s="216"/>
      <c r="H3718" s="466"/>
      <c r="I3718" s="621">
        <v>0</v>
      </c>
    </row>
    <row r="3719" spans="1:9" ht="15" customHeight="1">
      <c r="A3719" s="333"/>
      <c r="C3719" s="193" t="s">
        <v>86</v>
      </c>
      <c r="D3719" s="194" t="s">
        <v>87</v>
      </c>
      <c r="E3719" s="194"/>
      <c r="F3719" s="196"/>
      <c r="G3719" s="196"/>
      <c r="H3719" s="196"/>
      <c r="I3719" s="198"/>
    </row>
    <row r="3720" spans="1:9" ht="27" customHeight="1">
      <c r="A3720" s="333"/>
      <c r="C3720" s="209" t="s">
        <v>674</v>
      </c>
      <c r="D3720" s="195" t="s">
        <v>1357</v>
      </c>
      <c r="E3720" s="195"/>
      <c r="F3720" s="210" t="s">
        <v>778</v>
      </c>
      <c r="G3720" s="212">
        <v>0.1</v>
      </c>
      <c r="H3720" s="202">
        <f>BAHAN!G569</f>
        <v>550000</v>
      </c>
      <c r="I3720" s="203">
        <f>G3720*H3720</f>
        <v>55000</v>
      </c>
    </row>
    <row r="3721" spans="1:9" ht="15" customHeight="1">
      <c r="A3721" s="333"/>
      <c r="C3721" s="204" t="s">
        <v>88</v>
      </c>
      <c r="D3721" s="215"/>
      <c r="E3721" s="215"/>
      <c r="F3721" s="216"/>
      <c r="G3721" s="216"/>
      <c r="H3721" s="466"/>
      <c r="I3721" s="208">
        <f>SUM(I3720)</f>
        <v>55000</v>
      </c>
    </row>
    <row r="3722" spans="1:9" ht="15" customHeight="1">
      <c r="A3722" s="333"/>
      <c r="C3722" s="220" t="s">
        <v>89</v>
      </c>
      <c r="D3722" s="221" t="s">
        <v>90</v>
      </c>
      <c r="E3722" s="682"/>
      <c r="F3722" s="682"/>
      <c r="G3722" s="222"/>
      <c r="H3722" s="225"/>
      <c r="I3722" s="224">
        <f>I3721+I3718+I3716</f>
        <v>74660</v>
      </c>
    </row>
    <row r="3723" spans="1:9" ht="15" customHeight="1">
      <c r="A3723" s="333"/>
      <c r="C3723" s="227" t="s">
        <v>91</v>
      </c>
      <c r="D3723" s="228" t="s">
        <v>977</v>
      </c>
      <c r="E3723" s="684"/>
      <c r="F3723" s="684"/>
      <c r="G3723" s="313"/>
      <c r="H3723" s="96">
        <f>$M$3</f>
        <v>0.1</v>
      </c>
      <c r="I3723" s="315">
        <f>I3722*H3723</f>
        <v>7466</v>
      </c>
    </row>
    <row r="3724" spans="1:9" ht="15" customHeight="1">
      <c r="A3724" s="333"/>
      <c r="C3724" s="316" t="s">
        <v>93</v>
      </c>
      <c r="D3724" s="317" t="s">
        <v>94</v>
      </c>
      <c r="E3724" s="323"/>
      <c r="F3724" s="323"/>
      <c r="G3724" s="244"/>
      <c r="H3724" s="401"/>
      <c r="I3724" s="320">
        <f>SUM(I3722:I3723)</f>
        <v>82126</v>
      </c>
    </row>
    <row r="3725" spans="1:9" ht="15" customHeight="1">
      <c r="A3725" s="333"/>
      <c r="C3725" s="46"/>
      <c r="D3725" s="46"/>
      <c r="G3725" s="102"/>
      <c r="H3725" s="112"/>
      <c r="I3725" s="47"/>
    </row>
    <row r="3726" spans="1:9" ht="15" customHeight="1">
      <c r="A3726" s="333"/>
      <c r="C3726" s="574" t="s">
        <v>1358</v>
      </c>
      <c r="D3726" s="734" t="s">
        <v>1359</v>
      </c>
      <c r="E3726" s="734"/>
      <c r="F3726" s="734"/>
      <c r="G3726" s="734"/>
      <c r="H3726" s="734"/>
      <c r="I3726" s="188">
        <f>ROUNDDOWN(I3739,-2)</f>
        <v>91800</v>
      </c>
    </row>
    <row r="3727" spans="1:9" ht="15" customHeight="1">
      <c r="A3727" s="333"/>
      <c r="C3727" s="400" t="s">
        <v>65</v>
      </c>
      <c r="D3727" s="352" t="s">
        <v>66</v>
      </c>
      <c r="E3727" s="352"/>
      <c r="F3727" s="352" t="s">
        <v>669</v>
      </c>
      <c r="G3727" s="352" t="s">
        <v>67</v>
      </c>
      <c r="H3727" s="352" t="s">
        <v>670</v>
      </c>
      <c r="I3727" s="475" t="s">
        <v>671</v>
      </c>
    </row>
    <row r="3728" spans="1:9" ht="15" customHeight="1">
      <c r="A3728" s="333"/>
      <c r="C3728" s="400" t="s">
        <v>69</v>
      </c>
      <c r="D3728" s="355" t="s">
        <v>672</v>
      </c>
      <c r="E3728" s="355"/>
      <c r="F3728" s="357"/>
      <c r="G3728" s="357"/>
      <c r="H3728" s="357"/>
      <c r="I3728" s="476"/>
    </row>
    <row r="3729" spans="1:10" ht="15" customHeight="1">
      <c r="A3729" s="333"/>
      <c r="B3729" s="113"/>
      <c r="C3729" s="712" t="s">
        <v>674</v>
      </c>
      <c r="D3729" s="356" t="s">
        <v>8</v>
      </c>
      <c r="E3729" s="356"/>
      <c r="F3729" s="361" t="s">
        <v>10</v>
      </c>
      <c r="G3729" s="362">
        <v>0.16</v>
      </c>
      <c r="H3729" s="62">
        <v>176000</v>
      </c>
      <c r="I3729" s="432">
        <f>G3729*H3729</f>
        <v>28160</v>
      </c>
      <c r="J3729" s="47"/>
    </row>
    <row r="3730" spans="1:10" ht="15" customHeight="1">
      <c r="A3730" s="333"/>
      <c r="C3730" s="712" t="s">
        <v>676</v>
      </c>
      <c r="D3730" s="356" t="s">
        <v>31</v>
      </c>
      <c r="E3730" s="356"/>
      <c r="F3730" s="361" t="s">
        <v>10</v>
      </c>
      <c r="G3730" s="362">
        <v>1.6E-2</v>
      </c>
      <c r="H3730" s="62">
        <v>206000</v>
      </c>
      <c r="I3730" s="432">
        <f>G3730*H3730</f>
        <v>3296</v>
      </c>
    </row>
    <row r="3731" spans="1:10" ht="15" customHeight="1">
      <c r="A3731" s="333"/>
      <c r="C3731" s="433" t="s">
        <v>708</v>
      </c>
      <c r="D3731" s="392"/>
      <c r="E3731" s="392"/>
      <c r="F3731" s="364"/>
      <c r="G3731" s="711"/>
      <c r="H3731" s="364"/>
      <c r="I3731" s="480">
        <f>SUM(I3729:I3730)</f>
        <v>31456</v>
      </c>
    </row>
    <row r="3732" spans="1:10" ht="15" customHeight="1">
      <c r="A3732" s="333"/>
      <c r="C3732" s="400" t="s">
        <v>72</v>
      </c>
      <c r="D3732" s="355" t="s">
        <v>73</v>
      </c>
      <c r="E3732" s="355"/>
      <c r="F3732" s="357"/>
      <c r="G3732" s="735"/>
      <c r="H3732" s="357"/>
      <c r="I3732" s="476"/>
    </row>
    <row r="3733" spans="1:10" ht="15" customHeight="1">
      <c r="A3733" s="333"/>
      <c r="C3733" s="433" t="s">
        <v>85</v>
      </c>
      <c r="D3733" s="392"/>
      <c r="E3733" s="392"/>
      <c r="F3733" s="364"/>
      <c r="G3733" s="711"/>
      <c r="H3733" s="364"/>
      <c r="I3733" s="625">
        <v>0</v>
      </c>
    </row>
    <row r="3734" spans="1:10" ht="15" customHeight="1">
      <c r="A3734" s="333"/>
      <c r="C3734" s="400" t="s">
        <v>86</v>
      </c>
      <c r="D3734" s="355" t="s">
        <v>87</v>
      </c>
      <c r="E3734" s="355"/>
      <c r="F3734" s="357"/>
      <c r="G3734" s="735"/>
      <c r="H3734" s="357"/>
      <c r="I3734" s="713"/>
    </row>
    <row r="3735" spans="1:10" ht="32.5" customHeight="1">
      <c r="A3735" s="333"/>
      <c r="C3735" s="626" t="s">
        <v>674</v>
      </c>
      <c r="D3735" s="356" t="s">
        <v>1360</v>
      </c>
      <c r="E3735" s="356"/>
      <c r="F3735" s="430" t="s">
        <v>778</v>
      </c>
      <c r="G3735" s="577">
        <v>0.08</v>
      </c>
      <c r="H3735" s="363">
        <f>BAHAN!G570</f>
        <v>650000</v>
      </c>
      <c r="I3735" s="432">
        <f>G3735*H3735</f>
        <v>52000</v>
      </c>
    </row>
    <row r="3736" spans="1:10" ht="15" customHeight="1">
      <c r="A3736" s="333"/>
      <c r="C3736" s="433" t="s">
        <v>88</v>
      </c>
      <c r="D3736" s="392"/>
      <c r="E3736" s="392"/>
      <c r="F3736" s="364"/>
      <c r="G3736" s="364"/>
      <c r="H3736" s="364"/>
      <c r="I3736" s="480">
        <f>SUM(I3735)</f>
        <v>52000</v>
      </c>
    </row>
    <row r="3737" spans="1:10" ht="15" customHeight="1">
      <c r="A3737" s="333"/>
      <c r="C3737" s="322" t="s">
        <v>89</v>
      </c>
      <c r="D3737" s="369" t="s">
        <v>90</v>
      </c>
      <c r="E3737" s="369"/>
      <c r="F3737" s="370"/>
      <c r="G3737" s="370"/>
      <c r="H3737" s="370"/>
      <c r="I3737" s="441">
        <f>I3736+I3733+I3731</f>
        <v>83456</v>
      </c>
    </row>
    <row r="3738" spans="1:10" ht="15" customHeight="1">
      <c r="A3738" s="333"/>
      <c r="C3738" s="322" t="s">
        <v>91</v>
      </c>
      <c r="D3738" s="369" t="s">
        <v>977</v>
      </c>
      <c r="E3738" s="369"/>
      <c r="F3738" s="370"/>
      <c r="G3738" s="370"/>
      <c r="H3738" s="96">
        <f>$M$3</f>
        <v>0.1</v>
      </c>
      <c r="I3738" s="441">
        <f>I3737*H3738</f>
        <v>8345.6</v>
      </c>
    </row>
    <row r="3739" spans="1:10" ht="15" customHeight="1">
      <c r="A3739" s="333"/>
      <c r="C3739" s="322" t="s">
        <v>93</v>
      </c>
      <c r="D3739" s="369" t="s">
        <v>94</v>
      </c>
      <c r="E3739" s="369"/>
      <c r="F3739" s="370"/>
      <c r="G3739" s="370"/>
      <c r="H3739" s="370"/>
      <c r="I3739" s="442">
        <f>SUM(I3737:I3738)</f>
        <v>91801.600000000006</v>
      </c>
    </row>
    <row r="3740" spans="1:10" ht="15" customHeight="1">
      <c r="A3740" s="333"/>
      <c r="D3740" s="46"/>
      <c r="F3740" s="335"/>
      <c r="G3740" s="336"/>
      <c r="H3740" s="112"/>
      <c r="I3740" s="47"/>
    </row>
    <row r="3741" spans="1:10" ht="15" customHeight="1">
      <c r="A3741" s="333"/>
      <c r="C3741" s="733" t="s">
        <v>1361</v>
      </c>
      <c r="D3741" s="554" t="s">
        <v>1362</v>
      </c>
      <c r="E3741" s="554"/>
      <c r="F3741" s="555"/>
      <c r="G3741" s="555"/>
      <c r="H3741" s="555"/>
      <c r="I3741" s="556"/>
    </row>
    <row r="3742" spans="1:10" ht="15" customHeight="1">
      <c r="A3742" s="333"/>
      <c r="C3742" s="574" t="s">
        <v>1363</v>
      </c>
      <c r="D3742" s="291" t="s">
        <v>1364</v>
      </c>
      <c r="E3742" s="727"/>
      <c r="F3742" s="727"/>
      <c r="G3742" s="727"/>
      <c r="H3742" s="731"/>
      <c r="I3742" s="188">
        <f>ROUNDDOWN(I3754,-2)</f>
        <v>43200</v>
      </c>
    </row>
    <row r="3743" spans="1:10" ht="15" customHeight="1">
      <c r="A3743" s="333"/>
      <c r="C3743" s="189" t="s">
        <v>65</v>
      </c>
      <c r="D3743" s="190" t="s">
        <v>66</v>
      </c>
      <c r="E3743" s="190"/>
      <c r="F3743" s="190" t="s">
        <v>669</v>
      </c>
      <c r="G3743" s="190" t="s">
        <v>67</v>
      </c>
      <c r="H3743" s="190" t="s">
        <v>670</v>
      </c>
      <c r="I3743" s="482" t="s">
        <v>671</v>
      </c>
    </row>
    <row r="3744" spans="1:10" ht="15" customHeight="1">
      <c r="A3744" s="333"/>
      <c r="C3744" s="193" t="s">
        <v>69</v>
      </c>
      <c r="D3744" s="194" t="s">
        <v>672</v>
      </c>
      <c r="E3744" s="194"/>
      <c r="F3744" s="196"/>
      <c r="G3744" s="196"/>
      <c r="H3744" s="196"/>
      <c r="I3744" s="464"/>
    </row>
    <row r="3745" spans="1:10" ht="15" customHeight="1">
      <c r="A3745" s="333"/>
      <c r="C3745" s="700" t="s">
        <v>674</v>
      </c>
      <c r="D3745" s="195" t="s">
        <v>8</v>
      </c>
      <c r="E3745" s="195"/>
      <c r="F3745" s="200" t="s">
        <v>10</v>
      </c>
      <c r="G3745" s="326">
        <v>0.2</v>
      </c>
      <c r="H3745" s="62">
        <v>176000</v>
      </c>
      <c r="I3745" s="203">
        <f>G3745*H3745</f>
        <v>35200</v>
      </c>
    </row>
    <row r="3746" spans="1:10" ht="15" customHeight="1">
      <c r="A3746" s="333"/>
      <c r="C3746" s="700" t="s">
        <v>676</v>
      </c>
      <c r="D3746" s="195" t="s">
        <v>31</v>
      </c>
      <c r="E3746" s="195"/>
      <c r="F3746" s="200" t="s">
        <v>10</v>
      </c>
      <c r="G3746" s="326">
        <v>0.02</v>
      </c>
      <c r="H3746" s="62">
        <v>206000</v>
      </c>
      <c r="I3746" s="203">
        <f>G3746*H3746</f>
        <v>4120</v>
      </c>
    </row>
    <row r="3747" spans="1:10" ht="15" customHeight="1">
      <c r="A3747" s="333"/>
      <c r="C3747" s="285" t="s">
        <v>708</v>
      </c>
      <c r="D3747" s="216"/>
      <c r="E3747" s="216"/>
      <c r="F3747" s="216"/>
      <c r="G3747" s="681"/>
      <c r="H3747" s="466"/>
      <c r="I3747" s="208">
        <f>SUM(I3745:I3746)</f>
        <v>39320</v>
      </c>
    </row>
    <row r="3748" spans="1:10" ht="15" customHeight="1">
      <c r="A3748" s="333"/>
      <c r="C3748" s="193" t="s">
        <v>72</v>
      </c>
      <c r="D3748" s="194" t="s">
        <v>73</v>
      </c>
      <c r="E3748" s="194"/>
      <c r="F3748" s="196"/>
      <c r="G3748" s="732"/>
      <c r="H3748" s="196"/>
      <c r="I3748" s="464"/>
    </row>
    <row r="3749" spans="1:10" ht="15" customHeight="1">
      <c r="A3749" s="333"/>
      <c r="B3749" s="113"/>
      <c r="C3749" s="285" t="s">
        <v>85</v>
      </c>
      <c r="D3749" s="216"/>
      <c r="E3749" s="216"/>
      <c r="F3749" s="216"/>
      <c r="G3749" s="681"/>
      <c r="H3749" s="466"/>
      <c r="I3749" s="621">
        <v>0</v>
      </c>
      <c r="J3749" s="47"/>
    </row>
    <row r="3750" spans="1:10" ht="15" customHeight="1">
      <c r="A3750" s="333"/>
      <c r="C3750" s="193" t="s">
        <v>86</v>
      </c>
      <c r="D3750" s="194" t="s">
        <v>87</v>
      </c>
      <c r="E3750" s="194"/>
      <c r="F3750" s="196"/>
      <c r="G3750" s="732"/>
      <c r="H3750" s="196"/>
      <c r="I3750" s="198"/>
    </row>
    <row r="3751" spans="1:10" ht="15" customHeight="1">
      <c r="A3751" s="333"/>
      <c r="C3751" s="285" t="s">
        <v>88</v>
      </c>
      <c r="D3751" s="216"/>
      <c r="E3751" s="216"/>
      <c r="F3751" s="216"/>
      <c r="G3751" s="216"/>
      <c r="H3751" s="466"/>
      <c r="I3751" s="621">
        <v>0</v>
      </c>
    </row>
    <row r="3752" spans="1:10" ht="15" customHeight="1">
      <c r="A3752" s="333"/>
      <c r="C3752" s="220" t="s">
        <v>89</v>
      </c>
      <c r="D3752" s="221" t="s">
        <v>90</v>
      </c>
      <c r="E3752" s="682"/>
      <c r="F3752" s="682"/>
      <c r="G3752" s="682"/>
      <c r="H3752" s="683"/>
      <c r="I3752" s="224">
        <f>I3751+I3749+I3747</f>
        <v>39320</v>
      </c>
    </row>
    <row r="3753" spans="1:10" ht="15" customHeight="1">
      <c r="A3753" s="333"/>
      <c r="C3753" s="227" t="s">
        <v>91</v>
      </c>
      <c r="D3753" s="228" t="s">
        <v>977</v>
      </c>
      <c r="E3753" s="684"/>
      <c r="F3753" s="684"/>
      <c r="G3753" s="685"/>
      <c r="H3753" s="96">
        <f>$M$3</f>
        <v>0.1</v>
      </c>
      <c r="I3753" s="315">
        <f>I3752*H3753</f>
        <v>3932</v>
      </c>
    </row>
    <row r="3754" spans="1:10" ht="15" customHeight="1">
      <c r="A3754" s="333"/>
      <c r="C3754" s="316" t="s">
        <v>93</v>
      </c>
      <c r="D3754" s="317" t="s">
        <v>94</v>
      </c>
      <c r="E3754" s="323"/>
      <c r="F3754" s="323"/>
      <c r="G3754" s="323"/>
      <c r="H3754" s="686"/>
      <c r="I3754" s="320">
        <f>SUM(I3752:I3753)</f>
        <v>43252</v>
      </c>
    </row>
    <row r="3755" spans="1:10" ht="15" customHeight="1">
      <c r="A3755" s="333"/>
      <c r="D3755" s="46"/>
      <c r="E3755" s="335"/>
      <c r="F3755" s="335"/>
      <c r="G3755" s="336"/>
      <c r="H3755" s="337"/>
      <c r="I3755" s="47"/>
    </row>
    <row r="3756" spans="1:10" ht="15" customHeight="1">
      <c r="A3756" s="333"/>
      <c r="C3756" s="574" t="s">
        <v>1365</v>
      </c>
      <c r="D3756" s="1360" t="s">
        <v>1366</v>
      </c>
      <c r="E3756" s="1360"/>
      <c r="F3756" s="1360"/>
      <c r="G3756" s="1360"/>
      <c r="H3756" s="1360"/>
      <c r="I3756" s="188">
        <f>ROUNDDOWN(I3769,-2)</f>
        <v>39300</v>
      </c>
    </row>
    <row r="3757" spans="1:10" ht="15" customHeight="1">
      <c r="A3757" s="333"/>
      <c r="C3757" s="400" t="s">
        <v>65</v>
      </c>
      <c r="D3757" s="352" t="s">
        <v>66</v>
      </c>
      <c r="E3757" s="352"/>
      <c r="F3757" s="352" t="s">
        <v>669</v>
      </c>
      <c r="G3757" s="352" t="s">
        <v>67</v>
      </c>
      <c r="H3757" s="352" t="s">
        <v>670</v>
      </c>
      <c r="I3757" s="475" t="s">
        <v>671</v>
      </c>
    </row>
    <row r="3758" spans="1:10" ht="15" customHeight="1">
      <c r="A3758" s="333"/>
      <c r="C3758" s="400" t="s">
        <v>69</v>
      </c>
      <c r="D3758" s="355" t="s">
        <v>672</v>
      </c>
      <c r="E3758" s="355"/>
      <c r="F3758" s="357"/>
      <c r="G3758" s="357"/>
      <c r="H3758" s="357"/>
      <c r="I3758" s="476"/>
    </row>
    <row r="3759" spans="1:10" ht="15" customHeight="1">
      <c r="A3759" s="333"/>
      <c r="C3759" s="712" t="s">
        <v>674</v>
      </c>
      <c r="D3759" s="356" t="s">
        <v>8</v>
      </c>
      <c r="E3759" s="356"/>
      <c r="F3759" s="361" t="s">
        <v>10</v>
      </c>
      <c r="G3759" s="362">
        <v>0.08</v>
      </c>
      <c r="H3759" s="62">
        <v>176000</v>
      </c>
      <c r="I3759" s="432">
        <f>G3759*H3759</f>
        <v>14080</v>
      </c>
    </row>
    <row r="3760" spans="1:10" ht="15" customHeight="1">
      <c r="A3760" s="333"/>
      <c r="C3760" s="712" t="s">
        <v>676</v>
      </c>
      <c r="D3760" s="356" t="s">
        <v>31</v>
      </c>
      <c r="E3760" s="356"/>
      <c r="F3760" s="361" t="s">
        <v>10</v>
      </c>
      <c r="G3760" s="362">
        <v>8.0000000000000002E-3</v>
      </c>
      <c r="H3760" s="62">
        <v>206000</v>
      </c>
      <c r="I3760" s="432">
        <f>G3760*H3760</f>
        <v>1648</v>
      </c>
    </row>
    <row r="3761" spans="1:10" ht="15" customHeight="1">
      <c r="A3761" s="333"/>
      <c r="C3761" s="433" t="s">
        <v>708</v>
      </c>
      <c r="D3761" s="364"/>
      <c r="E3761" s="364"/>
      <c r="F3761" s="364"/>
      <c r="G3761" s="711"/>
      <c r="H3761" s="364"/>
      <c r="I3761" s="480">
        <f>SUM(I3759:I3760)</f>
        <v>15728</v>
      </c>
    </row>
    <row r="3762" spans="1:10" ht="15" customHeight="1">
      <c r="A3762" s="333"/>
      <c r="C3762" s="400" t="s">
        <v>72</v>
      </c>
      <c r="D3762" s="355" t="s">
        <v>73</v>
      </c>
      <c r="E3762" s="355"/>
      <c r="F3762" s="357"/>
      <c r="G3762" s="735"/>
      <c r="H3762" s="357"/>
      <c r="I3762" s="476"/>
    </row>
    <row r="3763" spans="1:10" ht="15" customHeight="1">
      <c r="A3763" s="333"/>
      <c r="C3763" s="433" t="s">
        <v>85</v>
      </c>
      <c r="D3763" s="364"/>
      <c r="E3763" s="364"/>
      <c r="F3763" s="364"/>
      <c r="G3763" s="711"/>
      <c r="H3763" s="364"/>
      <c r="I3763" s="625">
        <v>0</v>
      </c>
    </row>
    <row r="3764" spans="1:10" ht="15" customHeight="1">
      <c r="A3764" s="333"/>
      <c r="C3764" s="400" t="s">
        <v>86</v>
      </c>
      <c r="D3764" s="355" t="s">
        <v>87</v>
      </c>
      <c r="E3764" s="355"/>
      <c r="F3764" s="357"/>
      <c r="G3764" s="735"/>
      <c r="H3764" s="357"/>
      <c r="I3764" s="713"/>
    </row>
    <row r="3765" spans="1:10" ht="15" customHeight="1">
      <c r="A3765" s="333"/>
      <c r="C3765" s="626" t="s">
        <v>674</v>
      </c>
      <c r="D3765" s="356" t="s">
        <v>1367</v>
      </c>
      <c r="E3765" s="356"/>
      <c r="F3765" s="385" t="s">
        <v>778</v>
      </c>
      <c r="G3765" s="577">
        <v>0.08</v>
      </c>
      <c r="H3765" s="363">
        <f>BAHAN!G571</f>
        <v>250000</v>
      </c>
      <c r="I3765" s="432">
        <f>G3765*H3765</f>
        <v>20000</v>
      </c>
    </row>
    <row r="3766" spans="1:10" ht="15" customHeight="1">
      <c r="A3766" s="333"/>
      <c r="C3766" s="433" t="s">
        <v>88</v>
      </c>
      <c r="D3766" s="364"/>
      <c r="E3766" s="364"/>
      <c r="F3766" s="364"/>
      <c r="G3766" s="364"/>
      <c r="H3766" s="364"/>
      <c r="I3766" s="480">
        <f>SUM(I3765)</f>
        <v>20000</v>
      </c>
    </row>
    <row r="3767" spans="1:10" ht="15" customHeight="1">
      <c r="A3767" s="333"/>
      <c r="C3767" s="322" t="s">
        <v>89</v>
      </c>
      <c r="D3767" s="369" t="s">
        <v>90</v>
      </c>
      <c r="E3767" s="369"/>
      <c r="F3767" s="370"/>
      <c r="G3767" s="370"/>
      <c r="H3767" s="370"/>
      <c r="I3767" s="441">
        <f>I3766+I3763+I3761</f>
        <v>35728</v>
      </c>
    </row>
    <row r="3768" spans="1:10" ht="15" customHeight="1">
      <c r="A3768" s="333"/>
      <c r="C3768" s="322" t="s">
        <v>91</v>
      </c>
      <c r="D3768" s="369" t="s">
        <v>977</v>
      </c>
      <c r="E3768" s="369"/>
      <c r="F3768" s="370"/>
      <c r="G3768" s="370"/>
      <c r="H3768" s="96">
        <f>$M$3</f>
        <v>0.1</v>
      </c>
      <c r="I3768" s="441">
        <f>I3767*H3768</f>
        <v>3572.8</v>
      </c>
    </row>
    <row r="3769" spans="1:10" ht="15" customHeight="1">
      <c r="A3769" s="333"/>
      <c r="B3769" s="113"/>
      <c r="C3769" s="322" t="s">
        <v>93</v>
      </c>
      <c r="D3769" s="369" t="s">
        <v>94</v>
      </c>
      <c r="E3769" s="369"/>
      <c r="F3769" s="370"/>
      <c r="G3769" s="370"/>
      <c r="H3769" s="370"/>
      <c r="I3769" s="442">
        <f>SUM(I3767:I3768)</f>
        <v>39300.800000000003</v>
      </c>
      <c r="J3769" s="47"/>
    </row>
    <row r="3770" spans="1:10" ht="15" customHeight="1">
      <c r="A3770" s="333"/>
      <c r="C3770" s="46"/>
      <c r="D3770" s="46"/>
      <c r="E3770" s="335"/>
      <c r="F3770" s="335"/>
      <c r="G3770" s="113"/>
      <c r="H3770" s="46"/>
      <c r="I3770" s="46"/>
    </row>
    <row r="3771" spans="1:10" ht="15" customHeight="1">
      <c r="A3771" s="333"/>
      <c r="C3771" s="558" t="s">
        <v>1368</v>
      </c>
      <c r="D3771" s="559" t="s">
        <v>1369</v>
      </c>
      <c r="E3771" s="559"/>
      <c r="F3771" s="560"/>
      <c r="G3771" s="560"/>
      <c r="H3771" s="560"/>
      <c r="I3771" s="560"/>
    </row>
    <row r="3772" spans="1:10" ht="15" customHeight="1">
      <c r="A3772" s="333"/>
      <c r="C3772" s="574" t="s">
        <v>1370</v>
      </c>
      <c r="D3772" s="1311" t="s">
        <v>1371</v>
      </c>
      <c r="E3772" s="1312"/>
      <c r="F3772" s="1312"/>
      <c r="G3772" s="1312"/>
      <c r="H3772" s="1312"/>
      <c r="I3772" s="188">
        <f>ROUNDDOWN(I3786,-2)</f>
        <v>3500</v>
      </c>
    </row>
    <row r="3773" spans="1:10" ht="15" customHeight="1">
      <c r="A3773" s="333"/>
      <c r="C3773" s="189" t="s">
        <v>65</v>
      </c>
      <c r="D3773" s="190" t="s">
        <v>66</v>
      </c>
      <c r="E3773" s="190"/>
      <c r="F3773" s="190" t="s">
        <v>669</v>
      </c>
      <c r="G3773" s="190" t="s">
        <v>67</v>
      </c>
      <c r="H3773" s="190" t="s">
        <v>670</v>
      </c>
      <c r="I3773" s="482" t="s">
        <v>671</v>
      </c>
    </row>
    <row r="3774" spans="1:10" ht="15" customHeight="1">
      <c r="A3774" s="333"/>
      <c r="C3774" s="193" t="s">
        <v>69</v>
      </c>
      <c r="D3774" s="194" t="s">
        <v>672</v>
      </c>
      <c r="E3774" s="194"/>
      <c r="F3774" s="196"/>
      <c r="G3774" s="196"/>
      <c r="H3774" s="196"/>
      <c r="I3774" s="464"/>
    </row>
    <row r="3775" spans="1:10" ht="15" customHeight="1">
      <c r="A3775" s="333"/>
      <c r="C3775" s="700" t="s">
        <v>674</v>
      </c>
      <c r="D3775" s="195" t="s">
        <v>8</v>
      </c>
      <c r="E3775" s="195"/>
      <c r="F3775" s="200" t="s">
        <v>10</v>
      </c>
      <c r="G3775" s="201">
        <v>8.0000000000000002E-3</v>
      </c>
      <c r="H3775" s="62">
        <v>176000</v>
      </c>
      <c r="I3775" s="203">
        <f>G3775*H3775</f>
        <v>1408</v>
      </c>
    </row>
    <row r="3776" spans="1:10" ht="15" customHeight="1">
      <c r="A3776" s="333"/>
      <c r="C3776" s="700" t="s">
        <v>676</v>
      </c>
      <c r="D3776" s="195" t="s">
        <v>31</v>
      </c>
      <c r="E3776" s="195"/>
      <c r="F3776" s="200" t="s">
        <v>10</v>
      </c>
      <c r="G3776" s="201">
        <v>4.0000000000000002E-4</v>
      </c>
      <c r="H3776" s="62">
        <v>206000</v>
      </c>
      <c r="I3776" s="203">
        <f>G3776*H3776</f>
        <v>82.4</v>
      </c>
    </row>
    <row r="3777" spans="1:10" ht="15" customHeight="1">
      <c r="A3777" s="333"/>
      <c r="C3777" s="204" t="s">
        <v>708</v>
      </c>
      <c r="D3777" s="215"/>
      <c r="E3777" s="215"/>
      <c r="F3777" s="216"/>
      <c r="G3777" s="681"/>
      <c r="H3777" s="466"/>
      <c r="I3777" s="208">
        <f>SUM(I3775:I3776)</f>
        <v>1490.4</v>
      </c>
    </row>
    <row r="3778" spans="1:10" ht="15" customHeight="1">
      <c r="A3778" s="333"/>
      <c r="C3778" s="193" t="s">
        <v>72</v>
      </c>
      <c r="D3778" s="194" t="s">
        <v>73</v>
      </c>
      <c r="E3778" s="194"/>
      <c r="F3778" s="196"/>
      <c r="G3778" s="732"/>
      <c r="H3778" s="196"/>
      <c r="I3778" s="464"/>
    </row>
    <row r="3779" spans="1:10" ht="15" customHeight="1">
      <c r="A3779" s="333"/>
      <c r="C3779" s="250">
        <v>1</v>
      </c>
      <c r="D3779" s="195" t="s">
        <v>133</v>
      </c>
      <c r="E3779" s="195"/>
      <c r="F3779" s="210" t="s">
        <v>79</v>
      </c>
      <c r="G3779" s="697">
        <v>5.4999999999999997E-3</v>
      </c>
      <c r="H3779" s="202">
        <f>BAHAN!G261</f>
        <v>139100</v>
      </c>
      <c r="I3779" s="203">
        <f>G3779*H3779</f>
        <v>765.05</v>
      </c>
    </row>
    <row r="3780" spans="1:10" ht="15" customHeight="1">
      <c r="A3780" s="333"/>
      <c r="C3780" s="209">
        <v>2</v>
      </c>
      <c r="D3780" s="195" t="s">
        <v>1290</v>
      </c>
      <c r="E3780" s="195"/>
      <c r="F3780" s="210" t="s">
        <v>120</v>
      </c>
      <c r="G3780" s="212">
        <v>0.55000000000000004</v>
      </c>
      <c r="H3780" s="202">
        <f>BAHAN!G449</f>
        <v>1820</v>
      </c>
      <c r="I3780" s="203">
        <f>G3780*H3780</f>
        <v>1001.0000000000001</v>
      </c>
    </row>
    <row r="3781" spans="1:10" ht="15" customHeight="1">
      <c r="A3781" s="333"/>
      <c r="C3781" s="204" t="s">
        <v>85</v>
      </c>
      <c r="D3781" s="215"/>
      <c r="E3781" s="215"/>
      <c r="F3781" s="216"/>
      <c r="G3781" s="681"/>
      <c r="H3781" s="466"/>
      <c r="I3781" s="208">
        <f>SUM(I3779:I3780)</f>
        <v>1766.0500000000002</v>
      </c>
    </row>
    <row r="3782" spans="1:10" ht="15" customHeight="1">
      <c r="A3782" s="333"/>
      <c r="C3782" s="193" t="s">
        <v>86</v>
      </c>
      <c r="D3782" s="194" t="s">
        <v>87</v>
      </c>
      <c r="E3782" s="194"/>
      <c r="F3782" s="196"/>
      <c r="G3782" s="732"/>
      <c r="H3782" s="196"/>
      <c r="I3782" s="198"/>
    </row>
    <row r="3783" spans="1:10" ht="15" customHeight="1">
      <c r="A3783" s="333"/>
      <c r="C3783" s="204" t="s">
        <v>88</v>
      </c>
      <c r="D3783" s="215"/>
      <c r="E3783" s="215"/>
      <c r="F3783" s="216"/>
      <c r="G3783" s="216"/>
      <c r="H3783" s="466"/>
      <c r="I3783" s="621">
        <v>0</v>
      </c>
    </row>
    <row r="3784" spans="1:10" ht="15" customHeight="1">
      <c r="A3784" s="333"/>
      <c r="C3784" s="220" t="s">
        <v>89</v>
      </c>
      <c r="D3784" s="221" t="s">
        <v>90</v>
      </c>
      <c r="E3784" s="682"/>
      <c r="F3784" s="222"/>
      <c r="G3784" s="222"/>
      <c r="H3784" s="225"/>
      <c r="I3784" s="224">
        <f>I3783+I3781+I3777</f>
        <v>3256.4500000000003</v>
      </c>
    </row>
    <row r="3785" spans="1:10" ht="15" customHeight="1">
      <c r="A3785" s="333"/>
      <c r="C3785" s="220" t="s">
        <v>91</v>
      </c>
      <c r="D3785" s="221" t="s">
        <v>977</v>
      </c>
      <c r="E3785" s="682"/>
      <c r="F3785" s="222"/>
      <c r="G3785" s="225"/>
      <c r="H3785" s="96">
        <f>$M$3</f>
        <v>0.1</v>
      </c>
      <c r="I3785" s="224">
        <f>I3784*H3785</f>
        <v>325.64500000000004</v>
      </c>
    </row>
    <row r="3786" spans="1:10" ht="15" customHeight="1">
      <c r="A3786" s="333"/>
      <c r="C3786" s="329" t="s">
        <v>93</v>
      </c>
      <c r="D3786" s="330" t="s">
        <v>94</v>
      </c>
      <c r="E3786" s="688"/>
      <c r="F3786" s="247"/>
      <c r="G3786" s="247"/>
      <c r="H3786" s="399"/>
      <c r="I3786" s="303">
        <f>SUM(I3784:I3785)</f>
        <v>3582.0950000000003</v>
      </c>
    </row>
    <row r="3787" spans="1:10" ht="15" customHeight="1">
      <c r="A3787" s="333"/>
      <c r="C3787" s="46"/>
      <c r="D3787" s="46"/>
      <c r="G3787" s="102"/>
      <c r="H3787" s="112"/>
      <c r="I3787" s="47"/>
    </row>
    <row r="3788" spans="1:10" ht="15" customHeight="1">
      <c r="A3788" s="333"/>
      <c r="C3788" s="574" t="s">
        <v>1372</v>
      </c>
      <c r="D3788" s="1311" t="s">
        <v>1373</v>
      </c>
      <c r="E3788" s="1312"/>
      <c r="F3788" s="1312"/>
      <c r="G3788" s="1312"/>
      <c r="H3788" s="1313"/>
      <c r="I3788" s="188">
        <f>ROUNDDOWN(I3801,-2)</f>
        <v>14100</v>
      </c>
    </row>
    <row r="3789" spans="1:10" ht="15" customHeight="1">
      <c r="A3789" s="333"/>
      <c r="B3789" s="113"/>
      <c r="C3789" s="189" t="s">
        <v>65</v>
      </c>
      <c r="D3789" s="190" t="s">
        <v>66</v>
      </c>
      <c r="E3789" s="190"/>
      <c r="F3789" s="190" t="s">
        <v>669</v>
      </c>
      <c r="G3789" s="190" t="s">
        <v>67</v>
      </c>
      <c r="H3789" s="190" t="s">
        <v>670</v>
      </c>
      <c r="I3789" s="482" t="s">
        <v>671</v>
      </c>
      <c r="J3789" s="47"/>
    </row>
    <row r="3790" spans="1:10" ht="15" customHeight="1">
      <c r="A3790" s="333"/>
      <c r="C3790" s="193" t="s">
        <v>69</v>
      </c>
      <c r="D3790" s="194" t="s">
        <v>672</v>
      </c>
      <c r="E3790" s="194"/>
      <c r="F3790" s="196"/>
      <c r="G3790" s="196"/>
      <c r="H3790" s="196"/>
      <c r="I3790" s="464"/>
    </row>
    <row r="3791" spans="1:10" ht="15" customHeight="1">
      <c r="A3791" s="333"/>
      <c r="C3791" s="700" t="s">
        <v>674</v>
      </c>
      <c r="D3791" s="195" t="s">
        <v>8</v>
      </c>
      <c r="E3791" s="195"/>
      <c r="F3791" s="200" t="s">
        <v>10</v>
      </c>
      <c r="G3791" s="326">
        <v>0.02</v>
      </c>
      <c r="H3791" s="62">
        <v>176000</v>
      </c>
      <c r="I3791" s="203">
        <f>G3791*H3791</f>
        <v>3520</v>
      </c>
    </row>
    <row r="3792" spans="1:10" ht="15" customHeight="1">
      <c r="A3792" s="333"/>
      <c r="C3792" s="700" t="s">
        <v>676</v>
      </c>
      <c r="D3792" s="195" t="s">
        <v>31</v>
      </c>
      <c r="E3792" s="195"/>
      <c r="F3792" s="200" t="s">
        <v>10</v>
      </c>
      <c r="G3792" s="326">
        <v>1E-3</v>
      </c>
      <c r="H3792" s="62">
        <v>206000</v>
      </c>
      <c r="I3792" s="203">
        <f>G3792*H3792</f>
        <v>206</v>
      </c>
    </row>
    <row r="3793" spans="1:9" ht="15" customHeight="1">
      <c r="A3793" s="333"/>
      <c r="C3793" s="204" t="s">
        <v>708</v>
      </c>
      <c r="D3793" s="215"/>
      <c r="E3793" s="215"/>
      <c r="F3793" s="216"/>
      <c r="G3793" s="681"/>
      <c r="H3793" s="466"/>
      <c r="I3793" s="208">
        <f>SUM(I3791:I3792)</f>
        <v>3726</v>
      </c>
    </row>
    <row r="3794" spans="1:9" ht="15" customHeight="1">
      <c r="A3794" s="333"/>
      <c r="C3794" s="193" t="s">
        <v>72</v>
      </c>
      <c r="D3794" s="194" t="s">
        <v>73</v>
      </c>
      <c r="E3794" s="194"/>
      <c r="F3794" s="196"/>
      <c r="G3794" s="732"/>
      <c r="H3794" s="196"/>
      <c r="I3794" s="464"/>
    </row>
    <row r="3795" spans="1:9" ht="15" customHeight="1">
      <c r="A3795" s="333"/>
      <c r="C3795" s="209" t="s">
        <v>674</v>
      </c>
      <c r="D3795" s="195" t="s">
        <v>1374</v>
      </c>
      <c r="E3795" s="195"/>
      <c r="F3795" s="210" t="s">
        <v>115</v>
      </c>
      <c r="G3795" s="212">
        <v>1.02</v>
      </c>
      <c r="H3795" s="202">
        <f>BAHAN!G472</f>
        <v>9000</v>
      </c>
      <c r="I3795" s="203">
        <f>G3795*H3795</f>
        <v>9180</v>
      </c>
    </row>
    <row r="3796" spans="1:9" ht="15" customHeight="1">
      <c r="A3796" s="333"/>
      <c r="C3796" s="204" t="s">
        <v>85</v>
      </c>
      <c r="D3796" s="215"/>
      <c r="E3796" s="215"/>
      <c r="F3796" s="216"/>
      <c r="G3796" s="681"/>
      <c r="H3796" s="466"/>
      <c r="I3796" s="208">
        <f>SUM(I3795)</f>
        <v>9180</v>
      </c>
    </row>
    <row r="3797" spans="1:9" ht="15" customHeight="1">
      <c r="A3797" s="333"/>
      <c r="C3797" s="193" t="s">
        <v>86</v>
      </c>
      <c r="D3797" s="194" t="s">
        <v>87</v>
      </c>
      <c r="E3797" s="194"/>
      <c r="F3797" s="196"/>
      <c r="G3797" s="732"/>
      <c r="H3797" s="196"/>
      <c r="I3797" s="198"/>
    </row>
    <row r="3798" spans="1:9" ht="15" customHeight="1">
      <c r="A3798" s="333"/>
      <c r="C3798" s="204" t="s">
        <v>88</v>
      </c>
      <c r="D3798" s="215"/>
      <c r="E3798" s="215"/>
      <c r="F3798" s="216"/>
      <c r="G3798" s="216"/>
      <c r="H3798" s="466"/>
      <c r="I3798" s="621">
        <v>0</v>
      </c>
    </row>
    <row r="3799" spans="1:9" ht="15" customHeight="1">
      <c r="A3799" s="333"/>
      <c r="C3799" s="220" t="s">
        <v>89</v>
      </c>
      <c r="D3799" s="221" t="s">
        <v>90</v>
      </c>
      <c r="E3799" s="682"/>
      <c r="F3799" s="222"/>
      <c r="G3799" s="222"/>
      <c r="H3799" s="225"/>
      <c r="I3799" s="224">
        <f>I3798+I3796+I3793</f>
        <v>12906</v>
      </c>
    </row>
    <row r="3800" spans="1:9" ht="15" customHeight="1">
      <c r="A3800" s="333"/>
      <c r="C3800" s="227" t="s">
        <v>91</v>
      </c>
      <c r="D3800" s="228" t="s">
        <v>977</v>
      </c>
      <c r="E3800" s="684"/>
      <c r="F3800" s="229"/>
      <c r="G3800" s="313"/>
      <c r="H3800" s="96">
        <f>$M$3</f>
        <v>0.1</v>
      </c>
      <c r="I3800" s="315">
        <f>I3799*H3800</f>
        <v>1290.6000000000001</v>
      </c>
    </row>
    <row r="3801" spans="1:9" ht="15" customHeight="1">
      <c r="A3801" s="333"/>
      <c r="C3801" s="316" t="s">
        <v>93</v>
      </c>
      <c r="D3801" s="317" t="s">
        <v>94</v>
      </c>
      <c r="E3801" s="323"/>
      <c r="F3801" s="244"/>
      <c r="G3801" s="244"/>
      <c r="H3801" s="401"/>
      <c r="I3801" s="320">
        <f>SUM(I3799:I3800)</f>
        <v>14196.6</v>
      </c>
    </row>
    <row r="3802" spans="1:9" ht="15" customHeight="1">
      <c r="A3802" s="333"/>
      <c r="G3802" s="336"/>
      <c r="H3802" s="112"/>
      <c r="I3802" s="47"/>
    </row>
    <row r="3803" spans="1:9" ht="15" customHeight="1">
      <c r="A3803" s="333"/>
      <c r="C3803" s="574" t="s">
        <v>1375</v>
      </c>
      <c r="D3803" s="291" t="s">
        <v>1376</v>
      </c>
      <c r="E3803" s="727"/>
      <c r="F3803" s="727"/>
      <c r="G3803" s="727"/>
      <c r="H3803" s="731"/>
      <c r="I3803" s="188">
        <f>ROUNDDOWN(I3816,-2)</f>
        <v>6900</v>
      </c>
    </row>
    <row r="3804" spans="1:9" ht="15" customHeight="1">
      <c r="A3804" s="333"/>
      <c r="C3804" s="189" t="s">
        <v>65</v>
      </c>
      <c r="D3804" s="190" t="s">
        <v>66</v>
      </c>
      <c r="E3804" s="190"/>
      <c r="F3804" s="190" t="s">
        <v>669</v>
      </c>
      <c r="G3804" s="190" t="s">
        <v>67</v>
      </c>
      <c r="H3804" s="190" t="s">
        <v>670</v>
      </c>
      <c r="I3804" s="482" t="s">
        <v>671</v>
      </c>
    </row>
    <row r="3805" spans="1:9" ht="15" customHeight="1">
      <c r="A3805" s="333"/>
      <c r="C3805" s="193" t="s">
        <v>69</v>
      </c>
      <c r="D3805" s="194" t="s">
        <v>672</v>
      </c>
      <c r="E3805" s="194"/>
      <c r="F3805" s="196"/>
      <c r="G3805" s="196"/>
      <c r="H3805" s="196"/>
      <c r="I3805" s="464"/>
    </row>
    <row r="3806" spans="1:9" ht="15" customHeight="1">
      <c r="A3806" s="333"/>
      <c r="C3806" s="700" t="s">
        <v>674</v>
      </c>
      <c r="D3806" s="195" t="s">
        <v>8</v>
      </c>
      <c r="E3806" s="195"/>
      <c r="F3806" s="200" t="s">
        <v>10</v>
      </c>
      <c r="G3806" s="326">
        <v>0.02</v>
      </c>
      <c r="H3806" s="62">
        <v>176000</v>
      </c>
      <c r="I3806" s="203">
        <f>G3806*H3806</f>
        <v>3520</v>
      </c>
    </row>
    <row r="3807" spans="1:9" ht="15" customHeight="1">
      <c r="A3807" s="333"/>
      <c r="C3807" s="700" t="s">
        <v>676</v>
      </c>
      <c r="D3807" s="195" t="s">
        <v>31</v>
      </c>
      <c r="E3807" s="195"/>
      <c r="F3807" s="200" t="s">
        <v>10</v>
      </c>
      <c r="G3807" s="326">
        <v>1E-3</v>
      </c>
      <c r="H3807" s="62">
        <v>206000</v>
      </c>
      <c r="I3807" s="203">
        <f>G3807*H3807</f>
        <v>206</v>
      </c>
    </row>
    <row r="3808" spans="1:9" ht="15" customHeight="1">
      <c r="A3808" s="333"/>
      <c r="C3808" s="204" t="s">
        <v>708</v>
      </c>
      <c r="D3808" s="215"/>
      <c r="E3808" s="215"/>
      <c r="F3808" s="216"/>
      <c r="G3808" s="681"/>
      <c r="H3808" s="466"/>
      <c r="I3808" s="208">
        <f>SUM(I3806:I3807)</f>
        <v>3726</v>
      </c>
    </row>
    <row r="3809" spans="1:10" ht="15" customHeight="1">
      <c r="A3809" s="333"/>
      <c r="B3809" s="113"/>
      <c r="C3809" s="193" t="s">
        <v>72</v>
      </c>
      <c r="D3809" s="194" t="s">
        <v>73</v>
      </c>
      <c r="E3809" s="194"/>
      <c r="F3809" s="196"/>
      <c r="G3809" s="732"/>
      <c r="H3809" s="196"/>
      <c r="I3809" s="464"/>
      <c r="J3809" s="47"/>
    </row>
    <row r="3810" spans="1:10" ht="15" customHeight="1">
      <c r="A3810" s="333"/>
      <c r="C3810" s="209" t="s">
        <v>674</v>
      </c>
      <c r="D3810" s="195" t="s">
        <v>1377</v>
      </c>
      <c r="E3810" s="195"/>
      <c r="F3810" s="210" t="s">
        <v>115</v>
      </c>
      <c r="G3810" s="212">
        <v>1.02</v>
      </c>
      <c r="H3810" s="202">
        <f>BAHAN!G135</f>
        <v>2500</v>
      </c>
      <c r="I3810" s="203">
        <f>G3810*H3810</f>
        <v>2550</v>
      </c>
    </row>
    <row r="3811" spans="1:10" ht="15" customHeight="1">
      <c r="A3811" s="333"/>
      <c r="C3811" s="204" t="s">
        <v>85</v>
      </c>
      <c r="D3811" s="215"/>
      <c r="E3811" s="215"/>
      <c r="F3811" s="216"/>
      <c r="G3811" s="681"/>
      <c r="H3811" s="466"/>
      <c r="I3811" s="208">
        <f>SUM(I3810)</f>
        <v>2550</v>
      </c>
    </row>
    <row r="3812" spans="1:10" ht="15" customHeight="1">
      <c r="A3812" s="333"/>
      <c r="C3812" s="193" t="s">
        <v>86</v>
      </c>
      <c r="D3812" s="194" t="s">
        <v>87</v>
      </c>
      <c r="E3812" s="194"/>
      <c r="F3812" s="196"/>
      <c r="G3812" s="732"/>
      <c r="H3812" s="196"/>
      <c r="I3812" s="198"/>
    </row>
    <row r="3813" spans="1:10" ht="15" customHeight="1">
      <c r="A3813" s="333"/>
      <c r="C3813" s="204" t="s">
        <v>88</v>
      </c>
      <c r="D3813" s="215"/>
      <c r="E3813" s="215"/>
      <c r="F3813" s="216"/>
      <c r="G3813" s="216"/>
      <c r="H3813" s="466"/>
      <c r="I3813" s="621">
        <v>0</v>
      </c>
    </row>
    <row r="3814" spans="1:10" ht="15" customHeight="1">
      <c r="A3814" s="333"/>
      <c r="C3814" s="220" t="s">
        <v>89</v>
      </c>
      <c r="D3814" s="221" t="s">
        <v>90</v>
      </c>
      <c r="E3814" s="682"/>
      <c r="F3814" s="222"/>
      <c r="G3814" s="222"/>
      <c r="H3814" s="225"/>
      <c r="I3814" s="224">
        <f>I3813+I3811+I3808</f>
        <v>6276</v>
      </c>
    </row>
    <row r="3815" spans="1:10" ht="15" customHeight="1">
      <c r="A3815" s="333"/>
      <c r="C3815" s="220" t="s">
        <v>91</v>
      </c>
      <c r="D3815" s="221" t="s">
        <v>977</v>
      </c>
      <c r="E3815" s="682"/>
      <c r="F3815" s="222"/>
      <c r="G3815" s="225"/>
      <c r="H3815" s="96">
        <f>$M$3</f>
        <v>0.1</v>
      </c>
      <c r="I3815" s="224">
        <f>I3814*H3815</f>
        <v>627.6</v>
      </c>
    </row>
    <row r="3816" spans="1:10" ht="15" customHeight="1">
      <c r="A3816" s="333"/>
      <c r="C3816" s="329" t="s">
        <v>93</v>
      </c>
      <c r="D3816" s="330" t="s">
        <v>94</v>
      </c>
      <c r="E3816" s="688"/>
      <c r="F3816" s="247"/>
      <c r="G3816" s="247"/>
      <c r="H3816" s="399"/>
      <c r="I3816" s="303">
        <f>SUM(I3814:I3815)</f>
        <v>6903.6</v>
      </c>
    </row>
    <row r="3817" spans="1:10" ht="15" customHeight="1">
      <c r="A3817" s="333"/>
      <c r="C3817" s="46"/>
      <c r="D3817" s="46"/>
      <c r="G3817" s="102"/>
      <c r="H3817" s="112"/>
      <c r="I3817" s="47"/>
    </row>
    <row r="3818" spans="1:10" ht="15" customHeight="1">
      <c r="A3818" s="333"/>
      <c r="C3818" s="558" t="s">
        <v>1378</v>
      </c>
      <c r="D3818" s="559" t="s">
        <v>1379</v>
      </c>
      <c r="E3818" s="559"/>
      <c r="F3818" s="560"/>
      <c r="G3818" s="560"/>
      <c r="H3818" s="560"/>
      <c r="I3818" s="560"/>
    </row>
    <row r="3819" spans="1:10" ht="15" customHeight="1">
      <c r="A3819" s="333"/>
      <c r="C3819" s="574" t="s">
        <v>1380</v>
      </c>
      <c r="D3819" s="727" t="s">
        <v>1381</v>
      </c>
      <c r="E3819" s="727"/>
      <c r="F3819" s="727"/>
      <c r="G3819" s="727"/>
      <c r="H3819" s="731"/>
      <c r="I3819" s="188">
        <f>ROUNDDOWN(I3842,-2)</f>
        <v>158800</v>
      </c>
    </row>
    <row r="3820" spans="1:10" ht="15" customHeight="1">
      <c r="A3820" s="333"/>
      <c r="C3820" s="189" t="s">
        <v>65</v>
      </c>
      <c r="D3820" s="190" t="s">
        <v>66</v>
      </c>
      <c r="E3820" s="190"/>
      <c r="F3820" s="190" t="s">
        <v>669</v>
      </c>
      <c r="G3820" s="190" t="s">
        <v>67</v>
      </c>
      <c r="H3820" s="190" t="s">
        <v>670</v>
      </c>
      <c r="I3820" s="482" t="s">
        <v>671</v>
      </c>
    </row>
    <row r="3821" spans="1:10" ht="15" customHeight="1">
      <c r="A3821" s="333"/>
      <c r="C3821" s="193" t="s">
        <v>69</v>
      </c>
      <c r="D3821" s="194" t="s">
        <v>672</v>
      </c>
      <c r="E3821" s="194"/>
      <c r="F3821" s="196"/>
      <c r="G3821" s="196"/>
      <c r="H3821" s="196"/>
      <c r="I3821" s="464"/>
    </row>
    <row r="3822" spans="1:10" ht="15" customHeight="1">
      <c r="A3822" s="333"/>
      <c r="C3822" s="700" t="s">
        <v>674</v>
      </c>
      <c r="D3822" s="195" t="s">
        <v>8</v>
      </c>
      <c r="E3822" s="195"/>
      <c r="F3822" s="200" t="s">
        <v>10</v>
      </c>
      <c r="G3822" s="326">
        <v>0.18</v>
      </c>
      <c r="H3822" s="62">
        <f t="shared" ref="H3822:H3827" si="16">VLOOKUP(D3822,Upah,8,FALSE)</f>
        <v>176000</v>
      </c>
      <c r="I3822" s="203">
        <f t="shared" ref="I3822:I3825" si="17">G3822*H3822</f>
        <v>31680</v>
      </c>
    </row>
    <row r="3823" spans="1:10" ht="15" customHeight="1">
      <c r="A3823" s="333"/>
      <c r="C3823" s="700" t="s">
        <v>676</v>
      </c>
      <c r="D3823" s="195" t="s">
        <v>106</v>
      </c>
      <c r="E3823" s="195"/>
      <c r="F3823" s="200" t="s">
        <v>10</v>
      </c>
      <c r="G3823" s="326">
        <v>0.02</v>
      </c>
      <c r="H3823" s="62">
        <f t="shared" si="16"/>
        <v>186000</v>
      </c>
      <c r="I3823" s="203">
        <f t="shared" si="17"/>
        <v>3720</v>
      </c>
    </row>
    <row r="3824" spans="1:10" ht="15" customHeight="1">
      <c r="A3824" s="333"/>
      <c r="C3824" s="700" t="s">
        <v>679</v>
      </c>
      <c r="D3824" s="195" t="s">
        <v>159</v>
      </c>
      <c r="E3824" s="195"/>
      <c r="F3824" s="200" t="s">
        <v>10</v>
      </c>
      <c r="G3824" s="326">
        <v>0.02</v>
      </c>
      <c r="H3824" s="62">
        <f t="shared" si="16"/>
        <v>186000</v>
      </c>
      <c r="I3824" s="203">
        <f t="shared" si="17"/>
        <v>3720</v>
      </c>
    </row>
    <row r="3825" spans="1:10" ht="15" customHeight="1">
      <c r="A3825" s="333"/>
      <c r="C3825" s="700" t="s">
        <v>680</v>
      </c>
      <c r="D3825" s="195" t="s">
        <v>160</v>
      </c>
      <c r="E3825" s="195"/>
      <c r="F3825" s="200" t="s">
        <v>10</v>
      </c>
      <c r="G3825" s="326">
        <v>0.02</v>
      </c>
      <c r="H3825" s="62">
        <f t="shared" si="16"/>
        <v>186000</v>
      </c>
      <c r="I3825" s="203">
        <f t="shared" si="17"/>
        <v>3720</v>
      </c>
    </row>
    <row r="3826" spans="1:10" ht="15" customHeight="1">
      <c r="A3826" s="333"/>
      <c r="C3826" s="700" t="s">
        <v>681</v>
      </c>
      <c r="D3826" s="195" t="s">
        <v>119</v>
      </c>
      <c r="E3826" s="195"/>
      <c r="F3826" s="200" t="s">
        <v>10</v>
      </c>
      <c r="G3826" s="326">
        <v>6.0000000000000001E-3</v>
      </c>
      <c r="H3826" s="62">
        <f t="shared" si="16"/>
        <v>196000</v>
      </c>
      <c r="I3826" s="203">
        <f>G3826*H3826</f>
        <v>1176</v>
      </c>
    </row>
    <row r="3827" spans="1:10" ht="15" customHeight="1">
      <c r="A3827" s="333"/>
      <c r="C3827" s="700" t="s">
        <v>705</v>
      </c>
      <c r="D3827" s="195" t="s">
        <v>31</v>
      </c>
      <c r="E3827" s="195"/>
      <c r="F3827" s="200" t="s">
        <v>10</v>
      </c>
      <c r="G3827" s="326">
        <v>2E-3</v>
      </c>
      <c r="H3827" s="62">
        <f t="shared" si="16"/>
        <v>206000</v>
      </c>
      <c r="I3827" s="203">
        <f>G3827*H3827</f>
        <v>412</v>
      </c>
    </row>
    <row r="3828" spans="1:10" ht="15" customHeight="1">
      <c r="A3828" s="333"/>
      <c r="C3828" s="204" t="s">
        <v>708</v>
      </c>
      <c r="D3828" s="215"/>
      <c r="E3828" s="215"/>
      <c r="F3828" s="216"/>
      <c r="G3828" s="681"/>
      <c r="H3828" s="466"/>
      <c r="I3828" s="208">
        <f>SUM(I3822:I3827)</f>
        <v>44428</v>
      </c>
    </row>
    <row r="3829" spans="1:10" ht="15" customHeight="1">
      <c r="A3829" s="333"/>
      <c r="B3829" s="113"/>
      <c r="C3829" s="193" t="s">
        <v>72</v>
      </c>
      <c r="D3829" s="194" t="s">
        <v>73</v>
      </c>
      <c r="E3829" s="194"/>
      <c r="F3829" s="196"/>
      <c r="G3829" s="732"/>
      <c r="H3829" s="196"/>
      <c r="I3829" s="464"/>
      <c r="J3829" s="47"/>
    </row>
    <row r="3830" spans="1:10" ht="15" customHeight="1">
      <c r="A3830" s="333"/>
      <c r="C3830" s="209" t="s">
        <v>674</v>
      </c>
      <c r="D3830" s="195" t="s">
        <v>105</v>
      </c>
      <c r="E3830" s="195"/>
      <c r="F3830" s="210" t="s">
        <v>79</v>
      </c>
      <c r="G3830" s="212">
        <v>2E-3</v>
      </c>
      <c r="H3830" s="202">
        <f>BAHAN!$G$177</f>
        <v>3218400</v>
      </c>
      <c r="I3830" s="203">
        <f>G3830*H3830</f>
        <v>6436.8</v>
      </c>
    </row>
    <row r="3831" spans="1:10" ht="15" customHeight="1">
      <c r="A3831" s="333"/>
      <c r="C3831" s="209" t="s">
        <v>676</v>
      </c>
      <c r="D3831" s="195" t="s">
        <v>1166</v>
      </c>
      <c r="E3831" s="195"/>
      <c r="F3831" s="210" t="s">
        <v>120</v>
      </c>
      <c r="G3831" s="212">
        <v>0.01</v>
      </c>
      <c r="H3831" s="202">
        <f>BAHAN!$G$247</f>
        <v>22000</v>
      </c>
      <c r="I3831" s="203">
        <f t="shared" ref="I3831:I3836" si="18">G3831*H3831</f>
        <v>220</v>
      </c>
    </row>
    <row r="3832" spans="1:10" ht="15" customHeight="1">
      <c r="A3832" s="333"/>
      <c r="C3832" s="209" t="s">
        <v>679</v>
      </c>
      <c r="D3832" s="195" t="s">
        <v>844</v>
      </c>
      <c r="E3832" s="195"/>
      <c r="F3832" s="210" t="s">
        <v>120</v>
      </c>
      <c r="G3832" s="212">
        <v>3</v>
      </c>
      <c r="H3832" s="202">
        <f>BAHAN!$G$30</f>
        <v>22000</v>
      </c>
      <c r="I3832" s="203">
        <f t="shared" si="18"/>
        <v>66000</v>
      </c>
    </row>
    <row r="3833" spans="1:10" ht="15" customHeight="1">
      <c r="A3833" s="333"/>
      <c r="C3833" s="209" t="s">
        <v>680</v>
      </c>
      <c r="D3833" s="195" t="s">
        <v>139</v>
      </c>
      <c r="E3833" s="195"/>
      <c r="F3833" s="210" t="s">
        <v>120</v>
      </c>
      <c r="G3833" s="212">
        <v>0.45</v>
      </c>
      <c r="H3833" s="202">
        <f>BAHAN!$G$151</f>
        <v>25000</v>
      </c>
      <c r="I3833" s="203">
        <f t="shared" si="18"/>
        <v>11250</v>
      </c>
    </row>
    <row r="3834" spans="1:10" ht="15" customHeight="1">
      <c r="A3834" s="333"/>
      <c r="C3834" s="209" t="s">
        <v>681</v>
      </c>
      <c r="D3834" s="195" t="s">
        <v>1382</v>
      </c>
      <c r="E3834" s="195"/>
      <c r="F3834" s="210" t="s">
        <v>120</v>
      </c>
      <c r="G3834" s="212">
        <v>4</v>
      </c>
      <c r="H3834" s="202">
        <f>BAHAN!$G$449</f>
        <v>1820</v>
      </c>
      <c r="I3834" s="203">
        <f t="shared" si="18"/>
        <v>7280</v>
      </c>
    </row>
    <row r="3835" spans="1:10" ht="15" customHeight="1">
      <c r="A3835" s="333"/>
      <c r="C3835" s="209" t="s">
        <v>705</v>
      </c>
      <c r="D3835" s="195" t="s">
        <v>1383</v>
      </c>
      <c r="E3835" s="195"/>
      <c r="F3835" s="210" t="s">
        <v>79</v>
      </c>
      <c r="G3835" s="212">
        <v>6.0000000000000001E-3</v>
      </c>
      <c r="H3835" s="202">
        <f>BAHAN!$G$259</f>
        <v>664200</v>
      </c>
      <c r="I3835" s="203">
        <f t="shared" si="18"/>
        <v>3985.2000000000003</v>
      </c>
    </row>
    <row r="3836" spans="1:10" ht="15" customHeight="1">
      <c r="A3836" s="333"/>
      <c r="C3836" s="209" t="s">
        <v>711</v>
      </c>
      <c r="D3836" s="195" t="s">
        <v>1384</v>
      </c>
      <c r="E3836" s="195"/>
      <c r="F3836" s="210" t="s">
        <v>79</v>
      </c>
      <c r="G3836" s="212">
        <v>8.9999999999999993E-3</v>
      </c>
      <c r="H3836" s="202">
        <f>BAHAN!$G$191</f>
        <v>535460</v>
      </c>
      <c r="I3836" s="203">
        <f t="shared" si="18"/>
        <v>4819.1399999999994</v>
      </c>
    </row>
    <row r="3837" spans="1:10" ht="15" customHeight="1">
      <c r="A3837" s="333"/>
      <c r="C3837" s="204" t="s">
        <v>85</v>
      </c>
      <c r="D3837" s="215"/>
      <c r="E3837" s="215"/>
      <c r="F3837" s="216"/>
      <c r="G3837" s="681"/>
      <c r="H3837" s="466"/>
      <c r="I3837" s="208">
        <f>SUM(I3830:I3836)</f>
        <v>99991.14</v>
      </c>
    </row>
    <row r="3838" spans="1:10" ht="15" customHeight="1">
      <c r="A3838" s="333"/>
      <c r="C3838" s="193" t="s">
        <v>86</v>
      </c>
      <c r="D3838" s="194" t="s">
        <v>87</v>
      </c>
      <c r="E3838" s="194"/>
      <c r="F3838" s="196"/>
      <c r="G3838" s="732"/>
      <c r="H3838" s="196"/>
      <c r="I3838" s="198"/>
    </row>
    <row r="3839" spans="1:10" ht="15" customHeight="1">
      <c r="A3839" s="333"/>
      <c r="C3839" s="204" t="s">
        <v>88</v>
      </c>
      <c r="D3839" s="215"/>
      <c r="E3839" s="215"/>
      <c r="F3839" s="216"/>
      <c r="G3839" s="216"/>
      <c r="H3839" s="466"/>
      <c r="I3839" s="621">
        <v>0</v>
      </c>
    </row>
    <row r="3840" spans="1:10" ht="15" customHeight="1">
      <c r="A3840" s="333"/>
      <c r="C3840" s="220" t="s">
        <v>89</v>
      </c>
      <c r="D3840" s="221" t="s">
        <v>90</v>
      </c>
      <c r="E3840" s="682"/>
      <c r="F3840" s="222"/>
      <c r="G3840" s="222"/>
      <c r="H3840" s="225"/>
      <c r="I3840" s="224">
        <f>I3839+I3837+I3828</f>
        <v>144419.14000000001</v>
      </c>
    </row>
    <row r="3841" spans="1:10" ht="15" customHeight="1">
      <c r="A3841" s="333"/>
      <c r="C3841" s="227" t="s">
        <v>91</v>
      </c>
      <c r="D3841" s="228" t="s">
        <v>977</v>
      </c>
      <c r="E3841" s="684"/>
      <c r="F3841" s="229"/>
      <c r="G3841" s="313"/>
      <c r="H3841" s="96">
        <f>$M$3</f>
        <v>0.1</v>
      </c>
      <c r="I3841" s="315">
        <f>I3840*H3841</f>
        <v>14441.914000000002</v>
      </c>
    </row>
    <row r="3842" spans="1:10" ht="15" customHeight="1">
      <c r="A3842" s="333"/>
      <c r="C3842" s="316" t="s">
        <v>93</v>
      </c>
      <c r="D3842" s="317" t="s">
        <v>94</v>
      </c>
      <c r="E3842" s="323"/>
      <c r="F3842" s="244"/>
      <c r="G3842" s="244"/>
      <c r="H3842" s="401"/>
      <c r="I3842" s="320">
        <f>SUM(I3840:I3841)</f>
        <v>158861.054</v>
      </c>
    </row>
    <row r="3843" spans="1:10" ht="15" customHeight="1">
      <c r="A3843" s="333"/>
      <c r="G3843" s="336"/>
      <c r="H3843" s="112"/>
      <c r="I3843" s="47"/>
    </row>
    <row r="3844" spans="1:10" ht="15" customHeight="1">
      <c r="A3844" s="333"/>
      <c r="C3844" s="574" t="s">
        <v>1385</v>
      </c>
      <c r="D3844" s="736" t="s">
        <v>1386</v>
      </c>
      <c r="E3844" s="737"/>
      <c r="F3844" s="738"/>
      <c r="G3844" s="738"/>
      <c r="H3844" s="738"/>
      <c r="I3844" s="188">
        <f>ROUNDDOWN(I3868,-2)</f>
        <v>217100</v>
      </c>
    </row>
    <row r="3845" spans="1:10" ht="15" customHeight="1">
      <c r="A3845" s="333"/>
      <c r="C3845" s="276" t="s">
        <v>65</v>
      </c>
      <c r="D3845" s="277" t="s">
        <v>66</v>
      </c>
      <c r="E3845" s="277"/>
      <c r="F3845" s="277" t="s">
        <v>669</v>
      </c>
      <c r="G3845" s="277" t="s">
        <v>67</v>
      </c>
      <c r="H3845" s="394" t="s">
        <v>670</v>
      </c>
      <c r="I3845" s="563" t="s">
        <v>671</v>
      </c>
    </row>
    <row r="3846" spans="1:10" ht="15" customHeight="1">
      <c r="A3846" s="333"/>
      <c r="C3846" s="280" t="s">
        <v>69</v>
      </c>
      <c r="D3846" s="281" t="s">
        <v>672</v>
      </c>
      <c r="E3846" s="281"/>
      <c r="F3846" s="283"/>
      <c r="G3846" s="283"/>
      <c r="H3846" s="283"/>
      <c r="I3846" s="464"/>
    </row>
    <row r="3847" spans="1:10" ht="15" customHeight="1">
      <c r="A3847" s="333"/>
      <c r="C3847" s="700" t="s">
        <v>674</v>
      </c>
      <c r="D3847" s="195" t="s">
        <v>8</v>
      </c>
      <c r="E3847" s="195"/>
      <c r="F3847" s="200" t="s">
        <v>10</v>
      </c>
      <c r="G3847" s="326">
        <v>0.29699999999999999</v>
      </c>
      <c r="H3847" s="62">
        <f t="shared" ref="H3847:H3852" si="19">VLOOKUP(D3847,Upah,8,FALSE)</f>
        <v>176000</v>
      </c>
      <c r="I3847" s="203">
        <f t="shared" ref="I3847:I3852" si="20">G3847*H3847</f>
        <v>52272</v>
      </c>
    </row>
    <row r="3848" spans="1:10" ht="15" customHeight="1">
      <c r="A3848" s="333"/>
      <c r="B3848" s="113"/>
      <c r="C3848" s="700" t="s">
        <v>676</v>
      </c>
      <c r="D3848" s="195" t="s">
        <v>106</v>
      </c>
      <c r="E3848" s="195"/>
      <c r="F3848" s="200" t="s">
        <v>10</v>
      </c>
      <c r="G3848" s="326">
        <v>3.3000000000000002E-2</v>
      </c>
      <c r="H3848" s="62">
        <f t="shared" si="19"/>
        <v>186000</v>
      </c>
      <c r="I3848" s="203">
        <f t="shared" si="20"/>
        <v>6138</v>
      </c>
      <c r="J3848" s="47"/>
    </row>
    <row r="3849" spans="1:10" ht="15" customHeight="1">
      <c r="A3849" s="333"/>
      <c r="C3849" s="700" t="s">
        <v>679</v>
      </c>
      <c r="D3849" s="195" t="s">
        <v>159</v>
      </c>
      <c r="E3849" s="195"/>
      <c r="F3849" s="200" t="s">
        <v>10</v>
      </c>
      <c r="G3849" s="326">
        <v>3.3000000000000002E-2</v>
      </c>
      <c r="H3849" s="62">
        <f t="shared" si="19"/>
        <v>186000</v>
      </c>
      <c r="I3849" s="203">
        <f t="shared" si="20"/>
        <v>6138</v>
      </c>
    </row>
    <row r="3850" spans="1:10" ht="15" customHeight="1">
      <c r="A3850" s="333"/>
      <c r="C3850" s="700" t="s">
        <v>680</v>
      </c>
      <c r="D3850" s="195" t="s">
        <v>160</v>
      </c>
      <c r="E3850" s="195"/>
      <c r="F3850" s="200" t="s">
        <v>10</v>
      </c>
      <c r="G3850" s="326">
        <v>3.3000000000000002E-2</v>
      </c>
      <c r="H3850" s="62">
        <f t="shared" si="19"/>
        <v>186000</v>
      </c>
      <c r="I3850" s="203">
        <f t="shared" si="20"/>
        <v>6138</v>
      </c>
    </row>
    <row r="3851" spans="1:10" ht="15" customHeight="1">
      <c r="A3851" s="333"/>
      <c r="C3851" s="700" t="s">
        <v>681</v>
      </c>
      <c r="D3851" s="195" t="s">
        <v>119</v>
      </c>
      <c r="E3851" s="195"/>
      <c r="F3851" s="200" t="s">
        <v>10</v>
      </c>
      <c r="G3851" s="326">
        <v>0.01</v>
      </c>
      <c r="H3851" s="62">
        <f t="shared" si="19"/>
        <v>196000</v>
      </c>
      <c r="I3851" s="203">
        <f t="shared" si="20"/>
        <v>1960</v>
      </c>
    </row>
    <row r="3852" spans="1:10" ht="15" customHeight="1">
      <c r="A3852" s="333"/>
      <c r="C3852" s="700" t="s">
        <v>705</v>
      </c>
      <c r="D3852" s="195" t="s">
        <v>31</v>
      </c>
      <c r="E3852" s="195"/>
      <c r="F3852" s="200" t="s">
        <v>10</v>
      </c>
      <c r="G3852" s="326">
        <v>3.0000000000000001E-3</v>
      </c>
      <c r="H3852" s="62">
        <f t="shared" si="19"/>
        <v>206000</v>
      </c>
      <c r="I3852" s="203">
        <f t="shared" si="20"/>
        <v>618</v>
      </c>
    </row>
    <row r="3853" spans="1:10" ht="15" customHeight="1">
      <c r="A3853" s="333"/>
      <c r="C3853" s="204" t="s">
        <v>708</v>
      </c>
      <c r="D3853" s="215"/>
      <c r="E3853" s="215"/>
      <c r="F3853" s="215"/>
      <c r="G3853" s="698"/>
      <c r="H3853" s="544"/>
      <c r="I3853" s="208">
        <f>SUM(I3847:I3852)</f>
        <v>73264</v>
      </c>
    </row>
    <row r="3854" spans="1:10" ht="15" customHeight="1">
      <c r="A3854" s="333"/>
      <c r="C3854" s="193" t="s">
        <v>72</v>
      </c>
      <c r="D3854" s="194" t="s">
        <v>73</v>
      </c>
      <c r="E3854" s="194"/>
      <c r="F3854" s="717"/>
      <c r="G3854" s="739"/>
      <c r="H3854" s="717"/>
      <c r="I3854" s="591"/>
    </row>
    <row r="3855" spans="1:10" ht="15" customHeight="1">
      <c r="A3855" s="333"/>
      <c r="C3855" s="209" t="s">
        <v>674</v>
      </c>
      <c r="D3855" s="195" t="s">
        <v>105</v>
      </c>
      <c r="E3855" s="195"/>
      <c r="F3855" s="210" t="s">
        <v>79</v>
      </c>
      <c r="G3855" s="212">
        <v>3.0000000000000001E-3</v>
      </c>
      <c r="H3855" s="202">
        <f>BAHAN!$G$177</f>
        <v>3218400</v>
      </c>
      <c r="I3855" s="203">
        <f t="shared" ref="I3855:I3862" si="21">G3855*H3855</f>
        <v>9655.2000000000007</v>
      </c>
    </row>
    <row r="3856" spans="1:10" ht="15" customHeight="1">
      <c r="A3856" s="333"/>
      <c r="C3856" s="209" t="s">
        <v>676</v>
      </c>
      <c r="D3856" s="195" t="s">
        <v>1166</v>
      </c>
      <c r="E3856" s="195"/>
      <c r="F3856" s="210" t="s">
        <v>120</v>
      </c>
      <c r="G3856" s="212">
        <v>0.02</v>
      </c>
      <c r="H3856" s="202">
        <f>BAHAN!$G$247</f>
        <v>22000</v>
      </c>
      <c r="I3856" s="203">
        <f t="shared" si="21"/>
        <v>440</v>
      </c>
    </row>
    <row r="3857" spans="1:10" ht="15" customHeight="1">
      <c r="A3857" s="333"/>
      <c r="C3857" s="209" t="s">
        <v>679</v>
      </c>
      <c r="D3857" s="195" t="s">
        <v>152</v>
      </c>
      <c r="E3857" s="195"/>
      <c r="F3857" s="210" t="s">
        <v>493</v>
      </c>
      <c r="G3857" s="212">
        <v>0.2</v>
      </c>
      <c r="H3857" s="202">
        <f>BAHAN!G228</f>
        <v>48000</v>
      </c>
      <c r="I3857" s="203">
        <f t="shared" si="21"/>
        <v>9600</v>
      </c>
    </row>
    <row r="3858" spans="1:10" ht="15" customHeight="1">
      <c r="A3858" s="333"/>
      <c r="C3858" s="209" t="s">
        <v>680</v>
      </c>
      <c r="D3858" s="195" t="s">
        <v>844</v>
      </c>
      <c r="E3858" s="195"/>
      <c r="F3858" s="210" t="s">
        <v>120</v>
      </c>
      <c r="G3858" s="212">
        <v>3.6</v>
      </c>
      <c r="H3858" s="202">
        <f>BAHAN!$G$30</f>
        <v>22000</v>
      </c>
      <c r="I3858" s="203">
        <f t="shared" si="21"/>
        <v>79200</v>
      </c>
    </row>
    <row r="3859" spans="1:10" ht="15" customHeight="1">
      <c r="A3859" s="333"/>
      <c r="C3859" s="209" t="s">
        <v>681</v>
      </c>
      <c r="D3859" s="195" t="s">
        <v>139</v>
      </c>
      <c r="E3859" s="195"/>
      <c r="F3859" s="210" t="s">
        <v>120</v>
      </c>
      <c r="G3859" s="212">
        <v>0.05</v>
      </c>
      <c r="H3859" s="202">
        <f>BAHAN!$G$151</f>
        <v>25000</v>
      </c>
      <c r="I3859" s="203">
        <f t="shared" si="21"/>
        <v>1250</v>
      </c>
    </row>
    <row r="3860" spans="1:10" ht="15" customHeight="1">
      <c r="A3860" s="333"/>
      <c r="C3860" s="209" t="s">
        <v>705</v>
      </c>
      <c r="D3860" s="195" t="s">
        <v>1387</v>
      </c>
      <c r="E3860" s="195"/>
      <c r="F3860" s="210" t="s">
        <v>120</v>
      </c>
      <c r="G3860" s="212">
        <v>5.5</v>
      </c>
      <c r="H3860" s="202">
        <f>BAHAN!$G$449</f>
        <v>1820</v>
      </c>
      <c r="I3860" s="203">
        <f t="shared" si="21"/>
        <v>10010</v>
      </c>
    </row>
    <row r="3861" spans="1:10" ht="15" customHeight="1">
      <c r="A3861" s="333"/>
      <c r="C3861" s="209" t="s">
        <v>711</v>
      </c>
      <c r="D3861" s="195" t="s">
        <v>1383</v>
      </c>
      <c r="E3861" s="195"/>
      <c r="F3861" s="210" t="s">
        <v>79</v>
      </c>
      <c r="G3861" s="212">
        <v>8.9999999999999993E-3</v>
      </c>
      <c r="H3861" s="202">
        <f>BAHAN!$G$259</f>
        <v>664200</v>
      </c>
      <c r="I3861" s="203">
        <f t="shared" si="21"/>
        <v>5977.7999999999993</v>
      </c>
    </row>
    <row r="3862" spans="1:10" ht="15" customHeight="1">
      <c r="A3862" s="333"/>
      <c r="C3862" s="209" t="s">
        <v>712</v>
      </c>
      <c r="D3862" s="195" t="s">
        <v>1384</v>
      </c>
      <c r="E3862" s="195"/>
      <c r="F3862" s="210" t="s">
        <v>79</v>
      </c>
      <c r="G3862" s="212">
        <v>1.4999999999999999E-2</v>
      </c>
      <c r="H3862" s="202">
        <f>BAHAN!$G$191</f>
        <v>535460</v>
      </c>
      <c r="I3862" s="203">
        <f t="shared" si="21"/>
        <v>8031.9</v>
      </c>
    </row>
    <row r="3863" spans="1:10" ht="15" customHeight="1">
      <c r="A3863" s="333"/>
      <c r="C3863" s="204" t="s">
        <v>85</v>
      </c>
      <c r="D3863" s="215"/>
      <c r="E3863" s="215"/>
      <c r="F3863" s="216"/>
      <c r="G3863" s="681"/>
      <c r="H3863" s="466"/>
      <c r="I3863" s="208">
        <f>SUM(I3855:I3862)</f>
        <v>124164.9</v>
      </c>
    </row>
    <row r="3864" spans="1:10" ht="15" customHeight="1">
      <c r="A3864" s="333"/>
      <c r="C3864" s="193" t="s">
        <v>86</v>
      </c>
      <c r="D3864" s="194" t="s">
        <v>87</v>
      </c>
      <c r="E3864" s="194"/>
      <c r="F3864" s="196"/>
      <c r="G3864" s="732"/>
      <c r="H3864" s="196"/>
      <c r="I3864" s="198"/>
    </row>
    <row r="3865" spans="1:10" ht="15" customHeight="1">
      <c r="A3865" s="333"/>
      <c r="C3865" s="204" t="s">
        <v>88</v>
      </c>
      <c r="D3865" s="215"/>
      <c r="E3865" s="215"/>
      <c r="F3865" s="216"/>
      <c r="G3865" s="216"/>
      <c r="H3865" s="466"/>
      <c r="I3865" s="621">
        <v>0</v>
      </c>
    </row>
    <row r="3866" spans="1:10" ht="15" customHeight="1">
      <c r="A3866" s="333"/>
      <c r="C3866" s="220" t="s">
        <v>89</v>
      </c>
      <c r="D3866" s="221" t="s">
        <v>90</v>
      </c>
      <c r="E3866" s="682"/>
      <c r="F3866" s="222"/>
      <c r="G3866" s="222"/>
      <c r="H3866" s="225"/>
      <c r="I3866" s="203">
        <f>I3865+I3863+I3853</f>
        <v>197428.9</v>
      </c>
    </row>
    <row r="3867" spans="1:10" ht="15" customHeight="1">
      <c r="A3867" s="333"/>
      <c r="B3867" s="113"/>
      <c r="C3867" s="227" t="s">
        <v>91</v>
      </c>
      <c r="D3867" s="228" t="s">
        <v>977</v>
      </c>
      <c r="E3867" s="684"/>
      <c r="F3867" s="229"/>
      <c r="G3867" s="313"/>
      <c r="H3867" s="96">
        <f>$M$3</f>
        <v>0.1</v>
      </c>
      <c r="I3867" s="740">
        <f>I3866*H3867</f>
        <v>19742.89</v>
      </c>
      <c r="J3867" s="47"/>
    </row>
    <row r="3868" spans="1:10" ht="15" customHeight="1">
      <c r="A3868" s="333"/>
      <c r="C3868" s="316" t="s">
        <v>93</v>
      </c>
      <c r="D3868" s="317" t="s">
        <v>94</v>
      </c>
      <c r="E3868" s="323"/>
      <c r="F3868" s="244"/>
      <c r="G3868" s="244"/>
      <c r="H3868" s="401"/>
      <c r="I3868" s="320">
        <f>SUM(I3866:I3867)</f>
        <v>217171.78999999998</v>
      </c>
    </row>
    <row r="3869" spans="1:10" ht="15" customHeight="1">
      <c r="A3869" s="333"/>
      <c r="C3869" s="46"/>
      <c r="D3869" s="46"/>
      <c r="G3869" s="102"/>
      <c r="H3869" s="112"/>
      <c r="I3869" s="47"/>
    </row>
    <row r="3870" spans="1:10" ht="15" customHeight="1">
      <c r="A3870" s="333"/>
      <c r="C3870" s="553" t="s">
        <v>1388</v>
      </c>
      <c r="D3870" s="554" t="s">
        <v>1389</v>
      </c>
      <c r="E3870" s="554"/>
      <c r="F3870" s="555"/>
      <c r="G3870" s="555"/>
      <c r="H3870" s="555"/>
      <c r="I3870" s="556"/>
    </row>
    <row r="3871" spans="1:10" ht="15" customHeight="1">
      <c r="A3871" s="333"/>
      <c r="C3871" s="574" t="s">
        <v>1390</v>
      </c>
      <c r="D3871" s="291" t="s">
        <v>1391</v>
      </c>
      <c r="E3871" s="727"/>
      <c r="F3871" s="727"/>
      <c r="G3871" s="727"/>
      <c r="H3871" s="731"/>
      <c r="I3871" s="188">
        <f>ROUNDDOWN(I3887,-2)</f>
        <v>4387200</v>
      </c>
    </row>
    <row r="3872" spans="1:10" ht="15" customHeight="1">
      <c r="A3872" s="333"/>
      <c r="C3872" s="189" t="s">
        <v>65</v>
      </c>
      <c r="D3872" s="190" t="s">
        <v>66</v>
      </c>
      <c r="E3872" s="190"/>
      <c r="F3872" s="190" t="s">
        <v>669</v>
      </c>
      <c r="G3872" s="190" t="s">
        <v>67</v>
      </c>
      <c r="H3872" s="190" t="s">
        <v>670</v>
      </c>
      <c r="I3872" s="482" t="s">
        <v>671</v>
      </c>
    </row>
    <row r="3873" spans="1:10" ht="15" customHeight="1">
      <c r="A3873" s="333"/>
      <c r="C3873" s="193" t="s">
        <v>69</v>
      </c>
      <c r="D3873" s="194" t="s">
        <v>672</v>
      </c>
      <c r="E3873" s="194"/>
      <c r="F3873" s="196"/>
      <c r="G3873" s="196"/>
      <c r="H3873" s="196"/>
      <c r="I3873" s="464"/>
    </row>
    <row r="3874" spans="1:10" ht="15" customHeight="1">
      <c r="A3874" s="333"/>
      <c r="C3874" s="700" t="s">
        <v>674</v>
      </c>
      <c r="D3874" s="195" t="s">
        <v>8</v>
      </c>
      <c r="E3874" s="195"/>
      <c r="F3874" s="200" t="s">
        <v>10</v>
      </c>
      <c r="G3874" s="618">
        <v>0.83330000000000004</v>
      </c>
      <c r="H3874" s="62">
        <v>176000</v>
      </c>
      <c r="I3874" s="203">
        <f>G3874*H3874</f>
        <v>146660.80000000002</v>
      </c>
    </row>
    <row r="3875" spans="1:10" ht="15" customHeight="1">
      <c r="A3875" s="333"/>
      <c r="C3875" s="700" t="s">
        <v>676</v>
      </c>
      <c r="D3875" s="195" t="s">
        <v>106</v>
      </c>
      <c r="E3875" s="195"/>
      <c r="F3875" s="200" t="s">
        <v>10</v>
      </c>
      <c r="G3875" s="618">
        <v>0.27779999999999999</v>
      </c>
      <c r="H3875" s="62">
        <v>186000</v>
      </c>
      <c r="I3875" s="203">
        <f>G3875*H3875</f>
        <v>51670.799999999996</v>
      </c>
    </row>
    <row r="3876" spans="1:10" ht="15" customHeight="1">
      <c r="A3876" s="333"/>
      <c r="C3876" s="700" t="s">
        <v>679</v>
      </c>
      <c r="D3876" s="195" t="s">
        <v>119</v>
      </c>
      <c r="E3876" s="195"/>
      <c r="F3876" s="200" t="s">
        <v>10</v>
      </c>
      <c r="G3876" s="618">
        <v>2.7799999999999998E-2</v>
      </c>
      <c r="H3876" s="62">
        <v>196000</v>
      </c>
      <c r="I3876" s="203">
        <f>G3876*H3876</f>
        <v>5448.7999999999993</v>
      </c>
    </row>
    <row r="3877" spans="1:10" ht="15" customHeight="1">
      <c r="A3877" s="333"/>
      <c r="C3877" s="700" t="s">
        <v>680</v>
      </c>
      <c r="D3877" s="195" t="s">
        <v>31</v>
      </c>
      <c r="E3877" s="195"/>
      <c r="F3877" s="200" t="s">
        <v>10</v>
      </c>
      <c r="G3877" s="618">
        <v>9.2999999999999992E-3</v>
      </c>
      <c r="H3877" s="62">
        <v>206000</v>
      </c>
      <c r="I3877" s="203">
        <f>G3877*H3877</f>
        <v>1915.8</v>
      </c>
    </row>
    <row r="3878" spans="1:10" ht="15" customHeight="1">
      <c r="A3878" s="333"/>
      <c r="C3878" s="204" t="s">
        <v>708</v>
      </c>
      <c r="D3878" s="215"/>
      <c r="E3878" s="215"/>
      <c r="F3878" s="216"/>
      <c r="G3878" s="681"/>
      <c r="H3878" s="466"/>
      <c r="I3878" s="208">
        <f>SUM(I3874:I3877)</f>
        <v>205696.19999999998</v>
      </c>
    </row>
    <row r="3879" spans="1:10" ht="15" customHeight="1">
      <c r="A3879" s="333"/>
      <c r="C3879" s="193" t="s">
        <v>72</v>
      </c>
      <c r="D3879" s="194" t="s">
        <v>73</v>
      </c>
      <c r="E3879" s="194"/>
      <c r="F3879" s="196"/>
      <c r="G3879" s="732"/>
      <c r="H3879" s="196"/>
      <c r="I3879" s="464"/>
    </row>
    <row r="3880" spans="1:10" ht="15" customHeight="1">
      <c r="A3880" s="333"/>
      <c r="C3880" s="209" t="s">
        <v>674</v>
      </c>
      <c r="D3880" s="195" t="s">
        <v>171</v>
      </c>
      <c r="E3880" s="195"/>
      <c r="F3880" s="210" t="s">
        <v>120</v>
      </c>
      <c r="G3880" s="728">
        <v>1920</v>
      </c>
      <c r="H3880" s="202">
        <f>BAHAN!G445</f>
        <v>1920</v>
      </c>
      <c r="I3880" s="203">
        <f>G3880*H3880</f>
        <v>3686400</v>
      </c>
    </row>
    <row r="3881" spans="1:10" ht="15" customHeight="1">
      <c r="A3881" s="333"/>
      <c r="C3881" s="209" t="s">
        <v>676</v>
      </c>
      <c r="D3881" s="195" t="s">
        <v>141</v>
      </c>
      <c r="E3881" s="195"/>
      <c r="F3881" s="210" t="s">
        <v>493</v>
      </c>
      <c r="G3881" s="728">
        <v>963</v>
      </c>
      <c r="H3881" s="202">
        <f>BAHAN!G6</f>
        <v>100</v>
      </c>
      <c r="I3881" s="203">
        <f>G3881*H3881</f>
        <v>96300</v>
      </c>
    </row>
    <row r="3882" spans="1:10" ht="15" customHeight="1">
      <c r="A3882" s="333"/>
      <c r="C3882" s="204" t="s">
        <v>85</v>
      </c>
      <c r="D3882" s="215"/>
      <c r="E3882" s="215"/>
      <c r="F3882" s="216"/>
      <c r="G3882" s="681"/>
      <c r="H3882" s="466"/>
      <c r="I3882" s="208">
        <f>SUM(I3880:I3881)</f>
        <v>3782700</v>
      </c>
    </row>
    <row r="3883" spans="1:10" ht="15" customHeight="1">
      <c r="A3883" s="333"/>
      <c r="C3883" s="193" t="s">
        <v>86</v>
      </c>
      <c r="D3883" s="194" t="s">
        <v>87</v>
      </c>
      <c r="E3883" s="194"/>
      <c r="F3883" s="196"/>
      <c r="G3883" s="732"/>
      <c r="H3883" s="196"/>
      <c r="I3883" s="198"/>
    </row>
    <row r="3884" spans="1:10" ht="15" customHeight="1">
      <c r="A3884" s="333"/>
      <c r="C3884" s="204" t="s">
        <v>88</v>
      </c>
      <c r="D3884" s="215"/>
      <c r="E3884" s="215"/>
      <c r="F3884" s="216"/>
      <c r="G3884" s="216"/>
      <c r="H3884" s="466"/>
      <c r="I3884" s="621">
        <v>0</v>
      </c>
    </row>
    <row r="3885" spans="1:10" ht="15" customHeight="1">
      <c r="A3885" s="333"/>
      <c r="C3885" s="220" t="s">
        <v>89</v>
      </c>
      <c r="D3885" s="221" t="s">
        <v>90</v>
      </c>
      <c r="E3885" s="682"/>
      <c r="F3885" s="222"/>
      <c r="G3885" s="222"/>
      <c r="H3885" s="225"/>
      <c r="I3885" s="224">
        <f>I3884+I3882+I3878</f>
        <v>3988396.2</v>
      </c>
    </row>
    <row r="3886" spans="1:10" ht="15" customHeight="1">
      <c r="A3886" s="333"/>
      <c r="B3886" s="113"/>
      <c r="C3886" s="227" t="s">
        <v>91</v>
      </c>
      <c r="D3886" s="228" t="s">
        <v>977</v>
      </c>
      <c r="E3886" s="684"/>
      <c r="F3886" s="229"/>
      <c r="G3886" s="313"/>
      <c r="H3886" s="96">
        <f>$M$3</f>
        <v>0.1</v>
      </c>
      <c r="I3886" s="315">
        <f>I3885*H3886</f>
        <v>398839.62000000005</v>
      </c>
      <c r="J3886" s="47"/>
    </row>
    <row r="3887" spans="1:10" ht="15" customHeight="1">
      <c r="A3887" s="333"/>
      <c r="C3887" s="316" t="s">
        <v>93</v>
      </c>
      <c r="D3887" s="317" t="s">
        <v>94</v>
      </c>
      <c r="E3887" s="323"/>
      <c r="F3887" s="244"/>
      <c r="G3887" s="244"/>
      <c r="H3887" s="401"/>
      <c r="I3887" s="320">
        <f>SUM(I3885:I3886)</f>
        <v>4387235.82</v>
      </c>
    </row>
    <row r="3888" spans="1:10" ht="15" customHeight="1">
      <c r="A3888" s="333"/>
      <c r="C3888" s="46"/>
      <c r="D3888" s="46"/>
      <c r="G3888" s="102"/>
      <c r="H3888" s="112"/>
      <c r="I3888" s="47"/>
    </row>
    <row r="3889" spans="1:9" ht="15" customHeight="1">
      <c r="A3889" s="333"/>
      <c r="C3889" s="574" t="s">
        <v>1392</v>
      </c>
      <c r="D3889" s="727" t="s">
        <v>1393</v>
      </c>
      <c r="E3889" s="727"/>
      <c r="F3889" s="727"/>
      <c r="G3889" s="727"/>
      <c r="H3889" s="731"/>
      <c r="I3889" s="188">
        <f>ROUNDDOWN(I3902,-2)</f>
        <v>0</v>
      </c>
    </row>
    <row r="3890" spans="1:9" ht="15" customHeight="1">
      <c r="A3890" s="333"/>
      <c r="C3890" s="189" t="s">
        <v>65</v>
      </c>
      <c r="D3890" s="190" t="s">
        <v>66</v>
      </c>
      <c r="E3890" s="190"/>
      <c r="F3890" s="190" t="s">
        <v>669</v>
      </c>
      <c r="G3890" s="190" t="s">
        <v>67</v>
      </c>
      <c r="H3890" s="190" t="s">
        <v>670</v>
      </c>
      <c r="I3890" s="482" t="s">
        <v>671</v>
      </c>
    </row>
    <row r="3891" spans="1:9" ht="15" customHeight="1">
      <c r="A3891" s="333"/>
      <c r="C3891" s="193" t="s">
        <v>69</v>
      </c>
      <c r="D3891" s="194" t="s">
        <v>672</v>
      </c>
      <c r="E3891" s="194"/>
      <c r="F3891" s="196"/>
      <c r="G3891" s="196"/>
      <c r="H3891" s="196"/>
      <c r="I3891" s="464"/>
    </row>
    <row r="3892" spans="1:9" ht="15" customHeight="1">
      <c r="A3892" s="333"/>
      <c r="C3892" s="204" t="s">
        <v>708</v>
      </c>
      <c r="D3892" s="216"/>
      <c r="E3892" s="216"/>
      <c r="F3892" s="216"/>
      <c r="G3892" s="681"/>
      <c r="H3892" s="466"/>
      <c r="I3892" s="621">
        <v>0</v>
      </c>
    </row>
    <row r="3893" spans="1:9" ht="15" customHeight="1">
      <c r="A3893" s="333"/>
      <c r="C3893" s="193" t="s">
        <v>72</v>
      </c>
      <c r="D3893" s="194" t="s">
        <v>73</v>
      </c>
      <c r="E3893" s="194"/>
      <c r="F3893" s="196"/>
      <c r="G3893" s="732"/>
      <c r="H3893" s="196"/>
      <c r="I3893" s="464"/>
    </row>
    <row r="3894" spans="1:9" ht="15" customHeight="1">
      <c r="A3894" s="333"/>
      <c r="C3894" s="209" t="s">
        <v>674</v>
      </c>
      <c r="D3894" s="195" t="s">
        <v>1394</v>
      </c>
      <c r="E3894" s="195"/>
      <c r="F3894" s="210" t="s">
        <v>120</v>
      </c>
      <c r="G3894" s="212">
        <v>1.1000000000000001</v>
      </c>
      <c r="H3894" s="202">
        <v>0</v>
      </c>
      <c r="I3894" s="203">
        <f>G3894*H3894</f>
        <v>0</v>
      </c>
    </row>
    <row r="3895" spans="1:9" ht="15" customHeight="1">
      <c r="A3895" s="333"/>
      <c r="C3895" s="204" t="s">
        <v>85</v>
      </c>
      <c r="D3895" s="216"/>
      <c r="E3895" s="216"/>
      <c r="F3895" s="216"/>
      <c r="G3895" s="681"/>
      <c r="H3895" s="466"/>
      <c r="I3895" s="208">
        <f>SUM(I3894:I3894)</f>
        <v>0</v>
      </c>
    </row>
    <row r="3896" spans="1:9" ht="15" customHeight="1">
      <c r="A3896" s="333"/>
      <c r="C3896" s="193" t="s">
        <v>86</v>
      </c>
      <c r="D3896" s="194" t="s">
        <v>87</v>
      </c>
      <c r="E3896" s="194"/>
      <c r="F3896" s="196"/>
      <c r="G3896" s="732"/>
      <c r="H3896" s="196"/>
      <c r="I3896" s="198"/>
    </row>
    <row r="3897" spans="1:9" ht="15" customHeight="1">
      <c r="A3897" s="333"/>
      <c r="C3897" s="209" t="s">
        <v>674</v>
      </c>
      <c r="D3897" s="213" t="s">
        <v>1395</v>
      </c>
      <c r="E3897" s="213"/>
      <c r="F3897" s="210" t="s">
        <v>746</v>
      </c>
      <c r="G3897" s="211">
        <v>0.16667000000000001</v>
      </c>
      <c r="H3897" s="202">
        <v>0</v>
      </c>
      <c r="I3897" s="203">
        <f>G3897*H3897</f>
        <v>0</v>
      </c>
    </row>
    <row r="3898" spans="1:9" ht="15" customHeight="1">
      <c r="A3898" s="333"/>
      <c r="C3898" s="209" t="s">
        <v>676</v>
      </c>
      <c r="D3898" s="195" t="s">
        <v>1149</v>
      </c>
      <c r="E3898" s="195"/>
      <c r="F3898" s="210" t="s">
        <v>746</v>
      </c>
      <c r="G3898" s="211">
        <v>0.16667000000000001</v>
      </c>
      <c r="H3898" s="202">
        <v>0</v>
      </c>
      <c r="I3898" s="203">
        <f>G3898*H3898</f>
        <v>0</v>
      </c>
    </row>
    <row r="3899" spans="1:9" ht="15" customHeight="1">
      <c r="A3899" s="333"/>
      <c r="C3899" s="204" t="s">
        <v>88</v>
      </c>
      <c r="D3899" s="216"/>
      <c r="E3899" s="216"/>
      <c r="F3899" s="216"/>
      <c r="G3899" s="216"/>
      <c r="H3899" s="466"/>
      <c r="I3899" s="208">
        <f>SUM(I3897:I3898)</f>
        <v>0</v>
      </c>
    </row>
    <row r="3900" spans="1:9" ht="15" customHeight="1">
      <c r="A3900" s="333"/>
      <c r="C3900" s="220" t="s">
        <v>89</v>
      </c>
      <c r="D3900" s="221" t="s">
        <v>90</v>
      </c>
      <c r="E3900" s="682"/>
      <c r="F3900" s="222"/>
      <c r="G3900" s="222"/>
      <c r="H3900" s="225"/>
      <c r="I3900" s="224">
        <f>I3899+I3895+I3892</f>
        <v>0</v>
      </c>
    </row>
    <row r="3901" spans="1:9" ht="15" customHeight="1">
      <c r="A3901" s="333"/>
      <c r="C3901" s="220" t="s">
        <v>91</v>
      </c>
      <c r="D3901" s="221" t="s">
        <v>977</v>
      </c>
      <c r="E3901" s="682"/>
      <c r="F3901" s="222"/>
      <c r="G3901" s="225"/>
      <c r="H3901" s="96">
        <f>$M$3</f>
        <v>0.1</v>
      </c>
      <c r="I3901" s="224">
        <f>I3900*H3901</f>
        <v>0</v>
      </c>
    </row>
    <row r="3902" spans="1:9" ht="15" customHeight="1" thickBot="1">
      <c r="A3902" s="333"/>
      <c r="C3902" s="231" t="s">
        <v>93</v>
      </c>
      <c r="D3902" s="232" t="s">
        <v>94</v>
      </c>
      <c r="E3902" s="741"/>
      <c r="F3902" s="233"/>
      <c r="G3902" s="233"/>
      <c r="H3902" s="458"/>
      <c r="I3902" s="235">
        <f>SUM(I3900:I3901)</f>
        <v>0</v>
      </c>
    </row>
    <row r="3903" spans="1:9" ht="15" customHeight="1">
      <c r="A3903" s="333"/>
      <c r="C3903" s="46"/>
      <c r="D3903" s="46"/>
      <c r="G3903" s="338"/>
      <c r="H3903" s="112"/>
      <c r="I3903" s="47"/>
    </row>
    <row r="3904" spans="1:9" ht="15" customHeight="1">
      <c r="A3904" s="333"/>
      <c r="C3904" s="742" t="s">
        <v>1396</v>
      </c>
      <c r="D3904" s="743" t="s">
        <v>1397</v>
      </c>
      <c r="E3904" s="743"/>
      <c r="F3904" s="744"/>
      <c r="G3904" s="744"/>
      <c r="H3904" s="744"/>
      <c r="I3904" s="744"/>
    </row>
    <row r="3905" spans="1:10" ht="15" customHeight="1" thickBot="1">
      <c r="A3905" s="333"/>
      <c r="C3905" s="742" t="s">
        <v>1398</v>
      </c>
      <c r="D3905" s="745" t="s">
        <v>1399</v>
      </c>
      <c r="E3905" s="745"/>
      <c r="F3905" s="745"/>
      <c r="G3905" s="745"/>
      <c r="H3905" s="745"/>
      <c r="I3905" s="745"/>
    </row>
    <row r="3906" spans="1:10" ht="15" customHeight="1">
      <c r="A3906" s="333"/>
      <c r="B3906" s="113"/>
      <c r="C3906" s="746" t="s">
        <v>1400</v>
      </c>
      <c r="D3906" s="747" t="s">
        <v>1401</v>
      </c>
      <c r="E3906" s="748"/>
      <c r="F3906" s="749"/>
      <c r="G3906" s="749"/>
      <c r="H3906" s="750"/>
      <c r="I3906" s="751">
        <f>ROUNDDOWN(I3922,-2)</f>
        <v>948400</v>
      </c>
      <c r="J3906" s="47"/>
    </row>
    <row r="3907" spans="1:10" ht="15" customHeight="1">
      <c r="A3907" s="333"/>
      <c r="C3907" s="752" t="s">
        <v>65</v>
      </c>
      <c r="D3907" s="753" t="s">
        <v>66</v>
      </c>
      <c r="E3907" s="753" t="s">
        <v>772</v>
      </c>
      <c r="F3907" s="753" t="s">
        <v>669</v>
      </c>
      <c r="G3907" s="753" t="s">
        <v>67</v>
      </c>
      <c r="H3907" s="753" t="s">
        <v>670</v>
      </c>
      <c r="I3907" s="754" t="s">
        <v>671</v>
      </c>
    </row>
    <row r="3908" spans="1:10" ht="15" customHeight="1">
      <c r="A3908" s="333"/>
      <c r="C3908" s="755" t="s">
        <v>69</v>
      </c>
      <c r="D3908" s="756" t="s">
        <v>672</v>
      </c>
      <c r="E3908" s="757"/>
      <c r="F3908" s="757"/>
      <c r="G3908" s="757"/>
      <c r="H3908" s="757"/>
      <c r="I3908" s="758"/>
    </row>
    <row r="3909" spans="1:10" ht="15" customHeight="1">
      <c r="A3909" s="333"/>
      <c r="C3909" s="759">
        <v>1</v>
      </c>
      <c r="D3909" s="757" t="s">
        <v>8</v>
      </c>
      <c r="E3909" s="760" t="s">
        <v>9</v>
      </c>
      <c r="F3909" s="760" t="s">
        <v>10</v>
      </c>
      <c r="G3909" s="761">
        <v>0.78</v>
      </c>
      <c r="H3909" s="62">
        <v>176000</v>
      </c>
      <c r="I3909" s="763">
        <f>G3909*H3909</f>
        <v>137280</v>
      </c>
    </row>
    <row r="3910" spans="1:10" ht="15" customHeight="1">
      <c r="A3910" s="333"/>
      <c r="C3910" s="759">
        <v>2</v>
      </c>
      <c r="D3910" s="757" t="s">
        <v>106</v>
      </c>
      <c r="E3910" s="760" t="s">
        <v>14</v>
      </c>
      <c r="F3910" s="760" t="s">
        <v>10</v>
      </c>
      <c r="G3910" s="761">
        <v>0.39</v>
      </c>
      <c r="H3910" s="62">
        <v>186000</v>
      </c>
      <c r="I3910" s="763">
        <f>G3910*H3910</f>
        <v>72540</v>
      </c>
    </row>
    <row r="3911" spans="1:10" ht="15" customHeight="1">
      <c r="A3911" s="333"/>
      <c r="C3911" s="759">
        <v>3</v>
      </c>
      <c r="D3911" s="757" t="s">
        <v>119</v>
      </c>
      <c r="E3911" s="760" t="s">
        <v>30</v>
      </c>
      <c r="F3911" s="760" t="s">
        <v>10</v>
      </c>
      <c r="G3911" s="761">
        <v>3.9E-2</v>
      </c>
      <c r="H3911" s="62">
        <v>196000</v>
      </c>
      <c r="I3911" s="763">
        <f>G3911*H3911</f>
        <v>7644</v>
      </c>
    </row>
    <row r="3912" spans="1:10" ht="15" customHeight="1">
      <c r="A3912" s="333"/>
      <c r="C3912" s="759">
        <v>4</v>
      </c>
      <c r="D3912" s="757" t="s">
        <v>31</v>
      </c>
      <c r="E3912" s="760" t="s">
        <v>32</v>
      </c>
      <c r="F3912" s="760" t="s">
        <v>10</v>
      </c>
      <c r="G3912" s="761">
        <v>1.2999999999999999E-2</v>
      </c>
      <c r="H3912" s="62">
        <v>206000</v>
      </c>
      <c r="I3912" s="763">
        <f>G3912*H3912</f>
        <v>2678</v>
      </c>
    </row>
    <row r="3913" spans="1:10" ht="15" customHeight="1">
      <c r="A3913" s="333"/>
      <c r="C3913" s="764" t="s">
        <v>708</v>
      </c>
      <c r="D3913" s="765"/>
      <c r="E3913" s="766"/>
      <c r="F3913" s="766"/>
      <c r="G3913" s="767"/>
      <c r="H3913" s="768"/>
      <c r="I3913" s="769">
        <f>SUM(I3909:I3912)</f>
        <v>220142</v>
      </c>
    </row>
    <row r="3914" spans="1:10" ht="15" customHeight="1">
      <c r="A3914" s="333"/>
      <c r="C3914" s="755" t="s">
        <v>72</v>
      </c>
      <c r="D3914" s="756" t="s">
        <v>73</v>
      </c>
      <c r="E3914" s="757"/>
      <c r="F3914" s="757"/>
      <c r="G3914" s="757"/>
      <c r="H3914" s="757"/>
      <c r="I3914" s="758"/>
    </row>
    <row r="3915" spans="1:10" ht="15" customHeight="1">
      <c r="A3915" s="333"/>
      <c r="C3915" s="759">
        <v>1</v>
      </c>
      <c r="D3915" s="770" t="s">
        <v>1402</v>
      </c>
      <c r="E3915" s="770"/>
      <c r="F3915" s="771" t="s">
        <v>79</v>
      </c>
      <c r="G3915" s="761">
        <v>1.2</v>
      </c>
      <c r="H3915" s="762">
        <f>BAHAN!$G$44</f>
        <v>485000</v>
      </c>
      <c r="I3915" s="763">
        <f>G3915*H3915</f>
        <v>582000</v>
      </c>
    </row>
    <row r="3916" spans="1:10" ht="15" customHeight="1">
      <c r="A3916" s="333"/>
      <c r="C3916" s="759">
        <v>2</v>
      </c>
      <c r="D3916" s="757" t="s">
        <v>980</v>
      </c>
      <c r="E3916" s="757"/>
      <c r="F3916" s="771" t="s">
        <v>79</v>
      </c>
      <c r="G3916" s="761">
        <v>0.432</v>
      </c>
      <c r="H3916" s="762">
        <f>BAHAN!$G$262</f>
        <v>139100</v>
      </c>
      <c r="I3916" s="763">
        <f>G3916*H3916</f>
        <v>60091.199999999997</v>
      </c>
    </row>
    <row r="3917" spans="1:10" ht="15" customHeight="1">
      <c r="A3917" s="333"/>
      <c r="C3917" s="764" t="s">
        <v>85</v>
      </c>
      <c r="D3917" s="765"/>
      <c r="E3917" s="766"/>
      <c r="F3917" s="766"/>
      <c r="G3917" s="766"/>
      <c r="H3917" s="768"/>
      <c r="I3917" s="769">
        <f>SUM(I3915:I3916)</f>
        <v>642091.19999999995</v>
      </c>
    </row>
    <row r="3918" spans="1:10" ht="15" customHeight="1">
      <c r="A3918" s="333"/>
      <c r="C3918" s="755" t="s">
        <v>86</v>
      </c>
      <c r="D3918" s="756" t="s">
        <v>87</v>
      </c>
      <c r="E3918" s="757"/>
      <c r="F3918" s="757"/>
      <c r="G3918" s="757"/>
      <c r="H3918" s="757"/>
      <c r="I3918" s="758"/>
    </row>
    <row r="3919" spans="1:10" ht="15" customHeight="1">
      <c r="A3919" s="333"/>
      <c r="C3919" s="764" t="s">
        <v>88</v>
      </c>
      <c r="D3919" s="765"/>
      <c r="E3919" s="766"/>
      <c r="F3919" s="766"/>
      <c r="G3919" s="766"/>
      <c r="H3919" s="768"/>
      <c r="I3919" s="772">
        <v>0</v>
      </c>
    </row>
    <row r="3920" spans="1:10" ht="15" customHeight="1">
      <c r="A3920" s="333"/>
      <c r="C3920" s="773" t="s">
        <v>89</v>
      </c>
      <c r="D3920" s="774" t="s">
        <v>90</v>
      </c>
      <c r="E3920" s="775"/>
      <c r="F3920" s="775"/>
      <c r="G3920" s="775"/>
      <c r="H3920" s="776"/>
      <c r="I3920" s="777">
        <f>I3919+I3917+I3913</f>
        <v>862233.2</v>
      </c>
    </row>
    <row r="3921" spans="1:10" ht="15" customHeight="1">
      <c r="A3921" s="333"/>
      <c r="C3921" s="773" t="s">
        <v>91</v>
      </c>
      <c r="D3921" s="774" t="s">
        <v>977</v>
      </c>
      <c r="E3921" s="775"/>
      <c r="F3921" s="775"/>
      <c r="G3921" s="776"/>
      <c r="H3921" s="96">
        <f>$M$3</f>
        <v>0.1</v>
      </c>
      <c r="I3921" s="224">
        <f>I3920*H3921</f>
        <v>86223.32</v>
      </c>
    </row>
    <row r="3922" spans="1:10" ht="15" customHeight="1">
      <c r="A3922" s="333"/>
      <c r="C3922" s="778" t="s">
        <v>93</v>
      </c>
      <c r="D3922" s="779" t="s">
        <v>94</v>
      </c>
      <c r="E3922" s="780"/>
      <c r="F3922" s="780"/>
      <c r="G3922" s="1239"/>
      <c r="H3922" s="409"/>
      <c r="I3922" s="1240">
        <f>SUM(I3920:I3921)</f>
        <v>948456.52</v>
      </c>
    </row>
    <row r="3923" spans="1:10" ht="15" customHeight="1">
      <c r="A3923" s="333"/>
      <c r="C3923" s="46"/>
      <c r="D3923" s="46"/>
      <c r="G3923" s="338"/>
      <c r="H3923" s="112"/>
      <c r="I3923" s="47"/>
    </row>
    <row r="3924" spans="1:10" ht="15" customHeight="1">
      <c r="A3924" s="333"/>
      <c r="C3924" s="781" t="s">
        <v>1403</v>
      </c>
      <c r="D3924" s="782" t="s">
        <v>1404</v>
      </c>
      <c r="E3924" s="783"/>
      <c r="F3924" s="783"/>
      <c r="G3924" s="783"/>
      <c r="H3924" s="784"/>
      <c r="I3924" s="785">
        <f>ROUNDDOWN(I3940,-2)</f>
        <v>1638700</v>
      </c>
    </row>
    <row r="3925" spans="1:10" ht="15" customHeight="1">
      <c r="A3925" s="333"/>
      <c r="C3925" s="752" t="s">
        <v>65</v>
      </c>
      <c r="D3925" s="753" t="s">
        <v>66</v>
      </c>
      <c r="E3925" s="753" t="s">
        <v>772</v>
      </c>
      <c r="F3925" s="753" t="s">
        <v>669</v>
      </c>
      <c r="G3925" s="753" t="s">
        <v>67</v>
      </c>
      <c r="H3925" s="753" t="s">
        <v>670</v>
      </c>
      <c r="I3925" s="754" t="s">
        <v>671</v>
      </c>
    </row>
    <row r="3926" spans="1:10" ht="15" customHeight="1">
      <c r="A3926" s="333"/>
      <c r="B3926" s="113"/>
      <c r="C3926" s="755" t="s">
        <v>69</v>
      </c>
      <c r="D3926" s="756" t="s">
        <v>672</v>
      </c>
      <c r="E3926" s="756"/>
      <c r="F3926" s="756"/>
      <c r="G3926" s="756"/>
      <c r="H3926" s="756"/>
      <c r="I3926" s="786"/>
      <c r="J3926" s="47"/>
    </row>
    <row r="3927" spans="1:10" ht="15" customHeight="1">
      <c r="A3927" s="333"/>
      <c r="C3927" s="759">
        <v>1</v>
      </c>
      <c r="D3927" s="757" t="s">
        <v>8</v>
      </c>
      <c r="E3927" s="757" t="s">
        <v>9</v>
      </c>
      <c r="F3927" s="760" t="s">
        <v>10</v>
      </c>
      <c r="G3927" s="761">
        <v>1.5</v>
      </c>
      <c r="H3927" s="62">
        <v>176000</v>
      </c>
      <c r="I3927" s="763">
        <f>G3927*H3927</f>
        <v>264000</v>
      </c>
    </row>
    <row r="3928" spans="1:10" ht="15" customHeight="1">
      <c r="A3928" s="333"/>
      <c r="C3928" s="759">
        <v>2</v>
      </c>
      <c r="D3928" s="757" t="s">
        <v>106</v>
      </c>
      <c r="E3928" s="757" t="s">
        <v>14</v>
      </c>
      <c r="F3928" s="760" t="s">
        <v>10</v>
      </c>
      <c r="G3928" s="761">
        <v>0.5</v>
      </c>
      <c r="H3928" s="62">
        <v>186000</v>
      </c>
      <c r="I3928" s="763">
        <f>G3928*H3928</f>
        <v>93000</v>
      </c>
    </row>
    <row r="3929" spans="1:10" ht="15" customHeight="1">
      <c r="A3929" s="333"/>
      <c r="C3929" s="759">
        <v>3</v>
      </c>
      <c r="D3929" s="757" t="s">
        <v>31</v>
      </c>
      <c r="E3929" s="757" t="s">
        <v>32</v>
      </c>
      <c r="F3929" s="760" t="s">
        <v>10</v>
      </c>
      <c r="G3929" s="761">
        <v>0.15</v>
      </c>
      <c r="H3929" s="62">
        <v>206000</v>
      </c>
      <c r="I3929" s="763">
        <f>G3929*H3929</f>
        <v>30900</v>
      </c>
    </row>
    <row r="3930" spans="1:10" ht="15" customHeight="1">
      <c r="A3930" s="333"/>
      <c r="C3930" s="764" t="s">
        <v>708</v>
      </c>
      <c r="D3930" s="765"/>
      <c r="E3930" s="766"/>
      <c r="F3930" s="766"/>
      <c r="G3930" s="767"/>
      <c r="H3930" s="768"/>
      <c r="I3930" s="208">
        <f>SUM(I3926:I3929)</f>
        <v>387900</v>
      </c>
    </row>
    <row r="3931" spans="1:10" ht="15" customHeight="1">
      <c r="A3931" s="333"/>
      <c r="C3931" s="755" t="s">
        <v>72</v>
      </c>
      <c r="D3931" s="756" t="s">
        <v>73</v>
      </c>
      <c r="E3931" s="757"/>
      <c r="F3931" s="757"/>
      <c r="G3931" s="757"/>
      <c r="H3931" s="757"/>
      <c r="I3931" s="758"/>
    </row>
    <row r="3932" spans="1:10" ht="15" customHeight="1">
      <c r="A3932" s="333"/>
      <c r="C3932" s="759">
        <v>1</v>
      </c>
      <c r="D3932" s="770" t="s">
        <v>1402</v>
      </c>
      <c r="E3932" s="770"/>
      <c r="F3932" s="760" t="s">
        <v>79</v>
      </c>
      <c r="G3932" s="761">
        <v>1.2</v>
      </c>
      <c r="H3932" s="762">
        <f>BAHAN!$G$44</f>
        <v>485000</v>
      </c>
      <c r="I3932" s="763">
        <f>G3932*H3932</f>
        <v>582000</v>
      </c>
    </row>
    <row r="3933" spans="1:10" ht="15" customHeight="1">
      <c r="A3933" s="333"/>
      <c r="C3933" s="759">
        <v>2</v>
      </c>
      <c r="D3933" s="757" t="s">
        <v>1387</v>
      </c>
      <c r="E3933" s="757"/>
      <c r="F3933" s="760" t="s">
        <v>120</v>
      </c>
      <c r="G3933" s="761">
        <v>252</v>
      </c>
      <c r="H3933" s="762">
        <f>BAHAN!$G$449</f>
        <v>1820</v>
      </c>
      <c r="I3933" s="763">
        <f>G3933*H3933</f>
        <v>458640</v>
      </c>
    </row>
    <row r="3934" spans="1:10" ht="15" customHeight="1">
      <c r="A3934" s="333"/>
      <c r="C3934" s="759">
        <v>3</v>
      </c>
      <c r="D3934" s="770" t="s">
        <v>1405</v>
      </c>
      <c r="E3934" s="770"/>
      <c r="F3934" s="760" t="s">
        <v>79</v>
      </c>
      <c r="G3934" s="761">
        <v>0.44</v>
      </c>
      <c r="H3934" s="762">
        <f>BAHAN!$G$261</f>
        <v>139100</v>
      </c>
      <c r="I3934" s="763">
        <f>G3934*H3934</f>
        <v>61204</v>
      </c>
    </row>
    <row r="3935" spans="1:10" ht="15" customHeight="1">
      <c r="A3935" s="333"/>
      <c r="C3935" s="764" t="s">
        <v>85</v>
      </c>
      <c r="D3935" s="765"/>
      <c r="E3935" s="766"/>
      <c r="F3935" s="766"/>
      <c r="G3935" s="766"/>
      <c r="H3935" s="768"/>
      <c r="I3935" s="208">
        <f>SUM(I3932:I3934)</f>
        <v>1101844</v>
      </c>
    </row>
    <row r="3936" spans="1:10" ht="15" customHeight="1">
      <c r="A3936" s="333"/>
      <c r="C3936" s="755" t="s">
        <v>86</v>
      </c>
      <c r="D3936" s="756" t="s">
        <v>87</v>
      </c>
      <c r="E3936" s="757"/>
      <c r="F3936" s="757"/>
      <c r="G3936" s="757"/>
      <c r="H3936" s="757"/>
      <c r="I3936" s="758"/>
    </row>
    <row r="3937" spans="1:10" ht="15" customHeight="1">
      <c r="A3937" s="333"/>
      <c r="C3937" s="764" t="s">
        <v>88</v>
      </c>
      <c r="D3937" s="765"/>
      <c r="E3937" s="766"/>
      <c r="F3937" s="766"/>
      <c r="G3937" s="766"/>
      <c r="H3937" s="768"/>
      <c r="I3937" s="772">
        <v>0</v>
      </c>
    </row>
    <row r="3938" spans="1:10" ht="15" customHeight="1">
      <c r="A3938" s="333"/>
      <c r="C3938" s="773" t="s">
        <v>89</v>
      </c>
      <c r="D3938" s="774" t="s">
        <v>90</v>
      </c>
      <c r="E3938" s="775"/>
      <c r="F3938" s="775"/>
      <c r="G3938" s="775"/>
      <c r="H3938" s="776"/>
      <c r="I3938" s="777">
        <f>I3937+I3935+I3930</f>
        <v>1489744</v>
      </c>
    </row>
    <row r="3939" spans="1:10" ht="15" customHeight="1">
      <c r="A3939" s="333"/>
      <c r="C3939" s="773" t="s">
        <v>91</v>
      </c>
      <c r="D3939" s="774" t="s">
        <v>977</v>
      </c>
      <c r="E3939" s="775"/>
      <c r="F3939" s="775"/>
      <c r="G3939" s="776"/>
      <c r="H3939" s="1241">
        <f>$M$3</f>
        <v>0.1</v>
      </c>
      <c r="I3939" s="224">
        <f>I3938*H3939</f>
        <v>148974.39999999999</v>
      </c>
    </row>
    <row r="3940" spans="1:10" ht="15" customHeight="1">
      <c r="A3940" s="333"/>
      <c r="C3940" s="778" t="s">
        <v>93</v>
      </c>
      <c r="D3940" s="779" t="s">
        <v>94</v>
      </c>
      <c r="E3940" s="780"/>
      <c r="F3940" s="780"/>
      <c r="G3940" s="780"/>
      <c r="H3940" s="399"/>
      <c r="I3940" s="303">
        <f>SUM(I3938:I3939)</f>
        <v>1638718.4</v>
      </c>
    </row>
    <row r="3941" spans="1:10" ht="15" customHeight="1">
      <c r="A3941" s="333"/>
      <c r="G3941" s="336"/>
      <c r="H3941" s="112"/>
      <c r="I3941" s="47"/>
    </row>
    <row r="3942" spans="1:10" ht="15" customHeight="1">
      <c r="A3942" s="333"/>
      <c r="C3942" s="781" t="s">
        <v>1406</v>
      </c>
      <c r="D3942" s="1367" t="s">
        <v>1407</v>
      </c>
      <c r="E3942" s="1368"/>
      <c r="F3942" s="1368"/>
      <c r="G3942" s="1368"/>
      <c r="H3942" s="1375"/>
      <c r="I3942" s="785">
        <f>ROUNDDOWN(I3959,-2)</f>
        <v>1530500</v>
      </c>
    </row>
    <row r="3943" spans="1:10" ht="15" customHeight="1">
      <c r="A3943" s="333"/>
      <c r="C3943" s="787" t="s">
        <v>65</v>
      </c>
      <c r="D3943" s="788" t="s">
        <v>66</v>
      </c>
      <c r="E3943" s="788" t="s">
        <v>772</v>
      </c>
      <c r="F3943" s="788" t="s">
        <v>669</v>
      </c>
      <c r="G3943" s="788" t="s">
        <v>67</v>
      </c>
      <c r="H3943" s="788" t="s">
        <v>670</v>
      </c>
      <c r="I3943" s="789" t="s">
        <v>671</v>
      </c>
    </row>
    <row r="3944" spans="1:10" ht="15" customHeight="1">
      <c r="A3944" s="333"/>
      <c r="C3944" s="790" t="s">
        <v>69</v>
      </c>
      <c r="D3944" s="791" t="s">
        <v>672</v>
      </c>
      <c r="E3944" s="792"/>
      <c r="F3944" s="792"/>
      <c r="G3944" s="792"/>
      <c r="H3944" s="792"/>
      <c r="I3944" s="793"/>
    </row>
    <row r="3945" spans="1:10" ht="15" customHeight="1">
      <c r="A3945" s="333"/>
      <c r="C3945" s="759">
        <v>1</v>
      </c>
      <c r="D3945" s="757" t="s">
        <v>8</v>
      </c>
      <c r="E3945" s="760" t="s">
        <v>9</v>
      </c>
      <c r="F3945" s="760" t="s">
        <v>10</v>
      </c>
      <c r="G3945" s="761">
        <v>1</v>
      </c>
      <c r="H3945" s="62">
        <v>176000</v>
      </c>
      <c r="I3945" s="763">
        <f>G3945*H3945</f>
        <v>176000</v>
      </c>
    </row>
    <row r="3946" spans="1:10" ht="15" customHeight="1">
      <c r="A3946" s="333"/>
      <c r="B3946" s="113"/>
      <c r="C3946" s="759">
        <v>2</v>
      </c>
      <c r="D3946" s="757" t="s">
        <v>106</v>
      </c>
      <c r="E3946" s="760" t="s">
        <v>14</v>
      </c>
      <c r="F3946" s="760" t="s">
        <v>10</v>
      </c>
      <c r="G3946" s="761">
        <v>0.5</v>
      </c>
      <c r="H3946" s="62">
        <v>186000</v>
      </c>
      <c r="I3946" s="763">
        <f>G3946*H3946</f>
        <v>93000</v>
      </c>
      <c r="J3946" s="47"/>
    </row>
    <row r="3947" spans="1:10" ht="15" customHeight="1">
      <c r="A3947" s="333"/>
      <c r="C3947" s="759">
        <v>3</v>
      </c>
      <c r="D3947" s="757" t="s">
        <v>31</v>
      </c>
      <c r="E3947" s="760" t="s">
        <v>32</v>
      </c>
      <c r="F3947" s="760" t="s">
        <v>10</v>
      </c>
      <c r="G3947" s="761">
        <v>0.1</v>
      </c>
      <c r="H3947" s="62">
        <v>206000</v>
      </c>
      <c r="I3947" s="763">
        <f>G3947*H3947</f>
        <v>20600</v>
      </c>
    </row>
    <row r="3948" spans="1:10" ht="15" customHeight="1">
      <c r="A3948" s="333"/>
      <c r="C3948" s="764" t="s">
        <v>708</v>
      </c>
      <c r="D3948" s="765"/>
      <c r="E3948" s="766"/>
      <c r="F3948" s="766"/>
      <c r="G3948" s="767"/>
      <c r="H3948" s="768"/>
      <c r="I3948" s="208">
        <f>SUM(I3945:I3947)</f>
        <v>289600</v>
      </c>
    </row>
    <row r="3949" spans="1:10" ht="15" customHeight="1">
      <c r="A3949" s="333"/>
      <c r="C3949" s="755" t="s">
        <v>72</v>
      </c>
      <c r="D3949" s="756" t="s">
        <v>73</v>
      </c>
      <c r="E3949" s="757"/>
      <c r="F3949" s="757"/>
      <c r="G3949" s="757"/>
      <c r="H3949" s="757"/>
      <c r="I3949" s="758"/>
    </row>
    <row r="3950" spans="1:10" ht="15" customHeight="1">
      <c r="A3950" s="333"/>
      <c r="C3950" s="759">
        <v>1</v>
      </c>
      <c r="D3950" s="770" t="s">
        <v>1402</v>
      </c>
      <c r="E3950" s="770"/>
      <c r="F3950" s="760" t="s">
        <v>79</v>
      </c>
      <c r="G3950" s="761">
        <v>1.2</v>
      </c>
      <c r="H3950" s="762">
        <f>BAHAN!$G$44</f>
        <v>485000</v>
      </c>
      <c r="I3950" s="763">
        <f>G3950*H3950</f>
        <v>582000</v>
      </c>
    </row>
    <row r="3951" spans="1:10" ht="15" customHeight="1">
      <c r="A3951" s="333"/>
      <c r="C3951" s="759">
        <v>2</v>
      </c>
      <c r="D3951" s="757" t="s">
        <v>1382</v>
      </c>
      <c r="E3951" s="757"/>
      <c r="F3951" s="760" t="s">
        <v>120</v>
      </c>
      <c r="G3951" s="761">
        <v>252</v>
      </c>
      <c r="H3951" s="762">
        <f>BAHAN!$G$449</f>
        <v>1820</v>
      </c>
      <c r="I3951" s="763">
        <f>G3951*H3951</f>
        <v>458640</v>
      </c>
    </row>
    <row r="3952" spans="1:10" ht="15" customHeight="1">
      <c r="A3952" s="333"/>
      <c r="C3952" s="759">
        <v>3</v>
      </c>
      <c r="D3952" s="770" t="s">
        <v>1405</v>
      </c>
      <c r="E3952" s="770"/>
      <c r="F3952" s="760" t="s">
        <v>79</v>
      </c>
      <c r="G3952" s="761">
        <v>0.44</v>
      </c>
      <c r="H3952" s="762">
        <f>BAHAN!$G$261</f>
        <v>139100</v>
      </c>
      <c r="I3952" s="763">
        <f>G3952*H3952</f>
        <v>61204</v>
      </c>
    </row>
    <row r="3953" spans="1:10" ht="15" customHeight="1">
      <c r="A3953" s="333"/>
      <c r="C3953" s="764" t="s">
        <v>85</v>
      </c>
      <c r="D3953" s="765"/>
      <c r="E3953" s="766"/>
      <c r="F3953" s="766"/>
      <c r="G3953" s="766"/>
      <c r="H3953" s="768"/>
      <c r="I3953" s="208">
        <f>SUM(I3950:I3952)</f>
        <v>1101844</v>
      </c>
    </row>
    <row r="3954" spans="1:10" ht="15" customHeight="1">
      <c r="A3954" s="333"/>
      <c r="C3954" s="755" t="s">
        <v>86</v>
      </c>
      <c r="D3954" s="756" t="s">
        <v>87</v>
      </c>
      <c r="E3954" s="757"/>
      <c r="F3954" s="757"/>
      <c r="G3954" s="757"/>
      <c r="H3954" s="757"/>
      <c r="I3954" s="758"/>
    </row>
    <row r="3955" spans="1:10" ht="15" customHeight="1">
      <c r="A3955" s="333"/>
      <c r="C3955" s="794" t="s">
        <v>674</v>
      </c>
      <c r="D3955" s="757" t="s">
        <v>1287</v>
      </c>
      <c r="E3955" s="757"/>
      <c r="F3955" s="760" t="s">
        <v>778</v>
      </c>
      <c r="G3955" s="795">
        <v>4.4299999999999999E-2</v>
      </c>
      <c r="H3955" s="762">
        <v>1</v>
      </c>
      <c r="I3955" s="763">
        <f>G3955*H3955</f>
        <v>4.4299999999999999E-2</v>
      </c>
    </row>
    <row r="3956" spans="1:10" ht="15" customHeight="1">
      <c r="A3956" s="333"/>
      <c r="C3956" s="764" t="s">
        <v>88</v>
      </c>
      <c r="D3956" s="765"/>
      <c r="E3956" s="766"/>
      <c r="F3956" s="766"/>
      <c r="G3956" s="766"/>
      <c r="H3956" s="768"/>
      <c r="I3956" s="208">
        <f>SUM(I3955)</f>
        <v>4.4299999999999999E-2</v>
      </c>
    </row>
    <row r="3957" spans="1:10" ht="15" customHeight="1">
      <c r="A3957" s="333"/>
      <c r="C3957" s="773" t="s">
        <v>89</v>
      </c>
      <c r="D3957" s="774" t="s">
        <v>90</v>
      </c>
      <c r="E3957" s="775"/>
      <c r="F3957" s="775"/>
      <c r="G3957" s="775"/>
      <c r="H3957" s="776"/>
      <c r="I3957" s="777">
        <f>I3956+I3953+I3948</f>
        <v>1391444.0443</v>
      </c>
    </row>
    <row r="3958" spans="1:10" ht="15" customHeight="1">
      <c r="A3958" s="333"/>
      <c r="C3958" s="773" t="s">
        <v>91</v>
      </c>
      <c r="D3958" s="774" t="s">
        <v>977</v>
      </c>
      <c r="E3958" s="775"/>
      <c r="F3958" s="775"/>
      <c r="G3958" s="776"/>
      <c r="H3958" s="226">
        <f>$M$3</f>
        <v>0.1</v>
      </c>
      <c r="I3958" s="224">
        <f>I3957*H3958</f>
        <v>139144.40443</v>
      </c>
    </row>
    <row r="3959" spans="1:10" ht="15" customHeight="1">
      <c r="A3959" s="333"/>
      <c r="C3959" s="778" t="s">
        <v>93</v>
      </c>
      <c r="D3959" s="779" t="s">
        <v>94</v>
      </c>
      <c r="E3959" s="780"/>
      <c r="F3959" s="780"/>
      <c r="G3959" s="780"/>
      <c r="H3959" s="399"/>
      <c r="I3959" s="303">
        <f>SUM(I3957:I3958)</f>
        <v>1530588.4487299998</v>
      </c>
    </row>
    <row r="3960" spans="1:10" ht="15" customHeight="1">
      <c r="A3960" s="333"/>
      <c r="C3960" s="46"/>
      <c r="D3960" s="46"/>
      <c r="G3960" s="102"/>
      <c r="H3960" s="112"/>
      <c r="I3960" s="47"/>
    </row>
    <row r="3961" spans="1:10" ht="15" customHeight="1">
      <c r="A3961" s="333"/>
      <c r="C3961" s="781" t="s">
        <v>1408</v>
      </c>
      <c r="D3961" s="798" t="s">
        <v>1409</v>
      </c>
      <c r="E3961" s="799"/>
      <c r="F3961" s="799"/>
      <c r="G3961" s="799"/>
      <c r="H3961" s="799"/>
      <c r="I3961" s="785">
        <f>ROUNDDOWN(I3977,-2)</f>
        <v>1545500</v>
      </c>
    </row>
    <row r="3962" spans="1:10" ht="15" customHeight="1">
      <c r="A3962" s="333"/>
      <c r="C3962" s="800" t="s">
        <v>65</v>
      </c>
      <c r="D3962" s="801" t="s">
        <v>66</v>
      </c>
      <c r="E3962" s="801" t="s">
        <v>772</v>
      </c>
      <c r="F3962" s="801" t="s">
        <v>669</v>
      </c>
      <c r="G3962" s="801" t="s">
        <v>67</v>
      </c>
      <c r="H3962" s="801" t="s">
        <v>670</v>
      </c>
      <c r="I3962" s="802" t="s">
        <v>671</v>
      </c>
    </row>
    <row r="3963" spans="1:10" ht="15" customHeight="1">
      <c r="A3963" s="333"/>
      <c r="C3963" s="800" t="s">
        <v>69</v>
      </c>
      <c r="D3963" s="803" t="s">
        <v>672</v>
      </c>
      <c r="E3963" s="804"/>
      <c r="F3963" s="804"/>
      <c r="G3963" s="804"/>
      <c r="H3963" s="804"/>
      <c r="I3963" s="805"/>
    </row>
    <row r="3964" spans="1:10" ht="15" customHeight="1">
      <c r="A3964" s="333"/>
      <c r="C3964" s="806">
        <v>1</v>
      </c>
      <c r="D3964" s="804" t="s">
        <v>8</v>
      </c>
      <c r="E3964" s="807" t="s">
        <v>9</v>
      </c>
      <c r="F3964" s="807" t="s">
        <v>10</v>
      </c>
      <c r="G3964" s="808">
        <v>1.5</v>
      </c>
      <c r="H3964" s="62">
        <v>176000</v>
      </c>
      <c r="I3964" s="810">
        <f>G3964*H3964</f>
        <v>264000</v>
      </c>
    </row>
    <row r="3965" spans="1:10" ht="15" customHeight="1">
      <c r="A3965" s="333"/>
      <c r="C3965" s="806">
        <v>2</v>
      </c>
      <c r="D3965" s="804" t="s">
        <v>106</v>
      </c>
      <c r="E3965" s="807" t="s">
        <v>14</v>
      </c>
      <c r="F3965" s="807" t="s">
        <v>10</v>
      </c>
      <c r="G3965" s="808">
        <v>0.5</v>
      </c>
      <c r="H3965" s="62">
        <v>186000</v>
      </c>
      <c r="I3965" s="810">
        <f>G3965*H3965</f>
        <v>93000</v>
      </c>
    </row>
    <row r="3966" spans="1:10" ht="15" customHeight="1">
      <c r="A3966" s="333"/>
      <c r="B3966" s="113"/>
      <c r="C3966" s="806">
        <v>3</v>
      </c>
      <c r="D3966" s="804" t="s">
        <v>31</v>
      </c>
      <c r="E3966" s="807" t="s">
        <v>32</v>
      </c>
      <c r="F3966" s="807" t="s">
        <v>10</v>
      </c>
      <c r="G3966" s="808">
        <v>0.15</v>
      </c>
      <c r="H3966" s="62">
        <v>206000</v>
      </c>
      <c r="I3966" s="810">
        <f>G3966*H3966</f>
        <v>30900</v>
      </c>
      <c r="J3966" s="47"/>
    </row>
    <row r="3967" spans="1:10" ht="15" customHeight="1">
      <c r="A3967" s="333"/>
      <c r="C3967" s="811" t="s">
        <v>708</v>
      </c>
      <c r="D3967" s="812"/>
      <c r="E3967" s="813"/>
      <c r="F3967" s="813"/>
      <c r="G3967" s="814"/>
      <c r="H3967" s="813"/>
      <c r="I3967" s="480">
        <f>SUM(I3964:I3966)</f>
        <v>387900</v>
      </c>
    </row>
    <row r="3968" spans="1:10" ht="15" customHeight="1">
      <c r="A3968" s="333"/>
      <c r="C3968" s="800" t="s">
        <v>72</v>
      </c>
      <c r="D3968" s="803" t="s">
        <v>73</v>
      </c>
      <c r="E3968" s="804"/>
      <c r="F3968" s="804"/>
      <c r="G3968" s="804"/>
      <c r="H3968" s="804"/>
      <c r="I3968" s="805"/>
    </row>
    <row r="3969" spans="1:9" ht="15" customHeight="1">
      <c r="A3969" s="333"/>
      <c r="C3969" s="806">
        <v>1</v>
      </c>
      <c r="D3969" s="815" t="s">
        <v>1402</v>
      </c>
      <c r="E3969" s="815"/>
      <c r="F3969" s="807" t="s">
        <v>79</v>
      </c>
      <c r="G3969" s="808">
        <v>1.2</v>
      </c>
      <c r="H3969" s="762">
        <f>BAHAN!$G$44</f>
        <v>485000</v>
      </c>
      <c r="I3969" s="810">
        <f>G3969*H3969</f>
        <v>582000</v>
      </c>
    </row>
    <row r="3970" spans="1:9" ht="15" customHeight="1">
      <c r="A3970" s="333"/>
      <c r="C3970" s="806">
        <v>2</v>
      </c>
      <c r="D3970" s="804" t="s">
        <v>1382</v>
      </c>
      <c r="E3970" s="804"/>
      <c r="F3970" s="807" t="s">
        <v>120</v>
      </c>
      <c r="G3970" s="808">
        <v>202</v>
      </c>
      <c r="H3970" s="762">
        <f>BAHAN!$G$449</f>
        <v>1820</v>
      </c>
      <c r="I3970" s="810">
        <f>G3970*H3970</f>
        <v>367640</v>
      </c>
    </row>
    <row r="3971" spans="1:9" ht="15" customHeight="1">
      <c r="A3971" s="333"/>
      <c r="C3971" s="806">
        <v>3</v>
      </c>
      <c r="D3971" s="815" t="s">
        <v>1405</v>
      </c>
      <c r="E3971" s="815"/>
      <c r="F3971" s="807" t="s">
        <v>79</v>
      </c>
      <c r="G3971" s="808">
        <v>0.48499999999999999</v>
      </c>
      <c r="H3971" s="762">
        <f>BAHAN!$G$261</f>
        <v>139100</v>
      </c>
      <c r="I3971" s="810">
        <f>G3971*H3971</f>
        <v>67463.5</v>
      </c>
    </row>
    <row r="3972" spans="1:9" ht="15" customHeight="1">
      <c r="A3972" s="333"/>
      <c r="C3972" s="811" t="s">
        <v>85</v>
      </c>
      <c r="D3972" s="812"/>
      <c r="E3972" s="813"/>
      <c r="F3972" s="813"/>
      <c r="G3972" s="813"/>
      <c r="H3972" s="813"/>
      <c r="I3972" s="480">
        <f>SUM(I3969:I3971)</f>
        <v>1017103.5</v>
      </c>
    </row>
    <row r="3973" spans="1:9" ht="15" customHeight="1">
      <c r="A3973" s="333"/>
      <c r="C3973" s="800" t="s">
        <v>86</v>
      </c>
      <c r="D3973" s="803" t="s">
        <v>87</v>
      </c>
      <c r="E3973" s="804"/>
      <c r="F3973" s="804"/>
      <c r="G3973" s="804"/>
      <c r="H3973" s="804"/>
      <c r="I3973" s="805"/>
    </row>
    <row r="3974" spans="1:9" ht="15" customHeight="1">
      <c r="A3974" s="333"/>
      <c r="C3974" s="811" t="s">
        <v>88</v>
      </c>
      <c r="D3974" s="812"/>
      <c r="E3974" s="813"/>
      <c r="F3974" s="813"/>
      <c r="G3974" s="813"/>
      <c r="H3974" s="813"/>
      <c r="I3974" s="816">
        <v>0</v>
      </c>
    </row>
    <row r="3975" spans="1:9" ht="15" customHeight="1">
      <c r="A3975" s="333"/>
      <c r="C3975" s="817" t="s">
        <v>89</v>
      </c>
      <c r="D3975" s="818" t="s">
        <v>90</v>
      </c>
      <c r="E3975" s="819"/>
      <c r="F3975" s="819"/>
      <c r="G3975" s="819"/>
      <c r="H3975" s="819"/>
      <c r="I3975" s="820">
        <f>I3974+I3972+I3967</f>
        <v>1405003.5</v>
      </c>
    </row>
    <row r="3976" spans="1:9" ht="15" customHeight="1">
      <c r="A3976" s="333"/>
      <c r="C3976" s="817" t="s">
        <v>91</v>
      </c>
      <c r="D3976" s="818" t="s">
        <v>977</v>
      </c>
      <c r="E3976" s="819"/>
      <c r="F3976" s="819"/>
      <c r="G3976" s="819"/>
      <c r="H3976" s="372">
        <f>$M$3</f>
        <v>0.1</v>
      </c>
      <c r="I3976" s="441">
        <f>I3975*H3976</f>
        <v>140500.35</v>
      </c>
    </row>
    <row r="3977" spans="1:9" ht="15" customHeight="1">
      <c r="A3977" s="333"/>
      <c r="C3977" s="817" t="s">
        <v>93</v>
      </c>
      <c r="D3977" s="818" t="s">
        <v>94</v>
      </c>
      <c r="E3977" s="819"/>
      <c r="F3977" s="819"/>
      <c r="G3977" s="819"/>
      <c r="H3977" s="370"/>
      <c r="I3977" s="442">
        <f>SUM(I3975:I3976)</f>
        <v>1545503.85</v>
      </c>
    </row>
    <row r="3978" spans="1:9" ht="15" customHeight="1">
      <c r="A3978" s="333"/>
      <c r="D3978" s="46"/>
      <c r="F3978" s="335"/>
      <c r="G3978" s="336"/>
      <c r="H3978" s="112"/>
      <c r="I3978" s="47"/>
    </row>
    <row r="3979" spans="1:9" ht="15" customHeight="1">
      <c r="A3979" s="333"/>
      <c r="C3979" s="781" t="s">
        <v>1410</v>
      </c>
      <c r="D3979" s="1367" t="s">
        <v>1411</v>
      </c>
      <c r="E3979" s="1368"/>
      <c r="F3979" s="1368"/>
      <c r="G3979" s="1368"/>
      <c r="H3979" s="1375"/>
      <c r="I3979" s="785">
        <f>ROUNDDOWN(I3996,-2)</f>
        <v>1437300</v>
      </c>
    </row>
    <row r="3980" spans="1:9" ht="15" customHeight="1">
      <c r="A3980" s="333"/>
      <c r="C3980" s="752" t="s">
        <v>65</v>
      </c>
      <c r="D3980" s="753" t="s">
        <v>66</v>
      </c>
      <c r="E3980" s="753" t="s">
        <v>772</v>
      </c>
      <c r="F3980" s="753" t="s">
        <v>669</v>
      </c>
      <c r="G3980" s="753" t="s">
        <v>67</v>
      </c>
      <c r="H3980" s="753" t="s">
        <v>670</v>
      </c>
      <c r="I3980" s="754" t="s">
        <v>671</v>
      </c>
    </row>
    <row r="3981" spans="1:9" ht="15" customHeight="1">
      <c r="A3981" s="333"/>
      <c r="C3981" s="755" t="s">
        <v>69</v>
      </c>
      <c r="D3981" s="756" t="s">
        <v>672</v>
      </c>
      <c r="E3981" s="756"/>
      <c r="F3981" s="756"/>
      <c r="G3981" s="756"/>
      <c r="H3981" s="756"/>
      <c r="I3981" s="786"/>
    </row>
    <row r="3982" spans="1:9" ht="15" customHeight="1">
      <c r="A3982" s="333"/>
      <c r="C3982" s="759">
        <v>1</v>
      </c>
      <c r="D3982" s="757" t="s">
        <v>8</v>
      </c>
      <c r="E3982" s="757" t="s">
        <v>9</v>
      </c>
      <c r="F3982" s="760" t="s">
        <v>10</v>
      </c>
      <c r="G3982" s="761">
        <v>1</v>
      </c>
      <c r="H3982" s="62">
        <v>176000</v>
      </c>
      <c r="I3982" s="763">
        <f>G3982*H3982</f>
        <v>176000</v>
      </c>
    </row>
    <row r="3983" spans="1:9" ht="15" customHeight="1">
      <c r="A3983" s="333"/>
      <c r="C3983" s="759">
        <v>2</v>
      </c>
      <c r="D3983" s="757" t="s">
        <v>106</v>
      </c>
      <c r="E3983" s="757" t="s">
        <v>14</v>
      </c>
      <c r="F3983" s="760" t="s">
        <v>10</v>
      </c>
      <c r="G3983" s="761">
        <v>0.5</v>
      </c>
      <c r="H3983" s="62">
        <v>186000</v>
      </c>
      <c r="I3983" s="763">
        <f>G3983*H3983</f>
        <v>93000</v>
      </c>
    </row>
    <row r="3984" spans="1:9" ht="15" customHeight="1">
      <c r="A3984" s="333"/>
      <c r="C3984" s="759">
        <v>3</v>
      </c>
      <c r="D3984" s="757" t="s">
        <v>31</v>
      </c>
      <c r="E3984" s="757" t="s">
        <v>32</v>
      </c>
      <c r="F3984" s="760" t="s">
        <v>10</v>
      </c>
      <c r="G3984" s="761">
        <v>0.1</v>
      </c>
      <c r="H3984" s="62">
        <v>206000</v>
      </c>
      <c r="I3984" s="763">
        <f>G3984*H3984</f>
        <v>20600</v>
      </c>
    </row>
    <row r="3985" spans="1:10" ht="15" customHeight="1">
      <c r="A3985" s="333"/>
      <c r="C3985" s="764" t="s">
        <v>708</v>
      </c>
      <c r="D3985" s="765"/>
      <c r="E3985" s="766"/>
      <c r="F3985" s="766"/>
      <c r="G3985" s="767"/>
      <c r="H3985" s="768"/>
      <c r="I3985" s="208">
        <f>SUM(I3982:I3984)</f>
        <v>289600</v>
      </c>
    </row>
    <row r="3986" spans="1:10" ht="15" customHeight="1">
      <c r="A3986" s="333"/>
      <c r="B3986" s="113"/>
      <c r="C3986" s="755" t="s">
        <v>72</v>
      </c>
      <c r="D3986" s="756" t="s">
        <v>73</v>
      </c>
      <c r="E3986" s="757"/>
      <c r="F3986" s="757"/>
      <c r="G3986" s="757"/>
      <c r="H3986" s="757"/>
      <c r="I3986" s="758"/>
      <c r="J3986" s="47"/>
    </row>
    <row r="3987" spans="1:10" ht="15" customHeight="1">
      <c r="A3987" s="333"/>
      <c r="C3987" s="759">
        <v>1</v>
      </c>
      <c r="D3987" s="770" t="s">
        <v>1402</v>
      </c>
      <c r="E3987" s="770"/>
      <c r="F3987" s="760" t="s">
        <v>79</v>
      </c>
      <c r="G3987" s="761">
        <v>1.2</v>
      </c>
      <c r="H3987" s="762">
        <f>BAHAN!$G$44</f>
        <v>485000</v>
      </c>
      <c r="I3987" s="763">
        <f>G3987*H3987</f>
        <v>582000</v>
      </c>
    </row>
    <row r="3988" spans="1:10" ht="15" customHeight="1">
      <c r="A3988" s="333"/>
      <c r="C3988" s="759">
        <v>2</v>
      </c>
      <c r="D3988" s="757" t="s">
        <v>1387</v>
      </c>
      <c r="E3988" s="757"/>
      <c r="F3988" s="760" t="s">
        <v>120</v>
      </c>
      <c r="G3988" s="761">
        <v>202</v>
      </c>
      <c r="H3988" s="762">
        <f>BAHAN!$G$449</f>
        <v>1820</v>
      </c>
      <c r="I3988" s="763">
        <f>G3988*H3988</f>
        <v>367640</v>
      </c>
    </row>
    <row r="3989" spans="1:10" ht="15" customHeight="1">
      <c r="A3989" s="333"/>
      <c r="C3989" s="759">
        <v>3</v>
      </c>
      <c r="D3989" s="770" t="s">
        <v>1405</v>
      </c>
      <c r="E3989" s="770"/>
      <c r="F3989" s="760" t="s">
        <v>79</v>
      </c>
      <c r="G3989" s="761">
        <v>0.48499999999999999</v>
      </c>
      <c r="H3989" s="762">
        <f>BAHAN!$G$261</f>
        <v>139100</v>
      </c>
      <c r="I3989" s="763">
        <f>G3989*H3989</f>
        <v>67463.5</v>
      </c>
    </row>
    <row r="3990" spans="1:10" ht="15" customHeight="1">
      <c r="A3990" s="333"/>
      <c r="C3990" s="764" t="s">
        <v>85</v>
      </c>
      <c r="D3990" s="765"/>
      <c r="E3990" s="766"/>
      <c r="F3990" s="766"/>
      <c r="G3990" s="766"/>
      <c r="H3990" s="768"/>
      <c r="I3990" s="208">
        <f>SUM(I3987:I3989)</f>
        <v>1017103.5</v>
      </c>
    </row>
    <row r="3991" spans="1:10" ht="15" customHeight="1">
      <c r="A3991" s="333"/>
      <c r="C3991" s="755" t="s">
        <v>86</v>
      </c>
      <c r="D3991" s="756" t="s">
        <v>87</v>
      </c>
      <c r="E3991" s="757"/>
      <c r="F3991" s="757"/>
      <c r="G3991" s="757"/>
      <c r="H3991" s="757"/>
      <c r="I3991" s="758"/>
    </row>
    <row r="3992" spans="1:10" ht="15" customHeight="1">
      <c r="A3992" s="333"/>
      <c r="C3992" s="794" t="s">
        <v>674</v>
      </c>
      <c r="D3992" s="757" t="s">
        <v>1287</v>
      </c>
      <c r="E3992" s="757"/>
      <c r="F3992" s="760" t="s">
        <v>778</v>
      </c>
      <c r="G3992" s="795">
        <v>4.4299999999999999E-2</v>
      </c>
      <c r="H3992" s="762">
        <v>1</v>
      </c>
      <c r="I3992" s="763">
        <f>G3992*H3992</f>
        <v>4.4299999999999999E-2</v>
      </c>
    </row>
    <row r="3993" spans="1:10" ht="15" customHeight="1">
      <c r="A3993" s="333"/>
      <c r="C3993" s="764" t="s">
        <v>88</v>
      </c>
      <c r="D3993" s="765"/>
      <c r="E3993" s="766"/>
      <c r="F3993" s="766"/>
      <c r="G3993" s="766"/>
      <c r="H3993" s="768"/>
      <c r="I3993" s="208">
        <f>SUM(I3992)</f>
        <v>4.4299999999999999E-2</v>
      </c>
    </row>
    <row r="3994" spans="1:10" ht="15" customHeight="1">
      <c r="A3994" s="333"/>
      <c r="C3994" s="773" t="s">
        <v>89</v>
      </c>
      <c r="D3994" s="774" t="s">
        <v>90</v>
      </c>
      <c r="E3994" s="775"/>
      <c r="F3994" s="775"/>
      <c r="G3994" s="775"/>
      <c r="H3994" s="776"/>
      <c r="I3994" s="777">
        <f>I3993+I3990+I3985</f>
        <v>1306703.5443</v>
      </c>
    </row>
    <row r="3995" spans="1:10" ht="15" customHeight="1">
      <c r="A3995" s="333"/>
      <c r="C3995" s="773" t="s">
        <v>91</v>
      </c>
      <c r="D3995" s="774" t="s">
        <v>977</v>
      </c>
      <c r="E3995" s="775"/>
      <c r="F3995" s="775"/>
      <c r="G3995" s="776"/>
      <c r="H3995" s="226">
        <f>$M$3</f>
        <v>0.1</v>
      </c>
      <c r="I3995" s="224">
        <f>I3994*H3995</f>
        <v>130670.35443000001</v>
      </c>
    </row>
    <row r="3996" spans="1:10" ht="15" customHeight="1">
      <c r="A3996" s="333"/>
      <c r="C3996" s="778" t="s">
        <v>93</v>
      </c>
      <c r="D3996" s="779" t="s">
        <v>94</v>
      </c>
      <c r="E3996" s="780"/>
      <c r="F3996" s="780"/>
      <c r="G3996" s="780"/>
      <c r="H3996" s="399"/>
      <c r="I3996" s="303">
        <f>SUM(I3994:I3995)</f>
        <v>1437373.89873</v>
      </c>
    </row>
    <row r="3997" spans="1:10" ht="15" customHeight="1">
      <c r="A3997" s="333"/>
      <c r="D3997" s="46"/>
      <c r="F3997" s="335"/>
      <c r="G3997" s="336"/>
      <c r="H3997" s="112"/>
      <c r="I3997" s="47"/>
    </row>
    <row r="3998" spans="1:10" ht="15" customHeight="1">
      <c r="A3998" s="333"/>
      <c r="C3998" s="781" t="s">
        <v>1412</v>
      </c>
      <c r="D3998" s="796" t="s">
        <v>1413</v>
      </c>
      <c r="E3998" s="783"/>
      <c r="F3998" s="783"/>
      <c r="G3998" s="783"/>
      <c r="H3998" s="783"/>
      <c r="I3998" s="785">
        <f>ROUNDDOWN(I4014,-2)</f>
        <v>1472700</v>
      </c>
    </row>
    <row r="3999" spans="1:10" ht="15" customHeight="1">
      <c r="A3999" s="333"/>
      <c r="C3999" s="752" t="s">
        <v>65</v>
      </c>
      <c r="D3999" s="753" t="s">
        <v>66</v>
      </c>
      <c r="E3999" s="753" t="s">
        <v>772</v>
      </c>
      <c r="F3999" s="753" t="s">
        <v>669</v>
      </c>
      <c r="G3999" s="753" t="s">
        <v>67</v>
      </c>
      <c r="H3999" s="753" t="s">
        <v>670</v>
      </c>
      <c r="I3999" s="754" t="s">
        <v>671</v>
      </c>
    </row>
    <row r="4000" spans="1:10" ht="15" customHeight="1">
      <c r="A4000" s="333"/>
      <c r="C4000" s="755" t="s">
        <v>69</v>
      </c>
      <c r="D4000" s="756" t="s">
        <v>672</v>
      </c>
      <c r="E4000" s="757"/>
      <c r="F4000" s="757"/>
      <c r="G4000" s="757"/>
      <c r="H4000" s="757"/>
      <c r="I4000" s="758"/>
    </row>
    <row r="4001" spans="1:10" ht="15" customHeight="1">
      <c r="A4001" s="333"/>
      <c r="C4001" s="759">
        <v>1</v>
      </c>
      <c r="D4001" s="757" t="s">
        <v>8</v>
      </c>
      <c r="E4001" s="757" t="s">
        <v>9</v>
      </c>
      <c r="F4001" s="760" t="s">
        <v>10</v>
      </c>
      <c r="G4001" s="761">
        <v>1.5</v>
      </c>
      <c r="H4001" s="62">
        <v>176000</v>
      </c>
      <c r="I4001" s="763">
        <f>G4001*H4001</f>
        <v>264000</v>
      </c>
    </row>
    <row r="4002" spans="1:10" ht="15" customHeight="1">
      <c r="A4002" s="333"/>
      <c r="C4002" s="759">
        <v>2</v>
      </c>
      <c r="D4002" s="757" t="s">
        <v>106</v>
      </c>
      <c r="E4002" s="757" t="s">
        <v>14</v>
      </c>
      <c r="F4002" s="760" t="s">
        <v>10</v>
      </c>
      <c r="G4002" s="761">
        <v>0.5</v>
      </c>
      <c r="H4002" s="62">
        <v>186000</v>
      </c>
      <c r="I4002" s="763">
        <f>G4002*H4002</f>
        <v>93000</v>
      </c>
    </row>
    <row r="4003" spans="1:10" ht="15" customHeight="1">
      <c r="A4003" s="333"/>
      <c r="C4003" s="759">
        <v>3</v>
      </c>
      <c r="D4003" s="757" t="s">
        <v>31</v>
      </c>
      <c r="E4003" s="757" t="s">
        <v>32</v>
      </c>
      <c r="F4003" s="760" t="s">
        <v>10</v>
      </c>
      <c r="G4003" s="761">
        <v>0.15</v>
      </c>
      <c r="H4003" s="62">
        <v>206000</v>
      </c>
      <c r="I4003" s="763">
        <f>G4003*H4003</f>
        <v>30900</v>
      </c>
    </row>
    <row r="4004" spans="1:10" ht="15" customHeight="1">
      <c r="A4004" s="333"/>
      <c r="C4004" s="764" t="s">
        <v>708</v>
      </c>
      <c r="D4004" s="765"/>
      <c r="E4004" s="766"/>
      <c r="F4004" s="766"/>
      <c r="G4004" s="767"/>
      <c r="H4004" s="768"/>
      <c r="I4004" s="208">
        <f>SUM(I4001:I4003)</f>
        <v>387900</v>
      </c>
    </row>
    <row r="4005" spans="1:10" ht="15" customHeight="1">
      <c r="A4005" s="333"/>
      <c r="C4005" s="755" t="s">
        <v>72</v>
      </c>
      <c r="D4005" s="756" t="s">
        <v>73</v>
      </c>
      <c r="E4005" s="757"/>
      <c r="F4005" s="757"/>
      <c r="G4005" s="757"/>
      <c r="H4005" s="757"/>
      <c r="I4005" s="758"/>
    </row>
    <row r="4006" spans="1:10" ht="15" customHeight="1">
      <c r="A4006" s="333"/>
      <c r="B4006" s="113"/>
      <c r="C4006" s="759">
        <v>1</v>
      </c>
      <c r="D4006" s="770" t="s">
        <v>1402</v>
      </c>
      <c r="E4006" s="770"/>
      <c r="F4006" s="760" t="s">
        <v>79</v>
      </c>
      <c r="G4006" s="761">
        <v>1.2</v>
      </c>
      <c r="H4006" s="762">
        <f>BAHAN!$G$44</f>
        <v>485000</v>
      </c>
      <c r="I4006" s="763">
        <f>G4006*H4006</f>
        <v>582000</v>
      </c>
      <c r="J4006" s="47"/>
    </row>
    <row r="4007" spans="1:10" ht="15" customHeight="1">
      <c r="A4007" s="333"/>
      <c r="C4007" s="759">
        <v>2</v>
      </c>
      <c r="D4007" s="757" t="s">
        <v>1382</v>
      </c>
      <c r="E4007" s="757"/>
      <c r="F4007" s="760" t="s">
        <v>120</v>
      </c>
      <c r="G4007" s="761">
        <v>163</v>
      </c>
      <c r="H4007" s="762">
        <f>BAHAN!$G$449</f>
        <v>1820</v>
      </c>
      <c r="I4007" s="763">
        <f>G4007*H4007</f>
        <v>296660</v>
      </c>
    </row>
    <row r="4008" spans="1:10" ht="15" customHeight="1">
      <c r="A4008" s="333"/>
      <c r="C4008" s="759">
        <v>3</v>
      </c>
      <c r="D4008" s="770" t="s">
        <v>1405</v>
      </c>
      <c r="E4008" s="770"/>
      <c r="F4008" s="760" t="s">
        <v>79</v>
      </c>
      <c r="G4008" s="761">
        <v>0.52</v>
      </c>
      <c r="H4008" s="762">
        <f>BAHAN!$G$261</f>
        <v>139100</v>
      </c>
      <c r="I4008" s="763">
        <f>G4008*H4008</f>
        <v>72332</v>
      </c>
    </row>
    <row r="4009" spans="1:10" ht="15" customHeight="1">
      <c r="A4009" s="333"/>
      <c r="C4009" s="764" t="s">
        <v>85</v>
      </c>
      <c r="D4009" s="765"/>
      <c r="E4009" s="766"/>
      <c r="F4009" s="766"/>
      <c r="G4009" s="766"/>
      <c r="H4009" s="768"/>
      <c r="I4009" s="208">
        <f>SUM(I4006:I4008)</f>
        <v>950992</v>
      </c>
    </row>
    <row r="4010" spans="1:10" ht="15" customHeight="1">
      <c r="A4010" s="333"/>
      <c r="C4010" s="755" t="s">
        <v>86</v>
      </c>
      <c r="D4010" s="756" t="s">
        <v>87</v>
      </c>
      <c r="E4010" s="757"/>
      <c r="F4010" s="757"/>
      <c r="G4010" s="757"/>
      <c r="H4010" s="757"/>
      <c r="I4010" s="758"/>
    </row>
    <row r="4011" spans="1:10" ht="15" customHeight="1">
      <c r="A4011" s="333"/>
      <c r="C4011" s="764" t="s">
        <v>88</v>
      </c>
      <c r="D4011" s="765"/>
      <c r="E4011" s="766"/>
      <c r="F4011" s="766"/>
      <c r="G4011" s="766"/>
      <c r="H4011" s="768"/>
      <c r="I4011" s="772">
        <v>0</v>
      </c>
    </row>
    <row r="4012" spans="1:10" ht="15" customHeight="1">
      <c r="A4012" s="333"/>
      <c r="C4012" s="773" t="s">
        <v>89</v>
      </c>
      <c r="D4012" s="774" t="s">
        <v>90</v>
      </c>
      <c r="E4012" s="775"/>
      <c r="F4012" s="775"/>
      <c r="G4012" s="775"/>
      <c r="H4012" s="776"/>
      <c r="I4012" s="777">
        <f>I4011+I4009+I4004</f>
        <v>1338892</v>
      </c>
    </row>
    <row r="4013" spans="1:10" ht="15" customHeight="1">
      <c r="A4013" s="333"/>
      <c r="C4013" s="797" t="s">
        <v>91</v>
      </c>
      <c r="D4013" s="821" t="s">
        <v>977</v>
      </c>
      <c r="E4013" s="822"/>
      <c r="F4013" s="822"/>
      <c r="G4013" s="823"/>
      <c r="H4013" s="226">
        <f>$M$3</f>
        <v>0.1</v>
      </c>
      <c r="I4013" s="224">
        <f>I4012*H4013</f>
        <v>133889.20000000001</v>
      </c>
    </row>
    <row r="4014" spans="1:10" ht="15" customHeight="1">
      <c r="A4014" s="333"/>
      <c r="C4014" s="824" t="s">
        <v>93</v>
      </c>
      <c r="D4014" s="825" t="s">
        <v>94</v>
      </c>
      <c r="E4014" s="826"/>
      <c r="F4014" s="826"/>
      <c r="G4014" s="826"/>
      <c r="H4014" s="399"/>
      <c r="I4014" s="303">
        <f>SUM(I4012:I4013)</f>
        <v>1472781.2</v>
      </c>
    </row>
    <row r="4015" spans="1:10" ht="15" customHeight="1">
      <c r="A4015" s="333"/>
      <c r="D4015" s="46"/>
      <c r="F4015" s="335"/>
      <c r="G4015" s="336"/>
      <c r="H4015" s="112"/>
      <c r="I4015" s="47"/>
    </row>
    <row r="4016" spans="1:10" ht="15" customHeight="1">
      <c r="A4016" s="333"/>
      <c r="C4016" s="781" t="s">
        <v>1414</v>
      </c>
      <c r="D4016" s="1367" t="s">
        <v>1415</v>
      </c>
      <c r="E4016" s="1368"/>
      <c r="F4016" s="1368"/>
      <c r="G4016" s="1368"/>
      <c r="H4016" s="1368"/>
      <c r="I4016" s="785">
        <f>ROUNDDOWN(I4033,-2)</f>
        <v>1374300</v>
      </c>
    </row>
    <row r="4017" spans="1:10" ht="15" customHeight="1">
      <c r="A4017" s="333"/>
      <c r="C4017" s="752" t="s">
        <v>65</v>
      </c>
      <c r="D4017" s="753" t="s">
        <v>66</v>
      </c>
      <c r="E4017" s="753"/>
      <c r="F4017" s="753" t="s">
        <v>669</v>
      </c>
      <c r="G4017" s="753" t="s">
        <v>67</v>
      </c>
      <c r="H4017" s="753" t="s">
        <v>670</v>
      </c>
      <c r="I4017" s="754" t="s">
        <v>671</v>
      </c>
    </row>
    <row r="4018" spans="1:10" ht="15" customHeight="1">
      <c r="A4018" s="333"/>
      <c r="C4018" s="755" t="s">
        <v>69</v>
      </c>
      <c r="D4018" s="756" t="s">
        <v>672</v>
      </c>
      <c r="E4018" s="827" t="s">
        <v>772</v>
      </c>
      <c r="F4018" s="756"/>
      <c r="G4018" s="756"/>
      <c r="H4018" s="756"/>
      <c r="I4018" s="786"/>
    </row>
    <row r="4019" spans="1:10" ht="15" customHeight="1">
      <c r="A4019" s="333"/>
      <c r="C4019" s="759">
        <v>1</v>
      </c>
      <c r="D4019" s="757" t="s">
        <v>8</v>
      </c>
      <c r="E4019" s="760" t="s">
        <v>9</v>
      </c>
      <c r="F4019" s="760" t="s">
        <v>10</v>
      </c>
      <c r="G4019" s="761">
        <v>1</v>
      </c>
      <c r="H4019" s="62">
        <v>176000</v>
      </c>
      <c r="I4019" s="763">
        <f>G4019*H4019</f>
        <v>176000</v>
      </c>
    </row>
    <row r="4020" spans="1:10" ht="15" customHeight="1">
      <c r="A4020" s="333"/>
      <c r="C4020" s="759">
        <v>2</v>
      </c>
      <c r="D4020" s="757" t="s">
        <v>106</v>
      </c>
      <c r="E4020" s="760" t="s">
        <v>14</v>
      </c>
      <c r="F4020" s="760" t="s">
        <v>10</v>
      </c>
      <c r="G4020" s="761">
        <v>0.5</v>
      </c>
      <c r="H4020" s="62">
        <v>186000</v>
      </c>
      <c r="I4020" s="763">
        <f>G4020*H4020</f>
        <v>93000</v>
      </c>
    </row>
    <row r="4021" spans="1:10" ht="15" customHeight="1">
      <c r="A4021" s="333"/>
      <c r="C4021" s="759">
        <v>3</v>
      </c>
      <c r="D4021" s="757" t="s">
        <v>31</v>
      </c>
      <c r="E4021" s="760" t="s">
        <v>32</v>
      </c>
      <c r="F4021" s="760" t="s">
        <v>10</v>
      </c>
      <c r="G4021" s="761">
        <v>0.1</v>
      </c>
      <c r="H4021" s="62">
        <v>206000</v>
      </c>
      <c r="I4021" s="763">
        <f>G4021*H4021</f>
        <v>20600</v>
      </c>
    </row>
    <row r="4022" spans="1:10" ht="15" customHeight="1">
      <c r="A4022" s="333"/>
      <c r="C4022" s="764" t="s">
        <v>708</v>
      </c>
      <c r="D4022" s="765"/>
      <c r="E4022" s="766"/>
      <c r="F4022" s="766"/>
      <c r="G4022" s="767"/>
      <c r="H4022" s="768"/>
      <c r="I4022" s="208">
        <f>SUM(I4019:I4021)</f>
        <v>289600</v>
      </c>
    </row>
    <row r="4023" spans="1:10" ht="15" customHeight="1">
      <c r="A4023" s="333"/>
      <c r="C4023" s="755" t="s">
        <v>72</v>
      </c>
      <c r="D4023" s="756" t="s">
        <v>73</v>
      </c>
      <c r="E4023" s="757"/>
      <c r="F4023" s="757"/>
      <c r="G4023" s="757"/>
      <c r="H4023" s="757"/>
      <c r="I4023" s="758"/>
    </row>
    <row r="4024" spans="1:10" ht="15" customHeight="1">
      <c r="A4024" s="333"/>
      <c r="C4024" s="759">
        <v>1</v>
      </c>
      <c r="D4024" s="770" t="s">
        <v>1402</v>
      </c>
      <c r="E4024" s="770"/>
      <c r="F4024" s="760" t="s">
        <v>79</v>
      </c>
      <c r="G4024" s="761">
        <v>1.2</v>
      </c>
      <c r="H4024" s="762">
        <f>BAHAN!$G$44</f>
        <v>485000</v>
      </c>
      <c r="I4024" s="763">
        <f>G4024*H4024</f>
        <v>582000</v>
      </c>
    </row>
    <row r="4025" spans="1:10" ht="15" customHeight="1">
      <c r="A4025" s="333"/>
      <c r="C4025" s="759">
        <v>2</v>
      </c>
      <c r="D4025" s="757" t="s">
        <v>1382</v>
      </c>
      <c r="E4025" s="757"/>
      <c r="F4025" s="760" t="s">
        <v>120</v>
      </c>
      <c r="G4025" s="761">
        <v>163</v>
      </c>
      <c r="H4025" s="762">
        <f>BAHAN!$G$449</f>
        <v>1820</v>
      </c>
      <c r="I4025" s="763">
        <f>G4025*H4025</f>
        <v>296660</v>
      </c>
    </row>
    <row r="4026" spans="1:10" ht="15" customHeight="1">
      <c r="A4026" s="333"/>
      <c r="B4026" s="113"/>
      <c r="C4026" s="759">
        <v>3</v>
      </c>
      <c r="D4026" s="770" t="s">
        <v>1405</v>
      </c>
      <c r="E4026" s="770"/>
      <c r="F4026" s="760" t="s">
        <v>79</v>
      </c>
      <c r="G4026" s="761">
        <v>0.52</v>
      </c>
      <c r="H4026" s="762">
        <f>BAHAN!$G$261</f>
        <v>139100</v>
      </c>
      <c r="I4026" s="763">
        <f>G4026*H4026</f>
        <v>72332</v>
      </c>
      <c r="J4026" s="47"/>
    </row>
    <row r="4027" spans="1:10" ht="15" customHeight="1">
      <c r="A4027" s="333"/>
      <c r="C4027" s="764" t="s">
        <v>85</v>
      </c>
      <c r="D4027" s="765"/>
      <c r="E4027" s="766"/>
      <c r="F4027" s="766"/>
      <c r="G4027" s="766"/>
      <c r="H4027" s="768"/>
      <c r="I4027" s="208">
        <f>SUM(I4024:I4026)</f>
        <v>950992</v>
      </c>
    </row>
    <row r="4028" spans="1:10" ht="15" customHeight="1">
      <c r="A4028" s="333"/>
      <c r="C4028" s="755" t="s">
        <v>86</v>
      </c>
      <c r="D4028" s="756" t="s">
        <v>87</v>
      </c>
      <c r="E4028" s="757"/>
      <c r="F4028" s="757"/>
      <c r="G4028" s="757"/>
      <c r="H4028" s="757"/>
      <c r="I4028" s="758"/>
    </row>
    <row r="4029" spans="1:10" ht="15" customHeight="1">
      <c r="A4029" s="333"/>
      <c r="C4029" s="794" t="s">
        <v>674</v>
      </c>
      <c r="D4029" s="757" t="s">
        <v>1287</v>
      </c>
      <c r="E4029" s="757"/>
      <c r="F4029" s="760" t="s">
        <v>778</v>
      </c>
      <c r="G4029" s="795">
        <v>4.4299999999999999E-2</v>
      </c>
      <c r="H4029" s="762">
        <f>BAHAN!G566</f>
        <v>200000</v>
      </c>
      <c r="I4029" s="763">
        <f>G4029*H4029</f>
        <v>8860</v>
      </c>
    </row>
    <row r="4030" spans="1:10" ht="15" customHeight="1">
      <c r="A4030" s="333"/>
      <c r="C4030" s="764" t="s">
        <v>88</v>
      </c>
      <c r="D4030" s="765"/>
      <c r="E4030" s="766"/>
      <c r="F4030" s="766"/>
      <c r="G4030" s="766"/>
      <c r="H4030" s="768"/>
      <c r="I4030" s="208">
        <f>SUM(I4029)</f>
        <v>8860</v>
      </c>
    </row>
    <row r="4031" spans="1:10" ht="15" customHeight="1">
      <c r="A4031" s="333"/>
      <c r="C4031" s="773" t="s">
        <v>89</v>
      </c>
      <c r="D4031" s="774" t="s">
        <v>90</v>
      </c>
      <c r="E4031" s="775"/>
      <c r="F4031" s="775"/>
      <c r="G4031" s="775"/>
      <c r="H4031" s="776"/>
      <c r="I4031" s="777">
        <f>I4030+I4027+I4022</f>
        <v>1249452</v>
      </c>
    </row>
    <row r="4032" spans="1:10" ht="15" customHeight="1">
      <c r="A4032" s="333"/>
      <c r="C4032" s="797" t="s">
        <v>91</v>
      </c>
      <c r="D4032" s="821" t="s">
        <v>977</v>
      </c>
      <c r="E4032" s="822"/>
      <c r="F4032" s="822"/>
      <c r="G4032" s="823"/>
      <c r="H4032" s="226">
        <f>$M$3</f>
        <v>0.1</v>
      </c>
      <c r="I4032" s="224">
        <f>I4031*H4032</f>
        <v>124945.20000000001</v>
      </c>
    </row>
    <row r="4033" spans="1:10" ht="15" customHeight="1">
      <c r="A4033" s="333"/>
      <c r="C4033" s="824" t="s">
        <v>93</v>
      </c>
      <c r="D4033" s="825" t="s">
        <v>94</v>
      </c>
      <c r="E4033" s="826"/>
      <c r="F4033" s="826"/>
      <c r="G4033" s="826"/>
      <c r="H4033" s="399"/>
      <c r="I4033" s="303">
        <f>SUM(I4031:I4032)</f>
        <v>1374397.2</v>
      </c>
    </row>
    <row r="4034" spans="1:10" ht="15" customHeight="1">
      <c r="A4034" s="333"/>
      <c r="C4034" s="46"/>
      <c r="D4034" s="46"/>
      <c r="G4034" s="102"/>
      <c r="H4034" s="112"/>
      <c r="I4034" s="47"/>
    </row>
    <row r="4035" spans="1:10" ht="15" customHeight="1">
      <c r="A4035" s="333"/>
      <c r="C4035" s="781" t="s">
        <v>1416</v>
      </c>
      <c r="D4035" s="1368" t="s">
        <v>1417</v>
      </c>
      <c r="E4035" s="1368"/>
      <c r="F4035" s="1368"/>
      <c r="G4035" s="1368"/>
      <c r="H4035" s="1368"/>
      <c r="I4035" s="785">
        <f>ROUNDDOWN(I4051,-2)</f>
        <v>1420300</v>
      </c>
    </row>
    <row r="4036" spans="1:10" ht="15" customHeight="1">
      <c r="A4036" s="333"/>
      <c r="C4036" s="752" t="s">
        <v>65</v>
      </c>
      <c r="D4036" s="753" t="s">
        <v>66</v>
      </c>
      <c r="E4036" s="753" t="s">
        <v>772</v>
      </c>
      <c r="F4036" s="753" t="s">
        <v>669</v>
      </c>
      <c r="G4036" s="753" t="s">
        <v>67</v>
      </c>
      <c r="H4036" s="753" t="s">
        <v>670</v>
      </c>
      <c r="I4036" s="754" t="s">
        <v>671</v>
      </c>
    </row>
    <row r="4037" spans="1:10" ht="15" customHeight="1">
      <c r="A4037" s="333"/>
      <c r="C4037" s="755" t="s">
        <v>69</v>
      </c>
      <c r="D4037" s="756" t="s">
        <v>672</v>
      </c>
      <c r="E4037" s="757"/>
      <c r="F4037" s="757"/>
      <c r="G4037" s="757"/>
      <c r="H4037" s="757"/>
      <c r="I4037" s="758"/>
    </row>
    <row r="4038" spans="1:10" ht="15" customHeight="1">
      <c r="A4038" s="333"/>
      <c r="C4038" s="759">
        <v>1</v>
      </c>
      <c r="D4038" s="757" t="s">
        <v>8</v>
      </c>
      <c r="E4038" s="760" t="s">
        <v>9</v>
      </c>
      <c r="F4038" s="760" t="s">
        <v>10</v>
      </c>
      <c r="G4038" s="761">
        <v>1.5</v>
      </c>
      <c r="H4038" s="62">
        <v>176000</v>
      </c>
      <c r="I4038" s="763">
        <f>G4038*H4038</f>
        <v>264000</v>
      </c>
    </row>
    <row r="4039" spans="1:10" ht="15" customHeight="1">
      <c r="A4039" s="333"/>
      <c r="C4039" s="759">
        <v>2</v>
      </c>
      <c r="D4039" s="757" t="s">
        <v>106</v>
      </c>
      <c r="E4039" s="760" t="s">
        <v>14</v>
      </c>
      <c r="F4039" s="760" t="s">
        <v>10</v>
      </c>
      <c r="G4039" s="761">
        <v>0.5</v>
      </c>
      <c r="H4039" s="62">
        <v>186000</v>
      </c>
      <c r="I4039" s="763">
        <f>G4039*H4039</f>
        <v>93000</v>
      </c>
    </row>
    <row r="4040" spans="1:10" ht="15" customHeight="1">
      <c r="A4040" s="333"/>
      <c r="C4040" s="759">
        <v>3</v>
      </c>
      <c r="D4040" s="757" t="s">
        <v>31</v>
      </c>
      <c r="E4040" s="760" t="s">
        <v>32</v>
      </c>
      <c r="F4040" s="760" t="s">
        <v>10</v>
      </c>
      <c r="G4040" s="761">
        <v>0.15</v>
      </c>
      <c r="H4040" s="62">
        <v>206000</v>
      </c>
      <c r="I4040" s="763">
        <f>G4040*H4040</f>
        <v>30900</v>
      </c>
    </row>
    <row r="4041" spans="1:10" ht="15" customHeight="1">
      <c r="A4041" s="333"/>
      <c r="C4041" s="764" t="s">
        <v>708</v>
      </c>
      <c r="D4041" s="765"/>
      <c r="E4041" s="766"/>
      <c r="F4041" s="766"/>
      <c r="G4041" s="767"/>
      <c r="H4041" s="768"/>
      <c r="I4041" s="208">
        <f>SUM(I4038:I4040)</f>
        <v>387900</v>
      </c>
    </row>
    <row r="4042" spans="1:10" ht="15" customHeight="1">
      <c r="A4042" s="333"/>
      <c r="C4042" s="755" t="s">
        <v>72</v>
      </c>
      <c r="D4042" s="756" t="s">
        <v>73</v>
      </c>
      <c r="E4042" s="757"/>
      <c r="F4042" s="757"/>
      <c r="G4042" s="757"/>
      <c r="H4042" s="757"/>
      <c r="I4042" s="758"/>
    </row>
    <row r="4043" spans="1:10" ht="15" customHeight="1">
      <c r="A4043" s="333"/>
      <c r="C4043" s="759">
        <v>1</v>
      </c>
      <c r="D4043" s="770" t="s">
        <v>1402</v>
      </c>
      <c r="E4043" s="770"/>
      <c r="F4043" s="760" t="s">
        <v>79</v>
      </c>
      <c r="G4043" s="761">
        <v>1.2</v>
      </c>
      <c r="H4043" s="762">
        <f>BAHAN!$G$44</f>
        <v>485000</v>
      </c>
      <c r="I4043" s="763">
        <f>G4043*H4043</f>
        <v>582000</v>
      </c>
    </row>
    <row r="4044" spans="1:10" ht="15" customHeight="1">
      <c r="A4044" s="333"/>
      <c r="C4044" s="759">
        <v>2</v>
      </c>
      <c r="D4044" s="757" t="s">
        <v>1382</v>
      </c>
      <c r="E4044" s="757"/>
      <c r="F4044" s="760" t="s">
        <v>120</v>
      </c>
      <c r="G4044" s="761">
        <v>135</v>
      </c>
      <c r="H4044" s="762">
        <f>BAHAN!$G$449</f>
        <v>1820</v>
      </c>
      <c r="I4044" s="763">
        <f>G4044*H4044</f>
        <v>245700</v>
      </c>
    </row>
    <row r="4045" spans="1:10" ht="15" customHeight="1">
      <c r="A4045" s="333"/>
      <c r="C4045" s="759">
        <v>3</v>
      </c>
      <c r="D4045" s="770" t="s">
        <v>1405</v>
      </c>
      <c r="E4045" s="770"/>
      <c r="F4045" s="760" t="s">
        <v>79</v>
      </c>
      <c r="G4045" s="761">
        <v>0.54400000000000004</v>
      </c>
      <c r="H4045" s="762">
        <f>BAHAN!$G$261</f>
        <v>139100</v>
      </c>
      <c r="I4045" s="763">
        <f>G4045*H4045</f>
        <v>75670.400000000009</v>
      </c>
    </row>
    <row r="4046" spans="1:10" ht="15" customHeight="1">
      <c r="A4046" s="333"/>
      <c r="B4046" s="113"/>
      <c r="C4046" s="764" t="s">
        <v>85</v>
      </c>
      <c r="D4046" s="765"/>
      <c r="E4046" s="766"/>
      <c r="F4046" s="766"/>
      <c r="G4046" s="766"/>
      <c r="H4046" s="768"/>
      <c r="I4046" s="208">
        <f>SUM(I4043:I4045)</f>
        <v>903370.4</v>
      </c>
      <c r="J4046" s="47"/>
    </row>
    <row r="4047" spans="1:10" ht="15" customHeight="1">
      <c r="A4047" s="333"/>
      <c r="C4047" s="755" t="s">
        <v>86</v>
      </c>
      <c r="D4047" s="756" t="s">
        <v>87</v>
      </c>
      <c r="E4047" s="757"/>
      <c r="F4047" s="757"/>
      <c r="G4047" s="757"/>
      <c r="H4047" s="757"/>
      <c r="I4047" s="758"/>
    </row>
    <row r="4048" spans="1:10" ht="15" customHeight="1">
      <c r="A4048" s="333"/>
      <c r="C4048" s="764" t="s">
        <v>88</v>
      </c>
      <c r="D4048" s="765"/>
      <c r="E4048" s="766"/>
      <c r="F4048" s="766"/>
      <c r="G4048" s="766"/>
      <c r="H4048" s="768"/>
      <c r="I4048" s="772">
        <v>0</v>
      </c>
    </row>
    <row r="4049" spans="1:9" ht="15" customHeight="1">
      <c r="A4049" s="333"/>
      <c r="C4049" s="773" t="s">
        <v>89</v>
      </c>
      <c r="D4049" s="774" t="s">
        <v>90</v>
      </c>
      <c r="E4049" s="775"/>
      <c r="F4049" s="775"/>
      <c r="G4049" s="775"/>
      <c r="H4049" s="776"/>
      <c r="I4049" s="777">
        <f>I4048+I4046+I4041</f>
        <v>1291270.3999999999</v>
      </c>
    </row>
    <row r="4050" spans="1:9" ht="15" customHeight="1">
      <c r="A4050" s="333"/>
      <c r="C4050" s="773" t="s">
        <v>91</v>
      </c>
      <c r="D4050" s="774" t="s">
        <v>977</v>
      </c>
      <c r="E4050" s="775"/>
      <c r="F4050" s="775"/>
      <c r="G4050" s="776"/>
      <c r="H4050" s="226">
        <f>$M$3</f>
        <v>0.1</v>
      </c>
      <c r="I4050" s="224">
        <f>I4049*H4050</f>
        <v>129127.03999999999</v>
      </c>
    </row>
    <row r="4051" spans="1:9" ht="15" customHeight="1">
      <c r="A4051" s="333"/>
      <c r="C4051" s="778" t="s">
        <v>93</v>
      </c>
      <c r="D4051" s="779" t="s">
        <v>94</v>
      </c>
      <c r="E4051" s="780"/>
      <c r="F4051" s="780"/>
      <c r="G4051" s="780"/>
      <c r="H4051" s="399"/>
      <c r="I4051" s="303">
        <f>SUM(I4049:I4050)</f>
        <v>1420397.44</v>
      </c>
    </row>
    <row r="4052" spans="1:9" ht="15" customHeight="1">
      <c r="A4052" s="333"/>
      <c r="D4052" s="46"/>
      <c r="E4052" s="335"/>
      <c r="F4052" s="335"/>
      <c r="G4052" s="336"/>
      <c r="H4052" s="337"/>
      <c r="I4052" s="47"/>
    </row>
    <row r="4053" spans="1:9" ht="15" customHeight="1">
      <c r="A4053" s="333"/>
      <c r="C4053" s="781" t="s">
        <v>1418</v>
      </c>
      <c r="D4053" s="1367" t="s">
        <v>1419</v>
      </c>
      <c r="E4053" s="1368"/>
      <c r="F4053" s="1368"/>
      <c r="G4053" s="1368"/>
      <c r="H4053" s="1375"/>
      <c r="I4053" s="785">
        <f>ROUNDDOWN(I4070,-2)</f>
        <v>1322000</v>
      </c>
    </row>
    <row r="4054" spans="1:9" ht="15" customHeight="1">
      <c r="A4054" s="333"/>
      <c r="C4054" s="752" t="s">
        <v>65</v>
      </c>
      <c r="D4054" s="753" t="s">
        <v>66</v>
      </c>
      <c r="E4054" s="753" t="s">
        <v>772</v>
      </c>
      <c r="F4054" s="753" t="s">
        <v>669</v>
      </c>
      <c r="G4054" s="753" t="s">
        <v>67</v>
      </c>
      <c r="H4054" s="753" t="s">
        <v>670</v>
      </c>
      <c r="I4054" s="754" t="s">
        <v>671</v>
      </c>
    </row>
    <row r="4055" spans="1:9" ht="15" customHeight="1">
      <c r="A4055" s="333"/>
      <c r="C4055" s="755" t="s">
        <v>69</v>
      </c>
      <c r="D4055" s="756" t="s">
        <v>672</v>
      </c>
      <c r="E4055" s="756"/>
      <c r="F4055" s="756"/>
      <c r="G4055" s="756"/>
      <c r="H4055" s="756"/>
      <c r="I4055" s="786"/>
    </row>
    <row r="4056" spans="1:9" ht="15" customHeight="1">
      <c r="A4056" s="333"/>
      <c r="C4056" s="759">
        <v>1</v>
      </c>
      <c r="D4056" s="757" t="s">
        <v>8</v>
      </c>
      <c r="E4056" s="760" t="s">
        <v>9</v>
      </c>
      <c r="F4056" s="760" t="s">
        <v>10</v>
      </c>
      <c r="G4056" s="761">
        <v>1</v>
      </c>
      <c r="H4056" s="62">
        <v>176000</v>
      </c>
      <c r="I4056" s="763">
        <f>G4056*H4056</f>
        <v>176000</v>
      </c>
    </row>
    <row r="4057" spans="1:9" ht="15" customHeight="1">
      <c r="A4057" s="333"/>
      <c r="C4057" s="759">
        <v>2</v>
      </c>
      <c r="D4057" s="757" t="s">
        <v>106</v>
      </c>
      <c r="E4057" s="760" t="s">
        <v>14</v>
      </c>
      <c r="F4057" s="760" t="s">
        <v>10</v>
      </c>
      <c r="G4057" s="761">
        <v>0.5</v>
      </c>
      <c r="H4057" s="62">
        <v>186000</v>
      </c>
      <c r="I4057" s="763">
        <f>G4057*H4057</f>
        <v>93000</v>
      </c>
    </row>
    <row r="4058" spans="1:9" ht="15" customHeight="1">
      <c r="A4058" s="333"/>
      <c r="C4058" s="759">
        <v>3</v>
      </c>
      <c r="D4058" s="757" t="s">
        <v>31</v>
      </c>
      <c r="E4058" s="760" t="s">
        <v>32</v>
      </c>
      <c r="F4058" s="760" t="s">
        <v>10</v>
      </c>
      <c r="G4058" s="761">
        <v>0.1</v>
      </c>
      <c r="H4058" s="62">
        <v>206000</v>
      </c>
      <c r="I4058" s="763">
        <f>G4058*H4058</f>
        <v>20600</v>
      </c>
    </row>
    <row r="4059" spans="1:9" ht="15" customHeight="1">
      <c r="A4059" s="333"/>
      <c r="C4059" s="764" t="s">
        <v>708</v>
      </c>
      <c r="D4059" s="765"/>
      <c r="E4059" s="766"/>
      <c r="F4059" s="766"/>
      <c r="G4059" s="767"/>
      <c r="H4059" s="768"/>
      <c r="I4059" s="208">
        <f>SUM(I4056:I4058)</f>
        <v>289600</v>
      </c>
    </row>
    <row r="4060" spans="1:9" ht="15" customHeight="1">
      <c r="A4060" s="333"/>
      <c r="C4060" s="755" t="s">
        <v>72</v>
      </c>
      <c r="D4060" s="756" t="s">
        <v>73</v>
      </c>
      <c r="E4060" s="757"/>
      <c r="F4060" s="757"/>
      <c r="G4060" s="757"/>
      <c r="H4060" s="757"/>
      <c r="I4060" s="758"/>
    </row>
    <row r="4061" spans="1:9" ht="15" customHeight="1">
      <c r="A4061" s="333"/>
      <c r="C4061" s="759">
        <v>1</v>
      </c>
      <c r="D4061" s="770" t="s">
        <v>1402</v>
      </c>
      <c r="E4061" s="770"/>
      <c r="F4061" s="760" t="s">
        <v>79</v>
      </c>
      <c r="G4061" s="761">
        <v>1.2</v>
      </c>
      <c r="H4061" s="762">
        <f>BAHAN!$G$44</f>
        <v>485000</v>
      </c>
      <c r="I4061" s="763">
        <f>G4061*H4061</f>
        <v>582000</v>
      </c>
    </row>
    <row r="4062" spans="1:9" ht="15" customHeight="1">
      <c r="A4062" s="333"/>
      <c r="C4062" s="759">
        <v>2</v>
      </c>
      <c r="D4062" s="757" t="s">
        <v>1382</v>
      </c>
      <c r="E4062" s="757"/>
      <c r="F4062" s="760" t="s">
        <v>120</v>
      </c>
      <c r="G4062" s="761">
        <v>135</v>
      </c>
      <c r="H4062" s="762">
        <f>BAHAN!$G$449</f>
        <v>1820</v>
      </c>
      <c r="I4062" s="763">
        <f>G4062*H4062</f>
        <v>245700</v>
      </c>
    </row>
    <row r="4063" spans="1:9" ht="15" customHeight="1">
      <c r="A4063" s="333"/>
      <c r="C4063" s="759">
        <v>3</v>
      </c>
      <c r="D4063" s="770" t="s">
        <v>1405</v>
      </c>
      <c r="E4063" s="770"/>
      <c r="F4063" s="760" t="s">
        <v>79</v>
      </c>
      <c r="G4063" s="761">
        <v>0.54400000000000004</v>
      </c>
      <c r="H4063" s="762">
        <f>BAHAN!$G$261</f>
        <v>139100</v>
      </c>
      <c r="I4063" s="763">
        <f>G4063*H4063</f>
        <v>75670.400000000009</v>
      </c>
    </row>
    <row r="4064" spans="1:9" ht="15" customHeight="1">
      <c r="A4064" s="333"/>
      <c r="C4064" s="764" t="s">
        <v>85</v>
      </c>
      <c r="D4064" s="765"/>
      <c r="E4064" s="766"/>
      <c r="F4064" s="766"/>
      <c r="G4064" s="766"/>
      <c r="H4064" s="768"/>
      <c r="I4064" s="208">
        <f>SUM(I4061:I4063)</f>
        <v>903370.4</v>
      </c>
    </row>
    <row r="4065" spans="1:10" ht="15" customHeight="1">
      <c r="A4065" s="333"/>
      <c r="C4065" s="755" t="s">
        <v>86</v>
      </c>
      <c r="D4065" s="756" t="s">
        <v>87</v>
      </c>
      <c r="E4065" s="757"/>
      <c r="F4065" s="757"/>
      <c r="G4065" s="757"/>
      <c r="H4065" s="757"/>
      <c r="I4065" s="758"/>
    </row>
    <row r="4066" spans="1:10" ht="15" customHeight="1">
      <c r="A4066" s="333"/>
      <c r="B4066" s="113"/>
      <c r="C4066" s="794" t="s">
        <v>674</v>
      </c>
      <c r="D4066" s="757" t="s">
        <v>1287</v>
      </c>
      <c r="E4066" s="757"/>
      <c r="F4066" s="760" t="s">
        <v>778</v>
      </c>
      <c r="G4066" s="795">
        <v>4.4299999999999999E-2</v>
      </c>
      <c r="H4066" s="762">
        <f>BAHAN!G566</f>
        <v>200000</v>
      </c>
      <c r="I4066" s="763">
        <f>G4066*H4066</f>
        <v>8860</v>
      </c>
      <c r="J4066" s="47"/>
    </row>
    <row r="4067" spans="1:10" ht="15" customHeight="1">
      <c r="A4067" s="333"/>
      <c r="C4067" s="764" t="s">
        <v>88</v>
      </c>
      <c r="D4067" s="765"/>
      <c r="E4067" s="766"/>
      <c r="F4067" s="766"/>
      <c r="G4067" s="766"/>
      <c r="H4067" s="768"/>
      <c r="I4067" s="208">
        <f>SUM(I4066)</f>
        <v>8860</v>
      </c>
    </row>
    <row r="4068" spans="1:10" ht="15" customHeight="1">
      <c r="A4068" s="333"/>
      <c r="C4068" s="773" t="s">
        <v>89</v>
      </c>
      <c r="D4068" s="774" t="s">
        <v>90</v>
      </c>
      <c r="E4068" s="775"/>
      <c r="F4068" s="775"/>
      <c r="G4068" s="775"/>
      <c r="H4068" s="776"/>
      <c r="I4068" s="777">
        <f>I4067+I4064+I4059</f>
        <v>1201830.3999999999</v>
      </c>
    </row>
    <row r="4069" spans="1:10" ht="15" customHeight="1">
      <c r="A4069" s="333"/>
      <c r="C4069" s="797" t="s">
        <v>91</v>
      </c>
      <c r="D4069" s="821" t="s">
        <v>977</v>
      </c>
      <c r="E4069" s="822"/>
      <c r="F4069" s="822"/>
      <c r="G4069" s="823"/>
      <c r="H4069" s="226">
        <f>$M$3</f>
        <v>0.1</v>
      </c>
      <c r="I4069" s="224">
        <f>I4068*H4069</f>
        <v>120183.03999999999</v>
      </c>
    </row>
    <row r="4070" spans="1:10" ht="15" customHeight="1">
      <c r="A4070" s="333"/>
      <c r="C4070" s="824" t="s">
        <v>93</v>
      </c>
      <c r="D4070" s="825" t="s">
        <v>94</v>
      </c>
      <c r="E4070" s="826"/>
      <c r="F4070" s="826"/>
      <c r="G4070" s="826"/>
      <c r="H4070" s="399"/>
      <c r="I4070" s="303">
        <f>SUM(I4068:I4069)</f>
        <v>1322013.44</v>
      </c>
    </row>
    <row r="4071" spans="1:10" ht="15" customHeight="1">
      <c r="A4071" s="333"/>
      <c r="D4071" s="46"/>
      <c r="E4071" s="335"/>
      <c r="F4071" s="335"/>
      <c r="G4071" s="336"/>
      <c r="H4071" s="337"/>
      <c r="I4071" s="47"/>
    </row>
    <row r="4072" spans="1:10" ht="15" customHeight="1">
      <c r="A4072" s="333"/>
      <c r="C4072" s="781" t="s">
        <v>1420</v>
      </c>
      <c r="D4072" s="828" t="s">
        <v>1421</v>
      </c>
      <c r="E4072" s="829"/>
      <c r="F4072" s="829"/>
      <c r="G4072" s="829"/>
      <c r="H4072" s="829"/>
      <c r="I4072" s="785">
        <f>ROUNDDOWN(I4088,-2)</f>
        <v>1386900</v>
      </c>
    </row>
    <row r="4073" spans="1:10" ht="15" customHeight="1">
      <c r="A4073" s="333"/>
      <c r="C4073" s="752" t="s">
        <v>65</v>
      </c>
      <c r="D4073" s="753" t="s">
        <v>66</v>
      </c>
      <c r="E4073" s="753" t="s">
        <v>772</v>
      </c>
      <c r="F4073" s="753" t="s">
        <v>669</v>
      </c>
      <c r="G4073" s="753" t="s">
        <v>67</v>
      </c>
      <c r="H4073" s="753" t="s">
        <v>670</v>
      </c>
      <c r="I4073" s="754" t="s">
        <v>671</v>
      </c>
    </row>
    <row r="4074" spans="1:10" ht="15" customHeight="1">
      <c r="A4074" s="333"/>
      <c r="C4074" s="755" t="s">
        <v>69</v>
      </c>
      <c r="D4074" s="756" t="s">
        <v>672</v>
      </c>
      <c r="E4074" s="757"/>
      <c r="F4074" s="757"/>
      <c r="G4074" s="757"/>
      <c r="H4074" s="757"/>
      <c r="I4074" s="758"/>
    </row>
    <row r="4075" spans="1:10" ht="15" customHeight="1">
      <c r="A4075" s="333"/>
      <c r="C4075" s="759">
        <v>1</v>
      </c>
      <c r="D4075" s="757" t="s">
        <v>8</v>
      </c>
      <c r="E4075" s="760" t="s">
        <v>9</v>
      </c>
      <c r="F4075" s="760" t="s">
        <v>10</v>
      </c>
      <c r="G4075" s="761">
        <v>1.5</v>
      </c>
      <c r="H4075" s="62">
        <v>176000</v>
      </c>
      <c r="I4075" s="763">
        <f>G4075*H4075</f>
        <v>264000</v>
      </c>
    </row>
    <row r="4076" spans="1:10" ht="15" customHeight="1">
      <c r="A4076" s="333"/>
      <c r="C4076" s="759">
        <v>2</v>
      </c>
      <c r="D4076" s="757" t="s">
        <v>106</v>
      </c>
      <c r="E4076" s="760" t="s">
        <v>14</v>
      </c>
      <c r="F4076" s="760" t="s">
        <v>10</v>
      </c>
      <c r="G4076" s="761">
        <v>0.5</v>
      </c>
      <c r="H4076" s="62">
        <v>186000</v>
      </c>
      <c r="I4076" s="763">
        <f>G4076*H4076</f>
        <v>93000</v>
      </c>
    </row>
    <row r="4077" spans="1:10" ht="15" customHeight="1">
      <c r="A4077" s="333"/>
      <c r="C4077" s="759">
        <v>3</v>
      </c>
      <c r="D4077" s="757" t="s">
        <v>31</v>
      </c>
      <c r="E4077" s="760" t="s">
        <v>32</v>
      </c>
      <c r="F4077" s="760" t="s">
        <v>10</v>
      </c>
      <c r="G4077" s="761">
        <v>0.15</v>
      </c>
      <c r="H4077" s="62">
        <v>206000</v>
      </c>
      <c r="I4077" s="763">
        <f>G4077*H4077</f>
        <v>30900</v>
      </c>
    </row>
    <row r="4078" spans="1:10" ht="15" customHeight="1">
      <c r="A4078" s="333"/>
      <c r="C4078" s="764" t="s">
        <v>708</v>
      </c>
      <c r="D4078" s="765"/>
      <c r="E4078" s="766"/>
      <c r="F4078" s="766"/>
      <c r="G4078" s="767"/>
      <c r="H4078" s="768"/>
      <c r="I4078" s="208">
        <f>SUM(I4075:I4077)</f>
        <v>387900</v>
      </c>
    </row>
    <row r="4079" spans="1:10" ht="15" customHeight="1">
      <c r="A4079" s="333"/>
      <c r="C4079" s="755" t="s">
        <v>72</v>
      </c>
      <c r="D4079" s="756" t="s">
        <v>73</v>
      </c>
      <c r="E4079" s="757"/>
      <c r="F4079" s="757"/>
      <c r="G4079" s="757"/>
      <c r="H4079" s="757"/>
      <c r="I4079" s="758"/>
    </row>
    <row r="4080" spans="1:10" ht="15" customHeight="1">
      <c r="A4080" s="333"/>
      <c r="C4080" s="759">
        <v>1</v>
      </c>
      <c r="D4080" s="770" t="s">
        <v>1402</v>
      </c>
      <c r="E4080" s="770"/>
      <c r="F4080" s="760" t="s">
        <v>79</v>
      </c>
      <c r="G4080" s="761">
        <v>1.2</v>
      </c>
      <c r="H4080" s="762">
        <f>BAHAN!$G$44</f>
        <v>485000</v>
      </c>
      <c r="I4080" s="763">
        <f>G4080*H4080</f>
        <v>582000</v>
      </c>
    </row>
    <row r="4081" spans="1:10" ht="15" customHeight="1">
      <c r="A4081" s="333"/>
      <c r="C4081" s="759">
        <v>2</v>
      </c>
      <c r="D4081" s="757" t="s">
        <v>1382</v>
      </c>
      <c r="E4081" s="757"/>
      <c r="F4081" s="760" t="s">
        <v>120</v>
      </c>
      <c r="G4081" s="761">
        <v>117</v>
      </c>
      <c r="H4081" s="762">
        <f>BAHAN!$G$449</f>
        <v>1820</v>
      </c>
      <c r="I4081" s="763">
        <f>G4081*H4081</f>
        <v>212940</v>
      </c>
    </row>
    <row r="4082" spans="1:10" ht="15" customHeight="1">
      <c r="A4082" s="333"/>
      <c r="C4082" s="759">
        <v>3</v>
      </c>
      <c r="D4082" s="770" t="s">
        <v>1405</v>
      </c>
      <c r="E4082" s="770"/>
      <c r="F4082" s="760" t="s">
        <v>79</v>
      </c>
      <c r="G4082" s="761">
        <v>0.56100000000000005</v>
      </c>
      <c r="H4082" s="762">
        <f>BAHAN!$G$261</f>
        <v>139100</v>
      </c>
      <c r="I4082" s="763">
        <f>G4082*H4082</f>
        <v>78035.100000000006</v>
      </c>
    </row>
    <row r="4083" spans="1:10" ht="15" customHeight="1">
      <c r="A4083" s="333"/>
      <c r="C4083" s="764" t="s">
        <v>85</v>
      </c>
      <c r="D4083" s="765"/>
      <c r="E4083" s="766"/>
      <c r="F4083" s="766"/>
      <c r="G4083" s="766"/>
      <c r="H4083" s="768"/>
      <c r="I4083" s="208">
        <f>SUM(I4080:I4082)</f>
        <v>872975.1</v>
      </c>
    </row>
    <row r="4084" spans="1:10" ht="15" customHeight="1">
      <c r="A4084" s="333"/>
      <c r="C4084" s="755" t="s">
        <v>86</v>
      </c>
      <c r="D4084" s="756" t="s">
        <v>87</v>
      </c>
      <c r="E4084" s="757"/>
      <c r="F4084" s="757"/>
      <c r="G4084" s="757"/>
      <c r="H4084" s="757"/>
      <c r="I4084" s="758"/>
    </row>
    <row r="4085" spans="1:10" ht="15" customHeight="1">
      <c r="A4085" s="333"/>
      <c r="C4085" s="764" t="s">
        <v>88</v>
      </c>
      <c r="D4085" s="765"/>
      <c r="E4085" s="766"/>
      <c r="F4085" s="766"/>
      <c r="G4085" s="766"/>
      <c r="H4085" s="768"/>
      <c r="I4085" s="772">
        <v>0</v>
      </c>
    </row>
    <row r="4086" spans="1:10" ht="15" customHeight="1">
      <c r="A4086" s="333"/>
      <c r="B4086" s="113"/>
      <c r="C4086" s="773" t="s">
        <v>89</v>
      </c>
      <c r="D4086" s="774" t="s">
        <v>90</v>
      </c>
      <c r="E4086" s="775"/>
      <c r="F4086" s="775"/>
      <c r="G4086" s="775"/>
      <c r="H4086" s="776"/>
      <c r="I4086" s="777">
        <f>I4085+I4083+I4078</f>
        <v>1260875.1000000001</v>
      </c>
      <c r="J4086" s="47"/>
    </row>
    <row r="4087" spans="1:10" ht="15" customHeight="1">
      <c r="A4087" s="333"/>
      <c r="C4087" s="773" t="s">
        <v>91</v>
      </c>
      <c r="D4087" s="774" t="s">
        <v>977</v>
      </c>
      <c r="E4087" s="775"/>
      <c r="F4087" s="775"/>
      <c r="G4087" s="776"/>
      <c r="H4087" s="226">
        <f>$M$3</f>
        <v>0.1</v>
      </c>
      <c r="I4087" s="224">
        <f>I4086*H4087</f>
        <v>126087.51000000001</v>
      </c>
    </row>
    <row r="4088" spans="1:10" ht="15" customHeight="1">
      <c r="A4088" s="333"/>
      <c r="C4088" s="778" t="s">
        <v>93</v>
      </c>
      <c r="D4088" s="779" t="s">
        <v>94</v>
      </c>
      <c r="E4088" s="780"/>
      <c r="F4088" s="780"/>
      <c r="G4088" s="780"/>
      <c r="H4088" s="399"/>
      <c r="I4088" s="303">
        <f>SUM(I4086:I4087)</f>
        <v>1386962.61</v>
      </c>
    </row>
    <row r="4089" spans="1:10" ht="15" customHeight="1">
      <c r="A4089" s="333"/>
      <c r="D4089" s="46"/>
      <c r="E4089" s="335"/>
      <c r="F4089" s="335"/>
      <c r="G4089" s="336"/>
      <c r="H4089" s="337"/>
      <c r="I4089" s="47"/>
    </row>
    <row r="4090" spans="1:10" ht="15" customHeight="1">
      <c r="A4090" s="333"/>
      <c r="C4090" s="781" t="s">
        <v>1422</v>
      </c>
      <c r="D4090" s="828" t="s">
        <v>1423</v>
      </c>
      <c r="E4090" s="829"/>
      <c r="F4090" s="829"/>
      <c r="G4090" s="829"/>
      <c r="H4090" s="829"/>
      <c r="I4090" s="785">
        <f>ROUNDDOWN(I4107,-2)</f>
        <v>1288500</v>
      </c>
    </row>
    <row r="4091" spans="1:10" ht="15" customHeight="1">
      <c r="A4091" s="333"/>
      <c r="C4091" s="752" t="s">
        <v>65</v>
      </c>
      <c r="D4091" s="753" t="s">
        <v>66</v>
      </c>
      <c r="E4091" s="753" t="s">
        <v>772</v>
      </c>
      <c r="F4091" s="753" t="s">
        <v>669</v>
      </c>
      <c r="G4091" s="753" t="s">
        <v>67</v>
      </c>
      <c r="H4091" s="753" t="s">
        <v>670</v>
      </c>
      <c r="I4091" s="754" t="s">
        <v>671</v>
      </c>
    </row>
    <row r="4092" spans="1:10" ht="15" customHeight="1">
      <c r="A4092" s="333"/>
      <c r="C4092" s="755" t="s">
        <v>69</v>
      </c>
      <c r="D4092" s="756" t="s">
        <v>672</v>
      </c>
      <c r="E4092" s="756"/>
      <c r="F4092" s="756"/>
      <c r="G4092" s="756"/>
      <c r="H4092" s="756"/>
      <c r="I4092" s="786"/>
    </row>
    <row r="4093" spans="1:10" ht="15" customHeight="1">
      <c r="A4093" s="333"/>
      <c r="C4093" s="759">
        <v>1</v>
      </c>
      <c r="D4093" s="757" t="s">
        <v>8</v>
      </c>
      <c r="E4093" s="760" t="s">
        <v>9</v>
      </c>
      <c r="F4093" s="760" t="s">
        <v>10</v>
      </c>
      <c r="G4093" s="761">
        <v>1</v>
      </c>
      <c r="H4093" s="62">
        <v>176000</v>
      </c>
      <c r="I4093" s="763">
        <f>G4093*H4093</f>
        <v>176000</v>
      </c>
    </row>
    <row r="4094" spans="1:10" ht="15" customHeight="1">
      <c r="A4094" s="333"/>
      <c r="C4094" s="759">
        <v>2</v>
      </c>
      <c r="D4094" s="757" t="s">
        <v>106</v>
      </c>
      <c r="E4094" s="760" t="s">
        <v>14</v>
      </c>
      <c r="F4094" s="760" t="s">
        <v>10</v>
      </c>
      <c r="G4094" s="761">
        <v>0.5</v>
      </c>
      <c r="H4094" s="62">
        <v>186000</v>
      </c>
      <c r="I4094" s="763">
        <f>G4094*H4094</f>
        <v>93000</v>
      </c>
    </row>
    <row r="4095" spans="1:10" ht="15" customHeight="1">
      <c r="A4095" s="333"/>
      <c r="C4095" s="759">
        <v>3</v>
      </c>
      <c r="D4095" s="757" t="s">
        <v>31</v>
      </c>
      <c r="E4095" s="760" t="s">
        <v>32</v>
      </c>
      <c r="F4095" s="760" t="s">
        <v>10</v>
      </c>
      <c r="G4095" s="761">
        <v>0.1</v>
      </c>
      <c r="H4095" s="62">
        <v>206000</v>
      </c>
      <c r="I4095" s="763">
        <f>G4095*H4095</f>
        <v>20600</v>
      </c>
    </row>
    <row r="4096" spans="1:10" ht="15" customHeight="1">
      <c r="A4096" s="333"/>
      <c r="C4096" s="764" t="s">
        <v>708</v>
      </c>
      <c r="D4096" s="765"/>
      <c r="E4096" s="766"/>
      <c r="F4096" s="766"/>
      <c r="G4096" s="767"/>
      <c r="H4096" s="768"/>
      <c r="I4096" s="208">
        <f>SUM(I4093:I4095)</f>
        <v>289600</v>
      </c>
    </row>
    <row r="4097" spans="1:10" ht="15" customHeight="1">
      <c r="A4097" s="333"/>
      <c r="C4097" s="755" t="s">
        <v>72</v>
      </c>
      <c r="D4097" s="756" t="s">
        <v>73</v>
      </c>
      <c r="E4097" s="757"/>
      <c r="F4097" s="757"/>
      <c r="G4097" s="757"/>
      <c r="H4097" s="757"/>
      <c r="I4097" s="758"/>
    </row>
    <row r="4098" spans="1:10" ht="15" customHeight="1">
      <c r="A4098" s="333"/>
      <c r="C4098" s="759">
        <v>1</v>
      </c>
      <c r="D4098" s="770" t="s">
        <v>1402</v>
      </c>
      <c r="E4098" s="770"/>
      <c r="F4098" s="760" t="s">
        <v>79</v>
      </c>
      <c r="G4098" s="761">
        <v>1.2</v>
      </c>
      <c r="H4098" s="762">
        <f>BAHAN!$G$44</f>
        <v>485000</v>
      </c>
      <c r="I4098" s="763">
        <f>G4098*H4098</f>
        <v>582000</v>
      </c>
    </row>
    <row r="4099" spans="1:10" ht="15" customHeight="1">
      <c r="A4099" s="333"/>
      <c r="C4099" s="759">
        <v>2</v>
      </c>
      <c r="D4099" s="757" t="s">
        <v>1382</v>
      </c>
      <c r="E4099" s="757"/>
      <c r="F4099" s="760" t="s">
        <v>120</v>
      </c>
      <c r="G4099" s="761">
        <v>117</v>
      </c>
      <c r="H4099" s="762">
        <f>BAHAN!$G$449</f>
        <v>1820</v>
      </c>
      <c r="I4099" s="763">
        <f>G4099*H4099</f>
        <v>212940</v>
      </c>
    </row>
    <row r="4100" spans="1:10" ht="15" customHeight="1">
      <c r="A4100" s="333"/>
      <c r="C4100" s="759">
        <v>3</v>
      </c>
      <c r="D4100" s="770" t="s">
        <v>1405</v>
      </c>
      <c r="E4100" s="770"/>
      <c r="F4100" s="760" t="s">
        <v>79</v>
      </c>
      <c r="G4100" s="761">
        <v>0.56100000000000005</v>
      </c>
      <c r="H4100" s="762">
        <f>BAHAN!$G$261</f>
        <v>139100</v>
      </c>
      <c r="I4100" s="763">
        <f>G4100*H4100</f>
        <v>78035.100000000006</v>
      </c>
    </row>
    <row r="4101" spans="1:10" ht="15" customHeight="1">
      <c r="A4101" s="333"/>
      <c r="C4101" s="764" t="s">
        <v>85</v>
      </c>
      <c r="D4101" s="765"/>
      <c r="E4101" s="766"/>
      <c r="F4101" s="766"/>
      <c r="G4101" s="766"/>
      <c r="H4101" s="768"/>
      <c r="I4101" s="208">
        <f>SUM(I4098:I4100)</f>
        <v>872975.1</v>
      </c>
    </row>
    <row r="4102" spans="1:10" ht="15" customHeight="1">
      <c r="A4102" s="333"/>
      <c r="C4102" s="755" t="s">
        <v>86</v>
      </c>
      <c r="D4102" s="756" t="s">
        <v>87</v>
      </c>
      <c r="E4102" s="757"/>
      <c r="F4102" s="757"/>
      <c r="G4102" s="757"/>
      <c r="H4102" s="757"/>
      <c r="I4102" s="758"/>
    </row>
    <row r="4103" spans="1:10" ht="15" customHeight="1">
      <c r="A4103" s="333"/>
      <c r="C4103" s="794" t="s">
        <v>674</v>
      </c>
      <c r="D4103" s="757" t="s">
        <v>1287</v>
      </c>
      <c r="E4103" s="757"/>
      <c r="F4103" s="760" t="s">
        <v>778</v>
      </c>
      <c r="G4103" s="795">
        <v>4.4299999999999999E-2</v>
      </c>
      <c r="H4103" s="762">
        <f>BAHAN!G566</f>
        <v>200000</v>
      </c>
      <c r="I4103" s="763">
        <f>G4103*H4103</f>
        <v>8860</v>
      </c>
    </row>
    <row r="4104" spans="1:10" ht="15" customHeight="1">
      <c r="A4104" s="333"/>
      <c r="C4104" s="764" t="s">
        <v>88</v>
      </c>
      <c r="D4104" s="765"/>
      <c r="E4104" s="766"/>
      <c r="F4104" s="766"/>
      <c r="G4104" s="766"/>
      <c r="H4104" s="768"/>
      <c r="I4104" s="208">
        <f>SUM(I4103)</f>
        <v>8860</v>
      </c>
    </row>
    <row r="4105" spans="1:10" ht="15" customHeight="1">
      <c r="A4105" s="333"/>
      <c r="C4105" s="773" t="s">
        <v>89</v>
      </c>
      <c r="D4105" s="774" t="s">
        <v>90</v>
      </c>
      <c r="E4105" s="775"/>
      <c r="F4105" s="775"/>
      <c r="G4105" s="775"/>
      <c r="H4105" s="776"/>
      <c r="I4105" s="777">
        <f>I4104+I4101+I4096</f>
        <v>1171435.1000000001</v>
      </c>
    </row>
    <row r="4106" spans="1:10" ht="15" customHeight="1">
      <c r="A4106" s="333"/>
      <c r="B4106" s="113"/>
      <c r="C4106" s="773" t="s">
        <v>91</v>
      </c>
      <c r="D4106" s="774" t="s">
        <v>977</v>
      </c>
      <c r="E4106" s="775"/>
      <c r="F4106" s="775"/>
      <c r="G4106" s="776"/>
      <c r="H4106" s="226">
        <f>$M$3</f>
        <v>0.1</v>
      </c>
      <c r="I4106" s="224">
        <f>I4105*H4106</f>
        <v>117143.51000000001</v>
      </c>
      <c r="J4106" s="47"/>
    </row>
    <row r="4107" spans="1:10" ht="15" customHeight="1">
      <c r="A4107" s="333"/>
      <c r="C4107" s="778" t="s">
        <v>93</v>
      </c>
      <c r="D4107" s="779" t="s">
        <v>94</v>
      </c>
      <c r="E4107" s="780"/>
      <c r="F4107" s="780"/>
      <c r="G4107" s="780"/>
      <c r="H4107" s="399"/>
      <c r="I4107" s="303">
        <f>SUM(I4105:I4106)</f>
        <v>1288578.6100000001</v>
      </c>
    </row>
    <row r="4108" spans="1:10" ht="15" customHeight="1">
      <c r="A4108" s="333"/>
      <c r="C4108" s="46"/>
      <c r="D4108" s="46"/>
      <c r="G4108" s="102"/>
      <c r="H4108" s="112"/>
      <c r="I4108" s="47"/>
    </row>
    <row r="4109" spans="1:10" ht="15" customHeight="1">
      <c r="A4109" s="333"/>
      <c r="C4109" s="1308" t="s">
        <v>1424</v>
      </c>
      <c r="D4109" s="1309" t="s">
        <v>1425</v>
      </c>
      <c r="E4109" s="1310"/>
      <c r="F4109" s="1310"/>
      <c r="G4109" s="1310"/>
      <c r="H4109" s="1310"/>
      <c r="I4109" s="1310"/>
    </row>
    <row r="4110" spans="1:10" ht="28.25" customHeight="1">
      <c r="A4110" s="333"/>
      <c r="C4110" s="781" t="s">
        <v>1426</v>
      </c>
      <c r="D4110" s="1367" t="s">
        <v>1427</v>
      </c>
      <c r="E4110" s="1368"/>
      <c r="F4110" s="1368"/>
      <c r="G4110" s="1368"/>
      <c r="H4110" s="1375"/>
      <c r="I4110" s="785">
        <f>ROUNDDOWN(I4128,-2)</f>
        <v>1541700</v>
      </c>
    </row>
    <row r="4111" spans="1:10" ht="15" customHeight="1">
      <c r="A4111" s="333"/>
      <c r="C4111" s="752" t="s">
        <v>65</v>
      </c>
      <c r="D4111" s="753" t="s">
        <v>66</v>
      </c>
      <c r="E4111" s="753" t="s">
        <v>772</v>
      </c>
      <c r="F4111" s="753" t="s">
        <v>669</v>
      </c>
      <c r="G4111" s="753" t="s">
        <v>67</v>
      </c>
      <c r="H4111" s="753" t="s">
        <v>670</v>
      </c>
      <c r="I4111" s="754" t="s">
        <v>671</v>
      </c>
    </row>
    <row r="4112" spans="1:10" ht="15" customHeight="1">
      <c r="A4112" s="333"/>
      <c r="C4112" s="755" t="s">
        <v>69</v>
      </c>
      <c r="D4112" s="756" t="s">
        <v>672</v>
      </c>
      <c r="E4112" s="756"/>
      <c r="F4112" s="756"/>
      <c r="G4112" s="756"/>
      <c r="H4112" s="756"/>
      <c r="I4112" s="786"/>
    </row>
    <row r="4113" spans="1:10" ht="15" customHeight="1">
      <c r="A4113" s="333"/>
      <c r="C4113" s="759">
        <v>1</v>
      </c>
      <c r="D4113" s="757" t="s">
        <v>8</v>
      </c>
      <c r="E4113" s="760" t="s">
        <v>9</v>
      </c>
      <c r="F4113" s="760" t="s">
        <v>10</v>
      </c>
      <c r="G4113" s="832">
        <v>1.3900999999999999</v>
      </c>
      <c r="H4113" s="62">
        <v>176000</v>
      </c>
      <c r="I4113" s="763">
        <f>G4113*H4113</f>
        <v>244657.59999999998</v>
      </c>
    </row>
    <row r="4114" spans="1:10" ht="15" customHeight="1">
      <c r="A4114" s="333"/>
      <c r="C4114" s="759">
        <v>2</v>
      </c>
      <c r="D4114" s="757" t="s">
        <v>106</v>
      </c>
      <c r="E4114" s="760" t="s">
        <v>14</v>
      </c>
      <c r="F4114" s="760" t="s">
        <v>10</v>
      </c>
      <c r="G4114" s="832">
        <v>0.28960000000000002</v>
      </c>
      <c r="H4114" s="62">
        <v>186000</v>
      </c>
      <c r="I4114" s="763">
        <f>G4114*H4114</f>
        <v>53865.600000000006</v>
      </c>
    </row>
    <row r="4115" spans="1:10" ht="15" customHeight="1">
      <c r="A4115" s="333"/>
      <c r="C4115" s="759">
        <v>3</v>
      </c>
      <c r="D4115" s="757" t="s">
        <v>31</v>
      </c>
      <c r="E4115" s="760" t="s">
        <v>32</v>
      </c>
      <c r="F4115" s="760" t="s">
        <v>10</v>
      </c>
      <c r="G4115" s="832">
        <v>6.9500000000000006E-2</v>
      </c>
      <c r="H4115" s="62">
        <v>206000</v>
      </c>
      <c r="I4115" s="763">
        <f>G4115*H4115</f>
        <v>14317.000000000002</v>
      </c>
    </row>
    <row r="4116" spans="1:10" ht="15" customHeight="1">
      <c r="A4116" s="333"/>
      <c r="C4116" s="764" t="s">
        <v>708</v>
      </c>
      <c r="D4116" s="765"/>
      <c r="E4116" s="766"/>
      <c r="F4116" s="766"/>
      <c r="G4116" s="767"/>
      <c r="H4116" s="768"/>
      <c r="I4116" s="208">
        <f>SUM(I4113:I4115)</f>
        <v>312840.19999999995</v>
      </c>
    </row>
    <row r="4117" spans="1:10" ht="15" customHeight="1">
      <c r="A4117" s="333"/>
      <c r="C4117" s="755" t="s">
        <v>72</v>
      </c>
      <c r="D4117" s="756" t="s">
        <v>73</v>
      </c>
      <c r="E4117" s="757"/>
      <c r="F4117" s="757"/>
      <c r="G4117" s="757"/>
      <c r="H4117" s="757"/>
      <c r="I4117" s="758"/>
    </row>
    <row r="4118" spans="1:10" ht="15" customHeight="1">
      <c r="A4118" s="333"/>
      <c r="C4118" s="833" t="s">
        <v>674</v>
      </c>
      <c r="D4118" s="770" t="s">
        <v>1402</v>
      </c>
      <c r="E4118" s="770"/>
      <c r="F4118" s="760" t="s">
        <v>79</v>
      </c>
      <c r="G4118" s="832">
        <v>0.52800000000000002</v>
      </c>
      <c r="H4118" s="762">
        <f>BAHAN!$G$44</f>
        <v>485000</v>
      </c>
      <c r="I4118" s="763">
        <f>G4118*H4118</f>
        <v>256080</v>
      </c>
    </row>
    <row r="4119" spans="1:10" ht="15" customHeight="1">
      <c r="A4119" s="333"/>
      <c r="C4119" s="833" t="s">
        <v>676</v>
      </c>
      <c r="D4119" s="757" t="s">
        <v>1382</v>
      </c>
      <c r="E4119" s="757"/>
      <c r="F4119" s="760" t="s">
        <v>120</v>
      </c>
      <c r="G4119" s="761">
        <v>190</v>
      </c>
      <c r="H4119" s="762">
        <f>BAHAN!$G$449</f>
        <v>1820</v>
      </c>
      <c r="I4119" s="763">
        <f>G4119*H4119</f>
        <v>345800</v>
      </c>
    </row>
    <row r="4120" spans="1:10" ht="15" customHeight="1">
      <c r="A4120" s="333"/>
      <c r="C4120" s="833" t="s">
        <v>679</v>
      </c>
      <c r="D4120" s="757" t="s">
        <v>1383</v>
      </c>
      <c r="E4120" s="757"/>
      <c r="F4120" s="760" t="s">
        <v>120</v>
      </c>
      <c r="G4120" s="761">
        <v>494</v>
      </c>
      <c r="H4120" s="762">
        <f>BAHAN!$G$260</f>
        <v>474.42857142857144</v>
      </c>
      <c r="I4120" s="763">
        <f>G4120*H4120</f>
        <v>234367.71428571429</v>
      </c>
    </row>
    <row r="4121" spans="1:10" ht="15" customHeight="1">
      <c r="A4121" s="333"/>
      <c r="C4121" s="833" t="s">
        <v>680</v>
      </c>
      <c r="D4121" s="757" t="s">
        <v>1428</v>
      </c>
      <c r="E4121" s="757"/>
      <c r="F4121" s="760" t="s">
        <v>120</v>
      </c>
      <c r="G4121" s="761">
        <v>606</v>
      </c>
      <c r="H4121" s="762">
        <f>BAHAN!$G$192</f>
        <v>396.63703703703703</v>
      </c>
      <c r="I4121" s="763">
        <f>G4121*H4121</f>
        <v>240362.04444444444</v>
      </c>
    </row>
    <row r="4122" spans="1:10" ht="15" customHeight="1">
      <c r="A4122" s="333"/>
      <c r="C4122" s="833" t="s">
        <v>681</v>
      </c>
      <c r="D4122" s="770" t="s">
        <v>141</v>
      </c>
      <c r="E4122" s="770"/>
      <c r="F4122" s="760" t="s">
        <v>493</v>
      </c>
      <c r="G4122" s="761">
        <v>121</v>
      </c>
      <c r="H4122" s="762">
        <f>BAHAN!$G$6</f>
        <v>100</v>
      </c>
      <c r="I4122" s="763">
        <f>G4122*H4122</f>
        <v>12100</v>
      </c>
    </row>
    <row r="4123" spans="1:10" ht="15" customHeight="1">
      <c r="A4123" s="333"/>
      <c r="C4123" s="764" t="s">
        <v>85</v>
      </c>
      <c r="D4123" s="765"/>
      <c r="E4123" s="766"/>
      <c r="F4123" s="766"/>
      <c r="G4123" s="766"/>
      <c r="H4123" s="768"/>
      <c r="I4123" s="208">
        <f>SUM(I4118:I4122)</f>
        <v>1088709.7587301587</v>
      </c>
    </row>
    <row r="4124" spans="1:10" ht="15" customHeight="1">
      <c r="A4124" s="333"/>
      <c r="C4124" s="755" t="s">
        <v>86</v>
      </c>
      <c r="D4124" s="756" t="s">
        <v>87</v>
      </c>
      <c r="E4124" s="757"/>
      <c r="F4124" s="757"/>
      <c r="G4124" s="757"/>
      <c r="H4124" s="757"/>
      <c r="I4124" s="758"/>
    </row>
    <row r="4125" spans="1:10" ht="15" customHeight="1">
      <c r="A4125" s="333"/>
      <c r="C4125" s="764" t="s">
        <v>88</v>
      </c>
      <c r="D4125" s="765"/>
      <c r="E4125" s="766"/>
      <c r="F4125" s="766"/>
      <c r="G4125" s="766"/>
      <c r="H4125" s="768"/>
      <c r="I4125" s="834">
        <v>0</v>
      </c>
    </row>
    <row r="4126" spans="1:10" ht="15" customHeight="1">
      <c r="A4126" s="333"/>
      <c r="B4126" s="113"/>
      <c r="C4126" s="773" t="s">
        <v>89</v>
      </c>
      <c r="D4126" s="774" t="s">
        <v>90</v>
      </c>
      <c r="E4126" s="775"/>
      <c r="F4126" s="775"/>
      <c r="G4126" s="775"/>
      <c r="H4126" s="776"/>
      <c r="I4126" s="777">
        <f>I4125+I4123+I4116</f>
        <v>1401549.9587301586</v>
      </c>
      <c r="J4126" s="47"/>
    </row>
    <row r="4127" spans="1:10" ht="15" customHeight="1">
      <c r="A4127" s="333"/>
      <c r="C4127" s="797" t="s">
        <v>91</v>
      </c>
      <c r="D4127" s="821" t="s">
        <v>977</v>
      </c>
      <c r="E4127" s="822"/>
      <c r="F4127" s="822"/>
      <c r="G4127" s="823"/>
      <c r="H4127" s="226">
        <f>$M$3</f>
        <v>0.1</v>
      </c>
      <c r="I4127" s="224">
        <f>I4126*H4127</f>
        <v>140154.99587301587</v>
      </c>
    </row>
    <row r="4128" spans="1:10" ht="15" customHeight="1">
      <c r="A4128" s="333"/>
      <c r="C4128" s="824" t="s">
        <v>93</v>
      </c>
      <c r="D4128" s="825" t="s">
        <v>94</v>
      </c>
      <c r="E4128" s="826"/>
      <c r="F4128" s="826"/>
      <c r="G4128" s="826"/>
      <c r="H4128" s="399"/>
      <c r="I4128" s="303">
        <f>SUM(I4126:I4127)</f>
        <v>1541704.9546031745</v>
      </c>
    </row>
    <row r="4129" spans="1:10" ht="15" customHeight="1">
      <c r="A4129" s="333"/>
      <c r="D4129" s="46"/>
      <c r="E4129" s="335"/>
      <c r="F4129" s="335"/>
      <c r="G4129" s="336"/>
      <c r="H4129" s="337"/>
      <c r="I4129" s="47"/>
    </row>
    <row r="4130" spans="1:10" ht="28.25" customHeight="1">
      <c r="A4130" s="333"/>
      <c r="C4130" s="781" t="s">
        <v>1429</v>
      </c>
      <c r="D4130" s="1367" t="s">
        <v>1430</v>
      </c>
      <c r="E4130" s="1368"/>
      <c r="F4130" s="1368"/>
      <c r="G4130" s="1368"/>
      <c r="H4130" s="1375"/>
      <c r="I4130" s="785">
        <f>ROUNDDOWN(I4148,-2)</f>
        <v>1521400</v>
      </c>
    </row>
    <row r="4131" spans="1:10" ht="15" customHeight="1">
      <c r="A4131" s="333"/>
      <c r="C4131" s="752" t="s">
        <v>65</v>
      </c>
      <c r="D4131" s="753" t="s">
        <v>66</v>
      </c>
      <c r="E4131" s="753" t="s">
        <v>3</v>
      </c>
      <c r="F4131" s="753" t="s">
        <v>669</v>
      </c>
      <c r="G4131" s="753" t="s">
        <v>67</v>
      </c>
      <c r="H4131" s="753" t="s">
        <v>670</v>
      </c>
      <c r="I4131" s="754" t="s">
        <v>671</v>
      </c>
    </row>
    <row r="4132" spans="1:10" ht="15" customHeight="1">
      <c r="A4132" s="333"/>
      <c r="C4132" s="755" t="s">
        <v>69</v>
      </c>
      <c r="D4132" s="756" t="s">
        <v>672</v>
      </c>
      <c r="E4132" s="756"/>
      <c r="F4132" s="756"/>
      <c r="G4132" s="756"/>
      <c r="H4132" s="756"/>
      <c r="I4132" s="786"/>
    </row>
    <row r="4133" spans="1:10" ht="15" customHeight="1">
      <c r="A4133" s="333"/>
      <c r="C4133" s="759">
        <v>1</v>
      </c>
      <c r="D4133" s="757" t="s">
        <v>8</v>
      </c>
      <c r="E4133" s="760" t="s">
        <v>9</v>
      </c>
      <c r="F4133" s="760" t="s">
        <v>10</v>
      </c>
      <c r="G4133" s="832">
        <v>1.2509999999999999</v>
      </c>
      <c r="H4133" s="62">
        <v>176000</v>
      </c>
      <c r="I4133" s="763">
        <f>G4133*H4133</f>
        <v>220175.99999999997</v>
      </c>
    </row>
    <row r="4134" spans="1:10" ht="15" customHeight="1">
      <c r="A4134" s="333"/>
      <c r="C4134" s="759">
        <v>2</v>
      </c>
      <c r="D4134" s="757" t="s">
        <v>106</v>
      </c>
      <c r="E4134" s="760" t="s">
        <v>14</v>
      </c>
      <c r="F4134" s="760" t="s">
        <v>10</v>
      </c>
      <c r="G4134" s="832">
        <v>0.26100000000000001</v>
      </c>
      <c r="H4134" s="62">
        <v>186000</v>
      </c>
      <c r="I4134" s="763">
        <f>G4134*H4134</f>
        <v>48546</v>
      </c>
    </row>
    <row r="4135" spans="1:10" ht="15" customHeight="1">
      <c r="A4135" s="333"/>
      <c r="C4135" s="759">
        <v>3</v>
      </c>
      <c r="D4135" s="757" t="s">
        <v>31</v>
      </c>
      <c r="E4135" s="760" t="s">
        <v>32</v>
      </c>
      <c r="F4135" s="760" t="s">
        <v>10</v>
      </c>
      <c r="G4135" s="832">
        <v>0.125</v>
      </c>
      <c r="H4135" s="62">
        <v>206000</v>
      </c>
      <c r="I4135" s="763">
        <f>G4135*H4135</f>
        <v>25750</v>
      </c>
    </row>
    <row r="4136" spans="1:10" ht="15" customHeight="1">
      <c r="A4136" s="333"/>
      <c r="C4136" s="764" t="s">
        <v>708</v>
      </c>
      <c r="D4136" s="765"/>
      <c r="E4136" s="766"/>
      <c r="F4136" s="766"/>
      <c r="G4136" s="767"/>
      <c r="H4136" s="768"/>
      <c r="I4136" s="208">
        <f>SUM(I4133:I4135)</f>
        <v>294472</v>
      </c>
    </row>
    <row r="4137" spans="1:10" ht="15" customHeight="1">
      <c r="A4137" s="333"/>
      <c r="C4137" s="755" t="s">
        <v>72</v>
      </c>
      <c r="D4137" s="756" t="s">
        <v>73</v>
      </c>
      <c r="E4137" s="757"/>
      <c r="F4137" s="757"/>
      <c r="G4137" s="757"/>
      <c r="H4137" s="757"/>
      <c r="I4137" s="758"/>
    </row>
    <row r="4138" spans="1:10" ht="15" customHeight="1">
      <c r="A4138" s="333"/>
      <c r="C4138" s="833" t="s">
        <v>674</v>
      </c>
      <c r="D4138" s="770" t="s">
        <v>1402</v>
      </c>
      <c r="E4138" s="770"/>
      <c r="F4138" s="760" t="s">
        <v>79</v>
      </c>
      <c r="G4138" s="832">
        <v>0.52800000000000002</v>
      </c>
      <c r="H4138" s="762">
        <f>BAHAN!$G$44</f>
        <v>485000</v>
      </c>
      <c r="I4138" s="763">
        <f>G4138*H4138</f>
        <v>256080</v>
      </c>
    </row>
    <row r="4139" spans="1:10" ht="15" customHeight="1">
      <c r="A4139" s="333"/>
      <c r="C4139" s="833" t="s">
        <v>676</v>
      </c>
      <c r="D4139" s="757" t="s">
        <v>1382</v>
      </c>
      <c r="E4139" s="757"/>
      <c r="F4139" s="760" t="s">
        <v>120</v>
      </c>
      <c r="G4139" s="761">
        <v>190</v>
      </c>
      <c r="H4139" s="762">
        <f>BAHAN!$G$449</f>
        <v>1820</v>
      </c>
      <c r="I4139" s="763">
        <f>G4139*H4139</f>
        <v>345800</v>
      </c>
    </row>
    <row r="4140" spans="1:10" ht="15" customHeight="1">
      <c r="A4140" s="333"/>
      <c r="C4140" s="833" t="s">
        <v>679</v>
      </c>
      <c r="D4140" s="757" t="s">
        <v>1383</v>
      </c>
      <c r="E4140" s="757"/>
      <c r="F4140" s="760" t="s">
        <v>120</v>
      </c>
      <c r="G4140" s="761">
        <v>494</v>
      </c>
      <c r="H4140" s="762">
        <f>BAHAN!$G$260</f>
        <v>474.42857142857144</v>
      </c>
      <c r="I4140" s="763">
        <f>G4140*H4140</f>
        <v>234367.71428571429</v>
      </c>
    </row>
    <row r="4141" spans="1:10" ht="15" customHeight="1">
      <c r="A4141" s="333"/>
      <c r="C4141" s="833" t="s">
        <v>680</v>
      </c>
      <c r="D4141" s="757" t="s">
        <v>1428</v>
      </c>
      <c r="E4141" s="757"/>
      <c r="F4141" s="760" t="s">
        <v>120</v>
      </c>
      <c r="G4141" s="761">
        <v>606</v>
      </c>
      <c r="H4141" s="762">
        <f>BAHAN!$G$192</f>
        <v>396.63703703703703</v>
      </c>
      <c r="I4141" s="763">
        <f>G4141*H4141</f>
        <v>240362.04444444444</v>
      </c>
    </row>
    <row r="4142" spans="1:10" ht="15" customHeight="1">
      <c r="A4142" s="333"/>
      <c r="C4142" s="833" t="s">
        <v>681</v>
      </c>
      <c r="D4142" s="770" t="s">
        <v>141</v>
      </c>
      <c r="E4142" s="770"/>
      <c r="F4142" s="760" t="s">
        <v>493</v>
      </c>
      <c r="G4142" s="761">
        <v>121</v>
      </c>
      <c r="H4142" s="762">
        <f>BAHAN!$G$6</f>
        <v>100</v>
      </c>
      <c r="I4142" s="763">
        <f>G4142*H4142</f>
        <v>12100</v>
      </c>
    </row>
    <row r="4143" spans="1:10" ht="15" customHeight="1">
      <c r="A4143" s="333"/>
      <c r="C4143" s="764" t="s">
        <v>85</v>
      </c>
      <c r="D4143" s="765"/>
      <c r="E4143" s="766"/>
      <c r="F4143" s="766"/>
      <c r="G4143" s="766"/>
      <c r="H4143" s="768"/>
      <c r="I4143" s="208">
        <f>SUM(I4138:I4142)</f>
        <v>1088709.7587301587</v>
      </c>
    </row>
    <row r="4144" spans="1:10" ht="15" customHeight="1">
      <c r="A4144" s="333"/>
      <c r="B4144" s="113"/>
      <c r="C4144" s="755" t="s">
        <v>86</v>
      </c>
      <c r="D4144" s="756" t="s">
        <v>87</v>
      </c>
      <c r="E4144" s="757"/>
      <c r="F4144" s="757"/>
      <c r="G4144" s="757"/>
      <c r="H4144" s="757"/>
      <c r="I4144" s="758"/>
      <c r="J4144" s="47"/>
    </row>
    <row r="4145" spans="1:9" ht="15" customHeight="1">
      <c r="A4145" s="333"/>
      <c r="C4145" s="764" t="s">
        <v>88</v>
      </c>
      <c r="D4145" s="765"/>
      <c r="E4145" s="766"/>
      <c r="F4145" s="766"/>
      <c r="G4145" s="766"/>
      <c r="H4145" s="768"/>
      <c r="I4145" s="834">
        <v>0</v>
      </c>
    </row>
    <row r="4146" spans="1:9" ht="15" customHeight="1">
      <c r="A4146" s="333"/>
      <c r="C4146" s="773" t="s">
        <v>89</v>
      </c>
      <c r="D4146" s="774" t="s">
        <v>90</v>
      </c>
      <c r="E4146" s="775"/>
      <c r="F4146" s="775"/>
      <c r="G4146" s="775"/>
      <c r="H4146" s="776"/>
      <c r="I4146" s="777">
        <f>I4145+I4143+I4136</f>
        <v>1383181.7587301587</v>
      </c>
    </row>
    <row r="4147" spans="1:9" ht="15" customHeight="1">
      <c r="A4147" s="333"/>
      <c r="C4147" s="797" t="s">
        <v>91</v>
      </c>
      <c r="D4147" s="821" t="s">
        <v>977</v>
      </c>
      <c r="E4147" s="822"/>
      <c r="F4147" s="822"/>
      <c r="G4147" s="823"/>
      <c r="H4147" s="226">
        <f>$M$3</f>
        <v>0.1</v>
      </c>
      <c r="I4147" s="224">
        <f>I4146*H4147</f>
        <v>138318.17587301586</v>
      </c>
    </row>
    <row r="4148" spans="1:9" ht="15" customHeight="1">
      <c r="A4148" s="333"/>
      <c r="C4148" s="824" t="s">
        <v>93</v>
      </c>
      <c r="D4148" s="825" t="s">
        <v>94</v>
      </c>
      <c r="E4148" s="826"/>
      <c r="F4148" s="826"/>
      <c r="G4148" s="826"/>
      <c r="H4148" s="399"/>
      <c r="I4148" s="303">
        <f>SUM(I4146:I4147)</f>
        <v>1521499.9346031744</v>
      </c>
    </row>
    <row r="4149" spans="1:9" ht="15" customHeight="1">
      <c r="A4149" s="333"/>
      <c r="D4149" s="46"/>
      <c r="E4149" s="335"/>
      <c r="F4149" s="335"/>
      <c r="G4149" s="336"/>
      <c r="H4149" s="337"/>
      <c r="I4149" s="47"/>
    </row>
    <row r="4150" spans="1:9" ht="29.5" customHeight="1">
      <c r="A4150" s="333"/>
      <c r="C4150" s="781" t="s">
        <v>1431</v>
      </c>
      <c r="D4150" s="1367" t="s">
        <v>1432</v>
      </c>
      <c r="E4150" s="1368"/>
      <c r="F4150" s="1368"/>
      <c r="G4150" s="1368"/>
      <c r="H4150" s="1368"/>
      <c r="I4150" s="785">
        <f>ROUNDDOWN(I4169,-2)</f>
        <v>1442200</v>
      </c>
    </row>
    <row r="4151" spans="1:9" ht="15" customHeight="1">
      <c r="A4151" s="333"/>
      <c r="C4151" s="752" t="s">
        <v>65</v>
      </c>
      <c r="D4151" s="753" t="s">
        <v>66</v>
      </c>
      <c r="E4151" s="753" t="s">
        <v>772</v>
      </c>
      <c r="F4151" s="753" t="s">
        <v>669</v>
      </c>
      <c r="G4151" s="753" t="s">
        <v>67</v>
      </c>
      <c r="H4151" s="753" t="s">
        <v>670</v>
      </c>
      <c r="I4151" s="754" t="s">
        <v>671</v>
      </c>
    </row>
    <row r="4152" spans="1:9" ht="15" customHeight="1">
      <c r="A4152" s="333"/>
      <c r="C4152" s="755" t="s">
        <v>69</v>
      </c>
      <c r="D4152" s="756" t="s">
        <v>672</v>
      </c>
      <c r="E4152" s="757"/>
      <c r="F4152" s="757"/>
      <c r="G4152" s="757"/>
      <c r="H4152" s="757"/>
      <c r="I4152" s="758"/>
    </row>
    <row r="4153" spans="1:9" ht="15" customHeight="1">
      <c r="A4153" s="333"/>
      <c r="C4153" s="759">
        <v>1</v>
      </c>
      <c r="D4153" s="757" t="s">
        <v>8</v>
      </c>
      <c r="E4153" s="760" t="s">
        <v>9</v>
      </c>
      <c r="F4153" s="760" t="s">
        <v>10</v>
      </c>
      <c r="G4153" s="835">
        <v>0.83399999999999996</v>
      </c>
      <c r="H4153" s="62">
        <v>176000</v>
      </c>
      <c r="I4153" s="763">
        <f>G4153*H4153</f>
        <v>146784</v>
      </c>
    </row>
    <row r="4154" spans="1:9" ht="15" customHeight="1">
      <c r="A4154" s="333"/>
      <c r="C4154" s="759">
        <v>2</v>
      </c>
      <c r="D4154" s="757" t="s">
        <v>106</v>
      </c>
      <c r="E4154" s="760" t="s">
        <v>14</v>
      </c>
      <c r="F4154" s="760" t="s">
        <v>10</v>
      </c>
      <c r="G4154" s="835">
        <v>0.17380000000000001</v>
      </c>
      <c r="H4154" s="62">
        <v>186000</v>
      </c>
      <c r="I4154" s="763">
        <f>G4154*H4154</f>
        <v>32326.800000000003</v>
      </c>
    </row>
    <row r="4155" spans="1:9" ht="15" customHeight="1">
      <c r="A4155" s="333"/>
      <c r="C4155" s="759">
        <v>3</v>
      </c>
      <c r="D4155" s="757" t="s">
        <v>31</v>
      </c>
      <c r="E4155" s="760" t="s">
        <v>32</v>
      </c>
      <c r="F4155" s="760" t="s">
        <v>10</v>
      </c>
      <c r="G4155" s="835">
        <v>8.3400000000000002E-2</v>
      </c>
      <c r="H4155" s="62">
        <v>206000</v>
      </c>
      <c r="I4155" s="763">
        <f>G4155*H4155</f>
        <v>17180.400000000001</v>
      </c>
    </row>
    <row r="4156" spans="1:9" ht="15" customHeight="1">
      <c r="A4156" s="333"/>
      <c r="C4156" s="764" t="s">
        <v>708</v>
      </c>
      <c r="D4156" s="765"/>
      <c r="E4156" s="766"/>
      <c r="F4156" s="766"/>
      <c r="G4156" s="767"/>
      <c r="H4156" s="768"/>
      <c r="I4156" s="208">
        <f>SUM(I4153:I4155)</f>
        <v>196291.19999999998</v>
      </c>
    </row>
    <row r="4157" spans="1:9" ht="15" customHeight="1">
      <c r="A4157" s="333"/>
      <c r="C4157" s="755" t="s">
        <v>72</v>
      </c>
      <c r="D4157" s="756" t="s">
        <v>73</v>
      </c>
      <c r="E4157" s="757"/>
      <c r="F4157" s="757"/>
      <c r="G4157" s="757"/>
      <c r="H4157" s="757"/>
      <c r="I4157" s="758"/>
    </row>
    <row r="4158" spans="1:9" ht="15" customHeight="1">
      <c r="A4158" s="333"/>
      <c r="C4158" s="833" t="s">
        <v>674</v>
      </c>
      <c r="D4158" s="770" t="s">
        <v>1402</v>
      </c>
      <c r="E4158" s="770"/>
      <c r="F4158" s="760" t="s">
        <v>79</v>
      </c>
      <c r="G4158" s="832">
        <v>0.52800000000000002</v>
      </c>
      <c r="H4158" s="762">
        <f>BAHAN!$G$44</f>
        <v>485000</v>
      </c>
      <c r="I4158" s="763">
        <f>G4158*H4158</f>
        <v>256080</v>
      </c>
    </row>
    <row r="4159" spans="1:9" ht="15" customHeight="1">
      <c r="A4159" s="333"/>
      <c r="C4159" s="833" t="s">
        <v>676</v>
      </c>
      <c r="D4159" s="757" t="s">
        <v>1382</v>
      </c>
      <c r="E4159" s="757"/>
      <c r="F4159" s="760" t="s">
        <v>120</v>
      </c>
      <c r="G4159" s="761">
        <v>190</v>
      </c>
      <c r="H4159" s="762">
        <f>BAHAN!$G$449</f>
        <v>1820</v>
      </c>
      <c r="I4159" s="763">
        <f>G4159*H4159</f>
        <v>345800</v>
      </c>
    </row>
    <row r="4160" spans="1:9" ht="15" customHeight="1">
      <c r="A4160" s="333"/>
      <c r="C4160" s="833" t="s">
        <v>679</v>
      </c>
      <c r="D4160" s="757" t="s">
        <v>1383</v>
      </c>
      <c r="E4160" s="757"/>
      <c r="F4160" s="760" t="s">
        <v>120</v>
      </c>
      <c r="G4160" s="761">
        <v>494</v>
      </c>
      <c r="H4160" s="762">
        <f>BAHAN!$G$260</f>
        <v>474.42857142857144</v>
      </c>
      <c r="I4160" s="763">
        <f>G4160*H4160</f>
        <v>234367.71428571429</v>
      </c>
    </row>
    <row r="4161" spans="1:10" ht="15" customHeight="1">
      <c r="A4161" s="333"/>
      <c r="C4161" s="833" t="s">
        <v>680</v>
      </c>
      <c r="D4161" s="757" t="s">
        <v>1428</v>
      </c>
      <c r="E4161" s="757"/>
      <c r="F4161" s="760" t="s">
        <v>120</v>
      </c>
      <c r="G4161" s="761">
        <v>606</v>
      </c>
      <c r="H4161" s="762">
        <f>BAHAN!$G$192</f>
        <v>396.63703703703703</v>
      </c>
      <c r="I4161" s="763">
        <f>G4161*H4161</f>
        <v>240362.04444444444</v>
      </c>
    </row>
    <row r="4162" spans="1:10" ht="15" customHeight="1">
      <c r="A4162" s="333"/>
      <c r="C4162" s="833" t="s">
        <v>681</v>
      </c>
      <c r="D4162" s="770" t="s">
        <v>141</v>
      </c>
      <c r="E4162" s="770"/>
      <c r="F4162" s="760" t="s">
        <v>493</v>
      </c>
      <c r="G4162" s="761">
        <v>121</v>
      </c>
      <c r="H4162" s="762">
        <f>BAHAN!$G$6</f>
        <v>100</v>
      </c>
      <c r="I4162" s="763">
        <f>G4162*H4162</f>
        <v>12100</v>
      </c>
    </row>
    <row r="4163" spans="1:10" ht="15" customHeight="1">
      <c r="A4163" s="333"/>
      <c r="C4163" s="764" t="s">
        <v>85</v>
      </c>
      <c r="D4163" s="765"/>
      <c r="E4163" s="766"/>
      <c r="F4163" s="766"/>
      <c r="G4163" s="766"/>
      <c r="H4163" s="768"/>
      <c r="I4163" s="208">
        <f>SUM(I4158:I4162)</f>
        <v>1088709.7587301587</v>
      </c>
    </row>
    <row r="4164" spans="1:10" ht="15" customHeight="1">
      <c r="A4164" s="333"/>
      <c r="B4164" s="113"/>
      <c r="C4164" s="755" t="s">
        <v>86</v>
      </c>
      <c r="D4164" s="756" t="s">
        <v>87</v>
      </c>
      <c r="E4164" s="757"/>
      <c r="F4164" s="757"/>
      <c r="G4164" s="757"/>
      <c r="H4164" s="757"/>
      <c r="I4164" s="758"/>
      <c r="J4164" s="47"/>
    </row>
    <row r="4165" spans="1:10" ht="15" customHeight="1">
      <c r="A4165" s="333"/>
      <c r="C4165" s="836">
        <v>1</v>
      </c>
      <c r="D4165" s="757" t="s">
        <v>1287</v>
      </c>
      <c r="E4165" s="757"/>
      <c r="F4165" s="760" t="s">
        <v>778</v>
      </c>
      <c r="G4165" s="795">
        <v>0.13089999999999999</v>
      </c>
      <c r="H4165" s="762">
        <f>BAHAN!G566</f>
        <v>200000</v>
      </c>
      <c r="I4165" s="763">
        <f>G4165*H4165</f>
        <v>26179.999999999996</v>
      </c>
    </row>
    <row r="4166" spans="1:10" ht="15" customHeight="1">
      <c r="A4166" s="333"/>
      <c r="C4166" s="764" t="s">
        <v>88</v>
      </c>
      <c r="D4166" s="765"/>
      <c r="E4166" s="766"/>
      <c r="F4166" s="766"/>
      <c r="G4166" s="766"/>
      <c r="H4166" s="768"/>
      <c r="I4166" s="208">
        <f>SUM(I4165)</f>
        <v>26179.999999999996</v>
      </c>
    </row>
    <row r="4167" spans="1:10" ht="15" customHeight="1">
      <c r="A4167" s="333"/>
      <c r="C4167" s="773" t="s">
        <v>89</v>
      </c>
      <c r="D4167" s="774" t="s">
        <v>90</v>
      </c>
      <c r="E4167" s="775"/>
      <c r="F4167" s="775"/>
      <c r="G4167" s="775"/>
      <c r="H4167" s="776"/>
      <c r="I4167" s="777">
        <f>I4166+I4163+I4156</f>
        <v>1311180.9587301586</v>
      </c>
    </row>
    <row r="4168" spans="1:10" ht="15" customHeight="1">
      <c r="A4168" s="333"/>
      <c r="C4168" s="797" t="s">
        <v>91</v>
      </c>
      <c r="D4168" s="821" t="s">
        <v>977</v>
      </c>
      <c r="E4168" s="822"/>
      <c r="F4168" s="822"/>
      <c r="G4168" s="823"/>
      <c r="H4168" s="226">
        <f>$M$3</f>
        <v>0.1</v>
      </c>
      <c r="I4168" s="224">
        <f>I4167*H4168</f>
        <v>131118.09587301587</v>
      </c>
    </row>
    <row r="4169" spans="1:10" ht="15" customHeight="1">
      <c r="A4169" s="333"/>
      <c r="C4169" s="824" t="s">
        <v>93</v>
      </c>
      <c r="D4169" s="825" t="s">
        <v>94</v>
      </c>
      <c r="E4169" s="826"/>
      <c r="F4169" s="826"/>
      <c r="G4169" s="826"/>
      <c r="H4169" s="399"/>
      <c r="I4169" s="303">
        <f>SUM(I4167:I4168)</f>
        <v>1442299.0546031746</v>
      </c>
    </row>
    <row r="4170" spans="1:10" ht="15" customHeight="1">
      <c r="A4170" s="333"/>
      <c r="D4170" s="46"/>
      <c r="E4170" s="335"/>
      <c r="F4170" s="335"/>
      <c r="G4170" s="336"/>
      <c r="H4170" s="337"/>
      <c r="I4170" s="47"/>
    </row>
    <row r="4171" spans="1:10" ht="30.5" customHeight="1">
      <c r="A4171" s="333"/>
      <c r="C4171" s="781" t="s">
        <v>1433</v>
      </c>
      <c r="D4171" s="1367" t="s">
        <v>1434</v>
      </c>
      <c r="E4171" s="1368"/>
      <c r="F4171" s="1368"/>
      <c r="G4171" s="1368"/>
      <c r="H4171" s="1375"/>
      <c r="I4171" s="785">
        <f>ROUNDDOWN(I4189,-2)</f>
        <v>1623500</v>
      </c>
    </row>
    <row r="4172" spans="1:10" ht="15" customHeight="1">
      <c r="A4172" s="333"/>
      <c r="C4172" s="752" t="s">
        <v>65</v>
      </c>
      <c r="D4172" s="753" t="s">
        <v>66</v>
      </c>
      <c r="E4172" s="753" t="s">
        <v>3</v>
      </c>
      <c r="F4172" s="753" t="s">
        <v>669</v>
      </c>
      <c r="G4172" s="753" t="s">
        <v>67</v>
      </c>
      <c r="H4172" s="753" t="s">
        <v>670</v>
      </c>
      <c r="I4172" s="754" t="s">
        <v>671</v>
      </c>
    </row>
    <row r="4173" spans="1:10" ht="15" customHeight="1">
      <c r="A4173" s="333"/>
      <c r="C4173" s="755" t="s">
        <v>69</v>
      </c>
      <c r="D4173" s="756" t="s">
        <v>672</v>
      </c>
      <c r="E4173" s="756"/>
      <c r="F4173" s="756"/>
      <c r="G4173" s="756"/>
      <c r="H4173" s="756"/>
      <c r="I4173" s="786"/>
    </row>
    <row r="4174" spans="1:10" ht="15" customHeight="1">
      <c r="A4174" s="333"/>
      <c r="C4174" s="759">
        <v>1</v>
      </c>
      <c r="D4174" s="757" t="s">
        <v>8</v>
      </c>
      <c r="E4174" s="760" t="s">
        <v>9</v>
      </c>
      <c r="F4174" s="760" t="s">
        <v>10</v>
      </c>
      <c r="G4174" s="832">
        <v>1.3485</v>
      </c>
      <c r="H4174" s="62">
        <v>176000</v>
      </c>
      <c r="I4174" s="763">
        <f>G4174*H4174</f>
        <v>237336</v>
      </c>
    </row>
    <row r="4175" spans="1:10" ht="15" customHeight="1">
      <c r="A4175" s="333"/>
      <c r="C4175" s="759">
        <v>2</v>
      </c>
      <c r="D4175" s="757" t="s">
        <v>106</v>
      </c>
      <c r="E4175" s="760" t="s">
        <v>14</v>
      </c>
      <c r="F4175" s="760" t="s">
        <v>10</v>
      </c>
      <c r="G4175" s="832">
        <v>0.26440000000000002</v>
      </c>
      <c r="H4175" s="62">
        <v>186000</v>
      </c>
      <c r="I4175" s="763">
        <f>G4175*H4175</f>
        <v>49178.400000000001</v>
      </c>
    </row>
    <row r="4176" spans="1:10" ht="15" customHeight="1">
      <c r="A4176" s="333"/>
      <c r="C4176" s="759">
        <v>3</v>
      </c>
      <c r="D4176" s="757" t="s">
        <v>31</v>
      </c>
      <c r="E4176" s="760" t="s">
        <v>32</v>
      </c>
      <c r="F4176" s="760" t="s">
        <v>10</v>
      </c>
      <c r="G4176" s="832">
        <v>0.13489999999999999</v>
      </c>
      <c r="H4176" s="62">
        <v>206000</v>
      </c>
      <c r="I4176" s="763">
        <f>G4176*H4176</f>
        <v>27789.399999999998</v>
      </c>
    </row>
    <row r="4177" spans="1:10" ht="15" customHeight="1">
      <c r="A4177" s="333"/>
      <c r="C4177" s="764" t="s">
        <v>708</v>
      </c>
      <c r="D4177" s="765"/>
      <c r="E4177" s="766"/>
      <c r="F4177" s="766"/>
      <c r="G4177" s="767"/>
      <c r="H4177" s="768"/>
      <c r="I4177" s="208">
        <f>SUM(I4174:I4176)</f>
        <v>314303.80000000005</v>
      </c>
    </row>
    <row r="4178" spans="1:10" ht="15" customHeight="1">
      <c r="A4178" s="333"/>
      <c r="C4178" s="755" t="s">
        <v>72</v>
      </c>
      <c r="D4178" s="756" t="s">
        <v>73</v>
      </c>
      <c r="E4178" s="757"/>
      <c r="F4178" s="757"/>
      <c r="G4178" s="757"/>
      <c r="H4178" s="757"/>
      <c r="I4178" s="758"/>
    </row>
    <row r="4179" spans="1:10" ht="15" customHeight="1">
      <c r="A4179" s="333"/>
      <c r="C4179" s="833" t="s">
        <v>674</v>
      </c>
      <c r="D4179" s="770" t="s">
        <v>1402</v>
      </c>
      <c r="E4179" s="770"/>
      <c r="F4179" s="760" t="s">
        <v>79</v>
      </c>
      <c r="G4179" s="761">
        <v>0.39600000000000002</v>
      </c>
      <c r="H4179" s="762">
        <f>BAHAN!$G$44</f>
        <v>485000</v>
      </c>
      <c r="I4179" s="763">
        <f>G4179*H4179</f>
        <v>192060</v>
      </c>
    </row>
    <row r="4180" spans="1:10" ht="15" customHeight="1">
      <c r="A4180" s="333"/>
      <c r="C4180" s="833" t="s">
        <v>676</v>
      </c>
      <c r="D4180" s="757" t="s">
        <v>1382</v>
      </c>
      <c r="E4180" s="757"/>
      <c r="F4180" s="760" t="s">
        <v>120</v>
      </c>
      <c r="G4180" s="761">
        <v>221</v>
      </c>
      <c r="H4180" s="762">
        <f>BAHAN!$G$449</f>
        <v>1820</v>
      </c>
      <c r="I4180" s="763">
        <f>G4180*H4180</f>
        <v>402220</v>
      </c>
    </row>
    <row r="4181" spans="1:10" ht="15" customHeight="1">
      <c r="A4181" s="333"/>
      <c r="C4181" s="833" t="s">
        <v>679</v>
      </c>
      <c r="D4181" s="757" t="s">
        <v>1383</v>
      </c>
      <c r="E4181" s="757"/>
      <c r="F4181" s="760" t="s">
        <v>120</v>
      </c>
      <c r="G4181" s="761">
        <v>576</v>
      </c>
      <c r="H4181" s="762">
        <f>BAHAN!$G$260</f>
        <v>474.42857142857144</v>
      </c>
      <c r="I4181" s="763">
        <f>G4181*H4181</f>
        <v>273270.85714285716</v>
      </c>
    </row>
    <row r="4182" spans="1:10" ht="15" customHeight="1">
      <c r="A4182" s="333"/>
      <c r="C4182" s="833" t="s">
        <v>680</v>
      </c>
      <c r="D4182" s="757" t="s">
        <v>1428</v>
      </c>
      <c r="E4182" s="757"/>
      <c r="F4182" s="760" t="s">
        <v>120</v>
      </c>
      <c r="G4182" s="761">
        <v>706</v>
      </c>
      <c r="H4182" s="762">
        <f>BAHAN!$G$192</f>
        <v>396.63703703703703</v>
      </c>
      <c r="I4182" s="763">
        <f>G4182*H4182</f>
        <v>280025.74814814812</v>
      </c>
    </row>
    <row r="4183" spans="1:10" ht="15" customHeight="1">
      <c r="A4183" s="333"/>
      <c r="C4183" s="833" t="s">
        <v>681</v>
      </c>
      <c r="D4183" s="770" t="s">
        <v>141</v>
      </c>
      <c r="E4183" s="770"/>
      <c r="F4183" s="760" t="s">
        <v>493</v>
      </c>
      <c r="G4183" s="761">
        <v>141</v>
      </c>
      <c r="H4183" s="762">
        <f>BAHAN!$G$6</f>
        <v>100</v>
      </c>
      <c r="I4183" s="763">
        <f>G4183*H4183</f>
        <v>14100</v>
      </c>
    </row>
    <row r="4184" spans="1:10" ht="15" customHeight="1">
      <c r="A4184" s="333"/>
      <c r="B4184" s="113"/>
      <c r="C4184" s="764" t="s">
        <v>85</v>
      </c>
      <c r="D4184" s="765"/>
      <c r="E4184" s="766"/>
      <c r="F4184" s="766"/>
      <c r="G4184" s="766"/>
      <c r="H4184" s="768"/>
      <c r="I4184" s="208">
        <f>SUM(I4179:I4183)</f>
        <v>1161676.6052910052</v>
      </c>
      <c r="J4184" s="47"/>
    </row>
    <row r="4185" spans="1:10" ht="15" customHeight="1">
      <c r="A4185" s="333"/>
      <c r="C4185" s="755" t="s">
        <v>86</v>
      </c>
      <c r="D4185" s="756" t="s">
        <v>87</v>
      </c>
      <c r="E4185" s="757"/>
      <c r="F4185" s="757"/>
      <c r="G4185" s="757"/>
      <c r="H4185" s="757"/>
      <c r="I4185" s="758"/>
    </row>
    <row r="4186" spans="1:10" ht="15" customHeight="1">
      <c r="A4186" s="333"/>
      <c r="C4186" s="764" t="s">
        <v>88</v>
      </c>
      <c r="D4186" s="765"/>
      <c r="E4186" s="766"/>
      <c r="F4186" s="766"/>
      <c r="G4186" s="766"/>
      <c r="H4186" s="768"/>
      <c r="I4186" s="834">
        <v>0</v>
      </c>
    </row>
    <row r="4187" spans="1:10" ht="15" customHeight="1">
      <c r="A4187" s="333"/>
      <c r="C4187" s="773" t="s">
        <v>89</v>
      </c>
      <c r="D4187" s="774" t="s">
        <v>90</v>
      </c>
      <c r="E4187" s="775"/>
      <c r="F4187" s="775"/>
      <c r="G4187" s="775"/>
      <c r="H4187" s="776"/>
      <c r="I4187" s="777">
        <f>I4186+I4184+I4177</f>
        <v>1475980.4052910053</v>
      </c>
    </row>
    <row r="4188" spans="1:10" ht="15" customHeight="1">
      <c r="A4188" s="333"/>
      <c r="C4188" s="797" t="s">
        <v>91</v>
      </c>
      <c r="D4188" s="821" t="s">
        <v>977</v>
      </c>
      <c r="E4188" s="822"/>
      <c r="F4188" s="822"/>
      <c r="G4188" s="823"/>
      <c r="H4188" s="226">
        <f>$M$3</f>
        <v>0.1</v>
      </c>
      <c r="I4188" s="224">
        <f>I4187*H4188</f>
        <v>147598.04052910054</v>
      </c>
    </row>
    <row r="4189" spans="1:10" ht="15" customHeight="1">
      <c r="A4189" s="333"/>
      <c r="C4189" s="824" t="s">
        <v>93</v>
      </c>
      <c r="D4189" s="825" t="s">
        <v>94</v>
      </c>
      <c r="E4189" s="826"/>
      <c r="F4189" s="826"/>
      <c r="G4189" s="826"/>
      <c r="H4189" s="399"/>
      <c r="I4189" s="303">
        <f>SUM(I4187:I4188)</f>
        <v>1623578.4458201057</v>
      </c>
    </row>
    <row r="4190" spans="1:10" ht="15" customHeight="1">
      <c r="A4190" s="333"/>
      <c r="D4190" s="46"/>
      <c r="E4190" s="335"/>
      <c r="F4190" s="335"/>
      <c r="G4190" s="336"/>
      <c r="H4190" s="337"/>
      <c r="I4190" s="47"/>
    </row>
    <row r="4191" spans="1:10" ht="25.75" customHeight="1">
      <c r="A4191" s="333"/>
      <c r="C4191" s="781" t="s">
        <v>1435</v>
      </c>
      <c r="D4191" s="1367" t="s">
        <v>1436</v>
      </c>
      <c r="E4191" s="1368"/>
      <c r="F4191" s="1368"/>
      <c r="G4191" s="1368"/>
      <c r="H4191" s="1375"/>
      <c r="I4191" s="785">
        <f>ROUNDDOWN(I4210,-2)</f>
        <v>1537100</v>
      </c>
    </row>
    <row r="4192" spans="1:10" ht="15" customHeight="1">
      <c r="A4192" s="333"/>
      <c r="C4192" s="752" t="s">
        <v>65</v>
      </c>
      <c r="D4192" s="753" t="s">
        <v>66</v>
      </c>
      <c r="E4192" s="753" t="s">
        <v>772</v>
      </c>
      <c r="F4192" s="753" t="s">
        <v>669</v>
      </c>
      <c r="G4192" s="753" t="s">
        <v>67</v>
      </c>
      <c r="H4192" s="753" t="s">
        <v>670</v>
      </c>
      <c r="I4192" s="754" t="s">
        <v>671</v>
      </c>
    </row>
    <row r="4193" spans="1:10" ht="15" customHeight="1">
      <c r="A4193" s="333"/>
      <c r="C4193" s="755" t="s">
        <v>69</v>
      </c>
      <c r="D4193" s="756" t="s">
        <v>672</v>
      </c>
      <c r="E4193" s="756"/>
      <c r="F4193" s="756"/>
      <c r="G4193" s="756"/>
      <c r="H4193" s="756"/>
      <c r="I4193" s="786"/>
    </row>
    <row r="4194" spans="1:10" ht="15" customHeight="1">
      <c r="A4194" s="333"/>
      <c r="C4194" s="759">
        <v>1</v>
      </c>
      <c r="D4194" s="757" t="s">
        <v>8</v>
      </c>
      <c r="E4194" s="760" t="s">
        <v>9</v>
      </c>
      <c r="F4194" s="760" t="s">
        <v>10</v>
      </c>
      <c r="G4194" s="835">
        <v>0.89900000000000002</v>
      </c>
      <c r="H4194" s="62">
        <v>176000</v>
      </c>
      <c r="I4194" s="763">
        <f>G4194*H4194</f>
        <v>158224</v>
      </c>
    </row>
    <row r="4195" spans="1:10" ht="15" customHeight="1">
      <c r="A4195" s="333"/>
      <c r="C4195" s="759">
        <v>2</v>
      </c>
      <c r="D4195" s="757" t="s">
        <v>106</v>
      </c>
      <c r="E4195" s="760" t="s">
        <v>14</v>
      </c>
      <c r="F4195" s="760" t="s">
        <v>10</v>
      </c>
      <c r="G4195" s="835">
        <v>0.17630000000000001</v>
      </c>
      <c r="H4195" s="62">
        <v>186000</v>
      </c>
      <c r="I4195" s="763">
        <f>G4195*H4195</f>
        <v>32791.800000000003</v>
      </c>
    </row>
    <row r="4196" spans="1:10" ht="15" customHeight="1">
      <c r="A4196" s="333"/>
      <c r="C4196" s="759">
        <v>3</v>
      </c>
      <c r="D4196" s="757" t="s">
        <v>31</v>
      </c>
      <c r="E4196" s="760" t="s">
        <v>32</v>
      </c>
      <c r="F4196" s="760" t="s">
        <v>10</v>
      </c>
      <c r="G4196" s="835">
        <v>8.9899999999999994E-2</v>
      </c>
      <c r="H4196" s="62">
        <v>206000</v>
      </c>
      <c r="I4196" s="763">
        <f>G4196*H4196</f>
        <v>18519.399999999998</v>
      </c>
    </row>
    <row r="4197" spans="1:10" ht="15" customHeight="1">
      <c r="A4197" s="333"/>
      <c r="C4197" s="764" t="s">
        <v>708</v>
      </c>
      <c r="D4197" s="765"/>
      <c r="E4197" s="766"/>
      <c r="F4197" s="766"/>
      <c r="G4197" s="767"/>
      <c r="H4197" s="768"/>
      <c r="I4197" s="208">
        <f>SUM(I4194:I4196)</f>
        <v>209535.19999999998</v>
      </c>
    </row>
    <row r="4198" spans="1:10" ht="15" customHeight="1">
      <c r="A4198" s="333"/>
      <c r="C4198" s="755" t="s">
        <v>72</v>
      </c>
      <c r="D4198" s="756" t="s">
        <v>73</v>
      </c>
      <c r="E4198" s="757"/>
      <c r="F4198" s="757"/>
      <c r="G4198" s="757"/>
      <c r="H4198" s="757"/>
      <c r="I4198" s="758"/>
    </row>
    <row r="4199" spans="1:10" ht="15" customHeight="1">
      <c r="A4199" s="333"/>
      <c r="C4199" s="833" t="s">
        <v>674</v>
      </c>
      <c r="D4199" s="770" t="s">
        <v>1402</v>
      </c>
      <c r="E4199" s="770"/>
      <c r="F4199" s="760" t="s">
        <v>79</v>
      </c>
      <c r="G4199" s="832">
        <v>0.39600000000000002</v>
      </c>
      <c r="H4199" s="762">
        <f>BAHAN!$G$44</f>
        <v>485000</v>
      </c>
      <c r="I4199" s="763">
        <f>G4199*H4199</f>
        <v>192060</v>
      </c>
    </row>
    <row r="4200" spans="1:10" ht="15" customHeight="1">
      <c r="A4200" s="333"/>
      <c r="C4200" s="833" t="s">
        <v>676</v>
      </c>
      <c r="D4200" s="757" t="s">
        <v>1382</v>
      </c>
      <c r="E4200" s="757"/>
      <c r="F4200" s="760" t="s">
        <v>120</v>
      </c>
      <c r="G4200" s="761">
        <v>221</v>
      </c>
      <c r="H4200" s="762">
        <f>BAHAN!$G$449</f>
        <v>1820</v>
      </c>
      <c r="I4200" s="763">
        <f>G4200*H4200</f>
        <v>402220</v>
      </c>
    </row>
    <row r="4201" spans="1:10" ht="15" customHeight="1">
      <c r="A4201" s="333"/>
      <c r="C4201" s="833" t="s">
        <v>679</v>
      </c>
      <c r="D4201" s="757" t="s">
        <v>1383</v>
      </c>
      <c r="E4201" s="757"/>
      <c r="F4201" s="760" t="s">
        <v>120</v>
      </c>
      <c r="G4201" s="761">
        <v>576</v>
      </c>
      <c r="H4201" s="762">
        <f>BAHAN!$G$260</f>
        <v>474.42857142857144</v>
      </c>
      <c r="I4201" s="763">
        <f>G4201*H4201</f>
        <v>273270.85714285716</v>
      </c>
    </row>
    <row r="4202" spans="1:10" ht="15" customHeight="1">
      <c r="A4202" s="333"/>
      <c r="C4202" s="833" t="s">
        <v>680</v>
      </c>
      <c r="D4202" s="757" t="s">
        <v>1428</v>
      </c>
      <c r="E4202" s="757"/>
      <c r="F4202" s="760" t="s">
        <v>120</v>
      </c>
      <c r="G4202" s="761">
        <v>706</v>
      </c>
      <c r="H4202" s="762">
        <f>BAHAN!$G$192</f>
        <v>396.63703703703703</v>
      </c>
      <c r="I4202" s="763">
        <f>G4202*H4202</f>
        <v>280025.74814814812</v>
      </c>
    </row>
    <row r="4203" spans="1:10" ht="15" customHeight="1">
      <c r="A4203" s="333"/>
      <c r="C4203" s="833" t="s">
        <v>681</v>
      </c>
      <c r="D4203" s="770" t="s">
        <v>141</v>
      </c>
      <c r="E4203" s="770"/>
      <c r="F4203" s="760" t="s">
        <v>493</v>
      </c>
      <c r="G4203" s="761">
        <v>141</v>
      </c>
      <c r="H4203" s="762">
        <f>BAHAN!$G$6</f>
        <v>100</v>
      </c>
      <c r="I4203" s="763">
        <f>G4203*H4203</f>
        <v>14100</v>
      </c>
    </row>
    <row r="4204" spans="1:10" ht="15" customHeight="1">
      <c r="A4204" s="333"/>
      <c r="B4204" s="113"/>
      <c r="C4204" s="764" t="s">
        <v>85</v>
      </c>
      <c r="D4204" s="765"/>
      <c r="E4204" s="766"/>
      <c r="F4204" s="766"/>
      <c r="G4204" s="766"/>
      <c r="H4204" s="768"/>
      <c r="I4204" s="208">
        <f>SUM(I4199:I4203)</f>
        <v>1161676.6052910052</v>
      </c>
      <c r="J4204" s="47"/>
    </row>
    <row r="4205" spans="1:10" ht="15" customHeight="1">
      <c r="A4205" s="333"/>
      <c r="C4205" s="755" t="s">
        <v>86</v>
      </c>
      <c r="D4205" s="756" t="s">
        <v>87</v>
      </c>
      <c r="E4205" s="757"/>
      <c r="F4205" s="757"/>
      <c r="G4205" s="757"/>
      <c r="H4205" s="757"/>
      <c r="I4205" s="758"/>
    </row>
    <row r="4206" spans="1:10" ht="15" customHeight="1">
      <c r="A4206" s="333"/>
      <c r="C4206" s="836"/>
      <c r="D4206" s="757" t="s">
        <v>1287</v>
      </c>
      <c r="E4206" s="757"/>
      <c r="F4206" s="760" t="s">
        <v>778</v>
      </c>
      <c r="G4206" s="795">
        <v>0.13089999999999999</v>
      </c>
      <c r="H4206" s="762">
        <f>BAHAN!G566</f>
        <v>200000</v>
      </c>
      <c r="I4206" s="763">
        <f>G4206*H4206</f>
        <v>26179.999999999996</v>
      </c>
    </row>
    <row r="4207" spans="1:10" ht="15" customHeight="1">
      <c r="A4207" s="333"/>
      <c r="C4207" s="764" t="s">
        <v>88</v>
      </c>
      <c r="D4207" s="765"/>
      <c r="E4207" s="766"/>
      <c r="F4207" s="766"/>
      <c r="G4207" s="766"/>
      <c r="H4207" s="768"/>
      <c r="I4207" s="208">
        <f>SUM(I4206)</f>
        <v>26179.999999999996</v>
      </c>
    </row>
    <row r="4208" spans="1:10" ht="15" customHeight="1">
      <c r="A4208" s="333"/>
      <c r="C4208" s="773" t="s">
        <v>89</v>
      </c>
      <c r="D4208" s="774" t="s">
        <v>90</v>
      </c>
      <c r="E4208" s="775"/>
      <c r="F4208" s="775"/>
      <c r="G4208" s="775"/>
      <c r="H4208" s="776"/>
      <c r="I4208" s="777">
        <f>I4207+I4204+I4197</f>
        <v>1397391.8052910052</v>
      </c>
    </row>
    <row r="4209" spans="1:10" ht="15" customHeight="1">
      <c r="A4209" s="333"/>
      <c r="C4209" s="773" t="s">
        <v>91</v>
      </c>
      <c r="D4209" s="774" t="s">
        <v>977</v>
      </c>
      <c r="E4209" s="775"/>
      <c r="F4209" s="775"/>
      <c r="G4209" s="776"/>
      <c r="H4209" s="226">
        <f>$M$3</f>
        <v>0.1</v>
      </c>
      <c r="I4209" s="224">
        <f>I4208*H4209</f>
        <v>139739.18052910053</v>
      </c>
    </row>
    <row r="4210" spans="1:10" ht="15" customHeight="1">
      <c r="A4210" s="333"/>
      <c r="C4210" s="778" t="s">
        <v>93</v>
      </c>
      <c r="D4210" s="779" t="s">
        <v>94</v>
      </c>
      <c r="E4210" s="780"/>
      <c r="F4210" s="780"/>
      <c r="G4210" s="780"/>
      <c r="H4210" s="399"/>
      <c r="I4210" s="303">
        <f>SUM(I4208:I4209)</f>
        <v>1537130.9858201058</v>
      </c>
    </row>
    <row r="4211" spans="1:10" ht="15" customHeight="1">
      <c r="A4211" s="333"/>
      <c r="G4211" s="336"/>
      <c r="H4211" s="112"/>
      <c r="I4211" s="47"/>
    </row>
    <row r="4212" spans="1:10" ht="15" customHeight="1">
      <c r="A4212" s="333"/>
      <c r="C4212" s="781" t="s">
        <v>1437</v>
      </c>
      <c r="D4212" s="829" t="s">
        <v>1438</v>
      </c>
      <c r="E4212" s="829"/>
      <c r="F4212" s="829"/>
      <c r="G4212" s="829"/>
      <c r="H4212" s="837"/>
      <c r="I4212" s="785">
        <f>ROUNDDOWN(I4230,-2)</f>
        <v>1294700</v>
      </c>
    </row>
    <row r="4213" spans="1:10" ht="15" customHeight="1">
      <c r="A4213" s="333"/>
      <c r="C4213" s="787" t="s">
        <v>65</v>
      </c>
      <c r="D4213" s="788" t="s">
        <v>66</v>
      </c>
      <c r="E4213" s="788" t="s">
        <v>772</v>
      </c>
      <c r="F4213" s="788" t="s">
        <v>669</v>
      </c>
      <c r="G4213" s="788" t="s">
        <v>67</v>
      </c>
      <c r="H4213" s="788" t="s">
        <v>670</v>
      </c>
      <c r="I4213" s="789" t="s">
        <v>671</v>
      </c>
    </row>
    <row r="4214" spans="1:10" ht="15" customHeight="1">
      <c r="A4214" s="333"/>
      <c r="C4214" s="790" t="s">
        <v>69</v>
      </c>
      <c r="D4214" s="791" t="s">
        <v>672</v>
      </c>
      <c r="E4214" s="791"/>
      <c r="F4214" s="791"/>
      <c r="G4214" s="791"/>
      <c r="H4214" s="791"/>
      <c r="I4214" s="838"/>
    </row>
    <row r="4215" spans="1:10" ht="15" customHeight="1">
      <c r="A4215" s="333"/>
      <c r="C4215" s="833" t="s">
        <v>674</v>
      </c>
      <c r="D4215" s="757" t="s">
        <v>8</v>
      </c>
      <c r="E4215" s="760" t="s">
        <v>9</v>
      </c>
      <c r="F4215" s="760" t="s">
        <v>10</v>
      </c>
      <c r="G4215" s="835">
        <v>2.4</v>
      </c>
      <c r="H4215" s="62">
        <v>176000</v>
      </c>
      <c r="I4215" s="763">
        <f>G4215*H4215</f>
        <v>422400</v>
      </c>
    </row>
    <row r="4216" spans="1:10" ht="15" customHeight="1">
      <c r="A4216" s="333"/>
      <c r="C4216" s="833" t="s">
        <v>676</v>
      </c>
      <c r="D4216" s="757" t="s">
        <v>106</v>
      </c>
      <c r="E4216" s="760" t="s">
        <v>14</v>
      </c>
      <c r="F4216" s="760" t="s">
        <v>10</v>
      </c>
      <c r="G4216" s="835">
        <v>0.8</v>
      </c>
      <c r="H4216" s="62">
        <v>186000</v>
      </c>
      <c r="I4216" s="763">
        <f>G4216*H4216</f>
        <v>148800</v>
      </c>
    </row>
    <row r="4217" spans="1:10" ht="15" customHeight="1">
      <c r="A4217" s="333"/>
      <c r="C4217" s="833" t="s">
        <v>679</v>
      </c>
      <c r="D4217" s="757" t="s">
        <v>119</v>
      </c>
      <c r="E4217" s="760" t="s">
        <v>30</v>
      </c>
      <c r="F4217" s="760" t="s">
        <v>10</v>
      </c>
      <c r="G4217" s="835">
        <v>0.08</v>
      </c>
      <c r="H4217" s="62">
        <v>196000</v>
      </c>
      <c r="I4217" s="763">
        <f>G4217*H4217</f>
        <v>15680</v>
      </c>
    </row>
    <row r="4218" spans="1:10" ht="15" customHeight="1">
      <c r="A4218" s="333"/>
      <c r="C4218" s="833" t="s">
        <v>680</v>
      </c>
      <c r="D4218" s="757" t="s">
        <v>31</v>
      </c>
      <c r="E4218" s="760" t="s">
        <v>32</v>
      </c>
      <c r="F4218" s="760" t="s">
        <v>10</v>
      </c>
      <c r="G4218" s="835">
        <v>8.9899999999999994E-2</v>
      </c>
      <c r="H4218" s="62">
        <v>206000</v>
      </c>
      <c r="I4218" s="763">
        <f>G4218*H4218</f>
        <v>18519.399999999998</v>
      </c>
    </row>
    <row r="4219" spans="1:10" ht="15" customHeight="1">
      <c r="A4219" s="333"/>
      <c r="C4219" s="764" t="s">
        <v>708</v>
      </c>
      <c r="D4219" s="765"/>
      <c r="E4219" s="766"/>
      <c r="F4219" s="766"/>
      <c r="G4219" s="767"/>
      <c r="H4219" s="768"/>
      <c r="I4219" s="208">
        <f>SUM(I4215:I4218)</f>
        <v>605399.4</v>
      </c>
    </row>
    <row r="4220" spans="1:10" ht="15" customHeight="1">
      <c r="A4220" s="333"/>
      <c r="C4220" s="755" t="s">
        <v>72</v>
      </c>
      <c r="D4220" s="756" t="s">
        <v>73</v>
      </c>
      <c r="E4220" s="757"/>
      <c r="F4220" s="757"/>
      <c r="G4220" s="757"/>
      <c r="H4220" s="757"/>
      <c r="I4220" s="758"/>
    </row>
    <row r="4221" spans="1:10" ht="15" customHeight="1">
      <c r="A4221" s="333"/>
      <c r="C4221" s="833" t="s">
        <v>674</v>
      </c>
      <c r="D4221" s="770" t="s">
        <v>1402</v>
      </c>
      <c r="E4221" s="770"/>
      <c r="F4221" s="760" t="s">
        <v>79</v>
      </c>
      <c r="G4221" s="761">
        <v>0.45</v>
      </c>
      <c r="H4221" s="762">
        <f>BAHAN!$G$44</f>
        <v>485000</v>
      </c>
      <c r="I4221" s="763">
        <f>G4221*H4221</f>
        <v>218250</v>
      </c>
    </row>
    <row r="4222" spans="1:10" ht="15" customHeight="1">
      <c r="A4222" s="333"/>
      <c r="C4222" s="833" t="s">
        <v>676</v>
      </c>
      <c r="D4222" s="757" t="s">
        <v>1382</v>
      </c>
      <c r="E4222" s="757"/>
      <c r="F4222" s="760" t="s">
        <v>120</v>
      </c>
      <c r="G4222" s="761">
        <v>194</v>
      </c>
      <c r="H4222" s="762">
        <f>BAHAN!$G$449</f>
        <v>1820</v>
      </c>
      <c r="I4222" s="763">
        <f>G4222*H4222</f>
        <v>353080</v>
      </c>
    </row>
    <row r="4223" spans="1:10" ht="15" customHeight="1">
      <c r="A4223" s="333"/>
      <c r="C4223" s="833" t="s">
        <v>679</v>
      </c>
      <c r="D4223" s="757" t="s">
        <v>1383</v>
      </c>
      <c r="E4223" s="757"/>
      <c r="F4223" s="760" t="s">
        <v>79</v>
      </c>
      <c r="G4223" s="761">
        <v>0.312</v>
      </c>
      <c r="H4223" s="762">
        <f>BAHAN!$G$260</f>
        <v>474.42857142857144</v>
      </c>
      <c r="I4223" s="763">
        <f>G4223*H4223</f>
        <v>148.0217142857143</v>
      </c>
    </row>
    <row r="4224" spans="1:10" ht="15" customHeight="1">
      <c r="A4224" s="333"/>
      <c r="B4224" s="113"/>
      <c r="C4224" s="833" t="s">
        <v>680</v>
      </c>
      <c r="D4224" s="770" t="s">
        <v>661</v>
      </c>
      <c r="E4224" s="770"/>
      <c r="F4224" s="760" t="s">
        <v>79</v>
      </c>
      <c r="G4224" s="761">
        <v>0.46800000000000003</v>
      </c>
      <c r="H4224" s="762">
        <f>BAHAN!$G$192</f>
        <v>396.63703703703703</v>
      </c>
      <c r="I4224" s="763">
        <f>G4224*H4224</f>
        <v>185.62613333333334</v>
      </c>
      <c r="J4224" s="47"/>
    </row>
    <row r="4225" spans="1:9" ht="15" customHeight="1">
      <c r="A4225" s="333"/>
      <c r="C4225" s="764" t="s">
        <v>85</v>
      </c>
      <c r="D4225" s="765"/>
      <c r="E4225" s="766"/>
      <c r="F4225" s="766"/>
      <c r="G4225" s="766"/>
      <c r="H4225" s="762">
        <f>BAHAN!$G$6</f>
        <v>100</v>
      </c>
      <c r="I4225" s="208">
        <f>SUM(I4221:I4224)</f>
        <v>571663.64784761902</v>
      </c>
    </row>
    <row r="4226" spans="1:9" ht="15" customHeight="1">
      <c r="A4226" s="333"/>
      <c r="C4226" s="755" t="s">
        <v>86</v>
      </c>
      <c r="D4226" s="756" t="s">
        <v>87</v>
      </c>
      <c r="E4226" s="757"/>
      <c r="F4226" s="757"/>
      <c r="G4226" s="757"/>
      <c r="H4226" s="757"/>
      <c r="I4226" s="758"/>
    </row>
    <row r="4227" spans="1:9" ht="15" customHeight="1">
      <c r="A4227" s="333"/>
      <c r="C4227" s="764" t="s">
        <v>88</v>
      </c>
      <c r="D4227" s="765"/>
      <c r="E4227" s="766"/>
      <c r="F4227" s="766"/>
      <c r="G4227" s="766"/>
      <c r="H4227" s="768"/>
      <c r="I4227" s="834">
        <v>0</v>
      </c>
    </row>
    <row r="4228" spans="1:9" ht="15" customHeight="1">
      <c r="A4228" s="333"/>
      <c r="C4228" s="773" t="s">
        <v>89</v>
      </c>
      <c r="D4228" s="774" t="s">
        <v>90</v>
      </c>
      <c r="E4228" s="775"/>
      <c r="F4228" s="775"/>
      <c r="G4228" s="775"/>
      <c r="H4228" s="776"/>
      <c r="I4228" s="777">
        <f>I4227+I4225+I4219</f>
        <v>1177063.047847619</v>
      </c>
    </row>
    <row r="4229" spans="1:9" ht="15" customHeight="1">
      <c r="A4229" s="333"/>
      <c r="C4229" s="797" t="s">
        <v>91</v>
      </c>
      <c r="D4229" s="821" t="s">
        <v>977</v>
      </c>
      <c r="E4229" s="822"/>
      <c r="F4229" s="822"/>
      <c r="G4229" s="823"/>
      <c r="H4229" s="226">
        <f>$M$3</f>
        <v>0.1</v>
      </c>
      <c r="I4229" s="224">
        <f>I4228*H4229</f>
        <v>117706.30478476192</v>
      </c>
    </row>
    <row r="4230" spans="1:9" ht="15" customHeight="1">
      <c r="A4230" s="333"/>
      <c r="C4230" s="824" t="s">
        <v>93</v>
      </c>
      <c r="D4230" s="825" t="s">
        <v>94</v>
      </c>
      <c r="E4230" s="826"/>
      <c r="F4230" s="826"/>
      <c r="G4230" s="826"/>
      <c r="H4230" s="399"/>
      <c r="I4230" s="303">
        <f>SUM(I4228:I4229)</f>
        <v>1294769.352632381</v>
      </c>
    </row>
    <row r="4231" spans="1:9" ht="15" customHeight="1">
      <c r="A4231" s="333"/>
      <c r="C4231" s="1285"/>
      <c r="D4231" s="1285"/>
      <c r="E4231" s="1286"/>
      <c r="F4231" s="1286"/>
      <c r="G4231" s="1287"/>
      <c r="H4231" s="1288"/>
      <c r="I4231" s="1289"/>
    </row>
    <row r="4232" spans="1:9" ht="15" customHeight="1">
      <c r="A4232" s="333"/>
      <c r="C4232" s="742" t="s">
        <v>1439</v>
      </c>
      <c r="D4232" s="743" t="s">
        <v>1440</v>
      </c>
      <c r="E4232" s="744"/>
      <c r="F4232" s="744"/>
      <c r="G4232" s="744"/>
      <c r="H4232" s="744"/>
      <c r="I4232" s="744"/>
    </row>
    <row r="4233" spans="1:9" ht="15" customHeight="1">
      <c r="A4233" s="333"/>
      <c r="C4233" s="781" t="s">
        <v>1441</v>
      </c>
      <c r="D4233" s="1367" t="s">
        <v>1442</v>
      </c>
      <c r="E4233" s="1368"/>
      <c r="F4233" s="1368"/>
      <c r="G4233" s="1368"/>
      <c r="H4233" s="1375"/>
      <c r="I4233" s="785">
        <f>ROUNDDOWN(I4249,-2)</f>
        <v>16100</v>
      </c>
    </row>
    <row r="4234" spans="1:9" ht="15" customHeight="1">
      <c r="A4234" s="333"/>
      <c r="C4234" s="752" t="s">
        <v>65</v>
      </c>
      <c r="D4234" s="753" t="s">
        <v>66</v>
      </c>
      <c r="E4234" s="753" t="s">
        <v>772</v>
      </c>
      <c r="F4234" s="753" t="s">
        <v>669</v>
      </c>
      <c r="G4234" s="753" t="s">
        <v>67</v>
      </c>
      <c r="H4234" s="753" t="s">
        <v>670</v>
      </c>
      <c r="I4234" s="754" t="s">
        <v>671</v>
      </c>
    </row>
    <row r="4235" spans="1:9" ht="15" customHeight="1">
      <c r="A4235" s="333"/>
      <c r="C4235" s="755" t="s">
        <v>69</v>
      </c>
      <c r="D4235" s="756" t="s">
        <v>672</v>
      </c>
      <c r="E4235" s="757"/>
      <c r="F4235" s="757"/>
      <c r="G4235" s="757"/>
      <c r="H4235" s="757"/>
      <c r="I4235" s="758"/>
    </row>
    <row r="4236" spans="1:9" ht="15" customHeight="1">
      <c r="A4236" s="333"/>
      <c r="C4236" s="833" t="s">
        <v>674</v>
      </c>
      <c r="D4236" s="757" t="s">
        <v>8</v>
      </c>
      <c r="E4236" s="760" t="s">
        <v>9</v>
      </c>
      <c r="F4236" s="760" t="s">
        <v>10</v>
      </c>
      <c r="G4236" s="832">
        <v>6.6699999999999995E-2</v>
      </c>
      <c r="H4236" s="62">
        <v>176000</v>
      </c>
      <c r="I4236" s="763">
        <f>G4236*H4236</f>
        <v>11739.199999999999</v>
      </c>
    </row>
    <row r="4237" spans="1:9" ht="15" customHeight="1">
      <c r="A4237" s="333"/>
      <c r="C4237" s="833" t="s">
        <v>676</v>
      </c>
      <c r="D4237" s="757" t="s">
        <v>31</v>
      </c>
      <c r="E4237" s="760" t="s">
        <v>32</v>
      </c>
      <c r="F4237" s="760" t="s">
        <v>10</v>
      </c>
      <c r="G4237" s="832">
        <v>6.7000000000000002E-3</v>
      </c>
      <c r="H4237" s="62">
        <v>206000</v>
      </c>
      <c r="I4237" s="763">
        <f>G4237*H4237</f>
        <v>1380.2</v>
      </c>
    </row>
    <row r="4238" spans="1:9" ht="15" customHeight="1">
      <c r="A4238" s="333"/>
      <c r="C4238" s="764" t="s">
        <v>708</v>
      </c>
      <c r="D4238" s="765"/>
      <c r="E4238" s="766"/>
      <c r="F4238" s="766"/>
      <c r="G4238" s="767"/>
      <c r="H4238" s="768"/>
      <c r="I4238" s="208">
        <f>SUM(I4236:I4237)</f>
        <v>13119.4</v>
      </c>
    </row>
    <row r="4239" spans="1:9" ht="15" customHeight="1">
      <c r="A4239" s="333"/>
      <c r="C4239" s="755" t="s">
        <v>72</v>
      </c>
      <c r="D4239" s="756" t="s">
        <v>73</v>
      </c>
      <c r="E4239" s="757"/>
      <c r="F4239" s="757"/>
      <c r="G4239" s="757"/>
      <c r="H4239" s="757"/>
      <c r="I4239" s="758"/>
    </row>
    <row r="4240" spans="1:9" ht="15" customHeight="1">
      <c r="A4240" s="333"/>
      <c r="C4240" s="833" t="s">
        <v>674</v>
      </c>
      <c r="D4240" s="770" t="s">
        <v>496</v>
      </c>
      <c r="E4240" s="770"/>
      <c r="F4240" s="760" t="s">
        <v>79</v>
      </c>
      <c r="G4240" s="832">
        <v>3.1399999999999997E-2</v>
      </c>
      <c r="H4240" s="762">
        <f>BAHAN!G61</f>
        <v>50000</v>
      </c>
      <c r="I4240" s="763">
        <f>G4240*H4240</f>
        <v>1569.9999999999998</v>
      </c>
    </row>
    <row r="4241" spans="1:10" ht="15" customHeight="1">
      <c r="A4241" s="333"/>
      <c r="C4241" s="764" t="s">
        <v>85</v>
      </c>
      <c r="D4241" s="765"/>
      <c r="E4241" s="766"/>
      <c r="F4241" s="766"/>
      <c r="G4241" s="766"/>
      <c r="H4241" s="768"/>
      <c r="I4241" s="208">
        <f>SUM(I4240:I4240)</f>
        <v>1569.9999999999998</v>
      </c>
    </row>
    <row r="4242" spans="1:10" ht="15" customHeight="1">
      <c r="A4242" s="333"/>
      <c r="C4242" s="755" t="s">
        <v>86</v>
      </c>
      <c r="D4242" s="756" t="s">
        <v>87</v>
      </c>
      <c r="E4242" s="757"/>
      <c r="F4242" s="757"/>
      <c r="G4242" s="757"/>
      <c r="H4242" s="757"/>
      <c r="I4242" s="758"/>
    </row>
    <row r="4243" spans="1:10" ht="15" customHeight="1">
      <c r="A4243" s="333"/>
      <c r="B4243" s="113"/>
      <c r="C4243" s="794" t="s">
        <v>674</v>
      </c>
      <c r="D4243" s="757" t="s">
        <v>1443</v>
      </c>
      <c r="E4243" s="757"/>
      <c r="F4243" s="771" t="s">
        <v>778</v>
      </c>
      <c r="G4243" s="840">
        <v>1.67E-2</v>
      </c>
      <c r="H4243" s="762">
        <v>1</v>
      </c>
      <c r="I4243" s="763">
        <f>G4243*H4243</f>
        <v>1.67E-2</v>
      </c>
      <c r="J4243" s="47"/>
    </row>
    <row r="4244" spans="1:10" ht="15" customHeight="1">
      <c r="A4244" s="333"/>
      <c r="C4244" s="794" t="s">
        <v>676</v>
      </c>
      <c r="D4244" s="757" t="s">
        <v>1444</v>
      </c>
      <c r="E4244" s="757"/>
      <c r="F4244" s="771" t="s">
        <v>778</v>
      </c>
      <c r="G4244" s="840">
        <v>1.67E-2</v>
      </c>
      <c r="H4244" s="762">
        <v>1</v>
      </c>
      <c r="I4244" s="763">
        <f>G4244*H4244</f>
        <v>1.67E-2</v>
      </c>
    </row>
    <row r="4245" spans="1:10" ht="15" customHeight="1">
      <c r="A4245" s="333"/>
      <c r="C4245" s="794" t="s">
        <v>679</v>
      </c>
      <c r="D4245" s="770" t="s">
        <v>1445</v>
      </c>
      <c r="E4245" s="770"/>
      <c r="F4245" s="771" t="s">
        <v>710</v>
      </c>
      <c r="G4245" s="840">
        <v>0.2</v>
      </c>
      <c r="H4245" s="762">
        <v>1</v>
      </c>
      <c r="I4245" s="763">
        <f>G4245*H4245</f>
        <v>0.2</v>
      </c>
    </row>
    <row r="4246" spans="1:10" ht="15" customHeight="1">
      <c r="A4246" s="333"/>
      <c r="C4246" s="764" t="s">
        <v>88</v>
      </c>
      <c r="D4246" s="765"/>
      <c r="E4246" s="766"/>
      <c r="F4246" s="766"/>
      <c r="G4246" s="766"/>
      <c r="H4246" s="768"/>
      <c r="I4246" s="208">
        <f>SUM(I4243:I4245)</f>
        <v>0.2334</v>
      </c>
    </row>
    <row r="4247" spans="1:10" ht="15" customHeight="1">
      <c r="A4247" s="333"/>
      <c r="C4247" s="773" t="s">
        <v>89</v>
      </c>
      <c r="D4247" s="774" t="s">
        <v>90</v>
      </c>
      <c r="E4247" s="775"/>
      <c r="F4247" s="775"/>
      <c r="G4247" s="775"/>
      <c r="H4247" s="776"/>
      <c r="I4247" s="777">
        <f>I4246+I4241+I4238</f>
        <v>14689.633399999999</v>
      </c>
    </row>
    <row r="4248" spans="1:10" ht="15" customHeight="1">
      <c r="A4248" s="333"/>
      <c r="C4248" s="797" t="s">
        <v>91</v>
      </c>
      <c r="D4248" s="821" t="s">
        <v>977</v>
      </c>
      <c r="E4248" s="822"/>
      <c r="F4248" s="822"/>
      <c r="G4248" s="823"/>
      <c r="H4248" s="226">
        <f>$M$3</f>
        <v>0.1</v>
      </c>
      <c r="I4248" s="224">
        <f>I4247*H4248</f>
        <v>1468.96334</v>
      </c>
    </row>
    <row r="4249" spans="1:10" ht="15" customHeight="1">
      <c r="A4249" s="333"/>
      <c r="C4249" s="824" t="s">
        <v>93</v>
      </c>
      <c r="D4249" s="825" t="s">
        <v>94</v>
      </c>
      <c r="E4249" s="826"/>
      <c r="F4249" s="826"/>
      <c r="G4249" s="826"/>
      <c r="H4249" s="399"/>
      <c r="I4249" s="303">
        <f>SUM(I4247:I4248)</f>
        <v>16158.596739999999</v>
      </c>
    </row>
    <row r="4250" spans="1:10" ht="15" customHeight="1">
      <c r="A4250" s="333"/>
      <c r="G4250" s="336"/>
      <c r="H4250" s="112"/>
      <c r="I4250" s="47"/>
    </row>
    <row r="4251" spans="1:10" ht="15" customHeight="1">
      <c r="A4251" s="333"/>
      <c r="C4251" s="781" t="s">
        <v>1446</v>
      </c>
      <c r="D4251" s="828" t="s">
        <v>1447</v>
      </c>
      <c r="E4251" s="829"/>
      <c r="F4251" s="829"/>
      <c r="G4251" s="829"/>
      <c r="H4251" s="837"/>
      <c r="I4251" s="785">
        <f>ROUNDDOWN(I4265,-2)</f>
        <v>23000</v>
      </c>
    </row>
    <row r="4252" spans="1:10" ht="15" customHeight="1">
      <c r="A4252" s="333"/>
      <c r="C4252" s="752" t="s">
        <v>65</v>
      </c>
      <c r="D4252" s="753" t="s">
        <v>66</v>
      </c>
      <c r="E4252" s="753" t="s">
        <v>3</v>
      </c>
      <c r="F4252" s="753" t="s">
        <v>669</v>
      </c>
      <c r="G4252" s="753" t="s">
        <v>67</v>
      </c>
      <c r="H4252" s="753" t="s">
        <v>670</v>
      </c>
      <c r="I4252" s="754" t="s">
        <v>671</v>
      </c>
    </row>
    <row r="4253" spans="1:10" ht="15" customHeight="1">
      <c r="A4253" s="333"/>
      <c r="C4253" s="755" t="s">
        <v>69</v>
      </c>
      <c r="D4253" s="756" t="s">
        <v>672</v>
      </c>
      <c r="E4253" s="756"/>
      <c r="F4253" s="756"/>
      <c r="G4253" s="756"/>
      <c r="H4253" s="756"/>
      <c r="I4253" s="786"/>
    </row>
    <row r="4254" spans="1:10" ht="15" customHeight="1">
      <c r="A4254" s="333"/>
      <c r="C4254" s="833" t="s">
        <v>674</v>
      </c>
      <c r="D4254" s="757" t="s">
        <v>8</v>
      </c>
      <c r="E4254" s="757" t="s">
        <v>9</v>
      </c>
      <c r="F4254" s="760" t="s">
        <v>10</v>
      </c>
      <c r="G4254" s="832">
        <v>0.1067</v>
      </c>
      <c r="H4254" s="62">
        <v>176000</v>
      </c>
      <c r="I4254" s="763">
        <f>G4254*H4254</f>
        <v>18779.2</v>
      </c>
    </row>
    <row r="4255" spans="1:10" ht="15" customHeight="1">
      <c r="A4255" s="333"/>
      <c r="C4255" s="833" t="s">
        <v>676</v>
      </c>
      <c r="D4255" s="757" t="s">
        <v>31</v>
      </c>
      <c r="E4255" s="757" t="s">
        <v>32</v>
      </c>
      <c r="F4255" s="760" t="s">
        <v>10</v>
      </c>
      <c r="G4255" s="832">
        <v>1.0699999999999999E-2</v>
      </c>
      <c r="H4255" s="62">
        <v>206000</v>
      </c>
      <c r="I4255" s="763">
        <f>G4255*H4255</f>
        <v>2204.1999999999998</v>
      </c>
    </row>
    <row r="4256" spans="1:10" ht="15" customHeight="1">
      <c r="A4256" s="333"/>
      <c r="C4256" s="764" t="s">
        <v>708</v>
      </c>
      <c r="D4256" s="765"/>
      <c r="E4256" s="766"/>
      <c r="F4256" s="766"/>
      <c r="G4256" s="767"/>
      <c r="H4256" s="768"/>
      <c r="I4256" s="208">
        <f>SUM(I4254:I4255)</f>
        <v>20983.4</v>
      </c>
    </row>
    <row r="4257" spans="1:10" ht="15" customHeight="1">
      <c r="A4257" s="333"/>
      <c r="C4257" s="755" t="s">
        <v>72</v>
      </c>
      <c r="D4257" s="756" t="s">
        <v>73</v>
      </c>
      <c r="E4257" s="757"/>
      <c r="F4257" s="757"/>
      <c r="G4257" s="757"/>
      <c r="H4257" s="757"/>
      <c r="I4257" s="758"/>
    </row>
    <row r="4258" spans="1:10" ht="15" customHeight="1">
      <c r="A4258" s="333"/>
      <c r="C4258" s="764" t="s">
        <v>85</v>
      </c>
      <c r="D4258" s="765"/>
      <c r="E4258" s="766"/>
      <c r="F4258" s="766"/>
      <c r="G4258" s="766"/>
      <c r="H4258" s="768"/>
      <c r="I4258" s="834">
        <v>0</v>
      </c>
    </row>
    <row r="4259" spans="1:10" ht="15" customHeight="1">
      <c r="A4259" s="333"/>
      <c r="C4259" s="755" t="s">
        <v>86</v>
      </c>
      <c r="D4259" s="756" t="s">
        <v>87</v>
      </c>
      <c r="E4259" s="757"/>
      <c r="F4259" s="757"/>
      <c r="G4259" s="757"/>
      <c r="H4259" s="757"/>
      <c r="I4259" s="758"/>
    </row>
    <row r="4260" spans="1:10" ht="15" customHeight="1">
      <c r="A4260" s="333"/>
      <c r="C4260" s="794" t="s">
        <v>674</v>
      </c>
      <c r="D4260" s="757" t="s">
        <v>1443</v>
      </c>
      <c r="E4260" s="757"/>
      <c r="F4260" s="771" t="s">
        <v>778</v>
      </c>
      <c r="G4260" s="795">
        <v>2.6700000000000002E-2</v>
      </c>
      <c r="H4260" s="762">
        <v>1</v>
      </c>
      <c r="I4260" s="763">
        <f>G4260*H4260</f>
        <v>2.6700000000000002E-2</v>
      </c>
    </row>
    <row r="4261" spans="1:10" ht="15" customHeight="1">
      <c r="A4261" s="333"/>
      <c r="C4261" s="794" t="s">
        <v>676</v>
      </c>
      <c r="D4261" s="757" t="s">
        <v>1444</v>
      </c>
      <c r="E4261" s="757"/>
      <c r="F4261" s="771" t="s">
        <v>778</v>
      </c>
      <c r="G4261" s="795">
        <v>2.6700000000000002E-2</v>
      </c>
      <c r="H4261" s="762">
        <v>1</v>
      </c>
      <c r="I4261" s="763">
        <f>G4261*H4261</f>
        <v>2.6700000000000002E-2</v>
      </c>
    </row>
    <row r="4262" spans="1:10" ht="15" customHeight="1">
      <c r="A4262" s="333"/>
      <c r="C4262" s="764" t="s">
        <v>88</v>
      </c>
      <c r="D4262" s="765"/>
      <c r="E4262" s="766"/>
      <c r="F4262" s="766"/>
      <c r="G4262" s="766"/>
      <c r="H4262" s="768"/>
      <c r="I4262" s="208">
        <f>SUM(I4260:I4261)</f>
        <v>5.3400000000000003E-2</v>
      </c>
    </row>
    <row r="4263" spans="1:10" ht="15" customHeight="1">
      <c r="A4263" s="333"/>
      <c r="B4263" s="113"/>
      <c r="C4263" s="773" t="s">
        <v>89</v>
      </c>
      <c r="D4263" s="774" t="s">
        <v>90</v>
      </c>
      <c r="E4263" s="775"/>
      <c r="F4263" s="775"/>
      <c r="G4263" s="775"/>
      <c r="H4263" s="776"/>
      <c r="I4263" s="777">
        <f>I4262+I4258+I4256</f>
        <v>20983.453400000002</v>
      </c>
      <c r="J4263" s="47"/>
    </row>
    <row r="4264" spans="1:10" ht="15" customHeight="1">
      <c r="A4264" s="333"/>
      <c r="C4264" s="797" t="s">
        <v>91</v>
      </c>
      <c r="D4264" s="821" t="s">
        <v>977</v>
      </c>
      <c r="E4264" s="822"/>
      <c r="F4264" s="822"/>
      <c r="G4264" s="823"/>
      <c r="H4264" s="226">
        <f>$M$3</f>
        <v>0.1</v>
      </c>
      <c r="I4264" s="224">
        <f>I4263*H4264</f>
        <v>2098.3453400000003</v>
      </c>
    </row>
    <row r="4265" spans="1:10" ht="15" customHeight="1">
      <c r="A4265" s="333"/>
      <c r="C4265" s="824" t="s">
        <v>93</v>
      </c>
      <c r="D4265" s="825" t="s">
        <v>94</v>
      </c>
      <c r="E4265" s="826"/>
      <c r="F4265" s="826"/>
      <c r="G4265" s="826"/>
      <c r="H4265" s="399"/>
      <c r="I4265" s="303">
        <f>SUM(I4263:I4264)</f>
        <v>23081.798740000002</v>
      </c>
    </row>
    <row r="4266" spans="1:10" ht="15" customHeight="1">
      <c r="A4266" s="333"/>
      <c r="D4266" s="46"/>
      <c r="E4266" s="335"/>
      <c r="F4266" s="335"/>
      <c r="G4266" s="336"/>
      <c r="H4266" s="337"/>
      <c r="I4266" s="47"/>
    </row>
    <row r="4267" spans="1:10" ht="25.75" customHeight="1">
      <c r="A4267" s="333"/>
      <c r="C4267" s="781" t="s">
        <v>1448</v>
      </c>
      <c r="D4267" s="1367" t="s">
        <v>1449</v>
      </c>
      <c r="E4267" s="1368"/>
      <c r="F4267" s="1368"/>
      <c r="G4267" s="1368"/>
      <c r="H4267" s="1368"/>
      <c r="I4267" s="785">
        <f>ROUNDDOWN(I4281,-2)</f>
        <v>153600</v>
      </c>
    </row>
    <row r="4268" spans="1:10" ht="15" customHeight="1">
      <c r="A4268" s="333"/>
      <c r="C4268" s="752" t="s">
        <v>65</v>
      </c>
      <c r="D4268" s="753" t="s">
        <v>66</v>
      </c>
      <c r="E4268" s="753" t="s">
        <v>3</v>
      </c>
      <c r="F4268" s="753" t="s">
        <v>669</v>
      </c>
      <c r="G4268" s="753" t="s">
        <v>67</v>
      </c>
      <c r="H4268" s="753" t="s">
        <v>670</v>
      </c>
      <c r="I4268" s="754" t="s">
        <v>671</v>
      </c>
    </row>
    <row r="4269" spans="1:10" ht="15" customHeight="1">
      <c r="A4269" s="333"/>
      <c r="C4269" s="755" t="s">
        <v>69</v>
      </c>
      <c r="D4269" s="756" t="s">
        <v>672</v>
      </c>
      <c r="E4269" s="756"/>
      <c r="F4269" s="756"/>
      <c r="G4269" s="756"/>
      <c r="H4269" s="756"/>
      <c r="I4269" s="786"/>
    </row>
    <row r="4270" spans="1:10" ht="15" customHeight="1">
      <c r="A4270" s="333"/>
      <c r="C4270" s="833" t="s">
        <v>674</v>
      </c>
      <c r="D4270" s="757" t="s">
        <v>8</v>
      </c>
      <c r="E4270" s="757" t="s">
        <v>9</v>
      </c>
      <c r="F4270" s="760" t="s">
        <v>10</v>
      </c>
      <c r="G4270" s="832">
        <v>0.71050000000000002</v>
      </c>
      <c r="H4270" s="62">
        <v>176000</v>
      </c>
      <c r="I4270" s="763">
        <f>G4270*H4270</f>
        <v>125048</v>
      </c>
    </row>
    <row r="4271" spans="1:10" ht="15" customHeight="1">
      <c r="A4271" s="333"/>
      <c r="C4271" s="833" t="s">
        <v>676</v>
      </c>
      <c r="D4271" s="757" t="s">
        <v>31</v>
      </c>
      <c r="E4271" s="757" t="s">
        <v>32</v>
      </c>
      <c r="F4271" s="760" t="s">
        <v>10</v>
      </c>
      <c r="G4271" s="835">
        <v>7.0999999999999994E-2</v>
      </c>
      <c r="H4271" s="62">
        <v>206000</v>
      </c>
      <c r="I4271" s="763">
        <f>G4271*H4271</f>
        <v>14625.999999999998</v>
      </c>
    </row>
    <row r="4272" spans="1:10" ht="15" customHeight="1">
      <c r="A4272" s="333"/>
      <c r="C4272" s="764" t="s">
        <v>708</v>
      </c>
      <c r="D4272" s="765"/>
      <c r="E4272" s="766"/>
      <c r="F4272" s="766"/>
      <c r="G4272" s="767"/>
      <c r="H4272" s="768"/>
      <c r="I4272" s="208">
        <f>SUM(I4270:I4271)</f>
        <v>139674</v>
      </c>
    </row>
    <row r="4273" spans="1:10" ht="15" customHeight="1">
      <c r="A4273" s="333"/>
      <c r="C4273" s="755" t="s">
        <v>72</v>
      </c>
      <c r="D4273" s="756" t="s">
        <v>73</v>
      </c>
      <c r="E4273" s="757"/>
      <c r="F4273" s="757"/>
      <c r="G4273" s="757"/>
      <c r="H4273" s="757"/>
      <c r="I4273" s="758"/>
    </row>
    <row r="4274" spans="1:10" ht="15" customHeight="1">
      <c r="A4274" s="333"/>
      <c r="C4274" s="764" t="s">
        <v>85</v>
      </c>
      <c r="D4274" s="765"/>
      <c r="E4274" s="766"/>
      <c r="F4274" s="766"/>
      <c r="G4274" s="766"/>
      <c r="H4274" s="768"/>
      <c r="I4274" s="834">
        <v>0</v>
      </c>
    </row>
    <row r="4275" spans="1:10" ht="15" customHeight="1">
      <c r="A4275" s="333"/>
      <c r="C4275" s="755" t="s">
        <v>86</v>
      </c>
      <c r="D4275" s="756" t="s">
        <v>87</v>
      </c>
      <c r="E4275" s="757"/>
      <c r="F4275" s="757"/>
      <c r="G4275" s="757"/>
      <c r="H4275" s="757"/>
      <c r="I4275" s="758"/>
    </row>
    <row r="4276" spans="1:10" ht="15" customHeight="1">
      <c r="A4276" s="333"/>
      <c r="C4276" s="794" t="s">
        <v>674</v>
      </c>
      <c r="D4276" s="757" t="s">
        <v>1443</v>
      </c>
      <c r="E4276" s="757"/>
      <c r="F4276" s="771" t="s">
        <v>778</v>
      </c>
      <c r="G4276" s="795">
        <v>0.17760000000000001</v>
      </c>
      <c r="H4276" s="762">
        <v>1</v>
      </c>
      <c r="I4276" s="763">
        <f>G4276*H4276</f>
        <v>0.17760000000000001</v>
      </c>
    </row>
    <row r="4277" spans="1:10" ht="15" customHeight="1">
      <c r="A4277" s="333"/>
      <c r="C4277" s="794" t="s">
        <v>676</v>
      </c>
      <c r="D4277" s="757" t="s">
        <v>1444</v>
      </c>
      <c r="E4277" s="757"/>
      <c r="F4277" s="771" t="s">
        <v>778</v>
      </c>
      <c r="G4277" s="795">
        <v>0.17760000000000001</v>
      </c>
      <c r="H4277" s="762">
        <v>1</v>
      </c>
      <c r="I4277" s="763">
        <f>G4277*H4277</f>
        <v>0.17760000000000001</v>
      </c>
    </row>
    <row r="4278" spans="1:10" ht="15" customHeight="1">
      <c r="A4278" s="333"/>
      <c r="C4278" s="764" t="s">
        <v>88</v>
      </c>
      <c r="D4278" s="765"/>
      <c r="E4278" s="766"/>
      <c r="F4278" s="766"/>
      <c r="G4278" s="766"/>
      <c r="H4278" s="768"/>
      <c r="I4278" s="208">
        <f>SUM(I4276:I4277)</f>
        <v>0.35520000000000002</v>
      </c>
    </row>
    <row r="4279" spans="1:10" ht="15" customHeight="1">
      <c r="A4279" s="333"/>
      <c r="C4279" s="773" t="s">
        <v>89</v>
      </c>
      <c r="D4279" s="774" t="s">
        <v>90</v>
      </c>
      <c r="E4279" s="775"/>
      <c r="F4279" s="775"/>
      <c r="G4279" s="775"/>
      <c r="H4279" s="776"/>
      <c r="I4279" s="777">
        <f>I4278+I4274+I4272</f>
        <v>139674.35519999999</v>
      </c>
    </row>
    <row r="4280" spans="1:10" ht="15" customHeight="1">
      <c r="A4280" s="333"/>
      <c r="C4280" s="797" t="s">
        <v>91</v>
      </c>
      <c r="D4280" s="821" t="s">
        <v>977</v>
      </c>
      <c r="E4280" s="822"/>
      <c r="F4280" s="822"/>
      <c r="G4280" s="823"/>
      <c r="H4280" s="226">
        <f>$M$3</f>
        <v>0.1</v>
      </c>
      <c r="I4280" s="224">
        <f>I4279*H4280</f>
        <v>13967.435519999999</v>
      </c>
    </row>
    <row r="4281" spans="1:10" ht="15" customHeight="1">
      <c r="A4281" s="333"/>
      <c r="C4281" s="824" t="s">
        <v>93</v>
      </c>
      <c r="D4281" s="825" t="s">
        <v>94</v>
      </c>
      <c r="E4281" s="826"/>
      <c r="F4281" s="826"/>
      <c r="G4281" s="826"/>
      <c r="H4281" s="399"/>
      <c r="I4281" s="303">
        <f>SUM(I4279:I4280)</f>
        <v>153641.79071999999</v>
      </c>
    </row>
    <row r="4282" spans="1:10" ht="15" customHeight="1">
      <c r="A4282" s="333"/>
      <c r="C4282" s="46"/>
      <c r="D4282" s="46"/>
      <c r="G4282" s="102"/>
    </row>
    <row r="4283" spans="1:10" ht="15" customHeight="1">
      <c r="A4283" s="333"/>
      <c r="B4283" s="113"/>
      <c r="C4283" s="781" t="s">
        <v>1450</v>
      </c>
      <c r="D4283" s="782" t="s">
        <v>1451</v>
      </c>
      <c r="E4283" s="796"/>
      <c r="F4283" s="796"/>
      <c r="G4283" s="796"/>
      <c r="H4283" s="796"/>
      <c r="I4283" s="785">
        <f>ROUNDDOWN(I4297,-2)</f>
        <v>230600</v>
      </c>
      <c r="J4283" s="47"/>
    </row>
    <row r="4284" spans="1:10" ht="15" customHeight="1">
      <c r="A4284" s="333"/>
      <c r="C4284" s="752" t="s">
        <v>65</v>
      </c>
      <c r="D4284" s="753" t="s">
        <v>66</v>
      </c>
      <c r="E4284" s="753" t="s">
        <v>3</v>
      </c>
      <c r="F4284" s="753" t="s">
        <v>669</v>
      </c>
      <c r="G4284" s="753" t="s">
        <v>67</v>
      </c>
      <c r="H4284" s="753" t="s">
        <v>670</v>
      </c>
      <c r="I4284" s="754" t="s">
        <v>671</v>
      </c>
    </row>
    <row r="4285" spans="1:10" ht="15" customHeight="1">
      <c r="A4285" s="333"/>
      <c r="C4285" s="755" t="s">
        <v>69</v>
      </c>
      <c r="D4285" s="756" t="s">
        <v>672</v>
      </c>
      <c r="E4285" s="756"/>
      <c r="F4285" s="756"/>
      <c r="G4285" s="756"/>
      <c r="H4285" s="756"/>
      <c r="I4285" s="786"/>
    </row>
    <row r="4286" spans="1:10" ht="15" customHeight="1">
      <c r="A4286" s="333"/>
      <c r="C4286" s="833" t="s">
        <v>674</v>
      </c>
      <c r="D4286" s="757" t="s">
        <v>8</v>
      </c>
      <c r="E4286" s="760" t="s">
        <v>9</v>
      </c>
      <c r="F4286" s="760" t="s">
        <v>10</v>
      </c>
      <c r="G4286" s="832">
        <v>1.0667</v>
      </c>
      <c r="H4286" s="62">
        <v>176000</v>
      </c>
      <c r="I4286" s="763">
        <f>G4286*H4286</f>
        <v>187739.19999999998</v>
      </c>
    </row>
    <row r="4287" spans="1:10" ht="15" customHeight="1">
      <c r="A4287" s="333"/>
      <c r="C4287" s="833" t="s">
        <v>676</v>
      </c>
      <c r="D4287" s="757" t="s">
        <v>31</v>
      </c>
      <c r="E4287" s="760" t="s">
        <v>32</v>
      </c>
      <c r="F4287" s="760" t="s">
        <v>10</v>
      </c>
      <c r="G4287" s="832">
        <v>0.1067</v>
      </c>
      <c r="H4287" s="62">
        <v>206000</v>
      </c>
      <c r="I4287" s="763">
        <f>G4287*H4287</f>
        <v>21980.2</v>
      </c>
    </row>
    <row r="4288" spans="1:10" ht="15" customHeight="1">
      <c r="A4288" s="333"/>
      <c r="C4288" s="764" t="s">
        <v>708</v>
      </c>
      <c r="D4288" s="765"/>
      <c r="E4288" s="766"/>
      <c r="F4288" s="766"/>
      <c r="G4288" s="767"/>
      <c r="H4288" s="768"/>
      <c r="I4288" s="208">
        <f>SUM(I4286:I4287)</f>
        <v>209719.4</v>
      </c>
    </row>
    <row r="4289" spans="1:10" ht="15" customHeight="1">
      <c r="A4289" s="333"/>
      <c r="C4289" s="755" t="s">
        <v>72</v>
      </c>
      <c r="D4289" s="756" t="s">
        <v>73</v>
      </c>
      <c r="E4289" s="757"/>
      <c r="F4289" s="757"/>
      <c r="G4289" s="757"/>
      <c r="H4289" s="757"/>
      <c r="I4289" s="758"/>
    </row>
    <row r="4290" spans="1:10" ht="15" customHeight="1">
      <c r="A4290" s="333"/>
      <c r="C4290" s="764" t="s">
        <v>85</v>
      </c>
      <c r="D4290" s="765"/>
      <c r="E4290" s="766"/>
      <c r="F4290" s="766"/>
      <c r="G4290" s="766"/>
      <c r="H4290" s="768"/>
      <c r="I4290" s="834">
        <v>0</v>
      </c>
    </row>
    <row r="4291" spans="1:10" ht="15" customHeight="1">
      <c r="A4291" s="333"/>
      <c r="C4291" s="755" t="s">
        <v>86</v>
      </c>
      <c r="D4291" s="756" t="s">
        <v>87</v>
      </c>
      <c r="E4291" s="757"/>
      <c r="F4291" s="757"/>
      <c r="G4291" s="757"/>
      <c r="H4291" s="757"/>
      <c r="I4291" s="758"/>
    </row>
    <row r="4292" spans="1:10" ht="15" customHeight="1">
      <c r="A4292" s="333"/>
      <c r="C4292" s="794" t="s">
        <v>674</v>
      </c>
      <c r="D4292" s="757" t="s">
        <v>1443</v>
      </c>
      <c r="E4292" s="757"/>
      <c r="F4292" s="771" t="s">
        <v>778</v>
      </c>
      <c r="G4292" s="795">
        <v>0.26669999999999999</v>
      </c>
      <c r="H4292" s="762">
        <v>1</v>
      </c>
      <c r="I4292" s="763">
        <f>G4292*H4292</f>
        <v>0.26669999999999999</v>
      </c>
    </row>
    <row r="4293" spans="1:10" ht="15" customHeight="1">
      <c r="A4293" s="333"/>
      <c r="C4293" s="794" t="s">
        <v>676</v>
      </c>
      <c r="D4293" s="757" t="s">
        <v>1444</v>
      </c>
      <c r="E4293" s="757"/>
      <c r="F4293" s="771" t="s">
        <v>778</v>
      </c>
      <c r="G4293" s="795">
        <v>0.26669999999999999</v>
      </c>
      <c r="H4293" s="762">
        <v>1</v>
      </c>
      <c r="I4293" s="763">
        <f>G4293*H4293</f>
        <v>0.26669999999999999</v>
      </c>
    </row>
    <row r="4294" spans="1:10" ht="15" customHeight="1">
      <c r="A4294" s="333"/>
      <c r="C4294" s="764" t="s">
        <v>88</v>
      </c>
      <c r="D4294" s="765"/>
      <c r="E4294" s="766"/>
      <c r="F4294" s="766"/>
      <c r="G4294" s="766"/>
      <c r="H4294" s="768"/>
      <c r="I4294" s="208">
        <f>SUM(I4292:I4293)</f>
        <v>0.53339999999999999</v>
      </c>
    </row>
    <row r="4295" spans="1:10" ht="15" customHeight="1">
      <c r="A4295" s="333"/>
      <c r="C4295" s="773" t="s">
        <v>89</v>
      </c>
      <c r="D4295" s="774" t="s">
        <v>90</v>
      </c>
      <c r="E4295" s="775"/>
      <c r="F4295" s="775"/>
      <c r="G4295" s="775"/>
      <c r="H4295" s="776"/>
      <c r="I4295" s="777">
        <f>I4294+I4290+I4288</f>
        <v>209719.93339999998</v>
      </c>
    </row>
    <row r="4296" spans="1:10" ht="15" customHeight="1">
      <c r="A4296" s="333"/>
      <c r="C4296" s="773" t="s">
        <v>91</v>
      </c>
      <c r="D4296" s="774" t="s">
        <v>977</v>
      </c>
      <c r="E4296" s="775"/>
      <c r="F4296" s="775"/>
      <c r="G4296" s="776"/>
      <c r="H4296" s="226">
        <f>$M$3</f>
        <v>0.1</v>
      </c>
      <c r="I4296" s="224">
        <f>I4295*H4296</f>
        <v>20971.993340000001</v>
      </c>
    </row>
    <row r="4297" spans="1:10" ht="15" customHeight="1">
      <c r="A4297" s="333"/>
      <c r="C4297" s="778" t="s">
        <v>93</v>
      </c>
      <c r="D4297" s="779" t="s">
        <v>94</v>
      </c>
      <c r="E4297" s="780"/>
      <c r="F4297" s="780"/>
      <c r="G4297" s="780"/>
      <c r="H4297" s="399"/>
      <c r="I4297" s="303">
        <f>SUM(I4295:I4296)</f>
        <v>230691.92673999997</v>
      </c>
    </row>
    <row r="4298" spans="1:10" ht="15" customHeight="1">
      <c r="A4298" s="333"/>
      <c r="G4298" s="336"/>
      <c r="H4298" s="112"/>
      <c r="I4298" s="47"/>
    </row>
    <row r="4299" spans="1:10" ht="15" customHeight="1">
      <c r="A4299" s="333"/>
      <c r="C4299" s="781" t="s">
        <v>1452</v>
      </c>
      <c r="D4299" s="841" t="s">
        <v>1453</v>
      </c>
      <c r="E4299" s="782"/>
      <c r="F4299" s="796"/>
      <c r="G4299" s="796"/>
      <c r="H4299" s="841"/>
      <c r="I4299" s="785">
        <f>ROUNDDOWN(I4315,-2)</f>
        <v>21600</v>
      </c>
    </row>
    <row r="4300" spans="1:10" ht="15" customHeight="1">
      <c r="A4300" s="333"/>
      <c r="C4300" s="752" t="s">
        <v>65</v>
      </c>
      <c r="D4300" s="753" t="s">
        <v>66</v>
      </c>
      <c r="E4300" s="753" t="s">
        <v>3</v>
      </c>
      <c r="F4300" s="753" t="s">
        <v>669</v>
      </c>
      <c r="G4300" s="753" t="s">
        <v>67</v>
      </c>
      <c r="H4300" s="753" t="s">
        <v>670</v>
      </c>
      <c r="I4300" s="754" t="s">
        <v>671</v>
      </c>
    </row>
    <row r="4301" spans="1:10" ht="15" customHeight="1">
      <c r="A4301" s="333"/>
      <c r="C4301" s="755" t="s">
        <v>69</v>
      </c>
      <c r="D4301" s="756" t="s">
        <v>672</v>
      </c>
      <c r="E4301" s="756"/>
      <c r="F4301" s="756"/>
      <c r="G4301" s="756"/>
      <c r="H4301" s="756"/>
      <c r="I4301" s="786"/>
    </row>
    <row r="4302" spans="1:10" ht="15" customHeight="1">
      <c r="A4302" s="333"/>
      <c r="C4302" s="833" t="s">
        <v>674</v>
      </c>
      <c r="D4302" s="757" t="s">
        <v>8</v>
      </c>
      <c r="E4302" s="760" t="s">
        <v>9</v>
      </c>
      <c r="F4302" s="760" t="s">
        <v>10</v>
      </c>
      <c r="G4302" s="761">
        <v>0.1</v>
      </c>
      <c r="H4302" s="62">
        <v>176000</v>
      </c>
      <c r="I4302" s="763">
        <f>G4302*H4302</f>
        <v>17600</v>
      </c>
    </row>
    <row r="4303" spans="1:10" ht="15" customHeight="1">
      <c r="A4303" s="333"/>
      <c r="B4303" s="113"/>
      <c r="C4303" s="833" t="s">
        <v>676</v>
      </c>
      <c r="D4303" s="757" t="s">
        <v>31</v>
      </c>
      <c r="E4303" s="760" t="s">
        <v>32</v>
      </c>
      <c r="F4303" s="760" t="s">
        <v>10</v>
      </c>
      <c r="G4303" s="761">
        <v>0.01</v>
      </c>
      <c r="H4303" s="62">
        <v>206000</v>
      </c>
      <c r="I4303" s="763">
        <f>G4303*H4303</f>
        <v>2060</v>
      </c>
      <c r="J4303" s="47"/>
    </row>
    <row r="4304" spans="1:10" ht="15" customHeight="1">
      <c r="A4304" s="333"/>
      <c r="C4304" s="764" t="s">
        <v>708</v>
      </c>
      <c r="D4304" s="765"/>
      <c r="E4304" s="766"/>
      <c r="F4304" s="766"/>
      <c r="G4304" s="767"/>
      <c r="H4304" s="768"/>
      <c r="I4304" s="208">
        <f>SUM(I4302:I4303)</f>
        <v>19660</v>
      </c>
    </row>
    <row r="4305" spans="1:9" ht="15" customHeight="1">
      <c r="A4305" s="333"/>
      <c r="C4305" s="755" t="s">
        <v>72</v>
      </c>
      <c r="D4305" s="756" t="s">
        <v>73</v>
      </c>
      <c r="E4305" s="757"/>
      <c r="F4305" s="757"/>
      <c r="G4305" s="757"/>
      <c r="H4305" s="757"/>
      <c r="I4305" s="758"/>
    </row>
    <row r="4306" spans="1:9" ht="15" customHeight="1">
      <c r="A4306" s="333"/>
      <c r="C4306" s="833" t="s">
        <v>674</v>
      </c>
      <c r="D4306" s="770" t="s">
        <v>496</v>
      </c>
      <c r="E4306" s="770"/>
      <c r="F4306" s="760" t="s">
        <v>79</v>
      </c>
      <c r="G4306" s="832">
        <v>7.0699999999999999E-2</v>
      </c>
      <c r="H4306" s="762">
        <v>1</v>
      </c>
      <c r="I4306" s="763">
        <f>G4306*H4306</f>
        <v>7.0699999999999999E-2</v>
      </c>
    </row>
    <row r="4307" spans="1:9" ht="15" customHeight="1">
      <c r="A4307" s="333"/>
      <c r="C4307" s="764" t="s">
        <v>85</v>
      </c>
      <c r="D4307" s="765"/>
      <c r="E4307" s="766"/>
      <c r="F4307" s="766"/>
      <c r="G4307" s="766"/>
      <c r="H4307" s="768"/>
      <c r="I4307" s="208">
        <f>SUM(I4306:I4306)</f>
        <v>7.0699999999999999E-2</v>
      </c>
    </row>
    <row r="4308" spans="1:9" ht="15" customHeight="1">
      <c r="A4308" s="333"/>
      <c r="C4308" s="755" t="s">
        <v>86</v>
      </c>
      <c r="D4308" s="756" t="s">
        <v>87</v>
      </c>
      <c r="E4308" s="757"/>
      <c r="F4308" s="757"/>
      <c r="G4308" s="757"/>
      <c r="H4308" s="757"/>
      <c r="I4308" s="758"/>
    </row>
    <row r="4309" spans="1:9" ht="15" customHeight="1">
      <c r="A4309" s="333"/>
      <c r="C4309" s="794" t="s">
        <v>674</v>
      </c>
      <c r="D4309" s="757" t="s">
        <v>1443</v>
      </c>
      <c r="E4309" s="757"/>
      <c r="F4309" s="771" t="s">
        <v>778</v>
      </c>
      <c r="G4309" s="842">
        <v>2.5000000000000001E-2</v>
      </c>
      <c r="H4309" s="762">
        <v>1</v>
      </c>
      <c r="I4309" s="763">
        <f>G4309*H4309</f>
        <v>2.5000000000000001E-2</v>
      </c>
    </row>
    <row r="4310" spans="1:9" ht="15" customHeight="1">
      <c r="A4310" s="333"/>
      <c r="C4310" s="794" t="s">
        <v>676</v>
      </c>
      <c r="D4310" s="757" t="s">
        <v>1454</v>
      </c>
      <c r="E4310" s="757"/>
      <c r="F4310" s="771" t="s">
        <v>778</v>
      </c>
      <c r="G4310" s="842">
        <v>2.5000000000000001E-2</v>
      </c>
      <c r="H4310" s="762">
        <v>1</v>
      </c>
      <c r="I4310" s="763">
        <f>G4310*H4310</f>
        <v>2.5000000000000001E-2</v>
      </c>
    </row>
    <row r="4311" spans="1:9" ht="15" customHeight="1">
      <c r="A4311" s="333"/>
      <c r="C4311" s="794" t="s">
        <v>679</v>
      </c>
      <c r="D4311" s="770" t="s">
        <v>1455</v>
      </c>
      <c r="E4311" s="770"/>
      <c r="F4311" s="771" t="s">
        <v>710</v>
      </c>
      <c r="G4311" s="842">
        <v>0.02</v>
      </c>
      <c r="H4311" s="762">
        <v>1</v>
      </c>
      <c r="I4311" s="763">
        <f>G4311*H4311</f>
        <v>0.02</v>
      </c>
    </row>
    <row r="4312" spans="1:9" ht="15" customHeight="1">
      <c r="A4312" s="333"/>
      <c r="C4312" s="764" t="s">
        <v>88</v>
      </c>
      <c r="D4312" s="765"/>
      <c r="E4312" s="766"/>
      <c r="F4312" s="766"/>
      <c r="G4312" s="766"/>
      <c r="H4312" s="768"/>
      <c r="I4312" s="208">
        <f>SUM(I4309:I4311)</f>
        <v>7.0000000000000007E-2</v>
      </c>
    </row>
    <row r="4313" spans="1:9" ht="15" customHeight="1">
      <c r="A4313" s="333"/>
      <c r="C4313" s="773" t="s">
        <v>89</v>
      </c>
      <c r="D4313" s="774" t="s">
        <v>90</v>
      </c>
      <c r="E4313" s="775"/>
      <c r="F4313" s="775"/>
      <c r="G4313" s="775"/>
      <c r="H4313" s="776"/>
      <c r="I4313" s="777">
        <f>I4312+I4307+I4304</f>
        <v>19660.1407</v>
      </c>
    </row>
    <row r="4314" spans="1:9" ht="15" customHeight="1">
      <c r="A4314" s="333"/>
      <c r="C4314" s="773" t="s">
        <v>91</v>
      </c>
      <c r="D4314" s="774" t="s">
        <v>977</v>
      </c>
      <c r="E4314" s="775"/>
      <c r="F4314" s="775"/>
      <c r="G4314" s="776"/>
      <c r="H4314" s="226">
        <f>$M$3</f>
        <v>0.1</v>
      </c>
      <c r="I4314" s="224">
        <f>I4313*H4314</f>
        <v>1966.0140700000002</v>
      </c>
    </row>
    <row r="4315" spans="1:9" ht="15" customHeight="1">
      <c r="A4315" s="333"/>
      <c r="C4315" s="778" t="s">
        <v>93</v>
      </c>
      <c r="D4315" s="779" t="s">
        <v>94</v>
      </c>
      <c r="E4315" s="780"/>
      <c r="F4315" s="780"/>
      <c r="G4315" s="780"/>
      <c r="H4315" s="399"/>
      <c r="I4315" s="303">
        <f>SUM(I4313:I4314)</f>
        <v>21626.154770000001</v>
      </c>
    </row>
    <row r="4316" spans="1:9" ht="15" customHeight="1">
      <c r="A4316" s="333"/>
      <c r="G4316" s="336"/>
      <c r="H4316" s="112"/>
      <c r="I4316" s="47"/>
    </row>
    <row r="4317" spans="1:9" ht="15" customHeight="1">
      <c r="A4317" s="333"/>
      <c r="C4317" s="781" t="s">
        <v>1456</v>
      </c>
      <c r="D4317" s="796" t="s">
        <v>1457</v>
      </c>
      <c r="E4317" s="796"/>
      <c r="F4317" s="796"/>
      <c r="G4317" s="782"/>
      <c r="H4317" s="841"/>
      <c r="I4317" s="785">
        <f>ROUNDDOWN(I4331,-2)</f>
        <v>51900</v>
      </c>
    </row>
    <row r="4318" spans="1:9" ht="15" customHeight="1">
      <c r="A4318" s="333"/>
      <c r="C4318" s="787" t="s">
        <v>65</v>
      </c>
      <c r="D4318" s="788" t="s">
        <v>66</v>
      </c>
      <c r="E4318" s="788" t="s">
        <v>772</v>
      </c>
      <c r="F4318" s="788" t="s">
        <v>669</v>
      </c>
      <c r="G4318" s="788" t="s">
        <v>67</v>
      </c>
      <c r="H4318" s="788" t="s">
        <v>670</v>
      </c>
      <c r="I4318" s="789" t="s">
        <v>671</v>
      </c>
    </row>
    <row r="4319" spans="1:9" ht="15" customHeight="1">
      <c r="A4319" s="333"/>
      <c r="C4319" s="790" t="s">
        <v>69</v>
      </c>
      <c r="D4319" s="791" t="s">
        <v>672</v>
      </c>
      <c r="E4319" s="791"/>
      <c r="F4319" s="791"/>
      <c r="G4319" s="791"/>
      <c r="H4319" s="791"/>
      <c r="I4319" s="838"/>
    </row>
    <row r="4320" spans="1:9" ht="15" customHeight="1">
      <c r="A4320" s="333"/>
      <c r="C4320" s="833" t="s">
        <v>674</v>
      </c>
      <c r="D4320" s="757" t="s">
        <v>8</v>
      </c>
      <c r="E4320" s="760" t="s">
        <v>9</v>
      </c>
      <c r="F4320" s="760" t="s">
        <v>10</v>
      </c>
      <c r="G4320" s="761">
        <v>0.24</v>
      </c>
      <c r="H4320" s="62">
        <v>176000</v>
      </c>
      <c r="I4320" s="763">
        <f>G4320*H4320</f>
        <v>42240</v>
      </c>
    </row>
    <row r="4321" spans="1:10" ht="15" customHeight="1">
      <c r="A4321" s="333"/>
      <c r="C4321" s="833" t="s">
        <v>676</v>
      </c>
      <c r="D4321" s="757" t="s">
        <v>31</v>
      </c>
      <c r="E4321" s="760" t="s">
        <v>32</v>
      </c>
      <c r="F4321" s="760" t="s">
        <v>10</v>
      </c>
      <c r="G4321" s="761">
        <v>2.4E-2</v>
      </c>
      <c r="H4321" s="62">
        <v>206000</v>
      </c>
      <c r="I4321" s="763">
        <f>G4321*H4321</f>
        <v>4944</v>
      </c>
    </row>
    <row r="4322" spans="1:10" ht="15" customHeight="1">
      <c r="A4322" s="333"/>
      <c r="C4322" s="764" t="s">
        <v>708</v>
      </c>
      <c r="D4322" s="765"/>
      <c r="E4322" s="766"/>
      <c r="F4322" s="766"/>
      <c r="G4322" s="767"/>
      <c r="H4322" s="768"/>
      <c r="I4322" s="208">
        <f>SUM(I4320:I4321)</f>
        <v>47184</v>
      </c>
    </row>
    <row r="4323" spans="1:10" ht="15" customHeight="1">
      <c r="A4323" s="333"/>
      <c r="B4323" s="113"/>
      <c r="C4323" s="755" t="s">
        <v>72</v>
      </c>
      <c r="D4323" s="756" t="s">
        <v>73</v>
      </c>
      <c r="E4323" s="757"/>
      <c r="F4323" s="757"/>
      <c r="G4323" s="757"/>
      <c r="H4323" s="757"/>
      <c r="I4323" s="843"/>
      <c r="J4323" s="47"/>
    </row>
    <row r="4324" spans="1:10" ht="15" customHeight="1">
      <c r="A4324" s="333"/>
      <c r="C4324" s="764" t="s">
        <v>85</v>
      </c>
      <c r="D4324" s="765"/>
      <c r="E4324" s="766"/>
      <c r="F4324" s="766"/>
      <c r="G4324" s="766"/>
      <c r="H4324" s="768"/>
      <c r="I4324" s="834">
        <v>0</v>
      </c>
    </row>
    <row r="4325" spans="1:10" ht="15" customHeight="1">
      <c r="A4325" s="333"/>
      <c r="C4325" s="755" t="s">
        <v>86</v>
      </c>
      <c r="D4325" s="756" t="s">
        <v>87</v>
      </c>
      <c r="E4325" s="757"/>
      <c r="F4325" s="757"/>
      <c r="G4325" s="757"/>
      <c r="H4325" s="757"/>
      <c r="I4325" s="758"/>
    </row>
    <row r="4326" spans="1:10" ht="15" customHeight="1">
      <c r="A4326" s="333"/>
      <c r="C4326" s="794" t="s">
        <v>674</v>
      </c>
      <c r="D4326" s="757" t="s">
        <v>1443</v>
      </c>
      <c r="E4326" s="757"/>
      <c r="F4326" s="771" t="s">
        <v>778</v>
      </c>
      <c r="G4326" s="842">
        <v>0.06</v>
      </c>
      <c r="H4326" s="762">
        <v>1</v>
      </c>
      <c r="I4326" s="763">
        <f>G4326*H4326</f>
        <v>0.06</v>
      </c>
    </row>
    <row r="4327" spans="1:10" ht="15" customHeight="1">
      <c r="A4327" s="333"/>
      <c r="C4327" s="794" t="s">
        <v>676</v>
      </c>
      <c r="D4327" s="757" t="s">
        <v>1454</v>
      </c>
      <c r="E4327" s="757"/>
      <c r="F4327" s="771" t="s">
        <v>778</v>
      </c>
      <c r="G4327" s="842">
        <v>0.06</v>
      </c>
      <c r="H4327" s="762">
        <v>1</v>
      </c>
      <c r="I4327" s="763">
        <f>G4327*H4327</f>
        <v>0.06</v>
      </c>
    </row>
    <row r="4328" spans="1:10" ht="15" customHeight="1">
      <c r="A4328" s="333"/>
      <c r="C4328" s="764" t="s">
        <v>88</v>
      </c>
      <c r="D4328" s="765"/>
      <c r="E4328" s="766"/>
      <c r="F4328" s="766"/>
      <c r="G4328" s="766"/>
      <c r="H4328" s="768"/>
      <c r="I4328" s="208">
        <f>SUM(I4326:I4327)</f>
        <v>0.12</v>
      </c>
    </row>
    <row r="4329" spans="1:10" ht="15" customHeight="1">
      <c r="A4329" s="333"/>
      <c r="C4329" s="773" t="s">
        <v>89</v>
      </c>
      <c r="D4329" s="774" t="s">
        <v>90</v>
      </c>
      <c r="E4329" s="775"/>
      <c r="F4329" s="775"/>
      <c r="G4329" s="775"/>
      <c r="H4329" s="776"/>
      <c r="I4329" s="777">
        <f>I4328+I4324+I4322</f>
        <v>47184.12</v>
      </c>
    </row>
    <row r="4330" spans="1:10" ht="15" customHeight="1">
      <c r="A4330" s="333"/>
      <c r="C4330" s="797" t="s">
        <v>91</v>
      </c>
      <c r="D4330" s="821" t="s">
        <v>977</v>
      </c>
      <c r="E4330" s="822"/>
      <c r="F4330" s="822"/>
      <c r="G4330" s="823"/>
      <c r="H4330" s="226">
        <f>$M$3</f>
        <v>0.1</v>
      </c>
      <c r="I4330" s="224">
        <f>I4329*H4330</f>
        <v>4718.4120000000003</v>
      </c>
    </row>
    <row r="4331" spans="1:10" ht="15" customHeight="1">
      <c r="A4331" s="333"/>
      <c r="C4331" s="824" t="s">
        <v>93</v>
      </c>
      <c r="D4331" s="825" t="s">
        <v>94</v>
      </c>
      <c r="E4331" s="826"/>
      <c r="F4331" s="826"/>
      <c r="G4331" s="826"/>
      <c r="H4331" s="399"/>
      <c r="I4331" s="303">
        <f>SUM(I4329:I4330)</f>
        <v>51902.532000000007</v>
      </c>
    </row>
    <row r="4332" spans="1:10" ht="15" customHeight="1">
      <c r="A4332" s="333"/>
      <c r="D4332" s="46"/>
      <c r="F4332" s="335"/>
      <c r="G4332" s="336"/>
      <c r="H4332" s="112"/>
      <c r="I4332" s="47"/>
    </row>
    <row r="4333" spans="1:10" ht="34.25" customHeight="1">
      <c r="A4333" s="333"/>
      <c r="C4333" s="817" t="s">
        <v>1458</v>
      </c>
      <c r="D4333" s="1376" t="s">
        <v>1459</v>
      </c>
      <c r="E4333" s="1377"/>
      <c r="F4333" s="1377"/>
      <c r="G4333" s="1377"/>
      <c r="H4333" s="1377"/>
      <c r="I4333" s="844">
        <f>ROUNDDOWN(I4347,-2)</f>
        <v>346000</v>
      </c>
    </row>
    <row r="4334" spans="1:10" ht="15" customHeight="1">
      <c r="A4334" s="333"/>
      <c r="C4334" s="752" t="s">
        <v>65</v>
      </c>
      <c r="D4334" s="753" t="s">
        <v>66</v>
      </c>
      <c r="E4334" s="753" t="s">
        <v>3</v>
      </c>
      <c r="F4334" s="753" t="s">
        <v>669</v>
      </c>
      <c r="G4334" s="753" t="s">
        <v>67</v>
      </c>
      <c r="H4334" s="753" t="s">
        <v>670</v>
      </c>
      <c r="I4334" s="754" t="s">
        <v>671</v>
      </c>
    </row>
    <row r="4335" spans="1:10" ht="15" customHeight="1">
      <c r="A4335" s="333"/>
      <c r="C4335" s="755" t="s">
        <v>69</v>
      </c>
      <c r="D4335" s="756" t="s">
        <v>672</v>
      </c>
      <c r="E4335" s="756"/>
      <c r="F4335" s="756"/>
      <c r="G4335" s="756"/>
      <c r="H4335" s="756"/>
      <c r="I4335" s="786"/>
    </row>
    <row r="4336" spans="1:10" ht="15" customHeight="1">
      <c r="A4336" s="333"/>
      <c r="C4336" s="833" t="s">
        <v>674</v>
      </c>
      <c r="D4336" s="757" t="s">
        <v>8</v>
      </c>
      <c r="E4336" s="757" t="s">
        <v>9</v>
      </c>
      <c r="F4336" s="760" t="s">
        <v>10</v>
      </c>
      <c r="G4336" s="761">
        <v>1.6</v>
      </c>
      <c r="H4336" s="62">
        <v>176000</v>
      </c>
      <c r="I4336" s="763">
        <f>G4336*H4336</f>
        <v>281600</v>
      </c>
    </row>
    <row r="4337" spans="1:10" ht="15" customHeight="1">
      <c r="A4337" s="333"/>
      <c r="C4337" s="833" t="s">
        <v>676</v>
      </c>
      <c r="D4337" s="757" t="s">
        <v>31</v>
      </c>
      <c r="E4337" s="757" t="s">
        <v>32</v>
      </c>
      <c r="F4337" s="760" t="s">
        <v>10</v>
      </c>
      <c r="G4337" s="761">
        <v>0.16</v>
      </c>
      <c r="H4337" s="62">
        <v>206000</v>
      </c>
      <c r="I4337" s="763">
        <f>G4337*H4337</f>
        <v>32960</v>
      </c>
    </row>
    <row r="4338" spans="1:10" ht="15" customHeight="1">
      <c r="A4338" s="333"/>
      <c r="C4338" s="764" t="s">
        <v>708</v>
      </c>
      <c r="D4338" s="765"/>
      <c r="E4338" s="766"/>
      <c r="F4338" s="766"/>
      <c r="G4338" s="767"/>
      <c r="H4338" s="768"/>
      <c r="I4338" s="208">
        <f>SUM(I4336:I4337)</f>
        <v>314560</v>
      </c>
    </row>
    <row r="4339" spans="1:10" ht="15" customHeight="1">
      <c r="A4339" s="333"/>
      <c r="C4339" s="755" t="s">
        <v>72</v>
      </c>
      <c r="D4339" s="756" t="s">
        <v>73</v>
      </c>
      <c r="E4339" s="757"/>
      <c r="F4339" s="757"/>
      <c r="G4339" s="757"/>
      <c r="H4339" s="757"/>
      <c r="I4339" s="758"/>
    </row>
    <row r="4340" spans="1:10" ht="15" customHeight="1">
      <c r="A4340" s="333"/>
      <c r="C4340" s="764" t="s">
        <v>85</v>
      </c>
      <c r="D4340" s="765"/>
      <c r="E4340" s="766"/>
      <c r="F4340" s="766"/>
      <c r="G4340" s="766"/>
      <c r="H4340" s="768"/>
      <c r="I4340" s="834">
        <v>0</v>
      </c>
    </row>
    <row r="4341" spans="1:10" ht="15" customHeight="1">
      <c r="A4341" s="333"/>
      <c r="C4341" s="755" t="s">
        <v>86</v>
      </c>
      <c r="D4341" s="756" t="s">
        <v>87</v>
      </c>
      <c r="E4341" s="757"/>
      <c r="F4341" s="757"/>
      <c r="G4341" s="757"/>
      <c r="H4341" s="757"/>
      <c r="I4341" s="758"/>
    </row>
    <row r="4342" spans="1:10" ht="15" customHeight="1">
      <c r="A4342" s="333"/>
      <c r="C4342" s="794" t="s">
        <v>674</v>
      </c>
      <c r="D4342" s="757" t="s">
        <v>1443</v>
      </c>
      <c r="E4342" s="757"/>
      <c r="F4342" s="771" t="s">
        <v>778</v>
      </c>
      <c r="G4342" s="842">
        <v>0.4</v>
      </c>
      <c r="H4342" s="762">
        <v>1</v>
      </c>
      <c r="I4342" s="763">
        <f>G4342*H4342</f>
        <v>0.4</v>
      </c>
    </row>
    <row r="4343" spans="1:10" ht="15" customHeight="1">
      <c r="A4343" s="333"/>
      <c r="B4343" s="113"/>
      <c r="C4343" s="794" t="s">
        <v>676</v>
      </c>
      <c r="D4343" s="757" t="s">
        <v>1444</v>
      </c>
      <c r="E4343" s="757"/>
      <c r="F4343" s="771" t="s">
        <v>778</v>
      </c>
      <c r="G4343" s="842">
        <v>0.4</v>
      </c>
      <c r="H4343" s="762">
        <v>1</v>
      </c>
      <c r="I4343" s="763">
        <f>G4343*H4343</f>
        <v>0.4</v>
      </c>
      <c r="J4343" s="47"/>
    </row>
    <row r="4344" spans="1:10" ht="15" customHeight="1">
      <c r="A4344" s="333"/>
      <c r="C4344" s="764" t="s">
        <v>88</v>
      </c>
      <c r="D4344" s="765"/>
      <c r="E4344" s="766"/>
      <c r="F4344" s="766"/>
      <c r="G4344" s="766"/>
      <c r="H4344" s="768"/>
      <c r="I4344" s="208">
        <f>SUM(I4342:I4343)</f>
        <v>0.8</v>
      </c>
    </row>
    <row r="4345" spans="1:10" ht="15" customHeight="1">
      <c r="A4345" s="333"/>
      <c r="C4345" s="773" t="s">
        <v>89</v>
      </c>
      <c r="D4345" s="774" t="s">
        <v>90</v>
      </c>
      <c r="E4345" s="775"/>
      <c r="F4345" s="775"/>
      <c r="G4345" s="775"/>
      <c r="H4345" s="776"/>
      <c r="I4345" s="777">
        <f>I4344+I4340+I4338</f>
        <v>314560.8</v>
      </c>
    </row>
    <row r="4346" spans="1:10" ht="15" customHeight="1">
      <c r="A4346" s="333"/>
      <c r="C4346" s="797" t="s">
        <v>91</v>
      </c>
      <c r="D4346" s="821" t="s">
        <v>977</v>
      </c>
      <c r="E4346" s="822"/>
      <c r="F4346" s="822"/>
      <c r="G4346" s="823"/>
      <c r="H4346" s="226">
        <f>$M$3</f>
        <v>0.1</v>
      </c>
      <c r="I4346" s="224">
        <f>I4345*H4346</f>
        <v>31456.080000000002</v>
      </c>
    </row>
    <row r="4347" spans="1:10" ht="15" customHeight="1">
      <c r="A4347" s="333"/>
      <c r="C4347" s="824" t="s">
        <v>93</v>
      </c>
      <c r="D4347" s="825" t="s">
        <v>94</v>
      </c>
      <c r="E4347" s="826"/>
      <c r="F4347" s="826"/>
      <c r="G4347" s="826"/>
      <c r="H4347" s="399"/>
      <c r="I4347" s="303">
        <f>SUM(I4345:I4346)</f>
        <v>346016.88</v>
      </c>
    </row>
    <row r="4348" spans="1:10" ht="15" customHeight="1">
      <c r="A4348" s="333"/>
      <c r="D4348" s="46"/>
      <c r="E4348" s="335"/>
      <c r="F4348" s="335"/>
      <c r="G4348" s="336"/>
      <c r="H4348" s="337"/>
      <c r="I4348" s="47"/>
    </row>
    <row r="4349" spans="1:10" ht="15" customHeight="1">
      <c r="A4349" s="333"/>
      <c r="C4349" s="781" t="s">
        <v>1460</v>
      </c>
      <c r="D4349" s="782" t="s">
        <v>1461</v>
      </c>
      <c r="E4349" s="796"/>
      <c r="F4349" s="796"/>
      <c r="G4349" s="796"/>
      <c r="H4349" s="841"/>
      <c r="I4349" s="785">
        <f>ROUNDDOWN(I4363,-2)</f>
        <v>518900</v>
      </c>
    </row>
    <row r="4350" spans="1:10" ht="15" customHeight="1">
      <c r="A4350" s="333"/>
      <c r="C4350" s="752" t="s">
        <v>65</v>
      </c>
      <c r="D4350" s="753" t="s">
        <v>66</v>
      </c>
      <c r="E4350" s="753" t="s">
        <v>3</v>
      </c>
      <c r="F4350" s="753" t="s">
        <v>669</v>
      </c>
      <c r="G4350" s="753" t="s">
        <v>67</v>
      </c>
      <c r="H4350" s="753" t="s">
        <v>670</v>
      </c>
      <c r="I4350" s="754" t="s">
        <v>671</v>
      </c>
    </row>
    <row r="4351" spans="1:10" ht="15" customHeight="1">
      <c r="A4351" s="333"/>
      <c r="C4351" s="755" t="s">
        <v>69</v>
      </c>
      <c r="D4351" s="756" t="s">
        <v>672</v>
      </c>
      <c r="E4351" s="756"/>
      <c r="F4351" s="756"/>
      <c r="G4351" s="756"/>
      <c r="H4351" s="756"/>
      <c r="I4351" s="786"/>
    </row>
    <row r="4352" spans="1:10" ht="15" customHeight="1">
      <c r="A4352" s="333"/>
      <c r="C4352" s="833" t="s">
        <v>674</v>
      </c>
      <c r="D4352" s="757" t="s">
        <v>8</v>
      </c>
      <c r="E4352" s="757" t="s">
        <v>9</v>
      </c>
      <c r="F4352" s="760" t="s">
        <v>10</v>
      </c>
      <c r="G4352" s="835">
        <v>2.3995000000000002</v>
      </c>
      <c r="H4352" s="62">
        <v>176000</v>
      </c>
      <c r="I4352" s="763">
        <f>G4352*H4352</f>
        <v>422312.00000000006</v>
      </c>
    </row>
    <row r="4353" spans="1:10" ht="15" customHeight="1">
      <c r="A4353" s="333"/>
      <c r="C4353" s="833" t="s">
        <v>676</v>
      </c>
      <c r="D4353" s="757" t="s">
        <v>31</v>
      </c>
      <c r="E4353" s="757" t="s">
        <v>32</v>
      </c>
      <c r="F4353" s="760" t="s">
        <v>10</v>
      </c>
      <c r="G4353" s="835">
        <v>0.24</v>
      </c>
      <c r="H4353" s="62">
        <v>206000</v>
      </c>
      <c r="I4353" s="763">
        <f>G4353*H4353</f>
        <v>49440</v>
      </c>
    </row>
    <row r="4354" spans="1:10" ht="15" customHeight="1">
      <c r="A4354" s="333"/>
      <c r="C4354" s="764" t="s">
        <v>708</v>
      </c>
      <c r="D4354" s="765"/>
      <c r="E4354" s="766"/>
      <c r="F4354" s="766"/>
      <c r="G4354" s="767"/>
      <c r="H4354" s="768"/>
      <c r="I4354" s="208">
        <f>SUM(I4352:I4353)</f>
        <v>471752.00000000006</v>
      </c>
    </row>
    <row r="4355" spans="1:10" ht="15" customHeight="1">
      <c r="A4355" s="333"/>
      <c r="C4355" s="755" t="s">
        <v>72</v>
      </c>
      <c r="D4355" s="756" t="s">
        <v>73</v>
      </c>
      <c r="E4355" s="757"/>
      <c r="F4355" s="757"/>
      <c r="G4355" s="757"/>
      <c r="H4355" s="757"/>
      <c r="I4355" s="758"/>
    </row>
    <row r="4356" spans="1:10" ht="15" customHeight="1">
      <c r="A4356" s="333"/>
      <c r="C4356" s="764" t="s">
        <v>85</v>
      </c>
      <c r="D4356" s="765"/>
      <c r="E4356" s="766"/>
      <c r="F4356" s="766"/>
      <c r="G4356" s="766"/>
      <c r="H4356" s="768"/>
      <c r="I4356" s="834">
        <v>0</v>
      </c>
    </row>
    <row r="4357" spans="1:10" ht="15" customHeight="1">
      <c r="A4357" s="333"/>
      <c r="C4357" s="755" t="s">
        <v>86</v>
      </c>
      <c r="D4357" s="756" t="s">
        <v>87</v>
      </c>
      <c r="E4357" s="757"/>
      <c r="F4357" s="757"/>
      <c r="G4357" s="757"/>
      <c r="H4357" s="757"/>
      <c r="I4357" s="758"/>
    </row>
    <row r="4358" spans="1:10" ht="15" customHeight="1">
      <c r="A4358" s="333"/>
      <c r="C4358" s="794" t="s">
        <v>674</v>
      </c>
      <c r="D4358" s="757" t="s">
        <v>1443</v>
      </c>
      <c r="E4358" s="757"/>
      <c r="F4358" s="771" t="s">
        <v>778</v>
      </c>
      <c r="G4358" s="795">
        <v>0.59989999999999999</v>
      </c>
      <c r="H4358" s="762">
        <v>1</v>
      </c>
      <c r="I4358" s="763">
        <f>G4358*H4358</f>
        <v>0.59989999999999999</v>
      </c>
    </row>
    <row r="4359" spans="1:10" ht="15" customHeight="1">
      <c r="A4359" s="333"/>
      <c r="C4359" s="794" t="s">
        <v>676</v>
      </c>
      <c r="D4359" s="757" t="s">
        <v>1444</v>
      </c>
      <c r="E4359" s="757"/>
      <c r="F4359" s="771" t="s">
        <v>778</v>
      </c>
      <c r="G4359" s="795">
        <v>0.59989999999999999</v>
      </c>
      <c r="H4359" s="762">
        <v>1</v>
      </c>
      <c r="I4359" s="763">
        <f>G4359*H4359</f>
        <v>0.59989999999999999</v>
      </c>
    </row>
    <row r="4360" spans="1:10" ht="15" customHeight="1">
      <c r="A4360" s="333"/>
      <c r="C4360" s="764" t="s">
        <v>88</v>
      </c>
      <c r="D4360" s="765"/>
      <c r="E4360" s="766"/>
      <c r="F4360" s="766"/>
      <c r="G4360" s="766"/>
      <c r="H4360" s="768"/>
      <c r="I4360" s="208">
        <f>SUM(I4358:I4359)</f>
        <v>1.1998</v>
      </c>
    </row>
    <row r="4361" spans="1:10" ht="15" customHeight="1">
      <c r="A4361" s="333"/>
      <c r="C4361" s="773" t="s">
        <v>89</v>
      </c>
      <c r="D4361" s="774" t="s">
        <v>90</v>
      </c>
      <c r="E4361" s="775"/>
      <c r="F4361" s="775"/>
      <c r="G4361" s="775"/>
      <c r="H4361" s="776"/>
      <c r="I4361" s="777">
        <f>I4360+I4356+I4354</f>
        <v>471753.19980000006</v>
      </c>
    </row>
    <row r="4362" spans="1:10" ht="15" customHeight="1">
      <c r="A4362" s="333"/>
      <c r="C4362" s="797" t="s">
        <v>91</v>
      </c>
      <c r="D4362" s="821" t="s">
        <v>977</v>
      </c>
      <c r="E4362" s="822"/>
      <c r="F4362" s="822"/>
      <c r="G4362" s="823"/>
      <c r="H4362" s="226">
        <f>$M$3</f>
        <v>0.1</v>
      </c>
      <c r="I4362" s="224">
        <f>I4361*H4362</f>
        <v>47175.319980000007</v>
      </c>
    </row>
    <row r="4363" spans="1:10" ht="15" customHeight="1">
      <c r="A4363" s="333"/>
      <c r="B4363" s="113"/>
      <c r="C4363" s="824" t="s">
        <v>93</v>
      </c>
      <c r="D4363" s="825" t="s">
        <v>94</v>
      </c>
      <c r="E4363" s="826"/>
      <c r="F4363" s="826"/>
      <c r="G4363" s="826"/>
      <c r="H4363" s="399"/>
      <c r="I4363" s="303">
        <f>SUM(I4361:I4362)</f>
        <v>518928.51978000009</v>
      </c>
      <c r="J4363" s="47"/>
    </row>
    <row r="4364" spans="1:10" ht="15" customHeight="1">
      <c r="A4364" s="333"/>
      <c r="C4364" s="46"/>
      <c r="D4364" s="46"/>
      <c r="E4364" s="335"/>
      <c r="F4364" s="335"/>
      <c r="G4364" s="113"/>
      <c r="H4364" s="46"/>
      <c r="I4364" s="46"/>
    </row>
    <row r="4365" spans="1:10" ht="15" customHeight="1">
      <c r="A4365" s="333"/>
      <c r="C4365" s="781" t="s">
        <v>1462</v>
      </c>
      <c r="D4365" s="782" t="s">
        <v>1463</v>
      </c>
      <c r="E4365" s="796"/>
      <c r="F4365" s="796"/>
      <c r="G4365" s="796"/>
      <c r="H4365" s="841"/>
      <c r="I4365" s="785">
        <f>ROUNDDOWN(I4381,-2)</f>
        <v>43200</v>
      </c>
    </row>
    <row r="4366" spans="1:10" ht="15" customHeight="1">
      <c r="A4366" s="333"/>
      <c r="C4366" s="752" t="s">
        <v>65</v>
      </c>
      <c r="D4366" s="753" t="s">
        <v>66</v>
      </c>
      <c r="E4366" s="753" t="s">
        <v>3</v>
      </c>
      <c r="F4366" s="753" t="s">
        <v>669</v>
      </c>
      <c r="G4366" s="753" t="s">
        <v>67</v>
      </c>
      <c r="H4366" s="753" t="s">
        <v>670</v>
      </c>
      <c r="I4366" s="754" t="s">
        <v>671</v>
      </c>
    </row>
    <row r="4367" spans="1:10" ht="15" customHeight="1">
      <c r="A4367" s="333"/>
      <c r="C4367" s="755" t="s">
        <v>69</v>
      </c>
      <c r="D4367" s="756" t="s">
        <v>672</v>
      </c>
      <c r="E4367" s="756"/>
      <c r="F4367" s="756"/>
      <c r="G4367" s="756"/>
      <c r="H4367" s="756"/>
      <c r="I4367" s="786"/>
    </row>
    <row r="4368" spans="1:10" ht="15" customHeight="1">
      <c r="A4368" s="333"/>
      <c r="C4368" s="833" t="s">
        <v>674</v>
      </c>
      <c r="D4368" s="757" t="s">
        <v>8</v>
      </c>
      <c r="E4368" s="757" t="s">
        <v>9</v>
      </c>
      <c r="F4368" s="760" t="s">
        <v>10</v>
      </c>
      <c r="G4368" s="761">
        <v>0.2</v>
      </c>
      <c r="H4368" s="62">
        <v>176000</v>
      </c>
      <c r="I4368" s="763">
        <f>G4368*H4368</f>
        <v>35200</v>
      </c>
    </row>
    <row r="4369" spans="1:10" ht="15" customHeight="1">
      <c r="A4369" s="333"/>
      <c r="C4369" s="833" t="s">
        <v>676</v>
      </c>
      <c r="D4369" s="757" t="s">
        <v>31</v>
      </c>
      <c r="E4369" s="757" t="s">
        <v>32</v>
      </c>
      <c r="F4369" s="760" t="s">
        <v>10</v>
      </c>
      <c r="G4369" s="761">
        <v>0.02</v>
      </c>
      <c r="H4369" s="62">
        <v>206000</v>
      </c>
      <c r="I4369" s="763">
        <f>G4369*H4369</f>
        <v>4120</v>
      </c>
    </row>
    <row r="4370" spans="1:10" ht="15" customHeight="1">
      <c r="A4370" s="333"/>
      <c r="C4370" s="764" t="s">
        <v>708</v>
      </c>
      <c r="D4370" s="765"/>
      <c r="E4370" s="766"/>
      <c r="F4370" s="766"/>
      <c r="G4370" s="767"/>
      <c r="H4370" s="768"/>
      <c r="I4370" s="208">
        <f>SUM(I4368:I4369)</f>
        <v>39320</v>
      </c>
    </row>
    <row r="4371" spans="1:10" ht="15" customHeight="1">
      <c r="A4371" s="333"/>
      <c r="C4371" s="755" t="s">
        <v>72</v>
      </c>
      <c r="D4371" s="756" t="s">
        <v>73</v>
      </c>
      <c r="E4371" s="757"/>
      <c r="F4371" s="757"/>
      <c r="G4371" s="757"/>
      <c r="H4371" s="757"/>
      <c r="I4371" s="758"/>
    </row>
    <row r="4372" spans="1:10" ht="15" customHeight="1">
      <c r="A4372" s="333"/>
      <c r="C4372" s="833" t="s">
        <v>674</v>
      </c>
      <c r="D4372" s="770" t="s">
        <v>496</v>
      </c>
      <c r="E4372" s="770"/>
      <c r="F4372" s="760" t="s">
        <v>79</v>
      </c>
      <c r="G4372" s="832">
        <v>0.12570000000000001</v>
      </c>
      <c r="H4372" s="762">
        <v>1</v>
      </c>
      <c r="I4372" s="763">
        <f>G4372*H4372</f>
        <v>0.12570000000000001</v>
      </c>
    </row>
    <row r="4373" spans="1:10" ht="15" customHeight="1">
      <c r="A4373" s="333"/>
      <c r="C4373" s="764" t="s">
        <v>85</v>
      </c>
      <c r="D4373" s="765"/>
      <c r="E4373" s="766"/>
      <c r="F4373" s="766"/>
      <c r="G4373" s="766"/>
      <c r="H4373" s="768"/>
      <c r="I4373" s="208">
        <f>SUM(I4372:I4372)</f>
        <v>0.12570000000000001</v>
      </c>
    </row>
    <row r="4374" spans="1:10" ht="15" customHeight="1">
      <c r="A4374" s="333"/>
      <c r="C4374" s="755" t="s">
        <v>86</v>
      </c>
      <c r="D4374" s="756" t="s">
        <v>87</v>
      </c>
      <c r="E4374" s="757"/>
      <c r="F4374" s="757"/>
      <c r="G4374" s="757"/>
      <c r="H4374" s="757"/>
      <c r="I4374" s="758"/>
    </row>
    <row r="4375" spans="1:10" ht="15" customHeight="1">
      <c r="A4375" s="333"/>
      <c r="C4375" s="794" t="s">
        <v>674</v>
      </c>
      <c r="D4375" s="757" t="s">
        <v>1443</v>
      </c>
      <c r="E4375" s="757"/>
      <c r="F4375" s="771" t="s">
        <v>778</v>
      </c>
      <c r="G4375" s="842">
        <v>0.05</v>
      </c>
      <c r="H4375" s="762">
        <v>1</v>
      </c>
      <c r="I4375" s="763">
        <f>G4375*H4375</f>
        <v>0.05</v>
      </c>
    </row>
    <row r="4376" spans="1:10" ht="15" customHeight="1">
      <c r="A4376" s="333"/>
      <c r="C4376" s="794" t="s">
        <v>676</v>
      </c>
      <c r="D4376" s="757" t="s">
        <v>1464</v>
      </c>
      <c r="E4376" s="757"/>
      <c r="F4376" s="771" t="s">
        <v>778</v>
      </c>
      <c r="G4376" s="842">
        <v>0.05</v>
      </c>
      <c r="H4376" s="762">
        <v>1</v>
      </c>
      <c r="I4376" s="763">
        <f>G4376*H4376</f>
        <v>0.05</v>
      </c>
    </row>
    <row r="4377" spans="1:10" ht="15" customHeight="1">
      <c r="A4377" s="333"/>
      <c r="C4377" s="794" t="s">
        <v>679</v>
      </c>
      <c r="D4377" s="770" t="s">
        <v>1465</v>
      </c>
      <c r="E4377" s="770"/>
      <c r="F4377" s="771" t="s">
        <v>710</v>
      </c>
      <c r="G4377" s="842">
        <v>0.02</v>
      </c>
      <c r="H4377" s="762">
        <v>1</v>
      </c>
      <c r="I4377" s="763">
        <f>G4377*H4377</f>
        <v>0.02</v>
      </c>
    </row>
    <row r="4378" spans="1:10" ht="15" customHeight="1">
      <c r="A4378" s="333"/>
      <c r="C4378" s="764" t="s">
        <v>88</v>
      </c>
      <c r="D4378" s="765"/>
      <c r="E4378" s="766"/>
      <c r="F4378" s="766"/>
      <c r="G4378" s="766"/>
      <c r="H4378" s="768"/>
      <c r="I4378" s="208">
        <f>SUM(I4375:I4377)</f>
        <v>0.12000000000000001</v>
      </c>
    </row>
    <row r="4379" spans="1:10" ht="15" customHeight="1">
      <c r="A4379" s="333"/>
      <c r="C4379" s="773" t="s">
        <v>89</v>
      </c>
      <c r="D4379" s="774" t="s">
        <v>90</v>
      </c>
      <c r="E4379" s="775"/>
      <c r="F4379" s="775"/>
      <c r="G4379" s="775"/>
      <c r="H4379" s="776"/>
      <c r="I4379" s="777">
        <f>I4378+I4373+I4370</f>
        <v>39320.245699999999</v>
      </c>
    </row>
    <row r="4380" spans="1:10" ht="15" customHeight="1">
      <c r="A4380" s="333"/>
      <c r="C4380" s="797" t="s">
        <v>91</v>
      </c>
      <c r="D4380" s="821" t="s">
        <v>977</v>
      </c>
      <c r="E4380" s="822"/>
      <c r="F4380" s="822"/>
      <c r="G4380" s="823"/>
      <c r="H4380" s="226">
        <f>$M$3</f>
        <v>0.1</v>
      </c>
      <c r="I4380" s="224">
        <f>I4379*H4380</f>
        <v>3932.02457</v>
      </c>
    </row>
    <row r="4381" spans="1:10" ht="15" customHeight="1">
      <c r="A4381" s="333"/>
      <c r="C4381" s="824" t="s">
        <v>93</v>
      </c>
      <c r="D4381" s="825" t="s">
        <v>94</v>
      </c>
      <c r="E4381" s="826"/>
      <c r="F4381" s="826"/>
      <c r="G4381" s="826"/>
      <c r="H4381" s="399"/>
      <c r="I4381" s="303">
        <f>SUM(I4379:I4380)</f>
        <v>43252.270270000001</v>
      </c>
    </row>
    <row r="4382" spans="1:10" ht="15" customHeight="1">
      <c r="A4382" s="333"/>
      <c r="C4382" s="46"/>
      <c r="D4382" s="46"/>
      <c r="G4382" s="102"/>
    </row>
    <row r="4383" spans="1:10" ht="15" customHeight="1">
      <c r="A4383" s="333"/>
      <c r="B4383" s="113"/>
      <c r="C4383" s="781" t="s">
        <v>1466</v>
      </c>
      <c r="D4383" s="798" t="s">
        <v>1467</v>
      </c>
      <c r="E4383" s="798"/>
      <c r="F4383" s="798"/>
      <c r="G4383" s="798"/>
      <c r="H4383" s="798"/>
      <c r="I4383" s="785">
        <f>ROUNDDOWN(I4397,-2)</f>
        <v>92300</v>
      </c>
      <c r="J4383" s="47"/>
    </row>
    <row r="4384" spans="1:10" ht="15" customHeight="1">
      <c r="A4384" s="333"/>
      <c r="C4384" s="800" t="s">
        <v>65</v>
      </c>
      <c r="D4384" s="801" t="s">
        <v>66</v>
      </c>
      <c r="E4384" s="801" t="s">
        <v>3</v>
      </c>
      <c r="F4384" s="801" t="s">
        <v>669</v>
      </c>
      <c r="G4384" s="801" t="s">
        <v>67</v>
      </c>
      <c r="H4384" s="801" t="s">
        <v>670</v>
      </c>
      <c r="I4384" s="802" t="s">
        <v>671</v>
      </c>
    </row>
    <row r="4385" spans="1:9" ht="15" customHeight="1">
      <c r="A4385" s="333"/>
      <c r="C4385" s="800" t="s">
        <v>69</v>
      </c>
      <c r="D4385" s="803" t="s">
        <v>672</v>
      </c>
      <c r="E4385" s="803"/>
      <c r="F4385" s="803"/>
      <c r="G4385" s="803"/>
      <c r="H4385" s="803"/>
      <c r="I4385" s="845"/>
    </row>
    <row r="4386" spans="1:9" ht="15" customHeight="1">
      <c r="A4386" s="333"/>
      <c r="C4386" s="846" t="s">
        <v>674</v>
      </c>
      <c r="D4386" s="804" t="s">
        <v>8</v>
      </c>
      <c r="E4386" s="807" t="s">
        <v>9</v>
      </c>
      <c r="F4386" s="807" t="s">
        <v>10</v>
      </c>
      <c r="G4386" s="847">
        <v>0.42680000000000001</v>
      </c>
      <c r="H4386" s="62">
        <v>176000</v>
      </c>
      <c r="I4386" s="810">
        <f>G4386*H4386</f>
        <v>75116.800000000003</v>
      </c>
    </row>
    <row r="4387" spans="1:9" ht="15" customHeight="1">
      <c r="A4387" s="333"/>
      <c r="C4387" s="846" t="s">
        <v>676</v>
      </c>
      <c r="D4387" s="804" t="s">
        <v>31</v>
      </c>
      <c r="E4387" s="807" t="s">
        <v>32</v>
      </c>
      <c r="F4387" s="807" t="s">
        <v>10</v>
      </c>
      <c r="G4387" s="847">
        <v>4.2700000000000002E-2</v>
      </c>
      <c r="H4387" s="62">
        <v>206000</v>
      </c>
      <c r="I4387" s="810">
        <f>G4387*H4387</f>
        <v>8796.2000000000007</v>
      </c>
    </row>
    <row r="4388" spans="1:9" ht="15" customHeight="1">
      <c r="A4388" s="333"/>
      <c r="C4388" s="811" t="s">
        <v>708</v>
      </c>
      <c r="D4388" s="812"/>
      <c r="E4388" s="813"/>
      <c r="F4388" s="813"/>
      <c r="G4388" s="814"/>
      <c r="H4388" s="813"/>
      <c r="I4388" s="480">
        <f>SUM(I4386:I4387)</f>
        <v>83913</v>
      </c>
    </row>
    <row r="4389" spans="1:9" ht="15" customHeight="1">
      <c r="A4389" s="333"/>
      <c r="C4389" s="800" t="s">
        <v>72</v>
      </c>
      <c r="D4389" s="803" t="s">
        <v>73</v>
      </c>
      <c r="E4389" s="804"/>
      <c r="F4389" s="804"/>
      <c r="G4389" s="804"/>
      <c r="H4389" s="804"/>
      <c r="I4389" s="848"/>
    </row>
    <row r="4390" spans="1:9" ht="15" customHeight="1">
      <c r="A4390" s="333"/>
      <c r="C4390" s="811" t="s">
        <v>85</v>
      </c>
      <c r="D4390" s="812"/>
      <c r="E4390" s="813"/>
      <c r="F4390" s="813"/>
      <c r="G4390" s="813"/>
      <c r="H4390" s="813"/>
      <c r="I4390" s="849">
        <v>0</v>
      </c>
    </row>
    <row r="4391" spans="1:9" ht="15" customHeight="1">
      <c r="A4391" s="333"/>
      <c r="C4391" s="800" t="s">
        <v>86</v>
      </c>
      <c r="D4391" s="803" t="s">
        <v>87</v>
      </c>
      <c r="E4391" s="804"/>
      <c r="F4391" s="804"/>
      <c r="G4391" s="804"/>
      <c r="H4391" s="804"/>
      <c r="I4391" s="805"/>
    </row>
    <row r="4392" spans="1:9" ht="15" customHeight="1">
      <c r="A4392" s="333"/>
      <c r="C4392" s="850" t="s">
        <v>674</v>
      </c>
      <c r="D4392" s="804" t="s">
        <v>1443</v>
      </c>
      <c r="E4392" s="804"/>
      <c r="F4392" s="851" t="s">
        <v>778</v>
      </c>
      <c r="G4392" s="852">
        <v>0.1067</v>
      </c>
      <c r="H4392" s="809">
        <v>1</v>
      </c>
      <c r="I4392" s="810">
        <f>G4392*H4392</f>
        <v>0.1067</v>
      </c>
    </row>
    <row r="4393" spans="1:9" ht="15" customHeight="1">
      <c r="A4393" s="333"/>
      <c r="C4393" s="850" t="s">
        <v>676</v>
      </c>
      <c r="D4393" s="804" t="s">
        <v>1464</v>
      </c>
      <c r="E4393" s="804"/>
      <c r="F4393" s="851" t="s">
        <v>778</v>
      </c>
      <c r="G4393" s="852">
        <v>0.1067</v>
      </c>
      <c r="H4393" s="809">
        <v>1</v>
      </c>
      <c r="I4393" s="810">
        <f>G4393*H4393</f>
        <v>0.1067</v>
      </c>
    </row>
    <row r="4394" spans="1:9" ht="15" customHeight="1">
      <c r="A4394" s="333"/>
      <c r="C4394" s="811" t="s">
        <v>88</v>
      </c>
      <c r="D4394" s="812"/>
      <c r="E4394" s="813"/>
      <c r="F4394" s="813"/>
      <c r="G4394" s="813"/>
      <c r="H4394" s="813"/>
      <c r="I4394" s="480">
        <f>SUM(I4392:I4393)</f>
        <v>0.21340000000000001</v>
      </c>
    </row>
    <row r="4395" spans="1:9" ht="15" customHeight="1">
      <c r="A4395" s="333"/>
      <c r="C4395" s="817" t="s">
        <v>89</v>
      </c>
      <c r="D4395" s="818" t="s">
        <v>90</v>
      </c>
      <c r="E4395" s="819"/>
      <c r="F4395" s="819"/>
      <c r="G4395" s="819"/>
      <c r="H4395" s="819"/>
      <c r="I4395" s="820">
        <f>I4394+I4390+I4388</f>
        <v>83913.213399999993</v>
      </c>
    </row>
    <row r="4396" spans="1:9" ht="15" customHeight="1">
      <c r="A4396" s="333"/>
      <c r="C4396" s="817" t="s">
        <v>91</v>
      </c>
      <c r="D4396" s="818" t="s">
        <v>977</v>
      </c>
      <c r="E4396" s="819"/>
      <c r="F4396" s="819"/>
      <c r="G4396" s="819"/>
      <c r="H4396" s="372">
        <f>$M$3</f>
        <v>0.1</v>
      </c>
      <c r="I4396" s="441">
        <f>I4395*H4396</f>
        <v>8391.3213400000004</v>
      </c>
    </row>
    <row r="4397" spans="1:9" ht="15" customHeight="1">
      <c r="A4397" s="333"/>
      <c r="C4397" s="817" t="s">
        <v>93</v>
      </c>
      <c r="D4397" s="818" t="s">
        <v>94</v>
      </c>
      <c r="E4397" s="819"/>
      <c r="F4397" s="819"/>
      <c r="G4397" s="819"/>
      <c r="H4397" s="370"/>
      <c r="I4397" s="442">
        <f>SUM(I4395:I4396)</f>
        <v>92304.534739999988</v>
      </c>
    </row>
    <row r="4398" spans="1:9" ht="15" customHeight="1">
      <c r="A4398" s="333"/>
      <c r="C4398" s="46"/>
      <c r="D4398" s="46"/>
      <c r="G4398" s="338"/>
      <c r="H4398" s="112"/>
      <c r="I4398" s="47"/>
    </row>
    <row r="4399" spans="1:9" ht="28.25" customHeight="1">
      <c r="A4399" s="333"/>
      <c r="C4399" s="781" t="s">
        <v>1468</v>
      </c>
      <c r="D4399" s="1367" t="s">
        <v>1469</v>
      </c>
      <c r="E4399" s="1368"/>
      <c r="F4399" s="1368"/>
      <c r="G4399" s="1368"/>
      <c r="H4399" s="1375"/>
      <c r="I4399" s="785">
        <f>ROUNDDOWN(I4413,-2)</f>
        <v>209600</v>
      </c>
    </row>
    <row r="4400" spans="1:9" ht="28.25" customHeight="1">
      <c r="A4400" s="333"/>
      <c r="C4400" s="752" t="s">
        <v>65</v>
      </c>
      <c r="D4400" s="753" t="s">
        <v>66</v>
      </c>
      <c r="E4400" s="753" t="s">
        <v>3</v>
      </c>
      <c r="F4400" s="753" t="s">
        <v>669</v>
      </c>
      <c r="G4400" s="753" t="s">
        <v>67</v>
      </c>
      <c r="H4400" s="753" t="s">
        <v>670</v>
      </c>
      <c r="I4400" s="754" t="s">
        <v>671</v>
      </c>
    </row>
    <row r="4401" spans="1:10" ht="15" customHeight="1">
      <c r="A4401" s="333"/>
      <c r="B4401" s="113"/>
      <c r="C4401" s="755" t="s">
        <v>69</v>
      </c>
      <c r="D4401" s="756" t="s">
        <v>672</v>
      </c>
      <c r="E4401" s="756"/>
      <c r="F4401" s="756"/>
      <c r="G4401" s="756"/>
      <c r="H4401" s="756"/>
      <c r="I4401" s="786"/>
      <c r="J4401" s="47"/>
    </row>
    <row r="4402" spans="1:10" ht="15" customHeight="1">
      <c r="A4402" s="333"/>
      <c r="C4402" s="833" t="s">
        <v>674</v>
      </c>
      <c r="D4402" s="757" t="s">
        <v>8</v>
      </c>
      <c r="E4402" s="757" t="s">
        <v>9</v>
      </c>
      <c r="F4402" s="760" t="s">
        <v>10</v>
      </c>
      <c r="G4402" s="832">
        <v>1.9056999999999999</v>
      </c>
      <c r="H4402" s="762">
        <v>100000</v>
      </c>
      <c r="I4402" s="763">
        <f>G4402*H4402</f>
        <v>190570</v>
      </c>
    </row>
    <row r="4403" spans="1:10" ht="15" customHeight="1">
      <c r="A4403" s="333"/>
      <c r="C4403" s="833" t="s">
        <v>676</v>
      </c>
      <c r="D4403" s="757" t="s">
        <v>31</v>
      </c>
      <c r="E4403" s="757" t="s">
        <v>32</v>
      </c>
      <c r="F4403" s="760" t="s">
        <v>10</v>
      </c>
      <c r="G4403" s="832">
        <v>0.19059999999999999</v>
      </c>
      <c r="H4403" s="762">
        <v>1</v>
      </c>
      <c r="I4403" s="763">
        <f>G4403*H4403</f>
        <v>0.19059999999999999</v>
      </c>
    </row>
    <row r="4404" spans="1:10" ht="15" customHeight="1">
      <c r="A4404" s="333"/>
      <c r="C4404" s="764" t="s">
        <v>708</v>
      </c>
      <c r="D4404" s="765"/>
      <c r="E4404" s="766"/>
      <c r="F4404" s="766"/>
      <c r="G4404" s="767"/>
      <c r="H4404" s="768"/>
      <c r="I4404" s="208">
        <f>SUM(I4402:I4403)</f>
        <v>190570.1906</v>
      </c>
    </row>
    <row r="4405" spans="1:10" ht="15" customHeight="1">
      <c r="A4405" s="333"/>
      <c r="C4405" s="755" t="s">
        <v>72</v>
      </c>
      <c r="D4405" s="756" t="s">
        <v>73</v>
      </c>
      <c r="E4405" s="757"/>
      <c r="F4405" s="757"/>
      <c r="G4405" s="757"/>
      <c r="H4405" s="757"/>
      <c r="I4405" s="758"/>
    </row>
    <row r="4406" spans="1:10" ht="15" customHeight="1">
      <c r="A4406" s="333"/>
      <c r="C4406" s="764" t="s">
        <v>85</v>
      </c>
      <c r="D4406" s="765"/>
      <c r="E4406" s="766"/>
      <c r="F4406" s="766"/>
      <c r="G4406" s="766"/>
      <c r="H4406" s="768"/>
      <c r="I4406" s="834">
        <v>0</v>
      </c>
    </row>
    <row r="4407" spans="1:10" ht="15" customHeight="1">
      <c r="A4407" s="333"/>
      <c r="C4407" s="755" t="s">
        <v>86</v>
      </c>
      <c r="D4407" s="756" t="s">
        <v>87</v>
      </c>
      <c r="E4407" s="757"/>
      <c r="F4407" s="757"/>
      <c r="G4407" s="757"/>
      <c r="H4407" s="757"/>
      <c r="I4407" s="758"/>
    </row>
    <row r="4408" spans="1:10" ht="15" customHeight="1">
      <c r="A4408" s="333"/>
      <c r="C4408" s="794" t="s">
        <v>674</v>
      </c>
      <c r="D4408" s="757" t="s">
        <v>1443</v>
      </c>
      <c r="E4408" s="757"/>
      <c r="F4408" s="771" t="s">
        <v>778</v>
      </c>
      <c r="G4408" s="795">
        <v>0.47639999999999999</v>
      </c>
      <c r="H4408" s="762">
        <v>1</v>
      </c>
      <c r="I4408" s="763">
        <f>G4408*H4408</f>
        <v>0.47639999999999999</v>
      </c>
    </row>
    <row r="4409" spans="1:10" ht="15" customHeight="1">
      <c r="A4409" s="333"/>
      <c r="C4409" s="794" t="s">
        <v>676</v>
      </c>
      <c r="D4409" s="757" t="s">
        <v>1464</v>
      </c>
      <c r="E4409" s="757"/>
      <c r="F4409" s="771" t="s">
        <v>778</v>
      </c>
      <c r="G4409" s="795">
        <v>0.47639999999999999</v>
      </c>
      <c r="H4409" s="762">
        <v>1</v>
      </c>
      <c r="I4409" s="763">
        <f>G4409*H4409</f>
        <v>0.47639999999999999</v>
      </c>
    </row>
    <row r="4410" spans="1:10" ht="15" customHeight="1">
      <c r="A4410" s="333"/>
      <c r="C4410" s="764" t="s">
        <v>88</v>
      </c>
      <c r="D4410" s="765"/>
      <c r="E4410" s="766"/>
      <c r="F4410" s="766"/>
      <c r="G4410" s="766"/>
      <c r="H4410" s="768"/>
      <c r="I4410" s="208">
        <f>SUM(I4408:I4409)</f>
        <v>0.95279999999999998</v>
      </c>
    </row>
    <row r="4411" spans="1:10" ht="15" customHeight="1">
      <c r="A4411" s="333"/>
      <c r="C4411" s="773" t="s">
        <v>89</v>
      </c>
      <c r="D4411" s="774" t="s">
        <v>90</v>
      </c>
      <c r="E4411" s="775"/>
      <c r="F4411" s="775"/>
      <c r="G4411" s="775"/>
      <c r="H4411" s="776"/>
      <c r="I4411" s="777">
        <f>I4410+I4406+I4404</f>
        <v>190571.1434</v>
      </c>
    </row>
    <row r="4412" spans="1:10" ht="15" customHeight="1">
      <c r="A4412" s="333"/>
      <c r="C4412" s="797" t="s">
        <v>91</v>
      </c>
      <c r="D4412" s="821" t="s">
        <v>977</v>
      </c>
      <c r="E4412" s="822"/>
      <c r="F4412" s="822"/>
      <c r="G4412" s="823"/>
      <c r="H4412" s="226">
        <f>$M$3</f>
        <v>0.1</v>
      </c>
      <c r="I4412" s="224">
        <f>I4411*H4412</f>
        <v>19057.11434</v>
      </c>
    </row>
    <row r="4413" spans="1:10" ht="15" customHeight="1">
      <c r="A4413" s="333"/>
      <c r="C4413" s="824" t="s">
        <v>93</v>
      </c>
      <c r="D4413" s="825" t="s">
        <v>94</v>
      </c>
      <c r="E4413" s="826"/>
      <c r="F4413" s="826"/>
      <c r="G4413" s="826"/>
      <c r="H4413" s="399"/>
      <c r="I4413" s="303">
        <f>SUM(I4411:I4412)</f>
        <v>209628.25774</v>
      </c>
    </row>
    <row r="4414" spans="1:10" ht="15" customHeight="1">
      <c r="A4414" s="333"/>
      <c r="G4414" s="336"/>
      <c r="H4414" s="112"/>
      <c r="I4414" s="47"/>
    </row>
    <row r="4415" spans="1:10" ht="15" customHeight="1">
      <c r="A4415" s="333"/>
      <c r="C4415" s="853" t="s">
        <v>1470</v>
      </c>
      <c r="D4415" s="782" t="s">
        <v>1471</v>
      </c>
      <c r="E4415" s="796"/>
      <c r="F4415" s="796"/>
      <c r="G4415" s="796"/>
      <c r="H4415" s="796"/>
      <c r="I4415" s="785">
        <f>ROUNDDOWN(I4429,-2)</f>
        <v>618300</v>
      </c>
    </row>
    <row r="4416" spans="1:10" ht="15" customHeight="1">
      <c r="A4416" s="333"/>
      <c r="C4416" s="752" t="s">
        <v>65</v>
      </c>
      <c r="D4416" s="753" t="s">
        <v>66</v>
      </c>
      <c r="E4416" s="753" t="s">
        <v>3</v>
      </c>
      <c r="F4416" s="753" t="s">
        <v>669</v>
      </c>
      <c r="G4416" s="753" t="s">
        <v>67</v>
      </c>
      <c r="H4416" s="753" t="s">
        <v>670</v>
      </c>
      <c r="I4416" s="754" t="s">
        <v>671</v>
      </c>
    </row>
    <row r="4417" spans="1:10" ht="15" customHeight="1">
      <c r="A4417" s="333"/>
      <c r="C4417" s="755" t="s">
        <v>69</v>
      </c>
      <c r="D4417" s="756" t="s">
        <v>672</v>
      </c>
      <c r="E4417" s="756"/>
      <c r="F4417" s="756"/>
      <c r="G4417" s="756"/>
      <c r="H4417" s="756"/>
      <c r="I4417" s="786"/>
    </row>
    <row r="4418" spans="1:10" ht="15" customHeight="1">
      <c r="A4418" s="333"/>
      <c r="C4418" s="833" t="s">
        <v>674</v>
      </c>
      <c r="D4418" s="757" t="s">
        <v>8</v>
      </c>
      <c r="E4418" s="757" t="s">
        <v>9</v>
      </c>
      <c r="F4418" s="760" t="s">
        <v>10</v>
      </c>
      <c r="G4418" s="832">
        <v>2.8592</v>
      </c>
      <c r="H4418" s="62">
        <v>176000</v>
      </c>
      <c r="I4418" s="763">
        <f>G4418*H4418</f>
        <v>503219.20000000001</v>
      </c>
    </row>
    <row r="4419" spans="1:10" ht="15" customHeight="1">
      <c r="A4419" s="333"/>
      <c r="B4419" s="113"/>
      <c r="C4419" s="833" t="s">
        <v>676</v>
      </c>
      <c r="D4419" s="757" t="s">
        <v>31</v>
      </c>
      <c r="E4419" s="757" t="s">
        <v>32</v>
      </c>
      <c r="F4419" s="760" t="s">
        <v>10</v>
      </c>
      <c r="G4419" s="832">
        <v>0.28589999999999999</v>
      </c>
      <c r="H4419" s="62">
        <v>206000</v>
      </c>
      <c r="I4419" s="763">
        <f>G4419*H4419</f>
        <v>58895.399999999994</v>
      </c>
      <c r="J4419" s="47"/>
    </row>
    <row r="4420" spans="1:10" ht="15" customHeight="1">
      <c r="A4420" s="333"/>
      <c r="C4420" s="764" t="s">
        <v>708</v>
      </c>
      <c r="D4420" s="765"/>
      <c r="E4420" s="766"/>
      <c r="F4420" s="766"/>
      <c r="G4420" s="767"/>
      <c r="H4420" s="768"/>
      <c r="I4420" s="208">
        <f>SUM(I4418:I4419)</f>
        <v>562114.6</v>
      </c>
    </row>
    <row r="4421" spans="1:10" ht="15" customHeight="1">
      <c r="A4421" s="333"/>
      <c r="C4421" s="755" t="s">
        <v>72</v>
      </c>
      <c r="D4421" s="756" t="s">
        <v>73</v>
      </c>
      <c r="E4421" s="757"/>
      <c r="F4421" s="757"/>
      <c r="G4421" s="757"/>
      <c r="H4421" s="757"/>
      <c r="I4421" s="758"/>
    </row>
    <row r="4422" spans="1:10" ht="15" customHeight="1">
      <c r="A4422" s="333"/>
      <c r="C4422" s="764" t="s">
        <v>85</v>
      </c>
      <c r="D4422" s="765"/>
      <c r="E4422" s="766"/>
      <c r="F4422" s="766"/>
      <c r="G4422" s="766"/>
      <c r="H4422" s="768"/>
      <c r="I4422" s="834">
        <v>0</v>
      </c>
    </row>
    <row r="4423" spans="1:10" ht="15" customHeight="1">
      <c r="A4423" s="333"/>
      <c r="C4423" s="755" t="s">
        <v>86</v>
      </c>
      <c r="D4423" s="756" t="s">
        <v>87</v>
      </c>
      <c r="E4423" s="757"/>
      <c r="F4423" s="757"/>
      <c r="G4423" s="757"/>
      <c r="H4423" s="757"/>
      <c r="I4423" s="758"/>
    </row>
    <row r="4424" spans="1:10" ht="15" customHeight="1">
      <c r="A4424" s="333"/>
      <c r="C4424" s="794" t="s">
        <v>674</v>
      </c>
      <c r="D4424" s="757" t="s">
        <v>1443</v>
      </c>
      <c r="E4424" s="757"/>
      <c r="F4424" s="771" t="s">
        <v>778</v>
      </c>
      <c r="G4424" s="795">
        <v>0.71479999999999999</v>
      </c>
      <c r="H4424" s="762">
        <v>1</v>
      </c>
      <c r="I4424" s="763">
        <f>G4424*H4424</f>
        <v>0.71479999999999999</v>
      </c>
    </row>
    <row r="4425" spans="1:10" ht="15" customHeight="1">
      <c r="A4425" s="333"/>
      <c r="C4425" s="794" t="s">
        <v>676</v>
      </c>
      <c r="D4425" s="757" t="s">
        <v>1464</v>
      </c>
      <c r="E4425" s="757"/>
      <c r="F4425" s="771" t="s">
        <v>778</v>
      </c>
      <c r="G4425" s="795">
        <v>0.71479999999999999</v>
      </c>
      <c r="H4425" s="762">
        <v>1</v>
      </c>
      <c r="I4425" s="763">
        <f>G4425*H4425</f>
        <v>0.71479999999999999</v>
      </c>
    </row>
    <row r="4426" spans="1:10" ht="15" customHeight="1">
      <c r="A4426" s="333"/>
      <c r="C4426" s="764" t="s">
        <v>88</v>
      </c>
      <c r="D4426" s="765"/>
      <c r="E4426" s="766"/>
      <c r="F4426" s="766"/>
      <c r="G4426" s="766"/>
      <c r="H4426" s="768"/>
      <c r="I4426" s="208">
        <f>SUM(I4424:I4425)</f>
        <v>1.4296</v>
      </c>
    </row>
    <row r="4427" spans="1:10" ht="15" customHeight="1">
      <c r="A4427" s="333"/>
      <c r="C4427" s="773" t="s">
        <v>89</v>
      </c>
      <c r="D4427" s="774" t="s">
        <v>90</v>
      </c>
      <c r="E4427" s="775"/>
      <c r="F4427" s="775"/>
      <c r="G4427" s="775"/>
      <c r="H4427" s="776"/>
      <c r="I4427" s="777">
        <f>I4426+I4422+I4420</f>
        <v>562116.02960000001</v>
      </c>
    </row>
    <row r="4428" spans="1:10" ht="15" customHeight="1">
      <c r="A4428" s="333"/>
      <c r="C4428" s="797" t="s">
        <v>91</v>
      </c>
      <c r="D4428" s="821" t="s">
        <v>977</v>
      </c>
      <c r="E4428" s="822"/>
      <c r="F4428" s="822"/>
      <c r="G4428" s="823"/>
      <c r="H4428" s="226">
        <f>$M$3</f>
        <v>0.1</v>
      </c>
      <c r="I4428" s="224">
        <f>I4427*H4428</f>
        <v>56211.602960000004</v>
      </c>
    </row>
    <row r="4429" spans="1:10" ht="15" customHeight="1">
      <c r="A4429" s="333"/>
      <c r="C4429" s="824" t="s">
        <v>93</v>
      </c>
      <c r="D4429" s="825" t="s">
        <v>94</v>
      </c>
      <c r="E4429" s="826"/>
      <c r="F4429" s="826"/>
      <c r="G4429" s="826"/>
      <c r="H4429" s="399"/>
      <c r="I4429" s="303">
        <f>SUM(I4427:I4428)</f>
        <v>618327.63256000006</v>
      </c>
    </row>
    <row r="4430" spans="1:10" ht="15" customHeight="1">
      <c r="A4430" s="333"/>
      <c r="G4430" s="336"/>
      <c r="H4430" s="112"/>
      <c r="I4430" s="47"/>
    </row>
    <row r="4431" spans="1:10" ht="15" customHeight="1">
      <c r="A4431" s="333"/>
      <c r="C4431" s="781" t="s">
        <v>1472</v>
      </c>
      <c r="D4431" s="1367" t="s">
        <v>1473</v>
      </c>
      <c r="E4431" s="1368"/>
      <c r="F4431" s="1368"/>
      <c r="G4431" s="1368"/>
      <c r="H4431" s="1375"/>
      <c r="I4431" s="785">
        <f>ROUNDDOWN(I4447,-2)</f>
        <v>86500</v>
      </c>
    </row>
    <row r="4432" spans="1:10" ht="30.5" customHeight="1">
      <c r="A4432" s="333"/>
      <c r="C4432" s="752" t="s">
        <v>65</v>
      </c>
      <c r="D4432" s="753" t="s">
        <v>66</v>
      </c>
      <c r="E4432" s="753" t="s">
        <v>3</v>
      </c>
      <c r="F4432" s="753" t="s">
        <v>669</v>
      </c>
      <c r="G4432" s="753" t="s">
        <v>67</v>
      </c>
      <c r="H4432" s="753" t="s">
        <v>670</v>
      </c>
      <c r="I4432" s="754" t="s">
        <v>671</v>
      </c>
    </row>
    <row r="4433" spans="1:10" ht="15" customHeight="1">
      <c r="A4433" s="333"/>
      <c r="C4433" s="755" t="s">
        <v>69</v>
      </c>
      <c r="D4433" s="756" t="s">
        <v>672</v>
      </c>
      <c r="E4433" s="756"/>
      <c r="F4433" s="756"/>
      <c r="G4433" s="756"/>
      <c r="H4433" s="756"/>
      <c r="I4433" s="786"/>
    </row>
    <row r="4434" spans="1:10" ht="15" customHeight="1">
      <c r="A4434" s="333"/>
      <c r="C4434" s="833" t="s">
        <v>674</v>
      </c>
      <c r="D4434" s="757" t="s">
        <v>8</v>
      </c>
      <c r="E4434" s="760" t="s">
        <v>9</v>
      </c>
      <c r="F4434" s="760" t="s">
        <v>10</v>
      </c>
      <c r="G4434" s="761">
        <v>0.4</v>
      </c>
      <c r="H4434" s="62">
        <v>176000</v>
      </c>
      <c r="I4434" s="763">
        <f>G4434*H4434</f>
        <v>70400</v>
      </c>
    </row>
    <row r="4435" spans="1:10" ht="15" customHeight="1">
      <c r="A4435" s="333"/>
      <c r="C4435" s="833" t="s">
        <v>676</v>
      </c>
      <c r="D4435" s="757" t="s">
        <v>31</v>
      </c>
      <c r="E4435" s="760" t="s">
        <v>32</v>
      </c>
      <c r="F4435" s="760" t="s">
        <v>10</v>
      </c>
      <c r="G4435" s="761">
        <v>0.04</v>
      </c>
      <c r="H4435" s="62">
        <v>206000</v>
      </c>
      <c r="I4435" s="763">
        <f>G4435*H4435</f>
        <v>8240</v>
      </c>
    </row>
    <row r="4436" spans="1:10" ht="15" customHeight="1">
      <c r="A4436" s="333"/>
      <c r="C4436" s="764" t="s">
        <v>708</v>
      </c>
      <c r="D4436" s="765"/>
      <c r="E4436" s="766"/>
      <c r="F4436" s="766"/>
      <c r="G4436" s="767"/>
      <c r="H4436" s="768"/>
      <c r="I4436" s="208">
        <f>SUM(I4434:I4435)</f>
        <v>78640</v>
      </c>
    </row>
    <row r="4437" spans="1:10" ht="15" customHeight="1">
      <c r="A4437" s="333"/>
      <c r="B4437" s="113"/>
      <c r="C4437" s="755" t="s">
        <v>72</v>
      </c>
      <c r="D4437" s="756" t="s">
        <v>73</v>
      </c>
      <c r="E4437" s="757"/>
      <c r="F4437" s="757"/>
      <c r="G4437" s="757"/>
      <c r="H4437" s="757"/>
      <c r="I4437" s="758"/>
      <c r="J4437" s="47"/>
    </row>
    <row r="4438" spans="1:10" ht="15" customHeight="1">
      <c r="A4438" s="333"/>
      <c r="C4438" s="833" t="s">
        <v>674</v>
      </c>
      <c r="D4438" s="770" t="s">
        <v>496</v>
      </c>
      <c r="E4438" s="770"/>
      <c r="F4438" s="760" t="s">
        <v>79</v>
      </c>
      <c r="G4438" s="832">
        <v>0.1963</v>
      </c>
      <c r="H4438" s="762">
        <v>1</v>
      </c>
      <c r="I4438" s="763">
        <f>G4438*H4438</f>
        <v>0.1963</v>
      </c>
    </row>
    <row r="4439" spans="1:10" ht="15" customHeight="1">
      <c r="A4439" s="333"/>
      <c r="C4439" s="764" t="s">
        <v>85</v>
      </c>
      <c r="D4439" s="765"/>
      <c r="E4439" s="766"/>
      <c r="F4439" s="766"/>
      <c r="G4439" s="766"/>
      <c r="H4439" s="768"/>
      <c r="I4439" s="208">
        <f>SUM(I4438:I4438)</f>
        <v>0.1963</v>
      </c>
    </row>
    <row r="4440" spans="1:10" ht="15" customHeight="1">
      <c r="A4440" s="333"/>
      <c r="C4440" s="755" t="s">
        <v>86</v>
      </c>
      <c r="D4440" s="756" t="s">
        <v>87</v>
      </c>
      <c r="E4440" s="757"/>
      <c r="F4440" s="757"/>
      <c r="G4440" s="757"/>
      <c r="H4440" s="757"/>
      <c r="I4440" s="758"/>
    </row>
    <row r="4441" spans="1:10" ht="15" customHeight="1">
      <c r="A4441" s="333"/>
      <c r="C4441" s="794" t="s">
        <v>674</v>
      </c>
      <c r="D4441" s="757" t="s">
        <v>1443</v>
      </c>
      <c r="E4441" s="757"/>
      <c r="F4441" s="771" t="s">
        <v>778</v>
      </c>
      <c r="G4441" s="842">
        <v>0.1</v>
      </c>
      <c r="H4441" s="762">
        <v>1</v>
      </c>
      <c r="I4441" s="763">
        <f>G4441*H4441</f>
        <v>0.1</v>
      </c>
    </row>
    <row r="4442" spans="1:10" ht="15" customHeight="1">
      <c r="A4442" s="333"/>
      <c r="C4442" s="794" t="s">
        <v>676</v>
      </c>
      <c r="D4442" s="757" t="s">
        <v>1474</v>
      </c>
      <c r="E4442" s="757"/>
      <c r="F4442" s="771" t="s">
        <v>778</v>
      </c>
      <c r="G4442" s="842">
        <v>0.1</v>
      </c>
      <c r="H4442" s="762">
        <v>1</v>
      </c>
      <c r="I4442" s="763">
        <f>G4442*H4442</f>
        <v>0.1</v>
      </c>
    </row>
    <row r="4443" spans="1:10" ht="15" customHeight="1">
      <c r="A4443" s="333"/>
      <c r="C4443" s="794" t="s">
        <v>679</v>
      </c>
      <c r="D4443" s="770" t="s">
        <v>1475</v>
      </c>
      <c r="E4443" s="770"/>
      <c r="F4443" s="771" t="s">
        <v>710</v>
      </c>
      <c r="G4443" s="842">
        <v>0.02</v>
      </c>
      <c r="H4443" s="762">
        <v>1</v>
      </c>
      <c r="I4443" s="763">
        <f>G4443*H4443</f>
        <v>0.02</v>
      </c>
    </row>
    <row r="4444" spans="1:10" ht="15" customHeight="1">
      <c r="A4444" s="333"/>
      <c r="C4444" s="764" t="s">
        <v>88</v>
      </c>
      <c r="D4444" s="765"/>
      <c r="E4444" s="766"/>
      <c r="F4444" s="766"/>
      <c r="G4444" s="766"/>
      <c r="H4444" s="768"/>
      <c r="I4444" s="208">
        <f>SUM(I4441:I4443)</f>
        <v>0.22</v>
      </c>
    </row>
    <row r="4445" spans="1:10" ht="15" customHeight="1">
      <c r="A4445" s="333"/>
      <c r="C4445" s="773" t="s">
        <v>89</v>
      </c>
      <c r="D4445" s="774" t="s">
        <v>90</v>
      </c>
      <c r="E4445" s="775"/>
      <c r="F4445" s="775"/>
      <c r="G4445" s="775"/>
      <c r="H4445" s="776"/>
      <c r="I4445" s="777">
        <f>I4444+I4439+I4436</f>
        <v>78640.416299999997</v>
      </c>
    </row>
    <row r="4446" spans="1:10" ht="15" customHeight="1">
      <c r="A4446" s="333"/>
      <c r="C4446" s="797" t="s">
        <v>91</v>
      </c>
      <c r="D4446" s="821" t="s">
        <v>977</v>
      </c>
      <c r="E4446" s="822"/>
      <c r="F4446" s="822"/>
      <c r="G4446" s="823"/>
      <c r="H4446" s="226">
        <f>$M$3</f>
        <v>0.1</v>
      </c>
      <c r="I4446" s="224">
        <f>I4445*H4446</f>
        <v>7864.0416299999997</v>
      </c>
    </row>
    <row r="4447" spans="1:10" ht="15" customHeight="1">
      <c r="A4447" s="333"/>
      <c r="C4447" s="824" t="s">
        <v>93</v>
      </c>
      <c r="D4447" s="825" t="s">
        <v>94</v>
      </c>
      <c r="E4447" s="826"/>
      <c r="F4447" s="826"/>
      <c r="G4447" s="826"/>
      <c r="H4447" s="399"/>
      <c r="I4447" s="303">
        <f>SUM(I4445:I4446)</f>
        <v>86504.457930000004</v>
      </c>
    </row>
    <row r="4448" spans="1:10" ht="15" customHeight="1">
      <c r="A4448" s="333"/>
      <c r="G4448" s="336"/>
      <c r="H4448" s="112"/>
      <c r="I4448" s="47"/>
    </row>
    <row r="4449" spans="1:10" ht="15" customHeight="1">
      <c r="A4449" s="333"/>
      <c r="C4449" s="853" t="s">
        <v>1476</v>
      </c>
      <c r="D4449" s="782" t="s">
        <v>1477</v>
      </c>
      <c r="E4449" s="796"/>
      <c r="F4449" s="796"/>
      <c r="G4449" s="796"/>
      <c r="H4449" s="841"/>
      <c r="I4449" s="785">
        <f>ROUNDDOWN(I4463,-2)</f>
        <v>144100</v>
      </c>
    </row>
    <row r="4450" spans="1:10" ht="15" customHeight="1">
      <c r="A4450" s="333"/>
      <c r="C4450" s="752" t="s">
        <v>65</v>
      </c>
      <c r="D4450" s="753" t="s">
        <v>66</v>
      </c>
      <c r="E4450" s="753" t="s">
        <v>3</v>
      </c>
      <c r="F4450" s="753" t="s">
        <v>669</v>
      </c>
      <c r="G4450" s="753" t="s">
        <v>67</v>
      </c>
      <c r="H4450" s="753" t="s">
        <v>670</v>
      </c>
      <c r="I4450" s="754" t="s">
        <v>671</v>
      </c>
    </row>
    <row r="4451" spans="1:10" ht="15" customHeight="1">
      <c r="A4451" s="333"/>
      <c r="C4451" s="755" t="s">
        <v>69</v>
      </c>
      <c r="D4451" s="756" t="s">
        <v>672</v>
      </c>
      <c r="E4451" s="756"/>
      <c r="F4451" s="756"/>
      <c r="G4451" s="756"/>
      <c r="H4451" s="756"/>
      <c r="I4451" s="786"/>
    </row>
    <row r="4452" spans="1:10" ht="15" customHeight="1">
      <c r="A4452" s="333"/>
      <c r="C4452" s="833" t="s">
        <v>674</v>
      </c>
      <c r="D4452" s="757" t="s">
        <v>8</v>
      </c>
      <c r="E4452" s="757" t="s">
        <v>9</v>
      </c>
      <c r="F4452" s="760" t="s">
        <v>10</v>
      </c>
      <c r="G4452" s="832">
        <v>0.66639999999999999</v>
      </c>
      <c r="H4452" s="62">
        <v>176000</v>
      </c>
      <c r="I4452" s="763">
        <f>G4452*H4452</f>
        <v>117286.39999999999</v>
      </c>
    </row>
    <row r="4453" spans="1:10" ht="15" customHeight="1">
      <c r="A4453" s="333"/>
      <c r="C4453" s="833" t="s">
        <v>676</v>
      </c>
      <c r="D4453" s="757" t="s">
        <v>31</v>
      </c>
      <c r="E4453" s="757" t="s">
        <v>32</v>
      </c>
      <c r="F4453" s="760" t="s">
        <v>10</v>
      </c>
      <c r="G4453" s="832">
        <v>6.6600000000000006E-2</v>
      </c>
      <c r="H4453" s="62">
        <v>206000</v>
      </c>
      <c r="I4453" s="763">
        <f>G4453*H4453</f>
        <v>13719.600000000002</v>
      </c>
    </row>
    <row r="4454" spans="1:10" ht="15" customHeight="1">
      <c r="A4454" s="333"/>
      <c r="C4454" s="764" t="s">
        <v>708</v>
      </c>
      <c r="D4454" s="765"/>
      <c r="E4454" s="766"/>
      <c r="F4454" s="766"/>
      <c r="G4454" s="767"/>
      <c r="H4454" s="768"/>
      <c r="I4454" s="208">
        <f>SUM(I4452:I4453)</f>
        <v>131006</v>
      </c>
    </row>
    <row r="4455" spans="1:10" ht="15" customHeight="1">
      <c r="A4455" s="333"/>
      <c r="B4455" s="113"/>
      <c r="C4455" s="755" t="s">
        <v>72</v>
      </c>
      <c r="D4455" s="756" t="s">
        <v>73</v>
      </c>
      <c r="E4455" s="757"/>
      <c r="F4455" s="757"/>
      <c r="G4455" s="757"/>
      <c r="H4455" s="757"/>
      <c r="I4455" s="843"/>
      <c r="J4455" s="47"/>
    </row>
    <row r="4456" spans="1:10" ht="15" customHeight="1">
      <c r="A4456" s="333"/>
      <c r="C4456" s="764" t="s">
        <v>85</v>
      </c>
      <c r="D4456" s="765"/>
      <c r="E4456" s="766"/>
      <c r="F4456" s="766"/>
      <c r="G4456" s="766"/>
      <c r="H4456" s="768"/>
      <c r="I4456" s="834">
        <v>0</v>
      </c>
    </row>
    <row r="4457" spans="1:10" ht="15" customHeight="1">
      <c r="A4457" s="333"/>
      <c r="C4457" s="755" t="s">
        <v>86</v>
      </c>
      <c r="D4457" s="756" t="s">
        <v>87</v>
      </c>
      <c r="E4457" s="757"/>
      <c r="F4457" s="757"/>
      <c r="G4457" s="757"/>
      <c r="H4457" s="757"/>
      <c r="I4457" s="758"/>
    </row>
    <row r="4458" spans="1:10" ht="15" customHeight="1">
      <c r="A4458" s="333"/>
      <c r="C4458" s="794" t="s">
        <v>674</v>
      </c>
      <c r="D4458" s="757" t="s">
        <v>1443</v>
      </c>
      <c r="E4458" s="757"/>
      <c r="F4458" s="771" t="s">
        <v>778</v>
      </c>
      <c r="G4458" s="795">
        <v>0.1666</v>
      </c>
      <c r="H4458" s="762">
        <v>1</v>
      </c>
      <c r="I4458" s="763">
        <f>G4458*H4458</f>
        <v>0.1666</v>
      </c>
    </row>
    <row r="4459" spans="1:10" ht="15" customHeight="1">
      <c r="A4459" s="333"/>
      <c r="C4459" s="794" t="s">
        <v>676</v>
      </c>
      <c r="D4459" s="757" t="s">
        <v>1474</v>
      </c>
      <c r="E4459" s="757"/>
      <c r="F4459" s="771" t="s">
        <v>778</v>
      </c>
      <c r="G4459" s="795">
        <v>0.1666</v>
      </c>
      <c r="H4459" s="762">
        <v>1</v>
      </c>
      <c r="I4459" s="763">
        <f>G4459*H4459</f>
        <v>0.1666</v>
      </c>
    </row>
    <row r="4460" spans="1:10" ht="15" customHeight="1">
      <c r="A4460" s="333"/>
      <c r="C4460" s="764" t="s">
        <v>88</v>
      </c>
      <c r="D4460" s="765"/>
      <c r="E4460" s="766"/>
      <c r="F4460" s="766"/>
      <c r="G4460" s="766"/>
      <c r="H4460" s="768"/>
      <c r="I4460" s="208">
        <f>SUM(I4458:I4459)</f>
        <v>0.3332</v>
      </c>
    </row>
    <row r="4461" spans="1:10" ht="15" customHeight="1">
      <c r="A4461" s="333"/>
      <c r="C4461" s="773" t="s">
        <v>89</v>
      </c>
      <c r="D4461" s="774" t="s">
        <v>90</v>
      </c>
      <c r="E4461" s="775"/>
      <c r="F4461" s="775"/>
      <c r="G4461" s="775"/>
      <c r="H4461" s="776"/>
      <c r="I4461" s="777">
        <f>I4460+I4456+I4454</f>
        <v>131006.33319999999</v>
      </c>
    </row>
    <row r="4462" spans="1:10" ht="15" customHeight="1">
      <c r="A4462" s="333"/>
      <c r="C4462" s="797" t="s">
        <v>91</v>
      </c>
      <c r="D4462" s="821" t="s">
        <v>977</v>
      </c>
      <c r="E4462" s="822"/>
      <c r="F4462" s="822"/>
      <c r="G4462" s="823"/>
      <c r="H4462" s="226">
        <f>$M$3</f>
        <v>0.1</v>
      </c>
      <c r="I4462" s="224">
        <f>I4461*H4462</f>
        <v>13100.633320000001</v>
      </c>
    </row>
    <row r="4463" spans="1:10" ht="15" customHeight="1">
      <c r="A4463" s="333"/>
      <c r="C4463" s="824" t="s">
        <v>93</v>
      </c>
      <c r="D4463" s="825" t="s">
        <v>94</v>
      </c>
      <c r="E4463" s="826"/>
      <c r="F4463" s="826"/>
      <c r="G4463" s="826"/>
      <c r="H4463" s="399"/>
      <c r="I4463" s="303">
        <f>SUM(I4461:I4462)</f>
        <v>144106.96651999999</v>
      </c>
    </row>
    <row r="4464" spans="1:10" ht="15" customHeight="1">
      <c r="A4464" s="333"/>
      <c r="D4464" s="46"/>
      <c r="F4464" s="335"/>
      <c r="G4464" s="336"/>
      <c r="H4464" s="112"/>
      <c r="I4464" s="47"/>
    </row>
    <row r="4465" spans="1:10" ht="26.5" customHeight="1">
      <c r="A4465" s="333"/>
      <c r="C4465" s="781" t="s">
        <v>1478</v>
      </c>
      <c r="D4465" s="1367" t="s">
        <v>1479</v>
      </c>
      <c r="E4465" s="1368"/>
      <c r="F4465" s="1368"/>
      <c r="G4465" s="1368"/>
      <c r="H4465" s="1368"/>
      <c r="I4465" s="785">
        <f>ROUNDDOWN(I4479,-2)</f>
        <v>961100</v>
      </c>
    </row>
    <row r="4466" spans="1:10" ht="28.75" customHeight="1">
      <c r="A4466" s="333"/>
      <c r="C4466" s="752" t="s">
        <v>65</v>
      </c>
      <c r="D4466" s="753" t="s">
        <v>66</v>
      </c>
      <c r="E4466" s="753" t="s">
        <v>3</v>
      </c>
      <c r="F4466" s="753" t="s">
        <v>669</v>
      </c>
      <c r="G4466" s="753" t="s">
        <v>67</v>
      </c>
      <c r="H4466" s="753" t="s">
        <v>670</v>
      </c>
      <c r="I4466" s="754" t="s">
        <v>671</v>
      </c>
    </row>
    <row r="4467" spans="1:10" ht="15" customHeight="1">
      <c r="A4467" s="333"/>
      <c r="C4467" s="755" t="s">
        <v>69</v>
      </c>
      <c r="D4467" s="756" t="s">
        <v>672</v>
      </c>
      <c r="E4467" s="756"/>
      <c r="F4467" s="756"/>
      <c r="G4467" s="756"/>
      <c r="H4467" s="756"/>
      <c r="I4467" s="786"/>
    </row>
    <row r="4468" spans="1:10" ht="15" customHeight="1">
      <c r="A4468" s="333"/>
      <c r="C4468" s="833" t="s">
        <v>674</v>
      </c>
      <c r="D4468" s="757" t="s">
        <v>8</v>
      </c>
      <c r="E4468" s="757" t="s">
        <v>9</v>
      </c>
      <c r="F4468" s="760" t="s">
        <v>10</v>
      </c>
      <c r="G4468" s="832">
        <v>4.4443999999999999</v>
      </c>
      <c r="H4468" s="62">
        <v>176000</v>
      </c>
      <c r="I4468" s="763">
        <f>G4468*H4468</f>
        <v>782214.4</v>
      </c>
    </row>
    <row r="4469" spans="1:10" ht="15" customHeight="1">
      <c r="A4469" s="333"/>
      <c r="C4469" s="833" t="s">
        <v>676</v>
      </c>
      <c r="D4469" s="757" t="s">
        <v>31</v>
      </c>
      <c r="E4469" s="757" t="s">
        <v>32</v>
      </c>
      <c r="F4469" s="760" t="s">
        <v>10</v>
      </c>
      <c r="G4469" s="832">
        <v>0.44440000000000002</v>
      </c>
      <c r="H4469" s="62">
        <v>206000</v>
      </c>
      <c r="I4469" s="763">
        <f>G4469*H4469</f>
        <v>91546.400000000009</v>
      </c>
    </row>
    <row r="4470" spans="1:10" ht="15" customHeight="1">
      <c r="A4470" s="333"/>
      <c r="C4470" s="764" t="s">
        <v>708</v>
      </c>
      <c r="D4470" s="765"/>
      <c r="E4470" s="766"/>
      <c r="F4470" s="766"/>
      <c r="G4470" s="767"/>
      <c r="H4470" s="768"/>
      <c r="I4470" s="208">
        <f>SUM(I4468:I4469)</f>
        <v>873760.8</v>
      </c>
    </row>
    <row r="4471" spans="1:10" ht="15" customHeight="1">
      <c r="A4471" s="333"/>
      <c r="C4471" s="755" t="s">
        <v>72</v>
      </c>
      <c r="D4471" s="756" t="s">
        <v>73</v>
      </c>
      <c r="E4471" s="757"/>
      <c r="F4471" s="757"/>
      <c r="G4471" s="757"/>
      <c r="H4471" s="757"/>
      <c r="I4471" s="758"/>
    </row>
    <row r="4472" spans="1:10" ht="15" customHeight="1">
      <c r="A4472" s="333"/>
      <c r="C4472" s="764" t="s">
        <v>85</v>
      </c>
      <c r="D4472" s="765"/>
      <c r="E4472" s="766"/>
      <c r="F4472" s="766"/>
      <c r="G4472" s="766"/>
      <c r="H4472" s="768"/>
      <c r="I4472" s="834">
        <v>0</v>
      </c>
    </row>
    <row r="4473" spans="1:10" ht="15" customHeight="1">
      <c r="A4473" s="333"/>
      <c r="C4473" s="755" t="s">
        <v>86</v>
      </c>
      <c r="D4473" s="756" t="s">
        <v>87</v>
      </c>
      <c r="E4473" s="757"/>
      <c r="F4473" s="757"/>
      <c r="G4473" s="757"/>
      <c r="H4473" s="757"/>
      <c r="I4473" s="758"/>
    </row>
    <row r="4474" spans="1:10" ht="15" customHeight="1">
      <c r="A4474" s="333"/>
      <c r="C4474" s="794" t="s">
        <v>674</v>
      </c>
      <c r="D4474" s="757" t="s">
        <v>1443</v>
      </c>
      <c r="E4474" s="757"/>
      <c r="F4474" s="771" t="s">
        <v>778</v>
      </c>
      <c r="G4474" s="795">
        <v>1.1111</v>
      </c>
      <c r="H4474" s="762">
        <v>1</v>
      </c>
      <c r="I4474" s="763">
        <f>G4474*H4474</f>
        <v>1.1111</v>
      </c>
    </row>
    <row r="4475" spans="1:10" ht="15" customHeight="1">
      <c r="A4475" s="333"/>
      <c r="B4475" s="113"/>
      <c r="C4475" s="794" t="s">
        <v>676</v>
      </c>
      <c r="D4475" s="757" t="s">
        <v>1474</v>
      </c>
      <c r="E4475" s="757"/>
      <c r="F4475" s="771" t="s">
        <v>778</v>
      </c>
      <c r="G4475" s="795">
        <v>1.1111</v>
      </c>
      <c r="H4475" s="762">
        <v>1</v>
      </c>
      <c r="I4475" s="763">
        <f>G4475*H4475</f>
        <v>1.1111</v>
      </c>
      <c r="J4475" s="47"/>
    </row>
    <row r="4476" spans="1:10" ht="15" customHeight="1">
      <c r="A4476" s="333"/>
      <c r="C4476" s="764" t="s">
        <v>88</v>
      </c>
      <c r="D4476" s="765"/>
      <c r="E4476" s="766"/>
      <c r="F4476" s="766"/>
      <c r="G4476" s="766"/>
      <c r="H4476" s="768"/>
      <c r="I4476" s="208">
        <f>SUM(I4474:I4475)</f>
        <v>2.2222</v>
      </c>
    </row>
    <row r="4477" spans="1:10" ht="15" customHeight="1">
      <c r="A4477" s="333"/>
      <c r="C4477" s="773" t="s">
        <v>89</v>
      </c>
      <c r="D4477" s="774" t="s">
        <v>90</v>
      </c>
      <c r="E4477" s="775"/>
      <c r="F4477" s="775"/>
      <c r="G4477" s="775"/>
      <c r="H4477" s="776"/>
      <c r="I4477" s="777">
        <f>I4476+I4472+I4470</f>
        <v>873763.02220000001</v>
      </c>
    </row>
    <row r="4478" spans="1:10" ht="15" customHeight="1">
      <c r="A4478" s="333"/>
      <c r="C4478" s="797" t="s">
        <v>91</v>
      </c>
      <c r="D4478" s="821" t="s">
        <v>977</v>
      </c>
      <c r="E4478" s="822"/>
      <c r="F4478" s="822"/>
      <c r="G4478" s="823"/>
      <c r="H4478" s="226">
        <f>$M$3</f>
        <v>0.1</v>
      </c>
      <c r="I4478" s="224">
        <f>I4477*H4478</f>
        <v>87376.302220000012</v>
      </c>
    </row>
    <row r="4479" spans="1:10" ht="15" customHeight="1">
      <c r="A4479" s="333"/>
      <c r="C4479" s="824" t="s">
        <v>93</v>
      </c>
      <c r="D4479" s="825" t="s">
        <v>94</v>
      </c>
      <c r="E4479" s="826"/>
      <c r="F4479" s="826"/>
      <c r="G4479" s="826"/>
      <c r="H4479" s="399"/>
      <c r="I4479" s="303">
        <f>SUM(I4477:I4478)</f>
        <v>961139.32441999996</v>
      </c>
    </row>
    <row r="4480" spans="1:10" ht="15" customHeight="1">
      <c r="A4480" s="333"/>
      <c r="D4480" s="46"/>
      <c r="E4480" s="335"/>
      <c r="F4480" s="335"/>
      <c r="G4480" s="336"/>
      <c r="H4480" s="337"/>
      <c r="I4480" s="47"/>
    </row>
    <row r="4481" spans="1:10" ht="15" customHeight="1">
      <c r="A4481" s="333"/>
      <c r="C4481" s="781" t="s">
        <v>1480</v>
      </c>
      <c r="D4481" s="841" t="s">
        <v>1481</v>
      </c>
      <c r="E4481" s="782"/>
      <c r="F4481" s="796"/>
      <c r="G4481" s="796"/>
      <c r="H4481" s="796"/>
      <c r="I4481" s="785">
        <f>ROUNDDOWN(I4495,-2)</f>
        <v>733300</v>
      </c>
    </row>
    <row r="4482" spans="1:10" ht="34.25" customHeight="1">
      <c r="A4482" s="333"/>
      <c r="C4482" s="752" t="s">
        <v>65</v>
      </c>
      <c r="D4482" s="753" t="s">
        <v>66</v>
      </c>
      <c r="E4482" s="753" t="s">
        <v>3</v>
      </c>
      <c r="F4482" s="753" t="s">
        <v>669</v>
      </c>
      <c r="G4482" s="753" t="s">
        <v>67</v>
      </c>
      <c r="H4482" s="753" t="s">
        <v>670</v>
      </c>
      <c r="I4482" s="754" t="s">
        <v>671</v>
      </c>
    </row>
    <row r="4483" spans="1:10" ht="15" customHeight="1">
      <c r="A4483" s="333"/>
      <c r="C4483" s="755" t="s">
        <v>69</v>
      </c>
      <c r="D4483" s="756" t="s">
        <v>672</v>
      </c>
      <c r="E4483" s="756"/>
      <c r="F4483" s="756"/>
      <c r="G4483" s="756"/>
      <c r="H4483" s="756"/>
      <c r="I4483" s="786"/>
    </row>
    <row r="4484" spans="1:10" ht="15" customHeight="1">
      <c r="A4484" s="333"/>
      <c r="C4484" s="833" t="s">
        <v>674</v>
      </c>
      <c r="D4484" s="757" t="s">
        <v>8</v>
      </c>
      <c r="E4484" s="757" t="s">
        <v>9</v>
      </c>
      <c r="F4484" s="760" t="s">
        <v>10</v>
      </c>
      <c r="G4484" s="832">
        <v>6.6664000000000003</v>
      </c>
      <c r="H4484" s="762">
        <v>100000</v>
      </c>
      <c r="I4484" s="763">
        <f>G4484*H4484</f>
        <v>666640</v>
      </c>
    </row>
    <row r="4485" spans="1:10" ht="15" customHeight="1">
      <c r="A4485" s="333"/>
      <c r="C4485" s="833" t="s">
        <v>676</v>
      </c>
      <c r="D4485" s="757" t="s">
        <v>31</v>
      </c>
      <c r="E4485" s="757" t="s">
        <v>32</v>
      </c>
      <c r="F4485" s="760" t="s">
        <v>10</v>
      </c>
      <c r="G4485" s="832">
        <v>0.66659999999999997</v>
      </c>
      <c r="H4485" s="762">
        <v>1</v>
      </c>
      <c r="I4485" s="763">
        <f>G4485*H4485</f>
        <v>0.66659999999999997</v>
      </c>
    </row>
    <row r="4486" spans="1:10" ht="15" customHeight="1">
      <c r="A4486" s="333"/>
      <c r="C4486" s="764" t="s">
        <v>708</v>
      </c>
      <c r="D4486" s="765"/>
      <c r="E4486" s="766"/>
      <c r="F4486" s="766"/>
      <c r="G4486" s="767"/>
      <c r="H4486" s="768"/>
      <c r="I4486" s="208">
        <f>SUM(I4484:I4485)</f>
        <v>666640.6666</v>
      </c>
    </row>
    <row r="4487" spans="1:10" ht="15" customHeight="1">
      <c r="A4487" s="333"/>
      <c r="C4487" s="755" t="s">
        <v>72</v>
      </c>
      <c r="D4487" s="756" t="s">
        <v>73</v>
      </c>
      <c r="E4487" s="757"/>
      <c r="F4487" s="757"/>
      <c r="G4487" s="757"/>
      <c r="H4487" s="757"/>
      <c r="I4487" s="758"/>
    </row>
    <row r="4488" spans="1:10" ht="15" customHeight="1">
      <c r="A4488" s="333"/>
      <c r="C4488" s="764" t="s">
        <v>85</v>
      </c>
      <c r="D4488" s="765"/>
      <c r="E4488" s="766"/>
      <c r="F4488" s="766"/>
      <c r="G4488" s="766"/>
      <c r="H4488" s="768"/>
      <c r="I4488" s="834">
        <v>0</v>
      </c>
    </row>
    <row r="4489" spans="1:10" ht="15" customHeight="1">
      <c r="A4489" s="333"/>
      <c r="C4489" s="755" t="s">
        <v>86</v>
      </c>
      <c r="D4489" s="756" t="s">
        <v>87</v>
      </c>
      <c r="E4489" s="757"/>
      <c r="F4489" s="757"/>
      <c r="G4489" s="757"/>
      <c r="H4489" s="757"/>
      <c r="I4489" s="758"/>
    </row>
    <row r="4490" spans="1:10" ht="15" customHeight="1">
      <c r="A4490" s="333"/>
      <c r="C4490" s="794" t="s">
        <v>674</v>
      </c>
      <c r="D4490" s="757" t="s">
        <v>1443</v>
      </c>
      <c r="E4490" s="757"/>
      <c r="F4490" s="771" t="s">
        <v>778</v>
      </c>
      <c r="G4490" s="795">
        <v>1.6666000000000001</v>
      </c>
      <c r="H4490" s="762">
        <v>1</v>
      </c>
      <c r="I4490" s="763">
        <f>G4490*H4490</f>
        <v>1.6666000000000001</v>
      </c>
    </row>
    <row r="4491" spans="1:10" ht="15" customHeight="1">
      <c r="A4491" s="333"/>
      <c r="C4491" s="794" t="s">
        <v>676</v>
      </c>
      <c r="D4491" s="757" t="s">
        <v>1474</v>
      </c>
      <c r="E4491" s="757"/>
      <c r="F4491" s="771" t="s">
        <v>778</v>
      </c>
      <c r="G4491" s="795">
        <v>1.6666000000000001</v>
      </c>
      <c r="H4491" s="762">
        <v>1</v>
      </c>
      <c r="I4491" s="763">
        <f>G4491*H4491</f>
        <v>1.6666000000000001</v>
      </c>
    </row>
    <row r="4492" spans="1:10" ht="15" customHeight="1">
      <c r="A4492" s="333"/>
      <c r="C4492" s="764" t="s">
        <v>88</v>
      </c>
      <c r="D4492" s="765"/>
      <c r="E4492" s="766"/>
      <c r="F4492" s="766"/>
      <c r="G4492" s="766"/>
      <c r="H4492" s="768"/>
      <c r="I4492" s="208">
        <f>SUM(I4490:I4491)</f>
        <v>3.3332000000000002</v>
      </c>
    </row>
    <row r="4493" spans="1:10" ht="15" customHeight="1">
      <c r="A4493" s="333"/>
      <c r="C4493" s="773" t="s">
        <v>89</v>
      </c>
      <c r="D4493" s="774" t="s">
        <v>90</v>
      </c>
      <c r="E4493" s="775"/>
      <c r="F4493" s="775"/>
      <c r="G4493" s="775"/>
      <c r="H4493" s="776"/>
      <c r="I4493" s="777">
        <f>I4492+I4488+I4486</f>
        <v>666643.99979999999</v>
      </c>
    </row>
    <row r="4494" spans="1:10" ht="15" customHeight="1">
      <c r="A4494" s="333"/>
      <c r="C4494" s="797" t="s">
        <v>91</v>
      </c>
      <c r="D4494" s="821" t="s">
        <v>977</v>
      </c>
      <c r="E4494" s="822"/>
      <c r="F4494" s="822"/>
      <c r="G4494" s="823"/>
      <c r="H4494" s="226">
        <f>$M$3</f>
        <v>0.1</v>
      </c>
      <c r="I4494" s="224">
        <f>I4493*H4494</f>
        <v>66664.399980000002</v>
      </c>
    </row>
    <row r="4495" spans="1:10" ht="15" customHeight="1">
      <c r="A4495" s="333"/>
      <c r="B4495" s="113"/>
      <c r="C4495" s="824" t="s">
        <v>93</v>
      </c>
      <c r="D4495" s="825" t="s">
        <v>94</v>
      </c>
      <c r="E4495" s="826"/>
      <c r="F4495" s="826"/>
      <c r="G4495" s="826"/>
      <c r="H4495" s="399"/>
      <c r="I4495" s="303">
        <f>SUM(I4493:I4494)</f>
        <v>733308.39977999998</v>
      </c>
      <c r="J4495" s="47"/>
    </row>
    <row r="4496" spans="1:10" ht="15" customHeight="1">
      <c r="A4496" s="333"/>
      <c r="C4496" s="46"/>
      <c r="D4496" s="46"/>
      <c r="E4496" s="335"/>
      <c r="F4496" s="335"/>
      <c r="G4496" s="113"/>
      <c r="H4496" s="46"/>
      <c r="I4496" s="46"/>
    </row>
    <row r="4497" spans="1:9" ht="15" customHeight="1">
      <c r="A4497" s="333"/>
      <c r="C4497" s="781" t="s">
        <v>1482</v>
      </c>
      <c r="D4497" s="782" t="s">
        <v>1483</v>
      </c>
      <c r="E4497" s="796"/>
      <c r="F4497" s="796"/>
      <c r="G4497" s="796"/>
      <c r="H4497" s="841"/>
      <c r="I4497" s="785">
        <f>ROUNDDOWN(I4511,-2)</f>
        <v>0</v>
      </c>
    </row>
    <row r="4498" spans="1:9" ht="33" customHeight="1">
      <c r="A4498" s="333"/>
      <c r="C4498" s="752" t="s">
        <v>65</v>
      </c>
      <c r="D4498" s="753" t="s">
        <v>66</v>
      </c>
      <c r="E4498" s="753" t="s">
        <v>3</v>
      </c>
      <c r="F4498" s="753" t="s">
        <v>669</v>
      </c>
      <c r="G4498" s="753" t="s">
        <v>67</v>
      </c>
      <c r="H4498" s="753" t="s">
        <v>670</v>
      </c>
      <c r="I4498" s="754" t="s">
        <v>671</v>
      </c>
    </row>
    <row r="4499" spans="1:9" ht="15" customHeight="1">
      <c r="A4499" s="333"/>
      <c r="C4499" s="755" t="s">
        <v>69</v>
      </c>
      <c r="D4499" s="756" t="s">
        <v>672</v>
      </c>
      <c r="E4499" s="756"/>
      <c r="F4499" s="756"/>
      <c r="G4499" s="756"/>
      <c r="H4499" s="756"/>
      <c r="I4499" s="786"/>
    </row>
    <row r="4500" spans="1:9" ht="15" customHeight="1">
      <c r="A4500" s="333"/>
      <c r="C4500" s="833" t="s">
        <v>674</v>
      </c>
      <c r="D4500" s="757" t="s">
        <v>738</v>
      </c>
      <c r="E4500" s="757" t="s">
        <v>9</v>
      </c>
      <c r="F4500" s="760" t="s">
        <v>739</v>
      </c>
      <c r="G4500" s="832">
        <v>0.24940000000000001</v>
      </c>
      <c r="H4500" s="762">
        <v>1</v>
      </c>
      <c r="I4500" s="763">
        <f>G4500*H4500</f>
        <v>0.24940000000000001</v>
      </c>
    </row>
    <row r="4501" spans="1:9" ht="15" customHeight="1">
      <c r="A4501" s="333"/>
      <c r="C4501" s="833">
        <v>2</v>
      </c>
      <c r="D4501" s="757" t="s">
        <v>1484</v>
      </c>
      <c r="E4501" s="757" t="s">
        <v>14</v>
      </c>
      <c r="F4501" s="760" t="s">
        <v>739</v>
      </c>
      <c r="G4501" s="832">
        <v>0.24940000000000001</v>
      </c>
      <c r="H4501" s="762">
        <v>1</v>
      </c>
      <c r="I4501" s="763">
        <f>G4501*H4501</f>
        <v>0.24940000000000001</v>
      </c>
    </row>
    <row r="4502" spans="1:9" ht="15" customHeight="1">
      <c r="A4502" s="333"/>
      <c r="C4502" s="833">
        <v>3</v>
      </c>
      <c r="D4502" s="757" t="s">
        <v>740</v>
      </c>
      <c r="E4502" s="757" t="s">
        <v>32</v>
      </c>
      <c r="F4502" s="760" t="s">
        <v>739</v>
      </c>
      <c r="G4502" s="832">
        <v>2.4899999999999999E-2</v>
      </c>
      <c r="H4502" s="762">
        <v>1</v>
      </c>
      <c r="I4502" s="763">
        <f>G4502*H4502</f>
        <v>2.4899999999999999E-2</v>
      </c>
    </row>
    <row r="4503" spans="1:9" ht="15" customHeight="1">
      <c r="A4503" s="333"/>
      <c r="C4503" s="764" t="s">
        <v>708</v>
      </c>
      <c r="D4503" s="765"/>
      <c r="E4503" s="766"/>
      <c r="F4503" s="766"/>
      <c r="G4503" s="767"/>
      <c r="H4503" s="768"/>
      <c r="I4503" s="208">
        <f>SUM(I4500:I4502)</f>
        <v>0.52370000000000005</v>
      </c>
    </row>
    <row r="4504" spans="1:9" ht="15" customHeight="1">
      <c r="A4504" s="333"/>
      <c r="C4504" s="755" t="s">
        <v>72</v>
      </c>
      <c r="D4504" s="756" t="s">
        <v>73</v>
      </c>
      <c r="E4504" s="757"/>
      <c r="F4504" s="757"/>
      <c r="G4504" s="757"/>
      <c r="H4504" s="757"/>
      <c r="I4504" s="758"/>
    </row>
    <row r="4505" spans="1:9" ht="15" customHeight="1">
      <c r="A4505" s="333"/>
      <c r="C4505" s="764" t="s">
        <v>85</v>
      </c>
      <c r="D4505" s="765"/>
      <c r="E4505" s="766"/>
      <c r="F4505" s="766"/>
      <c r="G4505" s="766"/>
      <c r="H4505" s="768"/>
      <c r="I4505" s="834">
        <v>0</v>
      </c>
    </row>
    <row r="4506" spans="1:9" ht="15" customHeight="1">
      <c r="A4506" s="333"/>
      <c r="C4506" s="755" t="s">
        <v>86</v>
      </c>
      <c r="D4506" s="756" t="s">
        <v>87</v>
      </c>
      <c r="E4506" s="757"/>
      <c r="F4506" s="757"/>
      <c r="G4506" s="757"/>
      <c r="H4506" s="757"/>
      <c r="I4506" s="758"/>
    </row>
    <row r="4507" spans="1:9" ht="15" customHeight="1">
      <c r="A4507" s="333"/>
      <c r="C4507" s="794" t="s">
        <v>674</v>
      </c>
      <c r="D4507" s="757" t="s">
        <v>1485</v>
      </c>
      <c r="E4507" s="757"/>
      <c r="F4507" s="771" t="s">
        <v>746</v>
      </c>
      <c r="G4507" s="795">
        <v>0.24940000000000001</v>
      </c>
      <c r="H4507" s="762">
        <v>1</v>
      </c>
      <c r="I4507" s="763">
        <f>G4507*H4507</f>
        <v>0.24940000000000001</v>
      </c>
    </row>
    <row r="4508" spans="1:9" ht="15" customHeight="1">
      <c r="A4508" s="333"/>
      <c r="C4508" s="764" t="s">
        <v>88</v>
      </c>
      <c r="D4508" s="765"/>
      <c r="E4508" s="766"/>
      <c r="F4508" s="766"/>
      <c r="G4508" s="766"/>
      <c r="H4508" s="768"/>
      <c r="I4508" s="208">
        <f>SUM(I4507:I4507)</f>
        <v>0.24940000000000001</v>
      </c>
    </row>
    <row r="4509" spans="1:9" ht="15" customHeight="1">
      <c r="A4509" s="333"/>
      <c r="C4509" s="773" t="s">
        <v>89</v>
      </c>
      <c r="D4509" s="774" t="s">
        <v>90</v>
      </c>
      <c r="E4509" s="775"/>
      <c r="F4509" s="775"/>
      <c r="G4509" s="775"/>
      <c r="H4509" s="776"/>
      <c r="I4509" s="777">
        <f>I4508+I4505+I4503</f>
        <v>0.77310000000000012</v>
      </c>
    </row>
    <row r="4510" spans="1:9" ht="15" customHeight="1">
      <c r="A4510" s="333"/>
      <c r="C4510" s="797" t="s">
        <v>91</v>
      </c>
      <c r="D4510" s="821" t="s">
        <v>977</v>
      </c>
      <c r="E4510" s="822"/>
      <c r="F4510" s="822"/>
      <c r="G4510" s="823"/>
      <c r="H4510" s="226">
        <f>$M$3</f>
        <v>0.1</v>
      </c>
      <c r="I4510" s="224">
        <f>I4509*H4510</f>
        <v>7.7310000000000018E-2</v>
      </c>
    </row>
    <row r="4511" spans="1:9" ht="15" customHeight="1">
      <c r="A4511" s="333"/>
      <c r="C4511" s="824" t="s">
        <v>93</v>
      </c>
      <c r="D4511" s="825" t="s">
        <v>94</v>
      </c>
      <c r="E4511" s="826"/>
      <c r="F4511" s="826"/>
      <c r="G4511" s="826"/>
      <c r="H4511" s="399"/>
      <c r="I4511" s="303">
        <f>SUM(I4509:I4510)</f>
        <v>0.85041000000000011</v>
      </c>
    </row>
    <row r="4512" spans="1:9" ht="15" customHeight="1">
      <c r="A4512" s="333"/>
      <c r="C4512" s="46"/>
      <c r="D4512" s="46"/>
      <c r="G4512" s="338"/>
      <c r="H4512" s="112"/>
      <c r="I4512" s="47"/>
    </row>
    <row r="4513" spans="1:10" ht="15" customHeight="1">
      <c r="A4513" s="333"/>
      <c r="C4513" s="781" t="s">
        <v>1486</v>
      </c>
      <c r="D4513" s="782" t="s">
        <v>1487</v>
      </c>
      <c r="E4513" s="796"/>
      <c r="F4513" s="796"/>
      <c r="G4513" s="796"/>
      <c r="H4513" s="798"/>
      <c r="I4513" s="785">
        <f>ROUNDDOWN(I4527,-2)</f>
        <v>0</v>
      </c>
    </row>
    <row r="4514" spans="1:10" ht="35.5" customHeight="1">
      <c r="A4514" s="333"/>
      <c r="C4514" s="752" t="s">
        <v>65</v>
      </c>
      <c r="D4514" s="753" t="s">
        <v>66</v>
      </c>
      <c r="E4514" s="753" t="s">
        <v>3</v>
      </c>
      <c r="F4514" s="753" t="s">
        <v>669</v>
      </c>
      <c r="G4514" s="753" t="s">
        <v>67</v>
      </c>
      <c r="H4514" s="753" t="s">
        <v>670</v>
      </c>
      <c r="I4514" s="754" t="s">
        <v>671</v>
      </c>
    </row>
    <row r="4515" spans="1:10" ht="15" customHeight="1">
      <c r="A4515" s="333"/>
      <c r="B4515" s="113"/>
      <c r="C4515" s="755" t="s">
        <v>69</v>
      </c>
      <c r="D4515" s="756" t="s">
        <v>672</v>
      </c>
      <c r="E4515" s="756"/>
      <c r="F4515" s="756"/>
      <c r="G4515" s="756"/>
      <c r="H4515" s="756"/>
      <c r="I4515" s="786"/>
      <c r="J4515" s="47"/>
    </row>
    <row r="4516" spans="1:10" ht="15" customHeight="1">
      <c r="A4516" s="333"/>
      <c r="C4516" s="833" t="s">
        <v>674</v>
      </c>
      <c r="D4516" s="757" t="s">
        <v>738</v>
      </c>
      <c r="E4516" s="757" t="s">
        <v>9</v>
      </c>
      <c r="F4516" s="760" t="s">
        <v>739</v>
      </c>
      <c r="G4516" s="832">
        <v>0.2742</v>
      </c>
      <c r="H4516" s="762">
        <v>1</v>
      </c>
      <c r="I4516" s="763">
        <f>G4516*H4516</f>
        <v>0.2742</v>
      </c>
    </row>
    <row r="4517" spans="1:10" ht="15" customHeight="1">
      <c r="A4517" s="333"/>
      <c r="C4517" s="833">
        <v>2</v>
      </c>
      <c r="D4517" s="757" t="s">
        <v>1484</v>
      </c>
      <c r="E4517" s="757" t="s">
        <v>14</v>
      </c>
      <c r="F4517" s="760" t="s">
        <v>739</v>
      </c>
      <c r="G4517" s="832">
        <v>0.2742</v>
      </c>
      <c r="H4517" s="762">
        <v>1</v>
      </c>
      <c r="I4517" s="763">
        <f>G4517*H4517</f>
        <v>0.2742</v>
      </c>
    </row>
    <row r="4518" spans="1:10" ht="15" customHeight="1">
      <c r="A4518" s="333"/>
      <c r="C4518" s="833">
        <v>3</v>
      </c>
      <c r="D4518" s="757" t="s">
        <v>740</v>
      </c>
      <c r="E4518" s="757" t="s">
        <v>32</v>
      </c>
      <c r="F4518" s="760" t="s">
        <v>739</v>
      </c>
      <c r="G4518" s="832">
        <v>2.7400000000000001E-2</v>
      </c>
      <c r="H4518" s="762">
        <v>1</v>
      </c>
      <c r="I4518" s="763">
        <f>G4518*H4518</f>
        <v>2.7400000000000001E-2</v>
      </c>
    </row>
    <row r="4519" spans="1:10" ht="15" customHeight="1">
      <c r="A4519" s="333"/>
      <c r="C4519" s="764" t="s">
        <v>708</v>
      </c>
      <c r="D4519" s="765"/>
      <c r="E4519" s="766"/>
      <c r="F4519" s="766"/>
      <c r="G4519" s="767"/>
      <c r="H4519" s="768"/>
      <c r="I4519" s="208">
        <f>SUM(I4516:I4518)</f>
        <v>0.57579999999999998</v>
      </c>
    </row>
    <row r="4520" spans="1:10" ht="15" customHeight="1">
      <c r="A4520" s="333"/>
      <c r="C4520" s="755" t="s">
        <v>72</v>
      </c>
      <c r="D4520" s="756" t="s">
        <v>73</v>
      </c>
      <c r="E4520" s="757"/>
      <c r="F4520" s="757"/>
      <c r="G4520" s="757"/>
      <c r="H4520" s="757"/>
      <c r="I4520" s="758"/>
    </row>
    <row r="4521" spans="1:10" ht="15" customHeight="1">
      <c r="A4521" s="333"/>
      <c r="C4521" s="764" t="s">
        <v>85</v>
      </c>
      <c r="D4521" s="765"/>
      <c r="E4521" s="766"/>
      <c r="F4521" s="766"/>
      <c r="G4521" s="766"/>
      <c r="H4521" s="768"/>
      <c r="I4521" s="834">
        <v>0</v>
      </c>
    </row>
    <row r="4522" spans="1:10" ht="15" customHeight="1">
      <c r="A4522" s="333"/>
      <c r="C4522" s="755" t="s">
        <v>86</v>
      </c>
      <c r="D4522" s="756" t="s">
        <v>87</v>
      </c>
      <c r="E4522" s="757"/>
      <c r="F4522" s="757"/>
      <c r="G4522" s="757"/>
      <c r="H4522" s="757"/>
      <c r="I4522" s="758"/>
    </row>
    <row r="4523" spans="1:10" ht="15" customHeight="1">
      <c r="A4523" s="333"/>
      <c r="C4523" s="794" t="s">
        <v>674</v>
      </c>
      <c r="D4523" s="757" t="s">
        <v>1485</v>
      </c>
      <c r="E4523" s="757"/>
      <c r="F4523" s="771" t="s">
        <v>746</v>
      </c>
      <c r="G4523" s="795">
        <v>0.2742</v>
      </c>
      <c r="H4523" s="762">
        <v>1</v>
      </c>
      <c r="I4523" s="763">
        <f>G4523*H4523</f>
        <v>0.2742</v>
      </c>
    </row>
    <row r="4524" spans="1:10" ht="15" customHeight="1">
      <c r="A4524" s="333"/>
      <c r="C4524" s="764" t="s">
        <v>88</v>
      </c>
      <c r="D4524" s="765"/>
      <c r="E4524" s="766"/>
      <c r="F4524" s="766"/>
      <c r="G4524" s="766"/>
      <c r="H4524" s="768"/>
      <c r="I4524" s="208">
        <f>SUM(I4523:I4523)</f>
        <v>0.2742</v>
      </c>
    </row>
    <row r="4525" spans="1:10" ht="15" customHeight="1">
      <c r="A4525" s="333"/>
      <c r="C4525" s="773" t="s">
        <v>89</v>
      </c>
      <c r="D4525" s="774" t="s">
        <v>90</v>
      </c>
      <c r="E4525" s="775"/>
      <c r="F4525" s="775"/>
      <c r="G4525" s="775"/>
      <c r="H4525" s="776"/>
      <c r="I4525" s="777">
        <f>I4524+I4521+I4519</f>
        <v>0.85</v>
      </c>
    </row>
    <row r="4526" spans="1:10" ht="15" customHeight="1">
      <c r="A4526" s="333"/>
      <c r="C4526" s="797" t="s">
        <v>91</v>
      </c>
      <c r="D4526" s="821" t="s">
        <v>977</v>
      </c>
      <c r="E4526" s="822"/>
      <c r="F4526" s="822"/>
      <c r="G4526" s="823"/>
      <c r="H4526" s="226">
        <f>$M$3</f>
        <v>0.1</v>
      </c>
      <c r="I4526" s="224">
        <f>I4525*H4526</f>
        <v>8.5000000000000006E-2</v>
      </c>
    </row>
    <row r="4527" spans="1:10" ht="15" customHeight="1">
      <c r="A4527" s="333"/>
      <c r="C4527" s="824" t="s">
        <v>93</v>
      </c>
      <c r="D4527" s="825" t="s">
        <v>94</v>
      </c>
      <c r="E4527" s="826"/>
      <c r="F4527" s="826"/>
      <c r="G4527" s="826"/>
      <c r="H4527" s="399"/>
      <c r="I4527" s="303">
        <f>SUM(I4525:I4526)</f>
        <v>0.93499999999999994</v>
      </c>
    </row>
    <row r="4528" spans="1:10" ht="15" customHeight="1">
      <c r="A4528" s="333"/>
      <c r="G4528" s="336"/>
      <c r="H4528" s="112"/>
      <c r="I4528" s="47"/>
    </row>
    <row r="4529" spans="1:10" ht="15" customHeight="1">
      <c r="A4529" s="333"/>
      <c r="C4529" s="781" t="s">
        <v>1488</v>
      </c>
      <c r="D4529" s="796" t="s">
        <v>1489</v>
      </c>
      <c r="E4529" s="796"/>
      <c r="F4529" s="796"/>
      <c r="G4529" s="796"/>
      <c r="H4529" s="841"/>
      <c r="I4529" s="785">
        <f>ROUNDDOWN(I4543,-2)</f>
        <v>0</v>
      </c>
    </row>
    <row r="4530" spans="1:10" ht="37.75" customHeight="1">
      <c r="A4530" s="333"/>
      <c r="C4530" s="752" t="s">
        <v>65</v>
      </c>
      <c r="D4530" s="753" t="s">
        <v>66</v>
      </c>
      <c r="E4530" s="753" t="s">
        <v>3</v>
      </c>
      <c r="F4530" s="753" t="s">
        <v>669</v>
      </c>
      <c r="G4530" s="753" t="s">
        <v>67</v>
      </c>
      <c r="H4530" s="753" t="s">
        <v>670</v>
      </c>
      <c r="I4530" s="754" t="s">
        <v>671</v>
      </c>
    </row>
    <row r="4531" spans="1:10" ht="15" customHeight="1">
      <c r="A4531" s="333"/>
      <c r="C4531" s="755" t="s">
        <v>69</v>
      </c>
      <c r="D4531" s="756" t="s">
        <v>672</v>
      </c>
      <c r="E4531" s="756"/>
      <c r="F4531" s="756"/>
      <c r="G4531" s="756"/>
      <c r="H4531" s="756"/>
      <c r="I4531" s="786"/>
    </row>
    <row r="4532" spans="1:10" ht="15" customHeight="1">
      <c r="A4532" s="333"/>
      <c r="C4532" s="833" t="s">
        <v>674</v>
      </c>
      <c r="D4532" s="757" t="s">
        <v>738</v>
      </c>
      <c r="E4532" s="757" t="s">
        <v>9</v>
      </c>
      <c r="F4532" s="760" t="s">
        <v>739</v>
      </c>
      <c r="G4532" s="832">
        <v>0.29949999999999999</v>
      </c>
      <c r="H4532" s="762">
        <v>1</v>
      </c>
      <c r="I4532" s="763">
        <f>G4532*H4532</f>
        <v>0.29949999999999999</v>
      </c>
    </row>
    <row r="4533" spans="1:10" ht="15" customHeight="1">
      <c r="A4533" s="333"/>
      <c r="C4533" s="833">
        <v>2</v>
      </c>
      <c r="D4533" s="757" t="s">
        <v>1484</v>
      </c>
      <c r="E4533" s="757" t="s">
        <v>14</v>
      </c>
      <c r="F4533" s="760" t="s">
        <v>739</v>
      </c>
      <c r="G4533" s="832">
        <v>0.29949999999999999</v>
      </c>
      <c r="H4533" s="762">
        <v>1</v>
      </c>
      <c r="I4533" s="763">
        <f>G4533*H4533</f>
        <v>0.29949999999999999</v>
      </c>
    </row>
    <row r="4534" spans="1:10" ht="15" customHeight="1">
      <c r="A4534" s="333"/>
      <c r="C4534" s="833">
        <v>3</v>
      </c>
      <c r="D4534" s="757" t="s">
        <v>740</v>
      </c>
      <c r="E4534" s="757" t="s">
        <v>32</v>
      </c>
      <c r="F4534" s="760" t="s">
        <v>739</v>
      </c>
      <c r="G4534" s="832">
        <v>0.03</v>
      </c>
      <c r="H4534" s="762">
        <v>1</v>
      </c>
      <c r="I4534" s="763">
        <f>G4534*H4534</f>
        <v>0.03</v>
      </c>
    </row>
    <row r="4535" spans="1:10" ht="15" customHeight="1">
      <c r="A4535" s="333"/>
      <c r="B4535" s="113"/>
      <c r="C4535" s="764" t="s">
        <v>708</v>
      </c>
      <c r="D4535" s="765"/>
      <c r="E4535" s="765"/>
      <c r="F4535" s="766"/>
      <c r="G4535" s="767"/>
      <c r="H4535" s="768"/>
      <c r="I4535" s="208">
        <f>SUM(I4532:I4534)</f>
        <v>0.629</v>
      </c>
      <c r="J4535" s="47"/>
    </row>
    <row r="4536" spans="1:10" ht="15" customHeight="1">
      <c r="A4536" s="333"/>
      <c r="C4536" s="755" t="s">
        <v>72</v>
      </c>
      <c r="D4536" s="756" t="s">
        <v>73</v>
      </c>
      <c r="E4536" s="756"/>
      <c r="F4536" s="757"/>
      <c r="G4536" s="757"/>
      <c r="H4536" s="757"/>
      <c r="I4536" s="758"/>
    </row>
    <row r="4537" spans="1:10" ht="15" customHeight="1">
      <c r="A4537" s="333"/>
      <c r="C4537" s="764" t="s">
        <v>85</v>
      </c>
      <c r="D4537" s="765"/>
      <c r="E4537" s="765"/>
      <c r="F4537" s="766"/>
      <c r="G4537" s="766"/>
      <c r="H4537" s="768"/>
      <c r="I4537" s="834">
        <v>0</v>
      </c>
    </row>
    <row r="4538" spans="1:10" ht="15" customHeight="1">
      <c r="A4538" s="333"/>
      <c r="C4538" s="755" t="s">
        <v>86</v>
      </c>
      <c r="D4538" s="756" t="s">
        <v>87</v>
      </c>
      <c r="E4538" s="757"/>
      <c r="F4538" s="757"/>
      <c r="G4538" s="757"/>
      <c r="H4538" s="757"/>
      <c r="I4538" s="758"/>
    </row>
    <row r="4539" spans="1:10" ht="15" customHeight="1">
      <c r="A4539" s="333"/>
      <c r="C4539" s="794" t="s">
        <v>674</v>
      </c>
      <c r="D4539" s="757" t="s">
        <v>1485</v>
      </c>
      <c r="E4539" s="757"/>
      <c r="F4539" s="771" t="s">
        <v>746</v>
      </c>
      <c r="G4539" s="795">
        <v>0.29949999999999999</v>
      </c>
      <c r="H4539" s="762">
        <v>1</v>
      </c>
      <c r="I4539" s="763">
        <f>G4539*H4539</f>
        <v>0.29949999999999999</v>
      </c>
    </row>
    <row r="4540" spans="1:10" ht="15" customHeight="1">
      <c r="A4540" s="333"/>
      <c r="C4540" s="764" t="s">
        <v>88</v>
      </c>
      <c r="D4540" s="765"/>
      <c r="E4540" s="766"/>
      <c r="F4540" s="766"/>
      <c r="G4540" s="766"/>
      <c r="H4540" s="768"/>
      <c r="I4540" s="208">
        <f>SUM(I4539:I4539)</f>
        <v>0.29949999999999999</v>
      </c>
    </row>
    <row r="4541" spans="1:10" ht="15" customHeight="1">
      <c r="A4541" s="333"/>
      <c r="C4541" s="773" t="s">
        <v>89</v>
      </c>
      <c r="D4541" s="774" t="s">
        <v>90</v>
      </c>
      <c r="E4541" s="775"/>
      <c r="F4541" s="775"/>
      <c r="G4541" s="775"/>
      <c r="H4541" s="776"/>
      <c r="I4541" s="777">
        <f>I4540+I4537+I4535</f>
        <v>0.92849999999999999</v>
      </c>
    </row>
    <row r="4542" spans="1:10" ht="15" customHeight="1">
      <c r="A4542" s="333"/>
      <c r="C4542" s="797" t="s">
        <v>91</v>
      </c>
      <c r="D4542" s="821" t="s">
        <v>977</v>
      </c>
      <c r="E4542" s="822"/>
      <c r="F4542" s="822"/>
      <c r="G4542" s="823"/>
      <c r="H4542" s="226">
        <f>$M$3</f>
        <v>0.1</v>
      </c>
      <c r="I4542" s="224">
        <f>I4541*H4542</f>
        <v>9.2850000000000002E-2</v>
      </c>
    </row>
    <row r="4543" spans="1:10" ht="15" customHeight="1">
      <c r="A4543" s="333"/>
      <c r="C4543" s="824" t="s">
        <v>93</v>
      </c>
      <c r="D4543" s="825" t="s">
        <v>94</v>
      </c>
      <c r="E4543" s="826"/>
      <c r="F4543" s="826"/>
      <c r="G4543" s="826"/>
      <c r="H4543" s="399"/>
      <c r="I4543" s="303">
        <f>SUM(I4541:I4542)</f>
        <v>1.02135</v>
      </c>
    </row>
    <row r="4544" spans="1:10" ht="15" customHeight="1">
      <c r="A4544" s="333"/>
      <c r="D4544" s="46"/>
      <c r="F4544" s="335"/>
      <c r="G4544" s="336"/>
      <c r="H4544" s="112"/>
      <c r="I4544" s="47"/>
    </row>
    <row r="4545" spans="1:10" ht="15" customHeight="1">
      <c r="A4545" s="333"/>
      <c r="C4545" s="781" t="s">
        <v>1490</v>
      </c>
      <c r="D4545" s="796" t="s">
        <v>1491</v>
      </c>
      <c r="E4545" s="796"/>
      <c r="F4545" s="796"/>
      <c r="G4545" s="796"/>
      <c r="H4545" s="841"/>
      <c r="I4545" s="785">
        <f>ROUNDDOWN(I4559,-2)</f>
        <v>0</v>
      </c>
    </row>
    <row r="4546" spans="1:10" ht="30" customHeight="1">
      <c r="A4546" s="333"/>
      <c r="C4546" s="752" t="s">
        <v>65</v>
      </c>
      <c r="D4546" s="753" t="s">
        <v>66</v>
      </c>
      <c r="E4546" s="753" t="s">
        <v>3</v>
      </c>
      <c r="F4546" s="753" t="s">
        <v>669</v>
      </c>
      <c r="G4546" s="753" t="s">
        <v>67</v>
      </c>
      <c r="H4546" s="753" t="s">
        <v>670</v>
      </c>
      <c r="I4546" s="754" t="s">
        <v>671</v>
      </c>
    </row>
    <row r="4547" spans="1:10" ht="15" customHeight="1">
      <c r="A4547" s="333"/>
      <c r="C4547" s="755" t="s">
        <v>69</v>
      </c>
      <c r="D4547" s="756" t="s">
        <v>672</v>
      </c>
      <c r="E4547" s="757"/>
      <c r="F4547" s="757"/>
      <c r="G4547" s="757"/>
      <c r="H4547" s="757"/>
      <c r="I4547" s="758"/>
    </row>
    <row r="4548" spans="1:10" ht="15" customHeight="1">
      <c r="A4548" s="333"/>
      <c r="C4548" s="833" t="s">
        <v>674</v>
      </c>
      <c r="D4548" s="757" t="s">
        <v>738</v>
      </c>
      <c r="E4548" s="757" t="s">
        <v>9</v>
      </c>
      <c r="F4548" s="760" t="s">
        <v>739</v>
      </c>
      <c r="G4548" s="832">
        <v>0.3725</v>
      </c>
      <c r="H4548" s="762">
        <v>1</v>
      </c>
      <c r="I4548" s="763">
        <f>G4548*H4548</f>
        <v>0.3725</v>
      </c>
    </row>
    <row r="4549" spans="1:10" ht="15" customHeight="1">
      <c r="A4549" s="333"/>
      <c r="C4549" s="833">
        <v>2</v>
      </c>
      <c r="D4549" s="757" t="s">
        <v>1484</v>
      </c>
      <c r="E4549" s="757" t="s">
        <v>14</v>
      </c>
      <c r="F4549" s="760" t="s">
        <v>739</v>
      </c>
      <c r="G4549" s="832">
        <v>0.3725</v>
      </c>
      <c r="H4549" s="762">
        <v>1</v>
      </c>
      <c r="I4549" s="763">
        <f>G4549*H4549</f>
        <v>0.3725</v>
      </c>
    </row>
    <row r="4550" spans="1:10" ht="15" customHeight="1">
      <c r="A4550" s="333"/>
      <c r="C4550" s="833">
        <v>3</v>
      </c>
      <c r="D4550" s="757" t="s">
        <v>740</v>
      </c>
      <c r="E4550" s="757" t="s">
        <v>32</v>
      </c>
      <c r="F4550" s="760" t="s">
        <v>739</v>
      </c>
      <c r="G4550" s="832">
        <v>3.7199999999999997E-2</v>
      </c>
      <c r="H4550" s="762">
        <v>1</v>
      </c>
      <c r="I4550" s="763">
        <f>G4550*H4550</f>
        <v>3.7199999999999997E-2</v>
      </c>
    </row>
    <row r="4551" spans="1:10" ht="15" customHeight="1">
      <c r="A4551" s="333"/>
      <c r="C4551" s="764" t="s">
        <v>708</v>
      </c>
      <c r="D4551" s="765"/>
      <c r="E4551" s="765"/>
      <c r="F4551" s="766"/>
      <c r="G4551" s="767"/>
      <c r="H4551" s="768"/>
      <c r="I4551" s="208">
        <f>SUM(I4548:I4550)</f>
        <v>0.78220000000000001</v>
      </c>
    </row>
    <row r="4552" spans="1:10" ht="15" customHeight="1">
      <c r="A4552" s="333"/>
      <c r="C4552" s="755" t="s">
        <v>72</v>
      </c>
      <c r="D4552" s="756" t="s">
        <v>73</v>
      </c>
      <c r="E4552" s="756"/>
      <c r="F4552" s="757"/>
      <c r="G4552" s="757"/>
      <c r="H4552" s="757"/>
      <c r="I4552" s="758"/>
    </row>
    <row r="4553" spans="1:10" ht="15" customHeight="1">
      <c r="A4553" s="333"/>
      <c r="C4553" s="764" t="s">
        <v>85</v>
      </c>
      <c r="D4553" s="765"/>
      <c r="E4553" s="765"/>
      <c r="F4553" s="766"/>
      <c r="G4553" s="766"/>
      <c r="H4553" s="768"/>
      <c r="I4553" s="834">
        <v>0</v>
      </c>
    </row>
    <row r="4554" spans="1:10" ht="15" customHeight="1">
      <c r="A4554" s="333"/>
      <c r="C4554" s="755" t="s">
        <v>86</v>
      </c>
      <c r="D4554" s="756" t="s">
        <v>87</v>
      </c>
      <c r="E4554" s="756"/>
      <c r="F4554" s="757"/>
      <c r="G4554" s="757"/>
      <c r="H4554" s="757"/>
      <c r="I4554" s="758"/>
    </row>
    <row r="4555" spans="1:10" ht="15" customHeight="1">
      <c r="A4555" s="333"/>
      <c r="B4555" s="113"/>
      <c r="C4555" s="794" t="s">
        <v>674</v>
      </c>
      <c r="D4555" s="757" t="s">
        <v>1485</v>
      </c>
      <c r="E4555" s="757"/>
      <c r="F4555" s="771" t="s">
        <v>746</v>
      </c>
      <c r="G4555" s="795">
        <v>0.3725</v>
      </c>
      <c r="H4555" s="762">
        <v>1</v>
      </c>
      <c r="I4555" s="763">
        <f>G4555*H4555</f>
        <v>0.3725</v>
      </c>
      <c r="J4555" s="47"/>
    </row>
    <row r="4556" spans="1:10" ht="15" customHeight="1">
      <c r="A4556" s="333"/>
      <c r="C4556" s="764" t="s">
        <v>88</v>
      </c>
      <c r="D4556" s="765"/>
      <c r="E4556" s="766"/>
      <c r="F4556" s="766"/>
      <c r="G4556" s="766"/>
      <c r="H4556" s="768"/>
      <c r="I4556" s="208">
        <f>SUM(I4555:I4555)</f>
        <v>0.3725</v>
      </c>
    </row>
    <row r="4557" spans="1:10" ht="15" customHeight="1">
      <c r="A4557" s="333"/>
      <c r="C4557" s="773" t="s">
        <v>89</v>
      </c>
      <c r="D4557" s="774" t="s">
        <v>90</v>
      </c>
      <c r="E4557" s="775"/>
      <c r="F4557" s="775"/>
      <c r="G4557" s="775"/>
      <c r="H4557" s="776"/>
      <c r="I4557" s="777">
        <f>I4556+I4553+I4551</f>
        <v>1.1547000000000001</v>
      </c>
    </row>
    <row r="4558" spans="1:10" ht="15" customHeight="1">
      <c r="A4558" s="333"/>
      <c r="C4558" s="797" t="s">
        <v>91</v>
      </c>
      <c r="D4558" s="821" t="s">
        <v>977</v>
      </c>
      <c r="E4558" s="822"/>
      <c r="F4558" s="822"/>
      <c r="G4558" s="823"/>
      <c r="H4558" s="226">
        <f>$M$3</f>
        <v>0.1</v>
      </c>
      <c r="I4558" s="224">
        <f>I4557*H4558</f>
        <v>0.11547000000000002</v>
      </c>
    </row>
    <row r="4559" spans="1:10" ht="15" customHeight="1">
      <c r="A4559" s="333"/>
      <c r="C4559" s="824" t="s">
        <v>93</v>
      </c>
      <c r="D4559" s="825" t="s">
        <v>94</v>
      </c>
      <c r="E4559" s="826"/>
      <c r="F4559" s="826"/>
      <c r="G4559" s="826"/>
      <c r="H4559" s="399"/>
      <c r="I4559" s="303">
        <f>SUM(I4557:I4558)</f>
        <v>1.27017</v>
      </c>
    </row>
    <row r="4560" spans="1:10" ht="15" customHeight="1">
      <c r="A4560" s="333"/>
      <c r="D4560" s="46"/>
      <c r="E4560" s="335"/>
      <c r="F4560" s="335"/>
      <c r="G4560" s="336"/>
      <c r="H4560" s="337"/>
      <c r="I4560" s="47"/>
    </row>
    <row r="4561" spans="1:10" ht="15" customHeight="1">
      <c r="A4561" s="333"/>
      <c r="C4561" s="830" t="s">
        <v>1492</v>
      </c>
      <c r="D4561" s="743" t="s">
        <v>1493</v>
      </c>
      <c r="E4561" s="744"/>
      <c r="F4561" s="744"/>
      <c r="G4561" s="744"/>
      <c r="H4561" s="744"/>
      <c r="I4561" s="831"/>
    </row>
    <row r="4562" spans="1:10" ht="15" customHeight="1">
      <c r="A4562" s="333"/>
      <c r="C4562" s="853" t="s">
        <v>1494</v>
      </c>
      <c r="D4562" s="828" t="s">
        <v>1495</v>
      </c>
      <c r="E4562" s="854"/>
      <c r="F4562" s="854"/>
      <c r="G4562" s="854"/>
      <c r="H4562" s="855"/>
      <c r="I4562" s="785">
        <f>ROUNDDOWN(I4579,-2)</f>
        <v>0</v>
      </c>
    </row>
    <row r="4563" spans="1:10" ht="15" customHeight="1">
      <c r="A4563" s="333"/>
      <c r="C4563" s="752" t="s">
        <v>65</v>
      </c>
      <c r="D4563" s="753" t="s">
        <v>66</v>
      </c>
      <c r="E4563" s="753" t="s">
        <v>3</v>
      </c>
      <c r="F4563" s="753" t="s">
        <v>669</v>
      </c>
      <c r="G4563" s="753" t="s">
        <v>67</v>
      </c>
      <c r="H4563" s="753" t="s">
        <v>670</v>
      </c>
      <c r="I4563" s="754" t="s">
        <v>671</v>
      </c>
    </row>
    <row r="4564" spans="1:10" ht="15" customHeight="1">
      <c r="A4564" s="333"/>
      <c r="C4564" s="755" t="s">
        <v>69</v>
      </c>
      <c r="D4564" s="756" t="s">
        <v>672</v>
      </c>
      <c r="E4564" s="756"/>
      <c r="F4564" s="756"/>
      <c r="G4564" s="756"/>
      <c r="H4564" s="756"/>
      <c r="I4564" s="786"/>
    </row>
    <row r="4565" spans="1:10" ht="15" customHeight="1">
      <c r="A4565" s="333"/>
      <c r="C4565" s="833" t="s">
        <v>674</v>
      </c>
      <c r="D4565" s="757" t="s">
        <v>738</v>
      </c>
      <c r="E4565" s="757" t="s">
        <v>9</v>
      </c>
      <c r="F4565" s="760" t="s">
        <v>739</v>
      </c>
      <c r="G4565" s="832">
        <v>9.1200000000000003E-2</v>
      </c>
      <c r="H4565" s="762">
        <v>1</v>
      </c>
      <c r="I4565" s="763">
        <f>G4565*H4565</f>
        <v>9.1200000000000003E-2</v>
      </c>
    </row>
    <row r="4566" spans="1:10" ht="15" customHeight="1">
      <c r="A4566" s="333"/>
      <c r="C4566" s="833">
        <v>2</v>
      </c>
      <c r="D4566" s="757" t="s">
        <v>1484</v>
      </c>
      <c r="E4566" s="757" t="s">
        <v>14</v>
      </c>
      <c r="F4566" s="760" t="s">
        <v>739</v>
      </c>
      <c r="G4566" s="832">
        <v>4.5600000000000002E-2</v>
      </c>
      <c r="H4566" s="762">
        <v>1</v>
      </c>
      <c r="I4566" s="763">
        <f>G4566*H4566</f>
        <v>4.5600000000000002E-2</v>
      </c>
    </row>
    <row r="4567" spans="1:10" ht="15" customHeight="1">
      <c r="A4567" s="333"/>
      <c r="C4567" s="833">
        <v>3</v>
      </c>
      <c r="D4567" s="757" t="s">
        <v>740</v>
      </c>
      <c r="E4567" s="757" t="s">
        <v>32</v>
      </c>
      <c r="F4567" s="760" t="s">
        <v>739</v>
      </c>
      <c r="G4567" s="832">
        <v>9.1000000000000004E-3</v>
      </c>
      <c r="H4567" s="762">
        <v>1</v>
      </c>
      <c r="I4567" s="763">
        <f>G4567*H4567</f>
        <v>9.1000000000000004E-3</v>
      </c>
    </row>
    <row r="4568" spans="1:10" ht="15" customHeight="1">
      <c r="A4568" s="333"/>
      <c r="C4568" s="764" t="s">
        <v>708</v>
      </c>
      <c r="D4568" s="765"/>
      <c r="E4568" s="766"/>
      <c r="F4568" s="766"/>
      <c r="G4568" s="767"/>
      <c r="H4568" s="768"/>
      <c r="I4568" s="208">
        <f>SUM(I4565:I4567)</f>
        <v>0.1459</v>
      </c>
    </row>
    <row r="4569" spans="1:10" ht="15" customHeight="1">
      <c r="A4569" s="333"/>
      <c r="C4569" s="755" t="s">
        <v>72</v>
      </c>
      <c r="D4569" s="756" t="s">
        <v>73</v>
      </c>
      <c r="E4569" s="757"/>
      <c r="F4569" s="757"/>
      <c r="G4569" s="757"/>
      <c r="H4569" s="757"/>
      <c r="I4569" s="758"/>
    </row>
    <row r="4570" spans="1:10" ht="15" customHeight="1">
      <c r="A4570" s="333"/>
      <c r="C4570" s="856">
        <v>1</v>
      </c>
      <c r="D4570" s="757" t="s">
        <v>1496</v>
      </c>
      <c r="E4570" s="757"/>
      <c r="F4570" s="760" t="s">
        <v>1497</v>
      </c>
      <c r="G4570" s="757">
        <v>0.16669999999999999</v>
      </c>
      <c r="H4570" s="762">
        <v>1</v>
      </c>
      <c r="I4570" s="763">
        <f>G4570*H4570</f>
        <v>0.16669999999999999</v>
      </c>
    </row>
    <row r="4571" spans="1:10" ht="15" customHeight="1">
      <c r="A4571" s="333"/>
      <c r="C4571" s="856">
        <v>2</v>
      </c>
      <c r="D4571" s="757" t="s">
        <v>1498</v>
      </c>
      <c r="E4571" s="757"/>
      <c r="F4571" s="760" t="s">
        <v>1497</v>
      </c>
      <c r="G4571" s="757">
        <v>0.16669999999999999</v>
      </c>
      <c r="H4571" s="762">
        <v>1</v>
      </c>
      <c r="I4571" s="763">
        <f>G4571*H4571</f>
        <v>0.16669999999999999</v>
      </c>
    </row>
    <row r="4572" spans="1:10" ht="15" customHeight="1">
      <c r="A4572" s="333"/>
      <c r="C4572" s="764" t="s">
        <v>85</v>
      </c>
      <c r="D4572" s="765"/>
      <c r="E4572" s="766"/>
      <c r="F4572" s="857"/>
      <c r="G4572" s="766"/>
      <c r="H4572" s="768"/>
      <c r="I4572" s="208">
        <f>SUM(I4570:I4571)</f>
        <v>0.33339999999999997</v>
      </c>
    </row>
    <row r="4573" spans="1:10" ht="15" customHeight="1">
      <c r="A4573" s="333"/>
      <c r="C4573" s="755" t="s">
        <v>86</v>
      </c>
      <c r="D4573" s="756" t="s">
        <v>87</v>
      </c>
      <c r="E4573" s="757"/>
      <c r="F4573" s="760"/>
      <c r="G4573" s="757"/>
      <c r="H4573" s="757"/>
      <c r="I4573" s="758"/>
    </row>
    <row r="4574" spans="1:10" ht="15" customHeight="1">
      <c r="A4574" s="333"/>
      <c r="C4574" s="836">
        <v>1</v>
      </c>
      <c r="D4574" s="757" t="s">
        <v>1499</v>
      </c>
      <c r="E4574" s="757"/>
      <c r="F4574" s="760" t="s">
        <v>1500</v>
      </c>
      <c r="G4574" s="795">
        <v>4.5600000000000002E-2</v>
      </c>
      <c r="H4574" s="762">
        <v>1</v>
      </c>
      <c r="I4574" s="763">
        <f>G4574*H4574</f>
        <v>4.5600000000000002E-2</v>
      </c>
    </row>
    <row r="4575" spans="1:10" ht="15" customHeight="1">
      <c r="A4575" s="333"/>
      <c r="B4575" s="113"/>
      <c r="C4575" s="794">
        <v>2</v>
      </c>
      <c r="D4575" s="757" t="s">
        <v>1501</v>
      </c>
      <c r="E4575" s="757"/>
      <c r="F4575" s="771" t="s">
        <v>746</v>
      </c>
      <c r="G4575" s="795">
        <v>4.5600000000000002E-2</v>
      </c>
      <c r="H4575" s="762">
        <v>1</v>
      </c>
      <c r="I4575" s="763">
        <f>G4575*H4575</f>
        <v>4.5600000000000002E-2</v>
      </c>
      <c r="J4575" s="47"/>
    </row>
    <row r="4576" spans="1:10" ht="15" customHeight="1">
      <c r="A4576" s="333"/>
      <c r="C4576" s="764" t="s">
        <v>88</v>
      </c>
      <c r="D4576" s="765"/>
      <c r="E4576" s="766"/>
      <c r="F4576" s="766"/>
      <c r="G4576" s="766"/>
      <c r="H4576" s="768"/>
      <c r="I4576" s="208">
        <f>SUM(I4574:I4575)</f>
        <v>9.1200000000000003E-2</v>
      </c>
    </row>
    <row r="4577" spans="1:9" ht="15" customHeight="1">
      <c r="A4577" s="333"/>
      <c r="C4577" s="773" t="s">
        <v>89</v>
      </c>
      <c r="D4577" s="774" t="s">
        <v>90</v>
      </c>
      <c r="E4577" s="775"/>
      <c r="F4577" s="775"/>
      <c r="G4577" s="775"/>
      <c r="H4577" s="776"/>
      <c r="I4577" s="777">
        <f>I4576+I4572+I4568</f>
        <v>0.57050000000000001</v>
      </c>
    </row>
    <row r="4578" spans="1:9" ht="15" customHeight="1">
      <c r="A4578" s="333"/>
      <c r="C4578" s="797" t="s">
        <v>91</v>
      </c>
      <c r="D4578" s="821" t="s">
        <v>977</v>
      </c>
      <c r="E4578" s="822"/>
      <c r="F4578" s="822"/>
      <c r="G4578" s="823"/>
      <c r="H4578" s="226">
        <f>$M$3</f>
        <v>0.1</v>
      </c>
      <c r="I4578" s="224">
        <f>I4577*H4578</f>
        <v>5.7050000000000003E-2</v>
      </c>
    </row>
    <row r="4579" spans="1:9" ht="15" customHeight="1">
      <c r="A4579" s="333"/>
      <c r="C4579" s="824" t="s">
        <v>93</v>
      </c>
      <c r="D4579" s="825" t="s">
        <v>94</v>
      </c>
      <c r="E4579" s="826"/>
      <c r="F4579" s="826"/>
      <c r="G4579" s="826"/>
      <c r="H4579" s="399"/>
      <c r="I4579" s="303">
        <f>SUM(I4577:I4578)</f>
        <v>0.62755000000000005</v>
      </c>
    </row>
    <row r="4580" spans="1:9" ht="15" customHeight="1">
      <c r="A4580" s="333"/>
      <c r="C4580" s="839"/>
      <c r="D4580" s="744"/>
      <c r="E4580" s="744"/>
      <c r="F4580" s="744"/>
      <c r="G4580" s="744"/>
      <c r="H4580" s="744"/>
      <c r="I4580" s="831"/>
    </row>
    <row r="4581" spans="1:9" ht="15" customHeight="1">
      <c r="A4581" s="333"/>
      <c r="C4581" s="830"/>
      <c r="D4581" s="743"/>
      <c r="E4581" s="744"/>
      <c r="F4581" s="744"/>
      <c r="G4581" s="744"/>
      <c r="H4581" s="744"/>
      <c r="I4581" s="831"/>
    </row>
    <row r="4582" spans="1:9" ht="15" customHeight="1">
      <c r="A4582" s="333"/>
      <c r="C4582" s="781" t="s">
        <v>1502</v>
      </c>
      <c r="D4582" s="829" t="s">
        <v>1503</v>
      </c>
      <c r="E4582" s="854"/>
      <c r="F4582" s="854"/>
      <c r="G4582" s="854"/>
      <c r="H4582" s="854"/>
      <c r="I4582" s="785">
        <f>ROUNDDOWN(I4599,-2)</f>
        <v>0</v>
      </c>
    </row>
    <row r="4583" spans="1:9" ht="15" customHeight="1">
      <c r="A4583" s="333"/>
      <c r="C4583" s="752" t="s">
        <v>65</v>
      </c>
      <c r="D4583" s="753" t="s">
        <v>66</v>
      </c>
      <c r="E4583" s="753" t="s">
        <v>3</v>
      </c>
      <c r="F4583" s="753" t="s">
        <v>669</v>
      </c>
      <c r="G4583" s="753" t="s">
        <v>67</v>
      </c>
      <c r="H4583" s="753" t="s">
        <v>670</v>
      </c>
      <c r="I4583" s="754" t="s">
        <v>671</v>
      </c>
    </row>
    <row r="4584" spans="1:9" ht="15" customHeight="1">
      <c r="A4584" s="333"/>
      <c r="C4584" s="755" t="s">
        <v>69</v>
      </c>
      <c r="D4584" s="756" t="s">
        <v>672</v>
      </c>
      <c r="E4584" s="756"/>
      <c r="F4584" s="756"/>
      <c r="G4584" s="756"/>
      <c r="H4584" s="756"/>
      <c r="I4584" s="786"/>
    </row>
    <row r="4585" spans="1:9" ht="15" customHeight="1">
      <c r="A4585" s="333"/>
      <c r="C4585" s="833" t="s">
        <v>674</v>
      </c>
      <c r="D4585" s="757" t="s">
        <v>738</v>
      </c>
      <c r="E4585" s="757" t="s">
        <v>9</v>
      </c>
      <c r="F4585" s="760" t="s">
        <v>739</v>
      </c>
      <c r="G4585" s="832">
        <v>9.9900000000000003E-2</v>
      </c>
      <c r="H4585" s="762">
        <v>1</v>
      </c>
      <c r="I4585" s="763">
        <f>G4585*H4585</f>
        <v>9.9900000000000003E-2</v>
      </c>
    </row>
    <row r="4586" spans="1:9" ht="15" customHeight="1">
      <c r="A4586" s="333"/>
      <c r="C4586" s="833">
        <v>2</v>
      </c>
      <c r="D4586" s="757" t="s">
        <v>1484</v>
      </c>
      <c r="E4586" s="757" t="s">
        <v>14</v>
      </c>
      <c r="F4586" s="760" t="s">
        <v>739</v>
      </c>
      <c r="G4586" s="832">
        <v>0.05</v>
      </c>
      <c r="H4586" s="762">
        <v>1</v>
      </c>
      <c r="I4586" s="763">
        <f>G4586*H4586</f>
        <v>0.05</v>
      </c>
    </row>
    <row r="4587" spans="1:9" ht="15" customHeight="1">
      <c r="A4587" s="333"/>
      <c r="C4587" s="833">
        <v>3</v>
      </c>
      <c r="D4587" s="757" t="s">
        <v>740</v>
      </c>
      <c r="E4587" s="757" t="s">
        <v>32</v>
      </c>
      <c r="F4587" s="760" t="s">
        <v>739</v>
      </c>
      <c r="G4587" s="832">
        <v>0.01</v>
      </c>
      <c r="H4587" s="762">
        <v>1</v>
      </c>
      <c r="I4587" s="763">
        <f>G4587*H4587</f>
        <v>0.01</v>
      </c>
    </row>
    <row r="4588" spans="1:9" ht="15" customHeight="1">
      <c r="A4588" s="333"/>
      <c r="C4588" s="764" t="s">
        <v>708</v>
      </c>
      <c r="D4588" s="765"/>
      <c r="E4588" s="766"/>
      <c r="F4588" s="766"/>
      <c r="G4588" s="767"/>
      <c r="H4588" s="768"/>
      <c r="I4588" s="208">
        <f>SUM(I4585:I4587)</f>
        <v>0.15990000000000001</v>
      </c>
    </row>
    <row r="4589" spans="1:9" ht="15" customHeight="1">
      <c r="A4589" s="333"/>
      <c r="C4589" s="755" t="s">
        <v>72</v>
      </c>
      <c r="D4589" s="756" t="s">
        <v>73</v>
      </c>
      <c r="E4589" s="757"/>
      <c r="F4589" s="757"/>
      <c r="G4589" s="757"/>
      <c r="H4589" s="757"/>
      <c r="I4589" s="758"/>
    </row>
    <row r="4590" spans="1:9" ht="15" customHeight="1">
      <c r="A4590" s="333"/>
      <c r="C4590" s="856">
        <v>1</v>
      </c>
      <c r="D4590" s="757" t="s">
        <v>1496</v>
      </c>
      <c r="E4590" s="757"/>
      <c r="F4590" s="757" t="s">
        <v>1497</v>
      </c>
      <c r="G4590" s="757">
        <v>0.16669999999999999</v>
      </c>
      <c r="H4590" s="762">
        <v>1</v>
      </c>
      <c r="I4590" s="763">
        <f>G4590*H4590</f>
        <v>0.16669999999999999</v>
      </c>
    </row>
    <row r="4591" spans="1:9" ht="15" customHeight="1">
      <c r="A4591" s="333"/>
      <c r="C4591" s="856">
        <v>2</v>
      </c>
      <c r="D4591" s="757" t="s">
        <v>1498</v>
      </c>
      <c r="E4591" s="757"/>
      <c r="F4591" s="757" t="s">
        <v>1497</v>
      </c>
      <c r="G4591" s="757">
        <v>0.16669999999999999</v>
      </c>
      <c r="H4591" s="762">
        <v>1</v>
      </c>
      <c r="I4591" s="763">
        <f>G4591*H4591</f>
        <v>0.16669999999999999</v>
      </c>
    </row>
    <row r="4592" spans="1:9" ht="15" customHeight="1">
      <c r="A4592" s="333"/>
      <c r="C4592" s="764" t="s">
        <v>85</v>
      </c>
      <c r="D4592" s="765"/>
      <c r="E4592" s="766"/>
      <c r="F4592" s="766"/>
      <c r="G4592" s="766"/>
      <c r="H4592" s="768"/>
      <c r="I4592" s="208">
        <f>SUM(I4590:I4591)</f>
        <v>0.33339999999999997</v>
      </c>
    </row>
    <row r="4593" spans="1:10" ht="15" customHeight="1">
      <c r="A4593" s="333"/>
      <c r="C4593" s="755" t="s">
        <v>86</v>
      </c>
      <c r="D4593" s="756" t="s">
        <v>87</v>
      </c>
      <c r="E4593" s="757"/>
      <c r="F4593" s="757"/>
      <c r="G4593" s="757"/>
      <c r="H4593" s="757"/>
      <c r="I4593" s="758"/>
    </row>
    <row r="4594" spans="1:10" ht="15" customHeight="1">
      <c r="A4594" s="333"/>
      <c r="C4594" s="836">
        <v>1</v>
      </c>
      <c r="D4594" s="757" t="s">
        <v>1499</v>
      </c>
      <c r="E4594" s="757"/>
      <c r="F4594" s="760" t="s">
        <v>1500</v>
      </c>
      <c r="G4594" s="795">
        <v>0.05</v>
      </c>
      <c r="H4594" s="762">
        <v>1</v>
      </c>
      <c r="I4594" s="763">
        <f>G4594*H4594</f>
        <v>0.05</v>
      </c>
    </row>
    <row r="4595" spans="1:10" ht="15" customHeight="1">
      <c r="A4595" s="333"/>
      <c r="B4595" s="113"/>
      <c r="C4595" s="794">
        <v>2</v>
      </c>
      <c r="D4595" s="757" t="s">
        <v>1501</v>
      </c>
      <c r="E4595" s="757"/>
      <c r="F4595" s="771" t="s">
        <v>746</v>
      </c>
      <c r="G4595" s="795">
        <v>0.05</v>
      </c>
      <c r="H4595" s="762">
        <v>1</v>
      </c>
      <c r="I4595" s="763">
        <f>G4595*H4595</f>
        <v>0.05</v>
      </c>
      <c r="J4595" s="47"/>
    </row>
    <row r="4596" spans="1:10" ht="15" customHeight="1">
      <c r="A4596" s="333"/>
      <c r="C4596" s="764" t="s">
        <v>88</v>
      </c>
      <c r="D4596" s="765"/>
      <c r="E4596" s="766"/>
      <c r="F4596" s="766"/>
      <c r="G4596" s="766"/>
      <c r="H4596" s="768"/>
      <c r="I4596" s="208">
        <f>SUM(I4594:I4595)</f>
        <v>0.1</v>
      </c>
    </row>
    <row r="4597" spans="1:10" ht="15" customHeight="1">
      <c r="A4597" s="333"/>
      <c r="C4597" s="773" t="s">
        <v>89</v>
      </c>
      <c r="D4597" s="774" t="s">
        <v>90</v>
      </c>
      <c r="E4597" s="775"/>
      <c r="F4597" s="775"/>
      <c r="G4597" s="775"/>
      <c r="H4597" s="776"/>
      <c r="I4597" s="777">
        <f>I4596+I4592+I4588</f>
        <v>0.59330000000000005</v>
      </c>
    </row>
    <row r="4598" spans="1:10" ht="15" customHeight="1">
      <c r="A4598" s="333"/>
      <c r="C4598" s="797" t="s">
        <v>91</v>
      </c>
      <c r="D4598" s="821" t="s">
        <v>977</v>
      </c>
      <c r="E4598" s="822"/>
      <c r="F4598" s="822"/>
      <c r="G4598" s="823"/>
      <c r="H4598" s="226">
        <f>$M$3</f>
        <v>0.1</v>
      </c>
      <c r="I4598" s="224">
        <f>I4597*H4598</f>
        <v>5.9330000000000008E-2</v>
      </c>
    </row>
    <row r="4599" spans="1:10" ht="15" customHeight="1">
      <c r="A4599" s="333"/>
      <c r="C4599" s="824" t="s">
        <v>93</v>
      </c>
      <c r="D4599" s="825" t="s">
        <v>94</v>
      </c>
      <c r="E4599" s="826"/>
      <c r="F4599" s="826"/>
      <c r="G4599" s="826"/>
      <c r="H4599" s="399"/>
      <c r="I4599" s="303">
        <f>SUM(I4597:I4598)</f>
        <v>0.65263000000000004</v>
      </c>
    </row>
    <row r="4600" spans="1:10" ht="15" customHeight="1">
      <c r="A4600" s="333"/>
      <c r="C4600" s="839"/>
      <c r="D4600" s="744"/>
      <c r="E4600" s="744"/>
      <c r="F4600" s="744"/>
      <c r="G4600" s="744"/>
      <c r="H4600" s="744"/>
      <c r="I4600" s="831"/>
    </row>
    <row r="4601" spans="1:10" ht="15" customHeight="1">
      <c r="A4601" s="333"/>
      <c r="C4601" s="839"/>
      <c r="D4601" s="744"/>
      <c r="E4601" s="744"/>
      <c r="F4601" s="744"/>
      <c r="G4601" s="744"/>
      <c r="H4601" s="744"/>
      <c r="I4601" s="831"/>
    </row>
    <row r="4602" spans="1:10" ht="15" customHeight="1">
      <c r="A4602" s="333"/>
      <c r="C4602" s="781" t="s">
        <v>1504</v>
      </c>
      <c r="D4602" s="858" t="s">
        <v>1505</v>
      </c>
      <c r="E4602" s="854"/>
      <c r="F4602" s="854"/>
      <c r="G4602" s="854"/>
      <c r="H4602" s="854"/>
      <c r="I4602" s="785">
        <f>ROUNDDOWN(I4619,-2)</f>
        <v>0</v>
      </c>
    </row>
    <row r="4603" spans="1:10" ht="36.5" customHeight="1">
      <c r="A4603" s="333"/>
      <c r="C4603" s="752" t="s">
        <v>65</v>
      </c>
      <c r="D4603" s="753" t="s">
        <v>66</v>
      </c>
      <c r="E4603" s="753" t="s">
        <v>3</v>
      </c>
      <c r="F4603" s="753" t="s">
        <v>669</v>
      </c>
      <c r="G4603" s="753" t="s">
        <v>67</v>
      </c>
      <c r="H4603" s="753" t="s">
        <v>670</v>
      </c>
      <c r="I4603" s="754" t="s">
        <v>671</v>
      </c>
    </row>
    <row r="4604" spans="1:10" ht="15" customHeight="1">
      <c r="A4604" s="333"/>
      <c r="C4604" s="755" t="s">
        <v>69</v>
      </c>
      <c r="D4604" s="756" t="s">
        <v>672</v>
      </c>
      <c r="E4604" s="756"/>
      <c r="F4604" s="756"/>
      <c r="G4604" s="756"/>
      <c r="H4604" s="756"/>
      <c r="I4604" s="786"/>
    </row>
    <row r="4605" spans="1:10" ht="15" customHeight="1">
      <c r="A4605" s="333"/>
      <c r="C4605" s="833" t="s">
        <v>674</v>
      </c>
      <c r="D4605" s="757" t="s">
        <v>738</v>
      </c>
      <c r="E4605" s="757" t="s">
        <v>9</v>
      </c>
      <c r="F4605" s="760" t="s">
        <v>739</v>
      </c>
      <c r="G4605" s="832">
        <v>9.5500000000000002E-2</v>
      </c>
      <c r="H4605" s="762">
        <v>1</v>
      </c>
      <c r="I4605" s="763">
        <f>G4605*H4605</f>
        <v>9.5500000000000002E-2</v>
      </c>
    </row>
    <row r="4606" spans="1:10" ht="15" customHeight="1">
      <c r="A4606" s="333"/>
      <c r="C4606" s="833">
        <v>2</v>
      </c>
      <c r="D4606" s="757" t="s">
        <v>1484</v>
      </c>
      <c r="E4606" s="757" t="s">
        <v>14</v>
      </c>
      <c r="F4606" s="760" t="s">
        <v>739</v>
      </c>
      <c r="G4606" s="832">
        <v>4.7800000000000002E-2</v>
      </c>
      <c r="H4606" s="762">
        <v>1</v>
      </c>
      <c r="I4606" s="763">
        <f>G4606*H4606</f>
        <v>4.7800000000000002E-2</v>
      </c>
    </row>
    <row r="4607" spans="1:10" ht="15" customHeight="1">
      <c r="A4607" s="333"/>
      <c r="C4607" s="833">
        <v>3</v>
      </c>
      <c r="D4607" s="757" t="s">
        <v>740</v>
      </c>
      <c r="E4607" s="757" t="s">
        <v>32</v>
      </c>
      <c r="F4607" s="760" t="s">
        <v>739</v>
      </c>
      <c r="G4607" s="832">
        <v>9.5999999999999992E-3</v>
      </c>
      <c r="H4607" s="762">
        <v>1</v>
      </c>
      <c r="I4607" s="763">
        <f>G4607*H4607</f>
        <v>9.5999999999999992E-3</v>
      </c>
    </row>
    <row r="4608" spans="1:10" ht="15" customHeight="1">
      <c r="A4608" s="333"/>
      <c r="C4608" s="764" t="s">
        <v>708</v>
      </c>
      <c r="D4608" s="765"/>
      <c r="E4608" s="766"/>
      <c r="F4608" s="766"/>
      <c r="G4608" s="767"/>
      <c r="H4608" s="768"/>
      <c r="I4608" s="208">
        <f>SUM(I4605:I4607)</f>
        <v>0.15290000000000001</v>
      </c>
    </row>
    <row r="4609" spans="1:10" ht="15" customHeight="1">
      <c r="A4609" s="333"/>
      <c r="C4609" s="755" t="s">
        <v>72</v>
      </c>
      <c r="D4609" s="756" t="s">
        <v>73</v>
      </c>
      <c r="E4609" s="757"/>
      <c r="F4609" s="757"/>
      <c r="G4609" s="757"/>
      <c r="H4609" s="757"/>
      <c r="I4609" s="758"/>
    </row>
    <row r="4610" spans="1:10" ht="15" customHeight="1">
      <c r="A4610" s="333"/>
      <c r="C4610" s="856">
        <v>1</v>
      </c>
      <c r="D4610" s="757" t="s">
        <v>1506</v>
      </c>
      <c r="E4610" s="757"/>
      <c r="F4610" s="760" t="s">
        <v>1497</v>
      </c>
      <c r="G4610" s="757">
        <v>0.16669999999999999</v>
      </c>
      <c r="H4610" s="762">
        <v>1</v>
      </c>
      <c r="I4610" s="763">
        <f>G4610*H4610</f>
        <v>0.16669999999999999</v>
      </c>
    </row>
    <row r="4611" spans="1:10" ht="15" customHeight="1">
      <c r="A4611" s="333"/>
      <c r="C4611" s="856">
        <v>2</v>
      </c>
      <c r="D4611" s="757" t="s">
        <v>1507</v>
      </c>
      <c r="E4611" s="757"/>
      <c r="F4611" s="760" t="s">
        <v>1497</v>
      </c>
      <c r="G4611" s="757">
        <v>0.16669999999999999</v>
      </c>
      <c r="H4611" s="762">
        <v>1</v>
      </c>
      <c r="I4611" s="763">
        <f>G4611*H4611</f>
        <v>0.16669999999999999</v>
      </c>
    </row>
    <row r="4612" spans="1:10" ht="15" customHeight="1">
      <c r="A4612" s="333"/>
      <c r="C4612" s="764" t="s">
        <v>85</v>
      </c>
      <c r="D4612" s="765"/>
      <c r="E4612" s="766"/>
      <c r="F4612" s="766"/>
      <c r="G4612" s="766"/>
      <c r="H4612" s="768"/>
      <c r="I4612" s="208">
        <f>SUM(I4610:I4611)</f>
        <v>0.33339999999999997</v>
      </c>
    </row>
    <row r="4613" spans="1:10" ht="15" customHeight="1">
      <c r="A4613" s="333"/>
      <c r="C4613" s="755" t="s">
        <v>86</v>
      </c>
      <c r="D4613" s="756" t="s">
        <v>87</v>
      </c>
      <c r="E4613" s="757"/>
      <c r="F4613" s="757"/>
      <c r="G4613" s="757"/>
      <c r="H4613" s="757"/>
      <c r="I4613" s="758"/>
    </row>
    <row r="4614" spans="1:10" ht="15" customHeight="1">
      <c r="A4614" s="333"/>
      <c r="C4614" s="836">
        <v>1</v>
      </c>
      <c r="D4614" s="757" t="s">
        <v>1499</v>
      </c>
      <c r="E4614" s="757"/>
      <c r="F4614" s="760" t="s">
        <v>1500</v>
      </c>
      <c r="G4614" s="795">
        <v>4.7800000000000002E-2</v>
      </c>
      <c r="H4614" s="762">
        <v>1</v>
      </c>
      <c r="I4614" s="763">
        <f>G4614*H4614</f>
        <v>4.7800000000000002E-2</v>
      </c>
    </row>
    <row r="4615" spans="1:10" ht="15" customHeight="1">
      <c r="A4615" s="333"/>
      <c r="C4615" s="794">
        <v>2</v>
      </c>
      <c r="D4615" s="757" t="s">
        <v>1501</v>
      </c>
      <c r="E4615" s="757"/>
      <c r="F4615" s="771" t="s">
        <v>746</v>
      </c>
      <c r="G4615" s="795">
        <v>4.7800000000000002E-2</v>
      </c>
      <c r="H4615" s="762">
        <v>1</v>
      </c>
      <c r="I4615" s="763">
        <f>G4615*H4615</f>
        <v>4.7800000000000002E-2</v>
      </c>
    </row>
    <row r="4616" spans="1:10" ht="15" customHeight="1">
      <c r="A4616" s="333"/>
      <c r="B4616" s="113"/>
      <c r="C4616" s="764" t="s">
        <v>88</v>
      </c>
      <c r="D4616" s="765"/>
      <c r="E4616" s="766"/>
      <c r="F4616" s="766"/>
      <c r="G4616" s="766"/>
      <c r="H4616" s="768"/>
      <c r="I4616" s="208">
        <f>SUM(I4614:I4615)</f>
        <v>9.5600000000000004E-2</v>
      </c>
      <c r="J4616" s="47"/>
    </row>
    <row r="4617" spans="1:10" ht="15" customHeight="1">
      <c r="A4617" s="333"/>
      <c r="C4617" s="773" t="s">
        <v>89</v>
      </c>
      <c r="D4617" s="774" t="s">
        <v>90</v>
      </c>
      <c r="E4617" s="775"/>
      <c r="F4617" s="775"/>
      <c r="G4617" s="775"/>
      <c r="H4617" s="776"/>
      <c r="I4617" s="777">
        <f>I4616+I4612+I4608</f>
        <v>0.58189999999999997</v>
      </c>
    </row>
    <row r="4618" spans="1:10" ht="15" customHeight="1">
      <c r="A4618" s="333"/>
      <c r="C4618" s="797" t="s">
        <v>91</v>
      </c>
      <c r="D4618" s="821" t="s">
        <v>977</v>
      </c>
      <c r="E4618" s="822"/>
      <c r="F4618" s="822"/>
      <c r="G4618" s="823"/>
      <c r="H4618" s="226">
        <f>$M$3</f>
        <v>0.1</v>
      </c>
      <c r="I4618" s="224">
        <f>I4617*H4618</f>
        <v>5.8189999999999999E-2</v>
      </c>
    </row>
    <row r="4619" spans="1:10" ht="15" customHeight="1">
      <c r="A4619" s="333"/>
      <c r="C4619" s="824" t="s">
        <v>93</v>
      </c>
      <c r="D4619" s="825" t="s">
        <v>94</v>
      </c>
      <c r="E4619" s="826"/>
      <c r="F4619" s="826"/>
      <c r="G4619" s="826"/>
      <c r="H4619" s="399"/>
      <c r="I4619" s="303">
        <f>SUM(I4617:I4618)</f>
        <v>0.64008999999999994</v>
      </c>
    </row>
    <row r="4620" spans="1:10" ht="15" customHeight="1">
      <c r="A4620" s="333"/>
      <c r="C4620" s="839"/>
      <c r="D4620" s="744"/>
      <c r="E4620" s="744"/>
      <c r="F4620" s="744"/>
      <c r="G4620" s="744"/>
      <c r="H4620" s="744"/>
      <c r="I4620" s="831"/>
    </row>
    <row r="4621" spans="1:10" ht="15" customHeight="1">
      <c r="A4621" s="333"/>
      <c r="C4621" s="781" t="s">
        <v>1508</v>
      </c>
      <c r="D4621" s="829" t="s">
        <v>1509</v>
      </c>
      <c r="E4621" s="854"/>
      <c r="F4621" s="854"/>
      <c r="G4621" s="854"/>
      <c r="H4621" s="854"/>
      <c r="I4621" s="785">
        <f>ROUNDDOWN(I4638,-2)</f>
        <v>0</v>
      </c>
    </row>
    <row r="4622" spans="1:10" ht="31.75" customHeight="1">
      <c r="A4622" s="333"/>
      <c r="C4622" s="752" t="s">
        <v>65</v>
      </c>
      <c r="D4622" s="753" t="s">
        <v>66</v>
      </c>
      <c r="E4622" s="753" t="s">
        <v>3</v>
      </c>
      <c r="F4622" s="753" t="s">
        <v>669</v>
      </c>
      <c r="G4622" s="753" t="s">
        <v>67</v>
      </c>
      <c r="H4622" s="753" t="s">
        <v>670</v>
      </c>
      <c r="I4622" s="754" t="s">
        <v>671</v>
      </c>
    </row>
    <row r="4623" spans="1:10" ht="15" customHeight="1">
      <c r="A4623" s="333"/>
      <c r="C4623" s="755" t="s">
        <v>69</v>
      </c>
      <c r="D4623" s="756" t="s">
        <v>672</v>
      </c>
      <c r="E4623" s="756"/>
      <c r="F4623" s="756"/>
      <c r="G4623" s="756"/>
      <c r="H4623" s="756"/>
      <c r="I4623" s="786"/>
    </row>
    <row r="4624" spans="1:10" ht="15" customHeight="1">
      <c r="A4624" s="333"/>
      <c r="C4624" s="833" t="s">
        <v>674</v>
      </c>
      <c r="D4624" s="757" t="s">
        <v>738</v>
      </c>
      <c r="E4624" s="757" t="s">
        <v>9</v>
      </c>
      <c r="F4624" s="760" t="s">
        <v>739</v>
      </c>
      <c r="G4624" s="832">
        <v>0.10879999999999999</v>
      </c>
      <c r="H4624" s="762">
        <v>1</v>
      </c>
      <c r="I4624" s="763">
        <f>G4624*H4624</f>
        <v>0.10879999999999999</v>
      </c>
    </row>
    <row r="4625" spans="1:10" ht="15" customHeight="1">
      <c r="A4625" s="333"/>
      <c r="C4625" s="833">
        <v>2</v>
      </c>
      <c r="D4625" s="757" t="s">
        <v>1484</v>
      </c>
      <c r="E4625" s="757" t="s">
        <v>14</v>
      </c>
      <c r="F4625" s="760" t="s">
        <v>739</v>
      </c>
      <c r="G4625" s="832">
        <v>5.4399999999999997E-2</v>
      </c>
      <c r="H4625" s="762">
        <v>1</v>
      </c>
      <c r="I4625" s="763">
        <f>G4625*H4625</f>
        <v>5.4399999999999997E-2</v>
      </c>
    </row>
    <row r="4626" spans="1:10" ht="15" customHeight="1">
      <c r="A4626" s="333"/>
      <c r="C4626" s="833">
        <v>3</v>
      </c>
      <c r="D4626" s="757" t="s">
        <v>740</v>
      </c>
      <c r="E4626" s="757" t="s">
        <v>32</v>
      </c>
      <c r="F4626" s="760" t="s">
        <v>739</v>
      </c>
      <c r="G4626" s="832">
        <v>1.09E-2</v>
      </c>
      <c r="H4626" s="762">
        <v>1</v>
      </c>
      <c r="I4626" s="763">
        <f>G4626*H4626</f>
        <v>1.09E-2</v>
      </c>
    </row>
    <row r="4627" spans="1:10" ht="15" customHeight="1">
      <c r="A4627" s="333"/>
      <c r="C4627" s="764" t="s">
        <v>708</v>
      </c>
      <c r="D4627" s="765"/>
      <c r="E4627" s="766"/>
      <c r="F4627" s="766"/>
      <c r="G4627" s="767"/>
      <c r="H4627" s="768"/>
      <c r="I4627" s="208">
        <f>SUM(I4624:I4626)</f>
        <v>0.17409999999999998</v>
      </c>
    </row>
    <row r="4628" spans="1:10" ht="15" customHeight="1">
      <c r="A4628" s="333"/>
      <c r="C4628" s="755" t="s">
        <v>72</v>
      </c>
      <c r="D4628" s="756" t="s">
        <v>73</v>
      </c>
      <c r="E4628" s="757"/>
      <c r="F4628" s="757"/>
      <c r="G4628" s="757"/>
      <c r="H4628" s="757"/>
      <c r="I4628" s="758"/>
    </row>
    <row r="4629" spans="1:10" ht="15" customHeight="1">
      <c r="A4629" s="333"/>
      <c r="C4629" s="856">
        <v>1</v>
      </c>
      <c r="D4629" s="757" t="s">
        <v>1506</v>
      </c>
      <c r="E4629" s="757"/>
      <c r="F4629" s="757" t="s">
        <v>1497</v>
      </c>
      <c r="G4629" s="757">
        <v>0.16669999999999999</v>
      </c>
      <c r="H4629" s="762">
        <v>1</v>
      </c>
      <c r="I4629" s="763">
        <f>G4629*H4629</f>
        <v>0.16669999999999999</v>
      </c>
    </row>
    <row r="4630" spans="1:10" ht="15" customHeight="1">
      <c r="A4630" s="333"/>
      <c r="C4630" s="856">
        <v>2</v>
      </c>
      <c r="D4630" s="757" t="s">
        <v>1510</v>
      </c>
      <c r="E4630" s="757"/>
      <c r="F4630" s="757" t="s">
        <v>1497</v>
      </c>
      <c r="G4630" s="757">
        <v>0.16669999999999999</v>
      </c>
      <c r="H4630" s="762">
        <v>1</v>
      </c>
      <c r="I4630" s="763">
        <f>G4630*H4630</f>
        <v>0.16669999999999999</v>
      </c>
    </row>
    <row r="4631" spans="1:10" ht="15" customHeight="1">
      <c r="A4631" s="333"/>
      <c r="C4631" s="764" t="s">
        <v>85</v>
      </c>
      <c r="D4631" s="765"/>
      <c r="E4631" s="766"/>
      <c r="F4631" s="766"/>
      <c r="G4631" s="766"/>
      <c r="H4631" s="768"/>
      <c r="I4631" s="208">
        <f>SUM(I4629:I4630)</f>
        <v>0.33339999999999997</v>
      </c>
    </row>
    <row r="4632" spans="1:10" ht="15" customHeight="1">
      <c r="A4632" s="333"/>
      <c r="C4632" s="755" t="s">
        <v>86</v>
      </c>
      <c r="D4632" s="756" t="s">
        <v>87</v>
      </c>
      <c r="E4632" s="757"/>
      <c r="F4632" s="757"/>
      <c r="G4632" s="757"/>
      <c r="H4632" s="757"/>
      <c r="I4632" s="758"/>
    </row>
    <row r="4633" spans="1:10" ht="15" customHeight="1">
      <c r="A4633" s="333"/>
      <c r="C4633" s="836">
        <v>1</v>
      </c>
      <c r="D4633" s="757" t="s">
        <v>1499</v>
      </c>
      <c r="E4633" s="757"/>
      <c r="F4633" s="760" t="s">
        <v>1500</v>
      </c>
      <c r="G4633" s="795">
        <v>5.4399999999999997E-2</v>
      </c>
      <c r="H4633" s="762">
        <v>1</v>
      </c>
      <c r="I4633" s="763">
        <f>G4633*H4633</f>
        <v>5.4399999999999997E-2</v>
      </c>
    </row>
    <row r="4634" spans="1:10" ht="15" customHeight="1">
      <c r="A4634" s="333"/>
      <c r="C4634" s="794">
        <v>2</v>
      </c>
      <c r="D4634" s="757" t="s">
        <v>1501</v>
      </c>
      <c r="E4634" s="757"/>
      <c r="F4634" s="771" t="s">
        <v>746</v>
      </c>
      <c r="G4634" s="795">
        <v>5.4399999999999997E-2</v>
      </c>
      <c r="H4634" s="762">
        <v>1</v>
      </c>
      <c r="I4634" s="763">
        <f>G4634*H4634</f>
        <v>5.4399999999999997E-2</v>
      </c>
    </row>
    <row r="4635" spans="1:10" ht="15" customHeight="1">
      <c r="A4635" s="333"/>
      <c r="C4635" s="764" t="s">
        <v>88</v>
      </c>
      <c r="D4635" s="765"/>
      <c r="E4635" s="766"/>
      <c r="F4635" s="766"/>
      <c r="G4635" s="766"/>
      <c r="H4635" s="768"/>
      <c r="I4635" s="208">
        <f>SUM(I4633:I4634)</f>
        <v>0.10879999999999999</v>
      </c>
    </row>
    <row r="4636" spans="1:10" ht="15" customHeight="1">
      <c r="A4636" s="333"/>
      <c r="B4636" s="113"/>
      <c r="C4636" s="773" t="s">
        <v>89</v>
      </c>
      <c r="D4636" s="774" t="s">
        <v>90</v>
      </c>
      <c r="E4636" s="775"/>
      <c r="F4636" s="775"/>
      <c r="G4636" s="775"/>
      <c r="H4636" s="776"/>
      <c r="I4636" s="777">
        <f>I4635+I4631+I4627</f>
        <v>0.61629999999999996</v>
      </c>
      <c r="J4636" s="47"/>
    </row>
    <row r="4637" spans="1:10" ht="15" customHeight="1">
      <c r="A4637" s="333"/>
      <c r="C4637" s="797" t="s">
        <v>91</v>
      </c>
      <c r="D4637" s="821" t="s">
        <v>977</v>
      </c>
      <c r="E4637" s="822"/>
      <c r="F4637" s="822"/>
      <c r="G4637" s="823"/>
      <c r="H4637" s="226">
        <f>$M$3</f>
        <v>0.1</v>
      </c>
      <c r="I4637" s="224">
        <f>I4636*H4637</f>
        <v>6.1629999999999997E-2</v>
      </c>
    </row>
    <row r="4638" spans="1:10" ht="15" customHeight="1">
      <c r="A4638" s="333"/>
      <c r="C4638" s="824" t="s">
        <v>93</v>
      </c>
      <c r="D4638" s="825" t="s">
        <v>94</v>
      </c>
      <c r="E4638" s="826"/>
      <c r="F4638" s="826"/>
      <c r="G4638" s="826"/>
      <c r="H4638" s="399"/>
      <c r="I4638" s="303">
        <f>SUM(I4636:I4637)</f>
        <v>0.67792999999999992</v>
      </c>
    </row>
    <row r="4639" spans="1:10" ht="15" customHeight="1">
      <c r="A4639" s="333"/>
      <c r="C4639" s="839"/>
      <c r="D4639" s="744"/>
      <c r="E4639" s="744"/>
      <c r="F4639" s="744"/>
      <c r="G4639" s="744"/>
      <c r="H4639" s="744"/>
      <c r="I4639" s="831"/>
    </row>
    <row r="4640" spans="1:10" ht="15" customHeight="1">
      <c r="A4640" s="333"/>
      <c r="C4640" s="839"/>
      <c r="D4640" s="744"/>
      <c r="E4640" s="744"/>
      <c r="F4640" s="744"/>
      <c r="G4640" s="744"/>
      <c r="H4640" s="744"/>
      <c r="I4640" s="831"/>
    </row>
    <row r="4641" spans="1:10" ht="15" customHeight="1">
      <c r="A4641" s="333"/>
      <c r="C4641" s="781" t="s">
        <v>1511</v>
      </c>
      <c r="D4641" s="829" t="s">
        <v>1512</v>
      </c>
      <c r="E4641" s="854"/>
      <c r="F4641" s="854"/>
      <c r="G4641" s="854"/>
      <c r="H4641" s="855"/>
      <c r="I4641" s="785">
        <f>ROUNDDOWN(I4658,-2)</f>
        <v>0</v>
      </c>
    </row>
    <row r="4642" spans="1:10" ht="36.5" customHeight="1">
      <c r="A4642" s="333"/>
      <c r="C4642" s="752" t="s">
        <v>65</v>
      </c>
      <c r="D4642" s="753" t="s">
        <v>66</v>
      </c>
      <c r="E4642" s="753" t="s">
        <v>3</v>
      </c>
      <c r="F4642" s="753" t="s">
        <v>669</v>
      </c>
      <c r="G4642" s="753" t="s">
        <v>67</v>
      </c>
      <c r="H4642" s="753" t="s">
        <v>670</v>
      </c>
      <c r="I4642" s="754" t="s">
        <v>671</v>
      </c>
    </row>
    <row r="4643" spans="1:10" ht="15" customHeight="1">
      <c r="A4643" s="333"/>
      <c r="C4643" s="755" t="s">
        <v>69</v>
      </c>
      <c r="D4643" s="756" t="s">
        <v>672</v>
      </c>
      <c r="E4643" s="756"/>
      <c r="F4643" s="756"/>
      <c r="G4643" s="756"/>
      <c r="H4643" s="756"/>
      <c r="I4643" s="786"/>
    </row>
    <row r="4644" spans="1:10" ht="15" customHeight="1">
      <c r="A4644" s="333"/>
      <c r="C4644" s="833" t="s">
        <v>674</v>
      </c>
      <c r="D4644" s="757" t="s">
        <v>738</v>
      </c>
      <c r="E4644" s="757" t="s">
        <v>9</v>
      </c>
      <c r="F4644" s="760" t="s">
        <v>739</v>
      </c>
      <c r="G4644" s="832">
        <v>0.1168</v>
      </c>
      <c r="H4644" s="762">
        <v>1</v>
      </c>
      <c r="I4644" s="763">
        <f>G4644*H4644</f>
        <v>0.1168</v>
      </c>
    </row>
    <row r="4645" spans="1:10" ht="15" customHeight="1">
      <c r="A4645" s="333"/>
      <c r="C4645" s="833">
        <v>2</v>
      </c>
      <c r="D4645" s="757" t="s">
        <v>1484</v>
      </c>
      <c r="E4645" s="757" t="s">
        <v>14</v>
      </c>
      <c r="F4645" s="760" t="s">
        <v>739</v>
      </c>
      <c r="G4645" s="832">
        <v>5.8400000000000001E-2</v>
      </c>
      <c r="H4645" s="762">
        <v>1</v>
      </c>
      <c r="I4645" s="763">
        <f>G4645*H4645</f>
        <v>5.8400000000000001E-2</v>
      </c>
    </row>
    <row r="4646" spans="1:10" ht="15" customHeight="1">
      <c r="A4646" s="333"/>
      <c r="C4646" s="833">
        <v>3</v>
      </c>
      <c r="D4646" s="757" t="s">
        <v>740</v>
      </c>
      <c r="E4646" s="757" t="s">
        <v>32</v>
      </c>
      <c r="F4646" s="760" t="s">
        <v>739</v>
      </c>
      <c r="G4646" s="832">
        <v>1.17E-2</v>
      </c>
      <c r="H4646" s="762">
        <v>1</v>
      </c>
      <c r="I4646" s="763">
        <f>G4646*H4646</f>
        <v>1.17E-2</v>
      </c>
    </row>
    <row r="4647" spans="1:10" ht="15" customHeight="1">
      <c r="A4647" s="333"/>
      <c r="C4647" s="764" t="s">
        <v>708</v>
      </c>
      <c r="D4647" s="765"/>
      <c r="E4647" s="766"/>
      <c r="F4647" s="766"/>
      <c r="G4647" s="767"/>
      <c r="H4647" s="768"/>
      <c r="I4647" s="208">
        <f>SUM(I4644:I4646)</f>
        <v>0.18689999999999998</v>
      </c>
    </row>
    <row r="4648" spans="1:10" ht="15" customHeight="1">
      <c r="A4648" s="333"/>
      <c r="C4648" s="755" t="s">
        <v>72</v>
      </c>
      <c r="D4648" s="756" t="s">
        <v>73</v>
      </c>
      <c r="E4648" s="757"/>
      <c r="F4648" s="757"/>
      <c r="G4648" s="757"/>
      <c r="H4648" s="757"/>
      <c r="I4648" s="758"/>
    </row>
    <row r="4649" spans="1:10" ht="15" customHeight="1">
      <c r="A4649" s="333"/>
      <c r="C4649" s="856">
        <v>1</v>
      </c>
      <c r="D4649" s="757" t="s">
        <v>1506</v>
      </c>
      <c r="E4649" s="757"/>
      <c r="F4649" s="760" t="s">
        <v>1497</v>
      </c>
      <c r="G4649" s="757">
        <v>0.16669999999999999</v>
      </c>
      <c r="H4649" s="762">
        <v>1</v>
      </c>
      <c r="I4649" s="763">
        <f>G4649*H4649</f>
        <v>0.16669999999999999</v>
      </c>
    </row>
    <row r="4650" spans="1:10" ht="15" customHeight="1">
      <c r="A4650" s="333"/>
      <c r="C4650" s="856">
        <v>2</v>
      </c>
      <c r="D4650" s="757" t="s">
        <v>1510</v>
      </c>
      <c r="E4650" s="757"/>
      <c r="F4650" s="760" t="s">
        <v>1497</v>
      </c>
      <c r="G4650" s="757">
        <v>0.16669999999999999</v>
      </c>
      <c r="H4650" s="762">
        <v>1</v>
      </c>
      <c r="I4650" s="763">
        <f>G4650*H4650</f>
        <v>0.16669999999999999</v>
      </c>
    </row>
    <row r="4651" spans="1:10" ht="15" customHeight="1">
      <c r="A4651" s="333"/>
      <c r="C4651" s="764" t="s">
        <v>85</v>
      </c>
      <c r="D4651" s="765"/>
      <c r="E4651" s="766"/>
      <c r="F4651" s="766"/>
      <c r="G4651" s="766"/>
      <c r="H4651" s="768"/>
      <c r="I4651" s="208">
        <f>SUM(I4649:I4650)</f>
        <v>0.33339999999999997</v>
      </c>
    </row>
    <row r="4652" spans="1:10" ht="15" customHeight="1">
      <c r="A4652" s="333"/>
      <c r="C4652" s="755" t="s">
        <v>86</v>
      </c>
      <c r="D4652" s="756" t="s">
        <v>87</v>
      </c>
      <c r="E4652" s="757"/>
      <c r="F4652" s="757"/>
      <c r="G4652" s="757"/>
      <c r="H4652" s="757"/>
      <c r="I4652" s="758"/>
    </row>
    <row r="4653" spans="1:10" ht="15" customHeight="1">
      <c r="A4653" s="333"/>
      <c r="C4653" s="836">
        <v>1</v>
      </c>
      <c r="D4653" s="757" t="s">
        <v>1499</v>
      </c>
      <c r="E4653" s="757"/>
      <c r="F4653" s="760" t="s">
        <v>1500</v>
      </c>
      <c r="G4653" s="795">
        <v>5.8400000000000001E-2</v>
      </c>
      <c r="H4653" s="762">
        <v>1</v>
      </c>
      <c r="I4653" s="763">
        <f>G4653*H4653</f>
        <v>5.8400000000000001E-2</v>
      </c>
    </row>
    <row r="4654" spans="1:10" ht="15" customHeight="1">
      <c r="A4654" s="333"/>
      <c r="C4654" s="794">
        <v>2</v>
      </c>
      <c r="D4654" s="757" t="s">
        <v>1513</v>
      </c>
      <c r="E4654" s="757"/>
      <c r="F4654" s="771" t="s">
        <v>746</v>
      </c>
      <c r="G4654" s="795">
        <v>5.8400000000000001E-2</v>
      </c>
      <c r="H4654" s="762">
        <v>1</v>
      </c>
      <c r="I4654" s="763">
        <f>G4654*H4654</f>
        <v>5.8400000000000001E-2</v>
      </c>
    </row>
    <row r="4655" spans="1:10" ht="15" customHeight="1">
      <c r="A4655" s="333"/>
      <c r="B4655" s="113"/>
      <c r="C4655" s="764" t="s">
        <v>88</v>
      </c>
      <c r="D4655" s="765"/>
      <c r="E4655" s="766"/>
      <c r="F4655" s="766"/>
      <c r="G4655" s="766"/>
      <c r="H4655" s="768"/>
      <c r="I4655" s="208">
        <f>SUM(I4653:I4654)</f>
        <v>0.1168</v>
      </c>
      <c r="J4655" s="47"/>
    </row>
    <row r="4656" spans="1:10" ht="15" customHeight="1">
      <c r="A4656" s="333"/>
      <c r="C4656" s="773" t="s">
        <v>89</v>
      </c>
      <c r="D4656" s="774" t="s">
        <v>90</v>
      </c>
      <c r="E4656" s="775"/>
      <c r="F4656" s="775"/>
      <c r="G4656" s="775"/>
      <c r="H4656" s="776"/>
      <c r="I4656" s="777">
        <f>I4655+I4651+I4647</f>
        <v>0.6371</v>
      </c>
    </row>
    <row r="4657" spans="1:9" ht="15" customHeight="1">
      <c r="A4657" s="333"/>
      <c r="C4657" s="797" t="s">
        <v>91</v>
      </c>
      <c r="D4657" s="821" t="s">
        <v>977</v>
      </c>
      <c r="E4657" s="822"/>
      <c r="F4657" s="822"/>
      <c r="G4657" s="823"/>
      <c r="H4657" s="226">
        <f>$M$3</f>
        <v>0.1</v>
      </c>
      <c r="I4657" s="224">
        <f>I4656*H4657</f>
        <v>6.3710000000000003E-2</v>
      </c>
    </row>
    <row r="4658" spans="1:9" ht="15" customHeight="1">
      <c r="A4658" s="333"/>
      <c r="C4658" s="824" t="s">
        <v>93</v>
      </c>
      <c r="D4658" s="825" t="s">
        <v>94</v>
      </c>
      <c r="E4658" s="826"/>
      <c r="F4658" s="826"/>
      <c r="G4658" s="826"/>
      <c r="H4658" s="399"/>
      <c r="I4658" s="303">
        <f>SUM(I4656:I4657)</f>
        <v>0.70081000000000004</v>
      </c>
    </row>
    <row r="4659" spans="1:9" ht="15" customHeight="1">
      <c r="A4659" s="333"/>
      <c r="C4659" s="839"/>
      <c r="D4659" s="744"/>
      <c r="E4659" s="744"/>
      <c r="F4659" s="744"/>
      <c r="G4659" s="744"/>
      <c r="H4659" s="744"/>
      <c r="I4659" s="831"/>
    </row>
    <row r="4660" spans="1:9" ht="15" customHeight="1">
      <c r="A4660" s="333"/>
      <c r="C4660" s="839"/>
      <c r="D4660" s="744"/>
      <c r="E4660" s="744"/>
      <c r="F4660" s="744"/>
      <c r="G4660" s="744"/>
      <c r="H4660" s="744"/>
      <c r="I4660" s="831"/>
    </row>
    <row r="4661" spans="1:9" ht="15" customHeight="1">
      <c r="A4661" s="333"/>
      <c r="C4661" s="781" t="s">
        <v>1514</v>
      </c>
      <c r="D4661" s="828" t="s">
        <v>1515</v>
      </c>
      <c r="E4661" s="854"/>
      <c r="F4661" s="854"/>
      <c r="G4661" s="854"/>
      <c r="H4661" s="855"/>
      <c r="I4661" s="785">
        <f>ROUNDDOWN(I4678,-2)</f>
        <v>0</v>
      </c>
    </row>
    <row r="4662" spans="1:9" ht="30" customHeight="1">
      <c r="A4662" s="333"/>
      <c r="C4662" s="752" t="s">
        <v>65</v>
      </c>
      <c r="D4662" s="753" t="s">
        <v>66</v>
      </c>
      <c r="E4662" s="753" t="s">
        <v>3</v>
      </c>
      <c r="F4662" s="753" t="s">
        <v>669</v>
      </c>
      <c r="G4662" s="753" t="s">
        <v>67</v>
      </c>
      <c r="H4662" s="753" t="s">
        <v>670</v>
      </c>
      <c r="I4662" s="754" t="s">
        <v>671</v>
      </c>
    </row>
    <row r="4663" spans="1:9" ht="15" customHeight="1">
      <c r="A4663" s="333"/>
      <c r="C4663" s="755" t="s">
        <v>69</v>
      </c>
      <c r="D4663" s="756" t="s">
        <v>672</v>
      </c>
      <c r="E4663" s="756"/>
      <c r="F4663" s="756"/>
      <c r="G4663" s="756"/>
      <c r="H4663" s="756"/>
      <c r="I4663" s="786"/>
    </row>
    <row r="4664" spans="1:9" ht="15" customHeight="1">
      <c r="A4664" s="333"/>
      <c r="C4664" s="833" t="s">
        <v>674</v>
      </c>
      <c r="D4664" s="757" t="s">
        <v>738</v>
      </c>
      <c r="E4664" s="757" t="s">
        <v>9</v>
      </c>
      <c r="F4664" s="760" t="s">
        <v>739</v>
      </c>
      <c r="G4664" s="832">
        <v>0.11890000000000001</v>
      </c>
      <c r="H4664" s="762">
        <v>1</v>
      </c>
      <c r="I4664" s="763">
        <f>G4664*H4664</f>
        <v>0.11890000000000001</v>
      </c>
    </row>
    <row r="4665" spans="1:9" ht="15" customHeight="1">
      <c r="A4665" s="333"/>
      <c r="C4665" s="833">
        <v>2</v>
      </c>
      <c r="D4665" s="757" t="s">
        <v>1484</v>
      </c>
      <c r="E4665" s="757" t="s">
        <v>14</v>
      </c>
      <c r="F4665" s="760" t="s">
        <v>739</v>
      </c>
      <c r="G4665" s="832">
        <v>5.9400000000000001E-2</v>
      </c>
      <c r="H4665" s="762">
        <v>1</v>
      </c>
      <c r="I4665" s="763">
        <f>G4665*H4665</f>
        <v>5.9400000000000001E-2</v>
      </c>
    </row>
    <row r="4666" spans="1:9" ht="15" customHeight="1">
      <c r="A4666" s="333"/>
      <c r="C4666" s="833">
        <v>3</v>
      </c>
      <c r="D4666" s="757" t="s">
        <v>740</v>
      </c>
      <c r="E4666" s="757" t="s">
        <v>32</v>
      </c>
      <c r="F4666" s="760" t="s">
        <v>739</v>
      </c>
      <c r="G4666" s="832">
        <v>1.1900000000000001E-2</v>
      </c>
      <c r="H4666" s="762">
        <v>1</v>
      </c>
      <c r="I4666" s="763">
        <f>G4666*H4666</f>
        <v>1.1900000000000001E-2</v>
      </c>
    </row>
    <row r="4667" spans="1:9" ht="15" customHeight="1">
      <c r="A4667" s="333"/>
      <c r="C4667" s="764" t="s">
        <v>708</v>
      </c>
      <c r="D4667" s="765"/>
      <c r="E4667" s="766"/>
      <c r="F4667" s="766"/>
      <c r="G4667" s="767"/>
      <c r="H4667" s="768"/>
      <c r="I4667" s="208">
        <f>SUM(I4664:I4666)</f>
        <v>0.19020000000000001</v>
      </c>
    </row>
    <row r="4668" spans="1:9" ht="15" customHeight="1">
      <c r="A4668" s="333"/>
      <c r="C4668" s="755" t="s">
        <v>72</v>
      </c>
      <c r="D4668" s="756" t="s">
        <v>73</v>
      </c>
      <c r="E4668" s="757"/>
      <c r="F4668" s="757"/>
      <c r="G4668" s="757"/>
      <c r="H4668" s="757"/>
      <c r="I4668" s="758"/>
    </row>
    <row r="4669" spans="1:9" ht="15" customHeight="1">
      <c r="A4669" s="333"/>
      <c r="C4669" s="856">
        <v>1</v>
      </c>
      <c r="D4669" s="757" t="s">
        <v>1506</v>
      </c>
      <c r="E4669" s="757"/>
      <c r="F4669" s="757" t="s">
        <v>1497</v>
      </c>
      <c r="G4669" s="757">
        <v>0.16669999999999999</v>
      </c>
      <c r="H4669" s="762">
        <v>1</v>
      </c>
      <c r="I4669" s="763">
        <f>G4669*H4669</f>
        <v>0.16669999999999999</v>
      </c>
    </row>
    <row r="4670" spans="1:9" ht="15" customHeight="1">
      <c r="A4670" s="333"/>
      <c r="C4670" s="856">
        <v>2</v>
      </c>
      <c r="D4670" s="757" t="s">
        <v>1510</v>
      </c>
      <c r="E4670" s="757"/>
      <c r="F4670" s="757" t="s">
        <v>1497</v>
      </c>
      <c r="G4670" s="757">
        <v>0.16669999999999999</v>
      </c>
      <c r="H4670" s="762">
        <v>1</v>
      </c>
      <c r="I4670" s="763">
        <f>G4670*H4670</f>
        <v>0.16669999999999999</v>
      </c>
    </row>
    <row r="4671" spans="1:9" ht="15" customHeight="1">
      <c r="A4671" s="333"/>
      <c r="C4671" s="764" t="s">
        <v>85</v>
      </c>
      <c r="D4671" s="765"/>
      <c r="E4671" s="766"/>
      <c r="F4671" s="766"/>
      <c r="G4671" s="766"/>
      <c r="H4671" s="768"/>
      <c r="I4671" s="208">
        <f>SUM(I4669:I4670)</f>
        <v>0.33339999999999997</v>
      </c>
    </row>
    <row r="4672" spans="1:9" ht="15" customHeight="1">
      <c r="A4672" s="333"/>
      <c r="C4672" s="755" t="s">
        <v>86</v>
      </c>
      <c r="D4672" s="756" t="s">
        <v>87</v>
      </c>
      <c r="E4672" s="757"/>
      <c r="F4672" s="757"/>
      <c r="G4672" s="757"/>
      <c r="H4672" s="757"/>
      <c r="I4672" s="758"/>
    </row>
    <row r="4673" spans="1:10" ht="15" customHeight="1">
      <c r="A4673" s="333"/>
      <c r="C4673" s="836">
        <v>1</v>
      </c>
      <c r="D4673" s="757" t="s">
        <v>1499</v>
      </c>
      <c r="E4673" s="757"/>
      <c r="F4673" s="760" t="s">
        <v>1500</v>
      </c>
      <c r="G4673" s="795">
        <v>5.9400000000000001E-2</v>
      </c>
      <c r="H4673" s="762">
        <v>1</v>
      </c>
      <c r="I4673" s="763">
        <f>G4673*H4673</f>
        <v>5.9400000000000001E-2</v>
      </c>
    </row>
    <row r="4674" spans="1:10" ht="15" customHeight="1">
      <c r="A4674" s="333"/>
      <c r="B4674" s="113"/>
      <c r="C4674" s="794">
        <v>2</v>
      </c>
      <c r="D4674" s="757" t="s">
        <v>1513</v>
      </c>
      <c r="E4674" s="757"/>
      <c r="F4674" s="771" t="s">
        <v>746</v>
      </c>
      <c r="G4674" s="795">
        <v>5.9400000000000001E-2</v>
      </c>
      <c r="H4674" s="762">
        <v>1</v>
      </c>
      <c r="I4674" s="763">
        <f>G4674*H4674</f>
        <v>5.9400000000000001E-2</v>
      </c>
      <c r="J4674" s="47"/>
    </row>
    <row r="4675" spans="1:10" ht="15" customHeight="1">
      <c r="A4675" s="333"/>
      <c r="C4675" s="764" t="s">
        <v>88</v>
      </c>
      <c r="D4675" s="765"/>
      <c r="E4675" s="766"/>
      <c r="F4675" s="766"/>
      <c r="G4675" s="766"/>
      <c r="H4675" s="768"/>
      <c r="I4675" s="208">
        <f>SUM(I4673:I4674)</f>
        <v>0.1188</v>
      </c>
    </row>
    <row r="4676" spans="1:10" ht="15" customHeight="1">
      <c r="A4676" s="333"/>
      <c r="C4676" s="773" t="s">
        <v>89</v>
      </c>
      <c r="D4676" s="774" t="s">
        <v>90</v>
      </c>
      <c r="E4676" s="775"/>
      <c r="F4676" s="775"/>
      <c r="G4676" s="775"/>
      <c r="H4676" s="776"/>
      <c r="I4676" s="777">
        <f>I4675+I4671+I4667</f>
        <v>0.64239999999999997</v>
      </c>
    </row>
    <row r="4677" spans="1:10" ht="15" customHeight="1">
      <c r="A4677" s="333"/>
      <c r="C4677" s="797" t="s">
        <v>91</v>
      </c>
      <c r="D4677" s="821" t="s">
        <v>977</v>
      </c>
      <c r="E4677" s="822"/>
      <c r="F4677" s="822"/>
      <c r="G4677" s="823"/>
      <c r="H4677" s="226">
        <f>$M$3</f>
        <v>0.1</v>
      </c>
      <c r="I4677" s="224">
        <f>I4676*H4677</f>
        <v>6.4240000000000005E-2</v>
      </c>
    </row>
    <row r="4678" spans="1:10" ht="15" customHeight="1">
      <c r="A4678" s="333"/>
      <c r="C4678" s="824" t="s">
        <v>93</v>
      </c>
      <c r="D4678" s="825" t="s">
        <v>94</v>
      </c>
      <c r="E4678" s="826"/>
      <c r="F4678" s="826"/>
      <c r="G4678" s="826"/>
      <c r="H4678" s="399"/>
      <c r="I4678" s="303">
        <f>SUM(I4676:I4677)</f>
        <v>0.70663999999999993</v>
      </c>
    </row>
    <row r="4679" spans="1:10" ht="15" customHeight="1">
      <c r="A4679" s="333"/>
      <c r="C4679" s="839"/>
      <c r="D4679" s="744"/>
      <c r="E4679" s="744"/>
      <c r="F4679" s="744"/>
      <c r="G4679" s="744"/>
      <c r="H4679" s="744"/>
      <c r="I4679" s="831"/>
    </row>
    <row r="4680" spans="1:10" ht="15" customHeight="1">
      <c r="A4680" s="333"/>
      <c r="C4680" s="781" t="s">
        <v>1516</v>
      </c>
      <c r="D4680" s="829" t="s">
        <v>1517</v>
      </c>
      <c r="E4680" s="854"/>
      <c r="F4680" s="854"/>
      <c r="G4680" s="854"/>
      <c r="H4680" s="855"/>
      <c r="I4680" s="785">
        <f>ROUNDDOWN(I4697,-2)</f>
        <v>0</v>
      </c>
    </row>
    <row r="4681" spans="1:10" ht="34.25" customHeight="1">
      <c r="A4681" s="333"/>
      <c r="C4681" s="752" t="s">
        <v>65</v>
      </c>
      <c r="D4681" s="753" t="s">
        <v>66</v>
      </c>
      <c r="E4681" s="753" t="s">
        <v>3</v>
      </c>
      <c r="F4681" s="753" t="s">
        <v>669</v>
      </c>
      <c r="G4681" s="753" t="s">
        <v>67</v>
      </c>
      <c r="H4681" s="753" t="s">
        <v>670</v>
      </c>
      <c r="I4681" s="754" t="s">
        <v>671</v>
      </c>
    </row>
    <row r="4682" spans="1:10" ht="15" customHeight="1">
      <c r="A4682" s="333"/>
      <c r="C4682" s="755" t="s">
        <v>69</v>
      </c>
      <c r="D4682" s="756" t="s">
        <v>672</v>
      </c>
      <c r="E4682" s="757"/>
      <c r="F4682" s="757"/>
      <c r="G4682" s="757"/>
      <c r="H4682" s="757"/>
      <c r="I4682" s="758"/>
    </row>
    <row r="4683" spans="1:10" ht="15" customHeight="1">
      <c r="A4683" s="333"/>
      <c r="C4683" s="833" t="s">
        <v>674</v>
      </c>
      <c r="D4683" s="757" t="s">
        <v>738</v>
      </c>
      <c r="E4683" s="757" t="s">
        <v>9</v>
      </c>
      <c r="F4683" s="760" t="s">
        <v>739</v>
      </c>
      <c r="G4683" s="832">
        <v>0.13109999999999999</v>
      </c>
      <c r="H4683" s="762">
        <v>1</v>
      </c>
      <c r="I4683" s="763">
        <f>G4683*H4683</f>
        <v>0.13109999999999999</v>
      </c>
    </row>
    <row r="4684" spans="1:10" ht="15" customHeight="1">
      <c r="A4684" s="333"/>
      <c r="C4684" s="833">
        <v>2</v>
      </c>
      <c r="D4684" s="757" t="s">
        <v>1484</v>
      </c>
      <c r="E4684" s="757" t="s">
        <v>14</v>
      </c>
      <c r="F4684" s="760" t="s">
        <v>739</v>
      </c>
      <c r="G4684" s="832">
        <v>6.5600000000000006E-2</v>
      </c>
      <c r="H4684" s="762">
        <v>1</v>
      </c>
      <c r="I4684" s="763">
        <f>G4684*H4684</f>
        <v>6.5600000000000006E-2</v>
      </c>
    </row>
    <row r="4685" spans="1:10" ht="15" customHeight="1">
      <c r="A4685" s="333"/>
      <c r="C4685" s="833">
        <v>3</v>
      </c>
      <c r="D4685" s="757" t="s">
        <v>740</v>
      </c>
      <c r="E4685" s="757" t="s">
        <v>32</v>
      </c>
      <c r="F4685" s="760" t="s">
        <v>739</v>
      </c>
      <c r="G4685" s="832">
        <v>1.3100000000000001E-2</v>
      </c>
      <c r="H4685" s="762">
        <v>1</v>
      </c>
      <c r="I4685" s="763">
        <f>G4685*H4685</f>
        <v>1.3100000000000001E-2</v>
      </c>
    </row>
    <row r="4686" spans="1:10" ht="15" customHeight="1">
      <c r="A4686" s="333"/>
      <c r="C4686" s="764" t="s">
        <v>708</v>
      </c>
      <c r="D4686" s="765"/>
      <c r="E4686" s="766"/>
      <c r="F4686" s="766"/>
      <c r="G4686" s="767"/>
      <c r="H4686" s="768"/>
      <c r="I4686" s="208">
        <f>SUM(I4683:I4685)</f>
        <v>0.20979999999999999</v>
      </c>
    </row>
    <row r="4687" spans="1:10" ht="15" customHeight="1">
      <c r="A4687" s="333"/>
      <c r="C4687" s="755" t="s">
        <v>72</v>
      </c>
      <c r="D4687" s="756" t="s">
        <v>73</v>
      </c>
      <c r="E4687" s="757"/>
      <c r="F4687" s="757"/>
      <c r="G4687" s="757"/>
      <c r="H4687" s="757"/>
      <c r="I4687" s="758"/>
    </row>
    <row r="4688" spans="1:10" ht="15" customHeight="1">
      <c r="A4688" s="333"/>
      <c r="C4688" s="856">
        <v>1</v>
      </c>
      <c r="D4688" s="757" t="s">
        <v>1506</v>
      </c>
      <c r="E4688" s="757"/>
      <c r="F4688" s="760" t="s">
        <v>1497</v>
      </c>
      <c r="G4688" s="757">
        <v>0.16669999999999999</v>
      </c>
      <c r="H4688" s="762">
        <v>1</v>
      </c>
      <c r="I4688" s="763">
        <f>G4688*H4688</f>
        <v>0.16669999999999999</v>
      </c>
    </row>
    <row r="4689" spans="1:10" ht="15" customHeight="1">
      <c r="A4689" s="333"/>
      <c r="C4689" s="856">
        <v>2</v>
      </c>
      <c r="D4689" s="757" t="s">
        <v>1510</v>
      </c>
      <c r="E4689" s="757"/>
      <c r="F4689" s="760" t="s">
        <v>1497</v>
      </c>
      <c r="G4689" s="757">
        <v>0.16669999999999999</v>
      </c>
      <c r="H4689" s="762">
        <v>1</v>
      </c>
      <c r="I4689" s="763">
        <f>G4689*H4689</f>
        <v>0.16669999999999999</v>
      </c>
    </row>
    <row r="4690" spans="1:10" ht="15" customHeight="1">
      <c r="A4690" s="333"/>
      <c r="C4690" s="764" t="s">
        <v>85</v>
      </c>
      <c r="D4690" s="765"/>
      <c r="E4690" s="766"/>
      <c r="F4690" s="766"/>
      <c r="G4690" s="766"/>
      <c r="H4690" s="768"/>
      <c r="I4690" s="208">
        <f>SUM(I4688:I4689)</f>
        <v>0.33339999999999997</v>
      </c>
    </row>
    <row r="4691" spans="1:10" ht="15" customHeight="1">
      <c r="A4691" s="333"/>
      <c r="C4691" s="755" t="s">
        <v>86</v>
      </c>
      <c r="D4691" s="756" t="s">
        <v>87</v>
      </c>
      <c r="E4691" s="757"/>
      <c r="F4691" s="757"/>
      <c r="G4691" s="757"/>
      <c r="H4691" s="757"/>
      <c r="I4691" s="758"/>
    </row>
    <row r="4692" spans="1:10" ht="15" customHeight="1">
      <c r="A4692" s="333"/>
      <c r="B4692" s="113"/>
      <c r="C4692" s="836">
        <v>1</v>
      </c>
      <c r="D4692" s="757" t="s">
        <v>1499</v>
      </c>
      <c r="E4692" s="757"/>
      <c r="F4692" s="760" t="s">
        <v>1500</v>
      </c>
      <c r="G4692" s="795">
        <v>6.5600000000000006E-2</v>
      </c>
      <c r="H4692" s="762">
        <v>1</v>
      </c>
      <c r="I4692" s="763">
        <f>G4692*H4692</f>
        <v>6.5600000000000006E-2</v>
      </c>
      <c r="J4692" s="47"/>
    </row>
    <row r="4693" spans="1:10" ht="15" customHeight="1">
      <c r="A4693" s="333"/>
      <c r="C4693" s="794">
        <v>2</v>
      </c>
      <c r="D4693" s="757" t="s">
        <v>1513</v>
      </c>
      <c r="E4693" s="757"/>
      <c r="F4693" s="771" t="s">
        <v>746</v>
      </c>
      <c r="G4693" s="795">
        <v>6.5600000000000006E-2</v>
      </c>
      <c r="H4693" s="762">
        <v>1</v>
      </c>
      <c r="I4693" s="763">
        <f>G4693*H4693</f>
        <v>6.5600000000000006E-2</v>
      </c>
    </row>
    <row r="4694" spans="1:10" ht="15" customHeight="1">
      <c r="A4694" s="333"/>
      <c r="C4694" s="764" t="s">
        <v>88</v>
      </c>
      <c r="D4694" s="765"/>
      <c r="E4694" s="766"/>
      <c r="F4694" s="766"/>
      <c r="G4694" s="766"/>
      <c r="H4694" s="768"/>
      <c r="I4694" s="208">
        <f>SUM(I4692:I4693)</f>
        <v>0.13120000000000001</v>
      </c>
    </row>
    <row r="4695" spans="1:10" ht="15" customHeight="1">
      <c r="A4695" s="333"/>
      <c r="C4695" s="773" t="s">
        <v>89</v>
      </c>
      <c r="D4695" s="774" t="s">
        <v>90</v>
      </c>
      <c r="E4695" s="775"/>
      <c r="F4695" s="775"/>
      <c r="G4695" s="775"/>
      <c r="H4695" s="776"/>
      <c r="I4695" s="777">
        <f>I4694+I4690+I4686</f>
        <v>0.6744</v>
      </c>
    </row>
    <row r="4696" spans="1:10" ht="15" customHeight="1">
      <c r="A4696" s="333"/>
      <c r="C4696" s="773" t="s">
        <v>91</v>
      </c>
      <c r="D4696" s="774" t="s">
        <v>977</v>
      </c>
      <c r="E4696" s="775"/>
      <c r="F4696" s="775"/>
      <c r="G4696" s="776"/>
      <c r="H4696" s="226">
        <f>$M$3</f>
        <v>0.1</v>
      </c>
      <c r="I4696" s="224">
        <f>I4695*H4696</f>
        <v>6.744E-2</v>
      </c>
    </row>
    <row r="4697" spans="1:10" ht="15" customHeight="1">
      <c r="A4697" s="333"/>
      <c r="C4697" s="797" t="s">
        <v>93</v>
      </c>
      <c r="D4697" s="821" t="s">
        <v>94</v>
      </c>
      <c r="E4697" s="780"/>
      <c r="F4697" s="780"/>
      <c r="G4697" s="822"/>
      <c r="H4697" s="399"/>
      <c r="I4697" s="303">
        <f>SUM(I4695:I4696)</f>
        <v>0.74184000000000005</v>
      </c>
    </row>
    <row r="4698" spans="1:10" ht="15" customHeight="1">
      <c r="A4698" s="333"/>
      <c r="C4698" s="859"/>
      <c r="D4698" s="860"/>
      <c r="E4698" s="744"/>
      <c r="F4698" s="744"/>
      <c r="G4698" s="860"/>
      <c r="H4698" s="744"/>
      <c r="I4698" s="831"/>
    </row>
    <row r="4699" spans="1:10" ht="15" customHeight="1">
      <c r="A4699" s="333"/>
      <c r="C4699" s="839"/>
      <c r="D4699" s="744"/>
      <c r="E4699" s="744"/>
      <c r="F4699" s="744"/>
      <c r="G4699" s="744"/>
      <c r="H4699" s="744"/>
      <c r="I4699" s="831"/>
    </row>
    <row r="4700" spans="1:10" ht="15" customHeight="1">
      <c r="A4700" s="333"/>
      <c r="C4700" s="839"/>
      <c r="D4700" s="744"/>
      <c r="E4700" s="744"/>
      <c r="F4700" s="744"/>
      <c r="G4700" s="744"/>
      <c r="H4700" s="744"/>
      <c r="I4700" s="831"/>
    </row>
    <row r="4701" spans="1:10" ht="15" customHeight="1">
      <c r="A4701" s="333"/>
      <c r="C4701" s="853" t="s">
        <v>1518</v>
      </c>
      <c r="D4701" s="828" t="s">
        <v>1519</v>
      </c>
      <c r="E4701" s="854"/>
      <c r="F4701" s="854"/>
      <c r="G4701" s="854"/>
      <c r="H4701" s="855"/>
      <c r="I4701" s="785">
        <f>ROUNDDOWN(I4718,-2)</f>
        <v>0</v>
      </c>
    </row>
    <row r="4702" spans="1:10" ht="33" customHeight="1">
      <c r="A4702" s="333"/>
      <c r="C4702" s="861" t="s">
        <v>65</v>
      </c>
      <c r="D4702" s="862" t="s">
        <v>66</v>
      </c>
      <c r="E4702" s="788" t="s">
        <v>3</v>
      </c>
      <c r="F4702" s="788" t="s">
        <v>669</v>
      </c>
      <c r="G4702" s="788" t="s">
        <v>67</v>
      </c>
      <c r="H4702" s="788" t="s">
        <v>670</v>
      </c>
      <c r="I4702" s="789" t="s">
        <v>671</v>
      </c>
    </row>
    <row r="4703" spans="1:10" ht="15" customHeight="1">
      <c r="A4703" s="333"/>
      <c r="C4703" s="755" t="s">
        <v>69</v>
      </c>
      <c r="D4703" s="791" t="s">
        <v>672</v>
      </c>
      <c r="E4703" s="791"/>
      <c r="F4703" s="791"/>
      <c r="G4703" s="791"/>
      <c r="H4703" s="791"/>
      <c r="I4703" s="838"/>
    </row>
    <row r="4704" spans="1:10" ht="15" customHeight="1">
      <c r="A4704" s="333"/>
      <c r="C4704" s="833" t="s">
        <v>674</v>
      </c>
      <c r="D4704" s="757" t="s">
        <v>738</v>
      </c>
      <c r="E4704" s="757" t="s">
        <v>9</v>
      </c>
      <c r="F4704" s="760" t="s">
        <v>739</v>
      </c>
      <c r="G4704" s="832">
        <v>0.1439</v>
      </c>
      <c r="H4704" s="762">
        <v>1</v>
      </c>
      <c r="I4704" s="763">
        <f>G4704*H4704</f>
        <v>0.1439</v>
      </c>
    </row>
    <row r="4705" spans="1:10" ht="15" customHeight="1">
      <c r="A4705" s="333"/>
      <c r="C4705" s="833">
        <v>2</v>
      </c>
      <c r="D4705" s="757" t="s">
        <v>1484</v>
      </c>
      <c r="E4705" s="757" t="s">
        <v>14</v>
      </c>
      <c r="F4705" s="760" t="s">
        <v>739</v>
      </c>
      <c r="G4705" s="832">
        <v>7.1999999999999995E-2</v>
      </c>
      <c r="H4705" s="762">
        <v>1</v>
      </c>
      <c r="I4705" s="763">
        <f>G4705*H4705</f>
        <v>7.1999999999999995E-2</v>
      </c>
    </row>
    <row r="4706" spans="1:10" ht="15" customHeight="1">
      <c r="A4706" s="333"/>
      <c r="C4706" s="833">
        <v>3</v>
      </c>
      <c r="D4706" s="757" t="s">
        <v>740</v>
      </c>
      <c r="E4706" s="757" t="s">
        <v>32</v>
      </c>
      <c r="F4706" s="760" t="s">
        <v>739</v>
      </c>
      <c r="G4706" s="832">
        <v>1.44E-2</v>
      </c>
      <c r="H4706" s="762">
        <v>1</v>
      </c>
      <c r="I4706" s="763">
        <f>G4706*H4706</f>
        <v>1.44E-2</v>
      </c>
    </row>
    <row r="4707" spans="1:10" ht="15" customHeight="1">
      <c r="A4707" s="333"/>
      <c r="C4707" s="764" t="s">
        <v>708</v>
      </c>
      <c r="D4707" s="765"/>
      <c r="E4707" s="766"/>
      <c r="F4707" s="766"/>
      <c r="G4707" s="767"/>
      <c r="H4707" s="768"/>
      <c r="I4707" s="208">
        <f>SUM(I4704:I4706)</f>
        <v>0.23029999999999998</v>
      </c>
    </row>
    <row r="4708" spans="1:10" ht="15" customHeight="1">
      <c r="A4708" s="333"/>
      <c r="C4708" s="755" t="s">
        <v>72</v>
      </c>
      <c r="D4708" s="756" t="s">
        <v>73</v>
      </c>
      <c r="E4708" s="757"/>
      <c r="F4708" s="757"/>
      <c r="G4708" s="757"/>
      <c r="H4708" s="757"/>
      <c r="I4708" s="758"/>
    </row>
    <row r="4709" spans="1:10" ht="15" customHeight="1">
      <c r="A4709" s="333"/>
      <c r="C4709" s="856">
        <v>1</v>
      </c>
      <c r="D4709" s="757" t="s">
        <v>1506</v>
      </c>
      <c r="E4709" s="757"/>
      <c r="F4709" s="757" t="s">
        <v>1497</v>
      </c>
      <c r="G4709" s="795">
        <v>0.16669999999999999</v>
      </c>
      <c r="H4709" s="762">
        <v>1</v>
      </c>
      <c r="I4709" s="763">
        <f>G4709*H4709</f>
        <v>0.16669999999999999</v>
      </c>
    </row>
    <row r="4710" spans="1:10" ht="15" customHeight="1">
      <c r="A4710" s="333"/>
      <c r="B4710" s="113"/>
      <c r="C4710" s="856">
        <v>2</v>
      </c>
      <c r="D4710" s="757" t="s">
        <v>1510</v>
      </c>
      <c r="E4710" s="757"/>
      <c r="F4710" s="757" t="s">
        <v>1497</v>
      </c>
      <c r="G4710" s="795">
        <v>0.16669999999999999</v>
      </c>
      <c r="H4710" s="762">
        <v>1</v>
      </c>
      <c r="I4710" s="763">
        <f>G4710*H4710</f>
        <v>0.16669999999999999</v>
      </c>
      <c r="J4710" s="47"/>
    </row>
    <row r="4711" spans="1:10" ht="15" customHeight="1">
      <c r="A4711" s="333"/>
      <c r="C4711" s="764" t="s">
        <v>85</v>
      </c>
      <c r="D4711" s="765"/>
      <c r="E4711" s="766"/>
      <c r="F4711" s="766"/>
      <c r="G4711" s="863"/>
      <c r="H4711" s="768"/>
      <c r="I4711" s="208">
        <f>SUM(I4709:I4710)</f>
        <v>0.33339999999999997</v>
      </c>
    </row>
    <row r="4712" spans="1:10" ht="15" customHeight="1">
      <c r="A4712" s="333"/>
      <c r="C4712" s="755" t="s">
        <v>86</v>
      </c>
      <c r="D4712" s="756" t="s">
        <v>87</v>
      </c>
      <c r="E4712" s="757"/>
      <c r="F4712" s="757"/>
      <c r="G4712" s="795"/>
      <c r="H4712" s="757"/>
      <c r="I4712" s="758"/>
    </row>
    <row r="4713" spans="1:10" ht="15" customHeight="1">
      <c r="A4713" s="333"/>
      <c r="C4713" s="836">
        <v>1</v>
      </c>
      <c r="D4713" s="757" t="s">
        <v>1499</v>
      </c>
      <c r="E4713" s="757"/>
      <c r="F4713" s="760" t="s">
        <v>1500</v>
      </c>
      <c r="G4713" s="795">
        <v>7.1999999999999995E-2</v>
      </c>
      <c r="H4713" s="762">
        <v>1</v>
      </c>
      <c r="I4713" s="763">
        <f>G4713*H4713</f>
        <v>7.1999999999999995E-2</v>
      </c>
    </row>
    <row r="4714" spans="1:10" ht="15" customHeight="1">
      <c r="A4714" s="333"/>
      <c r="C4714" s="794">
        <v>2</v>
      </c>
      <c r="D4714" s="757" t="s">
        <v>1501</v>
      </c>
      <c r="E4714" s="757"/>
      <c r="F4714" s="771" t="s">
        <v>746</v>
      </c>
      <c r="G4714" s="795">
        <v>7.1999999999999995E-2</v>
      </c>
      <c r="H4714" s="762">
        <v>1</v>
      </c>
      <c r="I4714" s="763">
        <f>G4714*H4714</f>
        <v>7.1999999999999995E-2</v>
      </c>
    </row>
    <row r="4715" spans="1:10" ht="15" customHeight="1">
      <c r="A4715" s="333"/>
      <c r="C4715" s="764" t="s">
        <v>88</v>
      </c>
      <c r="D4715" s="765"/>
      <c r="E4715" s="766"/>
      <c r="F4715" s="766"/>
      <c r="G4715" s="766"/>
      <c r="H4715" s="768"/>
      <c r="I4715" s="208">
        <f>SUM(I4713:I4714)</f>
        <v>0.14399999999999999</v>
      </c>
    </row>
    <row r="4716" spans="1:10" ht="15" customHeight="1">
      <c r="A4716" s="333"/>
      <c r="C4716" s="773" t="s">
        <v>89</v>
      </c>
      <c r="D4716" s="774" t="s">
        <v>90</v>
      </c>
      <c r="E4716" s="775"/>
      <c r="F4716" s="775"/>
      <c r="G4716" s="775"/>
      <c r="H4716" s="776"/>
      <c r="I4716" s="777">
        <f>I4715+I4711+I4707</f>
        <v>0.70769999999999988</v>
      </c>
    </row>
    <row r="4717" spans="1:10" ht="15" customHeight="1">
      <c r="A4717" s="333"/>
      <c r="C4717" s="797" t="s">
        <v>91</v>
      </c>
      <c r="D4717" s="821" t="s">
        <v>977</v>
      </c>
      <c r="E4717" s="822"/>
      <c r="F4717" s="822"/>
      <c r="G4717" s="823"/>
      <c r="H4717" s="226">
        <f>$M$3</f>
        <v>0.1</v>
      </c>
      <c r="I4717" s="224">
        <f>I4716*H4717</f>
        <v>7.0769999999999986E-2</v>
      </c>
    </row>
    <row r="4718" spans="1:10" ht="15" customHeight="1">
      <c r="A4718" s="333"/>
      <c r="C4718" s="824" t="s">
        <v>93</v>
      </c>
      <c r="D4718" s="825" t="s">
        <v>94</v>
      </c>
      <c r="E4718" s="826"/>
      <c r="F4718" s="826"/>
      <c r="G4718" s="826"/>
      <c r="H4718" s="399"/>
      <c r="I4718" s="303">
        <f>SUM(I4716:I4717)</f>
        <v>0.77846999999999988</v>
      </c>
    </row>
    <row r="4719" spans="1:10" ht="15" customHeight="1">
      <c r="A4719" s="333"/>
      <c r="C4719" s="839"/>
      <c r="D4719" s="744"/>
      <c r="E4719" s="744"/>
      <c r="F4719" s="744"/>
      <c r="G4719" s="744"/>
      <c r="H4719" s="744"/>
      <c r="I4719" s="831"/>
    </row>
    <row r="4720" spans="1:10" ht="15" customHeight="1">
      <c r="A4720" s="333"/>
      <c r="C4720" s="839"/>
      <c r="D4720" s="744"/>
      <c r="E4720" s="744"/>
      <c r="F4720" s="744"/>
      <c r="G4720" s="744"/>
      <c r="H4720" s="744"/>
      <c r="I4720" s="831"/>
    </row>
    <row r="4721" spans="1:10" ht="15" customHeight="1">
      <c r="A4721" s="333"/>
      <c r="C4721" s="781" t="s">
        <v>1520</v>
      </c>
      <c r="D4721" s="828" t="s">
        <v>1521</v>
      </c>
      <c r="E4721" s="854"/>
      <c r="F4721" s="854"/>
      <c r="G4721" s="854"/>
      <c r="H4721" s="854"/>
      <c r="I4721" s="785">
        <f>ROUNDDOWN(I4738,-2)</f>
        <v>0</v>
      </c>
    </row>
    <row r="4722" spans="1:10" ht="30.5" customHeight="1">
      <c r="A4722" s="333"/>
      <c r="C4722" s="752" t="s">
        <v>65</v>
      </c>
      <c r="D4722" s="753" t="s">
        <v>66</v>
      </c>
      <c r="E4722" s="753" t="s">
        <v>3</v>
      </c>
      <c r="F4722" s="753" t="s">
        <v>669</v>
      </c>
      <c r="G4722" s="753" t="s">
        <v>67</v>
      </c>
      <c r="H4722" s="753" t="s">
        <v>670</v>
      </c>
      <c r="I4722" s="754" t="s">
        <v>671</v>
      </c>
    </row>
    <row r="4723" spans="1:10" ht="15" customHeight="1">
      <c r="A4723" s="333"/>
      <c r="C4723" s="755" t="s">
        <v>69</v>
      </c>
      <c r="D4723" s="756" t="s">
        <v>672</v>
      </c>
      <c r="E4723" s="756"/>
      <c r="F4723" s="756"/>
      <c r="G4723" s="756"/>
      <c r="H4723" s="756"/>
      <c r="I4723" s="786"/>
    </row>
    <row r="4724" spans="1:10" ht="15" customHeight="1">
      <c r="A4724" s="333"/>
      <c r="C4724" s="833" t="s">
        <v>674</v>
      </c>
      <c r="D4724" s="757" t="s">
        <v>738</v>
      </c>
      <c r="E4724" s="757" t="s">
        <v>9</v>
      </c>
      <c r="F4724" s="760" t="s">
        <v>739</v>
      </c>
      <c r="G4724" s="832">
        <v>0.14560000000000001</v>
      </c>
      <c r="H4724" s="762">
        <v>1</v>
      </c>
      <c r="I4724" s="763">
        <f>G4724*H4724</f>
        <v>0.14560000000000001</v>
      </c>
    </row>
    <row r="4725" spans="1:10" ht="15" customHeight="1">
      <c r="A4725" s="333"/>
      <c r="C4725" s="833">
        <v>2</v>
      </c>
      <c r="D4725" s="757" t="s">
        <v>1484</v>
      </c>
      <c r="E4725" s="757" t="s">
        <v>14</v>
      </c>
      <c r="F4725" s="760" t="s">
        <v>739</v>
      </c>
      <c r="G4725" s="832">
        <v>7.2800000000000004E-2</v>
      </c>
      <c r="H4725" s="762">
        <v>1</v>
      </c>
      <c r="I4725" s="763">
        <f>G4725*H4725</f>
        <v>7.2800000000000004E-2</v>
      </c>
    </row>
    <row r="4726" spans="1:10" ht="15" customHeight="1">
      <c r="A4726" s="333"/>
      <c r="C4726" s="833">
        <v>3</v>
      </c>
      <c r="D4726" s="757" t="s">
        <v>740</v>
      </c>
      <c r="E4726" s="757" t="s">
        <v>32</v>
      </c>
      <c r="F4726" s="760" t="s">
        <v>739</v>
      </c>
      <c r="G4726" s="832">
        <v>1.46E-2</v>
      </c>
      <c r="H4726" s="762">
        <v>1</v>
      </c>
      <c r="I4726" s="763">
        <f>G4726*H4726</f>
        <v>1.46E-2</v>
      </c>
    </row>
    <row r="4727" spans="1:10" ht="15" customHeight="1">
      <c r="A4727" s="333"/>
      <c r="B4727" s="113"/>
      <c r="C4727" s="764" t="s">
        <v>708</v>
      </c>
      <c r="D4727" s="765"/>
      <c r="E4727" s="766"/>
      <c r="F4727" s="766"/>
      <c r="G4727" s="767"/>
      <c r="H4727" s="768"/>
      <c r="I4727" s="208">
        <f>SUM(I4724:I4726)</f>
        <v>0.23300000000000001</v>
      </c>
      <c r="J4727" s="47"/>
    </row>
    <row r="4728" spans="1:10" ht="15" customHeight="1">
      <c r="A4728" s="333"/>
      <c r="C4728" s="755" t="s">
        <v>72</v>
      </c>
      <c r="D4728" s="756" t="s">
        <v>73</v>
      </c>
      <c r="E4728" s="757"/>
      <c r="F4728" s="757"/>
      <c r="G4728" s="757"/>
      <c r="H4728" s="757"/>
      <c r="I4728" s="758"/>
    </row>
    <row r="4729" spans="1:10" ht="15" customHeight="1">
      <c r="A4729" s="333"/>
      <c r="C4729" s="856">
        <v>1</v>
      </c>
      <c r="D4729" s="757" t="s">
        <v>1506</v>
      </c>
      <c r="E4729" s="757"/>
      <c r="F4729" s="757" t="s">
        <v>1497</v>
      </c>
      <c r="G4729" s="795">
        <v>0.16669999999999999</v>
      </c>
      <c r="H4729" s="762">
        <v>1</v>
      </c>
      <c r="I4729" s="763">
        <f>G4729*H4729</f>
        <v>0.16669999999999999</v>
      </c>
    </row>
    <row r="4730" spans="1:10" ht="15" customHeight="1">
      <c r="A4730" s="333"/>
      <c r="C4730" s="856">
        <v>2</v>
      </c>
      <c r="D4730" s="757" t="s">
        <v>1510</v>
      </c>
      <c r="E4730" s="757"/>
      <c r="F4730" s="757" t="s">
        <v>1497</v>
      </c>
      <c r="G4730" s="795">
        <v>0.16669999999999999</v>
      </c>
      <c r="H4730" s="762">
        <v>1</v>
      </c>
      <c r="I4730" s="763">
        <f>G4730*H4730</f>
        <v>0.16669999999999999</v>
      </c>
    </row>
    <row r="4731" spans="1:10" ht="15" customHeight="1">
      <c r="A4731" s="333"/>
      <c r="C4731" s="764" t="s">
        <v>85</v>
      </c>
      <c r="D4731" s="765"/>
      <c r="E4731" s="766"/>
      <c r="F4731" s="766"/>
      <c r="G4731" s="766"/>
      <c r="H4731" s="768"/>
      <c r="I4731" s="208">
        <f>SUM(I4729:I4730)</f>
        <v>0.33339999999999997</v>
      </c>
    </row>
    <row r="4732" spans="1:10" ht="15" customHeight="1">
      <c r="A4732" s="333"/>
      <c r="C4732" s="755" t="s">
        <v>86</v>
      </c>
      <c r="D4732" s="756" t="s">
        <v>87</v>
      </c>
      <c r="E4732" s="757"/>
      <c r="F4732" s="757"/>
      <c r="G4732" s="757"/>
      <c r="H4732" s="757"/>
      <c r="I4732" s="758"/>
    </row>
    <row r="4733" spans="1:10" ht="15" customHeight="1">
      <c r="A4733" s="333"/>
      <c r="C4733" s="836">
        <v>1</v>
      </c>
      <c r="D4733" s="757" t="s">
        <v>1499</v>
      </c>
      <c r="E4733" s="757"/>
      <c r="F4733" s="760" t="s">
        <v>1500</v>
      </c>
      <c r="G4733" s="795">
        <v>7.2800000000000004E-2</v>
      </c>
      <c r="H4733" s="762">
        <v>1</v>
      </c>
      <c r="I4733" s="763">
        <f>G4733*H4733</f>
        <v>7.2800000000000004E-2</v>
      </c>
    </row>
    <row r="4734" spans="1:10" ht="15" customHeight="1">
      <c r="A4734" s="333"/>
      <c r="C4734" s="794">
        <v>2</v>
      </c>
      <c r="D4734" s="757" t="s">
        <v>1501</v>
      </c>
      <c r="E4734" s="757"/>
      <c r="F4734" s="771" t="s">
        <v>746</v>
      </c>
      <c r="G4734" s="795">
        <v>7.2800000000000004E-2</v>
      </c>
      <c r="H4734" s="762">
        <v>1</v>
      </c>
      <c r="I4734" s="763">
        <f>G4734*H4734</f>
        <v>7.2800000000000004E-2</v>
      </c>
    </row>
    <row r="4735" spans="1:10" ht="15" customHeight="1">
      <c r="A4735" s="333"/>
      <c r="C4735" s="764" t="s">
        <v>88</v>
      </c>
      <c r="D4735" s="765"/>
      <c r="E4735" s="766"/>
      <c r="F4735" s="766"/>
      <c r="G4735" s="766"/>
      <c r="H4735" s="768"/>
      <c r="I4735" s="208">
        <f>SUM(I4733:I4734)</f>
        <v>0.14560000000000001</v>
      </c>
    </row>
    <row r="4736" spans="1:10" ht="15" customHeight="1">
      <c r="A4736" s="333"/>
      <c r="C4736" s="773" t="s">
        <v>89</v>
      </c>
      <c r="D4736" s="774" t="s">
        <v>90</v>
      </c>
      <c r="E4736" s="775"/>
      <c r="F4736" s="775"/>
      <c r="G4736" s="775"/>
      <c r="H4736" s="776"/>
      <c r="I4736" s="777">
        <f>I4735+I4731+I4727</f>
        <v>0.71199999999999997</v>
      </c>
    </row>
    <row r="4737" spans="1:10" ht="15" customHeight="1">
      <c r="A4737" s="333"/>
      <c r="C4737" s="797" t="s">
        <v>91</v>
      </c>
      <c r="D4737" s="821" t="s">
        <v>977</v>
      </c>
      <c r="E4737" s="822"/>
      <c r="F4737" s="822"/>
      <c r="G4737" s="823"/>
      <c r="H4737" s="226">
        <f>$M$3</f>
        <v>0.1</v>
      </c>
      <c r="I4737" s="224">
        <f>I4736*H4737</f>
        <v>7.1199999999999999E-2</v>
      </c>
    </row>
    <row r="4738" spans="1:10" ht="15" customHeight="1">
      <c r="A4738" s="333"/>
      <c r="C4738" s="824" t="s">
        <v>93</v>
      </c>
      <c r="D4738" s="825" t="s">
        <v>94</v>
      </c>
      <c r="E4738" s="826"/>
      <c r="F4738" s="826"/>
      <c r="G4738" s="826"/>
      <c r="H4738" s="399"/>
      <c r="I4738" s="303">
        <f>SUM(I4736:I4737)</f>
        <v>0.78320000000000001</v>
      </c>
    </row>
    <row r="4739" spans="1:10" ht="15" customHeight="1">
      <c r="A4739" s="333"/>
      <c r="C4739" s="864"/>
      <c r="D4739" s="865"/>
      <c r="E4739" s="865"/>
      <c r="F4739" s="865"/>
      <c r="G4739" s="865"/>
      <c r="H4739" s="865"/>
      <c r="I4739" s="866"/>
    </row>
    <row r="4740" spans="1:10" ht="15" customHeight="1">
      <c r="A4740" s="333"/>
      <c r="C4740" s="839"/>
      <c r="D4740" s="744"/>
      <c r="E4740" s="744"/>
      <c r="F4740" s="744"/>
      <c r="G4740" s="744"/>
      <c r="H4740" s="744"/>
      <c r="I4740" s="867"/>
    </row>
    <row r="4741" spans="1:10" ht="15" customHeight="1">
      <c r="A4741" s="333"/>
      <c r="C4741" s="781" t="s">
        <v>1522</v>
      </c>
      <c r="D4741" s="828" t="s">
        <v>1523</v>
      </c>
      <c r="E4741" s="854"/>
      <c r="F4741" s="854"/>
      <c r="G4741" s="854"/>
      <c r="H4741" s="855"/>
      <c r="I4741" s="785">
        <f>ROUNDDOWN(I4758,-2)</f>
        <v>0</v>
      </c>
    </row>
    <row r="4742" spans="1:10" ht="34.25" customHeight="1">
      <c r="A4742" s="333"/>
      <c r="C4742" s="752" t="s">
        <v>65</v>
      </c>
      <c r="D4742" s="753" t="s">
        <v>66</v>
      </c>
      <c r="E4742" s="753" t="s">
        <v>3</v>
      </c>
      <c r="F4742" s="753" t="s">
        <v>669</v>
      </c>
      <c r="G4742" s="753" t="s">
        <v>67</v>
      </c>
      <c r="H4742" s="753" t="s">
        <v>670</v>
      </c>
      <c r="I4742" s="754" t="s">
        <v>671</v>
      </c>
    </row>
    <row r="4743" spans="1:10" ht="15" customHeight="1">
      <c r="A4743" s="333"/>
      <c r="C4743" s="755" t="s">
        <v>69</v>
      </c>
      <c r="D4743" s="756" t="s">
        <v>672</v>
      </c>
      <c r="E4743" s="756"/>
      <c r="F4743" s="756"/>
      <c r="G4743" s="756"/>
      <c r="H4743" s="756"/>
      <c r="I4743" s="786"/>
    </row>
    <row r="4744" spans="1:10" ht="15" customHeight="1">
      <c r="A4744" s="333"/>
      <c r="C4744" s="833" t="s">
        <v>674</v>
      </c>
      <c r="D4744" s="757" t="s">
        <v>738</v>
      </c>
      <c r="E4744" s="757" t="s">
        <v>9</v>
      </c>
      <c r="F4744" s="760" t="s">
        <v>739</v>
      </c>
      <c r="G4744" s="832">
        <v>0.1011</v>
      </c>
      <c r="H4744" s="762">
        <v>1</v>
      </c>
      <c r="I4744" s="763">
        <f>G4744*H4744</f>
        <v>0.1011</v>
      </c>
    </row>
    <row r="4745" spans="1:10" ht="15" customHeight="1">
      <c r="A4745" s="333"/>
      <c r="B4745" s="113"/>
      <c r="C4745" s="833">
        <v>2</v>
      </c>
      <c r="D4745" s="757" t="s">
        <v>1484</v>
      </c>
      <c r="E4745" s="757" t="s">
        <v>14</v>
      </c>
      <c r="F4745" s="760" t="s">
        <v>739</v>
      </c>
      <c r="G4745" s="832">
        <v>5.0500000000000003E-2</v>
      </c>
      <c r="H4745" s="762">
        <v>1</v>
      </c>
      <c r="I4745" s="763">
        <f>G4745*H4745</f>
        <v>5.0500000000000003E-2</v>
      </c>
      <c r="J4745" s="47"/>
    </row>
    <row r="4746" spans="1:10" ht="15" customHeight="1">
      <c r="A4746" s="333"/>
      <c r="C4746" s="833">
        <v>3</v>
      </c>
      <c r="D4746" s="757" t="s">
        <v>740</v>
      </c>
      <c r="E4746" s="757" t="s">
        <v>32</v>
      </c>
      <c r="F4746" s="760" t="s">
        <v>739</v>
      </c>
      <c r="G4746" s="832">
        <v>1.01E-2</v>
      </c>
      <c r="H4746" s="762">
        <v>1</v>
      </c>
      <c r="I4746" s="763">
        <f>G4746*H4746</f>
        <v>1.01E-2</v>
      </c>
    </row>
    <row r="4747" spans="1:10" ht="15" customHeight="1">
      <c r="A4747" s="333"/>
      <c r="C4747" s="764" t="s">
        <v>708</v>
      </c>
      <c r="D4747" s="765"/>
      <c r="E4747" s="766"/>
      <c r="F4747" s="766"/>
      <c r="G4747" s="767"/>
      <c r="H4747" s="768"/>
      <c r="I4747" s="208">
        <f>SUM(I4744:I4746)</f>
        <v>0.16170000000000001</v>
      </c>
    </row>
    <row r="4748" spans="1:10" ht="15" customHeight="1">
      <c r="A4748" s="333"/>
      <c r="C4748" s="755" t="s">
        <v>72</v>
      </c>
      <c r="D4748" s="756" t="s">
        <v>73</v>
      </c>
      <c r="E4748" s="757"/>
      <c r="F4748" s="757"/>
      <c r="G4748" s="757"/>
      <c r="H4748" s="757"/>
      <c r="I4748" s="758"/>
    </row>
    <row r="4749" spans="1:10" ht="15" customHeight="1">
      <c r="A4749" s="333"/>
      <c r="C4749" s="856">
        <v>1</v>
      </c>
      <c r="D4749" s="757" t="s">
        <v>1524</v>
      </c>
      <c r="E4749" s="757"/>
      <c r="F4749" s="760" t="s">
        <v>1497</v>
      </c>
      <c r="G4749" s="795">
        <v>0.16669999999999999</v>
      </c>
      <c r="H4749" s="762">
        <v>1</v>
      </c>
      <c r="I4749" s="763">
        <f>G4749*H4749</f>
        <v>0.16669999999999999</v>
      </c>
    </row>
    <row r="4750" spans="1:10" ht="15" customHeight="1">
      <c r="A4750" s="333"/>
      <c r="C4750" s="856">
        <v>2</v>
      </c>
      <c r="D4750" s="757" t="s">
        <v>1525</v>
      </c>
      <c r="E4750" s="757"/>
      <c r="F4750" s="760" t="s">
        <v>1497</v>
      </c>
      <c r="G4750" s="795">
        <v>0.16669999999999999</v>
      </c>
      <c r="H4750" s="762">
        <v>1</v>
      </c>
      <c r="I4750" s="763">
        <f>G4750*H4750</f>
        <v>0.16669999999999999</v>
      </c>
    </row>
    <row r="4751" spans="1:10" ht="15" customHeight="1">
      <c r="A4751" s="333"/>
      <c r="C4751" s="764" t="s">
        <v>85</v>
      </c>
      <c r="D4751" s="765"/>
      <c r="E4751" s="766"/>
      <c r="F4751" s="766"/>
      <c r="G4751" s="766"/>
      <c r="H4751" s="768"/>
      <c r="I4751" s="208">
        <f>SUM(I4749:I4750)</f>
        <v>0.33339999999999997</v>
      </c>
    </row>
    <row r="4752" spans="1:10" ht="15" customHeight="1">
      <c r="A4752" s="333"/>
      <c r="C4752" s="755" t="s">
        <v>86</v>
      </c>
      <c r="D4752" s="756" t="s">
        <v>87</v>
      </c>
      <c r="E4752" s="757"/>
      <c r="F4752" s="757"/>
      <c r="G4752" s="757"/>
      <c r="H4752" s="757"/>
      <c r="I4752" s="758"/>
    </row>
    <row r="4753" spans="1:10" ht="15" customHeight="1">
      <c r="A4753" s="333"/>
      <c r="C4753" s="836">
        <v>1</v>
      </c>
      <c r="D4753" s="757" t="s">
        <v>1499</v>
      </c>
      <c r="E4753" s="757"/>
      <c r="F4753" s="760" t="s">
        <v>1500</v>
      </c>
      <c r="G4753" s="795">
        <v>5.0500000000000003E-2</v>
      </c>
      <c r="H4753" s="762">
        <v>1</v>
      </c>
      <c r="I4753" s="763">
        <f>G4753*H4753</f>
        <v>5.0500000000000003E-2</v>
      </c>
    </row>
    <row r="4754" spans="1:10" ht="15" customHeight="1">
      <c r="A4754" s="333"/>
      <c r="C4754" s="794">
        <v>2</v>
      </c>
      <c r="D4754" s="757" t="s">
        <v>1513</v>
      </c>
      <c r="E4754" s="757"/>
      <c r="F4754" s="771" t="s">
        <v>746</v>
      </c>
      <c r="G4754" s="795">
        <v>5.0500000000000003E-2</v>
      </c>
      <c r="H4754" s="762">
        <v>1</v>
      </c>
      <c r="I4754" s="763">
        <f>G4754*H4754</f>
        <v>5.0500000000000003E-2</v>
      </c>
    </row>
    <row r="4755" spans="1:10" ht="15" customHeight="1">
      <c r="A4755" s="333"/>
      <c r="C4755" s="764" t="s">
        <v>88</v>
      </c>
      <c r="D4755" s="765"/>
      <c r="E4755" s="766"/>
      <c r="F4755" s="766"/>
      <c r="G4755" s="766"/>
      <c r="H4755" s="768"/>
      <c r="I4755" s="208">
        <f>SUM(I4753:I4754)</f>
        <v>0.10100000000000001</v>
      </c>
    </row>
    <row r="4756" spans="1:10" ht="15" customHeight="1">
      <c r="A4756" s="333"/>
      <c r="C4756" s="773" t="s">
        <v>89</v>
      </c>
      <c r="D4756" s="774" t="s">
        <v>90</v>
      </c>
      <c r="E4756" s="775"/>
      <c r="F4756" s="775"/>
      <c r="G4756" s="775"/>
      <c r="H4756" s="776"/>
      <c r="I4756" s="777">
        <f>I4755+I4751+I4747</f>
        <v>0.59610000000000007</v>
      </c>
    </row>
    <row r="4757" spans="1:10" ht="15" customHeight="1">
      <c r="A4757" s="333"/>
      <c r="C4757" s="797" t="s">
        <v>91</v>
      </c>
      <c r="D4757" s="821" t="s">
        <v>977</v>
      </c>
      <c r="E4757" s="822"/>
      <c r="F4757" s="822"/>
      <c r="G4757" s="823"/>
      <c r="H4757" s="226">
        <f>$M$3</f>
        <v>0.1</v>
      </c>
      <c r="I4757" s="224">
        <f>I4756*H4757</f>
        <v>5.961000000000001E-2</v>
      </c>
    </row>
    <row r="4758" spans="1:10" ht="15" customHeight="1">
      <c r="A4758" s="333"/>
      <c r="C4758" s="824" t="s">
        <v>93</v>
      </c>
      <c r="D4758" s="825" t="s">
        <v>94</v>
      </c>
      <c r="E4758" s="826"/>
      <c r="F4758" s="826"/>
      <c r="G4758" s="826"/>
      <c r="H4758" s="399"/>
      <c r="I4758" s="303">
        <f>SUM(I4756:I4757)</f>
        <v>0.65571000000000013</v>
      </c>
    </row>
    <row r="4759" spans="1:10" ht="15" customHeight="1">
      <c r="A4759" s="333"/>
      <c r="C4759" s="839"/>
      <c r="D4759" s="744"/>
      <c r="E4759" s="744"/>
      <c r="F4759" s="744"/>
      <c r="G4759" s="744"/>
      <c r="H4759" s="744"/>
      <c r="I4759" s="831"/>
    </row>
    <row r="4760" spans="1:10" ht="15" customHeight="1">
      <c r="A4760" s="333"/>
      <c r="C4760" s="853" t="s">
        <v>1526</v>
      </c>
      <c r="D4760" s="828" t="s">
        <v>1527</v>
      </c>
      <c r="E4760" s="854"/>
      <c r="F4760" s="854"/>
      <c r="G4760" s="854"/>
      <c r="H4760" s="855"/>
      <c r="I4760" s="785">
        <f>ROUNDDOWN(I4777,-2)</f>
        <v>0</v>
      </c>
    </row>
    <row r="4761" spans="1:10" ht="31.75" customHeight="1">
      <c r="A4761" s="333"/>
      <c r="C4761" s="861" t="s">
        <v>65</v>
      </c>
      <c r="D4761" s="862" t="s">
        <v>66</v>
      </c>
      <c r="E4761" s="788" t="s">
        <v>3</v>
      </c>
      <c r="F4761" s="788" t="s">
        <v>669</v>
      </c>
      <c r="G4761" s="788" t="s">
        <v>67</v>
      </c>
      <c r="H4761" s="788" t="s">
        <v>670</v>
      </c>
      <c r="I4761" s="789" t="s">
        <v>671</v>
      </c>
    </row>
    <row r="4762" spans="1:10" ht="15" customHeight="1">
      <c r="A4762" s="333"/>
      <c r="C4762" s="755" t="s">
        <v>69</v>
      </c>
      <c r="D4762" s="791" t="s">
        <v>672</v>
      </c>
      <c r="E4762" s="791"/>
      <c r="F4762" s="791"/>
      <c r="G4762" s="791"/>
      <c r="H4762" s="791"/>
      <c r="I4762" s="838"/>
    </row>
    <row r="4763" spans="1:10" ht="15" customHeight="1">
      <c r="A4763" s="333"/>
      <c r="C4763" s="833" t="s">
        <v>674</v>
      </c>
      <c r="D4763" s="757" t="s">
        <v>738</v>
      </c>
      <c r="E4763" s="757" t="s">
        <v>9</v>
      </c>
      <c r="F4763" s="760" t="s">
        <v>739</v>
      </c>
      <c r="G4763" s="832">
        <v>0.1026</v>
      </c>
      <c r="H4763" s="762">
        <v>1</v>
      </c>
      <c r="I4763" s="763">
        <f>G4763*H4763</f>
        <v>0.1026</v>
      </c>
      <c r="J4763" s="47"/>
    </row>
    <row r="4764" spans="1:10" ht="15" customHeight="1">
      <c r="A4764" s="333"/>
      <c r="C4764" s="833">
        <v>2</v>
      </c>
      <c r="D4764" s="757" t="s">
        <v>1484</v>
      </c>
      <c r="E4764" s="757" t="s">
        <v>14</v>
      </c>
      <c r="F4764" s="760" t="s">
        <v>739</v>
      </c>
      <c r="G4764" s="832">
        <v>5.1299999999999998E-2</v>
      </c>
      <c r="H4764" s="762">
        <v>1</v>
      </c>
      <c r="I4764" s="763">
        <f>G4764*H4764</f>
        <v>5.1299999999999998E-2</v>
      </c>
    </row>
    <row r="4765" spans="1:10" ht="15" customHeight="1">
      <c r="A4765" s="333"/>
      <c r="C4765" s="833">
        <v>3</v>
      </c>
      <c r="D4765" s="757" t="s">
        <v>740</v>
      </c>
      <c r="E4765" s="757" t="s">
        <v>32</v>
      </c>
      <c r="F4765" s="760" t="s">
        <v>739</v>
      </c>
      <c r="G4765" s="832">
        <v>1.03E-2</v>
      </c>
      <c r="H4765" s="762">
        <v>1</v>
      </c>
      <c r="I4765" s="763">
        <f>G4765*H4765</f>
        <v>1.03E-2</v>
      </c>
    </row>
    <row r="4766" spans="1:10" ht="15" customHeight="1">
      <c r="A4766" s="333"/>
      <c r="C4766" s="764" t="s">
        <v>708</v>
      </c>
      <c r="D4766" s="765"/>
      <c r="E4766" s="766"/>
      <c r="F4766" s="766"/>
      <c r="G4766" s="767"/>
      <c r="H4766" s="768"/>
      <c r="I4766" s="208">
        <f>SUM(I4763:I4765)</f>
        <v>0.16419999999999998</v>
      </c>
    </row>
    <row r="4767" spans="1:10" ht="15" customHeight="1">
      <c r="A4767" s="333"/>
      <c r="C4767" s="755" t="s">
        <v>72</v>
      </c>
      <c r="D4767" s="756" t="s">
        <v>73</v>
      </c>
      <c r="E4767" s="757"/>
      <c r="F4767" s="757"/>
      <c r="G4767" s="757"/>
      <c r="H4767" s="757"/>
      <c r="I4767" s="758"/>
    </row>
    <row r="4768" spans="1:10" ht="15" customHeight="1">
      <c r="A4768" s="333"/>
      <c r="C4768" s="856">
        <v>1</v>
      </c>
      <c r="D4768" s="757" t="s">
        <v>1528</v>
      </c>
      <c r="E4768" s="757"/>
      <c r="F4768" s="760" t="s">
        <v>1497</v>
      </c>
      <c r="G4768" s="795">
        <v>0.16669999999999999</v>
      </c>
      <c r="H4768" s="762">
        <v>1</v>
      </c>
      <c r="I4768" s="763">
        <f>G4768*H4768</f>
        <v>0.16669999999999999</v>
      </c>
    </row>
    <row r="4769" spans="1:10" ht="15" customHeight="1">
      <c r="A4769" s="333"/>
      <c r="C4769" s="856">
        <v>2</v>
      </c>
      <c r="D4769" s="757" t="s">
        <v>1529</v>
      </c>
      <c r="E4769" s="757"/>
      <c r="F4769" s="760" t="s">
        <v>1497</v>
      </c>
      <c r="G4769" s="795">
        <v>0.16669999999999999</v>
      </c>
      <c r="H4769" s="762">
        <v>1</v>
      </c>
      <c r="I4769" s="763">
        <f>G4769*H4769</f>
        <v>0.16669999999999999</v>
      </c>
    </row>
    <row r="4770" spans="1:10" ht="15" customHeight="1">
      <c r="A4770" s="333"/>
      <c r="C4770" s="764" t="s">
        <v>85</v>
      </c>
      <c r="D4770" s="765"/>
      <c r="E4770" s="766"/>
      <c r="F4770" s="766"/>
      <c r="G4770" s="766"/>
      <c r="H4770" s="768"/>
      <c r="I4770" s="208">
        <f>SUM(I4768:I4769)</f>
        <v>0.33339999999999997</v>
      </c>
    </row>
    <row r="4771" spans="1:10" ht="15" customHeight="1">
      <c r="A4771" s="333"/>
      <c r="C4771" s="755" t="s">
        <v>86</v>
      </c>
      <c r="D4771" s="756" t="s">
        <v>87</v>
      </c>
      <c r="E4771" s="757"/>
      <c r="F4771" s="757"/>
      <c r="G4771" s="757"/>
      <c r="H4771" s="757"/>
      <c r="I4771" s="758"/>
    </row>
    <row r="4772" spans="1:10" ht="15" customHeight="1">
      <c r="A4772" s="333"/>
      <c r="C4772" s="836">
        <v>1</v>
      </c>
      <c r="D4772" s="757" t="s">
        <v>1499</v>
      </c>
      <c r="E4772" s="757"/>
      <c r="F4772" s="760" t="s">
        <v>1500</v>
      </c>
      <c r="G4772" s="795">
        <v>5.1299999999999998E-2</v>
      </c>
      <c r="H4772" s="762">
        <v>1</v>
      </c>
      <c r="I4772" s="763">
        <f>G4772*H4772</f>
        <v>5.1299999999999998E-2</v>
      </c>
    </row>
    <row r="4773" spans="1:10" ht="15" customHeight="1">
      <c r="A4773" s="333"/>
      <c r="C4773" s="794">
        <v>2</v>
      </c>
      <c r="D4773" s="757" t="s">
        <v>1513</v>
      </c>
      <c r="E4773" s="757"/>
      <c r="F4773" s="771" t="s">
        <v>746</v>
      </c>
      <c r="G4773" s="795">
        <v>5.1299999999999998E-2</v>
      </c>
      <c r="H4773" s="762">
        <v>1</v>
      </c>
      <c r="I4773" s="763">
        <f>G4773*H4773</f>
        <v>5.1299999999999998E-2</v>
      </c>
    </row>
    <row r="4774" spans="1:10" ht="15" customHeight="1">
      <c r="A4774" s="333"/>
      <c r="C4774" s="764" t="s">
        <v>88</v>
      </c>
      <c r="D4774" s="765"/>
      <c r="E4774" s="766"/>
      <c r="F4774" s="766"/>
      <c r="G4774" s="766"/>
      <c r="H4774" s="768"/>
      <c r="I4774" s="208">
        <f>SUM(I4772:I4773)</f>
        <v>0.1026</v>
      </c>
    </row>
    <row r="4775" spans="1:10" ht="15" customHeight="1">
      <c r="A4775" s="333"/>
      <c r="C4775" s="773" t="s">
        <v>89</v>
      </c>
      <c r="D4775" s="774" t="s">
        <v>90</v>
      </c>
      <c r="E4775" s="775"/>
      <c r="F4775" s="775"/>
      <c r="G4775" s="775"/>
      <c r="H4775" s="776"/>
      <c r="I4775" s="777">
        <f>I4774+I4770+I4766</f>
        <v>0.60019999999999996</v>
      </c>
    </row>
    <row r="4776" spans="1:10" ht="15" customHeight="1">
      <c r="A4776" s="333"/>
      <c r="C4776" s="797" t="s">
        <v>91</v>
      </c>
      <c r="D4776" s="821" t="s">
        <v>977</v>
      </c>
      <c r="E4776" s="822"/>
      <c r="F4776" s="822"/>
      <c r="G4776" s="823"/>
      <c r="H4776" s="226">
        <f>$M$3</f>
        <v>0.1</v>
      </c>
      <c r="I4776" s="224">
        <f>I4775*H4776</f>
        <v>6.0019999999999997E-2</v>
      </c>
    </row>
    <row r="4777" spans="1:10" ht="15" customHeight="1">
      <c r="A4777" s="333"/>
      <c r="C4777" s="824" t="s">
        <v>93</v>
      </c>
      <c r="D4777" s="825" t="s">
        <v>94</v>
      </c>
      <c r="E4777" s="826"/>
      <c r="F4777" s="826"/>
      <c r="G4777" s="826"/>
      <c r="H4777" s="399"/>
      <c r="I4777" s="303">
        <f>SUM(I4775:I4776)</f>
        <v>0.66021999999999992</v>
      </c>
    </row>
    <row r="4778" spans="1:10" ht="15" customHeight="1">
      <c r="A4778" s="333"/>
      <c r="C4778" s="839"/>
      <c r="D4778" s="744"/>
      <c r="E4778" s="744"/>
      <c r="F4778" s="744"/>
      <c r="G4778" s="744"/>
      <c r="H4778" s="744"/>
      <c r="I4778" s="831"/>
    </row>
    <row r="4779" spans="1:10" ht="15" customHeight="1">
      <c r="A4779" s="333"/>
      <c r="C4779" s="781" t="s">
        <v>1530</v>
      </c>
      <c r="D4779" s="829" t="s">
        <v>1531</v>
      </c>
      <c r="E4779" s="854"/>
      <c r="F4779" s="854"/>
      <c r="G4779" s="854"/>
      <c r="H4779" s="855"/>
      <c r="I4779" s="785">
        <f>ROUNDDOWN(I4796,-2)</f>
        <v>0</v>
      </c>
    </row>
    <row r="4780" spans="1:10" ht="31.75" customHeight="1">
      <c r="A4780" s="333"/>
      <c r="C4780" s="752" t="s">
        <v>65</v>
      </c>
      <c r="D4780" s="753" t="s">
        <v>66</v>
      </c>
      <c r="E4780" s="753" t="s">
        <v>3</v>
      </c>
      <c r="F4780" s="753" t="s">
        <v>669</v>
      </c>
      <c r="G4780" s="753" t="s">
        <v>67</v>
      </c>
      <c r="H4780" s="753" t="s">
        <v>670</v>
      </c>
      <c r="I4780" s="754" t="s">
        <v>671</v>
      </c>
    </row>
    <row r="4781" spans="1:10" ht="15" customHeight="1">
      <c r="A4781" s="333"/>
      <c r="C4781" s="755" t="s">
        <v>69</v>
      </c>
      <c r="D4781" s="756" t="s">
        <v>672</v>
      </c>
      <c r="E4781" s="756"/>
      <c r="F4781" s="756"/>
      <c r="G4781" s="756"/>
      <c r="H4781" s="756"/>
      <c r="I4781" s="786"/>
    </row>
    <row r="4782" spans="1:10" ht="15" customHeight="1">
      <c r="A4782" s="333"/>
      <c r="B4782" s="343"/>
      <c r="C4782" s="833" t="s">
        <v>674</v>
      </c>
      <c r="D4782" s="757" t="s">
        <v>738</v>
      </c>
      <c r="E4782" s="757" t="s">
        <v>9</v>
      </c>
      <c r="F4782" s="760" t="s">
        <v>739</v>
      </c>
      <c r="G4782" s="832">
        <v>0.1211</v>
      </c>
      <c r="H4782" s="762">
        <v>1</v>
      </c>
      <c r="I4782" s="763">
        <f>G4782*H4782</f>
        <v>0.1211</v>
      </c>
      <c r="J4782" s="47"/>
    </row>
    <row r="4783" spans="1:10" ht="15" customHeight="1">
      <c r="A4783" s="333"/>
      <c r="C4783" s="833">
        <v>2</v>
      </c>
      <c r="D4783" s="757" t="s">
        <v>1484</v>
      </c>
      <c r="E4783" s="757" t="s">
        <v>14</v>
      </c>
      <c r="F4783" s="760" t="s">
        <v>739</v>
      </c>
      <c r="G4783" s="832">
        <v>6.0499999999999998E-2</v>
      </c>
      <c r="H4783" s="762">
        <v>1</v>
      </c>
      <c r="I4783" s="763">
        <f>G4783*H4783</f>
        <v>6.0499999999999998E-2</v>
      </c>
    </row>
    <row r="4784" spans="1:10" ht="15" customHeight="1">
      <c r="A4784" s="333"/>
      <c r="C4784" s="833">
        <v>3</v>
      </c>
      <c r="D4784" s="757" t="s">
        <v>740</v>
      </c>
      <c r="E4784" s="757" t="s">
        <v>32</v>
      </c>
      <c r="F4784" s="760" t="s">
        <v>739</v>
      </c>
      <c r="G4784" s="832">
        <v>1.21E-2</v>
      </c>
      <c r="H4784" s="762">
        <v>1</v>
      </c>
      <c r="I4784" s="763">
        <f>G4784*H4784</f>
        <v>1.21E-2</v>
      </c>
    </row>
    <row r="4785" spans="1:9" ht="15" customHeight="1">
      <c r="A4785" s="333"/>
      <c r="C4785" s="764" t="s">
        <v>708</v>
      </c>
      <c r="D4785" s="765"/>
      <c r="E4785" s="766"/>
      <c r="F4785" s="766"/>
      <c r="G4785" s="767"/>
      <c r="H4785" s="768"/>
      <c r="I4785" s="208">
        <f>SUM(I4782:I4784)</f>
        <v>0.19369999999999998</v>
      </c>
    </row>
    <row r="4786" spans="1:9" ht="15" customHeight="1">
      <c r="A4786" s="333"/>
      <c r="C4786" s="755" t="s">
        <v>72</v>
      </c>
      <c r="D4786" s="756" t="s">
        <v>73</v>
      </c>
      <c r="E4786" s="757"/>
      <c r="F4786" s="757"/>
      <c r="G4786" s="757"/>
      <c r="H4786" s="757"/>
      <c r="I4786" s="758"/>
    </row>
    <row r="4787" spans="1:9" ht="15" customHeight="1">
      <c r="A4787" s="333"/>
      <c r="C4787" s="856">
        <v>1</v>
      </c>
      <c r="D4787" s="757" t="s">
        <v>1506</v>
      </c>
      <c r="E4787" s="757"/>
      <c r="F4787" s="760" t="s">
        <v>1497</v>
      </c>
      <c r="G4787" s="795">
        <v>0.16669999999999999</v>
      </c>
      <c r="H4787" s="762">
        <v>1</v>
      </c>
      <c r="I4787" s="763">
        <f>G4787*H4787</f>
        <v>0.16669999999999999</v>
      </c>
    </row>
    <row r="4788" spans="1:9" ht="15" customHeight="1">
      <c r="A4788" s="333"/>
      <c r="C4788" s="856">
        <v>2</v>
      </c>
      <c r="D4788" s="757" t="s">
        <v>1510</v>
      </c>
      <c r="E4788" s="757"/>
      <c r="F4788" s="760" t="s">
        <v>1497</v>
      </c>
      <c r="G4788" s="795">
        <v>0.16669999999999999</v>
      </c>
      <c r="H4788" s="762">
        <v>1</v>
      </c>
      <c r="I4788" s="763">
        <f>G4788*H4788</f>
        <v>0.16669999999999999</v>
      </c>
    </row>
    <row r="4789" spans="1:9" ht="15" customHeight="1">
      <c r="A4789" s="333"/>
      <c r="C4789" s="764" t="s">
        <v>85</v>
      </c>
      <c r="D4789" s="765"/>
      <c r="E4789" s="766"/>
      <c r="F4789" s="766"/>
      <c r="G4789" s="766"/>
      <c r="H4789" s="768"/>
      <c r="I4789" s="208">
        <f>SUM(I4787:I4788)</f>
        <v>0.33339999999999997</v>
      </c>
    </row>
    <row r="4790" spans="1:9" ht="15" customHeight="1">
      <c r="A4790" s="333"/>
      <c r="C4790" s="755" t="s">
        <v>86</v>
      </c>
      <c r="D4790" s="756" t="s">
        <v>87</v>
      </c>
      <c r="E4790" s="757"/>
      <c r="F4790" s="757"/>
      <c r="G4790" s="757"/>
      <c r="H4790" s="757"/>
      <c r="I4790" s="758"/>
    </row>
    <row r="4791" spans="1:9" ht="15" customHeight="1">
      <c r="A4791" s="333"/>
      <c r="C4791" s="836">
        <v>1</v>
      </c>
      <c r="D4791" s="757" t="s">
        <v>1499</v>
      </c>
      <c r="E4791" s="757"/>
      <c r="F4791" s="760" t="s">
        <v>1500</v>
      </c>
      <c r="G4791" s="795">
        <v>6.0499999999999998E-2</v>
      </c>
      <c r="H4791" s="762">
        <v>1</v>
      </c>
      <c r="I4791" s="763">
        <f>G4791*H4791</f>
        <v>6.0499999999999998E-2</v>
      </c>
    </row>
    <row r="4792" spans="1:9" ht="15" customHeight="1">
      <c r="A4792" s="333"/>
      <c r="C4792" s="794">
        <v>2</v>
      </c>
      <c r="D4792" s="757" t="s">
        <v>1513</v>
      </c>
      <c r="E4792" s="757"/>
      <c r="F4792" s="771" t="s">
        <v>746</v>
      </c>
      <c r="G4792" s="795">
        <v>6.0499999999999998E-2</v>
      </c>
      <c r="H4792" s="762">
        <v>1</v>
      </c>
      <c r="I4792" s="763">
        <f>G4792*H4792</f>
        <v>6.0499999999999998E-2</v>
      </c>
    </row>
    <row r="4793" spans="1:9" ht="15" customHeight="1">
      <c r="A4793" s="333"/>
      <c r="C4793" s="764" t="s">
        <v>88</v>
      </c>
      <c r="D4793" s="765"/>
      <c r="E4793" s="766"/>
      <c r="F4793" s="766"/>
      <c r="G4793" s="766"/>
      <c r="H4793" s="768"/>
      <c r="I4793" s="208">
        <f>SUM(I4791:I4792)</f>
        <v>0.121</v>
      </c>
    </row>
    <row r="4794" spans="1:9" ht="15" customHeight="1">
      <c r="A4794" s="333"/>
      <c r="C4794" s="773" t="s">
        <v>89</v>
      </c>
      <c r="D4794" s="774" t="s">
        <v>90</v>
      </c>
      <c r="E4794" s="775"/>
      <c r="F4794" s="775"/>
      <c r="G4794" s="775"/>
      <c r="H4794" s="776"/>
      <c r="I4794" s="777">
        <f>I4793+I4789+I4785</f>
        <v>0.6480999999999999</v>
      </c>
    </row>
    <row r="4795" spans="1:9" ht="15" customHeight="1">
      <c r="A4795" s="333"/>
      <c r="C4795" s="797" t="s">
        <v>91</v>
      </c>
      <c r="D4795" s="821" t="s">
        <v>977</v>
      </c>
      <c r="E4795" s="822"/>
      <c r="F4795" s="822"/>
      <c r="G4795" s="823"/>
      <c r="H4795" s="226">
        <f>$M$3</f>
        <v>0.1</v>
      </c>
      <c r="I4795" s="224">
        <f>I4794*H4795</f>
        <v>6.4809999999999993E-2</v>
      </c>
    </row>
    <row r="4796" spans="1:9" ht="15" customHeight="1">
      <c r="A4796" s="333"/>
      <c r="C4796" s="824" t="s">
        <v>93</v>
      </c>
      <c r="D4796" s="825" t="s">
        <v>94</v>
      </c>
      <c r="E4796" s="826"/>
      <c r="F4796" s="826"/>
      <c r="G4796" s="826"/>
      <c r="H4796" s="399"/>
      <c r="I4796" s="303">
        <f>SUM(I4794:I4795)</f>
        <v>0.71290999999999993</v>
      </c>
    </row>
    <row r="4797" spans="1:9" ht="15" customHeight="1">
      <c r="A4797" s="333"/>
      <c r="C4797" s="839"/>
      <c r="D4797" s="744"/>
      <c r="E4797" s="744"/>
      <c r="F4797" s="744"/>
      <c r="G4797" s="744"/>
      <c r="H4797" s="744"/>
      <c r="I4797" s="831"/>
    </row>
    <row r="4798" spans="1:9" ht="15" customHeight="1">
      <c r="A4798" s="333"/>
      <c r="C4798" s="781" t="s">
        <v>1532</v>
      </c>
      <c r="D4798" s="829" t="s">
        <v>1533</v>
      </c>
      <c r="E4798" s="829"/>
      <c r="F4798" s="829"/>
      <c r="G4798" s="829"/>
      <c r="H4798" s="829"/>
      <c r="I4798" s="785">
        <f>ROUNDDOWN(I4815,-2)</f>
        <v>0</v>
      </c>
    </row>
    <row r="4799" spans="1:9" ht="28.75" customHeight="1">
      <c r="A4799" s="333"/>
      <c r="C4799" s="752" t="s">
        <v>65</v>
      </c>
      <c r="D4799" s="753" t="s">
        <v>66</v>
      </c>
      <c r="E4799" s="753" t="s">
        <v>3</v>
      </c>
      <c r="F4799" s="753" t="s">
        <v>669</v>
      </c>
      <c r="G4799" s="753" t="s">
        <v>67</v>
      </c>
      <c r="H4799" s="868" t="s">
        <v>670</v>
      </c>
      <c r="I4799" s="802" t="s">
        <v>671</v>
      </c>
    </row>
    <row r="4800" spans="1:9" ht="15" customHeight="1">
      <c r="A4800" s="333"/>
      <c r="C4800" s="755" t="s">
        <v>69</v>
      </c>
      <c r="D4800" s="756" t="s">
        <v>672</v>
      </c>
      <c r="E4800" s="757"/>
      <c r="F4800" s="757"/>
      <c r="G4800" s="757"/>
      <c r="H4800" s="757"/>
      <c r="I4800" s="793"/>
    </row>
    <row r="4801" spans="1:10" ht="15" customHeight="1">
      <c r="A4801" s="333"/>
      <c r="B4801" s="343"/>
      <c r="C4801" s="833" t="s">
        <v>674</v>
      </c>
      <c r="D4801" s="757" t="s">
        <v>738</v>
      </c>
      <c r="E4801" s="757" t="s">
        <v>9</v>
      </c>
      <c r="F4801" s="760" t="s">
        <v>739</v>
      </c>
      <c r="G4801" s="832">
        <v>0.13389999999999999</v>
      </c>
      <c r="H4801" s="762">
        <v>1</v>
      </c>
      <c r="I4801" s="763">
        <f>G4801*H4801</f>
        <v>0.13389999999999999</v>
      </c>
      <c r="J4801" s="47"/>
    </row>
    <row r="4802" spans="1:10" ht="15" customHeight="1">
      <c r="A4802" s="333"/>
      <c r="C4802" s="833">
        <v>2</v>
      </c>
      <c r="D4802" s="757" t="s">
        <v>1484</v>
      </c>
      <c r="E4802" s="757" t="s">
        <v>14</v>
      </c>
      <c r="F4802" s="760" t="s">
        <v>739</v>
      </c>
      <c r="G4802" s="832">
        <v>6.6900000000000001E-2</v>
      </c>
      <c r="H4802" s="762">
        <v>1</v>
      </c>
      <c r="I4802" s="763">
        <f>G4802*H4802</f>
        <v>6.6900000000000001E-2</v>
      </c>
    </row>
    <row r="4803" spans="1:10" ht="15" customHeight="1">
      <c r="A4803" s="333"/>
      <c r="C4803" s="833">
        <v>3</v>
      </c>
      <c r="D4803" s="757" t="s">
        <v>740</v>
      </c>
      <c r="E4803" s="757" t="s">
        <v>32</v>
      </c>
      <c r="F4803" s="760" t="s">
        <v>739</v>
      </c>
      <c r="G4803" s="832">
        <v>1.34E-2</v>
      </c>
      <c r="H4803" s="762">
        <v>1</v>
      </c>
      <c r="I4803" s="763">
        <f>G4803*H4803</f>
        <v>1.34E-2</v>
      </c>
    </row>
    <row r="4804" spans="1:10" ht="15" customHeight="1">
      <c r="A4804" s="333"/>
      <c r="C4804" s="764" t="s">
        <v>708</v>
      </c>
      <c r="D4804" s="765"/>
      <c r="E4804" s="766"/>
      <c r="F4804" s="766"/>
      <c r="G4804" s="767"/>
      <c r="H4804" s="768"/>
      <c r="I4804" s="208">
        <f>SUM(I4801:I4803)</f>
        <v>0.21419999999999997</v>
      </c>
    </row>
    <row r="4805" spans="1:10" ht="15" customHeight="1">
      <c r="A4805" s="333"/>
      <c r="C4805" s="755" t="s">
        <v>72</v>
      </c>
      <c r="D4805" s="756" t="s">
        <v>73</v>
      </c>
      <c r="E4805" s="757"/>
      <c r="F4805" s="757"/>
      <c r="G4805" s="757"/>
      <c r="H4805" s="757"/>
      <c r="I4805" s="758"/>
    </row>
    <row r="4806" spans="1:10" ht="15" customHeight="1">
      <c r="A4806" s="333"/>
      <c r="C4806" s="856">
        <v>1</v>
      </c>
      <c r="D4806" s="757" t="s">
        <v>1506</v>
      </c>
      <c r="E4806" s="757"/>
      <c r="F4806" s="757" t="s">
        <v>1497</v>
      </c>
      <c r="G4806" s="795">
        <v>0.16669999999999999</v>
      </c>
      <c r="H4806" s="762">
        <v>1</v>
      </c>
      <c r="I4806" s="763">
        <f>G4806*H4806</f>
        <v>0.16669999999999999</v>
      </c>
    </row>
    <row r="4807" spans="1:10" ht="15" customHeight="1">
      <c r="A4807" s="333"/>
      <c r="C4807" s="856">
        <v>2</v>
      </c>
      <c r="D4807" s="757" t="s">
        <v>1510</v>
      </c>
      <c r="E4807" s="757"/>
      <c r="F4807" s="757" t="s">
        <v>1497</v>
      </c>
      <c r="G4807" s="795">
        <v>0.16669999999999999</v>
      </c>
      <c r="H4807" s="762">
        <v>1</v>
      </c>
      <c r="I4807" s="763">
        <f>G4807*H4807</f>
        <v>0.16669999999999999</v>
      </c>
    </row>
    <row r="4808" spans="1:10" ht="15" customHeight="1">
      <c r="A4808" s="333"/>
      <c r="C4808" s="764" t="s">
        <v>85</v>
      </c>
      <c r="D4808" s="765"/>
      <c r="E4808" s="766"/>
      <c r="F4808" s="766"/>
      <c r="G4808" s="766"/>
      <c r="H4808" s="768"/>
      <c r="I4808" s="208">
        <f>SUM(I4806:I4807)</f>
        <v>0.33339999999999997</v>
      </c>
    </row>
    <row r="4809" spans="1:10" ht="15" customHeight="1">
      <c r="A4809" s="333"/>
      <c r="C4809" s="755" t="s">
        <v>86</v>
      </c>
      <c r="D4809" s="756" t="s">
        <v>87</v>
      </c>
      <c r="E4809" s="757"/>
      <c r="F4809" s="757"/>
      <c r="G4809" s="757"/>
      <c r="H4809" s="757"/>
      <c r="I4809" s="758"/>
    </row>
    <row r="4810" spans="1:10" ht="15" customHeight="1">
      <c r="A4810" s="333"/>
      <c r="C4810" s="836">
        <v>1</v>
      </c>
      <c r="D4810" s="757" t="s">
        <v>1499</v>
      </c>
      <c r="E4810" s="757"/>
      <c r="F4810" s="760" t="s">
        <v>1500</v>
      </c>
      <c r="G4810" s="795">
        <v>6.6900000000000001E-2</v>
      </c>
      <c r="H4810" s="762">
        <v>1</v>
      </c>
      <c r="I4810" s="763">
        <f>G4810*H4810</f>
        <v>6.6900000000000001E-2</v>
      </c>
    </row>
    <row r="4811" spans="1:10" ht="15" customHeight="1">
      <c r="A4811" s="333"/>
      <c r="C4811" s="794">
        <v>2</v>
      </c>
      <c r="D4811" s="757" t="s">
        <v>1513</v>
      </c>
      <c r="E4811" s="757"/>
      <c r="F4811" s="771" t="s">
        <v>746</v>
      </c>
      <c r="G4811" s="795">
        <v>6.6900000000000001E-2</v>
      </c>
      <c r="H4811" s="762">
        <v>1</v>
      </c>
      <c r="I4811" s="763">
        <f>G4811*H4811</f>
        <v>6.6900000000000001E-2</v>
      </c>
    </row>
    <row r="4812" spans="1:10" ht="15" customHeight="1">
      <c r="A4812" s="333"/>
      <c r="C4812" s="764" t="s">
        <v>88</v>
      </c>
      <c r="D4812" s="765"/>
      <c r="E4812" s="766"/>
      <c r="F4812" s="766"/>
      <c r="G4812" s="766"/>
      <c r="H4812" s="768"/>
      <c r="I4812" s="208">
        <f>SUM(I4810:I4811)</f>
        <v>0.1338</v>
      </c>
    </row>
    <row r="4813" spans="1:10" ht="15" customHeight="1">
      <c r="A4813" s="333"/>
      <c r="C4813" s="773" t="s">
        <v>89</v>
      </c>
      <c r="D4813" s="774" t="s">
        <v>90</v>
      </c>
      <c r="E4813" s="775"/>
      <c r="F4813" s="775"/>
      <c r="G4813" s="775"/>
      <c r="H4813" s="776"/>
      <c r="I4813" s="777">
        <f>I4812+I4808+I4804</f>
        <v>0.68139999999999989</v>
      </c>
    </row>
    <row r="4814" spans="1:10" ht="15" customHeight="1">
      <c r="A4814" s="333"/>
      <c r="C4814" s="797" t="s">
        <v>91</v>
      </c>
      <c r="D4814" s="821" t="s">
        <v>977</v>
      </c>
      <c r="E4814" s="822"/>
      <c r="F4814" s="822"/>
      <c r="G4814" s="823"/>
      <c r="H4814" s="226">
        <f>$M$3</f>
        <v>0.1</v>
      </c>
      <c r="I4814" s="224">
        <f>I4813*H4814</f>
        <v>6.8139999999999992E-2</v>
      </c>
    </row>
    <row r="4815" spans="1:10" ht="15" customHeight="1">
      <c r="A4815" s="333"/>
      <c r="C4815" s="824" t="s">
        <v>93</v>
      </c>
      <c r="D4815" s="825" t="s">
        <v>94</v>
      </c>
      <c r="E4815" s="826"/>
      <c r="F4815" s="826"/>
      <c r="G4815" s="826"/>
      <c r="H4815" s="399"/>
      <c r="I4815" s="303">
        <f>SUM(I4813:I4814)</f>
        <v>0.74953999999999987</v>
      </c>
    </row>
    <row r="4816" spans="1:10" ht="15" customHeight="1">
      <c r="A4816" s="333"/>
      <c r="C4816" s="839"/>
      <c r="D4816" s="744"/>
      <c r="E4816" s="744"/>
      <c r="F4816" s="744"/>
      <c r="G4816" s="744"/>
      <c r="H4816" s="744"/>
      <c r="I4816" s="831"/>
    </row>
    <row r="4817" spans="1:10" ht="15" customHeight="1">
      <c r="A4817" s="333"/>
      <c r="C4817" s="781" t="s">
        <v>1534</v>
      </c>
      <c r="D4817" s="829" t="s">
        <v>1535</v>
      </c>
      <c r="E4817" s="854"/>
      <c r="F4817" s="854"/>
      <c r="G4817" s="854"/>
      <c r="H4817" s="855"/>
      <c r="I4817" s="785">
        <f>ROUNDDOWN(I4834,-2)</f>
        <v>0</v>
      </c>
    </row>
    <row r="4818" spans="1:10" ht="36.5" customHeight="1">
      <c r="A4818" s="333"/>
      <c r="C4818" s="752" t="s">
        <v>65</v>
      </c>
      <c r="D4818" s="753" t="s">
        <v>66</v>
      </c>
      <c r="E4818" s="753" t="s">
        <v>3</v>
      </c>
      <c r="F4818" s="753" t="s">
        <v>669</v>
      </c>
      <c r="G4818" s="753" t="s">
        <v>67</v>
      </c>
      <c r="H4818" s="753" t="s">
        <v>670</v>
      </c>
      <c r="I4818" s="754" t="s">
        <v>671</v>
      </c>
    </row>
    <row r="4819" spans="1:10" ht="15" customHeight="1">
      <c r="A4819" s="333"/>
      <c r="C4819" s="755" t="s">
        <v>69</v>
      </c>
      <c r="D4819" s="756" t="s">
        <v>672</v>
      </c>
      <c r="E4819" s="757"/>
      <c r="F4819" s="757"/>
      <c r="G4819" s="757"/>
      <c r="H4819" s="757"/>
      <c r="I4819" s="758"/>
    </row>
    <row r="4820" spans="1:10" ht="15" customHeight="1">
      <c r="A4820" s="333"/>
      <c r="B4820" s="343"/>
      <c r="C4820" s="833" t="s">
        <v>674</v>
      </c>
      <c r="D4820" s="757" t="s">
        <v>738</v>
      </c>
      <c r="E4820" s="757" t="s">
        <v>9</v>
      </c>
      <c r="F4820" s="760" t="s">
        <v>739</v>
      </c>
      <c r="G4820" s="832">
        <v>0.1356</v>
      </c>
      <c r="H4820" s="762">
        <v>1</v>
      </c>
      <c r="I4820" s="763">
        <f>G4820*H4820</f>
        <v>0.1356</v>
      </c>
      <c r="J4820" s="47"/>
    </row>
    <row r="4821" spans="1:10" ht="15" customHeight="1">
      <c r="A4821" s="333"/>
      <c r="C4821" s="833">
        <v>2</v>
      </c>
      <c r="D4821" s="757" t="s">
        <v>1484</v>
      </c>
      <c r="E4821" s="757" t="s">
        <v>14</v>
      </c>
      <c r="F4821" s="760" t="s">
        <v>739</v>
      </c>
      <c r="G4821" s="832">
        <v>6.7799999999999999E-2</v>
      </c>
      <c r="H4821" s="762">
        <v>1</v>
      </c>
      <c r="I4821" s="763">
        <f>G4821*H4821</f>
        <v>6.7799999999999999E-2</v>
      </c>
    </row>
    <row r="4822" spans="1:10" ht="15" customHeight="1">
      <c r="A4822" s="333"/>
      <c r="C4822" s="833">
        <v>3</v>
      </c>
      <c r="D4822" s="757" t="s">
        <v>740</v>
      </c>
      <c r="E4822" s="757" t="s">
        <v>32</v>
      </c>
      <c r="F4822" s="760" t="s">
        <v>739</v>
      </c>
      <c r="G4822" s="832">
        <v>1.3599999999999999E-2</v>
      </c>
      <c r="H4822" s="762">
        <v>1</v>
      </c>
      <c r="I4822" s="763">
        <f>G4822*H4822</f>
        <v>1.3599999999999999E-2</v>
      </c>
    </row>
    <row r="4823" spans="1:10" ht="15" customHeight="1">
      <c r="A4823" s="333"/>
      <c r="C4823" s="764" t="s">
        <v>708</v>
      </c>
      <c r="D4823" s="765"/>
      <c r="E4823" s="766"/>
      <c r="F4823" s="766"/>
      <c r="G4823" s="767"/>
      <c r="H4823" s="768"/>
      <c r="I4823" s="208">
        <f>SUM(I4820:I4822)</f>
        <v>0.217</v>
      </c>
    </row>
    <row r="4824" spans="1:10" ht="15" customHeight="1">
      <c r="A4824" s="333"/>
      <c r="C4824" s="755" t="s">
        <v>72</v>
      </c>
      <c r="D4824" s="756" t="s">
        <v>73</v>
      </c>
      <c r="E4824" s="757"/>
      <c r="F4824" s="757"/>
      <c r="G4824" s="757"/>
      <c r="H4824" s="757"/>
      <c r="I4824" s="758"/>
    </row>
    <row r="4825" spans="1:10" ht="15" customHeight="1">
      <c r="A4825" s="333"/>
      <c r="C4825" s="856">
        <v>1</v>
      </c>
      <c r="D4825" s="757" t="s">
        <v>1506</v>
      </c>
      <c r="E4825" s="757"/>
      <c r="F4825" s="757" t="s">
        <v>1497</v>
      </c>
      <c r="G4825" s="795">
        <v>0.16669999999999999</v>
      </c>
      <c r="H4825" s="762">
        <v>1</v>
      </c>
      <c r="I4825" s="763">
        <f>G4825*H4825</f>
        <v>0.16669999999999999</v>
      </c>
    </row>
    <row r="4826" spans="1:10" ht="15" customHeight="1">
      <c r="A4826" s="333"/>
      <c r="C4826" s="856">
        <v>2</v>
      </c>
      <c r="D4826" s="757" t="s">
        <v>1510</v>
      </c>
      <c r="E4826" s="757"/>
      <c r="F4826" s="757" t="s">
        <v>1497</v>
      </c>
      <c r="G4826" s="795">
        <v>0.16669999999999999</v>
      </c>
      <c r="H4826" s="762">
        <v>1</v>
      </c>
      <c r="I4826" s="763">
        <f>G4826*H4826</f>
        <v>0.16669999999999999</v>
      </c>
    </row>
    <row r="4827" spans="1:10" ht="15" customHeight="1">
      <c r="A4827" s="333"/>
      <c r="C4827" s="764" t="s">
        <v>85</v>
      </c>
      <c r="D4827" s="765"/>
      <c r="E4827" s="766"/>
      <c r="F4827" s="766"/>
      <c r="G4827" s="766"/>
      <c r="H4827" s="768"/>
      <c r="I4827" s="208">
        <f>SUM(I4825:I4826)</f>
        <v>0.33339999999999997</v>
      </c>
    </row>
    <row r="4828" spans="1:10" ht="15" customHeight="1">
      <c r="A4828" s="333"/>
      <c r="C4828" s="755" t="s">
        <v>86</v>
      </c>
      <c r="D4828" s="756" t="s">
        <v>87</v>
      </c>
      <c r="E4828" s="757"/>
      <c r="F4828" s="757"/>
      <c r="G4828" s="757"/>
      <c r="H4828" s="757"/>
      <c r="I4828" s="758"/>
    </row>
    <row r="4829" spans="1:10" ht="15" customHeight="1">
      <c r="A4829" s="333"/>
      <c r="C4829" s="836">
        <v>1</v>
      </c>
      <c r="D4829" s="757" t="s">
        <v>1499</v>
      </c>
      <c r="E4829" s="757"/>
      <c r="F4829" s="760" t="s">
        <v>1500</v>
      </c>
      <c r="G4829" s="795">
        <v>6.7799999999999999E-2</v>
      </c>
      <c r="H4829" s="762">
        <v>1</v>
      </c>
      <c r="I4829" s="763">
        <f>G4829*H4829</f>
        <v>6.7799999999999999E-2</v>
      </c>
    </row>
    <row r="4830" spans="1:10" ht="15" customHeight="1">
      <c r="A4830" s="333"/>
      <c r="C4830" s="794">
        <v>2</v>
      </c>
      <c r="D4830" s="757" t="s">
        <v>1513</v>
      </c>
      <c r="E4830" s="757"/>
      <c r="F4830" s="771" t="s">
        <v>746</v>
      </c>
      <c r="G4830" s="795">
        <v>6.7799999999999999E-2</v>
      </c>
      <c r="H4830" s="762">
        <v>1</v>
      </c>
      <c r="I4830" s="763">
        <f>G4830*H4830</f>
        <v>6.7799999999999999E-2</v>
      </c>
    </row>
    <row r="4831" spans="1:10" ht="15" customHeight="1">
      <c r="A4831" s="333"/>
      <c r="C4831" s="764" t="s">
        <v>88</v>
      </c>
      <c r="D4831" s="765"/>
      <c r="E4831" s="766"/>
      <c r="F4831" s="766"/>
      <c r="G4831" s="766"/>
      <c r="H4831" s="768"/>
      <c r="I4831" s="208">
        <f>SUM(I4829:I4830)</f>
        <v>0.1356</v>
      </c>
    </row>
    <row r="4832" spans="1:10" ht="15" customHeight="1">
      <c r="A4832" s="333"/>
      <c r="C4832" s="773" t="s">
        <v>89</v>
      </c>
      <c r="D4832" s="774" t="s">
        <v>90</v>
      </c>
      <c r="E4832" s="775"/>
      <c r="F4832" s="775"/>
      <c r="G4832" s="775"/>
      <c r="H4832" s="776"/>
      <c r="I4832" s="777">
        <f>I4831+I4827+I4823</f>
        <v>0.68599999999999994</v>
      </c>
    </row>
    <row r="4833" spans="1:10" ht="15" customHeight="1">
      <c r="A4833" s="333"/>
      <c r="C4833" s="797" t="s">
        <v>91</v>
      </c>
      <c r="D4833" s="821" t="s">
        <v>977</v>
      </c>
      <c r="E4833" s="822"/>
      <c r="F4833" s="822"/>
      <c r="G4833" s="823"/>
      <c r="H4833" s="226">
        <f>$M$3</f>
        <v>0.1</v>
      </c>
      <c r="I4833" s="224">
        <f>I4832*H4833</f>
        <v>6.8599999999999994E-2</v>
      </c>
    </row>
    <row r="4834" spans="1:10" ht="15" customHeight="1">
      <c r="A4834" s="333"/>
      <c r="C4834" s="824" t="s">
        <v>93</v>
      </c>
      <c r="D4834" s="825" t="s">
        <v>94</v>
      </c>
      <c r="E4834" s="826"/>
      <c r="F4834" s="826"/>
      <c r="G4834" s="826"/>
      <c r="H4834" s="399"/>
      <c r="I4834" s="303">
        <f>SUM(I4832:I4833)</f>
        <v>0.75459999999999994</v>
      </c>
    </row>
    <row r="4835" spans="1:10" ht="15" customHeight="1">
      <c r="A4835" s="333"/>
      <c r="C4835" s="839"/>
      <c r="D4835" s="744"/>
      <c r="E4835" s="744"/>
      <c r="F4835" s="744"/>
      <c r="G4835" s="744"/>
      <c r="H4835" s="744"/>
      <c r="I4835" s="831"/>
    </row>
    <row r="4836" spans="1:10" ht="15" customHeight="1">
      <c r="A4836" s="333"/>
      <c r="C4836" s="781" t="s">
        <v>1536</v>
      </c>
      <c r="D4836" s="1369" t="s">
        <v>1537</v>
      </c>
      <c r="E4836" s="1370"/>
      <c r="F4836" s="1370"/>
      <c r="G4836" s="1370"/>
      <c r="H4836" s="1371"/>
      <c r="I4836" s="785">
        <f>ROUNDDOWN(I4853,-2)</f>
        <v>0</v>
      </c>
    </row>
    <row r="4837" spans="1:10" ht="33" customHeight="1">
      <c r="A4837" s="333"/>
      <c r="C4837" s="752" t="s">
        <v>65</v>
      </c>
      <c r="D4837" s="753" t="s">
        <v>66</v>
      </c>
      <c r="E4837" s="753" t="s">
        <v>3</v>
      </c>
      <c r="F4837" s="753" t="s">
        <v>669</v>
      </c>
      <c r="G4837" s="753" t="s">
        <v>67</v>
      </c>
      <c r="H4837" s="753" t="s">
        <v>670</v>
      </c>
      <c r="I4837" s="754" t="s">
        <v>671</v>
      </c>
    </row>
    <row r="4838" spans="1:10" ht="15" customHeight="1">
      <c r="A4838" s="333"/>
      <c r="C4838" s="755" t="s">
        <v>69</v>
      </c>
      <c r="D4838" s="756" t="s">
        <v>672</v>
      </c>
      <c r="E4838" s="756"/>
      <c r="F4838" s="756"/>
      <c r="G4838" s="756"/>
      <c r="H4838" s="756"/>
      <c r="I4838" s="786"/>
    </row>
    <row r="4839" spans="1:10" ht="15" customHeight="1">
      <c r="A4839" s="333"/>
      <c r="B4839" s="343"/>
      <c r="C4839" s="833" t="s">
        <v>674</v>
      </c>
      <c r="D4839" s="757" t="s">
        <v>738</v>
      </c>
      <c r="E4839" s="757" t="s">
        <v>9</v>
      </c>
      <c r="F4839" s="760" t="s">
        <v>739</v>
      </c>
      <c r="G4839" s="832">
        <v>0.1384</v>
      </c>
      <c r="H4839" s="762">
        <v>1</v>
      </c>
      <c r="I4839" s="763">
        <f>G4839*H4839</f>
        <v>0.1384</v>
      </c>
      <c r="J4839" s="47"/>
    </row>
    <row r="4840" spans="1:10" ht="15" customHeight="1">
      <c r="A4840" s="333"/>
      <c r="C4840" s="833">
        <v>2</v>
      </c>
      <c r="D4840" s="757" t="s">
        <v>1484</v>
      </c>
      <c r="E4840" s="757" t="s">
        <v>14</v>
      </c>
      <c r="F4840" s="760" t="s">
        <v>739</v>
      </c>
      <c r="G4840" s="832">
        <v>6.9199999999999998E-2</v>
      </c>
      <c r="H4840" s="762">
        <v>1</v>
      </c>
      <c r="I4840" s="763">
        <f>G4840*H4840</f>
        <v>6.9199999999999998E-2</v>
      </c>
    </row>
    <row r="4841" spans="1:10" ht="15" customHeight="1">
      <c r="A4841" s="333"/>
      <c r="C4841" s="833">
        <v>3</v>
      </c>
      <c r="D4841" s="757" t="s">
        <v>740</v>
      </c>
      <c r="E4841" s="757" t="s">
        <v>32</v>
      </c>
      <c r="F4841" s="760" t="s">
        <v>739</v>
      </c>
      <c r="G4841" s="832">
        <v>1.38E-2</v>
      </c>
      <c r="H4841" s="762">
        <v>1</v>
      </c>
      <c r="I4841" s="763">
        <f>G4841*H4841</f>
        <v>1.38E-2</v>
      </c>
    </row>
    <row r="4842" spans="1:10" ht="15" customHeight="1">
      <c r="A4842" s="333"/>
      <c r="C4842" s="764" t="s">
        <v>708</v>
      </c>
      <c r="D4842" s="765"/>
      <c r="E4842" s="766"/>
      <c r="F4842" s="766"/>
      <c r="G4842" s="767"/>
      <c r="H4842" s="768"/>
      <c r="I4842" s="208">
        <f>SUM(I4839:I4841)</f>
        <v>0.22140000000000001</v>
      </c>
    </row>
    <row r="4843" spans="1:10" ht="15" customHeight="1">
      <c r="A4843" s="333"/>
      <c r="C4843" s="755" t="s">
        <v>72</v>
      </c>
      <c r="D4843" s="756" t="s">
        <v>73</v>
      </c>
      <c r="E4843" s="757"/>
      <c r="F4843" s="757"/>
      <c r="G4843" s="757"/>
      <c r="H4843" s="757"/>
      <c r="I4843" s="758"/>
    </row>
    <row r="4844" spans="1:10" ht="15" customHeight="1">
      <c r="A4844" s="333"/>
      <c r="C4844" s="856">
        <v>1</v>
      </c>
      <c r="D4844" s="757" t="s">
        <v>1506</v>
      </c>
      <c r="E4844" s="757"/>
      <c r="F4844" s="757" t="s">
        <v>1497</v>
      </c>
      <c r="G4844" s="757">
        <v>0.16669999999999999</v>
      </c>
      <c r="H4844" s="762">
        <v>1</v>
      </c>
      <c r="I4844" s="763">
        <f>G4844*H4844</f>
        <v>0.16669999999999999</v>
      </c>
    </row>
    <row r="4845" spans="1:10" ht="15" customHeight="1">
      <c r="A4845" s="333"/>
      <c r="C4845" s="856">
        <v>2</v>
      </c>
      <c r="D4845" s="757" t="s">
        <v>1510</v>
      </c>
      <c r="E4845" s="757"/>
      <c r="F4845" s="757" t="s">
        <v>1497</v>
      </c>
      <c r="G4845" s="757">
        <v>0.16669999999999999</v>
      </c>
      <c r="H4845" s="762">
        <v>1</v>
      </c>
      <c r="I4845" s="763">
        <f>G4845*H4845</f>
        <v>0.16669999999999999</v>
      </c>
    </row>
    <row r="4846" spans="1:10" ht="15" customHeight="1">
      <c r="A4846" s="333"/>
      <c r="C4846" s="764" t="s">
        <v>85</v>
      </c>
      <c r="D4846" s="765"/>
      <c r="E4846" s="766"/>
      <c r="F4846" s="766"/>
      <c r="G4846" s="766"/>
      <c r="H4846" s="768"/>
      <c r="I4846" s="208">
        <f>SUM(I4844:I4845)</f>
        <v>0.33339999999999997</v>
      </c>
    </row>
    <row r="4847" spans="1:10" ht="15" customHeight="1">
      <c r="A4847" s="333"/>
      <c r="C4847" s="755" t="s">
        <v>86</v>
      </c>
      <c r="D4847" s="756" t="s">
        <v>87</v>
      </c>
      <c r="E4847" s="757"/>
      <c r="F4847" s="757"/>
      <c r="G4847" s="757"/>
      <c r="H4847" s="757"/>
      <c r="I4847" s="758"/>
    </row>
    <row r="4848" spans="1:10" ht="15" customHeight="1">
      <c r="A4848" s="333"/>
      <c r="C4848" s="836">
        <v>1</v>
      </c>
      <c r="D4848" s="757" t="s">
        <v>1499</v>
      </c>
      <c r="E4848" s="757"/>
      <c r="F4848" s="760" t="s">
        <v>1500</v>
      </c>
      <c r="G4848" s="795">
        <v>6.9199999999999998E-2</v>
      </c>
      <c r="H4848" s="762">
        <v>1</v>
      </c>
      <c r="I4848" s="763">
        <f>G4848*H4848</f>
        <v>6.9199999999999998E-2</v>
      </c>
    </row>
    <row r="4849" spans="1:10" ht="15" customHeight="1">
      <c r="A4849" s="333"/>
      <c r="C4849" s="794">
        <v>2</v>
      </c>
      <c r="D4849" s="757" t="s">
        <v>1513</v>
      </c>
      <c r="E4849" s="757"/>
      <c r="F4849" s="771" t="s">
        <v>746</v>
      </c>
      <c r="G4849" s="795">
        <v>6.9199999999999998E-2</v>
      </c>
      <c r="H4849" s="762">
        <v>1</v>
      </c>
      <c r="I4849" s="763">
        <f>G4849*H4849</f>
        <v>6.9199999999999998E-2</v>
      </c>
    </row>
    <row r="4850" spans="1:10" ht="15" customHeight="1">
      <c r="A4850" s="333"/>
      <c r="C4850" s="764" t="s">
        <v>88</v>
      </c>
      <c r="D4850" s="765"/>
      <c r="E4850" s="766"/>
      <c r="F4850" s="766"/>
      <c r="G4850" s="766"/>
      <c r="H4850" s="768"/>
      <c r="I4850" s="208">
        <f>SUM(I4848:I4849)</f>
        <v>0.1384</v>
      </c>
    </row>
    <row r="4851" spans="1:10" ht="15" customHeight="1">
      <c r="A4851" s="333"/>
      <c r="C4851" s="773" t="s">
        <v>89</v>
      </c>
      <c r="D4851" s="774" t="s">
        <v>90</v>
      </c>
      <c r="E4851" s="775"/>
      <c r="F4851" s="775"/>
      <c r="G4851" s="775"/>
      <c r="H4851" s="776"/>
      <c r="I4851" s="777">
        <f>I4850+I4846+I4842</f>
        <v>0.69320000000000004</v>
      </c>
    </row>
    <row r="4852" spans="1:10" ht="15" customHeight="1">
      <c r="A4852" s="333"/>
      <c r="C4852" s="797" t="s">
        <v>91</v>
      </c>
      <c r="D4852" s="821" t="s">
        <v>977</v>
      </c>
      <c r="E4852" s="822"/>
      <c r="F4852" s="822"/>
      <c r="G4852" s="823"/>
      <c r="H4852" s="226">
        <f>$M$3</f>
        <v>0.1</v>
      </c>
      <c r="I4852" s="224">
        <f>I4851*H4852</f>
        <v>6.9320000000000007E-2</v>
      </c>
    </row>
    <row r="4853" spans="1:10" ht="15" customHeight="1">
      <c r="A4853" s="333"/>
      <c r="C4853" s="824" t="s">
        <v>93</v>
      </c>
      <c r="D4853" s="825" t="s">
        <v>94</v>
      </c>
      <c r="E4853" s="826"/>
      <c r="F4853" s="826"/>
      <c r="G4853" s="826"/>
      <c r="H4853" s="399"/>
      <c r="I4853" s="303">
        <f>SUM(I4851:I4852)</f>
        <v>0.76252000000000009</v>
      </c>
    </row>
    <row r="4854" spans="1:10" ht="15" customHeight="1">
      <c r="A4854" s="333"/>
      <c r="C4854" s="839"/>
      <c r="D4854" s="744"/>
      <c r="E4854" s="744"/>
      <c r="F4854" s="744"/>
      <c r="G4854" s="744"/>
      <c r="H4854" s="744"/>
      <c r="I4854" s="831"/>
    </row>
    <row r="4855" spans="1:10" ht="15" customHeight="1">
      <c r="A4855" s="333"/>
      <c r="C4855" s="839"/>
      <c r="D4855" s="744"/>
      <c r="E4855" s="744"/>
      <c r="F4855" s="744"/>
      <c r="G4855" s="744"/>
      <c r="H4855" s="744"/>
      <c r="I4855" s="831"/>
    </row>
    <row r="4856" spans="1:10" ht="15" customHeight="1">
      <c r="A4856" s="333"/>
      <c r="C4856" s="781" t="s">
        <v>1538</v>
      </c>
      <c r="D4856" s="828" t="s">
        <v>1539</v>
      </c>
      <c r="E4856" s="854"/>
      <c r="F4856" s="854"/>
      <c r="G4856" s="854"/>
      <c r="H4856" s="854"/>
      <c r="I4856" s="785">
        <f>ROUNDDOWN(I4871,-2)</f>
        <v>0</v>
      </c>
    </row>
    <row r="4857" spans="1:10" s="118" customFormat="1" ht="36.5" customHeight="1">
      <c r="A4857" s="333"/>
      <c r="B4857" s="334"/>
      <c r="C4857" s="752" t="s">
        <v>65</v>
      </c>
      <c r="D4857" s="753" t="s">
        <v>66</v>
      </c>
      <c r="E4857" s="753" t="s">
        <v>3</v>
      </c>
      <c r="F4857" s="753" t="s">
        <v>669</v>
      </c>
      <c r="G4857" s="753" t="s">
        <v>67</v>
      </c>
      <c r="H4857" s="753" t="s">
        <v>670</v>
      </c>
      <c r="I4857" s="754" t="s">
        <v>671</v>
      </c>
      <c r="J4857" s="346"/>
    </row>
    <row r="4858" spans="1:10" ht="15" customHeight="1">
      <c r="A4858" s="333"/>
      <c r="C4858" s="755" t="s">
        <v>69</v>
      </c>
      <c r="D4858" s="756" t="s">
        <v>672</v>
      </c>
      <c r="E4858" s="756"/>
      <c r="F4858" s="756"/>
      <c r="G4858" s="756"/>
      <c r="H4858" s="756"/>
      <c r="I4858" s="786"/>
      <c r="J4858" s="47"/>
    </row>
    <row r="4859" spans="1:10" ht="15" customHeight="1">
      <c r="A4859" s="333"/>
      <c r="C4859" s="833" t="s">
        <v>674</v>
      </c>
      <c r="D4859" s="757" t="s">
        <v>738</v>
      </c>
      <c r="E4859" s="757" t="s">
        <v>9</v>
      </c>
      <c r="F4859" s="760" t="s">
        <v>739</v>
      </c>
      <c r="G4859" s="832">
        <v>2.01E-2</v>
      </c>
      <c r="H4859" s="762">
        <v>1</v>
      </c>
      <c r="I4859" s="763">
        <f>G4859*H4859</f>
        <v>2.01E-2</v>
      </c>
    </row>
    <row r="4860" spans="1:10" ht="15" customHeight="1">
      <c r="A4860" s="333"/>
      <c r="C4860" s="833">
        <v>2</v>
      </c>
      <c r="D4860" s="757" t="s">
        <v>1484</v>
      </c>
      <c r="E4860" s="757" t="s">
        <v>14</v>
      </c>
      <c r="F4860" s="760" t="s">
        <v>739</v>
      </c>
      <c r="G4860" s="832">
        <v>2.01E-2</v>
      </c>
      <c r="H4860" s="762">
        <v>1</v>
      </c>
      <c r="I4860" s="763">
        <f>G4860*H4860</f>
        <v>2.01E-2</v>
      </c>
    </row>
    <row r="4861" spans="1:10" ht="15" customHeight="1">
      <c r="A4861" s="333"/>
      <c r="C4861" s="833">
        <v>3</v>
      </c>
      <c r="D4861" s="757" t="s">
        <v>740</v>
      </c>
      <c r="E4861" s="757" t="s">
        <v>32</v>
      </c>
      <c r="F4861" s="760" t="s">
        <v>739</v>
      </c>
      <c r="G4861" s="832">
        <v>2E-3</v>
      </c>
      <c r="H4861" s="762">
        <v>1</v>
      </c>
      <c r="I4861" s="763">
        <f>G4861*H4861</f>
        <v>2E-3</v>
      </c>
    </row>
    <row r="4862" spans="1:10" ht="15" customHeight="1">
      <c r="A4862" s="333"/>
      <c r="C4862" s="764" t="s">
        <v>708</v>
      </c>
      <c r="D4862" s="765"/>
      <c r="E4862" s="766"/>
      <c r="F4862" s="766"/>
      <c r="G4862" s="767"/>
      <c r="H4862" s="768"/>
      <c r="I4862" s="208">
        <f>SUM(I4859:I4861)</f>
        <v>4.2200000000000001E-2</v>
      </c>
    </row>
    <row r="4863" spans="1:10" ht="15" customHeight="1">
      <c r="A4863" s="333"/>
      <c r="C4863" s="755" t="s">
        <v>72</v>
      </c>
      <c r="D4863" s="756" t="s">
        <v>73</v>
      </c>
      <c r="E4863" s="757"/>
      <c r="F4863" s="757"/>
      <c r="G4863" s="795"/>
      <c r="H4863" s="757"/>
      <c r="I4863" s="758"/>
    </row>
    <row r="4864" spans="1:10" ht="15" customHeight="1">
      <c r="A4864" s="333"/>
      <c r="C4864" s="856">
        <v>1</v>
      </c>
      <c r="D4864" s="757" t="s">
        <v>1540</v>
      </c>
      <c r="E4864" s="757"/>
      <c r="F4864" s="760" t="s">
        <v>1541</v>
      </c>
      <c r="G4864" s="795">
        <v>0.23549999999999999</v>
      </c>
      <c r="H4864" s="762">
        <v>1</v>
      </c>
      <c r="I4864" s="763">
        <f>G4864*H4864</f>
        <v>0.23549999999999999</v>
      </c>
    </row>
    <row r="4865" spans="1:10" ht="15" customHeight="1">
      <c r="A4865" s="333"/>
      <c r="C4865" s="764" t="s">
        <v>85</v>
      </c>
      <c r="D4865" s="765"/>
      <c r="E4865" s="766"/>
      <c r="F4865" s="766"/>
      <c r="G4865" s="766"/>
      <c r="H4865" s="768"/>
      <c r="I4865" s="208">
        <f>SUM(I4864)</f>
        <v>0.23549999999999999</v>
      </c>
    </row>
    <row r="4866" spans="1:10" ht="15" customHeight="1">
      <c r="A4866" s="333"/>
      <c r="C4866" s="755" t="s">
        <v>86</v>
      </c>
      <c r="D4866" s="756" t="s">
        <v>87</v>
      </c>
      <c r="E4866" s="757"/>
      <c r="F4866" s="757"/>
      <c r="G4866" s="757"/>
      <c r="H4866" s="757"/>
      <c r="I4866" s="758"/>
    </row>
    <row r="4867" spans="1:10" ht="15" customHeight="1">
      <c r="A4867" s="333"/>
      <c r="C4867" s="836">
        <v>1</v>
      </c>
      <c r="D4867" s="757" t="s">
        <v>1542</v>
      </c>
      <c r="E4867" s="757"/>
      <c r="F4867" s="760" t="s">
        <v>1500</v>
      </c>
      <c r="G4867" s="795">
        <v>2.01E-2</v>
      </c>
      <c r="H4867" s="762">
        <v>1</v>
      </c>
      <c r="I4867" s="763">
        <f>G4867*H4867</f>
        <v>2.01E-2</v>
      </c>
    </row>
    <row r="4868" spans="1:10" ht="15" customHeight="1">
      <c r="A4868" s="333"/>
      <c r="C4868" s="764" t="s">
        <v>88</v>
      </c>
      <c r="D4868" s="765"/>
      <c r="E4868" s="766"/>
      <c r="F4868" s="766"/>
      <c r="G4868" s="766"/>
      <c r="H4868" s="768"/>
      <c r="I4868" s="208">
        <f>SUM(I4867)</f>
        <v>2.01E-2</v>
      </c>
    </row>
    <row r="4869" spans="1:10" ht="15" customHeight="1">
      <c r="A4869" s="333"/>
      <c r="C4869" s="773" t="s">
        <v>89</v>
      </c>
      <c r="D4869" s="774" t="s">
        <v>90</v>
      </c>
      <c r="E4869" s="775"/>
      <c r="F4869" s="775"/>
      <c r="G4869" s="775"/>
      <c r="H4869" s="776"/>
      <c r="I4869" s="777">
        <f>I4868+I4865+I4862</f>
        <v>0.29780000000000001</v>
      </c>
    </row>
    <row r="4870" spans="1:10" ht="15" customHeight="1">
      <c r="A4870" s="333"/>
      <c r="C4870" s="797" t="s">
        <v>91</v>
      </c>
      <c r="D4870" s="821" t="s">
        <v>977</v>
      </c>
      <c r="E4870" s="822"/>
      <c r="F4870" s="822"/>
      <c r="G4870" s="823"/>
      <c r="H4870" s="226">
        <f>$M$3</f>
        <v>0.1</v>
      </c>
      <c r="I4870" s="224">
        <f>I4869*H4870</f>
        <v>2.9780000000000001E-2</v>
      </c>
    </row>
    <row r="4871" spans="1:10" ht="15" customHeight="1">
      <c r="A4871" s="333"/>
      <c r="C4871" s="824" t="s">
        <v>93</v>
      </c>
      <c r="D4871" s="825" t="s">
        <v>94</v>
      </c>
      <c r="E4871" s="826"/>
      <c r="F4871" s="826"/>
      <c r="G4871" s="826"/>
      <c r="H4871" s="399"/>
      <c r="I4871" s="303">
        <f>SUM(I4869:I4870)</f>
        <v>0.32757999999999998</v>
      </c>
    </row>
    <row r="4872" spans="1:10" ht="15" customHeight="1">
      <c r="A4872" s="333"/>
      <c r="C4872" s="839"/>
      <c r="D4872" s="744"/>
      <c r="E4872" s="744"/>
      <c r="F4872" s="744"/>
      <c r="G4872" s="744"/>
      <c r="H4872" s="744"/>
      <c r="I4872" s="831"/>
    </row>
    <row r="4873" spans="1:10" ht="15" customHeight="1">
      <c r="A4873" s="333"/>
      <c r="C4873" s="839"/>
      <c r="D4873" s="744"/>
      <c r="E4873" s="744"/>
      <c r="F4873" s="744"/>
      <c r="G4873" s="744"/>
      <c r="H4873" s="744"/>
      <c r="I4873" s="831"/>
    </row>
    <row r="4874" spans="1:10" ht="15" customHeight="1">
      <c r="A4874" s="333"/>
      <c r="C4874" s="781" t="s">
        <v>1543</v>
      </c>
      <c r="D4874" s="829" t="s">
        <v>1544</v>
      </c>
      <c r="E4874" s="854"/>
      <c r="F4874" s="854"/>
      <c r="G4874" s="854"/>
      <c r="H4874" s="855"/>
      <c r="I4874" s="869">
        <f>ROUNDDOWN(I4889,-2)</f>
        <v>0</v>
      </c>
    </row>
    <row r="4875" spans="1:10" ht="34.25" customHeight="1">
      <c r="A4875" s="333"/>
      <c r="C4875" s="752" t="s">
        <v>65</v>
      </c>
      <c r="D4875" s="753" t="s">
        <v>66</v>
      </c>
      <c r="E4875" s="753" t="s">
        <v>3</v>
      </c>
      <c r="F4875" s="753" t="s">
        <v>669</v>
      </c>
      <c r="G4875" s="753" t="s">
        <v>67</v>
      </c>
      <c r="H4875" s="753" t="s">
        <v>670</v>
      </c>
      <c r="I4875" s="754" t="s">
        <v>671</v>
      </c>
    </row>
    <row r="4876" spans="1:10" ht="15" customHeight="1">
      <c r="A4876" s="333"/>
      <c r="B4876" s="113"/>
      <c r="C4876" s="755" t="s">
        <v>69</v>
      </c>
      <c r="D4876" s="756" t="s">
        <v>672</v>
      </c>
      <c r="E4876" s="756"/>
      <c r="F4876" s="756"/>
      <c r="G4876" s="756"/>
      <c r="H4876" s="756"/>
      <c r="I4876" s="786"/>
      <c r="J4876" s="47"/>
    </row>
    <row r="4877" spans="1:10" ht="15" customHeight="1">
      <c r="A4877" s="333"/>
      <c r="C4877" s="833" t="s">
        <v>674</v>
      </c>
      <c r="D4877" s="757" t="s">
        <v>738</v>
      </c>
      <c r="E4877" s="757" t="s">
        <v>9</v>
      </c>
      <c r="F4877" s="760" t="s">
        <v>739</v>
      </c>
      <c r="G4877" s="832">
        <v>1.4200000000000001E-2</v>
      </c>
      <c r="H4877" s="762">
        <v>1</v>
      </c>
      <c r="I4877" s="763">
        <f>G4877*H4877</f>
        <v>1.4200000000000001E-2</v>
      </c>
    </row>
    <row r="4878" spans="1:10" ht="15" customHeight="1">
      <c r="A4878" s="333"/>
      <c r="C4878" s="833">
        <v>2</v>
      </c>
      <c r="D4878" s="757" t="s">
        <v>1484</v>
      </c>
      <c r="E4878" s="757" t="s">
        <v>14</v>
      </c>
      <c r="F4878" s="760" t="s">
        <v>739</v>
      </c>
      <c r="G4878" s="832">
        <v>1.4200000000000001E-2</v>
      </c>
      <c r="H4878" s="762">
        <v>1</v>
      </c>
      <c r="I4878" s="763">
        <f>G4878*H4878</f>
        <v>1.4200000000000001E-2</v>
      </c>
    </row>
    <row r="4879" spans="1:10" ht="15" customHeight="1">
      <c r="A4879" s="333"/>
      <c r="C4879" s="833">
        <v>3</v>
      </c>
      <c r="D4879" s="757" t="s">
        <v>740</v>
      </c>
      <c r="E4879" s="757" t="s">
        <v>32</v>
      </c>
      <c r="F4879" s="760" t="s">
        <v>739</v>
      </c>
      <c r="G4879" s="832">
        <v>1.4E-3</v>
      </c>
      <c r="H4879" s="762">
        <v>1</v>
      </c>
      <c r="I4879" s="763">
        <f>G4879*H4879</f>
        <v>1.4E-3</v>
      </c>
    </row>
    <row r="4880" spans="1:10" ht="15" customHeight="1">
      <c r="A4880" s="333"/>
      <c r="C4880" s="764" t="s">
        <v>708</v>
      </c>
      <c r="D4880" s="765"/>
      <c r="E4880" s="766"/>
      <c r="F4880" s="766"/>
      <c r="G4880" s="767"/>
      <c r="H4880" s="768"/>
      <c r="I4880" s="208">
        <f>SUM(I4877:I4879)</f>
        <v>2.98E-2</v>
      </c>
    </row>
    <row r="4881" spans="1:10" ht="15" customHeight="1">
      <c r="A4881" s="333"/>
      <c r="C4881" s="755" t="s">
        <v>72</v>
      </c>
      <c r="D4881" s="756" t="s">
        <v>73</v>
      </c>
      <c r="E4881" s="757"/>
      <c r="F4881" s="757"/>
      <c r="G4881" s="795"/>
      <c r="H4881" s="757"/>
      <c r="I4881" s="758"/>
    </row>
    <row r="4882" spans="1:10" ht="15" customHeight="1">
      <c r="A4882" s="333"/>
      <c r="C4882" s="856">
        <v>1</v>
      </c>
      <c r="D4882" s="757" t="s">
        <v>1540</v>
      </c>
      <c r="E4882" s="757"/>
      <c r="F4882" s="757" t="s">
        <v>1541</v>
      </c>
      <c r="G4882" s="795">
        <v>0.33910000000000001</v>
      </c>
      <c r="H4882" s="762">
        <v>1</v>
      </c>
      <c r="I4882" s="763">
        <f>G4882*H4882</f>
        <v>0.33910000000000001</v>
      </c>
    </row>
    <row r="4883" spans="1:10" ht="15" customHeight="1">
      <c r="A4883" s="333"/>
      <c r="C4883" s="764" t="s">
        <v>85</v>
      </c>
      <c r="D4883" s="765"/>
      <c r="E4883" s="766"/>
      <c r="F4883" s="766"/>
      <c r="G4883" s="766"/>
      <c r="H4883" s="768"/>
      <c r="I4883" s="208">
        <f>SUM(I4882)</f>
        <v>0.33910000000000001</v>
      </c>
    </row>
    <row r="4884" spans="1:10" ht="15" customHeight="1">
      <c r="A4884" s="333"/>
      <c r="C4884" s="755" t="s">
        <v>86</v>
      </c>
      <c r="D4884" s="756" t="s">
        <v>87</v>
      </c>
      <c r="E4884" s="757"/>
      <c r="F4884" s="757"/>
      <c r="G4884" s="757"/>
      <c r="H4884" s="757"/>
      <c r="I4884" s="758"/>
    </row>
    <row r="4885" spans="1:10" ht="15" customHeight="1">
      <c r="A4885" s="333"/>
      <c r="C4885" s="836">
        <v>1</v>
      </c>
      <c r="D4885" s="757" t="s">
        <v>1545</v>
      </c>
      <c r="E4885" s="757"/>
      <c r="F4885" s="760" t="s">
        <v>1500</v>
      </c>
      <c r="G4885" s="795">
        <v>1.4200000000000001E-2</v>
      </c>
      <c r="H4885" s="762">
        <v>1</v>
      </c>
      <c r="I4885" s="763">
        <f>G4885*H4885</f>
        <v>1.4200000000000001E-2</v>
      </c>
    </row>
    <row r="4886" spans="1:10" ht="15" customHeight="1">
      <c r="A4886" s="333"/>
      <c r="C4886" s="764" t="s">
        <v>88</v>
      </c>
      <c r="D4886" s="765"/>
      <c r="E4886" s="766"/>
      <c r="F4886" s="766"/>
      <c r="G4886" s="766"/>
      <c r="H4886" s="768"/>
      <c r="I4886" s="208">
        <f>SUM(I4885)</f>
        <v>1.4200000000000001E-2</v>
      </c>
    </row>
    <row r="4887" spans="1:10" ht="15" customHeight="1">
      <c r="A4887" s="333"/>
      <c r="C4887" s="773" t="s">
        <v>89</v>
      </c>
      <c r="D4887" s="774" t="s">
        <v>90</v>
      </c>
      <c r="E4887" s="775"/>
      <c r="F4887" s="775"/>
      <c r="G4887" s="775"/>
      <c r="H4887" s="776"/>
      <c r="I4887" s="777">
        <f>I4886+I4883+I4880</f>
        <v>0.3831</v>
      </c>
    </row>
    <row r="4888" spans="1:10" ht="15" customHeight="1">
      <c r="A4888" s="333"/>
      <c r="C4888" s="797" t="s">
        <v>91</v>
      </c>
      <c r="D4888" s="821" t="s">
        <v>977</v>
      </c>
      <c r="E4888" s="822"/>
      <c r="F4888" s="822"/>
      <c r="G4888" s="823"/>
      <c r="H4888" s="226">
        <f>$M$3</f>
        <v>0.1</v>
      </c>
      <c r="I4888" s="224">
        <f>I4887*H4888</f>
        <v>3.8310000000000004E-2</v>
      </c>
    </row>
    <row r="4889" spans="1:10" ht="15" customHeight="1">
      <c r="A4889" s="333"/>
      <c r="C4889" s="824" t="s">
        <v>93</v>
      </c>
      <c r="D4889" s="825" t="s">
        <v>94</v>
      </c>
      <c r="E4889" s="826"/>
      <c r="F4889" s="826"/>
      <c r="G4889" s="826"/>
      <c r="H4889" s="399"/>
      <c r="I4889" s="303">
        <f>SUM(I4887:I4888)</f>
        <v>0.42141000000000001</v>
      </c>
    </row>
    <row r="4890" spans="1:10" ht="15" customHeight="1">
      <c r="A4890" s="333"/>
      <c r="C4890" s="839"/>
      <c r="D4890" s="744"/>
      <c r="E4890" s="744"/>
      <c r="F4890" s="744"/>
      <c r="G4890" s="744"/>
      <c r="H4890" s="744"/>
      <c r="I4890" s="831"/>
    </row>
    <row r="4891" spans="1:10" ht="15" customHeight="1">
      <c r="A4891" s="333"/>
      <c r="C4891" s="839"/>
      <c r="D4891" s="744"/>
      <c r="E4891" s="744"/>
      <c r="F4891" s="744"/>
      <c r="G4891" s="744"/>
      <c r="H4891" s="744"/>
      <c r="I4891" s="831"/>
    </row>
    <row r="4892" spans="1:10" ht="15" customHeight="1">
      <c r="A4892" s="333"/>
      <c r="C4892" s="781" t="s">
        <v>1546</v>
      </c>
      <c r="D4892" s="828" t="s">
        <v>1547</v>
      </c>
      <c r="E4892" s="854"/>
      <c r="F4892" s="854"/>
      <c r="G4892" s="854"/>
      <c r="H4892" s="854"/>
      <c r="I4892" s="785">
        <f>ROUNDDOWN(I4907,-2)</f>
        <v>0</v>
      </c>
    </row>
    <row r="4893" spans="1:10" ht="34.25" customHeight="1">
      <c r="A4893" s="333"/>
      <c r="C4893" s="752" t="s">
        <v>65</v>
      </c>
      <c r="D4893" s="753" t="s">
        <v>66</v>
      </c>
      <c r="E4893" s="753" t="s">
        <v>3</v>
      </c>
      <c r="F4893" s="753" t="s">
        <v>669</v>
      </c>
      <c r="G4893" s="753" t="s">
        <v>67</v>
      </c>
      <c r="H4893" s="753" t="s">
        <v>670</v>
      </c>
      <c r="I4893" s="754" t="s">
        <v>671</v>
      </c>
    </row>
    <row r="4894" spans="1:10" ht="15" customHeight="1">
      <c r="A4894" s="333"/>
      <c r="B4894" s="113"/>
      <c r="C4894" s="755" t="s">
        <v>69</v>
      </c>
      <c r="D4894" s="756" t="s">
        <v>672</v>
      </c>
      <c r="E4894" s="756"/>
      <c r="F4894" s="756"/>
      <c r="G4894" s="756"/>
      <c r="H4894" s="756"/>
      <c r="I4894" s="786"/>
      <c r="J4894" s="47"/>
    </row>
    <row r="4895" spans="1:10" ht="15" customHeight="1">
      <c r="A4895" s="333"/>
      <c r="C4895" s="833" t="s">
        <v>674</v>
      </c>
      <c r="D4895" s="757" t="s">
        <v>738</v>
      </c>
      <c r="E4895" s="757" t="s">
        <v>9</v>
      </c>
      <c r="F4895" s="760" t="s">
        <v>739</v>
      </c>
      <c r="G4895" s="832">
        <v>1.2E-2</v>
      </c>
      <c r="H4895" s="762">
        <v>1</v>
      </c>
      <c r="I4895" s="763">
        <f>G4895*H4895</f>
        <v>1.2E-2</v>
      </c>
    </row>
    <row r="4896" spans="1:10" ht="15" customHeight="1">
      <c r="A4896" s="333"/>
      <c r="C4896" s="833">
        <v>2</v>
      </c>
      <c r="D4896" s="757" t="s">
        <v>1484</v>
      </c>
      <c r="E4896" s="757" t="s">
        <v>14</v>
      </c>
      <c r="F4896" s="760" t="s">
        <v>739</v>
      </c>
      <c r="G4896" s="832">
        <v>1.2E-2</v>
      </c>
      <c r="H4896" s="762">
        <v>1</v>
      </c>
      <c r="I4896" s="763">
        <f>G4896*H4896</f>
        <v>1.2E-2</v>
      </c>
    </row>
    <row r="4897" spans="1:10" ht="15" customHeight="1">
      <c r="A4897" s="333"/>
      <c r="C4897" s="833">
        <v>3</v>
      </c>
      <c r="D4897" s="757" t="s">
        <v>740</v>
      </c>
      <c r="E4897" s="757" t="s">
        <v>32</v>
      </c>
      <c r="F4897" s="760" t="s">
        <v>739</v>
      </c>
      <c r="G4897" s="832">
        <v>1.1999999999999999E-3</v>
      </c>
      <c r="H4897" s="762">
        <v>1</v>
      </c>
      <c r="I4897" s="763">
        <f>G4897*H4897</f>
        <v>1.1999999999999999E-3</v>
      </c>
    </row>
    <row r="4898" spans="1:10" ht="15" customHeight="1">
      <c r="A4898" s="333"/>
      <c r="C4898" s="764" t="s">
        <v>708</v>
      </c>
      <c r="D4898" s="765"/>
      <c r="E4898" s="766"/>
      <c r="F4898" s="766"/>
      <c r="G4898" s="767"/>
      <c r="H4898" s="768"/>
      <c r="I4898" s="208">
        <f>SUM(I4895:I4897)</f>
        <v>2.52E-2</v>
      </c>
    </row>
    <row r="4899" spans="1:10" ht="15" customHeight="1">
      <c r="A4899" s="333"/>
      <c r="C4899" s="755" t="s">
        <v>72</v>
      </c>
      <c r="D4899" s="756" t="s">
        <v>73</v>
      </c>
      <c r="E4899" s="757"/>
      <c r="F4899" s="757"/>
      <c r="G4899" s="795"/>
      <c r="H4899" s="757"/>
      <c r="I4899" s="758"/>
    </row>
    <row r="4900" spans="1:10" ht="15" customHeight="1">
      <c r="A4900" s="333"/>
      <c r="C4900" s="856">
        <v>1</v>
      </c>
      <c r="D4900" s="757" t="s">
        <v>1540</v>
      </c>
      <c r="E4900" s="757"/>
      <c r="F4900" s="757" t="s">
        <v>1541</v>
      </c>
      <c r="G4900" s="795">
        <v>0.60289999999999999</v>
      </c>
      <c r="H4900" s="762">
        <v>1</v>
      </c>
      <c r="I4900" s="763">
        <f>G4900*H4900</f>
        <v>0.60289999999999999</v>
      </c>
    </row>
    <row r="4901" spans="1:10" ht="15" customHeight="1">
      <c r="A4901" s="333"/>
      <c r="C4901" s="764" t="s">
        <v>85</v>
      </c>
      <c r="D4901" s="765"/>
      <c r="E4901" s="766"/>
      <c r="F4901" s="766"/>
      <c r="G4901" s="766"/>
      <c r="H4901" s="768"/>
      <c r="I4901" s="208">
        <f>SUM(I4900)</f>
        <v>0.60289999999999999</v>
      </c>
    </row>
    <row r="4902" spans="1:10" ht="15" customHeight="1">
      <c r="A4902" s="333"/>
      <c r="C4902" s="755" t="s">
        <v>86</v>
      </c>
      <c r="D4902" s="756" t="s">
        <v>87</v>
      </c>
      <c r="E4902" s="757"/>
      <c r="F4902" s="757"/>
      <c r="G4902" s="757"/>
      <c r="H4902" s="757"/>
      <c r="I4902" s="758"/>
    </row>
    <row r="4903" spans="1:10" ht="15" customHeight="1">
      <c r="A4903" s="333"/>
      <c r="C4903" s="836">
        <v>1</v>
      </c>
      <c r="D4903" s="757" t="s">
        <v>1548</v>
      </c>
      <c r="E4903" s="757"/>
      <c r="F4903" s="760" t="s">
        <v>1500</v>
      </c>
      <c r="G4903" s="795">
        <v>1.2E-2</v>
      </c>
      <c r="H4903" s="762">
        <v>1</v>
      </c>
      <c r="I4903" s="763">
        <f>G4903*H4903</f>
        <v>1.2E-2</v>
      </c>
    </row>
    <row r="4904" spans="1:10" ht="15" customHeight="1">
      <c r="A4904" s="333"/>
      <c r="C4904" s="764" t="s">
        <v>88</v>
      </c>
      <c r="D4904" s="765"/>
      <c r="E4904" s="766"/>
      <c r="F4904" s="766"/>
      <c r="G4904" s="766"/>
      <c r="H4904" s="768"/>
      <c r="I4904" s="208">
        <f>SUM(I4903)</f>
        <v>1.2E-2</v>
      </c>
    </row>
    <row r="4905" spans="1:10" ht="15" customHeight="1">
      <c r="A4905" s="333"/>
      <c r="C4905" s="797" t="s">
        <v>89</v>
      </c>
      <c r="D4905" s="821" t="s">
        <v>90</v>
      </c>
      <c r="E4905" s="822"/>
      <c r="F4905" s="822"/>
      <c r="G4905" s="822"/>
      <c r="H4905" s="776"/>
      <c r="I4905" s="777">
        <f>I4904+I4901+I4898</f>
        <v>0.6401</v>
      </c>
    </row>
    <row r="4906" spans="1:10" ht="15" customHeight="1">
      <c r="A4906" s="333"/>
      <c r="C4906" s="870" t="s">
        <v>91</v>
      </c>
      <c r="D4906" s="871" t="s">
        <v>977</v>
      </c>
      <c r="E4906" s="872"/>
      <c r="F4906" s="872"/>
      <c r="G4906" s="873"/>
      <c r="H4906" s="226">
        <f>$M$3</f>
        <v>0.1</v>
      </c>
      <c r="I4906" s="224">
        <f>I4905*H4906</f>
        <v>6.4009999999999997E-2</v>
      </c>
    </row>
    <row r="4907" spans="1:10" ht="15" customHeight="1">
      <c r="A4907" s="333"/>
      <c r="C4907" s="778" t="s">
        <v>93</v>
      </c>
      <c r="D4907" s="779" t="s">
        <v>94</v>
      </c>
      <c r="E4907" s="780"/>
      <c r="F4907" s="780"/>
      <c r="G4907" s="780"/>
      <c r="H4907" s="399"/>
      <c r="I4907" s="303">
        <f>SUM(I4905:I4906)</f>
        <v>0.70411000000000001</v>
      </c>
    </row>
    <row r="4908" spans="1:10" ht="15" customHeight="1">
      <c r="A4908" s="333"/>
      <c r="C4908" s="839"/>
      <c r="D4908" s="744"/>
      <c r="E4908" s="744"/>
      <c r="F4908" s="744"/>
      <c r="G4908" s="744"/>
      <c r="H4908" s="744"/>
      <c r="I4908" s="831"/>
    </row>
    <row r="4909" spans="1:10" ht="15" customHeight="1">
      <c r="A4909" s="333"/>
      <c r="C4909" s="839"/>
      <c r="D4909" s="744"/>
      <c r="E4909" s="744"/>
      <c r="F4909" s="744"/>
      <c r="G4909" s="744"/>
      <c r="H4909" s="744"/>
      <c r="I4909" s="831"/>
    </row>
    <row r="4910" spans="1:10" ht="15" customHeight="1">
      <c r="A4910" s="333"/>
      <c r="C4910" s="781" t="s">
        <v>1549</v>
      </c>
      <c r="D4910" s="828" t="s">
        <v>1550</v>
      </c>
      <c r="E4910" s="854"/>
      <c r="F4910" s="854"/>
      <c r="G4910" s="854"/>
      <c r="H4910" s="854"/>
      <c r="I4910" s="785">
        <f>ROUNDDOWN(I4925,-2)</f>
        <v>0</v>
      </c>
    </row>
    <row r="4911" spans="1:10" ht="35.5" customHeight="1">
      <c r="A4911" s="333"/>
      <c r="C4911" s="752" t="s">
        <v>65</v>
      </c>
      <c r="D4911" s="753" t="s">
        <v>66</v>
      </c>
      <c r="E4911" s="753" t="s">
        <v>3</v>
      </c>
      <c r="F4911" s="753" t="s">
        <v>669</v>
      </c>
      <c r="G4911" s="753" t="s">
        <v>67</v>
      </c>
      <c r="H4911" s="753" t="s">
        <v>670</v>
      </c>
      <c r="I4911" s="754" t="s">
        <v>671</v>
      </c>
    </row>
    <row r="4912" spans="1:10" ht="15" customHeight="1">
      <c r="A4912" s="333"/>
      <c r="B4912" s="113"/>
      <c r="C4912" s="755" t="s">
        <v>69</v>
      </c>
      <c r="D4912" s="756" t="s">
        <v>672</v>
      </c>
      <c r="E4912" s="756"/>
      <c r="F4912" s="756"/>
      <c r="G4912" s="756"/>
      <c r="H4912" s="756"/>
      <c r="I4912" s="786"/>
      <c r="J4912" s="47"/>
    </row>
    <row r="4913" spans="1:9" ht="15" customHeight="1">
      <c r="A4913" s="333"/>
      <c r="C4913" s="833" t="s">
        <v>674</v>
      </c>
      <c r="D4913" s="757" t="s">
        <v>738</v>
      </c>
      <c r="E4913" s="757" t="s">
        <v>9</v>
      </c>
      <c r="F4913" s="760" t="s">
        <v>739</v>
      </c>
      <c r="G4913" s="832">
        <v>9.5999999999999992E-3</v>
      </c>
      <c r="H4913" s="762">
        <v>1</v>
      </c>
      <c r="I4913" s="763">
        <f>G4913*H4913</f>
        <v>9.5999999999999992E-3</v>
      </c>
    </row>
    <row r="4914" spans="1:9" ht="15" customHeight="1">
      <c r="A4914" s="333"/>
      <c r="C4914" s="833">
        <v>2</v>
      </c>
      <c r="D4914" s="757" t="s">
        <v>1484</v>
      </c>
      <c r="E4914" s="757" t="s">
        <v>14</v>
      </c>
      <c r="F4914" s="760" t="s">
        <v>739</v>
      </c>
      <c r="G4914" s="832">
        <v>9.5999999999999992E-3</v>
      </c>
      <c r="H4914" s="762">
        <v>1</v>
      </c>
      <c r="I4914" s="763">
        <f>G4914*H4914</f>
        <v>9.5999999999999992E-3</v>
      </c>
    </row>
    <row r="4915" spans="1:9" ht="15" customHeight="1">
      <c r="A4915" s="333"/>
      <c r="C4915" s="833">
        <v>3</v>
      </c>
      <c r="D4915" s="757" t="s">
        <v>740</v>
      </c>
      <c r="E4915" s="757" t="s">
        <v>32</v>
      </c>
      <c r="F4915" s="760" t="s">
        <v>739</v>
      </c>
      <c r="G4915" s="832">
        <v>1E-3</v>
      </c>
      <c r="H4915" s="762">
        <v>1</v>
      </c>
      <c r="I4915" s="763">
        <f>G4915*H4915</f>
        <v>1E-3</v>
      </c>
    </row>
    <row r="4916" spans="1:9" ht="15" customHeight="1">
      <c r="A4916" s="333"/>
      <c r="C4916" s="764" t="s">
        <v>708</v>
      </c>
      <c r="D4916" s="765"/>
      <c r="E4916" s="766"/>
      <c r="F4916" s="766"/>
      <c r="G4916" s="767"/>
      <c r="H4916" s="768"/>
      <c r="I4916" s="208">
        <f>SUM(I4913:I4915)</f>
        <v>2.0199999999999999E-2</v>
      </c>
    </row>
    <row r="4917" spans="1:9" ht="15" customHeight="1">
      <c r="A4917" s="333"/>
      <c r="C4917" s="755" t="s">
        <v>72</v>
      </c>
      <c r="D4917" s="756" t="s">
        <v>73</v>
      </c>
      <c r="E4917" s="757"/>
      <c r="F4917" s="757"/>
      <c r="G4917" s="795"/>
      <c r="H4917" s="757"/>
      <c r="I4917" s="758"/>
    </row>
    <row r="4918" spans="1:9" ht="15" customHeight="1">
      <c r="A4918" s="333"/>
      <c r="C4918" s="856">
        <v>1</v>
      </c>
      <c r="D4918" s="757" t="s">
        <v>1540</v>
      </c>
      <c r="E4918" s="757"/>
      <c r="F4918" s="757" t="s">
        <v>1541</v>
      </c>
      <c r="G4918" s="795">
        <v>0.94199999999999995</v>
      </c>
      <c r="H4918" s="762">
        <v>1</v>
      </c>
      <c r="I4918" s="763">
        <f>G4918*H4918</f>
        <v>0.94199999999999995</v>
      </c>
    </row>
    <row r="4919" spans="1:9" ht="15" customHeight="1">
      <c r="A4919" s="333"/>
      <c r="C4919" s="764" t="s">
        <v>85</v>
      </c>
      <c r="D4919" s="765"/>
      <c r="E4919" s="766"/>
      <c r="F4919" s="766"/>
      <c r="G4919" s="766"/>
      <c r="H4919" s="768"/>
      <c r="I4919" s="208">
        <f>SUM(I4918)</f>
        <v>0.94199999999999995</v>
      </c>
    </row>
    <row r="4920" spans="1:9" ht="15" customHeight="1">
      <c r="A4920" s="333"/>
      <c r="C4920" s="755" t="s">
        <v>86</v>
      </c>
      <c r="D4920" s="756" t="s">
        <v>87</v>
      </c>
      <c r="E4920" s="757"/>
      <c r="F4920" s="757"/>
      <c r="G4920" s="757"/>
      <c r="H4920" s="757"/>
      <c r="I4920" s="758"/>
    </row>
    <row r="4921" spans="1:9" ht="15" customHeight="1">
      <c r="A4921" s="333"/>
      <c r="C4921" s="836">
        <v>1</v>
      </c>
      <c r="D4921" s="757" t="s">
        <v>1551</v>
      </c>
      <c r="E4921" s="757"/>
      <c r="F4921" s="760" t="s">
        <v>1500</v>
      </c>
      <c r="G4921" s="795">
        <v>9.5999999999999992E-3</v>
      </c>
      <c r="H4921" s="762">
        <v>1</v>
      </c>
      <c r="I4921" s="763">
        <f>G4921*H4921</f>
        <v>9.5999999999999992E-3</v>
      </c>
    </row>
    <row r="4922" spans="1:9" ht="15" customHeight="1">
      <c r="A4922" s="333"/>
      <c r="C4922" s="764" t="s">
        <v>88</v>
      </c>
      <c r="D4922" s="765"/>
      <c r="E4922" s="766"/>
      <c r="F4922" s="766"/>
      <c r="G4922" s="766"/>
      <c r="H4922" s="768"/>
      <c r="I4922" s="208">
        <f>SUM(I4921)</f>
        <v>9.5999999999999992E-3</v>
      </c>
    </row>
    <row r="4923" spans="1:9" ht="15" customHeight="1">
      <c r="A4923" s="333"/>
      <c r="C4923" s="773" t="s">
        <v>89</v>
      </c>
      <c r="D4923" s="774" t="s">
        <v>90</v>
      </c>
      <c r="E4923" s="775"/>
      <c r="F4923" s="775"/>
      <c r="G4923" s="775"/>
      <c r="H4923" s="776"/>
      <c r="I4923" s="777">
        <f>I4922+I4919+I4916</f>
        <v>0.9718</v>
      </c>
    </row>
    <row r="4924" spans="1:9" ht="15" customHeight="1">
      <c r="A4924" s="333"/>
      <c r="C4924" s="797" t="s">
        <v>91</v>
      </c>
      <c r="D4924" s="821" t="s">
        <v>977</v>
      </c>
      <c r="E4924" s="822"/>
      <c r="F4924" s="822"/>
      <c r="G4924" s="823"/>
      <c r="H4924" s="226">
        <f>$M$3</f>
        <v>0.1</v>
      </c>
      <c r="I4924" s="224">
        <f>I4923*H4924</f>
        <v>9.7180000000000002E-2</v>
      </c>
    </row>
    <row r="4925" spans="1:9" ht="15" customHeight="1">
      <c r="A4925" s="333"/>
      <c r="C4925" s="824" t="s">
        <v>93</v>
      </c>
      <c r="D4925" s="825" t="s">
        <v>94</v>
      </c>
      <c r="E4925" s="826"/>
      <c r="F4925" s="826"/>
      <c r="G4925" s="826"/>
      <c r="H4925" s="399"/>
      <c r="I4925" s="303">
        <f>SUM(I4923:I4924)</f>
        <v>1.06898</v>
      </c>
    </row>
    <row r="4926" spans="1:9" ht="15" customHeight="1">
      <c r="A4926" s="333"/>
      <c r="C4926" s="839"/>
      <c r="D4926" s="744"/>
      <c r="E4926" s="744"/>
      <c r="F4926" s="744"/>
      <c r="G4926" s="744"/>
      <c r="H4926" s="744"/>
      <c r="I4926" s="831"/>
    </row>
    <row r="4927" spans="1:9" ht="15" customHeight="1">
      <c r="A4927" s="333"/>
      <c r="C4927" s="830" t="s">
        <v>1552</v>
      </c>
      <c r="D4927" s="743" t="s">
        <v>1553</v>
      </c>
      <c r="E4927" s="744"/>
      <c r="F4927" s="744"/>
      <c r="G4927" s="744"/>
      <c r="H4927" s="744"/>
      <c r="I4927" s="831"/>
    </row>
    <row r="4928" spans="1:9" ht="15" customHeight="1">
      <c r="A4928" s="333"/>
      <c r="C4928" s="781" t="s">
        <v>1554</v>
      </c>
      <c r="D4928" s="829" t="s">
        <v>1555</v>
      </c>
      <c r="E4928" s="854"/>
      <c r="F4928" s="854"/>
      <c r="G4928" s="854"/>
      <c r="H4928" s="855"/>
      <c r="I4928" s="785">
        <f>ROUNDDOWN(I4943,-2)</f>
        <v>0</v>
      </c>
    </row>
    <row r="4929" spans="1:10" ht="15" customHeight="1">
      <c r="A4929" s="333"/>
      <c r="C4929" s="752" t="s">
        <v>65</v>
      </c>
      <c r="D4929" s="753" t="s">
        <v>66</v>
      </c>
      <c r="E4929" s="753" t="s">
        <v>3</v>
      </c>
      <c r="F4929" s="753" t="s">
        <v>669</v>
      </c>
      <c r="G4929" s="753" t="s">
        <v>67</v>
      </c>
      <c r="H4929" s="753" t="s">
        <v>670</v>
      </c>
      <c r="I4929" s="754" t="s">
        <v>671</v>
      </c>
    </row>
    <row r="4930" spans="1:10" ht="15" customHeight="1">
      <c r="A4930" s="333"/>
      <c r="B4930" s="113"/>
      <c r="C4930" s="755" t="s">
        <v>69</v>
      </c>
      <c r="D4930" s="756" t="s">
        <v>672</v>
      </c>
      <c r="E4930" s="756"/>
      <c r="F4930" s="756"/>
      <c r="G4930" s="756"/>
      <c r="H4930" s="756"/>
      <c r="I4930" s="786"/>
      <c r="J4930" s="47"/>
    </row>
    <row r="4931" spans="1:10" ht="15" customHeight="1">
      <c r="A4931" s="333"/>
      <c r="C4931" s="833" t="s">
        <v>674</v>
      </c>
      <c r="D4931" s="757" t="s">
        <v>738</v>
      </c>
      <c r="E4931" s="757" t="s">
        <v>9</v>
      </c>
      <c r="F4931" s="760" t="s">
        <v>739</v>
      </c>
      <c r="G4931" s="832">
        <v>8.3699999999999997E-2</v>
      </c>
      <c r="H4931" s="762">
        <v>1</v>
      </c>
      <c r="I4931" s="763">
        <f>G4931*H4931</f>
        <v>8.3699999999999997E-2</v>
      </c>
    </row>
    <row r="4932" spans="1:10" ht="15" customHeight="1">
      <c r="A4932" s="333"/>
      <c r="C4932" s="833">
        <v>2</v>
      </c>
      <c r="D4932" s="757" t="s">
        <v>1484</v>
      </c>
      <c r="E4932" s="757" t="s">
        <v>14</v>
      </c>
      <c r="F4932" s="760" t="s">
        <v>739</v>
      </c>
      <c r="G4932" s="832">
        <v>4.1799999999999997E-2</v>
      </c>
      <c r="H4932" s="762">
        <v>1</v>
      </c>
      <c r="I4932" s="763">
        <f>G4932*H4932</f>
        <v>4.1799999999999997E-2</v>
      </c>
    </row>
    <row r="4933" spans="1:10" ht="15" customHeight="1">
      <c r="A4933" s="333"/>
      <c r="C4933" s="833">
        <v>3</v>
      </c>
      <c r="D4933" s="757" t="s">
        <v>740</v>
      </c>
      <c r="E4933" s="757" t="s">
        <v>32</v>
      </c>
      <c r="F4933" s="760" t="s">
        <v>739</v>
      </c>
      <c r="G4933" s="832">
        <v>8.3999999999999995E-3</v>
      </c>
      <c r="H4933" s="762">
        <v>1</v>
      </c>
      <c r="I4933" s="763">
        <f>G4933*H4933</f>
        <v>8.3999999999999995E-3</v>
      </c>
    </row>
    <row r="4934" spans="1:10" ht="15" customHeight="1">
      <c r="A4934" s="333"/>
      <c r="C4934" s="764" t="s">
        <v>708</v>
      </c>
      <c r="D4934" s="765"/>
      <c r="E4934" s="766"/>
      <c r="F4934" s="766"/>
      <c r="G4934" s="767"/>
      <c r="H4934" s="768"/>
      <c r="I4934" s="208">
        <f>SUM(I4931:I4933)</f>
        <v>0.13389999999999999</v>
      </c>
    </row>
    <row r="4935" spans="1:10" ht="15" customHeight="1">
      <c r="A4935" s="333"/>
      <c r="C4935" s="755" t="s">
        <v>72</v>
      </c>
      <c r="D4935" s="756" t="s">
        <v>73</v>
      </c>
      <c r="E4935" s="757"/>
      <c r="F4935" s="757"/>
      <c r="G4935" s="795"/>
      <c r="H4935" s="757"/>
      <c r="I4935" s="758"/>
    </row>
    <row r="4936" spans="1:10" ht="15" customHeight="1">
      <c r="A4936" s="333"/>
      <c r="C4936" s="764" t="s">
        <v>85</v>
      </c>
      <c r="D4936" s="765"/>
      <c r="E4936" s="766"/>
      <c r="F4936" s="766"/>
      <c r="G4936" s="766"/>
      <c r="H4936" s="768"/>
      <c r="I4936" s="834">
        <v>0</v>
      </c>
    </row>
    <row r="4937" spans="1:10" ht="15" customHeight="1">
      <c r="A4937" s="333"/>
      <c r="C4937" s="755" t="s">
        <v>86</v>
      </c>
      <c r="D4937" s="756" t="s">
        <v>87</v>
      </c>
      <c r="E4937" s="757"/>
      <c r="F4937" s="757"/>
      <c r="G4937" s="757"/>
      <c r="H4937" s="757"/>
      <c r="I4937" s="758"/>
    </row>
    <row r="4938" spans="1:10" ht="15" customHeight="1">
      <c r="A4938" s="333"/>
      <c r="C4938" s="836">
        <v>1</v>
      </c>
      <c r="D4938" s="757" t="s">
        <v>1499</v>
      </c>
      <c r="E4938" s="757"/>
      <c r="F4938" s="760" t="s">
        <v>1500</v>
      </c>
      <c r="G4938" s="795">
        <v>4.1799999999999997E-2</v>
      </c>
      <c r="H4938" s="762">
        <v>1</v>
      </c>
      <c r="I4938" s="763">
        <f>G4938*H4938</f>
        <v>4.1799999999999997E-2</v>
      </c>
    </row>
    <row r="4939" spans="1:10" ht="15" customHeight="1">
      <c r="A4939" s="333"/>
      <c r="C4939" s="836">
        <v>2</v>
      </c>
      <c r="D4939" s="757" t="s">
        <v>1556</v>
      </c>
      <c r="E4939" s="757"/>
      <c r="F4939" s="760" t="s">
        <v>1500</v>
      </c>
      <c r="G4939" s="795">
        <v>4.1799999999999997E-2</v>
      </c>
      <c r="H4939" s="762">
        <v>1</v>
      </c>
      <c r="I4939" s="763">
        <f>G4939*H4939</f>
        <v>4.1799999999999997E-2</v>
      </c>
    </row>
    <row r="4940" spans="1:10" ht="15" customHeight="1">
      <c r="A4940" s="333"/>
      <c r="C4940" s="764" t="s">
        <v>88</v>
      </c>
      <c r="D4940" s="765"/>
      <c r="E4940" s="766"/>
      <c r="F4940" s="766"/>
      <c r="G4940" s="766"/>
      <c r="H4940" s="768"/>
      <c r="I4940" s="208">
        <f>SUM(I4938:I4939)</f>
        <v>8.3599999999999994E-2</v>
      </c>
    </row>
    <row r="4941" spans="1:10" ht="15" customHeight="1">
      <c r="A4941" s="333"/>
      <c r="C4941" s="773" t="s">
        <v>89</v>
      </c>
      <c r="D4941" s="774" t="s">
        <v>90</v>
      </c>
      <c r="E4941" s="775"/>
      <c r="F4941" s="775"/>
      <c r="G4941" s="775"/>
      <c r="H4941" s="776"/>
      <c r="I4941" s="777">
        <f>I4940+I4936+I4934</f>
        <v>0.21749999999999997</v>
      </c>
    </row>
    <row r="4942" spans="1:10" ht="15" customHeight="1">
      <c r="A4942" s="333"/>
      <c r="C4942" s="773" t="s">
        <v>91</v>
      </c>
      <c r="D4942" s="774" t="s">
        <v>977</v>
      </c>
      <c r="E4942" s="775"/>
      <c r="F4942" s="775"/>
      <c r="G4942" s="776"/>
      <c r="H4942" s="226">
        <f>$M$3</f>
        <v>0.1</v>
      </c>
      <c r="I4942" s="224">
        <f>I4941*H4942</f>
        <v>2.1749999999999999E-2</v>
      </c>
    </row>
    <row r="4943" spans="1:10" ht="15" customHeight="1">
      <c r="A4943" s="333"/>
      <c r="C4943" s="778" t="s">
        <v>93</v>
      </c>
      <c r="D4943" s="779" t="s">
        <v>94</v>
      </c>
      <c r="E4943" s="780"/>
      <c r="F4943" s="780"/>
      <c r="G4943" s="780"/>
      <c r="H4943" s="399"/>
      <c r="I4943" s="303">
        <f>SUM(I4941:I4942)</f>
        <v>0.23924999999999996</v>
      </c>
    </row>
    <row r="4944" spans="1:10" ht="15" customHeight="1">
      <c r="A4944" s="333"/>
      <c r="C4944" s="839"/>
      <c r="D4944" s="744"/>
      <c r="E4944" s="744"/>
      <c r="F4944" s="744"/>
      <c r="G4944" s="744"/>
      <c r="H4944" s="744"/>
      <c r="I4944" s="831"/>
    </row>
    <row r="4945" spans="1:10" ht="15" customHeight="1">
      <c r="A4945" s="333"/>
      <c r="C4945" s="781" t="s">
        <v>1557</v>
      </c>
      <c r="D4945" s="858" t="s">
        <v>1558</v>
      </c>
      <c r="E4945" s="854"/>
      <c r="F4945" s="854"/>
      <c r="G4945" s="854"/>
      <c r="H4945" s="855"/>
      <c r="I4945" s="785">
        <f>ROUNDDOWN(I4960,-2)</f>
        <v>0</v>
      </c>
    </row>
    <row r="4946" spans="1:10" ht="15" customHeight="1">
      <c r="A4946" s="333"/>
      <c r="C4946" s="752" t="s">
        <v>65</v>
      </c>
      <c r="D4946" s="753" t="s">
        <v>66</v>
      </c>
      <c r="E4946" s="753" t="s">
        <v>3</v>
      </c>
      <c r="F4946" s="753" t="s">
        <v>669</v>
      </c>
      <c r="G4946" s="753" t="s">
        <v>67</v>
      </c>
      <c r="H4946" s="753" t="s">
        <v>670</v>
      </c>
      <c r="I4946" s="754" t="s">
        <v>671</v>
      </c>
    </row>
    <row r="4947" spans="1:10" ht="15" customHeight="1">
      <c r="A4947" s="333"/>
      <c r="C4947" s="755" t="s">
        <v>69</v>
      </c>
      <c r="D4947" s="756" t="s">
        <v>672</v>
      </c>
      <c r="E4947" s="756"/>
      <c r="F4947" s="756"/>
      <c r="G4947" s="756"/>
      <c r="H4947" s="756"/>
      <c r="I4947" s="786"/>
    </row>
    <row r="4948" spans="1:10" ht="15" customHeight="1">
      <c r="A4948" s="333"/>
      <c r="B4948" s="113"/>
      <c r="C4948" s="833" t="s">
        <v>674</v>
      </c>
      <c r="D4948" s="757" t="s">
        <v>738</v>
      </c>
      <c r="E4948" s="757" t="s">
        <v>9</v>
      </c>
      <c r="F4948" s="760" t="s">
        <v>739</v>
      </c>
      <c r="G4948" s="832">
        <v>0.1033</v>
      </c>
      <c r="H4948" s="762">
        <v>1</v>
      </c>
      <c r="I4948" s="763">
        <f>G4948*H4948</f>
        <v>0.1033</v>
      </c>
      <c r="J4948" s="47"/>
    </row>
    <row r="4949" spans="1:10" ht="15" customHeight="1">
      <c r="A4949" s="333"/>
      <c r="C4949" s="833">
        <v>2</v>
      </c>
      <c r="D4949" s="757" t="s">
        <v>1484</v>
      </c>
      <c r="E4949" s="757" t="s">
        <v>14</v>
      </c>
      <c r="F4949" s="760" t="s">
        <v>739</v>
      </c>
      <c r="G4949" s="832">
        <v>5.16E-2</v>
      </c>
      <c r="H4949" s="762">
        <v>1</v>
      </c>
      <c r="I4949" s="763">
        <f>G4949*H4949</f>
        <v>5.16E-2</v>
      </c>
    </row>
    <row r="4950" spans="1:10" ht="15" customHeight="1">
      <c r="A4950" s="333"/>
      <c r="C4950" s="833">
        <v>3</v>
      </c>
      <c r="D4950" s="757" t="s">
        <v>740</v>
      </c>
      <c r="E4950" s="757" t="s">
        <v>32</v>
      </c>
      <c r="F4950" s="760" t="s">
        <v>739</v>
      </c>
      <c r="G4950" s="832">
        <v>1.03E-2</v>
      </c>
      <c r="H4950" s="762">
        <v>1</v>
      </c>
      <c r="I4950" s="763">
        <f>G4950*H4950</f>
        <v>1.03E-2</v>
      </c>
    </row>
    <row r="4951" spans="1:10" ht="15" customHeight="1">
      <c r="A4951" s="333"/>
      <c r="C4951" s="764" t="s">
        <v>708</v>
      </c>
      <c r="D4951" s="765"/>
      <c r="E4951" s="766"/>
      <c r="F4951" s="766"/>
      <c r="G4951" s="767"/>
      <c r="H4951" s="768"/>
      <c r="I4951" s="208">
        <f>SUM(I4948:I4950)</f>
        <v>0.16520000000000001</v>
      </c>
    </row>
    <row r="4952" spans="1:10" ht="15" customHeight="1">
      <c r="A4952" s="333"/>
      <c r="C4952" s="755" t="s">
        <v>72</v>
      </c>
      <c r="D4952" s="756" t="s">
        <v>73</v>
      </c>
      <c r="E4952" s="757"/>
      <c r="F4952" s="757"/>
      <c r="G4952" s="795"/>
      <c r="H4952" s="757"/>
      <c r="I4952" s="758"/>
    </row>
    <row r="4953" spans="1:10" ht="15" customHeight="1">
      <c r="A4953" s="333"/>
      <c r="C4953" s="764" t="s">
        <v>85</v>
      </c>
      <c r="D4953" s="765"/>
      <c r="E4953" s="766"/>
      <c r="F4953" s="766"/>
      <c r="G4953" s="766"/>
      <c r="H4953" s="768"/>
      <c r="I4953" s="834">
        <v>0</v>
      </c>
    </row>
    <row r="4954" spans="1:10" ht="15" customHeight="1">
      <c r="A4954" s="333"/>
      <c r="C4954" s="755" t="s">
        <v>86</v>
      </c>
      <c r="D4954" s="756" t="s">
        <v>87</v>
      </c>
      <c r="E4954" s="757"/>
      <c r="F4954" s="757"/>
      <c r="G4954" s="757"/>
      <c r="H4954" s="757"/>
      <c r="I4954" s="758"/>
    </row>
    <row r="4955" spans="1:10" ht="15" customHeight="1">
      <c r="A4955" s="333"/>
      <c r="C4955" s="836">
        <v>1</v>
      </c>
      <c r="D4955" s="757" t="s">
        <v>1499</v>
      </c>
      <c r="E4955" s="757"/>
      <c r="F4955" s="760" t="s">
        <v>1500</v>
      </c>
      <c r="G4955" s="795">
        <v>5.16E-2</v>
      </c>
      <c r="H4955" s="762">
        <v>1</v>
      </c>
      <c r="I4955" s="763">
        <f>G4955*H4955</f>
        <v>5.16E-2</v>
      </c>
    </row>
    <row r="4956" spans="1:10" ht="15" customHeight="1">
      <c r="A4956" s="333"/>
      <c r="C4956" s="836">
        <v>2</v>
      </c>
      <c r="D4956" s="757" t="s">
        <v>1556</v>
      </c>
      <c r="E4956" s="757"/>
      <c r="F4956" s="760" t="s">
        <v>1500</v>
      </c>
      <c r="G4956" s="795">
        <v>5.16E-2</v>
      </c>
      <c r="H4956" s="762">
        <v>1</v>
      </c>
      <c r="I4956" s="763">
        <f>G4956*H4956</f>
        <v>5.16E-2</v>
      </c>
    </row>
    <row r="4957" spans="1:10" ht="15" customHeight="1">
      <c r="A4957" s="333"/>
      <c r="C4957" s="764" t="s">
        <v>88</v>
      </c>
      <c r="D4957" s="765"/>
      <c r="E4957" s="766"/>
      <c r="F4957" s="766"/>
      <c r="G4957" s="766"/>
      <c r="H4957" s="768"/>
      <c r="I4957" s="208">
        <f>SUM(I4955:I4956)</f>
        <v>0.1032</v>
      </c>
    </row>
    <row r="4958" spans="1:10" ht="15" customHeight="1">
      <c r="A4958" s="333"/>
      <c r="C4958" s="773" t="s">
        <v>89</v>
      </c>
      <c r="D4958" s="774" t="s">
        <v>90</v>
      </c>
      <c r="E4958" s="775"/>
      <c r="F4958" s="775"/>
      <c r="G4958" s="775"/>
      <c r="H4958" s="776"/>
      <c r="I4958" s="777">
        <f>I4957+I4953+I4951</f>
        <v>0.26840000000000003</v>
      </c>
    </row>
    <row r="4959" spans="1:10" ht="15" customHeight="1">
      <c r="A4959" s="333"/>
      <c r="C4959" s="797" t="s">
        <v>91</v>
      </c>
      <c r="D4959" s="821" t="s">
        <v>977</v>
      </c>
      <c r="E4959" s="822"/>
      <c r="F4959" s="822"/>
      <c r="G4959" s="823"/>
      <c r="H4959" s="226">
        <f>$M$3</f>
        <v>0.1</v>
      </c>
      <c r="I4959" s="224">
        <f>I4958*H4959</f>
        <v>2.6840000000000003E-2</v>
      </c>
    </row>
    <row r="4960" spans="1:10" ht="15" customHeight="1">
      <c r="A4960" s="333"/>
      <c r="C4960" s="824" t="s">
        <v>93</v>
      </c>
      <c r="D4960" s="825" t="s">
        <v>94</v>
      </c>
      <c r="E4960" s="826"/>
      <c r="F4960" s="826"/>
      <c r="G4960" s="826"/>
      <c r="H4960" s="399"/>
      <c r="I4960" s="303">
        <f>SUM(I4958:I4959)</f>
        <v>0.29524000000000006</v>
      </c>
    </row>
    <row r="4961" spans="1:10" ht="15" customHeight="1">
      <c r="A4961" s="333"/>
      <c r="C4961" s="839"/>
      <c r="D4961" s="744"/>
      <c r="E4961" s="744"/>
      <c r="F4961" s="744"/>
      <c r="G4961" s="744"/>
      <c r="H4961" s="744"/>
      <c r="I4961" s="831"/>
    </row>
    <row r="4962" spans="1:10" ht="15" customHeight="1">
      <c r="A4962" s="333"/>
      <c r="C4962" s="781" t="s">
        <v>1559</v>
      </c>
      <c r="D4962" s="828" t="s">
        <v>1560</v>
      </c>
      <c r="E4962" s="854"/>
      <c r="F4962" s="854"/>
      <c r="G4962" s="854"/>
      <c r="H4962" s="855"/>
      <c r="I4962" s="785">
        <f>ROUNDDOWN(I4977,-2)</f>
        <v>0</v>
      </c>
    </row>
    <row r="4963" spans="1:10" ht="15" customHeight="1">
      <c r="A4963" s="333"/>
      <c r="C4963" s="752" t="s">
        <v>65</v>
      </c>
      <c r="D4963" s="753" t="s">
        <v>66</v>
      </c>
      <c r="E4963" s="753" t="s">
        <v>3</v>
      </c>
      <c r="F4963" s="753" t="s">
        <v>669</v>
      </c>
      <c r="G4963" s="753" t="s">
        <v>67</v>
      </c>
      <c r="H4963" s="753" t="s">
        <v>670</v>
      </c>
      <c r="I4963" s="754" t="s">
        <v>671</v>
      </c>
    </row>
    <row r="4964" spans="1:10" ht="15" customHeight="1">
      <c r="A4964" s="333"/>
      <c r="C4964" s="755" t="s">
        <v>69</v>
      </c>
      <c r="D4964" s="756" t="s">
        <v>672</v>
      </c>
      <c r="E4964" s="756"/>
      <c r="F4964" s="756"/>
      <c r="G4964" s="756"/>
      <c r="H4964" s="756"/>
      <c r="I4964" s="786"/>
    </row>
    <row r="4965" spans="1:10" ht="15" customHeight="1">
      <c r="A4965" s="333"/>
      <c r="C4965" s="833" t="s">
        <v>674</v>
      </c>
      <c r="D4965" s="757" t="s">
        <v>738</v>
      </c>
      <c r="E4965" s="757" t="s">
        <v>9</v>
      </c>
      <c r="F4965" s="760" t="s">
        <v>739</v>
      </c>
      <c r="G4965" s="832">
        <v>0.1384</v>
      </c>
      <c r="H4965" s="762">
        <v>1</v>
      </c>
      <c r="I4965" s="763">
        <f>G4965*H4965</f>
        <v>0.1384</v>
      </c>
    </row>
    <row r="4966" spans="1:10" ht="15" customHeight="1">
      <c r="A4966" s="333"/>
      <c r="B4966" s="113"/>
      <c r="C4966" s="833">
        <v>2</v>
      </c>
      <c r="D4966" s="757" t="s">
        <v>1484</v>
      </c>
      <c r="E4966" s="757" t="s">
        <v>14</v>
      </c>
      <c r="F4966" s="760" t="s">
        <v>739</v>
      </c>
      <c r="G4966" s="832">
        <v>6.9199999999999998E-2</v>
      </c>
      <c r="H4966" s="762">
        <v>1</v>
      </c>
      <c r="I4966" s="763">
        <f>G4966*H4966</f>
        <v>6.9199999999999998E-2</v>
      </c>
      <c r="J4966" s="47"/>
    </row>
    <row r="4967" spans="1:10" ht="15" customHeight="1">
      <c r="A4967" s="333"/>
      <c r="C4967" s="833">
        <v>3</v>
      </c>
      <c r="D4967" s="757" t="s">
        <v>740</v>
      </c>
      <c r="E4967" s="757" t="s">
        <v>32</v>
      </c>
      <c r="F4967" s="760" t="s">
        <v>739</v>
      </c>
      <c r="G4967" s="832">
        <v>1.38E-2</v>
      </c>
      <c r="H4967" s="762">
        <v>1</v>
      </c>
      <c r="I4967" s="763">
        <f>G4967*H4967</f>
        <v>1.38E-2</v>
      </c>
    </row>
    <row r="4968" spans="1:10" ht="15" customHeight="1">
      <c r="A4968" s="333"/>
      <c r="C4968" s="764" t="s">
        <v>708</v>
      </c>
      <c r="D4968" s="765"/>
      <c r="E4968" s="766"/>
      <c r="F4968" s="766"/>
      <c r="G4968" s="767"/>
      <c r="H4968" s="768"/>
      <c r="I4968" s="208">
        <f>SUM(I4965:I4967)</f>
        <v>0.22140000000000001</v>
      </c>
    </row>
    <row r="4969" spans="1:10" ht="15" customHeight="1">
      <c r="A4969" s="333"/>
      <c r="C4969" s="755" t="s">
        <v>72</v>
      </c>
      <c r="D4969" s="756" t="s">
        <v>73</v>
      </c>
      <c r="E4969" s="757"/>
      <c r="F4969" s="757"/>
      <c r="G4969" s="795"/>
      <c r="H4969" s="757"/>
      <c r="I4969" s="758"/>
    </row>
    <row r="4970" spans="1:10" ht="15" customHeight="1">
      <c r="A4970" s="333"/>
      <c r="C4970" s="764" t="s">
        <v>85</v>
      </c>
      <c r="D4970" s="765"/>
      <c r="E4970" s="766"/>
      <c r="F4970" s="766"/>
      <c r="G4970" s="766"/>
      <c r="H4970" s="768"/>
      <c r="I4970" s="834">
        <v>0</v>
      </c>
    </row>
    <row r="4971" spans="1:10" ht="15" customHeight="1">
      <c r="A4971" s="333"/>
      <c r="C4971" s="755" t="s">
        <v>86</v>
      </c>
      <c r="D4971" s="756" t="s">
        <v>87</v>
      </c>
      <c r="E4971" s="757"/>
      <c r="F4971" s="757"/>
      <c r="G4971" s="757"/>
      <c r="H4971" s="757"/>
      <c r="I4971" s="758"/>
    </row>
    <row r="4972" spans="1:10" ht="15" customHeight="1">
      <c r="A4972" s="333"/>
      <c r="C4972" s="836">
        <v>1</v>
      </c>
      <c r="D4972" s="757" t="s">
        <v>1499</v>
      </c>
      <c r="E4972" s="757"/>
      <c r="F4972" s="760" t="s">
        <v>1500</v>
      </c>
      <c r="G4972" s="795">
        <v>6.9199999999999998E-2</v>
      </c>
      <c r="H4972" s="762">
        <v>1</v>
      </c>
      <c r="I4972" s="763">
        <f>G4972*H4972</f>
        <v>6.9199999999999998E-2</v>
      </c>
    </row>
    <row r="4973" spans="1:10" ht="15" customHeight="1">
      <c r="A4973" s="333"/>
      <c r="C4973" s="836">
        <v>2</v>
      </c>
      <c r="D4973" s="757" t="s">
        <v>1556</v>
      </c>
      <c r="E4973" s="757"/>
      <c r="F4973" s="760" t="s">
        <v>1500</v>
      </c>
      <c r="G4973" s="795">
        <v>6.9199999999999998E-2</v>
      </c>
      <c r="H4973" s="762">
        <v>1</v>
      </c>
      <c r="I4973" s="763">
        <f>G4973*H4973</f>
        <v>6.9199999999999998E-2</v>
      </c>
    </row>
    <row r="4974" spans="1:10" ht="15" customHeight="1">
      <c r="A4974" s="333"/>
      <c r="C4974" s="764" t="s">
        <v>88</v>
      </c>
      <c r="D4974" s="765"/>
      <c r="E4974" s="766"/>
      <c r="F4974" s="766"/>
      <c r="G4974" s="766"/>
      <c r="H4974" s="768"/>
      <c r="I4974" s="208">
        <f>SUM(I4972:I4973)</f>
        <v>0.1384</v>
      </c>
    </row>
    <row r="4975" spans="1:10" ht="15" customHeight="1">
      <c r="A4975" s="333"/>
      <c r="C4975" s="773" t="s">
        <v>89</v>
      </c>
      <c r="D4975" s="774" t="s">
        <v>90</v>
      </c>
      <c r="E4975" s="775"/>
      <c r="F4975" s="775"/>
      <c r="G4975" s="775"/>
      <c r="H4975" s="776"/>
      <c r="I4975" s="777">
        <f>I4974+I4970+I4968</f>
        <v>0.35980000000000001</v>
      </c>
    </row>
    <row r="4976" spans="1:10" ht="15" customHeight="1">
      <c r="A4976" s="333"/>
      <c r="C4976" s="797" t="s">
        <v>91</v>
      </c>
      <c r="D4976" s="821" t="s">
        <v>977</v>
      </c>
      <c r="E4976" s="822"/>
      <c r="F4976" s="822"/>
      <c r="G4976" s="823"/>
      <c r="H4976" s="226">
        <f>$M$3</f>
        <v>0.1</v>
      </c>
      <c r="I4976" s="224">
        <f>I4975*H4976</f>
        <v>3.5980000000000005E-2</v>
      </c>
    </row>
    <row r="4977" spans="1:10" ht="15" customHeight="1">
      <c r="A4977" s="333"/>
      <c r="C4977" s="824" t="s">
        <v>93</v>
      </c>
      <c r="D4977" s="825" t="s">
        <v>94</v>
      </c>
      <c r="E4977" s="826"/>
      <c r="F4977" s="826"/>
      <c r="G4977" s="826"/>
      <c r="H4977" s="399"/>
      <c r="I4977" s="303">
        <f>SUM(I4975:I4976)</f>
        <v>0.39578000000000002</v>
      </c>
    </row>
    <row r="4978" spans="1:10" ht="15" customHeight="1">
      <c r="A4978" s="333"/>
      <c r="C4978" s="839"/>
      <c r="D4978" s="744"/>
      <c r="E4978" s="744"/>
      <c r="F4978" s="744"/>
      <c r="G4978" s="744"/>
      <c r="H4978" s="744"/>
      <c r="I4978" s="831"/>
    </row>
    <row r="4979" spans="1:10" ht="15" customHeight="1">
      <c r="A4979" s="333"/>
      <c r="C4979" s="839"/>
      <c r="D4979" s="744"/>
      <c r="E4979" s="744"/>
      <c r="F4979" s="744"/>
      <c r="G4979" s="744"/>
      <c r="H4979" s="744"/>
      <c r="I4979" s="831"/>
    </row>
    <row r="4980" spans="1:10" ht="15" customHeight="1">
      <c r="A4980" s="333"/>
      <c r="C4980" s="781" t="s">
        <v>1561</v>
      </c>
      <c r="D4980" s="828" t="s">
        <v>1562</v>
      </c>
      <c r="E4980" s="854"/>
      <c r="F4980" s="854"/>
      <c r="G4980" s="854"/>
      <c r="H4980" s="855"/>
      <c r="I4980" s="785">
        <f>ROUNDDOWN(I4995,-2)</f>
        <v>0</v>
      </c>
    </row>
    <row r="4981" spans="1:10" ht="15" customHeight="1">
      <c r="A4981" s="333"/>
      <c r="C4981" s="752" t="s">
        <v>65</v>
      </c>
      <c r="D4981" s="753" t="s">
        <v>66</v>
      </c>
      <c r="E4981" s="753" t="s">
        <v>3</v>
      </c>
      <c r="F4981" s="753" t="s">
        <v>669</v>
      </c>
      <c r="G4981" s="753" t="s">
        <v>67</v>
      </c>
      <c r="H4981" s="753" t="s">
        <v>670</v>
      </c>
      <c r="I4981" s="754" t="s">
        <v>671</v>
      </c>
    </row>
    <row r="4982" spans="1:10" ht="15" customHeight="1">
      <c r="A4982" s="333"/>
      <c r="C4982" s="755" t="s">
        <v>69</v>
      </c>
      <c r="D4982" s="756" t="s">
        <v>672</v>
      </c>
      <c r="E4982" s="756"/>
      <c r="F4982" s="756"/>
      <c r="G4982" s="756"/>
      <c r="H4982" s="756"/>
      <c r="I4982" s="786"/>
    </row>
    <row r="4983" spans="1:10" ht="15" customHeight="1">
      <c r="A4983" s="333"/>
      <c r="C4983" s="833" t="s">
        <v>674</v>
      </c>
      <c r="D4983" s="757" t="s">
        <v>738</v>
      </c>
      <c r="E4983" s="757" t="s">
        <v>9</v>
      </c>
      <c r="F4983" s="760" t="s">
        <v>739</v>
      </c>
      <c r="G4983" s="832">
        <v>0.1439</v>
      </c>
      <c r="H4983" s="762">
        <v>1</v>
      </c>
      <c r="I4983" s="763">
        <f>G4983*H4983</f>
        <v>0.1439</v>
      </c>
    </row>
    <row r="4984" spans="1:10" ht="15" customHeight="1">
      <c r="A4984" s="333"/>
      <c r="B4984" s="113"/>
      <c r="C4984" s="833">
        <v>2</v>
      </c>
      <c r="D4984" s="757" t="s">
        <v>1484</v>
      </c>
      <c r="E4984" s="757" t="s">
        <v>14</v>
      </c>
      <c r="F4984" s="760" t="s">
        <v>739</v>
      </c>
      <c r="G4984" s="832">
        <v>7.1999999999999995E-2</v>
      </c>
      <c r="H4984" s="762">
        <v>1</v>
      </c>
      <c r="I4984" s="763">
        <f>G4984*H4984</f>
        <v>7.1999999999999995E-2</v>
      </c>
      <c r="J4984" s="47"/>
    </row>
    <row r="4985" spans="1:10" ht="15" customHeight="1">
      <c r="A4985" s="333"/>
      <c r="C4985" s="833">
        <v>3</v>
      </c>
      <c r="D4985" s="757" t="s">
        <v>740</v>
      </c>
      <c r="E4985" s="757" t="s">
        <v>32</v>
      </c>
      <c r="F4985" s="760" t="s">
        <v>739</v>
      </c>
      <c r="G4985" s="832">
        <v>1.44E-2</v>
      </c>
      <c r="H4985" s="762">
        <v>1</v>
      </c>
      <c r="I4985" s="763">
        <f>G4985*H4985</f>
        <v>1.44E-2</v>
      </c>
    </row>
    <row r="4986" spans="1:10" ht="15" customHeight="1">
      <c r="A4986" s="333"/>
      <c r="C4986" s="764" t="s">
        <v>708</v>
      </c>
      <c r="D4986" s="765"/>
      <c r="E4986" s="766"/>
      <c r="F4986" s="766"/>
      <c r="G4986" s="767"/>
      <c r="H4986" s="768"/>
      <c r="I4986" s="208">
        <f>SUM(I4983:I4985)</f>
        <v>0.23029999999999998</v>
      </c>
    </row>
    <row r="4987" spans="1:10" ht="15" customHeight="1">
      <c r="A4987" s="333"/>
      <c r="C4987" s="755" t="s">
        <v>72</v>
      </c>
      <c r="D4987" s="756" t="s">
        <v>73</v>
      </c>
      <c r="E4987" s="757"/>
      <c r="F4987" s="757"/>
      <c r="G4987" s="795"/>
      <c r="H4987" s="757"/>
      <c r="I4987" s="758"/>
    </row>
    <row r="4988" spans="1:10" ht="15" customHeight="1">
      <c r="A4988" s="333"/>
      <c r="C4988" s="764" t="s">
        <v>85</v>
      </c>
      <c r="D4988" s="765"/>
      <c r="E4988" s="766"/>
      <c r="F4988" s="766"/>
      <c r="G4988" s="766"/>
      <c r="H4988" s="768"/>
      <c r="I4988" s="834">
        <v>0</v>
      </c>
    </row>
    <row r="4989" spans="1:10" ht="15" customHeight="1">
      <c r="A4989" s="333"/>
      <c r="C4989" s="755" t="s">
        <v>86</v>
      </c>
      <c r="D4989" s="756" t="s">
        <v>87</v>
      </c>
      <c r="E4989" s="757"/>
      <c r="F4989" s="757"/>
      <c r="G4989" s="757"/>
      <c r="H4989" s="757"/>
      <c r="I4989" s="758"/>
    </row>
    <row r="4990" spans="1:10" ht="15" customHeight="1">
      <c r="A4990" s="333"/>
      <c r="C4990" s="836">
        <v>1</v>
      </c>
      <c r="D4990" s="757" t="s">
        <v>1563</v>
      </c>
      <c r="E4990" s="757"/>
      <c r="F4990" s="760" t="s">
        <v>1500</v>
      </c>
      <c r="G4990" s="795">
        <v>7.1999999999999995E-2</v>
      </c>
      <c r="H4990" s="762">
        <v>1</v>
      </c>
      <c r="I4990" s="763">
        <f>G4990*H4990</f>
        <v>7.1999999999999995E-2</v>
      </c>
    </row>
    <row r="4991" spans="1:10" ht="15" customHeight="1">
      <c r="A4991" s="333"/>
      <c r="C4991" s="836">
        <v>2</v>
      </c>
      <c r="D4991" s="757" t="s">
        <v>1556</v>
      </c>
      <c r="E4991" s="757"/>
      <c r="F4991" s="760" t="s">
        <v>1500</v>
      </c>
      <c r="G4991" s="795">
        <v>7.1999999999999995E-2</v>
      </c>
      <c r="H4991" s="762">
        <v>1</v>
      </c>
      <c r="I4991" s="763">
        <f>G4991*H4991</f>
        <v>7.1999999999999995E-2</v>
      </c>
    </row>
    <row r="4992" spans="1:10" ht="15" customHeight="1">
      <c r="A4992" s="333"/>
      <c r="C4992" s="764" t="s">
        <v>88</v>
      </c>
      <c r="D4992" s="765"/>
      <c r="E4992" s="766"/>
      <c r="F4992" s="766"/>
      <c r="G4992" s="766"/>
      <c r="H4992" s="768"/>
      <c r="I4992" s="208">
        <f>SUM(I4990:I4991)</f>
        <v>0.14399999999999999</v>
      </c>
    </row>
    <row r="4993" spans="1:10" ht="15" customHeight="1">
      <c r="A4993" s="333"/>
      <c r="C4993" s="773" t="s">
        <v>89</v>
      </c>
      <c r="D4993" s="774" t="s">
        <v>90</v>
      </c>
      <c r="E4993" s="775"/>
      <c r="F4993" s="775"/>
      <c r="G4993" s="775"/>
      <c r="H4993" s="776"/>
      <c r="I4993" s="777">
        <f>I4992+I4988+I4986</f>
        <v>0.37429999999999997</v>
      </c>
    </row>
    <row r="4994" spans="1:10" ht="15" customHeight="1">
      <c r="A4994" s="333"/>
      <c r="C4994" s="797" t="s">
        <v>91</v>
      </c>
      <c r="D4994" s="821" t="s">
        <v>977</v>
      </c>
      <c r="E4994" s="822"/>
      <c r="F4994" s="822"/>
      <c r="G4994" s="823"/>
      <c r="H4994" s="226">
        <f>$M$3</f>
        <v>0.1</v>
      </c>
      <c r="I4994" s="224">
        <f>I4993*H4994</f>
        <v>3.7429999999999998E-2</v>
      </c>
    </row>
    <row r="4995" spans="1:10" ht="15" customHeight="1">
      <c r="A4995" s="333"/>
      <c r="C4995" s="824" t="s">
        <v>93</v>
      </c>
      <c r="D4995" s="825" t="s">
        <v>94</v>
      </c>
      <c r="E4995" s="826"/>
      <c r="F4995" s="826"/>
      <c r="G4995" s="826"/>
      <c r="H4995" s="399"/>
      <c r="I4995" s="303">
        <f>SUM(I4993:I4994)</f>
        <v>0.41172999999999998</v>
      </c>
    </row>
    <row r="4996" spans="1:10" ht="15" customHeight="1">
      <c r="A4996" s="333"/>
      <c r="C4996" s="839"/>
      <c r="D4996" s="744"/>
      <c r="E4996" s="744"/>
      <c r="F4996" s="744"/>
      <c r="G4996" s="744"/>
      <c r="H4996" s="744"/>
      <c r="I4996" s="831"/>
    </row>
    <row r="4997" spans="1:10" ht="15" customHeight="1">
      <c r="A4997" s="333"/>
      <c r="C4997" s="839"/>
      <c r="D4997" s="744"/>
      <c r="E4997" s="744"/>
      <c r="F4997" s="744"/>
      <c r="G4997" s="744"/>
      <c r="H4997" s="744"/>
      <c r="I4997" s="831"/>
    </row>
    <row r="4998" spans="1:10" ht="15" customHeight="1">
      <c r="A4998" s="333"/>
      <c r="C4998" s="781" t="s">
        <v>1564</v>
      </c>
      <c r="D4998" s="874" t="s">
        <v>1565</v>
      </c>
      <c r="E4998" s="875"/>
      <c r="F4998" s="875"/>
      <c r="G4998" s="875"/>
      <c r="H4998" s="876"/>
      <c r="I4998" s="785">
        <f>ROUNDDOWN(I5013,-2)</f>
        <v>0</v>
      </c>
    </row>
    <row r="4999" spans="1:10" ht="15" customHeight="1">
      <c r="A4999" s="333"/>
      <c r="C4999" s="877" t="s">
        <v>65</v>
      </c>
      <c r="D4999" s="878" t="s">
        <v>66</v>
      </c>
      <c r="E4999" s="878" t="s">
        <v>3</v>
      </c>
      <c r="F4999" s="878" t="s">
        <v>669</v>
      </c>
      <c r="G4999" s="878" t="s">
        <v>67</v>
      </c>
      <c r="H4999" s="878" t="s">
        <v>670</v>
      </c>
      <c r="I4999" s="879" t="s">
        <v>671</v>
      </c>
    </row>
    <row r="5000" spans="1:10" ht="15" customHeight="1">
      <c r="A5000" s="333"/>
      <c r="C5000" s="790" t="s">
        <v>69</v>
      </c>
      <c r="D5000" s="791" t="s">
        <v>672</v>
      </c>
      <c r="E5000" s="791"/>
      <c r="F5000" s="791"/>
      <c r="G5000" s="791"/>
      <c r="H5000" s="791"/>
      <c r="I5000" s="838"/>
    </row>
    <row r="5001" spans="1:10" ht="15" customHeight="1">
      <c r="A5001" s="333"/>
      <c r="C5001" s="833" t="s">
        <v>674</v>
      </c>
      <c r="D5001" s="757" t="s">
        <v>738</v>
      </c>
      <c r="E5001" s="757" t="s">
        <v>9</v>
      </c>
      <c r="F5001" s="760" t="s">
        <v>739</v>
      </c>
      <c r="G5001" s="832">
        <v>0.1774</v>
      </c>
      <c r="H5001" s="762">
        <v>1</v>
      </c>
      <c r="I5001" s="763">
        <f>G5001*H5001</f>
        <v>0.1774</v>
      </c>
    </row>
    <row r="5002" spans="1:10" ht="15" customHeight="1">
      <c r="A5002" s="333"/>
      <c r="B5002" s="113"/>
      <c r="C5002" s="833">
        <v>2</v>
      </c>
      <c r="D5002" s="757" t="s">
        <v>1484</v>
      </c>
      <c r="E5002" s="757" t="s">
        <v>14</v>
      </c>
      <c r="F5002" s="760" t="s">
        <v>739</v>
      </c>
      <c r="G5002" s="832">
        <v>8.8700000000000001E-2</v>
      </c>
      <c r="H5002" s="762">
        <v>1</v>
      </c>
      <c r="I5002" s="763">
        <f>G5002*H5002</f>
        <v>8.8700000000000001E-2</v>
      </c>
      <c r="J5002" s="47"/>
    </row>
    <row r="5003" spans="1:10" ht="15" customHeight="1">
      <c r="A5003" s="333"/>
      <c r="C5003" s="833">
        <v>3</v>
      </c>
      <c r="D5003" s="757" t="s">
        <v>740</v>
      </c>
      <c r="E5003" s="757" t="s">
        <v>32</v>
      </c>
      <c r="F5003" s="760" t="s">
        <v>739</v>
      </c>
      <c r="G5003" s="832">
        <v>1.77E-2</v>
      </c>
      <c r="H5003" s="762">
        <v>1</v>
      </c>
      <c r="I5003" s="763">
        <f>G5003*H5003</f>
        <v>1.77E-2</v>
      </c>
    </row>
    <row r="5004" spans="1:10" ht="15" customHeight="1">
      <c r="A5004" s="333"/>
      <c r="C5004" s="764" t="s">
        <v>708</v>
      </c>
      <c r="D5004" s="765"/>
      <c r="E5004" s="766"/>
      <c r="F5004" s="766"/>
      <c r="G5004" s="767"/>
      <c r="H5004" s="768"/>
      <c r="I5004" s="208">
        <f>SUM(I5001:I5003)</f>
        <v>0.2838</v>
      </c>
    </row>
    <row r="5005" spans="1:10" ht="15" customHeight="1">
      <c r="A5005" s="333"/>
      <c r="C5005" s="755" t="s">
        <v>72</v>
      </c>
      <c r="D5005" s="756" t="s">
        <v>73</v>
      </c>
      <c r="E5005" s="757"/>
      <c r="F5005" s="757"/>
      <c r="G5005" s="795"/>
      <c r="H5005" s="757"/>
      <c r="I5005" s="758"/>
    </row>
    <row r="5006" spans="1:10" ht="15" customHeight="1">
      <c r="A5006" s="333"/>
      <c r="C5006" s="764" t="s">
        <v>85</v>
      </c>
      <c r="D5006" s="765"/>
      <c r="E5006" s="766"/>
      <c r="F5006" s="766"/>
      <c r="G5006" s="766"/>
      <c r="H5006" s="768"/>
      <c r="I5006" s="834">
        <v>0</v>
      </c>
    </row>
    <row r="5007" spans="1:10" ht="15" customHeight="1">
      <c r="A5007" s="333"/>
      <c r="C5007" s="755" t="s">
        <v>86</v>
      </c>
      <c r="D5007" s="756" t="s">
        <v>87</v>
      </c>
      <c r="E5007" s="757"/>
      <c r="F5007" s="757"/>
      <c r="G5007" s="757"/>
      <c r="H5007" s="757"/>
      <c r="I5007" s="758"/>
    </row>
    <row r="5008" spans="1:10" ht="15" customHeight="1">
      <c r="A5008" s="333"/>
      <c r="C5008" s="836">
        <v>1</v>
      </c>
      <c r="D5008" s="757" t="s">
        <v>1563</v>
      </c>
      <c r="E5008" s="757"/>
      <c r="F5008" s="760" t="s">
        <v>1500</v>
      </c>
      <c r="G5008" s="795">
        <v>8.8700000000000001E-2</v>
      </c>
      <c r="H5008" s="762">
        <v>1</v>
      </c>
      <c r="I5008" s="763">
        <f>G5008*H5008</f>
        <v>8.8700000000000001E-2</v>
      </c>
    </row>
    <row r="5009" spans="1:10" ht="15" customHeight="1">
      <c r="A5009" s="333"/>
      <c r="C5009" s="836">
        <v>2</v>
      </c>
      <c r="D5009" s="757" t="s">
        <v>1556</v>
      </c>
      <c r="E5009" s="757"/>
      <c r="F5009" s="760" t="s">
        <v>1500</v>
      </c>
      <c r="G5009" s="795">
        <v>8.8700000000000001E-2</v>
      </c>
      <c r="H5009" s="762">
        <v>1</v>
      </c>
      <c r="I5009" s="763">
        <f>G5009*H5009</f>
        <v>8.8700000000000001E-2</v>
      </c>
    </row>
    <row r="5010" spans="1:10" ht="15" customHeight="1">
      <c r="A5010" s="333"/>
      <c r="C5010" s="764" t="s">
        <v>88</v>
      </c>
      <c r="D5010" s="765"/>
      <c r="E5010" s="765"/>
      <c r="F5010" s="766"/>
      <c r="G5010" s="766"/>
      <c r="H5010" s="768"/>
      <c r="I5010" s="208">
        <f>SUM(I5008:I5009)</f>
        <v>0.1774</v>
      </c>
    </row>
    <row r="5011" spans="1:10" ht="15" customHeight="1">
      <c r="A5011" s="333"/>
      <c r="C5011" s="773" t="s">
        <v>89</v>
      </c>
      <c r="D5011" s="774" t="s">
        <v>90</v>
      </c>
      <c r="E5011" s="880"/>
      <c r="F5011" s="775"/>
      <c r="G5011" s="775"/>
      <c r="H5011" s="776"/>
      <c r="I5011" s="777">
        <f>I5010+I5006+I5004</f>
        <v>0.4612</v>
      </c>
    </row>
    <row r="5012" spans="1:10" ht="15" customHeight="1">
      <c r="A5012" s="333"/>
      <c r="C5012" s="797" t="s">
        <v>91</v>
      </c>
      <c r="D5012" s="821" t="s">
        <v>977</v>
      </c>
      <c r="E5012" s="881"/>
      <c r="F5012" s="822"/>
      <c r="G5012" s="823"/>
      <c r="H5012" s="226">
        <f>$M$3</f>
        <v>0.1</v>
      </c>
      <c r="I5012" s="224">
        <f>I5011*H5012</f>
        <v>4.6120000000000001E-2</v>
      </c>
    </row>
    <row r="5013" spans="1:10" ht="15" customHeight="1">
      <c r="A5013" s="333"/>
      <c r="C5013" s="824" t="s">
        <v>93</v>
      </c>
      <c r="D5013" s="825" t="s">
        <v>94</v>
      </c>
      <c r="E5013" s="882"/>
      <c r="F5013" s="826"/>
      <c r="G5013" s="826"/>
      <c r="H5013" s="399"/>
      <c r="I5013" s="303">
        <f>SUM(I5011:I5012)</f>
        <v>0.50731999999999999</v>
      </c>
    </row>
    <row r="5014" spans="1:10" ht="15" customHeight="1">
      <c r="A5014" s="333"/>
      <c r="C5014" s="839"/>
      <c r="D5014" s="744"/>
      <c r="E5014" s="744"/>
      <c r="F5014" s="744"/>
      <c r="G5014" s="744"/>
      <c r="H5014" s="744"/>
      <c r="I5014" s="831"/>
    </row>
    <row r="5015" spans="1:10" ht="15" customHeight="1">
      <c r="A5015" s="333"/>
      <c r="C5015" s="839"/>
      <c r="D5015" s="744"/>
      <c r="E5015" s="744"/>
      <c r="F5015" s="744"/>
      <c r="G5015" s="744"/>
      <c r="H5015" s="744"/>
      <c r="I5015" s="831"/>
    </row>
    <row r="5016" spans="1:10" ht="34.25" customHeight="1">
      <c r="A5016" s="333"/>
      <c r="C5016" s="781" t="s">
        <v>1566</v>
      </c>
      <c r="D5016" s="1372" t="s">
        <v>1567</v>
      </c>
      <c r="E5016" s="1372"/>
      <c r="F5016" s="1372"/>
      <c r="G5016" s="1372"/>
      <c r="H5016" s="1372"/>
      <c r="I5016" s="785">
        <f>ROUNDDOWN(I5031,-2)</f>
        <v>0</v>
      </c>
    </row>
    <row r="5017" spans="1:10" ht="26.5" customHeight="1">
      <c r="A5017" s="333"/>
      <c r="C5017" s="800" t="s">
        <v>65</v>
      </c>
      <c r="D5017" s="801" t="s">
        <v>66</v>
      </c>
      <c r="E5017" s="801" t="s">
        <v>3</v>
      </c>
      <c r="F5017" s="801" t="s">
        <v>669</v>
      </c>
      <c r="G5017" s="801" t="s">
        <v>67</v>
      </c>
      <c r="H5017" s="801" t="s">
        <v>670</v>
      </c>
      <c r="I5017" s="802" t="s">
        <v>671</v>
      </c>
    </row>
    <row r="5018" spans="1:10" ht="15" customHeight="1">
      <c r="A5018" s="333"/>
      <c r="C5018" s="800" t="s">
        <v>69</v>
      </c>
      <c r="D5018" s="803" t="s">
        <v>672</v>
      </c>
      <c r="E5018" s="803"/>
      <c r="F5018" s="803"/>
      <c r="G5018" s="803"/>
      <c r="H5018" s="803"/>
      <c r="I5018" s="845"/>
    </row>
    <row r="5019" spans="1:10" ht="15" customHeight="1">
      <c r="A5019" s="333"/>
      <c r="C5019" s="846" t="s">
        <v>674</v>
      </c>
      <c r="D5019" s="804" t="s">
        <v>738</v>
      </c>
      <c r="E5019" s="804" t="s">
        <v>9</v>
      </c>
      <c r="F5019" s="807" t="s">
        <v>739</v>
      </c>
      <c r="G5019" s="847">
        <v>0.19239999999999999</v>
      </c>
      <c r="H5019" s="809">
        <v>1</v>
      </c>
      <c r="I5019" s="810">
        <f>G5019*H5019</f>
        <v>0.19239999999999999</v>
      </c>
    </row>
    <row r="5020" spans="1:10" ht="15" customHeight="1">
      <c r="A5020" s="333"/>
      <c r="C5020" s="846">
        <v>2</v>
      </c>
      <c r="D5020" s="804" t="s">
        <v>1484</v>
      </c>
      <c r="E5020" s="804" t="s">
        <v>14</v>
      </c>
      <c r="F5020" s="807" t="s">
        <v>739</v>
      </c>
      <c r="G5020" s="847">
        <v>9.6199999999999994E-2</v>
      </c>
      <c r="H5020" s="809">
        <v>1</v>
      </c>
      <c r="I5020" s="810">
        <f>G5020*H5020</f>
        <v>9.6199999999999994E-2</v>
      </c>
    </row>
    <row r="5021" spans="1:10" ht="15" customHeight="1">
      <c r="A5021" s="333"/>
      <c r="C5021" s="846">
        <v>3</v>
      </c>
      <c r="D5021" s="804" t="s">
        <v>740</v>
      </c>
      <c r="E5021" s="804" t="s">
        <v>32</v>
      </c>
      <c r="F5021" s="807" t="s">
        <v>739</v>
      </c>
      <c r="G5021" s="847">
        <v>1.9199999999999998E-2</v>
      </c>
      <c r="H5021" s="809">
        <v>1</v>
      </c>
      <c r="I5021" s="810">
        <f>G5021*H5021</f>
        <v>1.9199999999999998E-2</v>
      </c>
    </row>
    <row r="5022" spans="1:10" ht="15" customHeight="1">
      <c r="A5022" s="333"/>
      <c r="B5022" s="113"/>
      <c r="C5022" s="811" t="s">
        <v>708</v>
      </c>
      <c r="D5022" s="812"/>
      <c r="E5022" s="813"/>
      <c r="F5022" s="813"/>
      <c r="G5022" s="814"/>
      <c r="H5022" s="813"/>
      <c r="I5022" s="480">
        <f>SUM(I5019:I5021)</f>
        <v>0.30779999999999996</v>
      </c>
      <c r="J5022" s="47"/>
    </row>
    <row r="5023" spans="1:10" ht="15" customHeight="1">
      <c r="A5023" s="333"/>
      <c r="C5023" s="800" t="s">
        <v>72</v>
      </c>
      <c r="D5023" s="803" t="s">
        <v>73</v>
      </c>
      <c r="E5023" s="804"/>
      <c r="F5023" s="804"/>
      <c r="G5023" s="852"/>
      <c r="H5023" s="804"/>
      <c r="I5023" s="805"/>
    </row>
    <row r="5024" spans="1:10" ht="15" customHeight="1">
      <c r="A5024" s="333"/>
      <c r="C5024" s="811" t="s">
        <v>85</v>
      </c>
      <c r="D5024" s="812"/>
      <c r="E5024" s="813"/>
      <c r="F5024" s="813"/>
      <c r="G5024" s="813"/>
      <c r="H5024" s="813"/>
      <c r="I5024" s="849">
        <v>0</v>
      </c>
    </row>
    <row r="5025" spans="1:9" ht="15" customHeight="1">
      <c r="A5025" s="333"/>
      <c r="C5025" s="800" t="s">
        <v>86</v>
      </c>
      <c r="D5025" s="803" t="s">
        <v>87</v>
      </c>
      <c r="E5025" s="804"/>
      <c r="F5025" s="804"/>
      <c r="G5025" s="804"/>
      <c r="H5025" s="804"/>
      <c r="I5025" s="805"/>
    </row>
    <row r="5026" spans="1:9" ht="15" customHeight="1">
      <c r="A5026" s="333"/>
      <c r="C5026" s="883">
        <v>1</v>
      </c>
      <c r="D5026" s="804" t="s">
        <v>1563</v>
      </c>
      <c r="E5026" s="804"/>
      <c r="F5026" s="807" t="s">
        <v>1500</v>
      </c>
      <c r="G5026" s="852">
        <v>9.6199999999999994E-2</v>
      </c>
      <c r="H5026" s="809">
        <v>1</v>
      </c>
      <c r="I5026" s="810">
        <f>G5026*H5026</f>
        <v>9.6199999999999994E-2</v>
      </c>
    </row>
    <row r="5027" spans="1:9" ht="15" customHeight="1">
      <c r="A5027" s="333"/>
      <c r="C5027" s="883">
        <v>2</v>
      </c>
      <c r="D5027" s="804" t="s">
        <v>1556</v>
      </c>
      <c r="E5027" s="804"/>
      <c r="F5027" s="807" t="s">
        <v>1500</v>
      </c>
      <c r="G5027" s="852">
        <v>9.6199999999999994E-2</v>
      </c>
      <c r="H5027" s="809">
        <v>1</v>
      </c>
      <c r="I5027" s="810">
        <f>G5027*H5027</f>
        <v>9.6199999999999994E-2</v>
      </c>
    </row>
    <row r="5028" spans="1:9" ht="15" customHeight="1">
      <c r="A5028" s="333"/>
      <c r="C5028" s="811" t="s">
        <v>88</v>
      </c>
      <c r="D5028" s="812"/>
      <c r="E5028" s="813"/>
      <c r="F5028" s="813"/>
      <c r="G5028" s="813"/>
      <c r="H5028" s="813"/>
      <c r="I5028" s="480">
        <f>SUM(I5026:I5027)</f>
        <v>0.19239999999999999</v>
      </c>
    </row>
    <row r="5029" spans="1:9" ht="15" customHeight="1">
      <c r="A5029" s="333"/>
      <c r="C5029" s="817" t="s">
        <v>89</v>
      </c>
      <c r="D5029" s="818" t="s">
        <v>90</v>
      </c>
      <c r="E5029" s="819"/>
      <c r="F5029" s="819"/>
      <c r="G5029" s="819"/>
      <c r="H5029" s="819"/>
      <c r="I5029" s="820">
        <f>I5028+I5024+I5022</f>
        <v>0.50019999999999998</v>
      </c>
    </row>
    <row r="5030" spans="1:9" ht="15" customHeight="1">
      <c r="A5030" s="333"/>
      <c r="C5030" s="817" t="s">
        <v>91</v>
      </c>
      <c r="D5030" s="818" t="s">
        <v>977</v>
      </c>
      <c r="E5030" s="819"/>
      <c r="F5030" s="819"/>
      <c r="G5030" s="819"/>
      <c r="H5030" s="372">
        <f>$M$3</f>
        <v>0.1</v>
      </c>
      <c r="I5030" s="441">
        <f>I5029*H5030</f>
        <v>5.0020000000000002E-2</v>
      </c>
    </row>
    <row r="5031" spans="1:9" ht="15" customHeight="1">
      <c r="A5031" s="333"/>
      <c r="C5031" s="817" t="s">
        <v>93</v>
      </c>
      <c r="D5031" s="818" t="s">
        <v>94</v>
      </c>
      <c r="E5031" s="819"/>
      <c r="F5031" s="819"/>
      <c r="G5031" s="819"/>
      <c r="H5031" s="370"/>
      <c r="I5031" s="442">
        <f>SUM(I5029:I5030)</f>
        <v>0.55021999999999993</v>
      </c>
    </row>
    <row r="5032" spans="1:9" ht="15" customHeight="1">
      <c r="A5032" s="333"/>
      <c r="D5032" s="46"/>
      <c r="F5032" s="335"/>
      <c r="G5032" s="336"/>
      <c r="H5032" s="112"/>
      <c r="I5032" s="47"/>
    </row>
    <row r="5033" spans="1:9" ht="15" customHeight="1">
      <c r="A5033" s="333"/>
      <c r="C5033" s="459" t="s">
        <v>1568</v>
      </c>
      <c r="D5033" s="704" t="s">
        <v>1569</v>
      </c>
      <c r="E5033" s="704"/>
      <c r="F5033" s="884"/>
      <c r="G5033" s="885"/>
      <c r="H5033" s="884"/>
      <c r="I5033" s="884"/>
    </row>
    <row r="5034" spans="1:9" ht="15" customHeight="1" thickBot="1">
      <c r="A5034" s="333"/>
      <c r="C5034" s="1416" t="s">
        <v>3074</v>
      </c>
      <c r="D5034" s="460" t="s">
        <v>1185</v>
      </c>
      <c r="E5034" s="460"/>
      <c r="F5034" s="460"/>
      <c r="G5034" s="459"/>
      <c r="H5034" s="460"/>
      <c r="I5034" s="460"/>
    </row>
    <row r="5035" spans="1:9" ht="15" customHeight="1">
      <c r="A5035" s="333"/>
      <c r="C5035" s="236" t="s">
        <v>1570</v>
      </c>
      <c r="D5035" s="237" t="s">
        <v>1571</v>
      </c>
      <c r="E5035" s="237"/>
      <c r="F5035" s="886"/>
      <c r="G5035" s="887"/>
      <c r="H5035" s="888"/>
      <c r="I5035" s="680">
        <f>ROUNDDOWN(I5053,-2)</f>
        <v>58400</v>
      </c>
    </row>
    <row r="5036" spans="1:9" ht="27" customHeight="1">
      <c r="A5036" s="333"/>
      <c r="C5036" s="189" t="s">
        <v>65</v>
      </c>
      <c r="D5036" s="190" t="s">
        <v>66</v>
      </c>
      <c r="E5036" s="190" t="s">
        <v>772</v>
      </c>
      <c r="F5036" s="190" t="s">
        <v>669</v>
      </c>
      <c r="G5036" s="190" t="s">
        <v>67</v>
      </c>
      <c r="H5036" s="190" t="s">
        <v>670</v>
      </c>
      <c r="I5036" s="482" t="s">
        <v>671</v>
      </c>
    </row>
    <row r="5037" spans="1:9" ht="15" customHeight="1">
      <c r="A5037" s="333"/>
      <c r="C5037" s="193" t="s">
        <v>69</v>
      </c>
      <c r="D5037" s="194" t="s">
        <v>672</v>
      </c>
      <c r="E5037" s="195"/>
      <c r="F5037" s="195"/>
      <c r="G5037" s="200"/>
      <c r="H5037" s="195"/>
      <c r="I5037" s="604"/>
    </row>
    <row r="5038" spans="1:9" ht="15" customHeight="1">
      <c r="A5038" s="333"/>
      <c r="C5038" s="672">
        <v>1</v>
      </c>
      <c r="D5038" s="195" t="s">
        <v>8</v>
      </c>
      <c r="E5038" s="200" t="s">
        <v>9</v>
      </c>
      <c r="F5038" s="200" t="s">
        <v>10</v>
      </c>
      <c r="G5038" s="889">
        <v>3.7499999999999999E-2</v>
      </c>
      <c r="H5038" s="62">
        <v>176000</v>
      </c>
      <c r="I5038" s="524">
        <f>G5038*H5038</f>
        <v>6600</v>
      </c>
    </row>
    <row r="5039" spans="1:9" ht="15" customHeight="1">
      <c r="A5039" s="333"/>
      <c r="C5039" s="672">
        <v>2</v>
      </c>
      <c r="D5039" s="195" t="s">
        <v>160</v>
      </c>
      <c r="E5039" s="200" t="s">
        <v>14</v>
      </c>
      <c r="F5039" s="200" t="s">
        <v>10</v>
      </c>
      <c r="G5039" s="889">
        <v>1.2500000000000001E-2</v>
      </c>
      <c r="H5039" s="62">
        <v>186000</v>
      </c>
      <c r="I5039" s="524">
        <f t="shared" ref="I5039:I5041" si="22">G5039*H5039</f>
        <v>2325</v>
      </c>
    </row>
    <row r="5040" spans="1:9" ht="15" customHeight="1">
      <c r="A5040" s="333"/>
      <c r="C5040" s="672">
        <v>4</v>
      </c>
      <c r="D5040" s="195" t="s">
        <v>119</v>
      </c>
      <c r="E5040" s="200" t="s">
        <v>30</v>
      </c>
      <c r="F5040" s="200" t="s">
        <v>10</v>
      </c>
      <c r="G5040" s="889">
        <v>2.5000000000000001E-3</v>
      </c>
      <c r="H5040" s="62">
        <v>196000</v>
      </c>
      <c r="I5040" s="524">
        <f t="shared" si="22"/>
        <v>490</v>
      </c>
    </row>
    <row r="5041" spans="1:10" ht="15" customHeight="1">
      <c r="A5041" s="333"/>
      <c r="C5041" s="672">
        <v>5</v>
      </c>
      <c r="D5041" s="195" t="s">
        <v>31</v>
      </c>
      <c r="E5041" s="200" t="s">
        <v>32</v>
      </c>
      <c r="F5041" s="200" t="s">
        <v>10</v>
      </c>
      <c r="G5041" s="889">
        <v>8.0000000000000002E-3</v>
      </c>
      <c r="H5041" s="62">
        <v>206000</v>
      </c>
      <c r="I5041" s="524">
        <f t="shared" si="22"/>
        <v>1648</v>
      </c>
    </row>
    <row r="5042" spans="1:10" ht="15" customHeight="1">
      <c r="A5042" s="333"/>
      <c r="B5042" s="113"/>
      <c r="C5042" s="204" t="s">
        <v>708</v>
      </c>
      <c r="D5042" s="215"/>
      <c r="E5042" s="216"/>
      <c r="F5042" s="216"/>
      <c r="G5042" s="890"/>
      <c r="H5042" s="466"/>
      <c r="I5042" s="208">
        <f>SUM(I5038:I5041)</f>
        <v>11063</v>
      </c>
      <c r="J5042" s="47"/>
    </row>
    <row r="5043" spans="1:10" ht="15" customHeight="1">
      <c r="A5043" s="333"/>
      <c r="C5043" s="193" t="s">
        <v>72</v>
      </c>
      <c r="D5043" s="194" t="s">
        <v>73</v>
      </c>
      <c r="E5043" s="195"/>
      <c r="F5043" s="195"/>
      <c r="G5043" s="200"/>
      <c r="H5043" s="195"/>
      <c r="I5043" s="604"/>
    </row>
    <row r="5044" spans="1:10" ht="15" customHeight="1">
      <c r="A5044" s="333"/>
      <c r="C5044" s="672">
        <v>1</v>
      </c>
      <c r="D5044" s="213" t="s">
        <v>2999</v>
      </c>
      <c r="E5044" s="213"/>
      <c r="F5044" s="416" t="s">
        <v>120</v>
      </c>
      <c r="G5044" s="891">
        <v>1.1499999999999999</v>
      </c>
      <c r="H5044" s="388">
        <f>BAHAN!G65</f>
        <v>25000</v>
      </c>
      <c r="I5044" s="524">
        <f>G5044*H5044</f>
        <v>28749.999999999996</v>
      </c>
    </row>
    <row r="5045" spans="1:10" ht="15" customHeight="1">
      <c r="A5045" s="333"/>
      <c r="C5045" s="672">
        <v>2</v>
      </c>
      <c r="D5045" s="195" t="s">
        <v>180</v>
      </c>
      <c r="E5045" s="195"/>
      <c r="F5045" s="416" t="s">
        <v>120</v>
      </c>
      <c r="G5045" s="891">
        <v>5.2999999999999999E-2</v>
      </c>
      <c r="H5045" s="388">
        <f>BAHAN!G157</f>
        <v>120000</v>
      </c>
      <c r="I5045" s="524">
        <f>G5045*H5045</f>
        <v>6360</v>
      </c>
    </row>
    <row r="5046" spans="1:10" ht="15" customHeight="1">
      <c r="A5046" s="333"/>
      <c r="C5046" s="204" t="s">
        <v>85</v>
      </c>
      <c r="D5046" s="215"/>
      <c r="E5046" s="216"/>
      <c r="F5046" s="216"/>
      <c r="G5046" s="473"/>
      <c r="H5046" s="466"/>
      <c r="I5046" s="208">
        <f>SUM(I5044:I5045)</f>
        <v>35110</v>
      </c>
    </row>
    <row r="5047" spans="1:10" ht="15" customHeight="1">
      <c r="A5047" s="333"/>
      <c r="C5047" s="193" t="s">
        <v>86</v>
      </c>
      <c r="D5047" s="194" t="s">
        <v>87</v>
      </c>
      <c r="E5047" s="195"/>
      <c r="F5047" s="195"/>
      <c r="G5047" s="200"/>
      <c r="H5047" s="195"/>
      <c r="I5047" s="604"/>
    </row>
    <row r="5048" spans="1:10" ht="15" customHeight="1">
      <c r="A5048" s="333"/>
      <c r="C5048" s="509">
        <v>1</v>
      </c>
      <c r="D5048" s="195" t="s">
        <v>1572</v>
      </c>
      <c r="E5048" s="195"/>
      <c r="F5048" s="200" t="s">
        <v>1500</v>
      </c>
      <c r="G5048" s="200">
        <v>3.3000000000000002E-2</v>
      </c>
      <c r="H5048" s="388">
        <f>BAHAN!G555</f>
        <v>150000</v>
      </c>
      <c r="I5048" s="524">
        <f>G5048*H5048</f>
        <v>4950</v>
      </c>
    </row>
    <row r="5049" spans="1:10" ht="15" customHeight="1">
      <c r="A5049" s="333"/>
      <c r="C5049" s="509">
        <v>2</v>
      </c>
      <c r="D5049" s="195" t="s">
        <v>1573</v>
      </c>
      <c r="E5049" s="195"/>
      <c r="F5049" s="200" t="s">
        <v>1500</v>
      </c>
      <c r="G5049" s="200">
        <v>1.2999999999999999E-3</v>
      </c>
      <c r="H5049" s="388">
        <f>BAHAN!G559</f>
        <v>1540000</v>
      </c>
      <c r="I5049" s="524">
        <f>G5049*H5049</f>
        <v>2002</v>
      </c>
    </row>
    <row r="5050" spans="1:10" ht="15" customHeight="1">
      <c r="A5050" s="333"/>
      <c r="C5050" s="204" t="s">
        <v>88</v>
      </c>
      <c r="D5050" s="215"/>
      <c r="E5050" s="216"/>
      <c r="F5050" s="216"/>
      <c r="G5050" s="473"/>
      <c r="H5050" s="768"/>
      <c r="I5050" s="208">
        <f>SUM(I5048:I5049)</f>
        <v>6952</v>
      </c>
    </row>
    <row r="5051" spans="1:10" ht="15" customHeight="1">
      <c r="A5051" s="333"/>
      <c r="C5051" s="327" t="s">
        <v>89</v>
      </c>
      <c r="D5051" s="892" t="s">
        <v>90</v>
      </c>
      <c r="E5051" s="893"/>
      <c r="F5051" s="893"/>
      <c r="G5051" s="473"/>
      <c r="H5051" s="776"/>
      <c r="I5051" s="777">
        <f>I5050+I5046+I5042</f>
        <v>53125</v>
      </c>
    </row>
    <row r="5052" spans="1:10" ht="15" customHeight="1">
      <c r="A5052" s="333"/>
      <c r="C5052" s="894" t="s">
        <v>91</v>
      </c>
      <c r="D5052" s="895" t="s">
        <v>977</v>
      </c>
      <c r="E5052" s="896"/>
      <c r="F5052" s="896"/>
      <c r="G5052" s="897"/>
      <c r="H5052" s="226">
        <f>$M$3</f>
        <v>0.1</v>
      </c>
      <c r="I5052" s="224">
        <f>I5051*H5052</f>
        <v>5312.5</v>
      </c>
    </row>
    <row r="5053" spans="1:10" ht="15" customHeight="1">
      <c r="A5053" s="333"/>
      <c r="C5053" s="898" t="s">
        <v>93</v>
      </c>
      <c r="D5053" s="899" t="s">
        <v>94</v>
      </c>
      <c r="E5053" s="900"/>
      <c r="F5053" s="900"/>
      <c r="G5053" s="901"/>
      <c r="H5053" s="399"/>
      <c r="I5053" s="303">
        <f>SUM(I5051:I5052)</f>
        <v>58437.5</v>
      </c>
    </row>
    <row r="5054" spans="1:10" ht="15" customHeight="1">
      <c r="A5054" s="333"/>
      <c r="C5054" s="902"/>
      <c r="D5054" s="461"/>
      <c r="E5054" s="461"/>
      <c r="F5054" s="461"/>
      <c r="G5054" s="885"/>
      <c r="H5054" s="461"/>
      <c r="I5054" s="903"/>
    </row>
    <row r="5055" spans="1:10" ht="15" customHeight="1">
      <c r="A5055" s="333"/>
      <c r="C5055" s="290" t="s">
        <v>1574</v>
      </c>
      <c r="D5055" s="377" t="s">
        <v>1575</v>
      </c>
      <c r="E5055" s="185"/>
      <c r="F5055" s="904"/>
      <c r="G5055" s="905"/>
      <c r="H5055" s="906"/>
      <c r="I5055" s="907">
        <f>ROUNDDOWN(I5071,-2)</f>
        <v>42700</v>
      </c>
    </row>
    <row r="5056" spans="1:10" ht="27.5" customHeight="1">
      <c r="A5056" s="333"/>
      <c r="C5056" s="189" t="s">
        <v>65</v>
      </c>
      <c r="D5056" s="190" t="s">
        <v>66</v>
      </c>
      <c r="E5056" s="190" t="s">
        <v>772</v>
      </c>
      <c r="F5056" s="190" t="s">
        <v>669</v>
      </c>
      <c r="G5056" s="190" t="s">
        <v>67</v>
      </c>
      <c r="H5056" s="190" t="s">
        <v>670</v>
      </c>
      <c r="I5056" s="482" t="s">
        <v>671</v>
      </c>
    </row>
    <row r="5057" spans="1:12" ht="15" customHeight="1">
      <c r="A5057" s="333"/>
      <c r="C5057" s="193" t="s">
        <v>69</v>
      </c>
      <c r="D5057" s="194" t="s">
        <v>672</v>
      </c>
      <c r="E5057" s="194"/>
      <c r="F5057" s="194"/>
      <c r="G5057" s="575"/>
      <c r="H5057" s="194"/>
      <c r="I5057" s="908"/>
    </row>
    <row r="5058" spans="1:12" ht="15" customHeight="1">
      <c r="A5058" s="333"/>
      <c r="C5058" s="672">
        <v>1</v>
      </c>
      <c r="D5058" s="195" t="s">
        <v>8</v>
      </c>
      <c r="E5058" s="200" t="s">
        <v>9</v>
      </c>
      <c r="F5058" s="200" t="s">
        <v>10</v>
      </c>
      <c r="G5058" s="889">
        <v>4.0599999999999997E-2</v>
      </c>
      <c r="H5058" s="62">
        <v>176000</v>
      </c>
      <c r="I5058" s="524">
        <f>G5058*H5058</f>
        <v>7145.5999999999995</v>
      </c>
    </row>
    <row r="5059" spans="1:12" ht="15" customHeight="1">
      <c r="A5059" s="333"/>
      <c r="C5059" s="672">
        <v>2</v>
      </c>
      <c r="D5059" s="195" t="s">
        <v>1576</v>
      </c>
      <c r="E5059" s="200" t="s">
        <v>14</v>
      </c>
      <c r="F5059" s="200" t="s">
        <v>10</v>
      </c>
      <c r="G5059" s="889">
        <v>4.0599999999999997E-2</v>
      </c>
      <c r="H5059" s="62">
        <v>186000</v>
      </c>
      <c r="I5059" s="524">
        <f t="shared" ref="I5059:I5060" si="23">G5059*H5059</f>
        <v>7551.5999999999995</v>
      </c>
    </row>
    <row r="5060" spans="1:12" ht="15" customHeight="1">
      <c r="A5060" s="333"/>
      <c r="B5060" s="113"/>
      <c r="C5060" s="672">
        <v>4</v>
      </c>
      <c r="D5060" s="195" t="s">
        <v>31</v>
      </c>
      <c r="E5060" s="200" t="s">
        <v>32</v>
      </c>
      <c r="F5060" s="200" t="s">
        <v>10</v>
      </c>
      <c r="G5060" s="909">
        <v>1.4E-3</v>
      </c>
      <c r="H5060" s="62">
        <v>206000</v>
      </c>
      <c r="I5060" s="524">
        <f t="shared" si="23"/>
        <v>288.39999999999998</v>
      </c>
      <c r="J5060" s="47"/>
    </row>
    <row r="5061" spans="1:12" ht="15" customHeight="1">
      <c r="A5061" s="333"/>
      <c r="C5061" s="204" t="s">
        <v>708</v>
      </c>
      <c r="D5061" s="215"/>
      <c r="E5061" s="216"/>
      <c r="F5061" s="216"/>
      <c r="G5061" s="890"/>
      <c r="H5061" s="466"/>
      <c r="I5061" s="208">
        <f>SUM(I5058:I5060)</f>
        <v>14985.599999999999</v>
      </c>
    </row>
    <row r="5062" spans="1:12" ht="15" customHeight="1">
      <c r="A5062" s="333"/>
      <c r="C5062" s="193" t="s">
        <v>72</v>
      </c>
      <c r="D5062" s="194" t="s">
        <v>73</v>
      </c>
      <c r="E5062" s="195"/>
      <c r="F5062" s="195"/>
      <c r="G5062" s="200"/>
      <c r="H5062" s="195"/>
      <c r="I5062" s="604"/>
    </row>
    <row r="5063" spans="1:12" ht="15" customHeight="1">
      <c r="A5063" s="333"/>
      <c r="C5063" s="672">
        <v>1</v>
      </c>
      <c r="D5063" s="910" t="s">
        <v>1577</v>
      </c>
      <c r="E5063" s="910"/>
      <c r="F5063" s="911" t="s">
        <v>120</v>
      </c>
      <c r="G5063" s="912">
        <v>1</v>
      </c>
      <c r="H5063" s="388">
        <f>BAHAN!G62</f>
        <v>23000</v>
      </c>
      <c r="I5063" s="524">
        <f>G5063*H5063</f>
        <v>23000</v>
      </c>
    </row>
    <row r="5064" spans="1:12" ht="15" customHeight="1">
      <c r="A5064" s="333"/>
      <c r="C5064" s="913">
        <v>2</v>
      </c>
      <c r="D5064" s="454" t="s">
        <v>180</v>
      </c>
      <c r="E5064" s="914"/>
      <c r="F5064" s="915" t="s">
        <v>1541</v>
      </c>
      <c r="G5064" s="916">
        <v>7.4999999999999997E-3</v>
      </c>
      <c r="H5064" s="917">
        <f>BAHAN!G157</f>
        <v>120000</v>
      </c>
      <c r="I5064" s="524">
        <f>G5064*H5064</f>
        <v>900</v>
      </c>
    </row>
    <row r="5065" spans="1:12" ht="15" customHeight="1">
      <c r="A5065" s="333"/>
      <c r="C5065" s="204" t="s">
        <v>85</v>
      </c>
      <c r="D5065" s="664"/>
      <c r="E5065" s="666"/>
      <c r="F5065" s="666"/>
      <c r="G5065" s="918"/>
      <c r="H5065" s="466"/>
      <c r="I5065" s="208">
        <f>SUM(I5063:I5064)</f>
        <v>23900</v>
      </c>
    </row>
    <row r="5066" spans="1:12" ht="15" customHeight="1">
      <c r="A5066" s="333"/>
      <c r="C5066" s="193" t="s">
        <v>86</v>
      </c>
      <c r="D5066" s="194" t="s">
        <v>87</v>
      </c>
      <c r="E5066" s="195"/>
      <c r="F5066" s="195"/>
      <c r="G5066" s="919"/>
      <c r="H5066" s="195"/>
      <c r="I5066" s="604"/>
    </row>
    <row r="5067" spans="1:12" ht="15" customHeight="1">
      <c r="A5067" s="333"/>
      <c r="C5067" s="672">
        <v>1</v>
      </c>
      <c r="D5067" s="213" t="s">
        <v>1572</v>
      </c>
      <c r="E5067" s="213"/>
      <c r="F5067" s="416" t="s">
        <v>778</v>
      </c>
      <c r="G5067" s="889">
        <v>4.0599999999999997E-2</v>
      </c>
      <c r="H5067" s="388">
        <v>1</v>
      </c>
      <c r="I5067" s="524">
        <f>G5067*H5067</f>
        <v>4.0599999999999997E-2</v>
      </c>
    </row>
    <row r="5068" spans="1:12" ht="15" customHeight="1">
      <c r="A5068" s="333"/>
      <c r="C5068" s="204" t="s">
        <v>88</v>
      </c>
      <c r="D5068" s="215"/>
      <c r="E5068" s="216"/>
      <c r="F5068" s="216"/>
      <c r="G5068" s="473"/>
      <c r="H5068" s="466"/>
      <c r="I5068" s="208">
        <f>SUM(I5067)</f>
        <v>4.0599999999999997E-2</v>
      </c>
    </row>
    <row r="5069" spans="1:12" ht="15" customHeight="1">
      <c r="A5069" s="333"/>
      <c r="C5069" s="327" t="s">
        <v>89</v>
      </c>
      <c r="D5069" s="892" t="s">
        <v>90</v>
      </c>
      <c r="E5069" s="893"/>
      <c r="F5069" s="893"/>
      <c r="G5069" s="473"/>
      <c r="H5069" s="776"/>
      <c r="I5069" s="777">
        <f>I5068+I5065+I5061</f>
        <v>38885.640599999999</v>
      </c>
    </row>
    <row r="5070" spans="1:12" ht="15" customHeight="1">
      <c r="A5070" s="333"/>
      <c r="C5070" s="894" t="s">
        <v>91</v>
      </c>
      <c r="D5070" s="895" t="s">
        <v>977</v>
      </c>
      <c r="E5070" s="896"/>
      <c r="F5070" s="896"/>
      <c r="G5070" s="897"/>
      <c r="H5070" s="226">
        <f>$M$3</f>
        <v>0.1</v>
      </c>
      <c r="I5070" s="224">
        <f>I5069*H5070</f>
        <v>3888.5640600000002</v>
      </c>
    </row>
    <row r="5071" spans="1:12" ht="15" customHeight="1">
      <c r="A5071" s="333"/>
      <c r="C5071" s="898" t="s">
        <v>93</v>
      </c>
      <c r="D5071" s="899" t="s">
        <v>94</v>
      </c>
      <c r="E5071" s="900"/>
      <c r="F5071" s="900"/>
      <c r="G5071" s="901"/>
      <c r="H5071" s="399"/>
      <c r="I5071" s="303">
        <f>SUM(I5069:I5070)</f>
        <v>42774.204659999996</v>
      </c>
      <c r="L5071" s="1249"/>
    </row>
    <row r="5072" spans="1:12" ht="15" customHeight="1">
      <c r="A5072" s="333"/>
      <c r="C5072" s="920"/>
      <c r="D5072" s="461"/>
      <c r="E5072" s="461"/>
      <c r="F5072" s="461"/>
      <c r="G5072" s="885"/>
      <c r="H5072" s="461"/>
      <c r="I5072" s="921"/>
      <c r="L5072" s="1249"/>
    </row>
    <row r="5073" spans="1:12" ht="15" customHeight="1">
      <c r="A5073" s="333"/>
      <c r="C5073" s="920"/>
      <c r="D5073" s="461"/>
      <c r="E5073" s="461"/>
      <c r="F5073" s="461"/>
      <c r="G5073" s="885"/>
      <c r="H5073" s="461"/>
      <c r="I5073" s="921"/>
      <c r="L5073" s="1250"/>
    </row>
    <row r="5074" spans="1:12" ht="15" customHeight="1">
      <c r="A5074" s="333"/>
      <c r="C5074" s="184" t="s">
        <v>1578</v>
      </c>
      <c r="D5074" s="377" t="s">
        <v>1579</v>
      </c>
      <c r="E5074" s="185"/>
      <c r="F5074" s="904"/>
      <c r="G5074" s="905"/>
      <c r="H5074" s="904"/>
      <c r="I5074" s="907">
        <f>ROUNDDOWN(I5090,-2)</f>
        <v>351900</v>
      </c>
    </row>
    <row r="5075" spans="1:12" ht="34.25" customHeight="1">
      <c r="A5075" s="333"/>
      <c r="C5075" s="189" t="s">
        <v>65</v>
      </c>
      <c r="D5075" s="190" t="s">
        <v>66</v>
      </c>
      <c r="E5075" s="190" t="s">
        <v>772</v>
      </c>
      <c r="F5075" s="190" t="s">
        <v>669</v>
      </c>
      <c r="G5075" s="190" t="s">
        <v>67</v>
      </c>
      <c r="H5075" s="190" t="s">
        <v>670</v>
      </c>
      <c r="I5075" s="482" t="s">
        <v>671</v>
      </c>
    </row>
    <row r="5076" spans="1:12" ht="15" customHeight="1">
      <c r="A5076" s="333"/>
      <c r="C5076" s="193" t="s">
        <v>69</v>
      </c>
      <c r="D5076" s="194" t="s">
        <v>672</v>
      </c>
      <c r="E5076" s="194"/>
      <c r="F5076" s="194"/>
      <c r="G5076" s="575"/>
      <c r="H5076" s="194"/>
      <c r="I5076" s="908"/>
    </row>
    <row r="5077" spans="1:12" ht="15" customHeight="1">
      <c r="A5077" s="333"/>
      <c r="C5077" s="672">
        <v>1</v>
      </c>
      <c r="D5077" s="195" t="s">
        <v>8</v>
      </c>
      <c r="E5077" s="200" t="s">
        <v>9</v>
      </c>
      <c r="F5077" s="200" t="s">
        <v>10</v>
      </c>
      <c r="G5077" s="889">
        <v>3.5700000000000003E-2</v>
      </c>
      <c r="H5077" s="62">
        <v>176000</v>
      </c>
      <c r="I5077" s="524">
        <f>G5077*H5077</f>
        <v>6283.2000000000007</v>
      </c>
    </row>
    <row r="5078" spans="1:12" ht="15" customHeight="1">
      <c r="A5078" s="333"/>
      <c r="C5078" s="672">
        <v>2</v>
      </c>
      <c r="D5078" s="195" t="s">
        <v>160</v>
      </c>
      <c r="E5078" s="200" t="s">
        <v>14</v>
      </c>
      <c r="F5078" s="200" t="s">
        <v>10</v>
      </c>
      <c r="G5078" s="889">
        <v>3.5700000000000003E-2</v>
      </c>
      <c r="H5078" s="62">
        <v>186000</v>
      </c>
      <c r="I5078" s="524">
        <f t="shared" ref="I5078:I5080" si="24">G5078*H5078</f>
        <v>6640.2000000000007</v>
      </c>
    </row>
    <row r="5079" spans="1:12" ht="15" customHeight="1">
      <c r="A5079" s="333"/>
      <c r="C5079" s="672">
        <v>3</v>
      </c>
      <c r="D5079" s="195" t="s">
        <v>119</v>
      </c>
      <c r="E5079" s="200" t="s">
        <v>30</v>
      </c>
      <c r="F5079" s="200" t="s">
        <v>10</v>
      </c>
      <c r="G5079" s="889">
        <v>3.5999999999999999E-3</v>
      </c>
      <c r="H5079" s="62">
        <v>196000</v>
      </c>
      <c r="I5079" s="524">
        <f t="shared" si="24"/>
        <v>705.6</v>
      </c>
    </row>
    <row r="5080" spans="1:12" ht="15" customHeight="1">
      <c r="A5080" s="333"/>
      <c r="C5080" s="672">
        <v>4</v>
      </c>
      <c r="D5080" s="195" t="s">
        <v>31</v>
      </c>
      <c r="E5080" s="200" t="s">
        <v>32</v>
      </c>
      <c r="F5080" s="200" t="s">
        <v>10</v>
      </c>
      <c r="G5080" s="889">
        <v>1.1999999999999999E-3</v>
      </c>
      <c r="H5080" s="62">
        <v>206000</v>
      </c>
      <c r="I5080" s="524">
        <f t="shared" si="24"/>
        <v>247.2</v>
      </c>
    </row>
    <row r="5081" spans="1:12" ht="15" customHeight="1">
      <c r="A5081" s="333"/>
      <c r="B5081" s="113"/>
      <c r="C5081" s="204" t="s">
        <v>708</v>
      </c>
      <c r="D5081" s="215"/>
      <c r="E5081" s="216"/>
      <c r="F5081" s="216"/>
      <c r="G5081" s="890"/>
      <c r="H5081" s="466"/>
      <c r="I5081" s="208">
        <f>SUM(I5077:I5080)</f>
        <v>13876.200000000003</v>
      </c>
      <c r="J5081" s="47"/>
    </row>
    <row r="5082" spans="1:12" ht="15" customHeight="1">
      <c r="A5082" s="333"/>
      <c r="C5082" s="193" t="s">
        <v>72</v>
      </c>
      <c r="D5082" s="194" t="s">
        <v>73</v>
      </c>
      <c r="E5082" s="195"/>
      <c r="F5082" s="195"/>
      <c r="G5082" s="200"/>
      <c r="H5082" s="195"/>
      <c r="I5082" s="604"/>
    </row>
    <row r="5083" spans="1:12" ht="15" customHeight="1">
      <c r="A5083" s="333"/>
      <c r="C5083" s="672">
        <v>1</v>
      </c>
      <c r="D5083" s="213" t="s">
        <v>1580</v>
      </c>
      <c r="E5083" s="213"/>
      <c r="F5083" s="416" t="s">
        <v>77</v>
      </c>
      <c r="G5083" s="891">
        <v>1</v>
      </c>
      <c r="H5083" s="388">
        <f>BAHAN!G26</f>
        <v>100000</v>
      </c>
      <c r="I5083" s="524">
        <f>G5083*H5083</f>
        <v>100000</v>
      </c>
    </row>
    <row r="5084" spans="1:12" ht="15" customHeight="1">
      <c r="A5084" s="333"/>
      <c r="C5084" s="204" t="s">
        <v>85</v>
      </c>
      <c r="D5084" s="215"/>
      <c r="E5084" s="216"/>
      <c r="F5084" s="216"/>
      <c r="G5084" s="473"/>
      <c r="H5084" s="466"/>
      <c r="I5084" s="208">
        <f>SUM(I5083:I5083)</f>
        <v>100000</v>
      </c>
    </row>
    <row r="5085" spans="1:12" ht="15" customHeight="1">
      <c r="A5085" s="333"/>
      <c r="C5085" s="193" t="s">
        <v>86</v>
      </c>
      <c r="D5085" s="194" t="s">
        <v>87</v>
      </c>
      <c r="E5085" s="195"/>
      <c r="F5085" s="195"/>
      <c r="G5085" s="200"/>
      <c r="H5085" s="195"/>
      <c r="I5085" s="604"/>
    </row>
    <row r="5086" spans="1:12" ht="15" customHeight="1">
      <c r="A5086" s="333"/>
      <c r="C5086" s="509">
        <v>1</v>
      </c>
      <c r="D5086" s="195" t="s">
        <v>1581</v>
      </c>
      <c r="E5086" s="195"/>
      <c r="F5086" s="200" t="s">
        <v>778</v>
      </c>
      <c r="G5086" s="200">
        <v>3.5700000000000003E-2</v>
      </c>
      <c r="H5086" s="388">
        <f>BAHAN!G572</f>
        <v>5772000</v>
      </c>
      <c r="I5086" s="524">
        <f>G5086*H5086</f>
        <v>206060.40000000002</v>
      </c>
    </row>
    <row r="5087" spans="1:12" ht="15" customHeight="1">
      <c r="A5087" s="333"/>
      <c r="C5087" s="204" t="s">
        <v>88</v>
      </c>
      <c r="D5087" s="215"/>
      <c r="E5087" s="216"/>
      <c r="F5087" s="216"/>
      <c r="G5087" s="473"/>
      <c r="H5087" s="466"/>
      <c r="I5087" s="208">
        <f>I5086</f>
        <v>206060.40000000002</v>
      </c>
    </row>
    <row r="5088" spans="1:12" ht="15" customHeight="1">
      <c r="A5088" s="333"/>
      <c r="C5088" s="327" t="s">
        <v>89</v>
      </c>
      <c r="D5088" s="892" t="s">
        <v>90</v>
      </c>
      <c r="E5088" s="893"/>
      <c r="F5088" s="893"/>
      <c r="G5088" s="473"/>
      <c r="H5088" s="776"/>
      <c r="I5088" s="777">
        <f>I5087+I5084+I5081</f>
        <v>319936.60000000003</v>
      </c>
    </row>
    <row r="5089" spans="1:10" ht="15" customHeight="1">
      <c r="A5089" s="333"/>
      <c r="C5089" s="894" t="s">
        <v>91</v>
      </c>
      <c r="D5089" s="895" t="s">
        <v>977</v>
      </c>
      <c r="E5089" s="896"/>
      <c r="F5089" s="896"/>
      <c r="G5089" s="897"/>
      <c r="H5089" s="226">
        <f>$M$3</f>
        <v>0.1</v>
      </c>
      <c r="I5089" s="224">
        <f>I5088*H5089</f>
        <v>31993.660000000003</v>
      </c>
    </row>
    <row r="5090" spans="1:10" ht="15" customHeight="1">
      <c r="A5090" s="333"/>
      <c r="C5090" s="898" t="s">
        <v>93</v>
      </c>
      <c r="D5090" s="899" t="s">
        <v>94</v>
      </c>
      <c r="E5090" s="900"/>
      <c r="F5090" s="900"/>
      <c r="G5090" s="901"/>
      <c r="H5090" s="399"/>
      <c r="I5090" s="303">
        <f>SUM(I5088:I5089)</f>
        <v>351930.26</v>
      </c>
    </row>
    <row r="5091" spans="1:10" ht="15" customHeight="1">
      <c r="A5091" s="333"/>
      <c r="C5091" s="920"/>
      <c r="D5091" s="461"/>
      <c r="E5091" s="461"/>
      <c r="F5091" s="461"/>
      <c r="G5091" s="885"/>
      <c r="H5091" s="461"/>
      <c r="I5091" s="921"/>
    </row>
    <row r="5092" spans="1:10" ht="15" customHeight="1">
      <c r="A5092" s="333"/>
      <c r="C5092" s="920"/>
      <c r="D5092" s="461"/>
      <c r="E5092" s="461"/>
      <c r="F5092" s="461"/>
      <c r="G5092" s="885"/>
      <c r="H5092" s="461"/>
      <c r="I5092" s="921"/>
    </row>
    <row r="5093" spans="1:10" ht="15" customHeight="1">
      <c r="A5093" s="333"/>
      <c r="C5093" s="184" t="s">
        <v>1582</v>
      </c>
      <c r="D5093" s="377" t="s">
        <v>1583</v>
      </c>
      <c r="E5093" s="185"/>
      <c r="F5093" s="904"/>
      <c r="G5093" s="905"/>
      <c r="H5093" s="904"/>
      <c r="I5093" s="907">
        <f>ROUNDDOWN(I5110,-2)</f>
        <v>59400</v>
      </c>
    </row>
    <row r="5094" spans="1:10" ht="30" customHeight="1">
      <c r="A5094" s="333"/>
      <c r="C5094" s="189" t="s">
        <v>65</v>
      </c>
      <c r="D5094" s="190" t="s">
        <v>66</v>
      </c>
      <c r="E5094" s="190" t="s">
        <v>772</v>
      </c>
      <c r="F5094" s="190" t="s">
        <v>669</v>
      </c>
      <c r="G5094" s="190" t="s">
        <v>67</v>
      </c>
      <c r="H5094" s="190" t="s">
        <v>670</v>
      </c>
      <c r="I5094" s="482" t="s">
        <v>671</v>
      </c>
    </row>
    <row r="5095" spans="1:10" ht="15" customHeight="1">
      <c r="A5095" s="333"/>
      <c r="C5095" s="193" t="s">
        <v>69</v>
      </c>
      <c r="D5095" s="194" t="s">
        <v>672</v>
      </c>
      <c r="E5095" s="194"/>
      <c r="F5095" s="194"/>
      <c r="G5095" s="575"/>
      <c r="H5095" s="194"/>
      <c r="I5095" s="908"/>
    </row>
    <row r="5096" spans="1:10" ht="15" customHeight="1">
      <c r="A5096" s="333"/>
      <c r="C5096" s="672">
        <v>1</v>
      </c>
      <c r="D5096" s="195" t="s">
        <v>8</v>
      </c>
      <c r="E5096" s="200" t="s">
        <v>9</v>
      </c>
      <c r="F5096" s="200" t="s">
        <v>10</v>
      </c>
      <c r="G5096" s="889">
        <v>3.4500000000000003E-2</v>
      </c>
      <c r="H5096" s="62">
        <v>176000</v>
      </c>
      <c r="I5096" s="524">
        <f>G5096*H5096</f>
        <v>6072.0000000000009</v>
      </c>
    </row>
    <row r="5097" spans="1:10" ht="15" customHeight="1">
      <c r="A5097" s="333"/>
      <c r="C5097" s="672">
        <v>2</v>
      </c>
      <c r="D5097" s="195" t="s">
        <v>160</v>
      </c>
      <c r="E5097" s="200" t="s">
        <v>14</v>
      </c>
      <c r="F5097" s="200" t="s">
        <v>10</v>
      </c>
      <c r="G5097" s="889">
        <v>3.4500000000000003E-2</v>
      </c>
      <c r="H5097" s="62">
        <v>186000</v>
      </c>
      <c r="I5097" s="524">
        <f t="shared" ref="I5097:I5099" si="25">G5097*H5097</f>
        <v>6417.0000000000009</v>
      </c>
    </row>
    <row r="5098" spans="1:10" ht="15" customHeight="1">
      <c r="A5098" s="333"/>
      <c r="C5098" s="672">
        <v>3</v>
      </c>
      <c r="D5098" s="195" t="s">
        <v>119</v>
      </c>
      <c r="E5098" s="200" t="s">
        <v>30</v>
      </c>
      <c r="F5098" s="200" t="s">
        <v>10</v>
      </c>
      <c r="G5098" s="889">
        <v>3.3999999999999998E-3</v>
      </c>
      <c r="H5098" s="62">
        <v>196000</v>
      </c>
      <c r="I5098" s="524">
        <f t="shared" si="25"/>
        <v>666.4</v>
      </c>
    </row>
    <row r="5099" spans="1:10" ht="15" customHeight="1">
      <c r="A5099" s="347"/>
      <c r="B5099" s="334"/>
      <c r="C5099" s="672">
        <v>4</v>
      </c>
      <c r="D5099" s="195" t="s">
        <v>31</v>
      </c>
      <c r="E5099" s="200" t="s">
        <v>32</v>
      </c>
      <c r="F5099" s="200" t="s">
        <v>10</v>
      </c>
      <c r="G5099" s="889">
        <v>1.1000000000000001E-3</v>
      </c>
      <c r="H5099" s="62">
        <v>206000</v>
      </c>
      <c r="I5099" s="524">
        <f t="shared" si="25"/>
        <v>226.60000000000002</v>
      </c>
    </row>
    <row r="5100" spans="1:10" ht="15" customHeight="1">
      <c r="A5100" s="333"/>
      <c r="B5100" s="113"/>
      <c r="C5100" s="204" t="s">
        <v>708</v>
      </c>
      <c r="D5100" s="215"/>
      <c r="E5100" s="216"/>
      <c r="F5100" s="216"/>
      <c r="G5100" s="890"/>
      <c r="H5100" s="466"/>
      <c r="I5100" s="208">
        <f>SUM(I5096:I5099)</f>
        <v>13382.000000000002</v>
      </c>
      <c r="J5100" s="47"/>
    </row>
    <row r="5101" spans="1:10" ht="15" customHeight="1">
      <c r="A5101" s="333"/>
      <c r="C5101" s="193" t="s">
        <v>72</v>
      </c>
      <c r="D5101" s="194" t="s">
        <v>73</v>
      </c>
      <c r="E5101" s="195"/>
      <c r="F5101" s="195"/>
      <c r="G5101" s="200"/>
      <c r="H5101" s="195"/>
      <c r="I5101" s="604"/>
    </row>
    <row r="5102" spans="1:10" ht="15" customHeight="1">
      <c r="A5102" s="333"/>
      <c r="C5102" s="250">
        <v>1</v>
      </c>
      <c r="D5102" s="195" t="s">
        <v>1584</v>
      </c>
      <c r="E5102" s="195"/>
      <c r="F5102" s="200" t="s">
        <v>120</v>
      </c>
      <c r="G5102" s="919">
        <v>1.1499999999999999</v>
      </c>
      <c r="H5102" s="388">
        <f>BAHAN!G67</f>
        <v>29800</v>
      </c>
      <c r="I5102" s="524">
        <f>G5102*H5102</f>
        <v>34270</v>
      </c>
    </row>
    <row r="5103" spans="1:10" ht="15" customHeight="1">
      <c r="A5103" s="333"/>
      <c r="C5103" s="672">
        <v>2</v>
      </c>
      <c r="D5103" s="213" t="s">
        <v>1585</v>
      </c>
      <c r="E5103" s="213"/>
      <c r="F5103" s="416" t="s">
        <v>77</v>
      </c>
      <c r="G5103" s="889">
        <v>5.2999999999999999E-2</v>
      </c>
      <c r="H5103" s="388">
        <f>BAHAN!G157</f>
        <v>120000</v>
      </c>
      <c r="I5103" s="524">
        <f>G5103*H5103</f>
        <v>6360</v>
      </c>
    </row>
    <row r="5104" spans="1:10" ht="15" customHeight="1">
      <c r="A5104" s="333"/>
      <c r="C5104" s="204" t="s">
        <v>85</v>
      </c>
      <c r="D5104" s="215"/>
      <c r="E5104" s="216"/>
      <c r="F5104" s="216"/>
      <c r="G5104" s="473"/>
      <c r="H5104" s="466"/>
      <c r="I5104" s="208">
        <f>SUM(I5102:I5103)</f>
        <v>40630</v>
      </c>
    </row>
    <row r="5105" spans="1:10" ht="15" customHeight="1">
      <c r="A5105" s="333"/>
      <c r="C5105" s="193" t="s">
        <v>86</v>
      </c>
      <c r="D5105" s="194" t="s">
        <v>87</v>
      </c>
      <c r="E5105" s="195"/>
      <c r="F5105" s="195"/>
      <c r="G5105" s="200"/>
      <c r="H5105" s="195"/>
      <c r="I5105" s="604"/>
    </row>
    <row r="5106" spans="1:10" ht="15" customHeight="1">
      <c r="A5106" s="333"/>
      <c r="C5106" s="509">
        <v>1</v>
      </c>
      <c r="D5106" s="195" t="s">
        <v>1572</v>
      </c>
      <c r="E5106" s="195"/>
      <c r="F5106" s="200" t="s">
        <v>778</v>
      </c>
      <c r="G5106" s="200">
        <v>3.3300000000000003E-2</v>
      </c>
      <c r="H5106" s="388">
        <v>1</v>
      </c>
      <c r="I5106" s="524">
        <f>G5106*H5106</f>
        <v>3.3300000000000003E-2</v>
      </c>
    </row>
    <row r="5107" spans="1:10" ht="15" customHeight="1">
      <c r="A5107" s="333"/>
      <c r="C5107" s="204" t="s">
        <v>88</v>
      </c>
      <c r="D5107" s="215"/>
      <c r="E5107" s="216"/>
      <c r="F5107" s="216"/>
      <c r="G5107" s="473"/>
      <c r="H5107" s="466"/>
      <c r="I5107" s="208">
        <f>SUM(I5106)</f>
        <v>3.3300000000000003E-2</v>
      </c>
    </row>
    <row r="5108" spans="1:10" ht="15" customHeight="1">
      <c r="A5108" s="333"/>
      <c r="C5108" s="327" t="s">
        <v>89</v>
      </c>
      <c r="D5108" s="892" t="s">
        <v>90</v>
      </c>
      <c r="E5108" s="893"/>
      <c r="F5108" s="893"/>
      <c r="G5108" s="473"/>
      <c r="H5108" s="776"/>
      <c r="I5108" s="777">
        <f>I5107+I5104+I5100</f>
        <v>54012.033300000003</v>
      </c>
    </row>
    <row r="5109" spans="1:10" ht="15" customHeight="1">
      <c r="A5109" s="333"/>
      <c r="C5109" s="327" t="s">
        <v>91</v>
      </c>
      <c r="D5109" s="892" t="s">
        <v>977</v>
      </c>
      <c r="E5109" s="893"/>
      <c r="F5109" s="893"/>
      <c r="G5109" s="474"/>
      <c r="H5109" s="226">
        <f>$M$3</f>
        <v>0.1</v>
      </c>
      <c r="I5109" s="224">
        <f>I5108*H5109</f>
        <v>5401.2033300000003</v>
      </c>
    </row>
    <row r="5110" spans="1:10" ht="15" customHeight="1">
      <c r="A5110" s="333"/>
      <c r="C5110" s="922" t="s">
        <v>93</v>
      </c>
      <c r="D5110" s="923" t="s">
        <v>94</v>
      </c>
      <c r="E5110" s="924"/>
      <c r="F5110" s="924"/>
      <c r="G5110" s="925"/>
      <c r="H5110" s="399"/>
      <c r="I5110" s="303">
        <f>SUM(I5108:I5109)</f>
        <v>59413.236629999999</v>
      </c>
    </row>
    <row r="5111" spans="1:10" ht="15" customHeight="1">
      <c r="A5111" s="333"/>
      <c r="C5111" s="920"/>
      <c r="D5111" s="461"/>
      <c r="E5111" s="461"/>
      <c r="F5111" s="461"/>
      <c r="G5111" s="885"/>
      <c r="H5111" s="461"/>
      <c r="I5111" s="921"/>
    </row>
    <row r="5112" spans="1:10" ht="15" customHeight="1">
      <c r="A5112" s="333"/>
      <c r="C5112" s="920"/>
      <c r="D5112" s="461"/>
      <c r="E5112" s="461"/>
      <c r="F5112" s="461"/>
      <c r="G5112" s="885"/>
      <c r="H5112" s="461"/>
      <c r="I5112" s="921"/>
    </row>
    <row r="5113" spans="1:10" ht="15" customHeight="1">
      <c r="A5113" s="333"/>
      <c r="C5113" s="184" t="s">
        <v>1586</v>
      </c>
      <c r="D5113" s="185" t="s">
        <v>1587</v>
      </c>
      <c r="E5113" s="185"/>
      <c r="F5113" s="904"/>
      <c r="G5113" s="905"/>
      <c r="H5113" s="906"/>
      <c r="I5113" s="907">
        <f>ROUNDDOWN(I5130,-2)</f>
        <v>61300</v>
      </c>
    </row>
    <row r="5114" spans="1:10" ht="34.25" customHeight="1">
      <c r="A5114" s="333"/>
      <c r="C5114" s="189" t="s">
        <v>65</v>
      </c>
      <c r="D5114" s="190" t="s">
        <v>66</v>
      </c>
      <c r="E5114" s="190" t="s">
        <v>772</v>
      </c>
      <c r="F5114" s="190" t="s">
        <v>669</v>
      </c>
      <c r="G5114" s="190" t="s">
        <v>67</v>
      </c>
      <c r="H5114" s="190" t="s">
        <v>670</v>
      </c>
      <c r="I5114" s="482" t="s">
        <v>671</v>
      </c>
    </row>
    <row r="5115" spans="1:10" ht="15" customHeight="1">
      <c r="A5115" s="333"/>
      <c r="C5115" s="193" t="s">
        <v>69</v>
      </c>
      <c r="D5115" s="194" t="s">
        <v>672</v>
      </c>
      <c r="E5115" s="195"/>
      <c r="F5115" s="195"/>
      <c r="G5115" s="200"/>
      <c r="H5115" s="195"/>
      <c r="I5115" s="604"/>
    </row>
    <row r="5116" spans="1:10" ht="15" customHeight="1">
      <c r="A5116" s="333"/>
      <c r="C5116" s="672">
        <v>1</v>
      </c>
      <c r="D5116" s="195" t="s">
        <v>8</v>
      </c>
      <c r="E5116" s="200" t="s">
        <v>9</v>
      </c>
      <c r="F5116" s="200" t="s">
        <v>10</v>
      </c>
      <c r="G5116" s="889">
        <v>3.4500000000000003E-2</v>
      </c>
      <c r="H5116" s="62">
        <v>176000</v>
      </c>
      <c r="I5116" s="524">
        <f>G5116*H5116</f>
        <v>6072.0000000000009</v>
      </c>
    </row>
    <row r="5117" spans="1:10" ht="15" customHeight="1">
      <c r="A5117" s="333"/>
      <c r="B5117" s="113"/>
      <c r="C5117" s="672">
        <v>2</v>
      </c>
      <c r="D5117" s="195" t="s">
        <v>160</v>
      </c>
      <c r="E5117" s="200" t="s">
        <v>14</v>
      </c>
      <c r="F5117" s="200" t="s">
        <v>10</v>
      </c>
      <c r="G5117" s="889">
        <v>3.4500000000000003E-2</v>
      </c>
      <c r="H5117" s="62">
        <v>186000</v>
      </c>
      <c r="I5117" s="524">
        <f t="shared" ref="I5117:I5119" si="26">G5117*H5117</f>
        <v>6417.0000000000009</v>
      </c>
      <c r="J5117" s="47"/>
    </row>
    <row r="5118" spans="1:10" ht="15" customHeight="1">
      <c r="A5118" s="333"/>
      <c r="C5118" s="672">
        <v>3</v>
      </c>
      <c r="D5118" s="195" t="s">
        <v>119</v>
      </c>
      <c r="E5118" s="200" t="s">
        <v>30</v>
      </c>
      <c r="F5118" s="200" t="s">
        <v>10</v>
      </c>
      <c r="G5118" s="889">
        <v>3.3999999999999998E-3</v>
      </c>
      <c r="H5118" s="62">
        <v>196000</v>
      </c>
      <c r="I5118" s="524">
        <f t="shared" si="26"/>
        <v>666.4</v>
      </c>
    </row>
    <row r="5119" spans="1:10" ht="15" customHeight="1">
      <c r="A5119" s="333"/>
      <c r="C5119" s="672">
        <v>4</v>
      </c>
      <c r="D5119" s="195" t="s">
        <v>31</v>
      </c>
      <c r="E5119" s="200" t="s">
        <v>32</v>
      </c>
      <c r="F5119" s="200" t="s">
        <v>10</v>
      </c>
      <c r="G5119" s="889">
        <v>1.1000000000000001E-3</v>
      </c>
      <c r="H5119" s="62">
        <v>206000</v>
      </c>
      <c r="I5119" s="524">
        <f t="shared" si="26"/>
        <v>226.60000000000002</v>
      </c>
    </row>
    <row r="5120" spans="1:10" ht="15" customHeight="1">
      <c r="A5120" s="333"/>
      <c r="C5120" s="204" t="s">
        <v>708</v>
      </c>
      <c r="D5120" s="215"/>
      <c r="E5120" s="216"/>
      <c r="F5120" s="216"/>
      <c r="G5120" s="890"/>
      <c r="H5120" s="466"/>
      <c r="I5120" s="208">
        <f>SUM(I5116:I5119)</f>
        <v>13382.000000000002</v>
      </c>
    </row>
    <row r="5121" spans="1:10" ht="15" customHeight="1">
      <c r="A5121" s="333"/>
      <c r="C5121" s="193" t="s">
        <v>72</v>
      </c>
      <c r="D5121" s="194" t="s">
        <v>73</v>
      </c>
      <c r="E5121" s="195"/>
      <c r="F5121" s="195"/>
      <c r="G5121" s="200"/>
      <c r="H5121" s="195"/>
      <c r="I5121" s="604"/>
    </row>
    <row r="5122" spans="1:10" ht="15" customHeight="1">
      <c r="A5122" s="333"/>
      <c r="C5122" s="250">
        <v>1</v>
      </c>
      <c r="D5122" s="195" t="s">
        <v>1588</v>
      </c>
      <c r="E5122" s="195"/>
      <c r="F5122" s="200" t="s">
        <v>120</v>
      </c>
      <c r="G5122" s="919">
        <v>1.1499999999999999</v>
      </c>
      <c r="H5122" s="388">
        <f>BAHAN!G68</f>
        <v>31300</v>
      </c>
      <c r="I5122" s="524">
        <f>G5122*H5122</f>
        <v>35995</v>
      </c>
    </row>
    <row r="5123" spans="1:10" ht="15" customHeight="1">
      <c r="A5123" s="333"/>
      <c r="C5123" s="672">
        <v>2</v>
      </c>
      <c r="D5123" s="213" t="s">
        <v>1585</v>
      </c>
      <c r="E5123" s="213"/>
      <c r="F5123" s="416" t="s">
        <v>77</v>
      </c>
      <c r="G5123" s="889">
        <v>5.2999999999999999E-2</v>
      </c>
      <c r="H5123" s="388">
        <f>BAHAN!G157</f>
        <v>120000</v>
      </c>
      <c r="I5123" s="524">
        <f>G5123*H5123</f>
        <v>6360</v>
      </c>
    </row>
    <row r="5124" spans="1:10" ht="15" customHeight="1">
      <c r="A5124" s="333"/>
      <c r="C5124" s="204" t="s">
        <v>85</v>
      </c>
      <c r="D5124" s="215"/>
      <c r="E5124" s="216"/>
      <c r="F5124" s="216"/>
      <c r="G5124" s="473"/>
      <c r="H5124" s="466"/>
      <c r="I5124" s="208">
        <f>SUM(I5122:I5123)</f>
        <v>42355</v>
      </c>
    </row>
    <row r="5125" spans="1:10" ht="15" customHeight="1">
      <c r="A5125" s="333"/>
      <c r="C5125" s="193" t="s">
        <v>86</v>
      </c>
      <c r="D5125" s="194" t="s">
        <v>87</v>
      </c>
      <c r="E5125" s="195"/>
      <c r="F5125" s="195"/>
      <c r="G5125" s="200"/>
      <c r="H5125" s="195"/>
      <c r="I5125" s="604"/>
    </row>
    <row r="5126" spans="1:10" ht="15" customHeight="1">
      <c r="A5126" s="333"/>
      <c r="C5126" s="509">
        <v>1</v>
      </c>
      <c r="D5126" s="195" t="s">
        <v>1572</v>
      </c>
      <c r="E5126" s="195"/>
      <c r="F5126" s="200" t="s">
        <v>1589</v>
      </c>
      <c r="G5126" s="200">
        <v>3.3300000000000003E-2</v>
      </c>
      <c r="H5126" s="388">
        <v>1</v>
      </c>
      <c r="I5126" s="524">
        <f>G5126*H5126</f>
        <v>3.3300000000000003E-2</v>
      </c>
    </row>
    <row r="5127" spans="1:10" ht="15" customHeight="1">
      <c r="A5127" s="333"/>
      <c r="C5127" s="204" t="s">
        <v>88</v>
      </c>
      <c r="D5127" s="215"/>
      <c r="E5127" s="216"/>
      <c r="F5127" s="216"/>
      <c r="G5127" s="473"/>
      <c r="H5127" s="466"/>
      <c r="I5127" s="208">
        <f>SUM(I5126)</f>
        <v>3.3300000000000003E-2</v>
      </c>
    </row>
    <row r="5128" spans="1:10" ht="15" customHeight="1">
      <c r="A5128" s="333"/>
      <c r="C5128" s="327" t="s">
        <v>89</v>
      </c>
      <c r="D5128" s="892" t="s">
        <v>90</v>
      </c>
      <c r="E5128" s="893"/>
      <c r="F5128" s="893"/>
      <c r="G5128" s="473"/>
      <c r="H5128" s="776"/>
      <c r="I5128" s="777">
        <f>I5127+I5124+I5120</f>
        <v>55737.033300000003</v>
      </c>
    </row>
    <row r="5129" spans="1:10" ht="15" customHeight="1">
      <c r="A5129" s="333"/>
      <c r="C5129" s="894" t="s">
        <v>91</v>
      </c>
      <c r="D5129" s="895" t="s">
        <v>977</v>
      </c>
      <c r="E5129" s="896"/>
      <c r="F5129" s="896"/>
      <c r="G5129" s="897"/>
      <c r="H5129" s="226">
        <f>$M$3</f>
        <v>0.1</v>
      </c>
      <c r="I5129" s="224">
        <f>I5128*H5129</f>
        <v>5573.7033300000003</v>
      </c>
    </row>
    <row r="5130" spans="1:10" ht="15" customHeight="1">
      <c r="A5130" s="333"/>
      <c r="C5130" s="898" t="s">
        <v>93</v>
      </c>
      <c r="D5130" s="899" t="s">
        <v>94</v>
      </c>
      <c r="E5130" s="900"/>
      <c r="F5130" s="900"/>
      <c r="G5130" s="901"/>
      <c r="H5130" s="399"/>
      <c r="I5130" s="303">
        <f>SUM(I5128:I5129)</f>
        <v>61310.736629999999</v>
      </c>
    </row>
    <row r="5131" spans="1:10" ht="15" customHeight="1">
      <c r="A5131" s="333"/>
      <c r="C5131" s="920"/>
      <c r="D5131" s="461"/>
      <c r="E5131" s="461"/>
      <c r="F5131" s="461"/>
      <c r="G5131" s="885"/>
      <c r="H5131" s="461"/>
      <c r="I5131" s="921"/>
    </row>
    <row r="5132" spans="1:10" ht="15" customHeight="1">
      <c r="A5132" s="333"/>
      <c r="C5132" s="920"/>
      <c r="D5132" s="461"/>
      <c r="E5132" s="461"/>
      <c r="F5132" s="461"/>
      <c r="G5132" s="885"/>
      <c r="H5132" s="461"/>
      <c r="I5132" s="921"/>
    </row>
    <row r="5133" spans="1:10" ht="15" customHeight="1">
      <c r="A5133" s="333"/>
      <c r="C5133" s="184" t="s">
        <v>1590</v>
      </c>
      <c r="D5133" s="377" t="s">
        <v>1591</v>
      </c>
      <c r="E5133" s="185"/>
      <c r="F5133" s="904"/>
      <c r="G5133" s="905"/>
      <c r="H5133" s="906"/>
      <c r="I5133" s="907">
        <f>ROUNDDOWN(I5148,-2)</f>
        <v>51800</v>
      </c>
    </row>
    <row r="5134" spans="1:10" ht="30.5" customHeight="1">
      <c r="A5134" s="333"/>
      <c r="B5134" s="113"/>
      <c r="C5134" s="189" t="s">
        <v>65</v>
      </c>
      <c r="D5134" s="190" t="s">
        <v>66</v>
      </c>
      <c r="E5134" s="190" t="s">
        <v>772</v>
      </c>
      <c r="F5134" s="190" t="s">
        <v>669</v>
      </c>
      <c r="G5134" s="190" t="s">
        <v>67</v>
      </c>
      <c r="H5134" s="190" t="s">
        <v>670</v>
      </c>
      <c r="I5134" s="482" t="s">
        <v>671</v>
      </c>
      <c r="J5134" s="47"/>
    </row>
    <row r="5135" spans="1:10" ht="15" customHeight="1">
      <c r="A5135" s="333"/>
      <c r="C5135" s="193" t="s">
        <v>69</v>
      </c>
      <c r="D5135" s="194" t="s">
        <v>672</v>
      </c>
      <c r="E5135" s="195"/>
      <c r="F5135" s="195"/>
      <c r="G5135" s="200"/>
      <c r="H5135" s="195"/>
      <c r="I5135" s="604"/>
    </row>
    <row r="5136" spans="1:10" ht="15" customHeight="1">
      <c r="A5136" s="333"/>
      <c r="C5136" s="672">
        <v>1</v>
      </c>
      <c r="D5136" s="195" t="s">
        <v>8</v>
      </c>
      <c r="E5136" s="200" t="s">
        <v>9</v>
      </c>
      <c r="F5136" s="200" t="s">
        <v>10</v>
      </c>
      <c r="G5136" s="889">
        <v>2.86E-2</v>
      </c>
      <c r="H5136" s="62">
        <v>176000</v>
      </c>
      <c r="I5136" s="524">
        <f>G5136*H5136</f>
        <v>5033.6000000000004</v>
      </c>
    </row>
    <row r="5137" spans="1:10" ht="15" customHeight="1">
      <c r="A5137" s="333"/>
      <c r="C5137" s="672">
        <v>2</v>
      </c>
      <c r="D5137" s="195" t="s">
        <v>160</v>
      </c>
      <c r="E5137" s="200" t="s">
        <v>14</v>
      </c>
      <c r="F5137" s="200" t="s">
        <v>10</v>
      </c>
      <c r="G5137" s="889">
        <v>2.86E-2</v>
      </c>
      <c r="H5137" s="62">
        <v>186000</v>
      </c>
      <c r="I5137" s="524">
        <f t="shared" ref="I5137:I5139" si="27">G5137*H5137</f>
        <v>5319.6</v>
      </c>
    </row>
    <row r="5138" spans="1:10" ht="15" customHeight="1">
      <c r="A5138" s="333"/>
      <c r="C5138" s="672">
        <v>3</v>
      </c>
      <c r="D5138" s="195" t="s">
        <v>119</v>
      </c>
      <c r="E5138" s="200" t="s">
        <v>30</v>
      </c>
      <c r="F5138" s="200" t="s">
        <v>10</v>
      </c>
      <c r="G5138" s="889">
        <v>2.8999999999999998E-3</v>
      </c>
      <c r="H5138" s="62">
        <v>196000</v>
      </c>
      <c r="I5138" s="524">
        <f t="shared" si="27"/>
        <v>568.4</v>
      </c>
    </row>
    <row r="5139" spans="1:10" ht="15" customHeight="1">
      <c r="A5139" s="333"/>
      <c r="C5139" s="672">
        <v>4</v>
      </c>
      <c r="D5139" s="195" t="s">
        <v>31</v>
      </c>
      <c r="E5139" s="200" t="s">
        <v>32</v>
      </c>
      <c r="F5139" s="200" t="s">
        <v>10</v>
      </c>
      <c r="G5139" s="889">
        <v>1E-3</v>
      </c>
      <c r="H5139" s="62">
        <v>206000</v>
      </c>
      <c r="I5139" s="524">
        <f t="shared" si="27"/>
        <v>206</v>
      </c>
    </row>
    <row r="5140" spans="1:10" ht="15" customHeight="1">
      <c r="A5140" s="333"/>
      <c r="C5140" s="204" t="s">
        <v>708</v>
      </c>
      <c r="D5140" s="215"/>
      <c r="E5140" s="216"/>
      <c r="F5140" s="216"/>
      <c r="G5140" s="890"/>
      <c r="H5140" s="466"/>
      <c r="I5140" s="208">
        <f>SUM(I5136:I5139)</f>
        <v>11127.6</v>
      </c>
    </row>
    <row r="5141" spans="1:10" ht="15" customHeight="1">
      <c r="A5141" s="333"/>
      <c r="C5141" s="193" t="s">
        <v>72</v>
      </c>
      <c r="D5141" s="194" t="s">
        <v>73</v>
      </c>
      <c r="E5141" s="195"/>
      <c r="F5141" s="195"/>
      <c r="G5141" s="200"/>
      <c r="H5141" s="195"/>
      <c r="I5141" s="604"/>
    </row>
    <row r="5142" spans="1:10" ht="15" customHeight="1">
      <c r="A5142" s="333"/>
      <c r="C5142" s="250">
        <v>1</v>
      </c>
      <c r="D5142" s="195" t="s">
        <v>1588</v>
      </c>
      <c r="E5142" s="195"/>
      <c r="F5142" s="200" t="s">
        <v>120</v>
      </c>
      <c r="G5142" s="919">
        <v>1.1499999999999999</v>
      </c>
      <c r="H5142" s="388">
        <f>BAHAN!G68</f>
        <v>31300</v>
      </c>
      <c r="I5142" s="524">
        <f>G5142*H5142</f>
        <v>35995</v>
      </c>
    </row>
    <row r="5143" spans="1:10" ht="15" customHeight="1">
      <c r="A5143" s="333"/>
      <c r="C5143" s="204" t="s">
        <v>85</v>
      </c>
      <c r="D5143" s="215"/>
      <c r="E5143" s="216"/>
      <c r="F5143" s="216"/>
      <c r="G5143" s="473"/>
      <c r="H5143" s="466"/>
      <c r="I5143" s="208">
        <f>SUM(I5142:I5142)</f>
        <v>35995</v>
      </c>
    </row>
    <row r="5144" spans="1:10" ht="15" customHeight="1">
      <c r="A5144" s="333"/>
      <c r="C5144" s="193" t="s">
        <v>86</v>
      </c>
      <c r="D5144" s="194" t="s">
        <v>87</v>
      </c>
      <c r="E5144" s="195"/>
      <c r="F5144" s="195"/>
      <c r="G5144" s="200"/>
      <c r="H5144" s="195"/>
      <c r="I5144" s="604"/>
    </row>
    <row r="5145" spans="1:10" ht="15" customHeight="1">
      <c r="A5145" s="333"/>
      <c r="C5145" s="204" t="s">
        <v>88</v>
      </c>
      <c r="D5145" s="215"/>
      <c r="E5145" s="216"/>
      <c r="F5145" s="216"/>
      <c r="G5145" s="473"/>
      <c r="H5145" s="466"/>
      <c r="I5145" s="467">
        <v>0</v>
      </c>
    </row>
    <row r="5146" spans="1:10" ht="15" customHeight="1">
      <c r="A5146" s="333"/>
      <c r="C5146" s="327" t="s">
        <v>89</v>
      </c>
      <c r="D5146" s="892" t="s">
        <v>90</v>
      </c>
      <c r="E5146" s="893"/>
      <c r="F5146" s="893"/>
      <c r="G5146" s="473"/>
      <c r="H5146" s="776"/>
      <c r="I5146" s="777">
        <f>I5145+I5143+I5140</f>
        <v>47122.6</v>
      </c>
    </row>
    <row r="5147" spans="1:10" ht="15" customHeight="1">
      <c r="A5147" s="333"/>
      <c r="C5147" s="894" t="s">
        <v>91</v>
      </c>
      <c r="D5147" s="895" t="s">
        <v>977</v>
      </c>
      <c r="E5147" s="896"/>
      <c r="F5147" s="896"/>
      <c r="G5147" s="897"/>
      <c r="H5147" s="226">
        <f>$M$3</f>
        <v>0.1</v>
      </c>
      <c r="I5147" s="224">
        <f>I5146*H5147</f>
        <v>4712.26</v>
      </c>
    </row>
    <row r="5148" spans="1:10" ht="15" customHeight="1">
      <c r="A5148" s="333"/>
      <c r="C5148" s="898" t="s">
        <v>93</v>
      </c>
      <c r="D5148" s="899" t="s">
        <v>94</v>
      </c>
      <c r="E5148" s="900"/>
      <c r="F5148" s="900"/>
      <c r="G5148" s="901"/>
      <c r="H5148" s="399"/>
      <c r="I5148" s="303">
        <f>SUM(I5146:I5147)</f>
        <v>51834.86</v>
      </c>
    </row>
    <row r="5149" spans="1:10" ht="15" customHeight="1">
      <c r="A5149" s="333"/>
      <c r="C5149" s="461"/>
      <c r="D5149" s="461"/>
      <c r="E5149" s="461"/>
      <c r="F5149" s="461"/>
      <c r="G5149" s="885"/>
      <c r="H5149" s="461"/>
      <c r="I5149" s="926"/>
    </row>
    <row r="5150" spans="1:10" ht="15" customHeight="1">
      <c r="A5150" s="333"/>
      <c r="C5150" s="184" t="s">
        <v>1592</v>
      </c>
      <c r="D5150" s="377" t="s">
        <v>1593</v>
      </c>
      <c r="E5150" s="185"/>
      <c r="F5150" s="904"/>
      <c r="G5150" s="905"/>
      <c r="H5150" s="906"/>
      <c r="I5150" s="907">
        <f>ROUNDDOWN(I5165,-2)</f>
        <v>75700</v>
      </c>
    </row>
    <row r="5151" spans="1:10" ht="33" customHeight="1">
      <c r="A5151" s="333"/>
      <c r="B5151" s="113"/>
      <c r="C5151" s="189" t="s">
        <v>65</v>
      </c>
      <c r="D5151" s="190" t="s">
        <v>66</v>
      </c>
      <c r="E5151" s="190" t="s">
        <v>772</v>
      </c>
      <c r="F5151" s="190" t="s">
        <v>669</v>
      </c>
      <c r="G5151" s="190" t="s">
        <v>67</v>
      </c>
      <c r="H5151" s="190" t="s">
        <v>670</v>
      </c>
      <c r="I5151" s="482" t="s">
        <v>671</v>
      </c>
      <c r="J5151" s="47"/>
    </row>
    <row r="5152" spans="1:10" ht="15" customHeight="1">
      <c r="A5152" s="333"/>
      <c r="C5152" s="193" t="s">
        <v>69</v>
      </c>
      <c r="D5152" s="194" t="s">
        <v>672</v>
      </c>
      <c r="E5152" s="195"/>
      <c r="F5152" s="195"/>
      <c r="G5152" s="200"/>
      <c r="H5152" s="195"/>
      <c r="I5152" s="604"/>
    </row>
    <row r="5153" spans="1:9" ht="15" customHeight="1">
      <c r="A5153" s="333"/>
      <c r="C5153" s="672">
        <v>1</v>
      </c>
      <c r="D5153" s="195" t="s">
        <v>8</v>
      </c>
      <c r="E5153" s="200" t="s">
        <v>9</v>
      </c>
      <c r="F5153" s="200" t="s">
        <v>10</v>
      </c>
      <c r="G5153" s="889">
        <v>3.5700000000000003E-2</v>
      </c>
      <c r="H5153" s="62">
        <v>176000</v>
      </c>
      <c r="I5153" s="524">
        <f>G5153*H5153</f>
        <v>6283.2000000000007</v>
      </c>
    </row>
    <row r="5154" spans="1:9" ht="15" customHeight="1">
      <c r="A5154" s="333"/>
      <c r="C5154" s="672">
        <v>2</v>
      </c>
      <c r="D5154" s="195" t="s">
        <v>160</v>
      </c>
      <c r="E5154" s="200" t="s">
        <v>14</v>
      </c>
      <c r="F5154" s="200" t="s">
        <v>10</v>
      </c>
      <c r="G5154" s="889">
        <v>3.5700000000000003E-2</v>
      </c>
      <c r="H5154" s="62">
        <v>186000</v>
      </c>
      <c r="I5154" s="524">
        <f t="shared" ref="I5154:I5156" si="28">G5154*H5154</f>
        <v>6640.2000000000007</v>
      </c>
    </row>
    <row r="5155" spans="1:9" ht="15" customHeight="1">
      <c r="A5155" s="333"/>
      <c r="C5155" s="672">
        <v>3</v>
      </c>
      <c r="D5155" s="195" t="s">
        <v>119</v>
      </c>
      <c r="E5155" s="200" t="s">
        <v>30</v>
      </c>
      <c r="F5155" s="200" t="s">
        <v>10</v>
      </c>
      <c r="G5155" s="889">
        <v>3.5999999999999999E-3</v>
      </c>
      <c r="H5155" s="62">
        <v>196000</v>
      </c>
      <c r="I5155" s="524">
        <f t="shared" si="28"/>
        <v>705.6</v>
      </c>
    </row>
    <row r="5156" spans="1:9" ht="15" customHeight="1">
      <c r="A5156" s="333"/>
      <c r="C5156" s="672">
        <v>4</v>
      </c>
      <c r="D5156" s="195" t="s">
        <v>31</v>
      </c>
      <c r="E5156" s="200" t="s">
        <v>32</v>
      </c>
      <c r="F5156" s="200" t="s">
        <v>10</v>
      </c>
      <c r="G5156" s="889">
        <v>1.1999999999999999E-3</v>
      </c>
      <c r="H5156" s="62">
        <v>206000</v>
      </c>
      <c r="I5156" s="524">
        <f t="shared" si="28"/>
        <v>247.2</v>
      </c>
    </row>
    <row r="5157" spans="1:9" ht="15" customHeight="1">
      <c r="A5157" s="333"/>
      <c r="C5157" s="204" t="s">
        <v>708</v>
      </c>
      <c r="D5157" s="215"/>
      <c r="E5157" s="216"/>
      <c r="F5157" s="216"/>
      <c r="G5157" s="890"/>
      <c r="H5157" s="466"/>
      <c r="I5157" s="208">
        <f>SUM(I5153:I5156)</f>
        <v>13876.200000000003</v>
      </c>
    </row>
    <row r="5158" spans="1:9" ht="15" customHeight="1">
      <c r="A5158" s="333"/>
      <c r="C5158" s="193" t="s">
        <v>72</v>
      </c>
      <c r="D5158" s="194" t="s">
        <v>73</v>
      </c>
      <c r="E5158" s="195"/>
      <c r="F5158" s="195"/>
      <c r="G5158" s="200"/>
      <c r="H5158" s="195"/>
      <c r="I5158" s="604"/>
    </row>
    <row r="5159" spans="1:9" ht="15" customHeight="1">
      <c r="A5159" s="333"/>
      <c r="C5159" s="250">
        <v>1</v>
      </c>
      <c r="D5159" s="195" t="s">
        <v>1594</v>
      </c>
      <c r="E5159" s="195"/>
      <c r="F5159" s="200" t="s">
        <v>120</v>
      </c>
      <c r="G5159" s="919">
        <v>1</v>
      </c>
      <c r="H5159" s="388">
        <f>BAHAN!G511</f>
        <v>55000</v>
      </c>
      <c r="I5159" s="524">
        <f>G5159*H5159</f>
        <v>55000</v>
      </c>
    </row>
    <row r="5160" spans="1:9" ht="15" customHeight="1">
      <c r="A5160" s="333"/>
      <c r="C5160" s="204" t="s">
        <v>85</v>
      </c>
      <c r="D5160" s="215"/>
      <c r="E5160" s="216"/>
      <c r="F5160" s="216"/>
      <c r="G5160" s="473"/>
      <c r="H5160" s="466"/>
      <c r="I5160" s="208">
        <f>SUM(I5159:I5159)</f>
        <v>55000</v>
      </c>
    </row>
    <row r="5161" spans="1:9" ht="15" customHeight="1">
      <c r="A5161" s="333"/>
      <c r="C5161" s="193" t="s">
        <v>86</v>
      </c>
      <c r="D5161" s="194" t="s">
        <v>87</v>
      </c>
      <c r="E5161" s="195"/>
      <c r="F5161" s="195"/>
      <c r="G5161" s="200"/>
      <c r="H5161" s="195"/>
      <c r="I5161" s="604"/>
    </row>
    <row r="5162" spans="1:9" ht="15" customHeight="1">
      <c r="A5162" s="333"/>
      <c r="C5162" s="204" t="s">
        <v>88</v>
      </c>
      <c r="D5162" s="215"/>
      <c r="E5162" s="216"/>
      <c r="F5162" s="216"/>
      <c r="G5162" s="473"/>
      <c r="H5162" s="466"/>
      <c r="I5162" s="467">
        <v>0</v>
      </c>
    </row>
    <row r="5163" spans="1:9" ht="15" customHeight="1">
      <c r="A5163" s="333"/>
      <c r="C5163" s="327" t="s">
        <v>89</v>
      </c>
      <c r="D5163" s="892" t="s">
        <v>90</v>
      </c>
      <c r="E5163" s="893"/>
      <c r="F5163" s="893"/>
      <c r="G5163" s="473"/>
      <c r="H5163" s="776"/>
      <c r="I5163" s="777">
        <f>I5162+I5160+I5157</f>
        <v>68876.2</v>
      </c>
    </row>
    <row r="5164" spans="1:9" ht="15" customHeight="1">
      <c r="A5164" s="333"/>
      <c r="C5164" s="894" t="s">
        <v>91</v>
      </c>
      <c r="D5164" s="895" t="s">
        <v>977</v>
      </c>
      <c r="E5164" s="896"/>
      <c r="F5164" s="896"/>
      <c r="G5164" s="897"/>
      <c r="H5164" s="226">
        <f>$M$3</f>
        <v>0.1</v>
      </c>
      <c r="I5164" s="224">
        <f>I5163*H5164</f>
        <v>6887.62</v>
      </c>
    </row>
    <row r="5165" spans="1:9" ht="15" customHeight="1" thickBot="1">
      <c r="A5165" s="333"/>
      <c r="C5165" s="927" t="s">
        <v>93</v>
      </c>
      <c r="D5165" s="928" t="s">
        <v>94</v>
      </c>
      <c r="E5165" s="929"/>
      <c r="F5165" s="929"/>
      <c r="G5165" s="930"/>
      <c r="H5165" s="458"/>
      <c r="I5165" s="235">
        <f>SUM(I5163:I5164)</f>
        <v>75763.819999999992</v>
      </c>
    </row>
    <row r="5166" spans="1:9" ht="15" customHeight="1">
      <c r="A5166" s="333"/>
      <c r="C5166" s="46"/>
      <c r="D5166" s="46"/>
      <c r="G5166" s="102"/>
      <c r="H5166" s="112"/>
      <c r="I5166" s="47"/>
    </row>
    <row r="5167" spans="1:9" ht="15" customHeight="1">
      <c r="A5167" s="333"/>
      <c r="C5167" s="461"/>
      <c r="D5167" s="461"/>
      <c r="E5167" s="461"/>
      <c r="F5167" s="461"/>
      <c r="G5167" s="461"/>
      <c r="H5167" s="461"/>
      <c r="I5167" s="461"/>
    </row>
    <row r="5168" spans="1:9" ht="15" customHeight="1">
      <c r="A5168" s="333"/>
      <c r="C5168" s="459">
        <v>2.4</v>
      </c>
      <c r="D5168" s="460" t="s">
        <v>1595</v>
      </c>
      <c r="E5168" s="461"/>
      <c r="F5168" s="461"/>
      <c r="G5168" s="461"/>
      <c r="H5168" s="461"/>
      <c r="I5168" s="461"/>
    </row>
    <row r="5169" spans="1:10" ht="15" customHeight="1" thickBot="1">
      <c r="A5169" s="333"/>
      <c r="C5169" s="459" t="s">
        <v>1596</v>
      </c>
      <c r="D5169" s="460" t="s">
        <v>1597</v>
      </c>
      <c r="E5169" s="461"/>
      <c r="F5169" s="461"/>
      <c r="G5169" s="461"/>
      <c r="H5169" s="461"/>
      <c r="I5169" s="461"/>
    </row>
    <row r="5170" spans="1:10" ht="15" customHeight="1">
      <c r="A5170" s="333"/>
      <c r="B5170" s="113"/>
      <c r="C5170" s="572" t="s">
        <v>1598</v>
      </c>
      <c r="D5170" s="1373" t="s">
        <v>1599</v>
      </c>
      <c r="E5170" s="1374"/>
      <c r="F5170" s="1374"/>
      <c r="G5170" s="1374"/>
      <c r="H5170" s="1374"/>
      <c r="I5170" s="241">
        <f>ROUNDDOWN(I5190,-2)</f>
        <v>19300</v>
      </c>
      <c r="J5170" s="47"/>
    </row>
    <row r="5171" spans="1:10" ht="15" customHeight="1">
      <c r="A5171" s="333"/>
      <c r="C5171" s="189" t="s">
        <v>65</v>
      </c>
      <c r="D5171" s="190" t="s">
        <v>66</v>
      </c>
      <c r="E5171" s="190" t="s">
        <v>772</v>
      </c>
      <c r="F5171" s="190" t="s">
        <v>669</v>
      </c>
      <c r="G5171" s="190" t="s">
        <v>67</v>
      </c>
      <c r="H5171" s="190" t="s">
        <v>670</v>
      </c>
      <c r="I5171" s="482" t="s">
        <v>671</v>
      </c>
    </row>
    <row r="5172" spans="1:10" ht="15" customHeight="1">
      <c r="A5172" s="333"/>
      <c r="C5172" s="193" t="s">
        <v>69</v>
      </c>
      <c r="D5172" s="194" t="s">
        <v>672</v>
      </c>
      <c r="E5172" s="195"/>
      <c r="F5172" s="196"/>
      <c r="G5172" s="196"/>
      <c r="H5172" s="196"/>
      <c r="I5172" s="464"/>
    </row>
    <row r="5173" spans="1:10" ht="15" customHeight="1">
      <c r="A5173" s="333"/>
      <c r="C5173" s="199">
        <v>1</v>
      </c>
      <c r="D5173" s="195" t="s">
        <v>8</v>
      </c>
      <c r="E5173" s="200" t="s">
        <v>9</v>
      </c>
      <c r="F5173" s="200" t="s">
        <v>10</v>
      </c>
      <c r="G5173" s="201">
        <v>7.0000000000000001E-3</v>
      </c>
      <c r="H5173" s="62">
        <v>176000</v>
      </c>
      <c r="I5173" s="203">
        <f>G5173*H5173</f>
        <v>1232</v>
      </c>
    </row>
    <row r="5174" spans="1:10" ht="15" customHeight="1">
      <c r="A5174" s="333"/>
      <c r="C5174" s="199">
        <v>2</v>
      </c>
      <c r="D5174" s="195" t="s">
        <v>159</v>
      </c>
      <c r="E5174" s="200" t="s">
        <v>14</v>
      </c>
      <c r="F5174" s="200" t="s">
        <v>10</v>
      </c>
      <c r="G5174" s="201">
        <v>7.5999999999999998E-2</v>
      </c>
      <c r="H5174" s="62">
        <v>186000</v>
      </c>
      <c r="I5174" s="203">
        <f t="shared" ref="I5174:I5176" si="29">G5174*H5174</f>
        <v>14136</v>
      </c>
    </row>
    <row r="5175" spans="1:10" ht="15" customHeight="1">
      <c r="A5175" s="333"/>
      <c r="C5175" s="199">
        <v>3</v>
      </c>
      <c r="D5175" s="195" t="s">
        <v>119</v>
      </c>
      <c r="E5175" s="200" t="s">
        <v>30</v>
      </c>
      <c r="F5175" s="200" t="s">
        <v>10</v>
      </c>
      <c r="G5175" s="201">
        <v>8.0000000000000002E-3</v>
      </c>
      <c r="H5175" s="62">
        <v>196000</v>
      </c>
      <c r="I5175" s="203">
        <f t="shared" si="29"/>
        <v>1568</v>
      </c>
    </row>
    <row r="5176" spans="1:10" ht="15" customHeight="1">
      <c r="A5176" s="333"/>
      <c r="C5176" s="199">
        <v>4</v>
      </c>
      <c r="D5176" s="195" t="s">
        <v>31</v>
      </c>
      <c r="E5176" s="200" t="s">
        <v>32</v>
      </c>
      <c r="F5176" s="200" t="s">
        <v>10</v>
      </c>
      <c r="G5176" s="201">
        <v>3.0000000000000001E-3</v>
      </c>
      <c r="H5176" s="62">
        <v>206000</v>
      </c>
      <c r="I5176" s="203">
        <f t="shared" si="29"/>
        <v>618</v>
      </c>
    </row>
    <row r="5177" spans="1:10" ht="15" customHeight="1">
      <c r="A5177" s="333"/>
      <c r="C5177" s="204" t="s">
        <v>708</v>
      </c>
      <c r="D5177" s="215"/>
      <c r="E5177" s="216"/>
      <c r="F5177" s="216"/>
      <c r="G5177" s="681"/>
      <c r="H5177" s="466"/>
      <c r="I5177" s="208">
        <f>SUM(I5173:I5176)</f>
        <v>17554</v>
      </c>
    </row>
    <row r="5178" spans="1:10" ht="15" customHeight="1">
      <c r="A5178" s="333"/>
      <c r="C5178" s="193" t="s">
        <v>72</v>
      </c>
      <c r="D5178" s="194" t="s">
        <v>73</v>
      </c>
      <c r="E5178" s="195"/>
      <c r="F5178" s="196"/>
      <c r="G5178" s="196"/>
      <c r="H5178" s="196"/>
      <c r="I5178" s="464"/>
    </row>
    <row r="5179" spans="1:10" ht="15" customHeight="1">
      <c r="A5179" s="333"/>
      <c r="C5179" s="250">
        <v>1</v>
      </c>
      <c r="D5179" s="195" t="s">
        <v>1600</v>
      </c>
      <c r="E5179" s="195"/>
      <c r="F5179" s="210" t="s">
        <v>79</v>
      </c>
      <c r="G5179" s="211">
        <v>8.0000000000000002E-3</v>
      </c>
      <c r="H5179" s="202">
        <f t="shared" ref="H5179:H5184" si="30">VLOOKUP(D5179,upahbahan,3,FALSE)</f>
        <v>1</v>
      </c>
      <c r="I5179" s="203">
        <f t="shared" ref="I5179:I5184" si="31">G5179*H5179</f>
        <v>8.0000000000000002E-3</v>
      </c>
    </row>
    <row r="5180" spans="1:10" ht="15" customHeight="1">
      <c r="A5180" s="333"/>
      <c r="C5180" s="250">
        <v>2</v>
      </c>
      <c r="D5180" s="195" t="s">
        <v>1601</v>
      </c>
      <c r="E5180" s="195"/>
      <c r="F5180" s="210" t="s">
        <v>1541</v>
      </c>
      <c r="G5180" s="211">
        <v>9.3940000000000001</v>
      </c>
      <c r="H5180" s="202">
        <f t="shared" si="30"/>
        <v>1</v>
      </c>
      <c r="I5180" s="203">
        <f t="shared" si="31"/>
        <v>9.3940000000000001</v>
      </c>
    </row>
    <row r="5181" spans="1:10" ht="15" customHeight="1">
      <c r="A5181" s="333"/>
      <c r="C5181" s="250">
        <v>3</v>
      </c>
      <c r="D5181" s="195" t="s">
        <v>1602</v>
      </c>
      <c r="E5181" s="195"/>
      <c r="F5181" s="210" t="s">
        <v>79</v>
      </c>
      <c r="G5181" s="211">
        <v>5.0000000000000001E-3</v>
      </c>
      <c r="H5181" s="202">
        <f t="shared" si="30"/>
        <v>1</v>
      </c>
      <c r="I5181" s="203">
        <f t="shared" si="31"/>
        <v>5.0000000000000001E-3</v>
      </c>
    </row>
    <row r="5182" spans="1:10" ht="15" customHeight="1">
      <c r="A5182" s="333"/>
      <c r="C5182" s="250">
        <v>4</v>
      </c>
      <c r="D5182" s="195" t="s">
        <v>167</v>
      </c>
      <c r="E5182" s="195"/>
      <c r="F5182" s="210" t="s">
        <v>1603</v>
      </c>
      <c r="G5182" s="211">
        <v>0.08</v>
      </c>
      <c r="H5182" s="202">
        <f t="shared" si="30"/>
        <v>1</v>
      </c>
      <c r="I5182" s="203">
        <f t="shared" si="31"/>
        <v>0.08</v>
      </c>
    </row>
    <row r="5183" spans="1:10" ht="15" customHeight="1">
      <c r="A5183" s="333"/>
      <c r="C5183" s="250">
        <v>5</v>
      </c>
      <c r="D5183" s="195" t="s">
        <v>152</v>
      </c>
      <c r="E5183" s="195"/>
      <c r="F5183" s="210" t="s">
        <v>1604</v>
      </c>
      <c r="G5183" s="211">
        <v>0.2</v>
      </c>
      <c r="H5183" s="202">
        <f t="shared" si="30"/>
        <v>1</v>
      </c>
      <c r="I5183" s="203">
        <f t="shared" si="31"/>
        <v>0.2</v>
      </c>
    </row>
    <row r="5184" spans="1:10" ht="15" customHeight="1">
      <c r="A5184" s="333"/>
      <c r="C5184" s="250">
        <v>6</v>
      </c>
      <c r="D5184" s="195" t="s">
        <v>1605</v>
      </c>
      <c r="E5184" s="195"/>
      <c r="F5184" s="210" t="s">
        <v>1497</v>
      </c>
      <c r="G5184" s="214">
        <v>3.8820000000000001</v>
      </c>
      <c r="H5184" s="202">
        <f t="shared" si="30"/>
        <v>1</v>
      </c>
      <c r="I5184" s="203">
        <f t="shared" si="31"/>
        <v>3.8820000000000001</v>
      </c>
    </row>
    <row r="5185" spans="1:10" ht="15" customHeight="1">
      <c r="A5185" s="333"/>
      <c r="C5185" s="204" t="s">
        <v>85</v>
      </c>
      <c r="D5185" s="215"/>
      <c r="E5185" s="216"/>
      <c r="F5185" s="216"/>
      <c r="G5185" s="216"/>
      <c r="H5185" s="466"/>
      <c r="I5185" s="208">
        <f>SUM(I5179:I5184)</f>
        <v>13.568999999999999</v>
      </c>
    </row>
    <row r="5186" spans="1:10" ht="15" customHeight="1">
      <c r="A5186" s="333"/>
      <c r="C5186" s="193" t="s">
        <v>86</v>
      </c>
      <c r="D5186" s="194" t="s">
        <v>87</v>
      </c>
      <c r="E5186" s="195"/>
      <c r="F5186" s="196"/>
      <c r="G5186" s="196"/>
      <c r="H5186" s="196"/>
      <c r="I5186" s="464"/>
    </row>
    <row r="5187" spans="1:10" ht="15" customHeight="1">
      <c r="A5187" s="333"/>
      <c r="C5187" s="204" t="s">
        <v>88</v>
      </c>
      <c r="D5187" s="215"/>
      <c r="E5187" s="216"/>
      <c r="F5187" s="216"/>
      <c r="G5187" s="216"/>
      <c r="H5187" s="466"/>
      <c r="I5187" s="467">
        <v>0</v>
      </c>
    </row>
    <row r="5188" spans="1:10" ht="15" customHeight="1">
      <c r="A5188" s="333"/>
      <c r="C5188" s="220" t="s">
        <v>89</v>
      </c>
      <c r="D5188" s="221" t="s">
        <v>90</v>
      </c>
      <c r="E5188" s="222"/>
      <c r="F5188" s="222"/>
      <c r="G5188" s="222"/>
      <c r="H5188" s="776"/>
      <c r="I5188" s="777">
        <f>I5187+I5185+I5177</f>
        <v>17567.569</v>
      </c>
    </row>
    <row r="5189" spans="1:10" ht="15" customHeight="1">
      <c r="A5189" s="333"/>
      <c r="B5189" s="113"/>
      <c r="C5189" s="220" t="s">
        <v>91</v>
      </c>
      <c r="D5189" s="221" t="s">
        <v>977</v>
      </c>
      <c r="E5189" s="222"/>
      <c r="F5189" s="222"/>
      <c r="G5189" s="225"/>
      <c r="H5189" s="226">
        <f>$M$3</f>
        <v>0.1</v>
      </c>
      <c r="I5189" s="224">
        <f>I5188*H5189</f>
        <v>1756.7569000000001</v>
      </c>
      <c r="J5189" s="47"/>
    </row>
    <row r="5190" spans="1:10" ht="15" customHeight="1">
      <c r="A5190" s="333"/>
      <c r="C5190" s="329" t="s">
        <v>93</v>
      </c>
      <c r="D5190" s="330" t="s">
        <v>94</v>
      </c>
      <c r="E5190" s="247"/>
      <c r="F5190" s="247"/>
      <c r="G5190" s="247"/>
      <c r="H5190" s="399"/>
      <c r="I5190" s="303">
        <f>SUM(I5188:I5189)</f>
        <v>19324.3259</v>
      </c>
    </row>
    <row r="5191" spans="1:10" ht="15" customHeight="1">
      <c r="A5191" s="333"/>
      <c r="C5191" s="920"/>
      <c r="D5191" s="461"/>
      <c r="E5191" s="461"/>
      <c r="F5191" s="461"/>
      <c r="G5191" s="461"/>
      <c r="H5191" s="461"/>
      <c r="I5191" s="921"/>
    </row>
    <row r="5192" spans="1:10" ht="15" customHeight="1">
      <c r="A5192" s="333"/>
      <c r="C5192" s="920"/>
      <c r="D5192" s="461"/>
      <c r="E5192" s="461"/>
      <c r="F5192" s="461"/>
      <c r="G5192" s="461"/>
      <c r="H5192" s="461"/>
      <c r="I5192" s="921"/>
    </row>
    <row r="5193" spans="1:10" ht="15" customHeight="1">
      <c r="A5193" s="333"/>
      <c r="C5193" s="579" t="s">
        <v>1606</v>
      </c>
      <c r="D5193" s="1364" t="s">
        <v>1607</v>
      </c>
      <c r="E5193" s="1365"/>
      <c r="F5193" s="1365"/>
      <c r="G5193" s="1365"/>
      <c r="H5193" s="1366"/>
      <c r="I5193" s="188">
        <f>ROUNDDOWN(I5212,-2)</f>
        <v>9600</v>
      </c>
    </row>
    <row r="5194" spans="1:10" ht="15" customHeight="1">
      <c r="A5194" s="333"/>
      <c r="C5194" s="189" t="s">
        <v>65</v>
      </c>
      <c r="D5194" s="190" t="s">
        <v>66</v>
      </c>
      <c r="E5194" s="190" t="s">
        <v>772</v>
      </c>
      <c r="F5194" s="190" t="s">
        <v>669</v>
      </c>
      <c r="G5194" s="190" t="s">
        <v>67</v>
      </c>
      <c r="H5194" s="190" t="s">
        <v>670</v>
      </c>
      <c r="I5194" s="482" t="s">
        <v>671</v>
      </c>
    </row>
    <row r="5195" spans="1:10" ht="15" customHeight="1">
      <c r="A5195" s="333"/>
      <c r="C5195" s="193" t="s">
        <v>69</v>
      </c>
      <c r="D5195" s="194" t="s">
        <v>672</v>
      </c>
      <c r="E5195" s="194"/>
      <c r="F5195" s="717"/>
      <c r="G5195" s="717"/>
      <c r="H5195" s="717"/>
      <c r="I5195" s="591"/>
    </row>
    <row r="5196" spans="1:10" ht="15" customHeight="1">
      <c r="A5196" s="333"/>
      <c r="C5196" s="199">
        <v>1</v>
      </c>
      <c r="D5196" s="195" t="s">
        <v>8</v>
      </c>
      <c r="E5196" s="200" t="s">
        <v>9</v>
      </c>
      <c r="F5196" s="200" t="s">
        <v>10</v>
      </c>
      <c r="G5196" s="201">
        <v>4.0000000000000001E-3</v>
      </c>
      <c r="H5196" s="62">
        <v>176000</v>
      </c>
      <c r="I5196" s="203">
        <f>G5196*H5196</f>
        <v>704</v>
      </c>
    </row>
    <row r="5197" spans="1:10" ht="15" customHeight="1">
      <c r="A5197" s="333"/>
      <c r="C5197" s="199">
        <v>2</v>
      </c>
      <c r="D5197" s="195" t="s">
        <v>159</v>
      </c>
      <c r="E5197" s="200" t="s">
        <v>14</v>
      </c>
      <c r="F5197" s="200" t="s">
        <v>10</v>
      </c>
      <c r="G5197" s="201">
        <v>3.7999999999999999E-2</v>
      </c>
      <c r="H5197" s="62">
        <v>186000</v>
      </c>
      <c r="I5197" s="203">
        <f t="shared" ref="I5197:I5199" si="32">G5197*H5197</f>
        <v>7068</v>
      </c>
    </row>
    <row r="5198" spans="1:10" ht="15" customHeight="1">
      <c r="A5198" s="333"/>
      <c r="C5198" s="199">
        <v>3</v>
      </c>
      <c r="D5198" s="195" t="s">
        <v>119</v>
      </c>
      <c r="E5198" s="200" t="s">
        <v>30</v>
      </c>
      <c r="F5198" s="200" t="s">
        <v>10</v>
      </c>
      <c r="G5198" s="201">
        <v>4.0000000000000001E-3</v>
      </c>
      <c r="H5198" s="62">
        <v>196000</v>
      </c>
      <c r="I5198" s="203">
        <f t="shared" si="32"/>
        <v>784</v>
      </c>
    </row>
    <row r="5199" spans="1:10" ht="15" customHeight="1">
      <c r="A5199" s="333"/>
      <c r="C5199" s="199">
        <v>4</v>
      </c>
      <c r="D5199" s="195" t="s">
        <v>31</v>
      </c>
      <c r="E5199" s="200" t="s">
        <v>32</v>
      </c>
      <c r="F5199" s="200" t="s">
        <v>10</v>
      </c>
      <c r="G5199" s="201">
        <v>1E-3</v>
      </c>
      <c r="H5199" s="62">
        <v>206000</v>
      </c>
      <c r="I5199" s="203">
        <f t="shared" si="32"/>
        <v>206</v>
      </c>
    </row>
    <row r="5200" spans="1:10" ht="15" customHeight="1">
      <c r="A5200" s="333"/>
      <c r="C5200" s="204" t="s">
        <v>708</v>
      </c>
      <c r="D5200" s="215"/>
      <c r="E5200" s="216"/>
      <c r="F5200" s="216"/>
      <c r="G5200" s="681"/>
      <c r="H5200" s="466"/>
      <c r="I5200" s="208">
        <f>SUM(I5196:I5199)</f>
        <v>8762</v>
      </c>
    </row>
    <row r="5201" spans="1:10" ht="15" customHeight="1">
      <c r="A5201" s="333"/>
      <c r="C5201" s="193" t="s">
        <v>72</v>
      </c>
      <c r="D5201" s="194" t="s">
        <v>73</v>
      </c>
      <c r="E5201" s="195"/>
      <c r="F5201" s="196"/>
      <c r="G5201" s="196"/>
      <c r="H5201" s="196"/>
      <c r="I5201" s="464"/>
    </row>
    <row r="5202" spans="1:10" ht="15" customHeight="1">
      <c r="A5202" s="333"/>
      <c r="C5202" s="250">
        <v>1</v>
      </c>
      <c r="D5202" s="195" t="s">
        <v>1602</v>
      </c>
      <c r="E5202" s="195"/>
      <c r="F5202" s="210" t="s">
        <v>79</v>
      </c>
      <c r="G5202" s="211">
        <v>5.0000000000000001E-3</v>
      </c>
      <c r="H5202" s="202">
        <v>1</v>
      </c>
      <c r="I5202" s="203">
        <f t="shared" ref="I5202:I5206" si="33">G5202*H5202</f>
        <v>5.0000000000000001E-3</v>
      </c>
    </row>
    <row r="5203" spans="1:10" ht="15" customHeight="1">
      <c r="A5203" s="333"/>
      <c r="C5203" s="250">
        <v>2</v>
      </c>
      <c r="D5203" s="195" t="s">
        <v>167</v>
      </c>
      <c r="E5203" s="195"/>
      <c r="F5203" s="210" t="s">
        <v>1603</v>
      </c>
      <c r="G5203" s="211">
        <v>4.2999999999999997E-2</v>
      </c>
      <c r="H5203" s="202">
        <v>1</v>
      </c>
      <c r="I5203" s="203">
        <f t="shared" si="33"/>
        <v>4.2999999999999997E-2</v>
      </c>
    </row>
    <row r="5204" spans="1:10" ht="15" customHeight="1">
      <c r="A5204" s="333"/>
      <c r="C5204" s="250">
        <v>3</v>
      </c>
      <c r="D5204" s="195" t="s">
        <v>152</v>
      </c>
      <c r="E5204" s="195"/>
      <c r="F5204" s="210" t="s">
        <v>1604</v>
      </c>
      <c r="G5204" s="211">
        <v>0.2</v>
      </c>
      <c r="H5204" s="202">
        <v>1</v>
      </c>
      <c r="I5204" s="203">
        <f t="shared" si="33"/>
        <v>0.2</v>
      </c>
    </row>
    <row r="5205" spans="1:10" ht="15" customHeight="1">
      <c r="A5205" s="333"/>
      <c r="C5205" s="250">
        <v>4</v>
      </c>
      <c r="D5205" s="195" t="s">
        <v>823</v>
      </c>
      <c r="E5205" s="195"/>
      <c r="F5205" s="210" t="s">
        <v>1541</v>
      </c>
      <c r="G5205" s="211">
        <v>4.5999999999999999E-2</v>
      </c>
      <c r="H5205" s="202">
        <v>1</v>
      </c>
      <c r="I5205" s="203">
        <f t="shared" si="33"/>
        <v>4.5999999999999999E-2</v>
      </c>
    </row>
    <row r="5206" spans="1:10" ht="15" customHeight="1">
      <c r="A5206" s="333"/>
      <c r="C5206" s="250">
        <v>5</v>
      </c>
      <c r="D5206" s="195" t="s">
        <v>1605</v>
      </c>
      <c r="E5206" s="195"/>
      <c r="F5206" s="210" t="s">
        <v>1497</v>
      </c>
      <c r="G5206" s="214">
        <v>0.69299999999999995</v>
      </c>
      <c r="H5206" s="202">
        <v>1</v>
      </c>
      <c r="I5206" s="203">
        <f t="shared" si="33"/>
        <v>0.69299999999999995</v>
      </c>
    </row>
    <row r="5207" spans="1:10" ht="15" customHeight="1">
      <c r="A5207" s="333"/>
      <c r="C5207" s="204" t="s">
        <v>85</v>
      </c>
      <c r="D5207" s="215"/>
      <c r="E5207" s="216"/>
      <c r="F5207" s="216"/>
      <c r="G5207" s="216"/>
      <c r="H5207" s="466"/>
      <c r="I5207" s="208">
        <f>SUM(I5202:I5206)</f>
        <v>0.98699999999999988</v>
      </c>
    </row>
    <row r="5208" spans="1:10" ht="15" customHeight="1">
      <c r="A5208" s="333"/>
      <c r="B5208" s="113"/>
      <c r="C5208" s="193" t="s">
        <v>86</v>
      </c>
      <c r="D5208" s="194" t="s">
        <v>87</v>
      </c>
      <c r="E5208" s="195"/>
      <c r="F5208" s="196"/>
      <c r="G5208" s="196"/>
      <c r="H5208" s="196"/>
      <c r="I5208" s="464"/>
      <c r="J5208" s="47"/>
    </row>
    <row r="5209" spans="1:10" ht="15" customHeight="1">
      <c r="A5209" s="333"/>
      <c r="C5209" s="204" t="s">
        <v>88</v>
      </c>
      <c r="D5209" s="215"/>
      <c r="E5209" s="216"/>
      <c r="F5209" s="216"/>
      <c r="G5209" s="216"/>
      <c r="H5209" s="466"/>
      <c r="I5209" s="467">
        <v>0</v>
      </c>
    </row>
    <row r="5210" spans="1:10" ht="15" customHeight="1">
      <c r="A5210" s="333"/>
      <c r="C5210" s="220" t="s">
        <v>89</v>
      </c>
      <c r="D5210" s="221" t="s">
        <v>90</v>
      </c>
      <c r="E5210" s="222"/>
      <c r="F5210" s="222"/>
      <c r="G5210" s="222"/>
      <c r="H5210" s="776"/>
      <c r="I5210" s="777">
        <f>I5209+I5207+I5200</f>
        <v>8762.9869999999992</v>
      </c>
    </row>
    <row r="5211" spans="1:10" ht="15" customHeight="1">
      <c r="A5211" s="333"/>
      <c r="C5211" s="220" t="s">
        <v>91</v>
      </c>
      <c r="D5211" s="221" t="s">
        <v>977</v>
      </c>
      <c r="E5211" s="222"/>
      <c r="F5211" s="222"/>
      <c r="G5211" s="225"/>
      <c r="H5211" s="226">
        <f>$M$3</f>
        <v>0.1</v>
      </c>
      <c r="I5211" s="224">
        <f>I5210*H5211</f>
        <v>876.29869999999994</v>
      </c>
    </row>
    <row r="5212" spans="1:10" ht="15" customHeight="1">
      <c r="A5212" s="333"/>
      <c r="C5212" s="329" t="s">
        <v>93</v>
      </c>
      <c r="D5212" s="330" t="s">
        <v>94</v>
      </c>
      <c r="E5212" s="247"/>
      <c r="F5212" s="247"/>
      <c r="G5212" s="247"/>
      <c r="H5212" s="399"/>
      <c r="I5212" s="303">
        <f>SUM(I5210:I5211)</f>
        <v>9639.2856999999985</v>
      </c>
    </row>
    <row r="5213" spans="1:10" ht="15" customHeight="1">
      <c r="A5213" s="333"/>
      <c r="C5213" s="920"/>
      <c r="D5213" s="461"/>
      <c r="E5213" s="461"/>
      <c r="F5213" s="461"/>
      <c r="G5213" s="461"/>
      <c r="H5213" s="461"/>
      <c r="I5213" s="921"/>
    </row>
    <row r="5214" spans="1:10" ht="15" customHeight="1">
      <c r="A5214" s="333"/>
      <c r="C5214" s="920"/>
      <c r="D5214" s="461"/>
      <c r="E5214" s="461"/>
      <c r="F5214" s="461"/>
      <c r="G5214" s="461"/>
      <c r="H5214" s="461"/>
      <c r="I5214" s="921"/>
    </row>
    <row r="5215" spans="1:10" ht="15" customHeight="1">
      <c r="A5215" s="333"/>
      <c r="C5215" s="574" t="s">
        <v>1608</v>
      </c>
      <c r="D5215" s="727" t="s">
        <v>1609</v>
      </c>
      <c r="E5215" s="727"/>
      <c r="F5215" s="727"/>
      <c r="G5215" s="727"/>
      <c r="H5215" s="727"/>
      <c r="I5215" s="188">
        <f>ROUNDDOWN(I5234,-2)</f>
        <v>9600</v>
      </c>
    </row>
    <row r="5216" spans="1:10" ht="15" customHeight="1">
      <c r="A5216" s="333"/>
      <c r="C5216" s="189" t="s">
        <v>65</v>
      </c>
      <c r="D5216" s="190" t="s">
        <v>66</v>
      </c>
      <c r="E5216" s="190" t="s">
        <v>772</v>
      </c>
      <c r="F5216" s="190" t="s">
        <v>669</v>
      </c>
      <c r="G5216" s="190" t="s">
        <v>67</v>
      </c>
      <c r="H5216" s="190" t="s">
        <v>670</v>
      </c>
      <c r="I5216" s="482" t="s">
        <v>671</v>
      </c>
    </row>
    <row r="5217" spans="1:10" ht="15" customHeight="1">
      <c r="A5217" s="333"/>
      <c r="C5217" s="193" t="s">
        <v>69</v>
      </c>
      <c r="D5217" s="194" t="s">
        <v>672</v>
      </c>
      <c r="E5217" s="194"/>
      <c r="F5217" s="717"/>
      <c r="G5217" s="717"/>
      <c r="H5217" s="717"/>
      <c r="I5217" s="591"/>
    </row>
    <row r="5218" spans="1:10" ht="15" customHeight="1">
      <c r="A5218" s="333"/>
      <c r="C5218" s="199">
        <v>1</v>
      </c>
      <c r="D5218" s="195" t="s">
        <v>8</v>
      </c>
      <c r="E5218" s="200" t="s">
        <v>9</v>
      </c>
      <c r="F5218" s="200" t="s">
        <v>10</v>
      </c>
      <c r="G5218" s="201">
        <v>4.0000000000000001E-3</v>
      </c>
      <c r="H5218" s="62">
        <v>176000</v>
      </c>
      <c r="I5218" s="203">
        <f>G5218*H5218</f>
        <v>704</v>
      </c>
    </row>
    <row r="5219" spans="1:10" ht="15" customHeight="1">
      <c r="A5219" s="333"/>
      <c r="C5219" s="199">
        <v>2</v>
      </c>
      <c r="D5219" s="195" t="s">
        <v>159</v>
      </c>
      <c r="E5219" s="200" t="s">
        <v>14</v>
      </c>
      <c r="F5219" s="200" t="s">
        <v>10</v>
      </c>
      <c r="G5219" s="201">
        <v>3.7999999999999999E-2</v>
      </c>
      <c r="H5219" s="62">
        <v>186000</v>
      </c>
      <c r="I5219" s="203">
        <f t="shared" ref="I5219:I5221" si="34">G5219*H5219</f>
        <v>7068</v>
      </c>
    </row>
    <row r="5220" spans="1:10" ht="15" customHeight="1">
      <c r="A5220" s="333"/>
      <c r="C5220" s="199">
        <v>3</v>
      </c>
      <c r="D5220" s="195" t="s">
        <v>119</v>
      </c>
      <c r="E5220" s="200" t="s">
        <v>30</v>
      </c>
      <c r="F5220" s="200" t="s">
        <v>10</v>
      </c>
      <c r="G5220" s="201">
        <v>4.0000000000000001E-3</v>
      </c>
      <c r="H5220" s="62">
        <v>196000</v>
      </c>
      <c r="I5220" s="203">
        <f t="shared" si="34"/>
        <v>784</v>
      </c>
    </row>
    <row r="5221" spans="1:10" ht="15" customHeight="1">
      <c r="A5221" s="333"/>
      <c r="C5221" s="199">
        <v>4</v>
      </c>
      <c r="D5221" s="195" t="s">
        <v>31</v>
      </c>
      <c r="E5221" s="200" t="s">
        <v>32</v>
      </c>
      <c r="F5221" s="200" t="s">
        <v>10</v>
      </c>
      <c r="G5221" s="201">
        <v>1E-3</v>
      </c>
      <c r="H5221" s="62">
        <v>206000</v>
      </c>
      <c r="I5221" s="203">
        <f t="shared" si="34"/>
        <v>206</v>
      </c>
    </row>
    <row r="5222" spans="1:10" ht="15" customHeight="1">
      <c r="A5222" s="333"/>
      <c r="C5222" s="204" t="s">
        <v>708</v>
      </c>
      <c r="D5222" s="215"/>
      <c r="E5222" s="216"/>
      <c r="F5222" s="216"/>
      <c r="G5222" s="681"/>
      <c r="H5222" s="466"/>
      <c r="I5222" s="208">
        <f>SUM(I5218:I5221)</f>
        <v>8762</v>
      </c>
    </row>
    <row r="5223" spans="1:10" ht="15" customHeight="1">
      <c r="A5223" s="333"/>
      <c r="C5223" s="193" t="s">
        <v>72</v>
      </c>
      <c r="D5223" s="194" t="s">
        <v>73</v>
      </c>
      <c r="E5223" s="195"/>
      <c r="F5223" s="196"/>
      <c r="G5223" s="196"/>
      <c r="H5223" s="196"/>
      <c r="I5223" s="464"/>
    </row>
    <row r="5224" spans="1:10" ht="15" customHeight="1">
      <c r="A5224" s="333"/>
      <c r="C5224" s="250">
        <v>1</v>
      </c>
      <c r="D5224" s="195" t="s">
        <v>1610</v>
      </c>
      <c r="E5224" s="195"/>
      <c r="F5224" s="210" t="s">
        <v>79</v>
      </c>
      <c r="G5224" s="211">
        <v>4.0000000000000001E-3</v>
      </c>
      <c r="H5224" s="202">
        <v>1</v>
      </c>
      <c r="I5224" s="203">
        <f t="shared" ref="I5224:I5228" si="35">G5224*H5224</f>
        <v>4.0000000000000001E-3</v>
      </c>
    </row>
    <row r="5225" spans="1:10" ht="15" customHeight="1">
      <c r="A5225" s="333"/>
      <c r="C5225" s="250">
        <v>2</v>
      </c>
      <c r="D5225" s="195" t="s">
        <v>167</v>
      </c>
      <c r="E5225" s="195"/>
      <c r="F5225" s="210" t="s">
        <v>1603</v>
      </c>
      <c r="G5225" s="211">
        <v>4.8000000000000001E-2</v>
      </c>
      <c r="H5225" s="202">
        <v>1</v>
      </c>
      <c r="I5225" s="203">
        <f t="shared" si="35"/>
        <v>4.8000000000000001E-2</v>
      </c>
    </row>
    <row r="5226" spans="1:10" ht="15" customHeight="1">
      <c r="A5226" s="333"/>
      <c r="B5226" s="113"/>
      <c r="C5226" s="250">
        <v>3</v>
      </c>
      <c r="D5226" s="195" t="s">
        <v>152</v>
      </c>
      <c r="E5226" s="195"/>
      <c r="F5226" s="210" t="s">
        <v>1604</v>
      </c>
      <c r="G5226" s="212">
        <v>0.2</v>
      </c>
      <c r="H5226" s="202">
        <v>1</v>
      </c>
      <c r="I5226" s="203">
        <f t="shared" si="35"/>
        <v>0.2</v>
      </c>
      <c r="J5226" s="47"/>
    </row>
    <row r="5227" spans="1:10" ht="15" customHeight="1">
      <c r="A5227" s="333"/>
      <c r="C5227" s="250">
        <v>4</v>
      </c>
      <c r="D5227" s="195" t="s">
        <v>823</v>
      </c>
      <c r="E5227" s="195"/>
      <c r="F5227" s="210" t="s">
        <v>1541</v>
      </c>
      <c r="G5227" s="211">
        <v>4.5999999999999999E-2</v>
      </c>
      <c r="H5227" s="202">
        <v>1</v>
      </c>
      <c r="I5227" s="203">
        <f t="shared" si="35"/>
        <v>4.5999999999999999E-2</v>
      </c>
    </row>
    <row r="5228" spans="1:10" ht="15" customHeight="1">
      <c r="A5228" s="333"/>
      <c r="C5228" s="250">
        <v>5</v>
      </c>
      <c r="D5228" s="195" t="s">
        <v>1605</v>
      </c>
      <c r="E5228" s="195"/>
      <c r="F5228" s="210" t="s">
        <v>1497</v>
      </c>
      <c r="G5228" s="214">
        <v>0.69299999999999995</v>
      </c>
      <c r="H5228" s="202">
        <v>1</v>
      </c>
      <c r="I5228" s="203">
        <f t="shared" si="35"/>
        <v>0.69299999999999995</v>
      </c>
    </row>
    <row r="5229" spans="1:10" ht="15" customHeight="1">
      <c r="A5229" s="333"/>
      <c r="C5229" s="204" t="s">
        <v>85</v>
      </c>
      <c r="D5229" s="215"/>
      <c r="E5229" s="216"/>
      <c r="F5229" s="216"/>
      <c r="G5229" s="216"/>
      <c r="H5229" s="466"/>
      <c r="I5229" s="208">
        <f>SUM(I5224:I5228)</f>
        <v>0.99099999999999988</v>
      </c>
    </row>
    <row r="5230" spans="1:10" ht="15" customHeight="1">
      <c r="A5230" s="333"/>
      <c r="C5230" s="193" t="s">
        <v>86</v>
      </c>
      <c r="D5230" s="194" t="s">
        <v>87</v>
      </c>
      <c r="E5230" s="195"/>
      <c r="F5230" s="196"/>
      <c r="G5230" s="196"/>
      <c r="H5230" s="196"/>
      <c r="I5230" s="464"/>
    </row>
    <row r="5231" spans="1:10" ht="15" customHeight="1">
      <c r="A5231" s="333"/>
      <c r="C5231" s="204" t="s">
        <v>88</v>
      </c>
      <c r="D5231" s="215"/>
      <c r="E5231" s="216"/>
      <c r="F5231" s="216"/>
      <c r="G5231" s="216"/>
      <c r="H5231" s="466"/>
      <c r="I5231" s="467">
        <v>0</v>
      </c>
    </row>
    <row r="5232" spans="1:10" ht="15" customHeight="1">
      <c r="A5232" s="333"/>
      <c r="C5232" s="220" t="s">
        <v>89</v>
      </c>
      <c r="D5232" s="221" t="s">
        <v>90</v>
      </c>
      <c r="E5232" s="222"/>
      <c r="F5232" s="222"/>
      <c r="G5232" s="222"/>
      <c r="H5232" s="776"/>
      <c r="I5232" s="777">
        <f>I5231+I5229+I5222</f>
        <v>8762.991</v>
      </c>
    </row>
    <row r="5233" spans="1:10" ht="15" customHeight="1">
      <c r="A5233" s="333"/>
      <c r="C5233" s="227" t="s">
        <v>91</v>
      </c>
      <c r="D5233" s="228" t="s">
        <v>977</v>
      </c>
      <c r="E5233" s="229"/>
      <c r="F5233" s="229"/>
      <c r="G5233" s="313"/>
      <c r="H5233" s="226">
        <f>$M$3</f>
        <v>0.1</v>
      </c>
      <c r="I5233" s="224">
        <f>I5232*H5233</f>
        <v>876.29910000000007</v>
      </c>
    </row>
    <row r="5234" spans="1:10" ht="15" customHeight="1">
      <c r="A5234" s="333"/>
      <c r="C5234" s="316" t="s">
        <v>93</v>
      </c>
      <c r="D5234" s="317" t="s">
        <v>94</v>
      </c>
      <c r="E5234" s="244"/>
      <c r="F5234" s="244"/>
      <c r="G5234" s="244"/>
      <c r="H5234" s="399"/>
      <c r="I5234" s="303">
        <f>SUM(I5232:I5233)</f>
        <v>9639.2901000000002</v>
      </c>
    </row>
    <row r="5235" spans="1:10" ht="15" customHeight="1">
      <c r="A5235" s="333"/>
      <c r="C5235" s="920"/>
      <c r="D5235" s="461"/>
      <c r="E5235" s="461"/>
      <c r="F5235" s="461"/>
      <c r="G5235" s="461"/>
      <c r="H5235" s="461"/>
      <c r="I5235" s="921"/>
    </row>
    <row r="5236" spans="1:10" ht="15" customHeight="1">
      <c r="A5236" s="333"/>
      <c r="C5236" s="920"/>
      <c r="D5236" s="461"/>
      <c r="E5236" s="461"/>
      <c r="F5236" s="461"/>
      <c r="G5236" s="461"/>
      <c r="H5236" s="461"/>
      <c r="I5236" s="921"/>
    </row>
    <row r="5237" spans="1:10" ht="15" customHeight="1">
      <c r="A5237" s="333"/>
      <c r="C5237" s="574" t="s">
        <v>1611</v>
      </c>
      <c r="D5237" s="727" t="s">
        <v>173</v>
      </c>
      <c r="E5237" s="727"/>
      <c r="F5237" s="727"/>
      <c r="G5237" s="727"/>
      <c r="H5237" s="731"/>
      <c r="I5237" s="188">
        <f>ROUNDDOWN(I5254,-2)</f>
        <v>62900</v>
      </c>
    </row>
    <row r="5238" spans="1:10" ht="15" customHeight="1">
      <c r="A5238" s="333"/>
      <c r="C5238" s="189" t="s">
        <v>65</v>
      </c>
      <c r="D5238" s="190" t="s">
        <v>66</v>
      </c>
      <c r="E5238" s="190" t="s">
        <v>772</v>
      </c>
      <c r="F5238" s="190" t="s">
        <v>669</v>
      </c>
      <c r="G5238" s="190" t="s">
        <v>67</v>
      </c>
      <c r="H5238" s="190" t="s">
        <v>670</v>
      </c>
      <c r="I5238" s="482" t="s">
        <v>671</v>
      </c>
    </row>
    <row r="5239" spans="1:10" ht="15" customHeight="1">
      <c r="A5239" s="333"/>
      <c r="C5239" s="193" t="s">
        <v>69</v>
      </c>
      <c r="D5239" s="194" t="s">
        <v>672</v>
      </c>
      <c r="E5239" s="194"/>
      <c r="F5239" s="717"/>
      <c r="G5239" s="717"/>
      <c r="H5239" s="717"/>
      <c r="I5239" s="591"/>
    </row>
    <row r="5240" spans="1:10" ht="15" customHeight="1">
      <c r="A5240" s="333"/>
      <c r="C5240" s="199">
        <v>1</v>
      </c>
      <c r="D5240" s="195" t="s">
        <v>8</v>
      </c>
      <c r="E5240" s="200" t="s">
        <v>9</v>
      </c>
      <c r="F5240" s="200" t="s">
        <v>10</v>
      </c>
      <c r="G5240" s="201">
        <v>0.14699999999999999</v>
      </c>
      <c r="H5240" s="62">
        <v>176000</v>
      </c>
      <c r="I5240" s="203">
        <f>G5240*H5240</f>
        <v>25872</v>
      </c>
    </row>
    <row r="5241" spans="1:10" ht="15" customHeight="1">
      <c r="A5241" s="333"/>
      <c r="C5241" s="199">
        <v>2</v>
      </c>
      <c r="D5241" s="195" t="s">
        <v>159</v>
      </c>
      <c r="E5241" s="200" t="s">
        <v>14</v>
      </c>
      <c r="F5241" s="200" t="s">
        <v>10</v>
      </c>
      <c r="G5241" s="201">
        <v>0.14699999999999999</v>
      </c>
      <c r="H5241" s="62">
        <v>186000</v>
      </c>
      <c r="I5241" s="203">
        <f t="shared" ref="I5241:I5243" si="36">G5241*H5241</f>
        <v>27342</v>
      </c>
    </row>
    <row r="5242" spans="1:10" ht="15" customHeight="1">
      <c r="A5242" s="333"/>
      <c r="C5242" s="199">
        <v>3</v>
      </c>
      <c r="D5242" s="195" t="s">
        <v>119</v>
      </c>
      <c r="E5242" s="200" t="s">
        <v>30</v>
      </c>
      <c r="F5242" s="200" t="s">
        <v>10</v>
      </c>
      <c r="G5242" s="201">
        <v>1.4999999999999999E-2</v>
      </c>
      <c r="H5242" s="62">
        <v>196000</v>
      </c>
      <c r="I5242" s="203">
        <f t="shared" si="36"/>
        <v>2940</v>
      </c>
    </row>
    <row r="5243" spans="1:10" ht="15" customHeight="1">
      <c r="A5243" s="333"/>
      <c r="C5243" s="199">
        <v>4</v>
      </c>
      <c r="D5243" s="195" t="s">
        <v>31</v>
      </c>
      <c r="E5243" s="200" t="s">
        <v>32</v>
      </c>
      <c r="F5243" s="200" t="s">
        <v>10</v>
      </c>
      <c r="G5243" s="201">
        <v>5.0000000000000001E-3</v>
      </c>
      <c r="H5243" s="62">
        <v>206000</v>
      </c>
      <c r="I5243" s="203">
        <f t="shared" si="36"/>
        <v>1030</v>
      </c>
    </row>
    <row r="5244" spans="1:10" ht="15" customHeight="1">
      <c r="A5244" s="333"/>
      <c r="B5244" s="113"/>
      <c r="C5244" s="204" t="s">
        <v>708</v>
      </c>
      <c r="D5244" s="215"/>
      <c r="E5244" s="216"/>
      <c r="F5244" s="216"/>
      <c r="G5244" s="681"/>
      <c r="H5244" s="466"/>
      <c r="I5244" s="208">
        <f>SUM(I5240:I5243)</f>
        <v>57184</v>
      </c>
      <c r="J5244" s="47"/>
    </row>
    <row r="5245" spans="1:10" ht="15" customHeight="1">
      <c r="A5245" s="333"/>
      <c r="C5245" s="193" t="s">
        <v>72</v>
      </c>
      <c r="D5245" s="194" t="s">
        <v>73</v>
      </c>
      <c r="E5245" s="195"/>
      <c r="F5245" s="196"/>
      <c r="G5245" s="196"/>
      <c r="H5245" s="196"/>
      <c r="I5245" s="464"/>
    </row>
    <row r="5246" spans="1:10" ht="15" customHeight="1">
      <c r="A5246" s="333"/>
      <c r="C5246" s="250">
        <v>1</v>
      </c>
      <c r="D5246" s="195" t="s">
        <v>1610</v>
      </c>
      <c r="E5246" s="195"/>
      <c r="F5246" s="210" t="s">
        <v>79</v>
      </c>
      <c r="G5246" s="931">
        <v>1.2E-2</v>
      </c>
      <c r="H5246" s="202">
        <v>1</v>
      </c>
      <c r="I5246" s="203">
        <f>G5246*H5246</f>
        <v>1.2E-2</v>
      </c>
    </row>
    <row r="5247" spans="1:10" ht="15" customHeight="1">
      <c r="A5247" s="333"/>
      <c r="C5247" s="250">
        <v>2</v>
      </c>
      <c r="D5247" s="195" t="s">
        <v>1612</v>
      </c>
      <c r="E5247" s="195"/>
      <c r="F5247" s="210" t="s">
        <v>79</v>
      </c>
      <c r="G5247" s="932">
        <v>4.0000000000000001E-3</v>
      </c>
      <c r="H5247" s="202">
        <v>1</v>
      </c>
      <c r="I5247" s="203">
        <f t="shared" ref="I5247:I5248" si="37">G5247*H5247</f>
        <v>4.0000000000000001E-3</v>
      </c>
    </row>
    <row r="5248" spans="1:10" ht="15" customHeight="1">
      <c r="A5248" s="333"/>
      <c r="C5248" s="250">
        <v>3</v>
      </c>
      <c r="D5248" s="195" t="s">
        <v>823</v>
      </c>
      <c r="E5248" s="195"/>
      <c r="F5248" s="210" t="s">
        <v>1604</v>
      </c>
      <c r="G5248" s="933">
        <v>0.26400000000000001</v>
      </c>
      <c r="H5248" s="202">
        <v>1</v>
      </c>
      <c r="I5248" s="203">
        <f t="shared" si="37"/>
        <v>0.26400000000000001</v>
      </c>
    </row>
    <row r="5249" spans="1:10" ht="15" customHeight="1">
      <c r="A5249" s="333"/>
      <c r="C5249" s="204" t="s">
        <v>85</v>
      </c>
      <c r="D5249" s="215"/>
      <c r="E5249" s="216"/>
      <c r="F5249" s="216"/>
      <c r="G5249" s="216"/>
      <c r="H5249" s="466"/>
      <c r="I5249" s="208">
        <f>SUM(I5246:I5248)</f>
        <v>0.28000000000000003</v>
      </c>
    </row>
    <row r="5250" spans="1:10" ht="15" customHeight="1">
      <c r="A5250" s="333"/>
      <c r="C5250" s="193" t="s">
        <v>86</v>
      </c>
      <c r="D5250" s="194" t="s">
        <v>87</v>
      </c>
      <c r="E5250" s="195"/>
      <c r="F5250" s="196"/>
      <c r="G5250" s="196"/>
      <c r="H5250" s="196"/>
      <c r="I5250" s="464"/>
    </row>
    <row r="5251" spans="1:10" ht="15" customHeight="1">
      <c r="A5251" s="333"/>
      <c r="C5251" s="204" t="s">
        <v>88</v>
      </c>
      <c r="D5251" s="215"/>
      <c r="E5251" s="216"/>
      <c r="F5251" s="216"/>
      <c r="G5251" s="216"/>
      <c r="H5251" s="466"/>
      <c r="I5251" s="467">
        <v>0</v>
      </c>
    </row>
    <row r="5252" spans="1:10" ht="15" customHeight="1">
      <c r="A5252" s="333"/>
      <c r="C5252" s="220" t="s">
        <v>89</v>
      </c>
      <c r="D5252" s="221" t="s">
        <v>90</v>
      </c>
      <c r="E5252" s="222"/>
      <c r="F5252" s="222"/>
      <c r="G5252" s="222"/>
      <c r="H5252" s="776"/>
      <c r="I5252" s="777">
        <f>I5251+I5249+I5244</f>
        <v>57184.28</v>
      </c>
    </row>
    <row r="5253" spans="1:10" ht="15" customHeight="1">
      <c r="A5253" s="333"/>
      <c r="C5253" s="227" t="s">
        <v>91</v>
      </c>
      <c r="D5253" s="228" t="s">
        <v>977</v>
      </c>
      <c r="E5253" s="229"/>
      <c r="F5253" s="229"/>
      <c r="G5253" s="313"/>
      <c r="H5253" s="226">
        <f>$M$3</f>
        <v>0.1</v>
      </c>
      <c r="I5253" s="224">
        <f>I5252*H5253</f>
        <v>5718.4279999999999</v>
      </c>
    </row>
    <row r="5254" spans="1:10" ht="15" customHeight="1">
      <c r="A5254" s="333"/>
      <c r="C5254" s="316" t="s">
        <v>93</v>
      </c>
      <c r="D5254" s="317" t="s">
        <v>94</v>
      </c>
      <c r="E5254" s="244"/>
      <c r="F5254" s="244"/>
      <c r="G5254" s="244"/>
      <c r="H5254" s="399"/>
      <c r="I5254" s="303">
        <f>SUM(I5252:I5253)</f>
        <v>62902.707999999999</v>
      </c>
    </row>
    <row r="5255" spans="1:10" ht="15" customHeight="1">
      <c r="A5255" s="333"/>
      <c r="C5255" s="920"/>
      <c r="D5255" s="934"/>
      <c r="E5255" s="934"/>
      <c r="F5255" s="934"/>
      <c r="G5255" s="934"/>
      <c r="H5255" s="934"/>
      <c r="I5255" s="935"/>
    </row>
    <row r="5256" spans="1:10" ht="15" customHeight="1">
      <c r="A5256" s="333"/>
      <c r="C5256" s="706" t="s">
        <v>1613</v>
      </c>
      <c r="D5256" s="584" t="s">
        <v>1614</v>
      </c>
      <c r="E5256" s="936"/>
      <c r="F5256" s="936"/>
      <c r="G5256" s="936"/>
      <c r="H5256" s="936"/>
      <c r="I5256" s="937"/>
    </row>
    <row r="5257" spans="1:10" ht="15" customHeight="1">
      <c r="A5257" s="333"/>
      <c r="C5257" s="574" t="s">
        <v>1615</v>
      </c>
      <c r="D5257" s="727" t="s">
        <v>1616</v>
      </c>
      <c r="E5257" s="727"/>
      <c r="F5257" s="727"/>
      <c r="G5257" s="727"/>
      <c r="H5257" s="731"/>
      <c r="I5257" s="188">
        <f>ROUNDDOWN(I5271,-2)</f>
        <v>14600</v>
      </c>
    </row>
    <row r="5258" spans="1:10" ht="15" customHeight="1">
      <c r="A5258" s="333"/>
      <c r="C5258" s="189" t="s">
        <v>65</v>
      </c>
      <c r="D5258" s="190" t="s">
        <v>66</v>
      </c>
      <c r="E5258" s="190" t="s">
        <v>772</v>
      </c>
      <c r="F5258" s="190" t="s">
        <v>669</v>
      </c>
      <c r="G5258" s="190" t="s">
        <v>67</v>
      </c>
      <c r="H5258" s="190" t="s">
        <v>670</v>
      </c>
      <c r="I5258" s="482" t="s">
        <v>671</v>
      </c>
    </row>
    <row r="5259" spans="1:10" ht="15" customHeight="1">
      <c r="A5259" s="333"/>
      <c r="C5259" s="193" t="s">
        <v>69</v>
      </c>
      <c r="D5259" s="194" t="s">
        <v>672</v>
      </c>
      <c r="E5259" s="194"/>
      <c r="F5259" s="717"/>
      <c r="G5259" s="717"/>
      <c r="H5259" s="717"/>
      <c r="I5259" s="591"/>
    </row>
    <row r="5260" spans="1:10" ht="15" customHeight="1">
      <c r="A5260" s="333"/>
      <c r="C5260" s="199">
        <v>1</v>
      </c>
      <c r="D5260" s="195" t="s">
        <v>8</v>
      </c>
      <c r="E5260" s="200" t="s">
        <v>9</v>
      </c>
      <c r="F5260" s="200" t="s">
        <v>10</v>
      </c>
      <c r="G5260" s="201">
        <v>5.2999999999999999E-2</v>
      </c>
      <c r="H5260" s="62">
        <v>176000</v>
      </c>
      <c r="I5260" s="203">
        <f>G5260*H5260</f>
        <v>9328</v>
      </c>
    </row>
    <row r="5261" spans="1:10" ht="15" customHeight="1">
      <c r="A5261" s="333"/>
      <c r="C5261" s="199">
        <v>2</v>
      </c>
      <c r="D5261" s="195" t="s">
        <v>159</v>
      </c>
      <c r="E5261" s="200" t="s">
        <v>14</v>
      </c>
      <c r="F5261" s="200" t="s">
        <v>10</v>
      </c>
      <c r="G5261" s="201">
        <v>1.7999999999999999E-2</v>
      </c>
      <c r="H5261" s="62">
        <v>186000</v>
      </c>
      <c r="I5261" s="203">
        <f t="shared" ref="I5261:I5263" si="38">G5261*H5261</f>
        <v>3347.9999999999995</v>
      </c>
    </row>
    <row r="5262" spans="1:10" ht="15" customHeight="1">
      <c r="A5262" s="333"/>
      <c r="B5262" s="113"/>
      <c r="C5262" s="199">
        <v>3</v>
      </c>
      <c r="D5262" s="195" t="s">
        <v>119</v>
      </c>
      <c r="E5262" s="200" t="s">
        <v>30</v>
      </c>
      <c r="F5262" s="200" t="s">
        <v>10</v>
      </c>
      <c r="G5262" s="201">
        <v>2E-3</v>
      </c>
      <c r="H5262" s="62">
        <v>196000</v>
      </c>
      <c r="I5262" s="203">
        <f t="shared" si="38"/>
        <v>392</v>
      </c>
      <c r="J5262" s="47"/>
    </row>
    <row r="5263" spans="1:10" ht="15" customHeight="1">
      <c r="A5263" s="333"/>
      <c r="C5263" s="199">
        <v>4</v>
      </c>
      <c r="D5263" s="195" t="s">
        <v>31</v>
      </c>
      <c r="E5263" s="200" t="s">
        <v>32</v>
      </c>
      <c r="F5263" s="200" t="s">
        <v>10</v>
      </c>
      <c r="G5263" s="201">
        <v>1E-3</v>
      </c>
      <c r="H5263" s="62">
        <v>206000</v>
      </c>
      <c r="I5263" s="203">
        <f t="shared" si="38"/>
        <v>206</v>
      </c>
    </row>
    <row r="5264" spans="1:10" ht="15" customHeight="1">
      <c r="A5264" s="333"/>
      <c r="C5264" s="204" t="s">
        <v>708</v>
      </c>
      <c r="D5264" s="215"/>
      <c r="E5264" s="216"/>
      <c r="F5264" s="216"/>
      <c r="G5264" s="681"/>
      <c r="H5264" s="466"/>
      <c r="I5264" s="208">
        <f>SUM(I5260:I5263)</f>
        <v>13274</v>
      </c>
    </row>
    <row r="5265" spans="1:10" ht="15" customHeight="1">
      <c r="A5265" s="333"/>
      <c r="C5265" s="193" t="s">
        <v>72</v>
      </c>
      <c r="D5265" s="194" t="s">
        <v>73</v>
      </c>
      <c r="E5265" s="195"/>
      <c r="F5265" s="196"/>
      <c r="G5265" s="196"/>
      <c r="H5265" s="196"/>
      <c r="I5265" s="464"/>
    </row>
    <row r="5266" spans="1:10" ht="15" customHeight="1">
      <c r="A5266" s="333"/>
      <c r="C5266" s="204" t="s">
        <v>85</v>
      </c>
      <c r="D5266" s="215"/>
      <c r="E5266" s="216"/>
      <c r="F5266" s="216"/>
      <c r="G5266" s="216"/>
      <c r="H5266" s="466"/>
      <c r="I5266" s="208">
        <f>SUM(I5265)</f>
        <v>0</v>
      </c>
    </row>
    <row r="5267" spans="1:10" ht="15" customHeight="1">
      <c r="A5267" s="333"/>
      <c r="C5267" s="193" t="s">
        <v>86</v>
      </c>
      <c r="D5267" s="194" t="s">
        <v>87</v>
      </c>
      <c r="E5267" s="195"/>
      <c r="F5267" s="196"/>
      <c r="G5267" s="196"/>
      <c r="H5267" s="196"/>
      <c r="I5267" s="464"/>
    </row>
    <row r="5268" spans="1:10" ht="15" customHeight="1">
      <c r="A5268" s="333"/>
      <c r="C5268" s="204" t="s">
        <v>88</v>
      </c>
      <c r="D5268" s="215"/>
      <c r="E5268" s="216"/>
      <c r="F5268" s="216"/>
      <c r="G5268" s="216"/>
      <c r="H5268" s="466"/>
      <c r="I5268" s="467">
        <f>SUM(I5267)</f>
        <v>0</v>
      </c>
    </row>
    <row r="5269" spans="1:10" ht="15" customHeight="1">
      <c r="A5269" s="333"/>
      <c r="C5269" s="220" t="s">
        <v>89</v>
      </c>
      <c r="D5269" s="221" t="s">
        <v>90</v>
      </c>
      <c r="E5269" s="222"/>
      <c r="F5269" s="222"/>
      <c r="G5269" s="222"/>
      <c r="H5269" s="776"/>
      <c r="I5269" s="777">
        <f>I5268+I5266+I5264</f>
        <v>13274</v>
      </c>
    </row>
    <row r="5270" spans="1:10" ht="15" customHeight="1">
      <c r="A5270" s="333"/>
      <c r="C5270" s="220" t="s">
        <v>91</v>
      </c>
      <c r="D5270" s="221" t="s">
        <v>977</v>
      </c>
      <c r="E5270" s="222"/>
      <c r="F5270" s="222"/>
      <c r="G5270" s="225"/>
      <c r="H5270" s="226">
        <f>$M$3</f>
        <v>0.1</v>
      </c>
      <c r="I5270" s="224">
        <f>I5269*H5270</f>
        <v>1327.4</v>
      </c>
    </row>
    <row r="5271" spans="1:10" ht="15" customHeight="1">
      <c r="A5271" s="333"/>
      <c r="C5271" s="329" t="s">
        <v>93</v>
      </c>
      <c r="D5271" s="330" t="s">
        <v>94</v>
      </c>
      <c r="E5271" s="247"/>
      <c r="F5271" s="247"/>
      <c r="G5271" s="247"/>
      <c r="H5271" s="399"/>
      <c r="I5271" s="303">
        <f>SUM(I5269:I5270)</f>
        <v>14601.4</v>
      </c>
    </row>
    <row r="5272" spans="1:10" ht="15" customHeight="1">
      <c r="A5272" s="333"/>
      <c r="C5272" s="938"/>
      <c r="D5272" s="460"/>
      <c r="E5272" s="461"/>
      <c r="F5272" s="461"/>
      <c r="G5272" s="461"/>
      <c r="H5272" s="461"/>
      <c r="I5272" s="921"/>
    </row>
    <row r="5273" spans="1:10" ht="15" customHeight="1">
      <c r="A5273" s="333"/>
      <c r="C5273" s="920"/>
      <c r="D5273" s="461"/>
      <c r="E5273" s="461"/>
      <c r="F5273" s="461"/>
      <c r="G5273" s="461"/>
      <c r="H5273" s="461"/>
      <c r="I5273" s="921"/>
    </row>
    <row r="5274" spans="1:10" ht="15" customHeight="1">
      <c r="A5274" s="333"/>
      <c r="C5274" s="574" t="s">
        <v>1617</v>
      </c>
      <c r="D5274" s="727" t="s">
        <v>1618</v>
      </c>
      <c r="E5274" s="727"/>
      <c r="F5274" s="727"/>
      <c r="G5274" s="727"/>
      <c r="H5274" s="727"/>
      <c r="I5274" s="188">
        <f>ROUNDDOWN(I5288,-2)</f>
        <v>24200</v>
      </c>
    </row>
    <row r="5275" spans="1:10" ht="15" customHeight="1">
      <c r="A5275" s="333"/>
      <c r="C5275" s="189" t="s">
        <v>65</v>
      </c>
      <c r="D5275" s="190" t="s">
        <v>66</v>
      </c>
      <c r="E5275" s="190" t="s">
        <v>772</v>
      </c>
      <c r="F5275" s="190" t="s">
        <v>669</v>
      </c>
      <c r="G5275" s="190" t="s">
        <v>67</v>
      </c>
      <c r="H5275" s="190" t="s">
        <v>670</v>
      </c>
      <c r="I5275" s="482" t="s">
        <v>671</v>
      </c>
    </row>
    <row r="5276" spans="1:10" ht="15" customHeight="1">
      <c r="A5276" s="333"/>
      <c r="C5276" s="193" t="s">
        <v>69</v>
      </c>
      <c r="D5276" s="194" t="s">
        <v>672</v>
      </c>
      <c r="E5276" s="194"/>
      <c r="F5276" s="717"/>
      <c r="G5276" s="717"/>
      <c r="H5276" s="717"/>
      <c r="I5276" s="591"/>
    </row>
    <row r="5277" spans="1:10" ht="15" customHeight="1">
      <c r="A5277" s="333"/>
      <c r="C5277" s="199">
        <v>1</v>
      </c>
      <c r="D5277" s="195" t="s">
        <v>8</v>
      </c>
      <c r="E5277" s="200" t="s">
        <v>9</v>
      </c>
      <c r="F5277" s="200" t="s">
        <v>10</v>
      </c>
      <c r="G5277" s="201">
        <v>8.8999999999999996E-2</v>
      </c>
      <c r="H5277" s="62">
        <v>176000</v>
      </c>
      <c r="I5277" s="203">
        <f>G5277*H5277</f>
        <v>15664</v>
      </c>
    </row>
    <row r="5278" spans="1:10" ht="15" customHeight="1">
      <c r="A5278" s="333"/>
      <c r="C5278" s="199">
        <v>2</v>
      </c>
      <c r="D5278" s="195" t="s">
        <v>159</v>
      </c>
      <c r="E5278" s="200" t="s">
        <v>14</v>
      </c>
      <c r="F5278" s="200" t="s">
        <v>10</v>
      </c>
      <c r="G5278" s="201">
        <v>0.03</v>
      </c>
      <c r="H5278" s="62">
        <v>186000</v>
      </c>
      <c r="I5278" s="203">
        <f t="shared" ref="I5278:I5280" si="39">G5278*H5278</f>
        <v>5580</v>
      </c>
    </row>
    <row r="5279" spans="1:10" ht="15" customHeight="1">
      <c r="A5279" s="333"/>
      <c r="C5279" s="199">
        <v>3</v>
      </c>
      <c r="D5279" s="195" t="s">
        <v>119</v>
      </c>
      <c r="E5279" s="200" t="s">
        <v>30</v>
      </c>
      <c r="F5279" s="200" t="s">
        <v>10</v>
      </c>
      <c r="G5279" s="201">
        <v>3.0000000000000001E-3</v>
      </c>
      <c r="H5279" s="62">
        <v>196000</v>
      </c>
      <c r="I5279" s="203">
        <f t="shared" si="39"/>
        <v>588</v>
      </c>
    </row>
    <row r="5280" spans="1:10" ht="15" customHeight="1">
      <c r="A5280" s="333"/>
      <c r="B5280" s="113"/>
      <c r="C5280" s="199">
        <v>4</v>
      </c>
      <c r="D5280" s="195" t="s">
        <v>31</v>
      </c>
      <c r="E5280" s="200" t="s">
        <v>32</v>
      </c>
      <c r="F5280" s="200" t="s">
        <v>10</v>
      </c>
      <c r="G5280" s="201">
        <v>1E-3</v>
      </c>
      <c r="H5280" s="62">
        <v>206000</v>
      </c>
      <c r="I5280" s="203">
        <f t="shared" si="39"/>
        <v>206</v>
      </c>
      <c r="J5280" s="47"/>
    </row>
    <row r="5281" spans="1:9" ht="15" customHeight="1">
      <c r="A5281" s="333"/>
      <c r="C5281" s="204" t="s">
        <v>708</v>
      </c>
      <c r="D5281" s="215"/>
      <c r="E5281" s="216"/>
      <c r="F5281" s="216"/>
      <c r="G5281" s="681"/>
      <c r="H5281" s="466"/>
      <c r="I5281" s="208">
        <f>SUM(I5277:I5280)</f>
        <v>22038</v>
      </c>
    </row>
    <row r="5282" spans="1:9" ht="15" customHeight="1">
      <c r="A5282" s="333"/>
      <c r="C5282" s="193" t="s">
        <v>72</v>
      </c>
      <c r="D5282" s="194" t="s">
        <v>73</v>
      </c>
      <c r="E5282" s="195"/>
      <c r="F5282" s="196"/>
      <c r="G5282" s="196"/>
      <c r="H5282" s="196"/>
      <c r="I5282" s="464"/>
    </row>
    <row r="5283" spans="1:9" ht="15" customHeight="1">
      <c r="A5283" s="333"/>
      <c r="C5283" s="204" t="s">
        <v>85</v>
      </c>
      <c r="D5283" s="215"/>
      <c r="E5283" s="216"/>
      <c r="F5283" s="216"/>
      <c r="G5283" s="216"/>
      <c r="H5283" s="466"/>
      <c r="I5283" s="208">
        <f>SUM(I5282)</f>
        <v>0</v>
      </c>
    </row>
    <row r="5284" spans="1:9" ht="15" customHeight="1">
      <c r="A5284" s="333"/>
      <c r="C5284" s="193" t="s">
        <v>86</v>
      </c>
      <c r="D5284" s="194" t="s">
        <v>87</v>
      </c>
      <c r="E5284" s="195"/>
      <c r="F5284" s="196"/>
      <c r="G5284" s="196"/>
      <c r="H5284" s="196"/>
      <c r="I5284" s="464"/>
    </row>
    <row r="5285" spans="1:9" ht="15" customHeight="1">
      <c r="A5285" s="333"/>
      <c r="C5285" s="204" t="s">
        <v>88</v>
      </c>
      <c r="D5285" s="215"/>
      <c r="E5285" s="216"/>
      <c r="F5285" s="216"/>
      <c r="G5285" s="216"/>
      <c r="H5285" s="466"/>
      <c r="I5285" s="467">
        <f>SUM(I5284)</f>
        <v>0</v>
      </c>
    </row>
    <row r="5286" spans="1:9" ht="15" customHeight="1">
      <c r="A5286" s="333"/>
      <c r="C5286" s="220" t="s">
        <v>89</v>
      </c>
      <c r="D5286" s="221" t="s">
        <v>90</v>
      </c>
      <c r="E5286" s="222"/>
      <c r="F5286" s="222"/>
      <c r="G5286" s="222"/>
      <c r="H5286" s="776"/>
      <c r="I5286" s="777">
        <f>I5285+I5283+I5281</f>
        <v>22038</v>
      </c>
    </row>
    <row r="5287" spans="1:9" ht="15" customHeight="1">
      <c r="A5287" s="333"/>
      <c r="C5287" s="227" t="s">
        <v>91</v>
      </c>
      <c r="D5287" s="228" t="s">
        <v>977</v>
      </c>
      <c r="E5287" s="229"/>
      <c r="F5287" s="229"/>
      <c r="G5287" s="313"/>
      <c r="H5287" s="226">
        <f>$M$3</f>
        <v>0.1</v>
      </c>
      <c r="I5287" s="224">
        <f>I5286*H5287</f>
        <v>2203.8000000000002</v>
      </c>
    </row>
    <row r="5288" spans="1:9" ht="15" customHeight="1">
      <c r="A5288" s="333"/>
      <c r="C5288" s="316" t="s">
        <v>93</v>
      </c>
      <c r="D5288" s="317" t="s">
        <v>94</v>
      </c>
      <c r="E5288" s="244"/>
      <c r="F5288" s="244"/>
      <c r="G5288" s="244"/>
      <c r="H5288" s="399"/>
      <c r="I5288" s="303">
        <f>SUM(I5286:I5287)</f>
        <v>24241.8</v>
      </c>
    </row>
    <row r="5289" spans="1:9" ht="15" customHeight="1">
      <c r="A5289" s="333"/>
      <c r="C5289" s="920"/>
      <c r="D5289" s="461"/>
      <c r="E5289" s="461"/>
      <c r="F5289" s="461"/>
      <c r="G5289" s="461"/>
      <c r="H5289" s="461"/>
      <c r="I5289" s="921"/>
    </row>
    <row r="5290" spans="1:9" ht="15" customHeight="1">
      <c r="A5290" s="333"/>
      <c r="C5290" s="574" t="s">
        <v>1619</v>
      </c>
      <c r="D5290" s="727" t="s">
        <v>1620</v>
      </c>
      <c r="E5290" s="727"/>
      <c r="F5290" s="727"/>
      <c r="G5290" s="727"/>
      <c r="H5290" s="731"/>
      <c r="I5290" s="188">
        <f>ROUNDDOWN(I5304,-2)</f>
        <v>19300</v>
      </c>
    </row>
    <row r="5291" spans="1:9" ht="15" customHeight="1">
      <c r="A5291" s="333"/>
      <c r="C5291" s="189" t="s">
        <v>65</v>
      </c>
      <c r="D5291" s="190" t="s">
        <v>66</v>
      </c>
      <c r="E5291" s="190" t="s">
        <v>772</v>
      </c>
      <c r="F5291" s="190" t="s">
        <v>669</v>
      </c>
      <c r="G5291" s="190" t="s">
        <v>67</v>
      </c>
      <c r="H5291" s="190" t="s">
        <v>670</v>
      </c>
      <c r="I5291" s="482" t="s">
        <v>671</v>
      </c>
    </row>
    <row r="5292" spans="1:9" ht="15" customHeight="1">
      <c r="A5292" s="333"/>
      <c r="C5292" s="193" t="s">
        <v>69</v>
      </c>
      <c r="D5292" s="194" t="s">
        <v>672</v>
      </c>
      <c r="E5292" s="194"/>
      <c r="F5292" s="717"/>
      <c r="G5292" s="717"/>
      <c r="H5292" s="717"/>
      <c r="I5292" s="591"/>
    </row>
    <row r="5293" spans="1:9" ht="15" customHeight="1">
      <c r="A5293" s="333"/>
      <c r="C5293" s="199">
        <v>1</v>
      </c>
      <c r="D5293" s="195" t="s">
        <v>8</v>
      </c>
      <c r="E5293" s="200" t="s">
        <v>9</v>
      </c>
      <c r="F5293" s="200" t="s">
        <v>10</v>
      </c>
      <c r="G5293" s="201">
        <v>7.0999999999999994E-2</v>
      </c>
      <c r="H5293" s="62">
        <v>176000</v>
      </c>
      <c r="I5293" s="203">
        <f>G5293*H5293</f>
        <v>12495.999999999998</v>
      </c>
    </row>
    <row r="5294" spans="1:9" ht="15" customHeight="1">
      <c r="A5294" s="333"/>
      <c r="C5294" s="199">
        <v>2</v>
      </c>
      <c r="D5294" s="195" t="s">
        <v>159</v>
      </c>
      <c r="E5294" s="200" t="s">
        <v>14</v>
      </c>
      <c r="F5294" s="200" t="s">
        <v>10</v>
      </c>
      <c r="G5294" s="201">
        <v>2.4E-2</v>
      </c>
      <c r="H5294" s="62">
        <v>186000</v>
      </c>
      <c r="I5294" s="203">
        <f t="shared" ref="I5294:I5296" si="40">G5294*H5294</f>
        <v>4464</v>
      </c>
    </row>
    <row r="5295" spans="1:9" ht="15" customHeight="1">
      <c r="A5295" s="333"/>
      <c r="C5295" s="199">
        <v>3</v>
      </c>
      <c r="D5295" s="195" t="s">
        <v>119</v>
      </c>
      <c r="E5295" s="200" t="s">
        <v>30</v>
      </c>
      <c r="F5295" s="200" t="s">
        <v>10</v>
      </c>
      <c r="G5295" s="201">
        <v>2E-3</v>
      </c>
      <c r="H5295" s="62">
        <v>196000</v>
      </c>
      <c r="I5295" s="203">
        <f t="shared" si="40"/>
        <v>392</v>
      </c>
    </row>
    <row r="5296" spans="1:9" ht="15" customHeight="1">
      <c r="A5296" s="333"/>
      <c r="C5296" s="199">
        <v>4</v>
      </c>
      <c r="D5296" s="195" t="s">
        <v>31</v>
      </c>
      <c r="E5296" s="200" t="s">
        <v>32</v>
      </c>
      <c r="F5296" s="200" t="s">
        <v>10</v>
      </c>
      <c r="G5296" s="201">
        <v>1E-3</v>
      </c>
      <c r="H5296" s="62">
        <v>206000</v>
      </c>
      <c r="I5296" s="203">
        <f t="shared" si="40"/>
        <v>206</v>
      </c>
    </row>
    <row r="5297" spans="1:10" ht="15" customHeight="1">
      <c r="A5297" s="333"/>
      <c r="C5297" s="204" t="s">
        <v>708</v>
      </c>
      <c r="D5297" s="215"/>
      <c r="E5297" s="215"/>
      <c r="F5297" s="216"/>
      <c r="G5297" s="681"/>
      <c r="H5297" s="466"/>
      <c r="I5297" s="208">
        <f>SUM(I5293:I5296)</f>
        <v>17558</v>
      </c>
    </row>
    <row r="5298" spans="1:10" ht="15" customHeight="1">
      <c r="A5298" s="333"/>
      <c r="B5298" s="113"/>
      <c r="C5298" s="193" t="s">
        <v>72</v>
      </c>
      <c r="D5298" s="194" t="s">
        <v>73</v>
      </c>
      <c r="E5298" s="194"/>
      <c r="F5298" s="196"/>
      <c r="G5298" s="196"/>
      <c r="H5298" s="196"/>
      <c r="I5298" s="464"/>
      <c r="J5298" s="47"/>
    </row>
    <row r="5299" spans="1:10" ht="15" customHeight="1">
      <c r="A5299" s="333"/>
      <c r="C5299" s="204" t="s">
        <v>85</v>
      </c>
      <c r="D5299" s="215"/>
      <c r="E5299" s="215"/>
      <c r="F5299" s="216"/>
      <c r="G5299" s="216"/>
      <c r="H5299" s="466"/>
      <c r="I5299" s="208">
        <f>SUM(I5298)</f>
        <v>0</v>
      </c>
    </row>
    <row r="5300" spans="1:10" ht="15" customHeight="1">
      <c r="A5300" s="333"/>
      <c r="C5300" s="193" t="s">
        <v>86</v>
      </c>
      <c r="D5300" s="194" t="s">
        <v>87</v>
      </c>
      <c r="E5300" s="194"/>
      <c r="F5300" s="196"/>
      <c r="G5300" s="196"/>
      <c r="H5300" s="196"/>
      <c r="I5300" s="464"/>
    </row>
    <row r="5301" spans="1:10" ht="15" customHeight="1">
      <c r="A5301" s="333"/>
      <c r="C5301" s="204" t="s">
        <v>88</v>
      </c>
      <c r="D5301" s="215"/>
      <c r="E5301" s="215"/>
      <c r="F5301" s="216"/>
      <c r="G5301" s="216"/>
      <c r="H5301" s="466"/>
      <c r="I5301" s="467">
        <f>SUM(I5300)</f>
        <v>0</v>
      </c>
    </row>
    <row r="5302" spans="1:10" ht="15" customHeight="1">
      <c r="A5302" s="333"/>
      <c r="C5302" s="220" t="s">
        <v>89</v>
      </c>
      <c r="D5302" s="221" t="s">
        <v>90</v>
      </c>
      <c r="E5302" s="682"/>
      <c r="F5302" s="222"/>
      <c r="G5302" s="222"/>
      <c r="H5302" s="776"/>
      <c r="I5302" s="777">
        <f>I5301+I5299+I5297</f>
        <v>17558</v>
      </c>
    </row>
    <row r="5303" spans="1:10" ht="15" customHeight="1">
      <c r="A5303" s="333"/>
      <c r="C5303" s="227" t="s">
        <v>91</v>
      </c>
      <c r="D5303" s="228" t="s">
        <v>977</v>
      </c>
      <c r="E5303" s="684"/>
      <c r="F5303" s="229"/>
      <c r="G5303" s="313"/>
      <c r="H5303" s="226">
        <f>$M$3</f>
        <v>0.1</v>
      </c>
      <c r="I5303" s="224">
        <f>I5302*H5303</f>
        <v>1755.8000000000002</v>
      </c>
    </row>
    <row r="5304" spans="1:10" ht="15" customHeight="1">
      <c r="A5304" s="333"/>
      <c r="C5304" s="316" t="s">
        <v>93</v>
      </c>
      <c r="D5304" s="317" t="s">
        <v>94</v>
      </c>
      <c r="E5304" s="323"/>
      <c r="F5304" s="244"/>
      <c r="G5304" s="244"/>
      <c r="H5304" s="399"/>
      <c r="I5304" s="303">
        <f>SUM(I5302:I5303)</f>
        <v>19313.8</v>
      </c>
    </row>
    <row r="5305" spans="1:10" ht="15" customHeight="1">
      <c r="A5305" s="333"/>
      <c r="C5305" s="920"/>
      <c r="D5305" s="461"/>
      <c r="E5305" s="461"/>
      <c r="F5305" s="461"/>
      <c r="G5305" s="461"/>
      <c r="H5305" s="461"/>
      <c r="I5305" s="921"/>
    </row>
    <row r="5306" spans="1:10" ht="15" customHeight="1">
      <c r="A5306" s="333"/>
      <c r="C5306" s="920"/>
      <c r="D5306" s="461"/>
      <c r="E5306" s="461"/>
      <c r="F5306" s="461"/>
      <c r="G5306" s="461"/>
      <c r="H5306" s="461"/>
      <c r="I5306" s="921"/>
    </row>
    <row r="5307" spans="1:10" ht="15" customHeight="1">
      <c r="A5307" s="333"/>
      <c r="C5307" s="553" t="s">
        <v>1621</v>
      </c>
      <c r="D5307" s="580" t="s">
        <v>1622</v>
      </c>
      <c r="E5307" s="461"/>
      <c r="F5307" s="461"/>
      <c r="G5307" s="461"/>
      <c r="H5307" s="461"/>
      <c r="I5307" s="921"/>
    </row>
    <row r="5308" spans="1:10" ht="15" customHeight="1">
      <c r="A5308" s="333"/>
      <c r="C5308" s="574" t="s">
        <v>1623</v>
      </c>
      <c r="D5308" s="727" t="s">
        <v>1624</v>
      </c>
      <c r="E5308" s="727"/>
      <c r="F5308" s="727"/>
      <c r="G5308" s="727"/>
      <c r="H5308" s="731"/>
      <c r="I5308" s="188">
        <f>ROUNDDOWN(I5323,-2)</f>
        <v>102500</v>
      </c>
    </row>
    <row r="5309" spans="1:10" ht="15" customHeight="1">
      <c r="A5309" s="333"/>
      <c r="C5309" s="452" t="s">
        <v>65</v>
      </c>
      <c r="D5309" s="294" t="s">
        <v>66</v>
      </c>
      <c r="E5309" s="294" t="s">
        <v>772</v>
      </c>
      <c r="F5309" s="294" t="s">
        <v>669</v>
      </c>
      <c r="G5309" s="294" t="s">
        <v>67</v>
      </c>
      <c r="H5309" s="294" t="s">
        <v>670</v>
      </c>
      <c r="I5309" s="939" t="s">
        <v>671</v>
      </c>
    </row>
    <row r="5310" spans="1:10" ht="15" customHeight="1">
      <c r="A5310" s="333"/>
      <c r="C5310" s="280" t="s">
        <v>69</v>
      </c>
      <c r="D5310" s="281" t="s">
        <v>672</v>
      </c>
      <c r="E5310" s="281"/>
      <c r="F5310" s="940"/>
      <c r="G5310" s="940"/>
      <c r="H5310" s="940"/>
      <c r="I5310" s="941"/>
    </row>
    <row r="5311" spans="1:10" ht="15" customHeight="1">
      <c r="A5311" s="333"/>
      <c r="C5311" s="199">
        <v>1</v>
      </c>
      <c r="D5311" s="195" t="s">
        <v>8</v>
      </c>
      <c r="E5311" s="200" t="s">
        <v>9</v>
      </c>
      <c r="F5311" s="200" t="s">
        <v>10</v>
      </c>
      <c r="G5311" s="201">
        <v>6.4000000000000001E-2</v>
      </c>
      <c r="H5311" s="62">
        <v>176000</v>
      </c>
      <c r="I5311" s="203">
        <f>G5311*H5311</f>
        <v>11264</v>
      </c>
    </row>
    <row r="5312" spans="1:10" ht="15" customHeight="1">
      <c r="A5312" s="333"/>
      <c r="C5312" s="199">
        <v>2</v>
      </c>
      <c r="D5312" s="195" t="s">
        <v>106</v>
      </c>
      <c r="E5312" s="200" t="s">
        <v>14</v>
      </c>
      <c r="F5312" s="200" t="s">
        <v>10</v>
      </c>
      <c r="G5312" s="201">
        <v>0.24399999999999999</v>
      </c>
      <c r="H5312" s="62">
        <v>186000</v>
      </c>
      <c r="I5312" s="203">
        <f t="shared" ref="I5312:I5315" si="41">G5312*H5312</f>
        <v>45384</v>
      </c>
    </row>
    <row r="5313" spans="1:10" ht="15" customHeight="1">
      <c r="A5313" s="333"/>
      <c r="C5313" s="199">
        <v>3</v>
      </c>
      <c r="D5313" s="195" t="s">
        <v>1625</v>
      </c>
      <c r="E5313" s="200" t="s">
        <v>1626</v>
      </c>
      <c r="F5313" s="200" t="s">
        <v>1018</v>
      </c>
      <c r="G5313" s="201">
        <v>0.128</v>
      </c>
      <c r="H5313" s="62">
        <f>UPAH!$J$34</f>
        <v>216000</v>
      </c>
      <c r="I5313" s="203">
        <f t="shared" si="41"/>
        <v>27648</v>
      </c>
    </row>
    <row r="5314" spans="1:10" ht="15" customHeight="1">
      <c r="A5314" s="333"/>
      <c r="C5314" s="199">
        <v>4</v>
      </c>
      <c r="D5314" s="195" t="s">
        <v>119</v>
      </c>
      <c r="E5314" s="200" t="s">
        <v>30</v>
      </c>
      <c r="F5314" s="200" t="s">
        <v>10</v>
      </c>
      <c r="G5314" s="201">
        <v>3.4000000000000002E-2</v>
      </c>
      <c r="H5314" s="62">
        <v>196000</v>
      </c>
      <c r="I5314" s="203">
        <f t="shared" si="41"/>
        <v>6664.0000000000009</v>
      </c>
    </row>
    <row r="5315" spans="1:10" ht="15" customHeight="1">
      <c r="A5315" s="333"/>
      <c r="C5315" s="199">
        <v>5</v>
      </c>
      <c r="D5315" s="195" t="s">
        <v>31</v>
      </c>
      <c r="E5315" s="200" t="s">
        <v>32</v>
      </c>
      <c r="F5315" s="200" t="s">
        <v>10</v>
      </c>
      <c r="G5315" s="201">
        <v>1.0999999999999999E-2</v>
      </c>
      <c r="H5315" s="62">
        <v>206000</v>
      </c>
      <c r="I5315" s="203">
        <f t="shared" si="41"/>
        <v>2266</v>
      </c>
    </row>
    <row r="5316" spans="1:10" ht="15" customHeight="1">
      <c r="A5316" s="333"/>
      <c r="B5316" s="113"/>
      <c r="C5316" s="204" t="s">
        <v>708</v>
      </c>
      <c r="D5316" s="215"/>
      <c r="E5316" s="216"/>
      <c r="F5316" s="216"/>
      <c r="G5316" s="681"/>
      <c r="H5316" s="466"/>
      <c r="I5316" s="208">
        <f>SUM(I5311:I5315)</f>
        <v>93226</v>
      </c>
      <c r="J5316" s="47"/>
    </row>
    <row r="5317" spans="1:10" ht="15" customHeight="1">
      <c r="A5317" s="333"/>
      <c r="C5317" s="193" t="s">
        <v>72</v>
      </c>
      <c r="D5317" s="194" t="s">
        <v>73</v>
      </c>
      <c r="E5317" s="195"/>
      <c r="F5317" s="196"/>
      <c r="G5317" s="196"/>
      <c r="H5317" s="196"/>
      <c r="I5317" s="464"/>
    </row>
    <row r="5318" spans="1:10" ht="15" customHeight="1">
      <c r="A5318" s="333"/>
      <c r="C5318" s="204" t="s">
        <v>85</v>
      </c>
      <c r="D5318" s="215"/>
      <c r="E5318" s="216"/>
      <c r="F5318" s="216"/>
      <c r="G5318" s="216"/>
      <c r="H5318" s="466"/>
      <c r="I5318" s="208">
        <f>SUM(I5317)</f>
        <v>0</v>
      </c>
    </row>
    <row r="5319" spans="1:10" ht="15" customHeight="1">
      <c r="A5319" s="333"/>
      <c r="C5319" s="193" t="s">
        <v>86</v>
      </c>
      <c r="D5319" s="194" t="s">
        <v>87</v>
      </c>
      <c r="E5319" s="195"/>
      <c r="F5319" s="196"/>
      <c r="G5319" s="196"/>
      <c r="H5319" s="196"/>
      <c r="I5319" s="464"/>
    </row>
    <row r="5320" spans="1:10" ht="15" customHeight="1">
      <c r="A5320" s="333"/>
      <c r="C5320" s="204" t="s">
        <v>88</v>
      </c>
      <c r="D5320" s="215"/>
      <c r="E5320" s="216"/>
      <c r="F5320" s="216"/>
      <c r="G5320" s="216"/>
      <c r="H5320" s="466"/>
      <c r="I5320" s="467">
        <f>SUM(I5319)</f>
        <v>0</v>
      </c>
    </row>
    <row r="5321" spans="1:10" ht="15" customHeight="1">
      <c r="A5321" s="333"/>
      <c r="C5321" s="227" t="s">
        <v>89</v>
      </c>
      <c r="D5321" s="228" t="s">
        <v>90</v>
      </c>
      <c r="E5321" s="229"/>
      <c r="F5321" s="229"/>
      <c r="G5321" s="229"/>
      <c r="H5321" s="776"/>
      <c r="I5321" s="777">
        <f>I5320+I5318+I5316</f>
        <v>93226</v>
      </c>
    </row>
    <row r="5322" spans="1:10" ht="15" customHeight="1">
      <c r="A5322" s="333"/>
      <c r="C5322" s="690" t="s">
        <v>91</v>
      </c>
      <c r="D5322" s="691" t="s">
        <v>977</v>
      </c>
      <c r="E5322" s="693"/>
      <c r="F5322" s="693"/>
      <c r="G5322" s="694"/>
      <c r="H5322" s="226">
        <f>$M$3</f>
        <v>0.1</v>
      </c>
      <c r="I5322" s="224">
        <f>I5321*H5322</f>
        <v>9322.6</v>
      </c>
    </row>
    <row r="5323" spans="1:10" ht="15" customHeight="1">
      <c r="A5323" s="333"/>
      <c r="C5323" s="329" t="s">
        <v>93</v>
      </c>
      <c r="D5323" s="330" t="s">
        <v>94</v>
      </c>
      <c r="E5323" s="247"/>
      <c r="F5323" s="247"/>
      <c r="G5323" s="247"/>
      <c r="H5323" s="399"/>
      <c r="I5323" s="303">
        <f>SUM(I5321:I5322)</f>
        <v>102548.6</v>
      </c>
    </row>
    <row r="5324" spans="1:10" ht="15" customHeight="1">
      <c r="A5324" s="333"/>
      <c r="C5324" s="942" t="s">
        <v>701</v>
      </c>
      <c r="D5324" s="581" t="s">
        <v>1627</v>
      </c>
      <c r="E5324" s="461"/>
      <c r="F5324" s="461"/>
      <c r="G5324" s="461"/>
      <c r="H5324" s="461"/>
      <c r="I5324" s="921"/>
    </row>
    <row r="5325" spans="1:10" ht="15" customHeight="1">
      <c r="A5325" s="333"/>
      <c r="C5325" s="920"/>
      <c r="D5325" s="461"/>
      <c r="E5325" s="461"/>
      <c r="F5325" s="461"/>
      <c r="G5325" s="461"/>
      <c r="H5325" s="461"/>
      <c r="I5325" s="921"/>
    </row>
    <row r="5326" spans="1:10" ht="15" customHeight="1">
      <c r="A5326" s="333"/>
      <c r="C5326" s="574" t="s">
        <v>1628</v>
      </c>
      <c r="D5326" s="291" t="s">
        <v>1629</v>
      </c>
      <c r="E5326" s="727"/>
      <c r="F5326" s="727"/>
      <c r="G5326" s="727"/>
      <c r="H5326" s="731"/>
      <c r="I5326" s="188">
        <f>ROUNDDOWN(I5341,-2)</f>
        <v>106300</v>
      </c>
    </row>
    <row r="5327" spans="1:10" ht="15" customHeight="1">
      <c r="A5327" s="333"/>
      <c r="C5327" s="189" t="s">
        <v>65</v>
      </c>
      <c r="D5327" s="190" t="s">
        <v>66</v>
      </c>
      <c r="E5327" s="190" t="s">
        <v>772</v>
      </c>
      <c r="F5327" s="190" t="s">
        <v>669</v>
      </c>
      <c r="G5327" s="190" t="s">
        <v>67</v>
      </c>
      <c r="H5327" s="190" t="s">
        <v>670</v>
      </c>
      <c r="I5327" s="482" t="s">
        <v>671</v>
      </c>
    </row>
    <row r="5328" spans="1:10" ht="15" customHeight="1">
      <c r="A5328" s="333"/>
      <c r="C5328" s="193" t="s">
        <v>69</v>
      </c>
      <c r="D5328" s="194" t="s">
        <v>672</v>
      </c>
      <c r="E5328" s="194"/>
      <c r="F5328" s="717"/>
      <c r="G5328" s="717"/>
      <c r="H5328" s="717"/>
      <c r="I5328" s="591"/>
    </row>
    <row r="5329" spans="1:10" ht="15" customHeight="1">
      <c r="A5329" s="333"/>
      <c r="C5329" s="199">
        <v>1</v>
      </c>
      <c r="D5329" s="195" t="s">
        <v>8</v>
      </c>
      <c r="E5329" s="200" t="s">
        <v>9</v>
      </c>
      <c r="F5329" s="200" t="s">
        <v>10</v>
      </c>
      <c r="G5329" s="201">
        <v>6.9000000000000006E-2</v>
      </c>
      <c r="H5329" s="62">
        <v>176000</v>
      </c>
      <c r="I5329" s="203">
        <f>G5329*H5329</f>
        <v>12144.000000000002</v>
      </c>
    </row>
    <row r="5330" spans="1:10" ht="15" customHeight="1">
      <c r="A5330" s="333"/>
      <c r="C5330" s="199">
        <v>2</v>
      </c>
      <c r="D5330" s="195" t="s">
        <v>106</v>
      </c>
      <c r="E5330" s="200" t="s">
        <v>14</v>
      </c>
      <c r="F5330" s="200" t="s">
        <v>10</v>
      </c>
      <c r="G5330" s="201">
        <v>0.24199999999999999</v>
      </c>
      <c r="H5330" s="62">
        <v>186000</v>
      </c>
      <c r="I5330" s="203">
        <f t="shared" ref="I5330:I5333" si="42">G5330*H5330</f>
        <v>45012</v>
      </c>
    </row>
    <row r="5331" spans="1:10" ht="15" customHeight="1">
      <c r="A5331" s="333"/>
      <c r="C5331" s="199">
        <v>3</v>
      </c>
      <c r="D5331" s="195" t="s">
        <v>1625</v>
      </c>
      <c r="E5331" s="200" t="s">
        <v>1626</v>
      </c>
      <c r="F5331" s="200" t="s">
        <v>1018</v>
      </c>
      <c r="G5331" s="201">
        <v>0.13800000000000001</v>
      </c>
      <c r="H5331" s="62">
        <f>UPAH!$J$34</f>
        <v>216000</v>
      </c>
      <c r="I5331" s="203">
        <f t="shared" si="42"/>
        <v>29808.000000000004</v>
      </c>
    </row>
    <row r="5332" spans="1:10" ht="15" customHeight="1">
      <c r="A5332" s="333"/>
      <c r="C5332" s="199">
        <v>4</v>
      </c>
      <c r="D5332" s="195" t="s">
        <v>119</v>
      </c>
      <c r="E5332" s="200" t="s">
        <v>30</v>
      </c>
      <c r="F5332" s="200" t="s">
        <v>10</v>
      </c>
      <c r="G5332" s="201">
        <v>3.6999999999999998E-2</v>
      </c>
      <c r="H5332" s="62">
        <v>196000</v>
      </c>
      <c r="I5332" s="203">
        <f t="shared" si="42"/>
        <v>7252</v>
      </c>
    </row>
    <row r="5333" spans="1:10" ht="15" customHeight="1">
      <c r="A5333" s="333"/>
      <c r="C5333" s="199">
        <v>5</v>
      </c>
      <c r="D5333" s="195" t="s">
        <v>31</v>
      </c>
      <c r="E5333" s="200" t="s">
        <v>32</v>
      </c>
      <c r="F5333" s="200" t="s">
        <v>10</v>
      </c>
      <c r="G5333" s="201">
        <v>1.2E-2</v>
      </c>
      <c r="H5333" s="62">
        <v>206000</v>
      </c>
      <c r="I5333" s="203">
        <f t="shared" si="42"/>
        <v>2472</v>
      </c>
    </row>
    <row r="5334" spans="1:10" ht="15" customHeight="1">
      <c r="A5334" s="333"/>
      <c r="B5334" s="113"/>
      <c r="C5334" s="204" t="s">
        <v>708</v>
      </c>
      <c r="D5334" s="215"/>
      <c r="E5334" s="215"/>
      <c r="F5334" s="216"/>
      <c r="G5334" s="681"/>
      <c r="H5334" s="466"/>
      <c r="I5334" s="208">
        <f>SUM(I5329:I5333)</f>
        <v>96688</v>
      </c>
      <c r="J5334" s="47"/>
    </row>
    <row r="5335" spans="1:10" ht="15" customHeight="1">
      <c r="A5335" s="333"/>
      <c r="C5335" s="193" t="s">
        <v>72</v>
      </c>
      <c r="D5335" s="194" t="s">
        <v>73</v>
      </c>
      <c r="E5335" s="194"/>
      <c r="F5335" s="196"/>
      <c r="G5335" s="196"/>
      <c r="H5335" s="196"/>
      <c r="I5335" s="464"/>
    </row>
    <row r="5336" spans="1:10" ht="15" customHeight="1">
      <c r="A5336" s="333"/>
      <c r="C5336" s="204" t="s">
        <v>85</v>
      </c>
      <c r="D5336" s="215"/>
      <c r="E5336" s="215"/>
      <c r="F5336" s="216"/>
      <c r="G5336" s="216"/>
      <c r="H5336" s="466"/>
      <c r="I5336" s="208">
        <f>SUM(I5335)</f>
        <v>0</v>
      </c>
    </row>
    <row r="5337" spans="1:10" ht="15" customHeight="1">
      <c r="A5337" s="333"/>
      <c r="C5337" s="193" t="s">
        <v>86</v>
      </c>
      <c r="D5337" s="194" t="s">
        <v>87</v>
      </c>
      <c r="E5337" s="194"/>
      <c r="F5337" s="196"/>
      <c r="G5337" s="196"/>
      <c r="H5337" s="196"/>
      <c r="I5337" s="464"/>
    </row>
    <row r="5338" spans="1:10" ht="15" customHeight="1">
      <c r="A5338" s="333"/>
      <c r="C5338" s="204" t="s">
        <v>88</v>
      </c>
      <c r="D5338" s="215"/>
      <c r="E5338" s="215"/>
      <c r="F5338" s="216"/>
      <c r="G5338" s="216"/>
      <c r="H5338" s="466"/>
      <c r="I5338" s="467">
        <f>SUM(I5337)</f>
        <v>0</v>
      </c>
    </row>
    <row r="5339" spans="1:10" ht="15" customHeight="1">
      <c r="A5339" s="333"/>
      <c r="C5339" s="220" t="s">
        <v>89</v>
      </c>
      <c r="D5339" s="221" t="s">
        <v>90</v>
      </c>
      <c r="E5339" s="682"/>
      <c r="F5339" s="222"/>
      <c r="G5339" s="222"/>
      <c r="H5339" s="776"/>
      <c r="I5339" s="777">
        <f>I5338+I5336+I5334</f>
        <v>96688</v>
      </c>
    </row>
    <row r="5340" spans="1:10" ht="15" customHeight="1">
      <c r="A5340" s="333"/>
      <c r="C5340" s="220" t="s">
        <v>91</v>
      </c>
      <c r="D5340" s="221" t="s">
        <v>977</v>
      </c>
      <c r="E5340" s="682"/>
      <c r="F5340" s="222"/>
      <c r="G5340" s="225"/>
      <c r="H5340" s="226">
        <f>$M$3</f>
        <v>0.1</v>
      </c>
      <c r="I5340" s="224">
        <f>I5339*H5340</f>
        <v>9668.8000000000011</v>
      </c>
    </row>
    <row r="5341" spans="1:10" ht="15" customHeight="1">
      <c r="A5341" s="333"/>
      <c r="C5341" s="227" t="s">
        <v>93</v>
      </c>
      <c r="D5341" s="228" t="s">
        <v>94</v>
      </c>
      <c r="E5341" s="684"/>
      <c r="F5341" s="229"/>
      <c r="G5341" s="229"/>
      <c r="H5341" s="399"/>
      <c r="I5341" s="303">
        <f>SUM(I5339:I5340)</f>
        <v>106356.8</v>
      </c>
    </row>
    <row r="5342" spans="1:10" ht="15" customHeight="1">
      <c r="A5342" s="333"/>
      <c r="C5342" s="943" t="s">
        <v>701</v>
      </c>
      <c r="D5342" s="244" t="s">
        <v>1627</v>
      </c>
      <c r="E5342" s="900"/>
      <c r="F5342" s="900"/>
      <c r="G5342" s="900"/>
      <c r="H5342" s="900"/>
      <c r="I5342" s="926"/>
    </row>
    <row r="5343" spans="1:10" ht="15" customHeight="1">
      <c r="A5343" s="333"/>
      <c r="C5343" s="920"/>
      <c r="D5343" s="461"/>
      <c r="E5343" s="461"/>
      <c r="F5343" s="461"/>
      <c r="G5343" s="461"/>
      <c r="H5343" s="461"/>
      <c r="I5343" s="921"/>
    </row>
    <row r="5344" spans="1:10" ht="15" customHeight="1">
      <c r="A5344" s="333"/>
      <c r="C5344" s="574" t="s">
        <v>1630</v>
      </c>
      <c r="D5344" s="1364" t="s">
        <v>1631</v>
      </c>
      <c r="E5344" s="1365"/>
      <c r="F5344" s="1365"/>
      <c r="G5344" s="1365"/>
      <c r="H5344" s="1366"/>
      <c r="I5344" s="188">
        <f>ROUNDDOWN(I5359,-2)</f>
        <v>93900</v>
      </c>
    </row>
    <row r="5345" spans="1:10" ht="15" customHeight="1">
      <c r="A5345" s="333"/>
      <c r="C5345" s="189" t="s">
        <v>65</v>
      </c>
      <c r="D5345" s="190" t="s">
        <v>66</v>
      </c>
      <c r="E5345" s="190" t="s">
        <v>772</v>
      </c>
      <c r="F5345" s="190" t="s">
        <v>669</v>
      </c>
      <c r="G5345" s="190" t="s">
        <v>67</v>
      </c>
      <c r="H5345" s="190" t="s">
        <v>670</v>
      </c>
      <c r="I5345" s="482" t="s">
        <v>671</v>
      </c>
    </row>
    <row r="5346" spans="1:10" ht="15" customHeight="1">
      <c r="A5346" s="333"/>
      <c r="C5346" s="193" t="s">
        <v>69</v>
      </c>
      <c r="D5346" s="194" t="s">
        <v>672</v>
      </c>
      <c r="E5346" s="194"/>
      <c r="F5346" s="717"/>
      <c r="G5346" s="717"/>
      <c r="H5346" s="717"/>
      <c r="I5346" s="591"/>
    </row>
    <row r="5347" spans="1:10" ht="15" customHeight="1">
      <c r="A5347" s="333"/>
      <c r="C5347" s="199">
        <v>1</v>
      </c>
      <c r="D5347" s="195" t="s">
        <v>8</v>
      </c>
      <c r="E5347" s="200" t="s">
        <v>9</v>
      </c>
      <c r="F5347" s="200" t="s">
        <v>10</v>
      </c>
      <c r="G5347" s="201">
        <v>6.0999999999999999E-2</v>
      </c>
      <c r="H5347" s="62">
        <v>176000</v>
      </c>
      <c r="I5347" s="203">
        <f>G5347*H5347</f>
        <v>10736</v>
      </c>
    </row>
    <row r="5348" spans="1:10" ht="15" customHeight="1">
      <c r="A5348" s="333"/>
      <c r="C5348" s="199">
        <v>2</v>
      </c>
      <c r="D5348" s="195" t="s">
        <v>106</v>
      </c>
      <c r="E5348" s="200" t="s">
        <v>14</v>
      </c>
      <c r="F5348" s="200" t="s">
        <v>10</v>
      </c>
      <c r="G5348" s="201">
        <v>0.21299999999999999</v>
      </c>
      <c r="H5348" s="62">
        <v>186000</v>
      </c>
      <c r="I5348" s="203">
        <f t="shared" ref="I5348:I5351" si="43">G5348*H5348</f>
        <v>39618</v>
      </c>
    </row>
    <row r="5349" spans="1:10" ht="15" customHeight="1">
      <c r="A5349" s="333"/>
      <c r="C5349" s="199">
        <v>3</v>
      </c>
      <c r="D5349" s="195" t="s">
        <v>1625</v>
      </c>
      <c r="E5349" s="200" t="s">
        <v>1626</v>
      </c>
      <c r="F5349" s="200" t="s">
        <v>1018</v>
      </c>
      <c r="G5349" s="201">
        <v>0.122</v>
      </c>
      <c r="H5349" s="62">
        <f>UPAH!$J$34</f>
        <v>216000</v>
      </c>
      <c r="I5349" s="203">
        <f t="shared" si="43"/>
        <v>26352</v>
      </c>
    </row>
    <row r="5350" spans="1:10" ht="15" customHeight="1">
      <c r="A5350" s="333"/>
      <c r="C5350" s="199">
        <v>4</v>
      </c>
      <c r="D5350" s="195" t="s">
        <v>119</v>
      </c>
      <c r="E5350" s="200" t="s">
        <v>30</v>
      </c>
      <c r="F5350" s="200" t="s">
        <v>10</v>
      </c>
      <c r="G5350" s="201">
        <v>3.3000000000000002E-2</v>
      </c>
      <c r="H5350" s="62">
        <v>196000</v>
      </c>
      <c r="I5350" s="203">
        <f t="shared" si="43"/>
        <v>6468</v>
      </c>
    </row>
    <row r="5351" spans="1:10" ht="15" customHeight="1">
      <c r="A5351" s="333"/>
      <c r="C5351" s="199">
        <v>5</v>
      </c>
      <c r="D5351" s="195" t="s">
        <v>31</v>
      </c>
      <c r="E5351" s="200" t="s">
        <v>32</v>
      </c>
      <c r="F5351" s="200" t="s">
        <v>10</v>
      </c>
      <c r="G5351" s="201">
        <v>1.0999999999999999E-2</v>
      </c>
      <c r="H5351" s="62">
        <v>206000</v>
      </c>
      <c r="I5351" s="203">
        <f t="shared" si="43"/>
        <v>2266</v>
      </c>
    </row>
    <row r="5352" spans="1:10" ht="15" customHeight="1">
      <c r="A5352" s="333"/>
      <c r="B5352" s="113"/>
      <c r="C5352" s="204" t="s">
        <v>708</v>
      </c>
      <c r="D5352" s="215"/>
      <c r="E5352" s="215"/>
      <c r="F5352" s="216"/>
      <c r="G5352" s="681"/>
      <c r="H5352" s="466"/>
      <c r="I5352" s="208">
        <f>SUM(I5347:I5351)</f>
        <v>85440</v>
      </c>
      <c r="J5352" s="47"/>
    </row>
    <row r="5353" spans="1:10" ht="15" customHeight="1">
      <c r="A5353" s="333"/>
      <c r="C5353" s="193" t="s">
        <v>72</v>
      </c>
      <c r="D5353" s="194" t="s">
        <v>73</v>
      </c>
      <c r="E5353" s="194"/>
      <c r="F5353" s="196"/>
      <c r="G5353" s="196"/>
      <c r="H5353" s="196"/>
      <c r="I5353" s="464"/>
    </row>
    <row r="5354" spans="1:10" ht="15" customHeight="1">
      <c r="A5354" s="333"/>
      <c r="C5354" s="204" t="s">
        <v>85</v>
      </c>
      <c r="D5354" s="215"/>
      <c r="E5354" s="215"/>
      <c r="F5354" s="216"/>
      <c r="G5354" s="216"/>
      <c r="H5354" s="466"/>
      <c r="I5354" s="208">
        <f>SUM(I5353)</f>
        <v>0</v>
      </c>
    </row>
    <row r="5355" spans="1:10" ht="15" customHeight="1">
      <c r="A5355" s="333"/>
      <c r="C5355" s="193" t="s">
        <v>86</v>
      </c>
      <c r="D5355" s="194" t="s">
        <v>87</v>
      </c>
      <c r="E5355" s="194"/>
      <c r="F5355" s="196"/>
      <c r="G5355" s="196"/>
      <c r="H5355" s="196"/>
      <c r="I5355" s="464"/>
    </row>
    <row r="5356" spans="1:10" ht="15" customHeight="1">
      <c r="A5356" s="333"/>
      <c r="C5356" s="204" t="s">
        <v>88</v>
      </c>
      <c r="D5356" s="215"/>
      <c r="E5356" s="215"/>
      <c r="F5356" s="216"/>
      <c r="G5356" s="216"/>
      <c r="H5356" s="466"/>
      <c r="I5356" s="467">
        <f>SUM(I5355)</f>
        <v>0</v>
      </c>
    </row>
    <row r="5357" spans="1:10" ht="15" customHeight="1">
      <c r="A5357" s="333"/>
      <c r="C5357" s="220" t="s">
        <v>89</v>
      </c>
      <c r="D5357" s="221" t="s">
        <v>90</v>
      </c>
      <c r="E5357" s="682"/>
      <c r="F5357" s="222"/>
      <c r="G5357" s="222"/>
      <c r="H5357" s="776"/>
      <c r="I5357" s="777">
        <f>I5356+I5354+I5352</f>
        <v>85440</v>
      </c>
    </row>
    <row r="5358" spans="1:10" ht="15" customHeight="1">
      <c r="A5358" s="333"/>
      <c r="C5358" s="220" t="s">
        <v>91</v>
      </c>
      <c r="D5358" s="221" t="s">
        <v>977</v>
      </c>
      <c r="E5358" s="682"/>
      <c r="F5358" s="222"/>
      <c r="G5358" s="225"/>
      <c r="H5358" s="226">
        <f>$M$3</f>
        <v>0.1</v>
      </c>
      <c r="I5358" s="224">
        <f>I5357*H5358</f>
        <v>8544</v>
      </c>
    </row>
    <row r="5359" spans="1:10" ht="15" customHeight="1">
      <c r="A5359" s="333"/>
      <c r="C5359" s="329" t="s">
        <v>93</v>
      </c>
      <c r="D5359" s="330" t="s">
        <v>94</v>
      </c>
      <c r="E5359" s="688"/>
      <c r="F5359" s="247"/>
      <c r="G5359" s="247"/>
      <c r="H5359" s="399"/>
      <c r="I5359" s="303">
        <f>SUM(I5357:I5358)</f>
        <v>93984</v>
      </c>
    </row>
    <row r="5360" spans="1:10" ht="15" customHeight="1">
      <c r="A5360" s="333"/>
      <c r="C5360" s="942" t="s">
        <v>1632</v>
      </c>
      <c r="D5360" s="581"/>
      <c r="E5360" s="581"/>
      <c r="F5360" s="581"/>
      <c r="G5360" s="581"/>
      <c r="H5360" s="581"/>
      <c r="I5360" s="582"/>
    </row>
    <row r="5361" spans="1:10" ht="15" customHeight="1">
      <c r="A5361" s="333"/>
      <c r="C5361" s="944" t="s">
        <v>701</v>
      </c>
      <c r="D5361" s="461" t="s">
        <v>1627</v>
      </c>
      <c r="E5361" s="461"/>
      <c r="F5361" s="461"/>
      <c r="G5361" s="461"/>
      <c r="H5361" s="461"/>
      <c r="I5361" s="921"/>
    </row>
    <row r="5362" spans="1:10" ht="15" customHeight="1">
      <c r="A5362" s="333"/>
      <c r="C5362" s="920"/>
      <c r="D5362" s="461"/>
      <c r="E5362" s="461"/>
      <c r="F5362" s="461"/>
      <c r="G5362" s="461"/>
      <c r="H5362" s="461"/>
      <c r="I5362" s="921"/>
    </row>
    <row r="5363" spans="1:10" ht="15" customHeight="1">
      <c r="A5363" s="333"/>
      <c r="C5363" s="553" t="s">
        <v>1633</v>
      </c>
      <c r="D5363" s="580" t="s">
        <v>1634</v>
      </c>
      <c r="E5363" s="461"/>
      <c r="F5363" s="461"/>
      <c r="G5363" s="461"/>
      <c r="H5363" s="461"/>
      <c r="I5363" s="921"/>
    </row>
    <row r="5364" spans="1:10" ht="15" customHeight="1">
      <c r="A5364" s="333"/>
      <c r="C5364" s="574" t="s">
        <v>1635</v>
      </c>
      <c r="D5364" s="727" t="s">
        <v>1636</v>
      </c>
      <c r="E5364" s="727"/>
      <c r="F5364" s="727"/>
      <c r="G5364" s="727"/>
      <c r="H5364" s="727"/>
      <c r="I5364" s="188">
        <f>ROUNDDOWN(I5378,-2)</f>
        <v>41000</v>
      </c>
    </row>
    <row r="5365" spans="1:10" ht="15" customHeight="1">
      <c r="A5365" s="333"/>
      <c r="C5365" s="189" t="s">
        <v>65</v>
      </c>
      <c r="D5365" s="190" t="s">
        <v>66</v>
      </c>
      <c r="E5365" s="190" t="s">
        <v>772</v>
      </c>
      <c r="F5365" s="190" t="s">
        <v>669</v>
      </c>
      <c r="G5365" s="190" t="s">
        <v>67</v>
      </c>
      <c r="H5365" s="190" t="s">
        <v>670</v>
      </c>
      <c r="I5365" s="482" t="s">
        <v>671</v>
      </c>
    </row>
    <row r="5366" spans="1:10" ht="15" customHeight="1">
      <c r="A5366" s="333"/>
      <c r="C5366" s="193" t="s">
        <v>69</v>
      </c>
      <c r="D5366" s="194" t="s">
        <v>672</v>
      </c>
      <c r="E5366" s="194"/>
      <c r="F5366" s="717"/>
      <c r="G5366" s="717"/>
      <c r="H5366" s="717"/>
      <c r="I5366" s="591"/>
    </row>
    <row r="5367" spans="1:10" ht="15" customHeight="1">
      <c r="A5367" s="333"/>
      <c r="C5367" s="199">
        <v>1</v>
      </c>
      <c r="D5367" s="195" t="s">
        <v>106</v>
      </c>
      <c r="E5367" s="200" t="s">
        <v>14</v>
      </c>
      <c r="F5367" s="200" t="s">
        <v>10</v>
      </c>
      <c r="G5367" s="201">
        <v>3.7999999999999999E-2</v>
      </c>
      <c r="H5367" s="62">
        <v>186000</v>
      </c>
      <c r="I5367" s="203">
        <f t="shared" ref="I5367:I5369" si="44">G5367*H5367</f>
        <v>7068</v>
      </c>
    </row>
    <row r="5368" spans="1:10" ht="15" customHeight="1">
      <c r="A5368" s="333"/>
      <c r="C5368" s="199">
        <v>2</v>
      </c>
      <c r="D5368" s="195" t="s">
        <v>119</v>
      </c>
      <c r="E5368" s="200" t="s">
        <v>30</v>
      </c>
      <c r="F5368" s="200" t="s">
        <v>10</v>
      </c>
      <c r="G5368" s="201">
        <v>3.8E-3</v>
      </c>
      <c r="H5368" s="62">
        <v>196000</v>
      </c>
      <c r="I5368" s="203">
        <f t="shared" si="44"/>
        <v>744.8</v>
      </c>
    </row>
    <row r="5369" spans="1:10" ht="15" customHeight="1">
      <c r="A5369" s="333"/>
      <c r="C5369" s="199">
        <v>3</v>
      </c>
      <c r="D5369" s="195" t="s">
        <v>31</v>
      </c>
      <c r="E5369" s="200" t="s">
        <v>32</v>
      </c>
      <c r="F5369" s="200" t="s">
        <v>10</v>
      </c>
      <c r="G5369" s="201">
        <v>1E-3</v>
      </c>
      <c r="H5369" s="62">
        <v>206000</v>
      </c>
      <c r="I5369" s="203">
        <f t="shared" si="44"/>
        <v>206</v>
      </c>
    </row>
    <row r="5370" spans="1:10" ht="15" customHeight="1">
      <c r="A5370" s="333"/>
      <c r="B5370" s="113"/>
      <c r="C5370" s="204" t="s">
        <v>708</v>
      </c>
      <c r="D5370" s="215"/>
      <c r="E5370" s="216"/>
      <c r="F5370" s="216"/>
      <c r="G5370" s="681"/>
      <c r="H5370" s="466"/>
      <c r="I5370" s="208">
        <f>SUM(I5367:I5369)</f>
        <v>8018.8</v>
      </c>
      <c r="J5370" s="47"/>
    </row>
    <row r="5371" spans="1:10" ht="15" customHeight="1">
      <c r="A5371" s="333"/>
      <c r="C5371" s="193" t="s">
        <v>72</v>
      </c>
      <c r="D5371" s="194" t="s">
        <v>73</v>
      </c>
      <c r="E5371" s="195"/>
      <c r="F5371" s="196"/>
      <c r="G5371" s="196"/>
      <c r="H5371" s="196"/>
      <c r="I5371" s="464"/>
    </row>
    <row r="5372" spans="1:10" ht="15" customHeight="1">
      <c r="A5372" s="333"/>
      <c r="C5372" s="204" t="s">
        <v>85</v>
      </c>
      <c r="D5372" s="215"/>
      <c r="E5372" s="216"/>
      <c r="F5372" s="216"/>
      <c r="G5372" s="216"/>
      <c r="H5372" s="466"/>
      <c r="I5372" s="208">
        <f>SUM(I5371)</f>
        <v>0</v>
      </c>
    </row>
    <row r="5373" spans="1:10" ht="15" customHeight="1">
      <c r="A5373" s="333"/>
      <c r="C5373" s="193" t="s">
        <v>86</v>
      </c>
      <c r="D5373" s="194" t="s">
        <v>87</v>
      </c>
      <c r="E5373" s="195"/>
      <c r="F5373" s="196"/>
      <c r="G5373" s="196"/>
      <c r="H5373" s="196"/>
      <c r="I5373" s="464"/>
    </row>
    <row r="5374" spans="1:10" ht="15" customHeight="1">
      <c r="A5374" s="333"/>
      <c r="C5374" s="509">
        <v>1</v>
      </c>
      <c r="D5374" s="945" t="s">
        <v>1637</v>
      </c>
      <c r="E5374" s="945"/>
      <c r="F5374" s="946" t="s">
        <v>1638</v>
      </c>
      <c r="G5374" s="947">
        <v>1.9E-2</v>
      </c>
      <c r="H5374" s="202">
        <f>BAHAN!$G$559</f>
        <v>1540000</v>
      </c>
      <c r="I5374" s="203">
        <f>G5374*H5374</f>
        <v>29260</v>
      </c>
    </row>
    <row r="5375" spans="1:10" ht="15" customHeight="1">
      <c r="A5375" s="333"/>
      <c r="C5375" s="204" t="s">
        <v>88</v>
      </c>
      <c r="D5375" s="664"/>
      <c r="E5375" s="666"/>
      <c r="F5375" s="666"/>
      <c r="G5375" s="666"/>
      <c r="H5375" s="948"/>
      <c r="I5375" s="208">
        <f>SUM(I5373:I5374)</f>
        <v>29260</v>
      </c>
    </row>
    <row r="5376" spans="1:10" ht="15" customHeight="1">
      <c r="A5376" s="333"/>
      <c r="C5376" s="220" t="s">
        <v>89</v>
      </c>
      <c r="D5376" s="221" t="s">
        <v>90</v>
      </c>
      <c r="E5376" s="222"/>
      <c r="F5376" s="222"/>
      <c r="G5376" s="222"/>
      <c r="H5376" s="776"/>
      <c r="I5376" s="777">
        <f>I5375+I5372+I5370</f>
        <v>37278.800000000003</v>
      </c>
    </row>
    <row r="5377" spans="1:10" ht="15" customHeight="1">
      <c r="A5377" s="333"/>
      <c r="C5377" s="227" t="s">
        <v>91</v>
      </c>
      <c r="D5377" s="228" t="s">
        <v>977</v>
      </c>
      <c r="E5377" s="229"/>
      <c r="F5377" s="229"/>
      <c r="G5377" s="313"/>
      <c r="H5377" s="226">
        <f>$M$3</f>
        <v>0.1</v>
      </c>
      <c r="I5377" s="224">
        <f>I5376*H5377</f>
        <v>3727.8800000000006</v>
      </c>
    </row>
    <row r="5378" spans="1:10" ht="15" customHeight="1">
      <c r="A5378" s="333"/>
      <c r="C5378" s="316" t="s">
        <v>93</v>
      </c>
      <c r="D5378" s="317" t="s">
        <v>94</v>
      </c>
      <c r="E5378" s="244"/>
      <c r="F5378" s="244"/>
      <c r="G5378" s="244"/>
      <c r="H5378" s="399"/>
      <c r="I5378" s="303">
        <f>SUM(I5376:I5377)</f>
        <v>41006.68</v>
      </c>
    </row>
    <row r="5379" spans="1:10" ht="15" customHeight="1">
      <c r="A5379" s="333"/>
      <c r="C5379" s="942"/>
      <c r="D5379" s="581"/>
      <c r="E5379" s="581"/>
      <c r="F5379" s="581"/>
      <c r="G5379" s="581"/>
      <c r="H5379" s="581"/>
      <c r="I5379" s="582"/>
    </row>
    <row r="5380" spans="1:10" ht="15" customHeight="1">
      <c r="A5380" s="333"/>
      <c r="C5380" s="944"/>
      <c r="D5380" s="461"/>
      <c r="E5380" s="461"/>
      <c r="F5380" s="461"/>
      <c r="G5380" s="461"/>
      <c r="H5380" s="461"/>
      <c r="I5380" s="921"/>
    </row>
    <row r="5381" spans="1:10" ht="15" customHeight="1">
      <c r="A5381" s="333"/>
      <c r="C5381" s="579" t="s">
        <v>1639</v>
      </c>
      <c r="D5381" s="291" t="s">
        <v>1640</v>
      </c>
      <c r="E5381" s="727"/>
      <c r="F5381" s="727"/>
      <c r="G5381" s="727"/>
      <c r="H5381" s="731"/>
      <c r="I5381" s="188">
        <f>ROUNDDOWN(I5395,-2)</f>
        <v>41000</v>
      </c>
    </row>
    <row r="5382" spans="1:10" ht="15" customHeight="1">
      <c r="A5382" s="333"/>
      <c r="C5382" s="189" t="s">
        <v>65</v>
      </c>
      <c r="D5382" s="190" t="s">
        <v>66</v>
      </c>
      <c r="E5382" s="190" t="s">
        <v>772</v>
      </c>
      <c r="F5382" s="190" t="s">
        <v>669</v>
      </c>
      <c r="G5382" s="190" t="s">
        <v>67</v>
      </c>
      <c r="H5382" s="190" t="s">
        <v>670</v>
      </c>
      <c r="I5382" s="482" t="s">
        <v>671</v>
      </c>
    </row>
    <row r="5383" spans="1:10" ht="15" customHeight="1">
      <c r="A5383" s="333"/>
      <c r="C5383" s="193" t="s">
        <v>69</v>
      </c>
      <c r="D5383" s="194" t="s">
        <v>672</v>
      </c>
      <c r="E5383" s="194"/>
      <c r="F5383" s="717"/>
      <c r="G5383" s="717"/>
      <c r="H5383" s="717"/>
      <c r="I5383" s="591"/>
    </row>
    <row r="5384" spans="1:10" ht="15" customHeight="1">
      <c r="A5384" s="333"/>
      <c r="C5384" s="199">
        <v>1</v>
      </c>
      <c r="D5384" s="195" t="s">
        <v>106</v>
      </c>
      <c r="E5384" s="200" t="s">
        <v>14</v>
      </c>
      <c r="F5384" s="200" t="s">
        <v>10</v>
      </c>
      <c r="G5384" s="201">
        <v>3.7999999999999999E-2</v>
      </c>
      <c r="H5384" s="62">
        <v>186000</v>
      </c>
      <c r="I5384" s="203">
        <f t="shared" ref="I5384:I5386" si="45">G5384*H5384</f>
        <v>7068</v>
      </c>
    </row>
    <row r="5385" spans="1:10" ht="15" customHeight="1">
      <c r="A5385" s="333"/>
      <c r="C5385" s="199">
        <v>2</v>
      </c>
      <c r="D5385" s="195" t="s">
        <v>119</v>
      </c>
      <c r="E5385" s="200" t="s">
        <v>30</v>
      </c>
      <c r="F5385" s="200" t="s">
        <v>10</v>
      </c>
      <c r="G5385" s="201">
        <v>3.8E-3</v>
      </c>
      <c r="H5385" s="62">
        <v>196000</v>
      </c>
      <c r="I5385" s="203">
        <f t="shared" si="45"/>
        <v>744.8</v>
      </c>
    </row>
    <row r="5386" spans="1:10" ht="15" customHeight="1">
      <c r="A5386" s="333"/>
      <c r="C5386" s="199">
        <v>3</v>
      </c>
      <c r="D5386" s="195" t="s">
        <v>31</v>
      </c>
      <c r="E5386" s="200" t="s">
        <v>32</v>
      </c>
      <c r="F5386" s="200" t="s">
        <v>10</v>
      </c>
      <c r="G5386" s="201">
        <v>1E-3</v>
      </c>
      <c r="H5386" s="62">
        <v>206000</v>
      </c>
      <c r="I5386" s="203">
        <f t="shared" si="45"/>
        <v>206</v>
      </c>
    </row>
    <row r="5387" spans="1:10" ht="15" customHeight="1">
      <c r="A5387" s="333"/>
      <c r="C5387" s="204" t="s">
        <v>708</v>
      </c>
      <c r="D5387" s="215"/>
      <c r="E5387" s="216"/>
      <c r="F5387" s="216"/>
      <c r="G5387" s="681"/>
      <c r="H5387" s="466"/>
      <c r="I5387" s="208">
        <f>SUM(I5384:I5386)</f>
        <v>8018.8</v>
      </c>
    </row>
    <row r="5388" spans="1:10" ht="15" customHeight="1">
      <c r="A5388" s="333"/>
      <c r="B5388" s="113"/>
      <c r="C5388" s="193" t="s">
        <v>72</v>
      </c>
      <c r="D5388" s="194" t="s">
        <v>73</v>
      </c>
      <c r="E5388" s="195"/>
      <c r="F5388" s="196"/>
      <c r="G5388" s="196"/>
      <c r="H5388" s="196"/>
      <c r="I5388" s="464"/>
      <c r="J5388" s="47"/>
    </row>
    <row r="5389" spans="1:10" ht="15" customHeight="1">
      <c r="A5389" s="333"/>
      <c r="C5389" s="204" t="s">
        <v>85</v>
      </c>
      <c r="D5389" s="215"/>
      <c r="E5389" s="216"/>
      <c r="F5389" s="216"/>
      <c r="G5389" s="216"/>
      <c r="H5389" s="466"/>
      <c r="I5389" s="208">
        <f>SUM(I5388)</f>
        <v>0</v>
      </c>
    </row>
    <row r="5390" spans="1:10" ht="15" customHeight="1">
      <c r="A5390" s="333"/>
      <c r="C5390" s="193" t="s">
        <v>86</v>
      </c>
      <c r="D5390" s="194" t="s">
        <v>87</v>
      </c>
      <c r="E5390" s="195"/>
      <c r="F5390" s="196"/>
      <c r="G5390" s="196"/>
      <c r="H5390" s="196"/>
      <c r="I5390" s="464"/>
    </row>
    <row r="5391" spans="1:10" ht="15" customHeight="1">
      <c r="A5391" s="333"/>
      <c r="C5391" s="509">
        <v>1</v>
      </c>
      <c r="D5391" s="945" t="s">
        <v>1637</v>
      </c>
      <c r="E5391" s="945"/>
      <c r="F5391" s="946" t="s">
        <v>1638</v>
      </c>
      <c r="G5391" s="947">
        <v>1.9E-2</v>
      </c>
      <c r="H5391" s="202">
        <f>BAHAN!$G$559</f>
        <v>1540000</v>
      </c>
      <c r="I5391" s="203">
        <f>G5391*H5391</f>
        <v>29260</v>
      </c>
    </row>
    <row r="5392" spans="1:10" ht="15" customHeight="1">
      <c r="A5392" s="333"/>
      <c r="C5392" s="204" t="s">
        <v>88</v>
      </c>
      <c r="D5392" s="664"/>
      <c r="E5392" s="666"/>
      <c r="F5392" s="666"/>
      <c r="G5392" s="666"/>
      <c r="H5392" s="948"/>
      <c r="I5392" s="208">
        <f>SUM(I5390:I5391)</f>
        <v>29260</v>
      </c>
    </row>
    <row r="5393" spans="1:10" ht="15" customHeight="1">
      <c r="A5393" s="333"/>
      <c r="C5393" s="220" t="s">
        <v>89</v>
      </c>
      <c r="D5393" s="221" t="s">
        <v>90</v>
      </c>
      <c r="E5393" s="222"/>
      <c r="F5393" s="222"/>
      <c r="G5393" s="222"/>
      <c r="H5393" s="776"/>
      <c r="I5393" s="777">
        <f>I5392+I5389+I5387</f>
        <v>37278.800000000003</v>
      </c>
    </row>
    <row r="5394" spans="1:10" ht="15" customHeight="1">
      <c r="A5394" s="333"/>
      <c r="C5394" s="227" t="s">
        <v>91</v>
      </c>
      <c r="D5394" s="228" t="s">
        <v>977</v>
      </c>
      <c r="E5394" s="229"/>
      <c r="F5394" s="229"/>
      <c r="G5394" s="313"/>
      <c r="H5394" s="226">
        <f>$M$3</f>
        <v>0.1</v>
      </c>
      <c r="I5394" s="224">
        <f>I5393*H5394</f>
        <v>3727.8800000000006</v>
      </c>
    </row>
    <row r="5395" spans="1:10" ht="15" customHeight="1">
      <c r="A5395" s="333"/>
      <c r="C5395" s="316" t="s">
        <v>93</v>
      </c>
      <c r="D5395" s="317" t="s">
        <v>94</v>
      </c>
      <c r="E5395" s="244"/>
      <c r="F5395" s="244"/>
      <c r="G5395" s="244"/>
      <c r="H5395" s="399"/>
      <c r="I5395" s="303">
        <f>SUM(I5393:I5394)</f>
        <v>41006.68</v>
      </c>
    </row>
    <row r="5396" spans="1:10" ht="15" customHeight="1">
      <c r="A5396" s="333"/>
      <c r="C5396" s="942"/>
      <c r="D5396" s="581"/>
      <c r="E5396" s="581"/>
      <c r="F5396" s="581"/>
      <c r="G5396" s="581"/>
      <c r="H5396" s="581"/>
      <c r="I5396" s="582"/>
    </row>
    <row r="5397" spans="1:10" ht="15" customHeight="1">
      <c r="A5397" s="333"/>
      <c r="C5397" s="920"/>
      <c r="D5397" s="461"/>
      <c r="E5397" s="461"/>
      <c r="F5397" s="461"/>
      <c r="G5397" s="461"/>
      <c r="H5397" s="461"/>
      <c r="I5397" s="921"/>
    </row>
    <row r="5398" spans="1:10" ht="15" customHeight="1">
      <c r="A5398" s="333"/>
      <c r="C5398" s="574" t="s">
        <v>1641</v>
      </c>
      <c r="D5398" s="727" t="s">
        <v>1642</v>
      </c>
      <c r="E5398" s="727"/>
      <c r="F5398" s="727"/>
      <c r="G5398" s="727"/>
      <c r="H5398" s="731"/>
      <c r="I5398" s="188">
        <f>ROUNDDOWN(I5412,-2)</f>
        <v>41000</v>
      </c>
    </row>
    <row r="5399" spans="1:10" ht="15" customHeight="1">
      <c r="A5399" s="333"/>
      <c r="C5399" s="189" t="s">
        <v>65</v>
      </c>
      <c r="D5399" s="190" t="s">
        <v>66</v>
      </c>
      <c r="E5399" s="190" t="s">
        <v>772</v>
      </c>
      <c r="F5399" s="190" t="s">
        <v>669</v>
      </c>
      <c r="G5399" s="190" t="s">
        <v>67</v>
      </c>
      <c r="H5399" s="190" t="s">
        <v>670</v>
      </c>
      <c r="I5399" s="482" t="s">
        <v>671</v>
      </c>
    </row>
    <row r="5400" spans="1:10" ht="15" customHeight="1">
      <c r="A5400" s="333"/>
      <c r="C5400" s="193" t="s">
        <v>69</v>
      </c>
      <c r="D5400" s="194" t="s">
        <v>672</v>
      </c>
      <c r="E5400" s="194"/>
      <c r="F5400" s="717"/>
      <c r="G5400" s="717"/>
      <c r="H5400" s="717"/>
      <c r="I5400" s="591"/>
    </row>
    <row r="5401" spans="1:10" ht="15" customHeight="1">
      <c r="A5401" s="333"/>
      <c r="C5401" s="199">
        <v>1</v>
      </c>
      <c r="D5401" s="195" t="s">
        <v>106</v>
      </c>
      <c r="E5401" s="200" t="s">
        <v>14</v>
      </c>
      <c r="F5401" s="200" t="s">
        <v>10</v>
      </c>
      <c r="G5401" s="201">
        <v>3.7999999999999999E-2</v>
      </c>
      <c r="H5401" s="62">
        <v>186000</v>
      </c>
      <c r="I5401" s="203">
        <f t="shared" ref="I5401:I5403" si="46">G5401*H5401</f>
        <v>7068</v>
      </c>
    </row>
    <row r="5402" spans="1:10" ht="15" customHeight="1">
      <c r="A5402" s="333"/>
      <c r="C5402" s="199">
        <v>2</v>
      </c>
      <c r="D5402" s="195" t="s">
        <v>119</v>
      </c>
      <c r="E5402" s="200" t="s">
        <v>30</v>
      </c>
      <c r="F5402" s="200" t="s">
        <v>10</v>
      </c>
      <c r="G5402" s="201">
        <v>3.8E-3</v>
      </c>
      <c r="H5402" s="62">
        <v>196000</v>
      </c>
      <c r="I5402" s="203">
        <f t="shared" si="46"/>
        <v>744.8</v>
      </c>
    </row>
    <row r="5403" spans="1:10" ht="15" customHeight="1">
      <c r="A5403" s="333"/>
      <c r="C5403" s="199">
        <v>3</v>
      </c>
      <c r="D5403" s="195" t="s">
        <v>31</v>
      </c>
      <c r="E5403" s="200" t="s">
        <v>32</v>
      </c>
      <c r="F5403" s="200" t="s">
        <v>10</v>
      </c>
      <c r="G5403" s="201">
        <v>1E-3</v>
      </c>
      <c r="H5403" s="62">
        <v>206000</v>
      </c>
      <c r="I5403" s="203">
        <f t="shared" si="46"/>
        <v>206</v>
      </c>
    </row>
    <row r="5404" spans="1:10" ht="15" customHeight="1">
      <c r="A5404" s="333"/>
      <c r="C5404" s="204" t="s">
        <v>708</v>
      </c>
      <c r="D5404" s="215"/>
      <c r="E5404" s="216"/>
      <c r="F5404" s="216"/>
      <c r="G5404" s="681"/>
      <c r="H5404" s="466"/>
      <c r="I5404" s="208">
        <f>SUM(I5401:I5403)</f>
        <v>8018.8</v>
      </c>
    </row>
    <row r="5405" spans="1:10" ht="15" customHeight="1">
      <c r="A5405" s="333"/>
      <c r="C5405" s="193" t="s">
        <v>72</v>
      </c>
      <c r="D5405" s="194" t="s">
        <v>73</v>
      </c>
      <c r="E5405" s="195"/>
      <c r="F5405" s="196"/>
      <c r="G5405" s="196"/>
      <c r="H5405" s="196"/>
      <c r="I5405" s="464"/>
    </row>
    <row r="5406" spans="1:10" ht="15" customHeight="1">
      <c r="A5406" s="333"/>
      <c r="B5406" s="113"/>
      <c r="C5406" s="204" t="s">
        <v>85</v>
      </c>
      <c r="D5406" s="215"/>
      <c r="E5406" s="216"/>
      <c r="F5406" s="216"/>
      <c r="G5406" s="216"/>
      <c r="H5406" s="466"/>
      <c r="I5406" s="208">
        <f>SUM(I5405)</f>
        <v>0</v>
      </c>
      <c r="J5406" s="47"/>
    </row>
    <row r="5407" spans="1:10" ht="15" customHeight="1">
      <c r="A5407" s="333"/>
      <c r="C5407" s="193" t="s">
        <v>86</v>
      </c>
      <c r="D5407" s="194" t="s">
        <v>87</v>
      </c>
      <c r="E5407" s="195"/>
      <c r="F5407" s="196"/>
      <c r="G5407" s="196"/>
      <c r="H5407" s="196"/>
      <c r="I5407" s="464"/>
    </row>
    <row r="5408" spans="1:10" ht="15" customHeight="1">
      <c r="A5408" s="333"/>
      <c r="C5408" s="509">
        <v>1</v>
      </c>
      <c r="D5408" s="945" t="s">
        <v>1637</v>
      </c>
      <c r="E5408" s="945"/>
      <c r="F5408" s="946" t="s">
        <v>1638</v>
      </c>
      <c r="G5408" s="947">
        <v>1.9E-2</v>
      </c>
      <c r="H5408" s="202">
        <f>BAHAN!$G$559</f>
        <v>1540000</v>
      </c>
      <c r="I5408" s="203">
        <f>G5408*H5408</f>
        <v>29260</v>
      </c>
    </row>
    <row r="5409" spans="1:10" ht="15" customHeight="1">
      <c r="A5409" s="333"/>
      <c r="C5409" s="204" t="s">
        <v>88</v>
      </c>
      <c r="D5409" s="664"/>
      <c r="E5409" s="666"/>
      <c r="F5409" s="666"/>
      <c r="G5409" s="666"/>
      <c r="H5409" s="948"/>
      <c r="I5409" s="208">
        <f>SUM(I5407:I5408)</f>
        <v>29260</v>
      </c>
    </row>
    <row r="5410" spans="1:10" ht="15" customHeight="1">
      <c r="A5410" s="333"/>
      <c r="C5410" s="220" t="s">
        <v>89</v>
      </c>
      <c r="D5410" s="221" t="s">
        <v>90</v>
      </c>
      <c r="E5410" s="222"/>
      <c r="F5410" s="222"/>
      <c r="G5410" s="222"/>
      <c r="H5410" s="776"/>
      <c r="I5410" s="777">
        <f>I5409+I5406+I5404</f>
        <v>37278.800000000003</v>
      </c>
    </row>
    <row r="5411" spans="1:10" ht="15" customHeight="1">
      <c r="A5411" s="333"/>
      <c r="C5411" s="227" t="s">
        <v>91</v>
      </c>
      <c r="D5411" s="228" t="s">
        <v>977</v>
      </c>
      <c r="E5411" s="229"/>
      <c r="F5411" s="229"/>
      <c r="G5411" s="313"/>
      <c r="H5411" s="226">
        <f>H5394</f>
        <v>0.1</v>
      </c>
      <c r="I5411" s="224">
        <f>I5410*H5411</f>
        <v>3727.8800000000006</v>
      </c>
    </row>
    <row r="5412" spans="1:10" ht="15" customHeight="1">
      <c r="A5412" s="333"/>
      <c r="C5412" s="316" t="s">
        <v>93</v>
      </c>
      <c r="D5412" s="317" t="s">
        <v>94</v>
      </c>
      <c r="E5412" s="244"/>
      <c r="F5412" s="244"/>
      <c r="G5412" s="244"/>
      <c r="H5412" s="399"/>
      <c r="I5412" s="303">
        <f>SUM(I5410:I5411)</f>
        <v>41006.68</v>
      </c>
    </row>
    <row r="5413" spans="1:10" ht="15" customHeight="1">
      <c r="A5413" s="333"/>
      <c r="C5413" s="942"/>
      <c r="D5413" s="581"/>
      <c r="E5413" s="581"/>
      <c r="F5413" s="581"/>
      <c r="G5413" s="581"/>
      <c r="H5413" s="581"/>
      <c r="I5413" s="582"/>
    </row>
    <row r="5414" spans="1:10" ht="15" customHeight="1">
      <c r="A5414" s="333"/>
      <c r="C5414" s="920"/>
      <c r="D5414" s="461"/>
      <c r="E5414" s="461"/>
      <c r="F5414" s="461"/>
      <c r="G5414" s="461"/>
      <c r="H5414" s="461"/>
      <c r="I5414" s="921"/>
    </row>
    <row r="5415" spans="1:10" ht="15" customHeight="1">
      <c r="A5415" s="333"/>
      <c r="C5415" s="553" t="s">
        <v>1643</v>
      </c>
      <c r="D5415" s="580" t="s">
        <v>1644</v>
      </c>
      <c r="E5415" s="461"/>
      <c r="F5415" s="461"/>
      <c r="G5415" s="461"/>
      <c r="H5415" s="461"/>
      <c r="I5415" s="921"/>
    </row>
    <row r="5416" spans="1:10" ht="27" customHeight="1">
      <c r="A5416" s="333"/>
      <c r="C5416" s="574" t="s">
        <v>1645</v>
      </c>
      <c r="D5416" s="1311" t="s">
        <v>1646</v>
      </c>
      <c r="E5416" s="1312"/>
      <c r="F5416" s="1312"/>
      <c r="G5416" s="1312"/>
      <c r="H5416" s="1313"/>
      <c r="I5416" s="188">
        <f>ROUNDDOWN(I5433,-2)</f>
        <v>73500</v>
      </c>
    </row>
    <row r="5417" spans="1:10" ht="15" customHeight="1">
      <c r="A5417" s="333"/>
      <c r="C5417" s="189" t="s">
        <v>65</v>
      </c>
      <c r="D5417" s="190" t="s">
        <v>66</v>
      </c>
      <c r="E5417" s="190" t="s">
        <v>772</v>
      </c>
      <c r="F5417" s="190" t="s">
        <v>669</v>
      </c>
      <c r="G5417" s="190" t="s">
        <v>67</v>
      </c>
      <c r="H5417" s="190" t="s">
        <v>670</v>
      </c>
      <c r="I5417" s="482" t="s">
        <v>671</v>
      </c>
    </row>
    <row r="5418" spans="1:10" ht="15" customHeight="1">
      <c r="A5418" s="333"/>
      <c r="C5418" s="193" t="s">
        <v>69</v>
      </c>
      <c r="D5418" s="194" t="s">
        <v>672</v>
      </c>
      <c r="E5418" s="194"/>
      <c r="F5418" s="717"/>
      <c r="G5418" s="717"/>
      <c r="H5418" s="717"/>
      <c r="I5418" s="591"/>
    </row>
    <row r="5419" spans="1:10" ht="15" customHeight="1">
      <c r="A5419" s="333"/>
      <c r="C5419" s="250">
        <v>1</v>
      </c>
      <c r="D5419" s="195" t="s">
        <v>8</v>
      </c>
      <c r="E5419" s="200" t="s">
        <v>9</v>
      </c>
      <c r="F5419" s="210" t="s">
        <v>1018</v>
      </c>
      <c r="G5419" s="214">
        <v>6.7000000000000004E-2</v>
      </c>
      <c r="H5419" s="62">
        <v>176000</v>
      </c>
      <c r="I5419" s="203">
        <f t="shared" ref="I5419:I5423" si="47">G5419*H5419</f>
        <v>11792</v>
      </c>
    </row>
    <row r="5420" spans="1:10" ht="15" customHeight="1">
      <c r="A5420" s="333"/>
      <c r="C5420" s="199">
        <v>2</v>
      </c>
      <c r="D5420" s="195" t="s">
        <v>106</v>
      </c>
      <c r="E5420" s="200" t="s">
        <v>14</v>
      </c>
      <c r="F5420" s="200" t="s">
        <v>10</v>
      </c>
      <c r="G5420" s="201">
        <v>6.7000000000000004E-2</v>
      </c>
      <c r="H5420" s="62">
        <v>186000</v>
      </c>
      <c r="I5420" s="203">
        <f t="shared" si="47"/>
        <v>12462</v>
      </c>
    </row>
    <row r="5421" spans="1:10" ht="15" customHeight="1">
      <c r="A5421" s="333"/>
      <c r="C5421" s="250">
        <v>3</v>
      </c>
      <c r="D5421" s="195" t="s">
        <v>1647</v>
      </c>
      <c r="E5421" s="200" t="s">
        <v>14</v>
      </c>
      <c r="F5421" s="200" t="s">
        <v>1018</v>
      </c>
      <c r="G5421" s="201">
        <v>0.13400000000000001</v>
      </c>
      <c r="H5421" s="62">
        <f>$H$5420</f>
        <v>186000</v>
      </c>
      <c r="I5421" s="203">
        <f t="shared" si="47"/>
        <v>24924</v>
      </c>
    </row>
    <row r="5422" spans="1:10" ht="15" customHeight="1">
      <c r="A5422" s="333"/>
      <c r="C5422" s="199">
        <v>4</v>
      </c>
      <c r="D5422" s="195" t="s">
        <v>119</v>
      </c>
      <c r="E5422" s="200" t="s">
        <v>30</v>
      </c>
      <c r="F5422" s="200" t="s">
        <v>10</v>
      </c>
      <c r="G5422" s="201">
        <v>6.7000000000000004E-2</v>
      </c>
      <c r="H5422" s="62">
        <v>196000</v>
      </c>
      <c r="I5422" s="203">
        <f t="shared" si="47"/>
        <v>13132</v>
      </c>
    </row>
    <row r="5423" spans="1:10" ht="15" customHeight="1">
      <c r="A5423" s="333"/>
      <c r="C5423" s="250">
        <v>5</v>
      </c>
      <c r="D5423" s="195" t="s">
        <v>31</v>
      </c>
      <c r="E5423" s="200" t="s">
        <v>32</v>
      </c>
      <c r="F5423" s="200" t="s">
        <v>10</v>
      </c>
      <c r="G5423" s="201">
        <v>2.1999999999999999E-2</v>
      </c>
      <c r="H5423" s="62">
        <v>206000</v>
      </c>
      <c r="I5423" s="203">
        <f t="shared" si="47"/>
        <v>4532</v>
      </c>
    </row>
    <row r="5424" spans="1:10" ht="15" customHeight="1">
      <c r="A5424" s="333"/>
      <c r="B5424" s="113"/>
      <c r="C5424" s="204" t="s">
        <v>708</v>
      </c>
      <c r="D5424" s="215"/>
      <c r="E5424" s="216"/>
      <c r="F5424" s="216"/>
      <c r="G5424" s="681"/>
      <c r="H5424" s="466"/>
      <c r="I5424" s="208">
        <f>SUM(I5419:I5423)</f>
        <v>66842</v>
      </c>
      <c r="J5424" s="47"/>
    </row>
    <row r="5425" spans="1:9" ht="15" customHeight="1">
      <c r="A5425" s="333"/>
      <c r="C5425" s="193" t="s">
        <v>72</v>
      </c>
      <c r="D5425" s="194" t="s">
        <v>73</v>
      </c>
      <c r="E5425" s="195"/>
      <c r="F5425" s="196"/>
      <c r="G5425" s="196"/>
      <c r="H5425" s="196"/>
      <c r="I5425" s="464"/>
    </row>
    <row r="5426" spans="1:9" ht="15" customHeight="1">
      <c r="A5426" s="333"/>
      <c r="C5426" s="204" t="s">
        <v>85</v>
      </c>
      <c r="D5426" s="215"/>
      <c r="E5426" s="216"/>
      <c r="F5426" s="216"/>
      <c r="G5426" s="216"/>
      <c r="H5426" s="466"/>
      <c r="I5426" s="208">
        <f>SUM(I5425)</f>
        <v>0</v>
      </c>
    </row>
    <row r="5427" spans="1:9" ht="15" customHeight="1">
      <c r="A5427" s="333"/>
      <c r="C5427" s="193" t="s">
        <v>86</v>
      </c>
      <c r="D5427" s="194" t="s">
        <v>87</v>
      </c>
      <c r="E5427" s="195"/>
      <c r="F5427" s="196"/>
      <c r="G5427" s="196"/>
      <c r="H5427" s="196"/>
      <c r="I5427" s="464"/>
    </row>
    <row r="5428" spans="1:9" ht="15" customHeight="1">
      <c r="A5428" s="333"/>
      <c r="C5428" s="629">
        <v>1</v>
      </c>
      <c r="D5428" s="949" t="s">
        <v>1637</v>
      </c>
      <c r="E5428" s="949"/>
      <c r="F5428" s="950" t="s">
        <v>1638</v>
      </c>
      <c r="G5428" s="951">
        <v>6.7000000000000004E-2</v>
      </c>
      <c r="H5428" s="252">
        <v>1</v>
      </c>
      <c r="I5428" s="631">
        <f>G5428*H5428</f>
        <v>6.7000000000000004E-2</v>
      </c>
    </row>
    <row r="5429" spans="1:9" ht="15" customHeight="1">
      <c r="A5429" s="333"/>
      <c r="C5429" s="629">
        <v>2</v>
      </c>
      <c r="D5429" s="949" t="s">
        <v>1648</v>
      </c>
      <c r="E5429" s="949"/>
      <c r="F5429" s="950" t="s">
        <v>1649</v>
      </c>
      <c r="G5429" s="951">
        <v>1.1000000000000001</v>
      </c>
      <c r="H5429" s="252">
        <v>1</v>
      </c>
      <c r="I5429" s="631">
        <f>G5429*H5429</f>
        <v>1.1000000000000001</v>
      </c>
    </row>
    <row r="5430" spans="1:9" ht="15" customHeight="1">
      <c r="A5430" s="333"/>
      <c r="C5430" s="952" t="s">
        <v>88</v>
      </c>
      <c r="D5430" s="953"/>
      <c r="E5430" s="954"/>
      <c r="F5430" s="954"/>
      <c r="G5430" s="954"/>
      <c r="H5430" s="955"/>
      <c r="I5430" s="208">
        <f>SUM(I5427:I5429)</f>
        <v>1.167</v>
      </c>
    </row>
    <row r="5431" spans="1:9" ht="15" customHeight="1">
      <c r="A5431" s="333"/>
      <c r="C5431" s="220" t="s">
        <v>89</v>
      </c>
      <c r="D5431" s="221" t="s">
        <v>90</v>
      </c>
      <c r="E5431" s="222"/>
      <c r="F5431" s="222"/>
      <c r="G5431" s="222"/>
      <c r="H5431" s="776"/>
      <c r="I5431" s="777">
        <f>I5430+I5426+I5424</f>
        <v>66843.167000000001</v>
      </c>
    </row>
    <row r="5432" spans="1:9" ht="15" customHeight="1">
      <c r="A5432" s="333"/>
      <c r="C5432" s="227" t="s">
        <v>91</v>
      </c>
      <c r="D5432" s="228" t="s">
        <v>977</v>
      </c>
      <c r="E5432" s="229"/>
      <c r="F5432" s="229"/>
      <c r="G5432" s="313"/>
      <c r="H5432" s="226">
        <f>$M$3</f>
        <v>0.1</v>
      </c>
      <c r="I5432" s="224">
        <f>I5431*H5432</f>
        <v>6684.3167000000003</v>
      </c>
    </row>
    <row r="5433" spans="1:9" ht="15" customHeight="1">
      <c r="A5433" s="333"/>
      <c r="C5433" s="316" t="s">
        <v>93</v>
      </c>
      <c r="D5433" s="317" t="s">
        <v>94</v>
      </c>
      <c r="E5433" s="244"/>
      <c r="F5433" s="244"/>
      <c r="G5433" s="244"/>
      <c r="H5433" s="399"/>
      <c r="I5433" s="303">
        <f>SUM(I5431:I5432)</f>
        <v>73527.483699999997</v>
      </c>
    </row>
    <row r="5434" spans="1:9" ht="15" customHeight="1">
      <c r="A5434" s="333"/>
      <c r="C5434" s="942"/>
      <c r="D5434" s="581"/>
      <c r="E5434" s="581"/>
      <c r="F5434" s="581"/>
      <c r="G5434" s="581"/>
      <c r="H5434" s="581"/>
      <c r="I5434" s="582"/>
    </row>
    <row r="5435" spans="1:9" ht="15" customHeight="1">
      <c r="A5435" s="333"/>
      <c r="C5435" s="920"/>
      <c r="D5435" s="461"/>
      <c r="E5435" s="461"/>
      <c r="F5435" s="461"/>
      <c r="G5435" s="461"/>
      <c r="H5435" s="461"/>
      <c r="I5435" s="921"/>
    </row>
    <row r="5436" spans="1:9" ht="35.5" customHeight="1">
      <c r="A5436" s="333"/>
      <c r="C5436" s="574" t="s">
        <v>1650</v>
      </c>
      <c r="D5436" s="1312" t="s">
        <v>1651</v>
      </c>
      <c r="E5436" s="1312"/>
      <c r="F5436" s="1312"/>
      <c r="G5436" s="1312"/>
      <c r="H5436" s="1313"/>
      <c r="I5436" s="188">
        <f>ROUNDDOWN(I5453,-2)</f>
        <v>66900</v>
      </c>
    </row>
    <row r="5437" spans="1:9" ht="15" customHeight="1">
      <c r="A5437" s="333"/>
      <c r="C5437" s="189" t="s">
        <v>65</v>
      </c>
      <c r="D5437" s="190" t="s">
        <v>66</v>
      </c>
      <c r="E5437" s="190" t="s">
        <v>772</v>
      </c>
      <c r="F5437" s="190" t="s">
        <v>669</v>
      </c>
      <c r="G5437" s="190" t="s">
        <v>67</v>
      </c>
      <c r="H5437" s="190" t="s">
        <v>670</v>
      </c>
      <c r="I5437" s="482" t="s">
        <v>671</v>
      </c>
    </row>
    <row r="5438" spans="1:9" ht="15" customHeight="1">
      <c r="A5438" s="333"/>
      <c r="C5438" s="193" t="s">
        <v>69</v>
      </c>
      <c r="D5438" s="194" t="s">
        <v>672</v>
      </c>
      <c r="E5438" s="194"/>
      <c r="F5438" s="717"/>
      <c r="G5438" s="717"/>
      <c r="H5438" s="717"/>
      <c r="I5438" s="591"/>
    </row>
    <row r="5439" spans="1:9" ht="15" customHeight="1">
      <c r="A5439" s="333"/>
      <c r="C5439" s="250">
        <v>1</v>
      </c>
      <c r="D5439" s="195" t="s">
        <v>8</v>
      </c>
      <c r="E5439" s="200" t="s">
        <v>9</v>
      </c>
      <c r="F5439" s="210" t="s">
        <v>1018</v>
      </c>
      <c r="G5439" s="214">
        <v>6.0999999999999999E-2</v>
      </c>
      <c r="H5439" s="62">
        <v>176000</v>
      </c>
      <c r="I5439" s="203">
        <f t="shared" ref="I5439:I5443" si="48">G5439*H5439</f>
        <v>10736</v>
      </c>
    </row>
    <row r="5440" spans="1:9" ht="15" customHeight="1">
      <c r="A5440" s="333"/>
      <c r="C5440" s="199">
        <v>2</v>
      </c>
      <c r="D5440" s="195" t="s">
        <v>106</v>
      </c>
      <c r="E5440" s="200" t="s">
        <v>14</v>
      </c>
      <c r="F5440" s="200" t="s">
        <v>10</v>
      </c>
      <c r="G5440" s="201">
        <v>6.0999999999999999E-2</v>
      </c>
      <c r="H5440" s="62">
        <v>186000</v>
      </c>
      <c r="I5440" s="203">
        <f t="shared" si="48"/>
        <v>11346</v>
      </c>
    </row>
    <row r="5441" spans="1:10" ht="15" customHeight="1">
      <c r="A5441" s="333"/>
      <c r="C5441" s="250">
        <v>3</v>
      </c>
      <c r="D5441" s="195" t="s">
        <v>1647</v>
      </c>
      <c r="E5441" s="200" t="s">
        <v>14</v>
      </c>
      <c r="F5441" s="200" t="s">
        <v>1018</v>
      </c>
      <c r="G5441" s="201">
        <v>0.122</v>
      </c>
      <c r="H5441" s="62">
        <f>$H$5420</f>
        <v>186000</v>
      </c>
      <c r="I5441" s="203">
        <f t="shared" si="48"/>
        <v>22692</v>
      </c>
    </row>
    <row r="5442" spans="1:10" ht="15" customHeight="1">
      <c r="A5442" s="333"/>
      <c r="B5442" s="113"/>
      <c r="C5442" s="199">
        <v>4</v>
      </c>
      <c r="D5442" s="195" t="s">
        <v>119</v>
      </c>
      <c r="E5442" s="200" t="s">
        <v>30</v>
      </c>
      <c r="F5442" s="200" t="s">
        <v>10</v>
      </c>
      <c r="G5442" s="201">
        <v>6.0999999999999999E-2</v>
      </c>
      <c r="H5442" s="62">
        <v>196000</v>
      </c>
      <c r="I5442" s="203">
        <f t="shared" si="48"/>
        <v>11956</v>
      </c>
      <c r="J5442" s="47"/>
    </row>
    <row r="5443" spans="1:10" ht="15" customHeight="1">
      <c r="A5443" s="333"/>
      <c r="C5443" s="250">
        <v>5</v>
      </c>
      <c r="D5443" s="195" t="s">
        <v>31</v>
      </c>
      <c r="E5443" s="200" t="s">
        <v>32</v>
      </c>
      <c r="F5443" s="200" t="s">
        <v>10</v>
      </c>
      <c r="G5443" s="201">
        <v>0.02</v>
      </c>
      <c r="H5443" s="62">
        <v>206000</v>
      </c>
      <c r="I5443" s="203">
        <f t="shared" si="48"/>
        <v>4120</v>
      </c>
    </row>
    <row r="5444" spans="1:10" ht="15" customHeight="1">
      <c r="A5444" s="333"/>
      <c r="C5444" s="204" t="s">
        <v>708</v>
      </c>
      <c r="D5444" s="215"/>
      <c r="E5444" s="216"/>
      <c r="F5444" s="216"/>
      <c r="G5444" s="681"/>
      <c r="H5444" s="466"/>
      <c r="I5444" s="208">
        <f>SUM(I5439:I5443)</f>
        <v>60850</v>
      </c>
    </row>
    <row r="5445" spans="1:10" ht="15" customHeight="1">
      <c r="A5445" s="333"/>
      <c r="C5445" s="193" t="s">
        <v>72</v>
      </c>
      <c r="D5445" s="194" t="s">
        <v>73</v>
      </c>
      <c r="E5445" s="195"/>
      <c r="F5445" s="196"/>
      <c r="G5445" s="196"/>
      <c r="H5445" s="196"/>
      <c r="I5445" s="464"/>
    </row>
    <row r="5446" spans="1:10" ht="15" customHeight="1">
      <c r="A5446" s="333"/>
      <c r="C5446" s="204" t="s">
        <v>85</v>
      </c>
      <c r="D5446" s="215"/>
      <c r="E5446" s="216"/>
      <c r="F5446" s="216"/>
      <c r="G5446" s="216"/>
      <c r="H5446" s="466"/>
      <c r="I5446" s="208">
        <f>SUM(I5445)</f>
        <v>0</v>
      </c>
    </row>
    <row r="5447" spans="1:10" ht="15" customHeight="1">
      <c r="A5447" s="333"/>
      <c r="C5447" s="193" t="s">
        <v>86</v>
      </c>
      <c r="D5447" s="194" t="s">
        <v>87</v>
      </c>
      <c r="E5447" s="195"/>
      <c r="F5447" s="196"/>
      <c r="G5447" s="196"/>
      <c r="H5447" s="196"/>
      <c r="I5447" s="464"/>
    </row>
    <row r="5448" spans="1:10" ht="15" customHeight="1">
      <c r="A5448" s="333"/>
      <c r="C5448" s="509">
        <v>1</v>
      </c>
      <c r="D5448" s="945" t="s">
        <v>1637</v>
      </c>
      <c r="E5448" s="945"/>
      <c r="F5448" s="946" t="s">
        <v>1638</v>
      </c>
      <c r="G5448" s="947">
        <v>6.0999999999999999E-2</v>
      </c>
      <c r="H5448" s="202">
        <v>1</v>
      </c>
      <c r="I5448" s="203">
        <f>G5448*H5448</f>
        <v>6.0999999999999999E-2</v>
      </c>
    </row>
    <row r="5449" spans="1:10" ht="15" customHeight="1">
      <c r="A5449" s="333"/>
      <c r="C5449" s="509">
        <v>2</v>
      </c>
      <c r="D5449" s="956" t="s">
        <v>1652</v>
      </c>
      <c r="E5449" s="945"/>
      <c r="F5449" s="957" t="s">
        <v>1649</v>
      </c>
      <c r="G5449" s="958">
        <v>1.1000000000000001</v>
      </c>
      <c r="H5449" s="388">
        <v>3.3333333333333333E-2</v>
      </c>
      <c r="I5449" s="524">
        <f>G5449*H5449</f>
        <v>3.6666666666666667E-2</v>
      </c>
    </row>
    <row r="5450" spans="1:10" ht="15" customHeight="1">
      <c r="A5450" s="333"/>
      <c r="C5450" s="204" t="s">
        <v>88</v>
      </c>
      <c r="D5450" s="664"/>
      <c r="E5450" s="666"/>
      <c r="F5450" s="666"/>
      <c r="G5450" s="666"/>
      <c r="H5450" s="948"/>
      <c r="I5450" s="208">
        <f>SUM(I5447:I5449)</f>
        <v>9.7666666666666666E-2</v>
      </c>
    </row>
    <row r="5451" spans="1:10" ht="15" customHeight="1">
      <c r="A5451" s="333"/>
      <c r="C5451" s="220" t="s">
        <v>89</v>
      </c>
      <c r="D5451" s="221" t="s">
        <v>90</v>
      </c>
      <c r="E5451" s="222"/>
      <c r="F5451" s="222"/>
      <c r="G5451" s="222"/>
      <c r="H5451" s="776"/>
      <c r="I5451" s="777">
        <f>I5450+I5446+I5444</f>
        <v>60850.097666666668</v>
      </c>
    </row>
    <row r="5452" spans="1:10" ht="15" customHeight="1">
      <c r="A5452" s="333"/>
      <c r="C5452" s="227" t="s">
        <v>91</v>
      </c>
      <c r="D5452" s="228" t="s">
        <v>977</v>
      </c>
      <c r="E5452" s="229"/>
      <c r="F5452" s="229"/>
      <c r="G5452" s="313"/>
      <c r="H5452" s="226">
        <f>$M$3</f>
        <v>0.1</v>
      </c>
      <c r="I5452" s="224">
        <f>I5451*H5452</f>
        <v>6085.009766666667</v>
      </c>
    </row>
    <row r="5453" spans="1:10" ht="15" customHeight="1">
      <c r="A5453" s="333"/>
      <c r="C5453" s="316" t="s">
        <v>93</v>
      </c>
      <c r="D5453" s="317" t="s">
        <v>94</v>
      </c>
      <c r="E5453" s="244"/>
      <c r="F5453" s="244"/>
      <c r="G5453" s="244"/>
      <c r="H5453" s="399"/>
      <c r="I5453" s="303">
        <f>SUM(I5451:I5452)</f>
        <v>66935.107433333338</v>
      </c>
    </row>
    <row r="5454" spans="1:10" ht="15" customHeight="1">
      <c r="A5454" s="333"/>
      <c r="C5454" s="942"/>
      <c r="D5454" s="581"/>
      <c r="E5454" s="581"/>
      <c r="F5454" s="581"/>
      <c r="G5454" s="581"/>
      <c r="H5454" s="581"/>
      <c r="I5454" s="582"/>
    </row>
    <row r="5455" spans="1:10" ht="15" customHeight="1">
      <c r="A5455" s="333"/>
      <c r="C5455" s="574" t="s">
        <v>1653</v>
      </c>
      <c r="D5455" s="727" t="s">
        <v>1654</v>
      </c>
      <c r="E5455" s="727"/>
      <c r="F5455" s="727"/>
      <c r="G5455" s="727"/>
      <c r="H5455" s="731"/>
      <c r="I5455" s="188">
        <f>ROUNDDOWN(I5472,-2)</f>
        <v>73500</v>
      </c>
    </row>
    <row r="5456" spans="1:10" ht="15" customHeight="1">
      <c r="A5456" s="333"/>
      <c r="C5456" s="189" t="s">
        <v>65</v>
      </c>
      <c r="D5456" s="190" t="s">
        <v>66</v>
      </c>
      <c r="E5456" s="190" t="s">
        <v>772</v>
      </c>
      <c r="F5456" s="190" t="s">
        <v>669</v>
      </c>
      <c r="G5456" s="190" t="s">
        <v>67</v>
      </c>
      <c r="H5456" s="190" t="s">
        <v>670</v>
      </c>
      <c r="I5456" s="482" t="s">
        <v>671</v>
      </c>
    </row>
    <row r="5457" spans="1:10" ht="15" customHeight="1">
      <c r="A5457" s="333"/>
      <c r="C5457" s="193" t="s">
        <v>69</v>
      </c>
      <c r="D5457" s="194" t="s">
        <v>672</v>
      </c>
      <c r="E5457" s="194"/>
      <c r="F5457" s="717"/>
      <c r="G5457" s="717"/>
      <c r="H5457" s="717"/>
      <c r="I5457" s="591"/>
    </row>
    <row r="5458" spans="1:10" ht="15" customHeight="1">
      <c r="A5458" s="333"/>
      <c r="C5458" s="250">
        <v>1</v>
      </c>
      <c r="D5458" s="195" t="s">
        <v>8</v>
      </c>
      <c r="E5458" s="200" t="s">
        <v>9</v>
      </c>
      <c r="F5458" s="210" t="s">
        <v>1018</v>
      </c>
      <c r="G5458" s="214">
        <v>6.7000000000000004E-2</v>
      </c>
      <c r="H5458" s="62">
        <v>176000</v>
      </c>
      <c r="I5458" s="203">
        <f t="shared" ref="I5458:I5462" si="49">G5458*H5458</f>
        <v>11792</v>
      </c>
    </row>
    <row r="5459" spans="1:10" ht="15" customHeight="1">
      <c r="A5459" s="333"/>
      <c r="C5459" s="199">
        <v>2</v>
      </c>
      <c r="D5459" s="195" t="s">
        <v>106</v>
      </c>
      <c r="E5459" s="200" t="s">
        <v>14</v>
      </c>
      <c r="F5459" s="200" t="s">
        <v>10</v>
      </c>
      <c r="G5459" s="201">
        <v>6.7000000000000004E-2</v>
      </c>
      <c r="H5459" s="62">
        <v>186000</v>
      </c>
      <c r="I5459" s="203">
        <f t="shared" si="49"/>
        <v>12462</v>
      </c>
    </row>
    <row r="5460" spans="1:10" ht="15" customHeight="1">
      <c r="A5460" s="333"/>
      <c r="B5460" s="113"/>
      <c r="C5460" s="250">
        <v>3</v>
      </c>
      <c r="D5460" s="195" t="s">
        <v>1647</v>
      </c>
      <c r="E5460" s="200" t="s">
        <v>14</v>
      </c>
      <c r="F5460" s="200" t="s">
        <v>1018</v>
      </c>
      <c r="G5460" s="201">
        <v>0.13400000000000001</v>
      </c>
      <c r="H5460" s="62">
        <f>$H$5420</f>
        <v>186000</v>
      </c>
      <c r="I5460" s="203">
        <f t="shared" si="49"/>
        <v>24924</v>
      </c>
      <c r="J5460" s="47"/>
    </row>
    <row r="5461" spans="1:10" ht="15" customHeight="1">
      <c r="A5461" s="333"/>
      <c r="C5461" s="199">
        <v>4</v>
      </c>
      <c r="D5461" s="195" t="s">
        <v>119</v>
      </c>
      <c r="E5461" s="200" t="s">
        <v>30</v>
      </c>
      <c r="F5461" s="200" t="s">
        <v>10</v>
      </c>
      <c r="G5461" s="201">
        <v>6.7000000000000004E-2</v>
      </c>
      <c r="H5461" s="62">
        <v>196000</v>
      </c>
      <c r="I5461" s="203">
        <f t="shared" si="49"/>
        <v>13132</v>
      </c>
    </row>
    <row r="5462" spans="1:10" ht="15" customHeight="1">
      <c r="A5462" s="333"/>
      <c r="C5462" s="250">
        <v>5</v>
      </c>
      <c r="D5462" s="195" t="s">
        <v>31</v>
      </c>
      <c r="E5462" s="200" t="s">
        <v>32</v>
      </c>
      <c r="F5462" s="200" t="s">
        <v>10</v>
      </c>
      <c r="G5462" s="201">
        <v>2.1999999999999999E-2</v>
      </c>
      <c r="H5462" s="62">
        <v>206000</v>
      </c>
      <c r="I5462" s="203">
        <f t="shared" si="49"/>
        <v>4532</v>
      </c>
    </row>
    <row r="5463" spans="1:10" ht="15" customHeight="1">
      <c r="A5463" s="333"/>
      <c r="C5463" s="204" t="s">
        <v>708</v>
      </c>
      <c r="D5463" s="215"/>
      <c r="E5463" s="216"/>
      <c r="F5463" s="216"/>
      <c r="G5463" s="681"/>
      <c r="H5463" s="466"/>
      <c r="I5463" s="208">
        <f>SUM(I5458:I5462)</f>
        <v>66842</v>
      </c>
    </row>
    <row r="5464" spans="1:10" ht="15" customHeight="1">
      <c r="A5464" s="333"/>
      <c r="C5464" s="193" t="s">
        <v>72</v>
      </c>
      <c r="D5464" s="194" t="s">
        <v>73</v>
      </c>
      <c r="E5464" s="195"/>
      <c r="F5464" s="196"/>
      <c r="G5464" s="196"/>
      <c r="H5464" s="196"/>
      <c r="I5464" s="464"/>
    </row>
    <row r="5465" spans="1:10" ht="15" customHeight="1">
      <c r="A5465" s="333"/>
      <c r="C5465" s="204" t="s">
        <v>85</v>
      </c>
      <c r="D5465" s="215"/>
      <c r="E5465" s="216"/>
      <c r="F5465" s="216"/>
      <c r="G5465" s="216"/>
      <c r="H5465" s="466"/>
      <c r="I5465" s="208">
        <f>SUM(I5464)</f>
        <v>0</v>
      </c>
    </row>
    <row r="5466" spans="1:10" ht="15" customHeight="1">
      <c r="A5466" s="333"/>
      <c r="C5466" s="193" t="s">
        <v>86</v>
      </c>
      <c r="D5466" s="194" t="s">
        <v>87</v>
      </c>
      <c r="E5466" s="195"/>
      <c r="F5466" s="196"/>
      <c r="G5466" s="196"/>
      <c r="H5466" s="196"/>
      <c r="I5466" s="464"/>
    </row>
    <row r="5467" spans="1:10" ht="15" customHeight="1">
      <c r="A5467" s="333"/>
      <c r="C5467" s="509">
        <v>1</v>
      </c>
      <c r="D5467" s="945" t="s">
        <v>1637</v>
      </c>
      <c r="E5467" s="945"/>
      <c r="F5467" s="946" t="s">
        <v>1638</v>
      </c>
      <c r="G5467" s="947">
        <v>6.7000000000000004E-2</v>
      </c>
      <c r="H5467" s="202">
        <v>1</v>
      </c>
      <c r="I5467" s="203">
        <f>G5467*H5467</f>
        <v>6.7000000000000004E-2</v>
      </c>
    </row>
    <row r="5468" spans="1:10" ht="15" customHeight="1">
      <c r="A5468" s="333"/>
      <c r="C5468" s="509">
        <v>2</v>
      </c>
      <c r="D5468" s="956" t="s">
        <v>1652</v>
      </c>
      <c r="E5468" s="945"/>
      <c r="F5468" s="957" t="s">
        <v>1649</v>
      </c>
      <c r="G5468" s="958">
        <v>1.1000000000000001</v>
      </c>
      <c r="H5468" s="388">
        <v>3.3333333333333333E-2</v>
      </c>
      <c r="I5468" s="524">
        <f>G5468*H5468</f>
        <v>3.6666666666666667E-2</v>
      </c>
    </row>
    <row r="5469" spans="1:10" ht="15" customHeight="1">
      <c r="A5469" s="333"/>
      <c r="C5469" s="204" t="s">
        <v>88</v>
      </c>
      <c r="D5469" s="664"/>
      <c r="E5469" s="666"/>
      <c r="F5469" s="666"/>
      <c r="G5469" s="666"/>
      <c r="H5469" s="948"/>
      <c r="I5469" s="208">
        <f>SUM(I5466:I5468)</f>
        <v>0.10366666666666667</v>
      </c>
    </row>
    <row r="5470" spans="1:10" ht="15" customHeight="1">
      <c r="A5470" s="333"/>
      <c r="C5470" s="220" t="s">
        <v>89</v>
      </c>
      <c r="D5470" s="221" t="s">
        <v>90</v>
      </c>
      <c r="E5470" s="222"/>
      <c r="F5470" s="222"/>
      <c r="G5470" s="222"/>
      <c r="H5470" s="776"/>
      <c r="I5470" s="777">
        <f>I5469+I5465+I5463</f>
        <v>66842.103666666662</v>
      </c>
    </row>
    <row r="5471" spans="1:10" ht="15" customHeight="1">
      <c r="A5471" s="333"/>
      <c r="C5471" s="227" t="s">
        <v>91</v>
      </c>
      <c r="D5471" s="228" t="s">
        <v>977</v>
      </c>
      <c r="E5471" s="229"/>
      <c r="F5471" s="229"/>
      <c r="G5471" s="313"/>
      <c r="H5471" s="226">
        <f>$M$3</f>
        <v>0.1</v>
      </c>
      <c r="I5471" s="224">
        <f>I5470*H5471</f>
        <v>6684.2103666666662</v>
      </c>
    </row>
    <row r="5472" spans="1:10" ht="15" customHeight="1">
      <c r="A5472" s="333"/>
      <c r="C5472" s="316" t="s">
        <v>93</v>
      </c>
      <c r="D5472" s="317" t="s">
        <v>94</v>
      </c>
      <c r="E5472" s="244"/>
      <c r="F5472" s="244"/>
      <c r="G5472" s="244"/>
      <c r="H5472" s="399"/>
      <c r="I5472" s="303">
        <f>SUM(I5470:I5471)</f>
        <v>73526.314033333329</v>
      </c>
    </row>
    <row r="5473" spans="1:10" ht="15" customHeight="1">
      <c r="A5473" s="333"/>
      <c r="C5473" s="920"/>
      <c r="D5473" s="461"/>
      <c r="E5473" s="461"/>
      <c r="F5473" s="461"/>
      <c r="G5473" s="461"/>
      <c r="H5473" s="461"/>
      <c r="I5473" s="921"/>
    </row>
    <row r="5474" spans="1:10" ht="15" customHeight="1">
      <c r="A5474" s="333"/>
      <c r="C5474" s="920"/>
      <c r="D5474" s="461"/>
      <c r="E5474" s="461"/>
      <c r="F5474" s="461"/>
      <c r="G5474" s="461"/>
      <c r="H5474" s="461"/>
      <c r="I5474" s="921"/>
    </row>
    <row r="5475" spans="1:10" ht="15" customHeight="1">
      <c r="A5475" s="333"/>
      <c r="C5475" s="574" t="s">
        <v>1655</v>
      </c>
      <c r="D5475" s="727" t="s">
        <v>1656</v>
      </c>
      <c r="E5475" s="727"/>
      <c r="F5475" s="727"/>
      <c r="G5475" s="727"/>
      <c r="H5475" s="727"/>
      <c r="I5475" s="188">
        <f>ROUNDDOWN(I5492,-2)</f>
        <v>66900</v>
      </c>
    </row>
    <row r="5476" spans="1:10" ht="15" customHeight="1">
      <c r="A5476" s="333"/>
      <c r="C5476" s="189" t="s">
        <v>65</v>
      </c>
      <c r="D5476" s="190" t="s">
        <v>66</v>
      </c>
      <c r="E5476" s="190" t="s">
        <v>772</v>
      </c>
      <c r="F5476" s="190" t="s">
        <v>669</v>
      </c>
      <c r="G5476" s="190" t="s">
        <v>67</v>
      </c>
      <c r="H5476" s="190" t="s">
        <v>670</v>
      </c>
      <c r="I5476" s="482" t="s">
        <v>671</v>
      </c>
    </row>
    <row r="5477" spans="1:10" ht="15" customHeight="1">
      <c r="A5477" s="333"/>
      <c r="C5477" s="193" t="s">
        <v>69</v>
      </c>
      <c r="D5477" s="194" t="s">
        <v>672</v>
      </c>
      <c r="E5477" s="194"/>
      <c r="F5477" s="717"/>
      <c r="G5477" s="717"/>
      <c r="H5477" s="717"/>
      <c r="I5477" s="591"/>
    </row>
    <row r="5478" spans="1:10" ht="15" customHeight="1">
      <c r="A5478" s="333"/>
      <c r="B5478" s="113"/>
      <c r="C5478" s="250">
        <v>1</v>
      </c>
      <c r="D5478" s="195" t="s">
        <v>8</v>
      </c>
      <c r="E5478" s="200" t="s">
        <v>9</v>
      </c>
      <c r="F5478" s="210" t="s">
        <v>1018</v>
      </c>
      <c r="G5478" s="214">
        <v>6.0999999999999999E-2</v>
      </c>
      <c r="H5478" s="62">
        <v>176000</v>
      </c>
      <c r="I5478" s="203">
        <f t="shared" ref="I5478:I5482" si="50">G5478*H5478</f>
        <v>10736</v>
      </c>
      <c r="J5478" s="47"/>
    </row>
    <row r="5479" spans="1:10" ht="15" customHeight="1">
      <c r="A5479" s="333"/>
      <c r="C5479" s="199">
        <v>2</v>
      </c>
      <c r="D5479" s="195" t="s">
        <v>106</v>
      </c>
      <c r="E5479" s="200" t="s">
        <v>14</v>
      </c>
      <c r="F5479" s="200" t="s">
        <v>10</v>
      </c>
      <c r="G5479" s="201">
        <v>6.0999999999999999E-2</v>
      </c>
      <c r="H5479" s="62">
        <v>186000</v>
      </c>
      <c r="I5479" s="203">
        <f t="shared" si="50"/>
        <v>11346</v>
      </c>
    </row>
    <row r="5480" spans="1:10" ht="15" customHeight="1">
      <c r="A5480" s="333"/>
      <c r="C5480" s="250">
        <v>3</v>
      </c>
      <c r="D5480" s="195" t="s">
        <v>1647</v>
      </c>
      <c r="E5480" s="200" t="s">
        <v>14</v>
      </c>
      <c r="F5480" s="200" t="s">
        <v>1018</v>
      </c>
      <c r="G5480" s="201">
        <v>0.122</v>
      </c>
      <c r="H5480" s="62">
        <f>$H$5420</f>
        <v>186000</v>
      </c>
      <c r="I5480" s="203">
        <f t="shared" si="50"/>
        <v>22692</v>
      </c>
    </row>
    <row r="5481" spans="1:10" ht="15" customHeight="1">
      <c r="A5481" s="333"/>
      <c r="C5481" s="199">
        <v>4</v>
      </c>
      <c r="D5481" s="195" t="s">
        <v>119</v>
      </c>
      <c r="E5481" s="200" t="s">
        <v>30</v>
      </c>
      <c r="F5481" s="200" t="s">
        <v>10</v>
      </c>
      <c r="G5481" s="201">
        <v>6.0999999999999999E-2</v>
      </c>
      <c r="H5481" s="62">
        <v>196000</v>
      </c>
      <c r="I5481" s="203">
        <f t="shared" si="50"/>
        <v>11956</v>
      </c>
    </row>
    <row r="5482" spans="1:10" ht="15" customHeight="1">
      <c r="A5482" s="333"/>
      <c r="C5482" s="250">
        <v>5</v>
      </c>
      <c r="D5482" s="195" t="s">
        <v>31</v>
      </c>
      <c r="E5482" s="200" t="s">
        <v>32</v>
      </c>
      <c r="F5482" s="200" t="s">
        <v>10</v>
      </c>
      <c r="G5482" s="201">
        <v>0.02</v>
      </c>
      <c r="H5482" s="62">
        <v>206000</v>
      </c>
      <c r="I5482" s="203">
        <f t="shared" si="50"/>
        <v>4120</v>
      </c>
    </row>
    <row r="5483" spans="1:10" ht="15" customHeight="1">
      <c r="A5483" s="333"/>
      <c r="C5483" s="204" t="s">
        <v>708</v>
      </c>
      <c r="D5483" s="215"/>
      <c r="E5483" s="216"/>
      <c r="F5483" s="216"/>
      <c r="G5483" s="681"/>
      <c r="H5483" s="466"/>
      <c r="I5483" s="208">
        <f>SUM(I5478:I5482)</f>
        <v>60850</v>
      </c>
    </row>
    <row r="5484" spans="1:10" ht="15" customHeight="1">
      <c r="A5484" s="333"/>
      <c r="C5484" s="193" t="s">
        <v>72</v>
      </c>
      <c r="D5484" s="194" t="s">
        <v>73</v>
      </c>
      <c r="E5484" s="195"/>
      <c r="F5484" s="196"/>
      <c r="G5484" s="196"/>
      <c r="H5484" s="196"/>
      <c r="I5484" s="464"/>
    </row>
    <row r="5485" spans="1:10" ht="15" customHeight="1">
      <c r="A5485" s="333"/>
      <c r="C5485" s="204" t="s">
        <v>85</v>
      </c>
      <c r="D5485" s="215"/>
      <c r="E5485" s="216"/>
      <c r="F5485" s="216"/>
      <c r="G5485" s="216"/>
      <c r="H5485" s="466"/>
      <c r="I5485" s="208">
        <f>SUM(I5484)</f>
        <v>0</v>
      </c>
    </row>
    <row r="5486" spans="1:10" ht="15" customHeight="1">
      <c r="A5486" s="333"/>
      <c r="C5486" s="193" t="s">
        <v>86</v>
      </c>
      <c r="D5486" s="194" t="s">
        <v>87</v>
      </c>
      <c r="E5486" s="195"/>
      <c r="F5486" s="196"/>
      <c r="G5486" s="196"/>
      <c r="H5486" s="196"/>
      <c r="I5486" s="464"/>
    </row>
    <row r="5487" spans="1:10" ht="15" customHeight="1">
      <c r="A5487" s="333"/>
      <c r="C5487" s="509">
        <v>1</v>
      </c>
      <c r="D5487" s="945" t="s">
        <v>1637</v>
      </c>
      <c r="E5487" s="945"/>
      <c r="F5487" s="946" t="s">
        <v>1638</v>
      </c>
      <c r="G5487" s="947">
        <v>6.0999999999999999E-2</v>
      </c>
      <c r="H5487" s="202">
        <v>1</v>
      </c>
      <c r="I5487" s="203">
        <f>G5487*H5487</f>
        <v>6.0999999999999999E-2</v>
      </c>
    </row>
    <row r="5488" spans="1:10" ht="15" customHeight="1">
      <c r="A5488" s="333"/>
      <c r="C5488" s="509">
        <v>2</v>
      </c>
      <c r="D5488" s="956" t="s">
        <v>1652</v>
      </c>
      <c r="E5488" s="945"/>
      <c r="F5488" s="957" t="s">
        <v>1649</v>
      </c>
      <c r="G5488" s="958">
        <v>1.1000000000000001</v>
      </c>
      <c r="H5488" s="388">
        <v>3.3333333333333333E-2</v>
      </c>
      <c r="I5488" s="524">
        <f>G5488*H5488</f>
        <v>3.6666666666666667E-2</v>
      </c>
    </row>
    <row r="5489" spans="1:10" ht="15" customHeight="1">
      <c r="A5489" s="333"/>
      <c r="C5489" s="204" t="s">
        <v>88</v>
      </c>
      <c r="D5489" s="664"/>
      <c r="E5489" s="666"/>
      <c r="F5489" s="666"/>
      <c r="G5489" s="666"/>
      <c r="H5489" s="948"/>
      <c r="I5489" s="208">
        <f>SUM(I5486:I5488)</f>
        <v>9.7666666666666666E-2</v>
      </c>
    </row>
    <row r="5490" spans="1:10" ht="15" customHeight="1">
      <c r="A5490" s="333"/>
      <c r="C5490" s="220" t="s">
        <v>89</v>
      </c>
      <c r="D5490" s="221" t="s">
        <v>90</v>
      </c>
      <c r="E5490" s="222"/>
      <c r="F5490" s="222"/>
      <c r="G5490" s="222"/>
      <c r="H5490" s="776"/>
      <c r="I5490" s="777">
        <f>I5489+I5485+I5483</f>
        <v>60850.097666666668</v>
      </c>
    </row>
    <row r="5491" spans="1:10" ht="15" customHeight="1">
      <c r="A5491" s="333"/>
      <c r="C5491" s="227" t="s">
        <v>91</v>
      </c>
      <c r="D5491" s="228" t="s">
        <v>977</v>
      </c>
      <c r="E5491" s="229"/>
      <c r="F5491" s="229"/>
      <c r="G5491" s="313"/>
      <c r="H5491" s="226">
        <f>$M$3</f>
        <v>0.1</v>
      </c>
      <c r="I5491" s="224">
        <f>I5490*H5491</f>
        <v>6085.009766666667</v>
      </c>
    </row>
    <row r="5492" spans="1:10" ht="15" customHeight="1">
      <c r="A5492" s="333"/>
      <c r="C5492" s="316" t="s">
        <v>93</v>
      </c>
      <c r="D5492" s="317" t="s">
        <v>94</v>
      </c>
      <c r="E5492" s="244"/>
      <c r="F5492" s="244"/>
      <c r="G5492" s="244"/>
      <c r="H5492" s="399"/>
      <c r="I5492" s="303">
        <f>SUM(I5490:I5491)</f>
        <v>66935.107433333338</v>
      </c>
    </row>
    <row r="5493" spans="1:10" ht="15" customHeight="1">
      <c r="A5493" s="333"/>
      <c r="C5493" s="920"/>
      <c r="D5493" s="461"/>
      <c r="E5493" s="461"/>
      <c r="F5493" s="461"/>
      <c r="G5493" s="461"/>
      <c r="H5493" s="461"/>
      <c r="I5493" s="921"/>
    </row>
    <row r="5494" spans="1:10" ht="15" customHeight="1">
      <c r="A5494" s="333"/>
      <c r="C5494" s="920"/>
      <c r="D5494" s="461"/>
      <c r="E5494" s="461"/>
      <c r="F5494" s="461"/>
      <c r="G5494" s="461"/>
      <c r="H5494" s="461"/>
      <c r="I5494" s="921"/>
    </row>
    <row r="5495" spans="1:10" ht="15" customHeight="1">
      <c r="A5495" s="333"/>
      <c r="C5495" s="920"/>
      <c r="D5495" s="461"/>
      <c r="E5495" s="461"/>
      <c r="F5495" s="461"/>
      <c r="G5495" s="461"/>
      <c r="H5495" s="461"/>
      <c r="I5495" s="921"/>
    </row>
    <row r="5496" spans="1:10" ht="15" customHeight="1">
      <c r="A5496" s="333"/>
      <c r="B5496" s="113"/>
      <c r="C5496" s="574" t="s">
        <v>1657</v>
      </c>
      <c r="D5496" s="727" t="s">
        <v>1658</v>
      </c>
      <c r="E5496" s="727"/>
      <c r="F5496" s="727"/>
      <c r="G5496" s="727"/>
      <c r="H5496" s="727"/>
      <c r="I5496" s="188">
        <f>ROUNDDOWN(I5513,-2)</f>
        <v>91200</v>
      </c>
      <c r="J5496" s="47"/>
    </row>
    <row r="5497" spans="1:10" ht="15" customHeight="1">
      <c r="A5497" s="333"/>
      <c r="C5497" s="189" t="s">
        <v>65</v>
      </c>
      <c r="D5497" s="190" t="s">
        <v>66</v>
      </c>
      <c r="E5497" s="190" t="s">
        <v>772</v>
      </c>
      <c r="F5497" s="190" t="s">
        <v>669</v>
      </c>
      <c r="G5497" s="190" t="s">
        <v>67</v>
      </c>
      <c r="H5497" s="190" t="s">
        <v>670</v>
      </c>
      <c r="I5497" s="482" t="s">
        <v>671</v>
      </c>
    </row>
    <row r="5498" spans="1:10" ht="15" customHeight="1">
      <c r="A5498" s="333"/>
      <c r="C5498" s="193" t="s">
        <v>69</v>
      </c>
      <c r="D5498" s="194" t="s">
        <v>672</v>
      </c>
      <c r="E5498" s="194"/>
      <c r="F5498" s="717"/>
      <c r="G5498" s="717"/>
      <c r="H5498" s="717"/>
      <c r="I5498" s="591"/>
    </row>
    <row r="5499" spans="1:10" ht="15" customHeight="1">
      <c r="A5499" s="333"/>
      <c r="C5499" s="250">
        <v>1</v>
      </c>
      <c r="D5499" s="195" t="s">
        <v>8</v>
      </c>
      <c r="E5499" s="200" t="s">
        <v>9</v>
      </c>
      <c r="F5499" s="210" t="s">
        <v>1018</v>
      </c>
      <c r="G5499" s="214">
        <v>8.3000000000000004E-2</v>
      </c>
      <c r="H5499" s="62">
        <v>176000</v>
      </c>
      <c r="I5499" s="203">
        <f t="shared" ref="I5499:I5503" si="51">G5499*H5499</f>
        <v>14608</v>
      </c>
    </row>
    <row r="5500" spans="1:10" ht="15" customHeight="1">
      <c r="A5500" s="333"/>
      <c r="C5500" s="199">
        <v>2</v>
      </c>
      <c r="D5500" s="195" t="s">
        <v>106</v>
      </c>
      <c r="E5500" s="200" t="s">
        <v>14</v>
      </c>
      <c r="F5500" s="200" t="s">
        <v>10</v>
      </c>
      <c r="G5500" s="201">
        <v>8.3000000000000004E-2</v>
      </c>
      <c r="H5500" s="62">
        <v>186000</v>
      </c>
      <c r="I5500" s="203">
        <f t="shared" si="51"/>
        <v>15438</v>
      </c>
    </row>
    <row r="5501" spans="1:10" ht="15" customHeight="1">
      <c r="A5501" s="333"/>
      <c r="C5501" s="250">
        <v>3</v>
      </c>
      <c r="D5501" s="195" t="s">
        <v>1647</v>
      </c>
      <c r="E5501" s="200" t="s">
        <v>14</v>
      </c>
      <c r="F5501" s="200" t="s">
        <v>1018</v>
      </c>
      <c r="G5501" s="201">
        <v>0.16600000000000001</v>
      </c>
      <c r="H5501" s="62">
        <f>$H$5420</f>
        <v>186000</v>
      </c>
      <c r="I5501" s="203">
        <f t="shared" si="51"/>
        <v>30876</v>
      </c>
    </row>
    <row r="5502" spans="1:10" ht="15" customHeight="1">
      <c r="A5502" s="333"/>
      <c r="C5502" s="199">
        <v>4</v>
      </c>
      <c r="D5502" s="195" t="s">
        <v>119</v>
      </c>
      <c r="E5502" s="200" t="s">
        <v>30</v>
      </c>
      <c r="F5502" s="200" t="s">
        <v>10</v>
      </c>
      <c r="G5502" s="201">
        <v>8.3000000000000004E-2</v>
      </c>
      <c r="H5502" s="62">
        <v>196000</v>
      </c>
      <c r="I5502" s="203">
        <f t="shared" si="51"/>
        <v>16268</v>
      </c>
    </row>
    <row r="5503" spans="1:10" ht="15" customHeight="1">
      <c r="A5503" s="333"/>
      <c r="C5503" s="250">
        <v>5</v>
      </c>
      <c r="D5503" s="195" t="s">
        <v>31</v>
      </c>
      <c r="E5503" s="200" t="s">
        <v>32</v>
      </c>
      <c r="F5503" s="200" t="s">
        <v>10</v>
      </c>
      <c r="G5503" s="201">
        <v>2.8000000000000001E-2</v>
      </c>
      <c r="H5503" s="62">
        <v>206000</v>
      </c>
      <c r="I5503" s="203">
        <f t="shared" si="51"/>
        <v>5768</v>
      </c>
    </row>
    <row r="5504" spans="1:10" ht="15" customHeight="1">
      <c r="A5504" s="333"/>
      <c r="C5504" s="204" t="s">
        <v>708</v>
      </c>
      <c r="D5504" s="215"/>
      <c r="E5504" s="216"/>
      <c r="F5504" s="216"/>
      <c r="G5504" s="681"/>
      <c r="H5504" s="466"/>
      <c r="I5504" s="208">
        <f>SUM(I5499:I5503)</f>
        <v>82958</v>
      </c>
    </row>
    <row r="5505" spans="1:10" ht="15" customHeight="1">
      <c r="A5505" s="333"/>
      <c r="C5505" s="193" t="s">
        <v>72</v>
      </c>
      <c r="D5505" s="194" t="s">
        <v>73</v>
      </c>
      <c r="E5505" s="195"/>
      <c r="F5505" s="196"/>
      <c r="G5505" s="196"/>
      <c r="H5505" s="196"/>
      <c r="I5505" s="464"/>
    </row>
    <row r="5506" spans="1:10" ht="15" customHeight="1">
      <c r="A5506" s="333"/>
      <c r="C5506" s="204" t="s">
        <v>85</v>
      </c>
      <c r="D5506" s="215"/>
      <c r="E5506" s="216"/>
      <c r="F5506" s="216"/>
      <c r="G5506" s="216"/>
      <c r="H5506" s="466"/>
      <c r="I5506" s="208">
        <f>SUM(I5505)</f>
        <v>0</v>
      </c>
    </row>
    <row r="5507" spans="1:10" ht="15" customHeight="1">
      <c r="A5507" s="333"/>
      <c r="C5507" s="193" t="s">
        <v>86</v>
      </c>
      <c r="D5507" s="194" t="s">
        <v>87</v>
      </c>
      <c r="E5507" s="195"/>
      <c r="F5507" s="196"/>
      <c r="G5507" s="196"/>
      <c r="H5507" s="196"/>
      <c r="I5507" s="464"/>
    </row>
    <row r="5508" spans="1:10" ht="15" customHeight="1">
      <c r="A5508" s="333"/>
      <c r="C5508" s="509">
        <v>1</v>
      </c>
      <c r="D5508" s="945" t="s">
        <v>1637</v>
      </c>
      <c r="E5508" s="945"/>
      <c r="F5508" s="946" t="s">
        <v>1638</v>
      </c>
      <c r="G5508" s="947">
        <v>8.3000000000000004E-2</v>
      </c>
      <c r="H5508" s="202">
        <v>1</v>
      </c>
      <c r="I5508" s="203">
        <f>G5508*H5508</f>
        <v>8.3000000000000004E-2</v>
      </c>
    </row>
    <row r="5509" spans="1:10" ht="15" customHeight="1">
      <c r="A5509" s="333"/>
      <c r="C5509" s="509">
        <v>2</v>
      </c>
      <c r="D5509" s="956" t="s">
        <v>1652</v>
      </c>
      <c r="E5509" s="945"/>
      <c r="F5509" s="957" t="s">
        <v>1649</v>
      </c>
      <c r="G5509" s="958">
        <v>2.2000000000000002</v>
      </c>
      <c r="H5509" s="388">
        <v>3.3333333333333333E-2</v>
      </c>
      <c r="I5509" s="524">
        <f>G5509*H5509</f>
        <v>7.3333333333333334E-2</v>
      </c>
    </row>
    <row r="5510" spans="1:10" ht="15" customHeight="1">
      <c r="A5510" s="333"/>
      <c r="C5510" s="204" t="s">
        <v>88</v>
      </c>
      <c r="D5510" s="664"/>
      <c r="E5510" s="666"/>
      <c r="F5510" s="666"/>
      <c r="G5510" s="666"/>
      <c r="H5510" s="948"/>
      <c r="I5510" s="208">
        <f>SUM(I5507:I5509)</f>
        <v>0.15633333333333332</v>
      </c>
    </row>
    <row r="5511" spans="1:10" ht="15" customHeight="1">
      <c r="A5511" s="333"/>
      <c r="C5511" s="220" t="s">
        <v>89</v>
      </c>
      <c r="D5511" s="221" t="s">
        <v>90</v>
      </c>
      <c r="E5511" s="222"/>
      <c r="F5511" s="222"/>
      <c r="G5511" s="222"/>
      <c r="H5511" s="776"/>
      <c r="I5511" s="777">
        <f>I5510+I5506+I5504</f>
        <v>82958.156333333332</v>
      </c>
    </row>
    <row r="5512" spans="1:10" ht="15" customHeight="1">
      <c r="A5512" s="333"/>
      <c r="C5512" s="227" t="s">
        <v>91</v>
      </c>
      <c r="D5512" s="228" t="s">
        <v>977</v>
      </c>
      <c r="E5512" s="229"/>
      <c r="F5512" s="229"/>
      <c r="G5512" s="313"/>
      <c r="H5512" s="226">
        <f>$M$3</f>
        <v>0.1</v>
      </c>
      <c r="I5512" s="224">
        <f>I5511*H5512</f>
        <v>8295.8156333333336</v>
      </c>
    </row>
    <row r="5513" spans="1:10" ht="15" customHeight="1">
      <c r="A5513" s="333"/>
      <c r="C5513" s="316" t="s">
        <v>93</v>
      </c>
      <c r="D5513" s="317" t="s">
        <v>94</v>
      </c>
      <c r="E5513" s="244"/>
      <c r="F5513" s="244"/>
      <c r="G5513" s="244"/>
      <c r="H5513" s="399"/>
      <c r="I5513" s="303">
        <f>SUM(I5511:I5512)</f>
        <v>91253.971966666664</v>
      </c>
    </row>
    <row r="5514" spans="1:10" ht="15" customHeight="1">
      <c r="A5514" s="333"/>
      <c r="B5514" s="113"/>
      <c r="C5514" s="920"/>
      <c r="D5514" s="461"/>
      <c r="E5514" s="461"/>
      <c r="F5514" s="461"/>
      <c r="G5514" s="461"/>
      <c r="H5514" s="461"/>
      <c r="I5514" s="921"/>
      <c r="J5514" s="47"/>
    </row>
    <row r="5515" spans="1:10" ht="15" customHeight="1">
      <c r="A5515" s="333"/>
      <c r="C5515" s="579" t="s">
        <v>1659</v>
      </c>
      <c r="D5515" s="291" t="s">
        <v>1660</v>
      </c>
      <c r="E5515" s="727"/>
      <c r="F5515" s="727"/>
      <c r="G5515" s="727"/>
      <c r="H5515" s="731"/>
      <c r="I5515" s="188">
        <f>ROUNDDOWN(I5528,-2)</f>
        <v>96700</v>
      </c>
    </row>
    <row r="5516" spans="1:10" ht="15" customHeight="1">
      <c r="A5516" s="333"/>
      <c r="C5516" s="189" t="s">
        <v>65</v>
      </c>
      <c r="D5516" s="190" t="s">
        <v>66</v>
      </c>
      <c r="E5516" s="190" t="s">
        <v>772</v>
      </c>
      <c r="F5516" s="190" t="s">
        <v>669</v>
      </c>
      <c r="G5516" s="190" t="s">
        <v>67</v>
      </c>
      <c r="H5516" s="190" t="s">
        <v>670</v>
      </c>
      <c r="I5516" s="482" t="s">
        <v>671</v>
      </c>
    </row>
    <row r="5517" spans="1:10" ht="15" customHeight="1">
      <c r="A5517" s="333"/>
      <c r="C5517" s="193" t="s">
        <v>69</v>
      </c>
      <c r="D5517" s="194" t="s">
        <v>672</v>
      </c>
      <c r="E5517" s="194"/>
      <c r="F5517" s="717"/>
      <c r="G5517" s="717"/>
      <c r="H5517" s="717"/>
      <c r="I5517" s="591"/>
    </row>
    <row r="5518" spans="1:10" ht="15" customHeight="1">
      <c r="A5518" s="333"/>
      <c r="C5518" s="199">
        <v>1</v>
      </c>
      <c r="D5518" s="195" t="s">
        <v>106</v>
      </c>
      <c r="E5518" s="200" t="s">
        <v>14</v>
      </c>
      <c r="F5518" s="200" t="s">
        <v>10</v>
      </c>
      <c r="G5518" s="201">
        <v>0.36699999999999999</v>
      </c>
      <c r="H5518" s="62">
        <v>186000</v>
      </c>
      <c r="I5518" s="203">
        <f t="shared" ref="I5518:I5520" si="52">G5518*H5518</f>
        <v>68262</v>
      </c>
    </row>
    <row r="5519" spans="1:10" ht="15" customHeight="1">
      <c r="A5519" s="333"/>
      <c r="C5519" s="199">
        <v>2</v>
      </c>
      <c r="D5519" s="195" t="s">
        <v>119</v>
      </c>
      <c r="E5519" s="200" t="s">
        <v>30</v>
      </c>
      <c r="F5519" s="200" t="s">
        <v>10</v>
      </c>
      <c r="G5519" s="201">
        <v>7.3999999999999996E-2</v>
      </c>
      <c r="H5519" s="62">
        <v>196000</v>
      </c>
      <c r="I5519" s="203">
        <f t="shared" si="52"/>
        <v>14504</v>
      </c>
    </row>
    <row r="5520" spans="1:10" ht="15" customHeight="1">
      <c r="A5520" s="333"/>
      <c r="C5520" s="250">
        <v>3</v>
      </c>
      <c r="D5520" s="195" t="s">
        <v>31</v>
      </c>
      <c r="E5520" s="200" t="s">
        <v>32</v>
      </c>
      <c r="F5520" s="200" t="s">
        <v>10</v>
      </c>
      <c r="G5520" s="201">
        <v>2.5000000000000001E-2</v>
      </c>
      <c r="H5520" s="62">
        <v>206000</v>
      </c>
      <c r="I5520" s="203">
        <f t="shared" si="52"/>
        <v>5150</v>
      </c>
    </row>
    <row r="5521" spans="1:10" ht="15" customHeight="1">
      <c r="A5521" s="333"/>
      <c r="C5521" s="204" t="s">
        <v>708</v>
      </c>
      <c r="D5521" s="215"/>
      <c r="E5521" s="216"/>
      <c r="F5521" s="216"/>
      <c r="G5521" s="681"/>
      <c r="H5521" s="466"/>
      <c r="I5521" s="208">
        <f>SUM(I5518:I5520)</f>
        <v>87916</v>
      </c>
    </row>
    <row r="5522" spans="1:10" ht="15" customHeight="1">
      <c r="A5522" s="333"/>
      <c r="C5522" s="193" t="s">
        <v>72</v>
      </c>
      <c r="D5522" s="194" t="s">
        <v>73</v>
      </c>
      <c r="E5522" s="195"/>
      <c r="F5522" s="196"/>
      <c r="G5522" s="196"/>
      <c r="H5522" s="196"/>
      <c r="I5522" s="464"/>
    </row>
    <row r="5523" spans="1:10" ht="15" customHeight="1">
      <c r="A5523" s="333"/>
      <c r="C5523" s="204" t="s">
        <v>85</v>
      </c>
      <c r="D5523" s="215"/>
      <c r="E5523" s="216"/>
      <c r="F5523" s="216"/>
      <c r="G5523" s="216"/>
      <c r="H5523" s="466"/>
      <c r="I5523" s="208">
        <f>SUM(I5522)</f>
        <v>0</v>
      </c>
    </row>
    <row r="5524" spans="1:10" ht="15" customHeight="1">
      <c r="A5524" s="333"/>
      <c r="C5524" s="193" t="s">
        <v>86</v>
      </c>
      <c r="D5524" s="194" t="s">
        <v>87</v>
      </c>
      <c r="E5524" s="195"/>
      <c r="F5524" s="196"/>
      <c r="G5524" s="196"/>
      <c r="H5524" s="196"/>
      <c r="I5524" s="464"/>
    </row>
    <row r="5525" spans="1:10" ht="15" customHeight="1">
      <c r="A5525" s="333"/>
      <c r="C5525" s="204" t="s">
        <v>88</v>
      </c>
      <c r="D5525" s="664"/>
      <c r="E5525" s="666"/>
      <c r="F5525" s="666"/>
      <c r="G5525" s="666"/>
      <c r="H5525" s="948"/>
      <c r="I5525" s="467">
        <f>SUM(I5524:I5524)</f>
        <v>0</v>
      </c>
    </row>
    <row r="5526" spans="1:10" ht="15" customHeight="1">
      <c r="A5526" s="333"/>
      <c r="C5526" s="220" t="s">
        <v>89</v>
      </c>
      <c r="D5526" s="221" t="s">
        <v>90</v>
      </c>
      <c r="E5526" s="222"/>
      <c r="F5526" s="222"/>
      <c r="G5526" s="222"/>
      <c r="H5526" s="776"/>
      <c r="I5526" s="777">
        <f>I5525+I5523+I5521</f>
        <v>87916</v>
      </c>
    </row>
    <row r="5527" spans="1:10" ht="15" customHeight="1">
      <c r="A5527" s="333"/>
      <c r="C5527" s="227" t="s">
        <v>91</v>
      </c>
      <c r="D5527" s="228" t="s">
        <v>977</v>
      </c>
      <c r="E5527" s="229"/>
      <c r="F5527" s="229"/>
      <c r="G5527" s="313"/>
      <c r="H5527" s="226">
        <f>$M$3</f>
        <v>0.1</v>
      </c>
      <c r="I5527" s="224">
        <f>I5526*H5527</f>
        <v>8791.6</v>
      </c>
    </row>
    <row r="5528" spans="1:10" ht="15" customHeight="1">
      <c r="A5528" s="333"/>
      <c r="C5528" s="316" t="s">
        <v>93</v>
      </c>
      <c r="D5528" s="317" t="s">
        <v>94</v>
      </c>
      <c r="E5528" s="244"/>
      <c r="F5528" s="244"/>
      <c r="G5528" s="244"/>
      <c r="H5528" s="399"/>
      <c r="I5528" s="303">
        <f>SUM(I5526:I5527)</f>
        <v>96707.6</v>
      </c>
    </row>
    <row r="5529" spans="1:10" ht="15" customHeight="1">
      <c r="A5529" s="333"/>
      <c r="C5529" s="920"/>
      <c r="D5529" s="461"/>
      <c r="E5529" s="461"/>
      <c r="F5529" s="461"/>
      <c r="G5529" s="461"/>
      <c r="H5529" s="461"/>
      <c r="I5529" s="921"/>
    </row>
    <row r="5530" spans="1:10" ht="15" customHeight="1">
      <c r="A5530" s="333"/>
      <c r="C5530" s="920"/>
      <c r="D5530" s="461"/>
      <c r="E5530" s="461"/>
      <c r="F5530" s="461"/>
      <c r="G5530" s="461"/>
      <c r="H5530" s="461"/>
      <c r="I5530" s="921"/>
    </row>
    <row r="5531" spans="1:10" ht="15" customHeight="1">
      <c r="A5531" s="333"/>
      <c r="C5531" s="574" t="s">
        <v>1661</v>
      </c>
      <c r="D5531" s="727" t="s">
        <v>1662</v>
      </c>
      <c r="E5531" s="727"/>
      <c r="F5531" s="727"/>
      <c r="G5531" s="727"/>
      <c r="H5531" s="731"/>
      <c r="I5531" s="188">
        <f>ROUNDDOWN(I5545,-2)</f>
        <v>108600</v>
      </c>
    </row>
    <row r="5532" spans="1:10" ht="15" customHeight="1">
      <c r="A5532" s="333"/>
      <c r="B5532" s="113"/>
      <c r="C5532" s="189" t="s">
        <v>65</v>
      </c>
      <c r="D5532" s="190" t="s">
        <v>66</v>
      </c>
      <c r="E5532" s="190" t="s">
        <v>772</v>
      </c>
      <c r="F5532" s="190" t="s">
        <v>669</v>
      </c>
      <c r="G5532" s="190" t="s">
        <v>67</v>
      </c>
      <c r="H5532" s="190" t="s">
        <v>670</v>
      </c>
      <c r="I5532" s="482" t="s">
        <v>671</v>
      </c>
      <c r="J5532" s="47"/>
    </row>
    <row r="5533" spans="1:10" ht="15" customHeight="1">
      <c r="A5533" s="333"/>
      <c r="C5533" s="193" t="s">
        <v>69</v>
      </c>
      <c r="D5533" s="194" t="s">
        <v>672</v>
      </c>
      <c r="E5533" s="194"/>
      <c r="F5533" s="717"/>
      <c r="G5533" s="717"/>
      <c r="H5533" s="717"/>
      <c r="I5533" s="591"/>
    </row>
    <row r="5534" spans="1:10" ht="15" customHeight="1">
      <c r="A5534" s="333"/>
      <c r="C5534" s="250">
        <v>1</v>
      </c>
      <c r="D5534" s="195" t="s">
        <v>8</v>
      </c>
      <c r="E5534" s="200" t="s">
        <v>9</v>
      </c>
      <c r="F5534" s="210" t="s">
        <v>1018</v>
      </c>
      <c r="G5534" s="214">
        <v>0.22</v>
      </c>
      <c r="H5534" s="62">
        <v>176000</v>
      </c>
      <c r="I5534" s="203">
        <f t="shared" ref="I5534:I5537" si="53">G5534*H5534</f>
        <v>38720</v>
      </c>
    </row>
    <row r="5535" spans="1:10" ht="15" customHeight="1">
      <c r="A5535" s="333"/>
      <c r="C5535" s="199">
        <v>2</v>
      </c>
      <c r="D5535" s="195" t="s">
        <v>159</v>
      </c>
      <c r="E5535" s="200" t="s">
        <v>14</v>
      </c>
      <c r="F5535" s="200" t="s">
        <v>10</v>
      </c>
      <c r="G5535" s="201">
        <v>2.1999999999999999E-2</v>
      </c>
      <c r="H5535" s="62">
        <v>186000</v>
      </c>
      <c r="I5535" s="203">
        <f t="shared" si="53"/>
        <v>4091.9999999999995</v>
      </c>
    </row>
    <row r="5536" spans="1:10" ht="15" customHeight="1">
      <c r="A5536" s="333"/>
      <c r="C5536" s="199">
        <v>3</v>
      </c>
      <c r="D5536" s="195" t="s">
        <v>160</v>
      </c>
      <c r="E5536" s="200" t="s">
        <v>14</v>
      </c>
      <c r="F5536" s="200" t="s">
        <v>10</v>
      </c>
      <c r="G5536" s="201">
        <v>0.22</v>
      </c>
      <c r="H5536" s="62">
        <v>186000</v>
      </c>
      <c r="I5536" s="203">
        <f t="shared" si="53"/>
        <v>40920</v>
      </c>
    </row>
    <row r="5537" spans="1:10" ht="15" customHeight="1">
      <c r="A5537" s="333"/>
      <c r="C5537" s="250">
        <v>4</v>
      </c>
      <c r="D5537" s="195" t="s">
        <v>31</v>
      </c>
      <c r="E5537" s="200" t="s">
        <v>32</v>
      </c>
      <c r="F5537" s="200" t="s">
        <v>10</v>
      </c>
      <c r="G5537" s="201">
        <v>7.2999999999999995E-2</v>
      </c>
      <c r="H5537" s="62">
        <v>206000</v>
      </c>
      <c r="I5537" s="203">
        <f t="shared" si="53"/>
        <v>15037.999999999998</v>
      </c>
    </row>
    <row r="5538" spans="1:10" ht="15" customHeight="1">
      <c r="A5538" s="333"/>
      <c r="C5538" s="204" t="s">
        <v>708</v>
      </c>
      <c r="D5538" s="215"/>
      <c r="E5538" s="215"/>
      <c r="F5538" s="216"/>
      <c r="G5538" s="681"/>
      <c r="H5538" s="466"/>
      <c r="I5538" s="208">
        <f>SUM(I5534:I5537)</f>
        <v>98770</v>
      </c>
    </row>
    <row r="5539" spans="1:10" ht="15" customHeight="1">
      <c r="A5539" s="333"/>
      <c r="C5539" s="193" t="s">
        <v>72</v>
      </c>
      <c r="D5539" s="194" t="s">
        <v>73</v>
      </c>
      <c r="E5539" s="194"/>
      <c r="F5539" s="196"/>
      <c r="G5539" s="196"/>
      <c r="H5539" s="196"/>
      <c r="I5539" s="464"/>
    </row>
    <row r="5540" spans="1:10" ht="15" customHeight="1">
      <c r="A5540" s="333"/>
      <c r="C5540" s="204" t="s">
        <v>85</v>
      </c>
      <c r="D5540" s="215"/>
      <c r="E5540" s="215"/>
      <c r="F5540" s="216"/>
      <c r="G5540" s="216"/>
      <c r="H5540" s="466"/>
      <c r="I5540" s="208">
        <f>SUM(I5539)</f>
        <v>0</v>
      </c>
    </row>
    <row r="5541" spans="1:10" ht="15" customHeight="1">
      <c r="A5541" s="333"/>
      <c r="C5541" s="193" t="s">
        <v>86</v>
      </c>
      <c r="D5541" s="194" t="s">
        <v>87</v>
      </c>
      <c r="E5541" s="194"/>
      <c r="F5541" s="196"/>
      <c r="G5541" s="196"/>
      <c r="H5541" s="196"/>
      <c r="I5541" s="464"/>
    </row>
    <row r="5542" spans="1:10" ht="15" customHeight="1">
      <c r="A5542" s="333"/>
      <c r="C5542" s="204" t="s">
        <v>88</v>
      </c>
      <c r="D5542" s="664"/>
      <c r="E5542" s="664"/>
      <c r="F5542" s="666"/>
      <c r="G5542" s="666"/>
      <c r="H5542" s="948"/>
      <c r="I5542" s="467">
        <f>SUM(I5541:I5541)</f>
        <v>0</v>
      </c>
    </row>
    <row r="5543" spans="1:10" ht="15" customHeight="1">
      <c r="A5543" s="333"/>
      <c r="C5543" s="220" t="s">
        <v>89</v>
      </c>
      <c r="D5543" s="221" t="s">
        <v>90</v>
      </c>
      <c r="E5543" s="682"/>
      <c r="F5543" s="222"/>
      <c r="G5543" s="222"/>
      <c r="H5543" s="776"/>
      <c r="I5543" s="777">
        <f>I5542+I5540+I5538</f>
        <v>98770</v>
      </c>
    </row>
    <row r="5544" spans="1:10" ht="15" customHeight="1">
      <c r="A5544" s="333"/>
      <c r="C5544" s="227" t="s">
        <v>91</v>
      </c>
      <c r="D5544" s="228" t="s">
        <v>977</v>
      </c>
      <c r="E5544" s="684"/>
      <c r="F5544" s="229"/>
      <c r="G5544" s="313"/>
      <c r="H5544" s="226">
        <f>$M$3</f>
        <v>0.1</v>
      </c>
      <c r="I5544" s="224">
        <f>I5543*H5544</f>
        <v>9877</v>
      </c>
    </row>
    <row r="5545" spans="1:10" ht="15" customHeight="1">
      <c r="A5545" s="333"/>
      <c r="C5545" s="316" t="s">
        <v>93</v>
      </c>
      <c r="D5545" s="317" t="s">
        <v>94</v>
      </c>
      <c r="E5545" s="323"/>
      <c r="F5545" s="244"/>
      <c r="G5545" s="244"/>
      <c r="H5545" s="399"/>
      <c r="I5545" s="303">
        <f>SUM(I5543:I5544)</f>
        <v>108647</v>
      </c>
    </row>
    <row r="5546" spans="1:10" ht="15" customHeight="1">
      <c r="A5546" s="333"/>
      <c r="C5546" s="920"/>
      <c r="D5546" s="461"/>
      <c r="E5546" s="461"/>
      <c r="F5546" s="461"/>
      <c r="G5546" s="461"/>
      <c r="H5546" s="461"/>
      <c r="I5546" s="921"/>
    </row>
    <row r="5547" spans="1:10" ht="15" customHeight="1">
      <c r="A5547" s="333"/>
      <c r="C5547" s="920"/>
      <c r="D5547" s="461"/>
      <c r="E5547" s="461"/>
      <c r="F5547" s="461"/>
      <c r="G5547" s="461"/>
      <c r="H5547" s="461"/>
      <c r="I5547" s="921"/>
    </row>
    <row r="5548" spans="1:10" ht="15" customHeight="1">
      <c r="A5548" s="333"/>
      <c r="C5548" s="553" t="s">
        <v>1663</v>
      </c>
      <c r="D5548" s="580" t="s">
        <v>1664</v>
      </c>
      <c r="E5548" s="461"/>
      <c r="F5548" s="461"/>
      <c r="G5548" s="461"/>
      <c r="H5548" s="461"/>
      <c r="I5548" s="921"/>
    </row>
    <row r="5549" spans="1:10" ht="15" customHeight="1">
      <c r="A5549" s="333"/>
      <c r="C5549" s="574" t="s">
        <v>1665</v>
      </c>
      <c r="D5549" s="1311" t="s">
        <v>1666</v>
      </c>
      <c r="E5549" s="1312"/>
      <c r="F5549" s="1312"/>
      <c r="G5549" s="1312"/>
      <c r="H5549" s="1313"/>
      <c r="I5549" s="188">
        <f>ROUNDDOWN(I5567,-2)</f>
        <v>152400</v>
      </c>
    </row>
    <row r="5550" spans="1:10" ht="15" customHeight="1">
      <c r="A5550" s="333"/>
      <c r="B5550" s="113"/>
      <c r="C5550" s="189" t="s">
        <v>65</v>
      </c>
      <c r="D5550" s="190" t="s">
        <v>66</v>
      </c>
      <c r="E5550" s="190" t="s">
        <v>772</v>
      </c>
      <c r="F5550" s="190" t="s">
        <v>669</v>
      </c>
      <c r="G5550" s="190" t="s">
        <v>67</v>
      </c>
      <c r="H5550" s="190" t="s">
        <v>670</v>
      </c>
      <c r="I5550" s="482" t="s">
        <v>671</v>
      </c>
      <c r="J5550" s="47"/>
    </row>
    <row r="5551" spans="1:10" ht="15" customHeight="1">
      <c r="A5551" s="333"/>
      <c r="C5551" s="193" t="s">
        <v>69</v>
      </c>
      <c r="D5551" s="194" t="s">
        <v>672</v>
      </c>
      <c r="E5551" s="194"/>
      <c r="F5551" s="717"/>
      <c r="G5551" s="717"/>
      <c r="H5551" s="717"/>
      <c r="I5551" s="591"/>
    </row>
    <row r="5552" spans="1:10" ht="15" customHeight="1">
      <c r="A5552" s="333"/>
      <c r="C5552" s="250">
        <v>1</v>
      </c>
      <c r="D5552" s="195" t="s">
        <v>8</v>
      </c>
      <c r="E5552" s="200" t="s">
        <v>9</v>
      </c>
      <c r="F5552" s="210" t="s">
        <v>1018</v>
      </c>
      <c r="G5552" s="214">
        <v>0.13200000000000001</v>
      </c>
      <c r="H5552" s="62">
        <v>176000</v>
      </c>
      <c r="I5552" s="203">
        <f t="shared" ref="I5552:I5555" si="54">G5552*H5552</f>
        <v>23232</v>
      </c>
    </row>
    <row r="5553" spans="1:10" ht="15" customHeight="1">
      <c r="A5553" s="333"/>
      <c r="C5553" s="199">
        <v>2</v>
      </c>
      <c r="D5553" s="195" t="s">
        <v>106</v>
      </c>
      <c r="E5553" s="200" t="s">
        <v>14</v>
      </c>
      <c r="F5553" s="200" t="s">
        <v>10</v>
      </c>
      <c r="G5553" s="201">
        <v>2.1999999999999999E-2</v>
      </c>
      <c r="H5553" s="62">
        <v>186000</v>
      </c>
      <c r="I5553" s="203">
        <f t="shared" si="54"/>
        <v>4091.9999999999995</v>
      </c>
    </row>
    <row r="5554" spans="1:10" ht="15" customHeight="1">
      <c r="A5554" s="333"/>
      <c r="C5554" s="199">
        <v>3</v>
      </c>
      <c r="D5554" s="195" t="s">
        <v>119</v>
      </c>
      <c r="E5554" s="200" t="s">
        <v>30</v>
      </c>
      <c r="F5554" s="200" t="s">
        <v>10</v>
      </c>
      <c r="G5554" s="201">
        <v>2E-3</v>
      </c>
      <c r="H5554" s="62">
        <v>196000</v>
      </c>
      <c r="I5554" s="203">
        <f t="shared" si="54"/>
        <v>392</v>
      </c>
    </row>
    <row r="5555" spans="1:10" ht="15" customHeight="1">
      <c r="A5555" s="333"/>
      <c r="C5555" s="250">
        <v>4</v>
      </c>
      <c r="D5555" s="195" t="s">
        <v>31</v>
      </c>
      <c r="E5555" s="200" t="s">
        <v>32</v>
      </c>
      <c r="F5555" s="200" t="s">
        <v>10</v>
      </c>
      <c r="G5555" s="201">
        <v>1E-3</v>
      </c>
      <c r="H5555" s="62">
        <v>206000</v>
      </c>
      <c r="I5555" s="203">
        <f t="shared" si="54"/>
        <v>206</v>
      </c>
    </row>
    <row r="5556" spans="1:10" ht="15" customHeight="1">
      <c r="A5556" s="333"/>
      <c r="C5556" s="204" t="s">
        <v>708</v>
      </c>
      <c r="D5556" s="215"/>
      <c r="E5556" s="216"/>
      <c r="F5556" s="216"/>
      <c r="G5556" s="681"/>
      <c r="H5556" s="466"/>
      <c r="I5556" s="208">
        <f>SUM(I5552:I5555)</f>
        <v>27922</v>
      </c>
    </row>
    <row r="5557" spans="1:10" ht="15" customHeight="1">
      <c r="A5557" s="333"/>
      <c r="C5557" s="193" t="s">
        <v>72</v>
      </c>
      <c r="D5557" s="194" t="s">
        <v>73</v>
      </c>
      <c r="E5557" s="195"/>
      <c r="F5557" s="196"/>
      <c r="G5557" s="196"/>
      <c r="H5557" s="196"/>
      <c r="I5557" s="464"/>
    </row>
    <row r="5558" spans="1:10" ht="15" customHeight="1">
      <c r="A5558" s="333"/>
      <c r="C5558" s="509">
        <v>1</v>
      </c>
      <c r="D5558" s="195" t="s">
        <v>659</v>
      </c>
      <c r="E5558" s="195"/>
      <c r="F5558" s="210" t="s">
        <v>120</v>
      </c>
      <c r="G5558" s="211">
        <v>26.08</v>
      </c>
      <c r="H5558" s="202">
        <f>BAHAN!$G$449</f>
        <v>1820</v>
      </c>
      <c r="I5558" s="203">
        <f>G5558*H5558</f>
        <v>47465.599999999999</v>
      </c>
    </row>
    <row r="5559" spans="1:10" ht="15" customHeight="1">
      <c r="A5559" s="333"/>
      <c r="C5559" s="509">
        <v>2</v>
      </c>
      <c r="D5559" s="195" t="s">
        <v>660</v>
      </c>
      <c r="E5559" s="195"/>
      <c r="F5559" s="210" t="s">
        <v>120</v>
      </c>
      <c r="G5559" s="211">
        <v>60.8</v>
      </c>
      <c r="H5559" s="202">
        <f>BAHAN!$G$260</f>
        <v>474.42857142857144</v>
      </c>
      <c r="I5559" s="203">
        <f>G5559*H5559</f>
        <v>28845.257142857143</v>
      </c>
    </row>
    <row r="5560" spans="1:10" ht="15" customHeight="1">
      <c r="A5560" s="333"/>
      <c r="C5560" s="629">
        <v>3</v>
      </c>
      <c r="D5560" s="308" t="s">
        <v>661</v>
      </c>
      <c r="E5560" s="308"/>
      <c r="F5560" s="309" t="s">
        <v>120</v>
      </c>
      <c r="G5560" s="959">
        <v>82.32</v>
      </c>
      <c r="H5560" s="252">
        <f>BAHAN!$G$192</f>
        <v>396.63703703703703</v>
      </c>
      <c r="I5560" s="631">
        <f>G5560*H5560</f>
        <v>32651.160888888884</v>
      </c>
    </row>
    <row r="5561" spans="1:10" ht="15" customHeight="1">
      <c r="A5561" s="333"/>
      <c r="C5561" s="629">
        <v>4</v>
      </c>
      <c r="D5561" s="308" t="s">
        <v>141</v>
      </c>
      <c r="E5561" s="308"/>
      <c r="F5561" s="309" t="s">
        <v>493</v>
      </c>
      <c r="G5561" s="959">
        <v>17.2</v>
      </c>
      <c r="H5561" s="252">
        <f>BAHAN!$G$6</f>
        <v>100</v>
      </c>
      <c r="I5561" s="631">
        <f>G5561*H5561</f>
        <v>1720</v>
      </c>
    </row>
    <row r="5562" spans="1:10" ht="15" customHeight="1">
      <c r="A5562" s="333"/>
      <c r="C5562" s="204" t="s">
        <v>85</v>
      </c>
      <c r="D5562" s="215"/>
      <c r="E5562" s="216"/>
      <c r="F5562" s="216"/>
      <c r="G5562" s="216"/>
      <c r="H5562" s="466"/>
      <c r="I5562" s="208">
        <f>SUM(I5558:I5561)</f>
        <v>110682.01803174603</v>
      </c>
    </row>
    <row r="5563" spans="1:10" ht="15" customHeight="1">
      <c r="A5563" s="333"/>
      <c r="C5563" s="193" t="s">
        <v>86</v>
      </c>
      <c r="D5563" s="194" t="s">
        <v>87</v>
      </c>
      <c r="E5563" s="195"/>
      <c r="F5563" s="196"/>
      <c r="G5563" s="196"/>
      <c r="H5563" s="196"/>
      <c r="I5563" s="464"/>
    </row>
    <row r="5564" spans="1:10" ht="15" customHeight="1">
      <c r="A5564" s="333"/>
      <c r="C5564" s="204" t="s">
        <v>88</v>
      </c>
      <c r="D5564" s="664"/>
      <c r="E5564" s="666"/>
      <c r="F5564" s="666"/>
      <c r="G5564" s="666"/>
      <c r="H5564" s="948"/>
      <c r="I5564" s="467">
        <f>SUM(I5563:I5563)</f>
        <v>0</v>
      </c>
    </row>
    <row r="5565" spans="1:10" ht="15" customHeight="1">
      <c r="A5565" s="333"/>
      <c r="C5565" s="220" t="s">
        <v>89</v>
      </c>
      <c r="D5565" s="221" t="s">
        <v>90</v>
      </c>
      <c r="E5565" s="222"/>
      <c r="F5565" s="222"/>
      <c r="G5565" s="222"/>
      <c r="H5565" s="776"/>
      <c r="I5565" s="777">
        <f>I5564+I5562+I5556</f>
        <v>138604.01803174603</v>
      </c>
    </row>
    <row r="5566" spans="1:10" ht="15" customHeight="1">
      <c r="A5566" s="333"/>
      <c r="C5566" s="227" t="s">
        <v>91</v>
      </c>
      <c r="D5566" s="228" t="s">
        <v>977</v>
      </c>
      <c r="E5566" s="229"/>
      <c r="F5566" s="229"/>
      <c r="G5566" s="313"/>
      <c r="H5566" s="226">
        <f>$M$3</f>
        <v>0.1</v>
      </c>
      <c r="I5566" s="224">
        <f>I5565*H5566</f>
        <v>13860.401803174604</v>
      </c>
    </row>
    <row r="5567" spans="1:10" ht="15" customHeight="1">
      <c r="A5567" s="333"/>
      <c r="C5567" s="316" t="s">
        <v>93</v>
      </c>
      <c r="D5567" s="317" t="s">
        <v>94</v>
      </c>
      <c r="E5567" s="244"/>
      <c r="F5567" s="244"/>
      <c r="G5567" s="244"/>
      <c r="H5567" s="399"/>
      <c r="I5567" s="303">
        <f>SUM(I5565:I5566)</f>
        <v>152464.41983492064</v>
      </c>
    </row>
    <row r="5568" spans="1:10" ht="15" customHeight="1">
      <c r="A5568" s="333"/>
      <c r="B5568" s="113"/>
      <c r="C5568" s="920"/>
      <c r="D5568" s="461"/>
      <c r="E5568" s="461"/>
      <c r="F5568" s="461"/>
      <c r="G5568" s="461"/>
      <c r="H5568" s="461"/>
      <c r="I5568" s="921"/>
      <c r="J5568" s="47"/>
    </row>
    <row r="5569" spans="1:9" ht="15" customHeight="1">
      <c r="A5569" s="333"/>
      <c r="C5569" s="920"/>
      <c r="D5569" s="461"/>
      <c r="E5569" s="461"/>
      <c r="F5569" s="461"/>
      <c r="G5569" s="461"/>
      <c r="H5569" s="461"/>
      <c r="I5569" s="921"/>
    </row>
    <row r="5570" spans="1:9" ht="15" customHeight="1">
      <c r="A5570" s="333"/>
      <c r="C5570" s="574" t="s">
        <v>1667</v>
      </c>
      <c r="D5570" s="1311" t="s">
        <v>1668</v>
      </c>
      <c r="E5570" s="1312"/>
      <c r="F5570" s="1312"/>
      <c r="G5570" s="1312"/>
      <c r="H5570" s="1313"/>
      <c r="I5570" s="960">
        <f>ROUNDDOWN(I5588,-2)</f>
        <v>190700</v>
      </c>
    </row>
    <row r="5571" spans="1:9" ht="15" customHeight="1">
      <c r="A5571" s="333"/>
      <c r="C5571" s="189" t="s">
        <v>65</v>
      </c>
      <c r="D5571" s="190" t="s">
        <v>66</v>
      </c>
      <c r="E5571" s="190" t="s">
        <v>772</v>
      </c>
      <c r="F5571" s="190" t="s">
        <v>669</v>
      </c>
      <c r="G5571" s="190" t="s">
        <v>67</v>
      </c>
      <c r="H5571" s="190" t="s">
        <v>670</v>
      </c>
      <c r="I5571" s="482" t="s">
        <v>671</v>
      </c>
    </row>
    <row r="5572" spans="1:9" ht="15" customHeight="1">
      <c r="A5572" s="333"/>
      <c r="C5572" s="193" t="s">
        <v>69</v>
      </c>
      <c r="D5572" s="194" t="s">
        <v>672</v>
      </c>
      <c r="E5572" s="194"/>
      <c r="F5572" s="717"/>
      <c r="G5572" s="717"/>
      <c r="H5572" s="717"/>
      <c r="I5572" s="591"/>
    </row>
    <row r="5573" spans="1:9" ht="15" customHeight="1">
      <c r="A5573" s="333"/>
      <c r="C5573" s="250">
        <v>1</v>
      </c>
      <c r="D5573" s="195" t="s">
        <v>8</v>
      </c>
      <c r="E5573" s="200" t="s">
        <v>9</v>
      </c>
      <c r="F5573" s="210" t="s">
        <v>1018</v>
      </c>
      <c r="G5573" s="214">
        <v>0.16500000000000001</v>
      </c>
      <c r="H5573" s="62">
        <v>176000</v>
      </c>
      <c r="I5573" s="203">
        <f t="shared" ref="I5573:I5576" si="55">G5573*H5573</f>
        <v>29040</v>
      </c>
    </row>
    <row r="5574" spans="1:9" ht="15" customHeight="1">
      <c r="A5574" s="333"/>
      <c r="C5574" s="199">
        <v>2</v>
      </c>
      <c r="D5574" s="195" t="s">
        <v>106</v>
      </c>
      <c r="E5574" s="200" t="s">
        <v>14</v>
      </c>
      <c r="F5574" s="200" t="s">
        <v>10</v>
      </c>
      <c r="G5574" s="201">
        <v>2.8000000000000001E-2</v>
      </c>
      <c r="H5574" s="62">
        <v>186000</v>
      </c>
      <c r="I5574" s="203">
        <f t="shared" si="55"/>
        <v>5208</v>
      </c>
    </row>
    <row r="5575" spans="1:9" ht="15" customHeight="1">
      <c r="A5575" s="333"/>
      <c r="C5575" s="199">
        <v>3</v>
      </c>
      <c r="D5575" s="195" t="s">
        <v>119</v>
      </c>
      <c r="E5575" s="200" t="s">
        <v>30</v>
      </c>
      <c r="F5575" s="200" t="s">
        <v>10</v>
      </c>
      <c r="G5575" s="201">
        <v>3.0000000000000001E-3</v>
      </c>
      <c r="H5575" s="62">
        <v>196000</v>
      </c>
      <c r="I5575" s="203">
        <f t="shared" si="55"/>
        <v>588</v>
      </c>
    </row>
    <row r="5576" spans="1:9" ht="15" customHeight="1">
      <c r="A5576" s="333"/>
      <c r="C5576" s="250">
        <v>4</v>
      </c>
      <c r="D5576" s="195" t="s">
        <v>31</v>
      </c>
      <c r="E5576" s="200" t="s">
        <v>32</v>
      </c>
      <c r="F5576" s="200" t="s">
        <v>10</v>
      </c>
      <c r="G5576" s="201">
        <v>1E-3</v>
      </c>
      <c r="H5576" s="62">
        <v>206000</v>
      </c>
      <c r="I5576" s="203">
        <f t="shared" si="55"/>
        <v>206</v>
      </c>
    </row>
    <row r="5577" spans="1:9" ht="15" customHeight="1">
      <c r="A5577" s="333"/>
      <c r="C5577" s="204" t="s">
        <v>708</v>
      </c>
      <c r="D5577" s="215"/>
      <c r="E5577" s="216"/>
      <c r="F5577" s="216"/>
      <c r="G5577" s="681"/>
      <c r="H5577" s="466"/>
      <c r="I5577" s="208">
        <f>SUM(I5573:I5576)</f>
        <v>35042</v>
      </c>
    </row>
    <row r="5578" spans="1:9" ht="15" customHeight="1">
      <c r="A5578" s="333"/>
      <c r="C5578" s="961" t="s">
        <v>72</v>
      </c>
      <c r="D5578" s="962" t="s">
        <v>73</v>
      </c>
      <c r="E5578" s="308"/>
      <c r="F5578" s="308"/>
      <c r="G5578" s="308"/>
      <c r="H5578" s="308"/>
      <c r="I5578" s="963"/>
    </row>
    <row r="5579" spans="1:9" ht="15" customHeight="1">
      <c r="A5579" s="333"/>
      <c r="C5579" s="629">
        <v>1</v>
      </c>
      <c r="D5579" s="308" t="s">
        <v>659</v>
      </c>
      <c r="E5579" s="308"/>
      <c r="F5579" s="309" t="s">
        <v>120</v>
      </c>
      <c r="G5579" s="959">
        <v>32.6</v>
      </c>
      <c r="H5579" s="202">
        <f>BAHAN!$G$449</f>
        <v>1820</v>
      </c>
      <c r="I5579" s="631">
        <f>G5579*H5579</f>
        <v>59332</v>
      </c>
    </row>
    <row r="5580" spans="1:9" ht="15" customHeight="1">
      <c r="A5580" s="333"/>
      <c r="C5580" s="629">
        <v>2</v>
      </c>
      <c r="D5580" s="308" t="s">
        <v>660</v>
      </c>
      <c r="E5580" s="308"/>
      <c r="F5580" s="309" t="s">
        <v>120</v>
      </c>
      <c r="G5580" s="959">
        <v>76</v>
      </c>
      <c r="H5580" s="202">
        <f>BAHAN!$G$260</f>
        <v>474.42857142857144</v>
      </c>
      <c r="I5580" s="631">
        <f>G5580*H5580</f>
        <v>36056.571428571428</v>
      </c>
    </row>
    <row r="5581" spans="1:9" ht="15" customHeight="1">
      <c r="A5581" s="333"/>
      <c r="C5581" s="629">
        <v>3</v>
      </c>
      <c r="D5581" s="308" t="s">
        <v>661</v>
      </c>
      <c r="E5581" s="308"/>
      <c r="F5581" s="309" t="s">
        <v>120</v>
      </c>
      <c r="G5581" s="959">
        <v>102.9</v>
      </c>
      <c r="H5581" s="252">
        <f>BAHAN!$G$192</f>
        <v>396.63703703703703</v>
      </c>
      <c r="I5581" s="631">
        <f>G5581*H5581</f>
        <v>40813.951111111113</v>
      </c>
    </row>
    <row r="5582" spans="1:9" ht="15" customHeight="1">
      <c r="A5582" s="333"/>
      <c r="C5582" s="629">
        <v>4</v>
      </c>
      <c r="D5582" s="308" t="s">
        <v>141</v>
      </c>
      <c r="E5582" s="308"/>
      <c r="F5582" s="309" t="s">
        <v>493</v>
      </c>
      <c r="G5582" s="959">
        <v>21.5</v>
      </c>
      <c r="H5582" s="252">
        <f>BAHAN!$G$6</f>
        <v>100</v>
      </c>
      <c r="I5582" s="631">
        <f>G5582*H5582</f>
        <v>2150</v>
      </c>
    </row>
    <row r="5583" spans="1:9" ht="15" customHeight="1">
      <c r="A5583" s="333"/>
      <c r="C5583" s="204" t="s">
        <v>85</v>
      </c>
      <c r="D5583" s="215"/>
      <c r="E5583" s="216"/>
      <c r="F5583" s="216"/>
      <c r="G5583" s="216"/>
      <c r="H5583" s="466"/>
      <c r="I5583" s="208">
        <f>SUM(I5579:I5582)</f>
        <v>138352.52253968254</v>
      </c>
    </row>
    <row r="5584" spans="1:9" ht="15" customHeight="1">
      <c r="A5584" s="333"/>
      <c r="C5584" s="193" t="s">
        <v>86</v>
      </c>
      <c r="D5584" s="194" t="s">
        <v>87</v>
      </c>
      <c r="E5584" s="195"/>
      <c r="F5584" s="196"/>
      <c r="G5584" s="196"/>
      <c r="H5584" s="196"/>
      <c r="I5584" s="464"/>
    </row>
    <row r="5585" spans="1:10" ht="15" customHeight="1">
      <c r="A5585" s="333"/>
      <c r="C5585" s="204" t="s">
        <v>88</v>
      </c>
      <c r="D5585" s="664"/>
      <c r="E5585" s="666"/>
      <c r="F5585" s="666"/>
      <c r="G5585" s="666"/>
      <c r="H5585" s="948"/>
      <c r="I5585" s="467">
        <f>SUM(I5584:I5584)</f>
        <v>0</v>
      </c>
    </row>
    <row r="5586" spans="1:10" ht="15" customHeight="1">
      <c r="A5586" s="333"/>
      <c r="B5586" s="113"/>
      <c r="C5586" s="220" t="s">
        <v>89</v>
      </c>
      <c r="D5586" s="221" t="s">
        <v>90</v>
      </c>
      <c r="E5586" s="222"/>
      <c r="F5586" s="222"/>
      <c r="G5586" s="222"/>
      <c r="H5586" s="776"/>
      <c r="I5586" s="777">
        <f>I5585+I5583+I5577</f>
        <v>173394.52253968254</v>
      </c>
      <c r="J5586" s="47"/>
    </row>
    <row r="5587" spans="1:10" ht="15" customHeight="1">
      <c r="A5587" s="333"/>
      <c r="C5587" s="227" t="s">
        <v>91</v>
      </c>
      <c r="D5587" s="228" t="s">
        <v>977</v>
      </c>
      <c r="E5587" s="229"/>
      <c r="F5587" s="229"/>
      <c r="G5587" s="313"/>
      <c r="H5587" s="226">
        <f>$M$3</f>
        <v>0.1</v>
      </c>
      <c r="I5587" s="224">
        <f>I5586*H5587</f>
        <v>17339.452253968255</v>
      </c>
    </row>
    <row r="5588" spans="1:10" ht="15" customHeight="1">
      <c r="A5588" s="333"/>
      <c r="C5588" s="316" t="s">
        <v>93</v>
      </c>
      <c r="D5588" s="317" t="s">
        <v>94</v>
      </c>
      <c r="E5588" s="244"/>
      <c r="F5588" s="244"/>
      <c r="G5588" s="244"/>
      <c r="H5588" s="399"/>
      <c r="I5588" s="303">
        <f>SUM(I5586:I5587)</f>
        <v>190733.97479365079</v>
      </c>
    </row>
    <row r="5589" spans="1:10" ht="15" customHeight="1">
      <c r="A5589" s="333"/>
      <c r="C5589" s="920"/>
      <c r="D5589" s="461"/>
      <c r="E5589" s="461"/>
      <c r="F5589" s="461"/>
      <c r="G5589" s="461"/>
      <c r="H5589" s="461"/>
      <c r="I5589" s="921"/>
    </row>
    <row r="5590" spans="1:10" ht="15" customHeight="1">
      <c r="A5590" s="333"/>
      <c r="C5590" s="920"/>
      <c r="D5590" s="461"/>
      <c r="E5590" s="461"/>
      <c r="F5590" s="461"/>
      <c r="G5590" s="461"/>
      <c r="H5590" s="461"/>
      <c r="I5590" s="921"/>
    </row>
    <row r="5591" spans="1:10" ht="15" customHeight="1">
      <c r="A5591" s="333"/>
      <c r="C5591" s="574" t="s">
        <v>1669</v>
      </c>
      <c r="D5591" s="1311" t="s">
        <v>1670</v>
      </c>
      <c r="E5591" s="1312"/>
      <c r="F5591" s="1312"/>
      <c r="G5591" s="1312"/>
      <c r="H5591" s="1313"/>
      <c r="I5591" s="188">
        <f>ROUNDDOWN(I5609,-2)</f>
        <v>228500</v>
      </c>
    </row>
    <row r="5592" spans="1:10" ht="15" customHeight="1">
      <c r="A5592" s="333"/>
      <c r="C5592" s="189" t="s">
        <v>65</v>
      </c>
      <c r="D5592" s="190" t="s">
        <v>66</v>
      </c>
      <c r="E5592" s="190" t="s">
        <v>772</v>
      </c>
      <c r="F5592" s="190" t="s">
        <v>669</v>
      </c>
      <c r="G5592" s="190" t="s">
        <v>67</v>
      </c>
      <c r="H5592" s="190" t="s">
        <v>670</v>
      </c>
      <c r="I5592" s="482" t="s">
        <v>671</v>
      </c>
    </row>
    <row r="5593" spans="1:10" ht="15" customHeight="1">
      <c r="A5593" s="333"/>
      <c r="C5593" s="193" t="s">
        <v>69</v>
      </c>
      <c r="D5593" s="194" t="s">
        <v>672</v>
      </c>
      <c r="E5593" s="194"/>
      <c r="F5593" s="717"/>
      <c r="G5593" s="717"/>
      <c r="H5593" s="717"/>
      <c r="I5593" s="591"/>
    </row>
    <row r="5594" spans="1:10" ht="15" customHeight="1">
      <c r="A5594" s="333"/>
      <c r="C5594" s="250">
        <v>1</v>
      </c>
      <c r="D5594" s="195" t="s">
        <v>8</v>
      </c>
      <c r="E5594" s="200" t="s">
        <v>9</v>
      </c>
      <c r="F5594" s="210" t="s">
        <v>1018</v>
      </c>
      <c r="G5594" s="214">
        <v>0.19800000000000001</v>
      </c>
      <c r="H5594" s="62">
        <v>176000</v>
      </c>
      <c r="I5594" s="203">
        <f t="shared" ref="I5594:I5597" si="56">G5594*H5594</f>
        <v>34848</v>
      </c>
    </row>
    <row r="5595" spans="1:10" ht="15" customHeight="1">
      <c r="A5595" s="333"/>
      <c r="C5595" s="199">
        <v>2</v>
      </c>
      <c r="D5595" s="195" t="s">
        <v>106</v>
      </c>
      <c r="E5595" s="200" t="s">
        <v>14</v>
      </c>
      <c r="F5595" s="200" t="s">
        <v>10</v>
      </c>
      <c r="G5595" s="201">
        <v>3.3000000000000002E-2</v>
      </c>
      <c r="H5595" s="62">
        <v>186000</v>
      </c>
      <c r="I5595" s="203">
        <f t="shared" si="56"/>
        <v>6138</v>
      </c>
    </row>
    <row r="5596" spans="1:10" ht="15" customHeight="1">
      <c r="A5596" s="333"/>
      <c r="C5596" s="199">
        <v>3</v>
      </c>
      <c r="D5596" s="195" t="s">
        <v>119</v>
      </c>
      <c r="E5596" s="200" t="s">
        <v>30</v>
      </c>
      <c r="F5596" s="200" t="s">
        <v>10</v>
      </c>
      <c r="G5596" s="201">
        <v>3.0000000000000001E-3</v>
      </c>
      <c r="H5596" s="62">
        <v>196000</v>
      </c>
      <c r="I5596" s="203">
        <f t="shared" si="56"/>
        <v>588</v>
      </c>
    </row>
    <row r="5597" spans="1:10" ht="15" customHeight="1">
      <c r="A5597" s="333"/>
      <c r="C5597" s="250">
        <v>4</v>
      </c>
      <c r="D5597" s="195" t="s">
        <v>31</v>
      </c>
      <c r="E5597" s="200" t="s">
        <v>32</v>
      </c>
      <c r="F5597" s="200" t="s">
        <v>10</v>
      </c>
      <c r="G5597" s="201">
        <v>1E-3</v>
      </c>
      <c r="H5597" s="62">
        <v>206000</v>
      </c>
      <c r="I5597" s="203">
        <f t="shared" si="56"/>
        <v>206</v>
      </c>
    </row>
    <row r="5598" spans="1:10" ht="15" customHeight="1">
      <c r="A5598" s="333"/>
      <c r="C5598" s="204" t="s">
        <v>708</v>
      </c>
      <c r="D5598" s="215"/>
      <c r="E5598" s="216"/>
      <c r="F5598" s="216"/>
      <c r="G5598" s="681"/>
      <c r="H5598" s="466"/>
      <c r="I5598" s="208">
        <f>SUM(I5594:I5597)</f>
        <v>41780</v>
      </c>
    </row>
    <row r="5599" spans="1:10" ht="15" customHeight="1">
      <c r="A5599" s="333"/>
      <c r="C5599" s="193" t="s">
        <v>72</v>
      </c>
      <c r="D5599" s="194" t="s">
        <v>73</v>
      </c>
      <c r="E5599" s="195"/>
      <c r="F5599" s="196"/>
      <c r="G5599" s="196"/>
      <c r="H5599" s="196"/>
      <c r="I5599" s="464"/>
    </row>
    <row r="5600" spans="1:10" ht="15" customHeight="1">
      <c r="A5600" s="333"/>
      <c r="C5600" s="509">
        <v>1</v>
      </c>
      <c r="D5600" s="195" t="s">
        <v>659</v>
      </c>
      <c r="E5600" s="195"/>
      <c r="F5600" s="210" t="s">
        <v>120</v>
      </c>
      <c r="G5600" s="211">
        <v>39.119999999999997</v>
      </c>
      <c r="H5600" s="202">
        <f>BAHAN!$G$449</f>
        <v>1820</v>
      </c>
      <c r="I5600" s="203">
        <f>G5600*H5600</f>
        <v>71198.399999999994</v>
      </c>
    </row>
    <row r="5601" spans="1:10" ht="15" customHeight="1">
      <c r="A5601" s="333"/>
      <c r="C5601" s="509">
        <v>2</v>
      </c>
      <c r="D5601" s="195" t="s">
        <v>660</v>
      </c>
      <c r="E5601" s="195"/>
      <c r="F5601" s="210" t="s">
        <v>120</v>
      </c>
      <c r="G5601" s="211">
        <v>91.2</v>
      </c>
      <c r="H5601" s="202">
        <f>BAHAN!$G$260</f>
        <v>474.42857142857144</v>
      </c>
      <c r="I5601" s="203">
        <f>G5601*H5601</f>
        <v>43267.885714285716</v>
      </c>
    </row>
    <row r="5602" spans="1:10" ht="15" customHeight="1">
      <c r="A5602" s="333"/>
      <c r="C5602" s="629">
        <v>3</v>
      </c>
      <c r="D5602" s="308" t="s">
        <v>661</v>
      </c>
      <c r="E5602" s="308"/>
      <c r="F5602" s="309" t="s">
        <v>120</v>
      </c>
      <c r="G5602" s="959">
        <v>123.48</v>
      </c>
      <c r="H5602" s="252">
        <f>BAHAN!$G$192</f>
        <v>396.63703703703703</v>
      </c>
      <c r="I5602" s="631">
        <f>G5602*H5602</f>
        <v>48976.741333333332</v>
      </c>
    </row>
    <row r="5603" spans="1:10" ht="15" customHeight="1">
      <c r="A5603" s="333"/>
      <c r="C5603" s="509">
        <v>4</v>
      </c>
      <c r="D5603" s="195" t="s">
        <v>141</v>
      </c>
      <c r="E5603" s="195"/>
      <c r="F5603" s="210" t="s">
        <v>493</v>
      </c>
      <c r="G5603" s="211">
        <v>25.8</v>
      </c>
      <c r="H5603" s="252">
        <f>BAHAN!$G$6</f>
        <v>100</v>
      </c>
      <c r="I5603" s="203">
        <f>G5603*H5603</f>
        <v>2580</v>
      </c>
    </row>
    <row r="5604" spans="1:10" ht="15" customHeight="1">
      <c r="A5604" s="333"/>
      <c r="B5604" s="113"/>
      <c r="C5604" s="204" t="s">
        <v>85</v>
      </c>
      <c r="D5604" s="215"/>
      <c r="E5604" s="216"/>
      <c r="F5604" s="216"/>
      <c r="G5604" s="216"/>
      <c r="H5604" s="466"/>
      <c r="I5604" s="208">
        <f>SUM(I5600:I5603)</f>
        <v>166023.02704761905</v>
      </c>
      <c r="J5604" s="47"/>
    </row>
    <row r="5605" spans="1:10" ht="15" customHeight="1">
      <c r="A5605" s="333"/>
      <c r="C5605" s="193" t="s">
        <v>86</v>
      </c>
      <c r="D5605" s="194" t="s">
        <v>87</v>
      </c>
      <c r="E5605" s="195"/>
      <c r="F5605" s="196"/>
      <c r="G5605" s="196"/>
      <c r="H5605" s="196"/>
      <c r="I5605" s="464"/>
    </row>
    <row r="5606" spans="1:10" ht="15" customHeight="1">
      <c r="A5606" s="333"/>
      <c r="C5606" s="204" t="s">
        <v>88</v>
      </c>
      <c r="D5606" s="664"/>
      <c r="E5606" s="666"/>
      <c r="F5606" s="666"/>
      <c r="G5606" s="666"/>
      <c r="H5606" s="948"/>
      <c r="I5606" s="467">
        <f>SUM(I5605:I5605)</f>
        <v>0</v>
      </c>
    </row>
    <row r="5607" spans="1:10" ht="15" customHeight="1">
      <c r="A5607" s="333"/>
      <c r="C5607" s="220" t="s">
        <v>89</v>
      </c>
      <c r="D5607" s="221" t="s">
        <v>90</v>
      </c>
      <c r="E5607" s="222"/>
      <c r="F5607" s="222"/>
      <c r="G5607" s="222"/>
      <c r="H5607" s="776"/>
      <c r="I5607" s="777">
        <f>I5606+I5604+I5598</f>
        <v>207803.02704761905</v>
      </c>
    </row>
    <row r="5608" spans="1:10" ht="15" customHeight="1">
      <c r="A5608" s="333"/>
      <c r="C5608" s="227" t="s">
        <v>91</v>
      </c>
      <c r="D5608" s="228" t="s">
        <v>977</v>
      </c>
      <c r="E5608" s="229"/>
      <c r="F5608" s="229"/>
      <c r="G5608" s="313"/>
      <c r="H5608" s="226">
        <f>$M$3</f>
        <v>0.1</v>
      </c>
      <c r="I5608" s="224">
        <f>I5607*H5608</f>
        <v>20780.302704761907</v>
      </c>
    </row>
    <row r="5609" spans="1:10" ht="15" customHeight="1">
      <c r="A5609" s="333"/>
      <c r="C5609" s="316" t="s">
        <v>93</v>
      </c>
      <c r="D5609" s="317" t="s">
        <v>94</v>
      </c>
      <c r="E5609" s="244"/>
      <c r="F5609" s="244"/>
      <c r="G5609" s="244"/>
      <c r="H5609" s="313"/>
      <c r="I5609" s="230">
        <f>SUM(I5607:I5608)</f>
        <v>228583.32975238096</v>
      </c>
    </row>
    <row r="5610" spans="1:10" ht="15" customHeight="1">
      <c r="A5610" s="333"/>
      <c r="C5610" s="920"/>
      <c r="D5610" s="461"/>
      <c r="E5610" s="461"/>
      <c r="F5610" s="461"/>
      <c r="G5610" s="461"/>
      <c r="H5610" s="934"/>
      <c r="I5610" s="935"/>
    </row>
    <row r="5611" spans="1:10" ht="15" customHeight="1">
      <c r="A5611" s="333"/>
      <c r="C5611" s="920"/>
      <c r="D5611" s="461"/>
      <c r="E5611" s="461"/>
      <c r="F5611" s="461"/>
      <c r="G5611" s="461"/>
      <c r="H5611" s="461"/>
      <c r="I5611" s="921"/>
    </row>
    <row r="5612" spans="1:10" ht="15" customHeight="1">
      <c r="A5612" s="333"/>
      <c r="C5612" s="574" t="s">
        <v>1671</v>
      </c>
      <c r="D5612" s="1360" t="s">
        <v>1672</v>
      </c>
      <c r="E5612" s="1360"/>
      <c r="F5612" s="1360"/>
      <c r="G5612" s="1360"/>
      <c r="H5612" s="1360"/>
      <c r="I5612" s="188">
        <f>ROUNDDOWN(I5630,-2)</f>
        <v>285700</v>
      </c>
    </row>
    <row r="5613" spans="1:10" ht="15" customHeight="1">
      <c r="A5613" s="333"/>
      <c r="C5613" s="400" t="s">
        <v>65</v>
      </c>
      <c r="D5613" s="352" t="s">
        <v>66</v>
      </c>
      <c r="E5613" s="352" t="s">
        <v>772</v>
      </c>
      <c r="F5613" s="352" t="s">
        <v>669</v>
      </c>
      <c r="G5613" s="352" t="s">
        <v>67</v>
      </c>
      <c r="H5613" s="352" t="s">
        <v>670</v>
      </c>
      <c r="I5613" s="475" t="s">
        <v>671</v>
      </c>
    </row>
    <row r="5614" spans="1:10" ht="15" customHeight="1">
      <c r="A5614" s="333"/>
      <c r="C5614" s="400" t="s">
        <v>69</v>
      </c>
      <c r="D5614" s="355" t="s">
        <v>672</v>
      </c>
      <c r="E5614" s="355"/>
      <c r="F5614" s="1005"/>
      <c r="G5614" s="1005"/>
      <c r="H5614" s="1005"/>
      <c r="I5614" s="1006"/>
    </row>
    <row r="5615" spans="1:10" ht="15" customHeight="1">
      <c r="A5615" s="333"/>
      <c r="C5615" s="487">
        <v>1</v>
      </c>
      <c r="D5615" s="356" t="s">
        <v>8</v>
      </c>
      <c r="E5615" s="361" t="s">
        <v>9</v>
      </c>
      <c r="F5615" s="385" t="s">
        <v>1018</v>
      </c>
      <c r="G5615" s="402">
        <v>0.248</v>
      </c>
      <c r="H5615" s="62">
        <v>176000</v>
      </c>
      <c r="I5615" s="432">
        <f t="shared" ref="I5615:I5618" si="57">G5615*H5615</f>
        <v>43648</v>
      </c>
    </row>
    <row r="5616" spans="1:10" ht="15" customHeight="1">
      <c r="A5616" s="333"/>
      <c r="C5616" s="477">
        <v>2</v>
      </c>
      <c r="D5616" s="356" t="s">
        <v>106</v>
      </c>
      <c r="E5616" s="361" t="s">
        <v>14</v>
      </c>
      <c r="F5616" s="361" t="s">
        <v>10</v>
      </c>
      <c r="G5616" s="382">
        <v>4.1000000000000002E-2</v>
      </c>
      <c r="H5616" s="62">
        <v>186000</v>
      </c>
      <c r="I5616" s="432">
        <f t="shared" si="57"/>
        <v>7626</v>
      </c>
    </row>
    <row r="5617" spans="1:10" ht="15" customHeight="1">
      <c r="A5617" s="333"/>
      <c r="C5617" s="477">
        <v>3</v>
      </c>
      <c r="D5617" s="356" t="s">
        <v>119</v>
      </c>
      <c r="E5617" s="361" t="s">
        <v>30</v>
      </c>
      <c r="F5617" s="361" t="s">
        <v>10</v>
      </c>
      <c r="G5617" s="382">
        <v>4.0000000000000001E-3</v>
      </c>
      <c r="H5617" s="62">
        <v>196000</v>
      </c>
      <c r="I5617" s="432">
        <f t="shared" si="57"/>
        <v>784</v>
      </c>
    </row>
    <row r="5618" spans="1:10" ht="15" customHeight="1">
      <c r="A5618" s="333"/>
      <c r="C5618" s="487">
        <v>4</v>
      </c>
      <c r="D5618" s="356" t="s">
        <v>31</v>
      </c>
      <c r="E5618" s="361" t="s">
        <v>32</v>
      </c>
      <c r="F5618" s="361" t="s">
        <v>10</v>
      </c>
      <c r="G5618" s="382">
        <v>1E-3</v>
      </c>
      <c r="H5618" s="62">
        <v>206000</v>
      </c>
      <c r="I5618" s="432">
        <f t="shared" si="57"/>
        <v>206</v>
      </c>
    </row>
    <row r="5619" spans="1:10" ht="15" customHeight="1">
      <c r="A5619" s="333"/>
      <c r="C5619" s="433" t="s">
        <v>708</v>
      </c>
      <c r="D5619" s="392"/>
      <c r="E5619" s="364"/>
      <c r="F5619" s="364"/>
      <c r="G5619" s="711"/>
      <c r="H5619" s="364"/>
      <c r="I5619" s="480">
        <f>SUM(I5615:I5618)</f>
        <v>52264</v>
      </c>
    </row>
    <row r="5620" spans="1:10" ht="15" customHeight="1">
      <c r="A5620" s="333"/>
      <c r="C5620" s="400" t="s">
        <v>72</v>
      </c>
      <c r="D5620" s="355" t="s">
        <v>73</v>
      </c>
      <c r="E5620" s="356"/>
      <c r="F5620" s="357"/>
      <c r="G5620" s="357"/>
      <c r="H5620" s="357"/>
      <c r="I5620" s="476"/>
    </row>
    <row r="5621" spans="1:10" ht="15" customHeight="1">
      <c r="A5621" s="333"/>
      <c r="C5621" s="487">
        <v>1</v>
      </c>
      <c r="D5621" s="356" t="s">
        <v>659</v>
      </c>
      <c r="E5621" s="356"/>
      <c r="F5621" s="385" t="s">
        <v>120</v>
      </c>
      <c r="G5621" s="386">
        <v>48.9</v>
      </c>
      <c r="H5621" s="202">
        <f>BAHAN!$G$449</f>
        <v>1820</v>
      </c>
      <c r="I5621" s="432">
        <f>G5621*H5621</f>
        <v>88998</v>
      </c>
    </row>
    <row r="5622" spans="1:10" ht="15" customHeight="1">
      <c r="A5622" s="333"/>
      <c r="B5622" s="113"/>
      <c r="C5622" s="487">
        <v>2</v>
      </c>
      <c r="D5622" s="356" t="s">
        <v>660</v>
      </c>
      <c r="E5622" s="356"/>
      <c r="F5622" s="385" t="s">
        <v>120</v>
      </c>
      <c r="G5622" s="386">
        <v>114</v>
      </c>
      <c r="H5622" s="202">
        <f>BAHAN!$G$260</f>
        <v>474.42857142857144</v>
      </c>
      <c r="I5622" s="432">
        <f>G5622*H5622</f>
        <v>54084.857142857145</v>
      </c>
      <c r="J5622" s="47"/>
    </row>
    <row r="5623" spans="1:10" ht="15" customHeight="1">
      <c r="A5623" s="333"/>
      <c r="C5623" s="1007">
        <v>3</v>
      </c>
      <c r="D5623" s="1008" t="s">
        <v>661</v>
      </c>
      <c r="E5623" s="1008"/>
      <c r="F5623" s="1009" t="s">
        <v>120</v>
      </c>
      <c r="G5623" s="1010">
        <v>154.35</v>
      </c>
      <c r="H5623" s="252">
        <f>BAHAN!$G$192</f>
        <v>396.63703703703703</v>
      </c>
      <c r="I5623" s="1011">
        <f>G5623*H5623</f>
        <v>61220.926666666666</v>
      </c>
    </row>
    <row r="5624" spans="1:10" ht="15" customHeight="1">
      <c r="A5624" s="333"/>
      <c r="C5624" s="487">
        <v>4</v>
      </c>
      <c r="D5624" s="356" t="s">
        <v>141</v>
      </c>
      <c r="E5624" s="356"/>
      <c r="F5624" s="385" t="s">
        <v>493</v>
      </c>
      <c r="G5624" s="386">
        <v>32.25</v>
      </c>
      <c r="H5624" s="252">
        <f>BAHAN!$G$6</f>
        <v>100</v>
      </c>
      <c r="I5624" s="432">
        <f>G5624*H5624</f>
        <v>3225</v>
      </c>
    </row>
    <row r="5625" spans="1:10" ht="15" customHeight="1">
      <c r="A5625" s="333"/>
      <c r="C5625" s="433" t="s">
        <v>85</v>
      </c>
      <c r="D5625" s="392"/>
      <c r="E5625" s="364"/>
      <c r="F5625" s="364"/>
      <c r="G5625" s="364"/>
      <c r="H5625" s="364"/>
      <c r="I5625" s="480">
        <f>SUM(I5621:I5624)</f>
        <v>207528.78380952383</v>
      </c>
    </row>
    <row r="5626" spans="1:10" ht="15" customHeight="1">
      <c r="A5626" s="333"/>
      <c r="C5626" s="400" t="s">
        <v>86</v>
      </c>
      <c r="D5626" s="355" t="s">
        <v>87</v>
      </c>
      <c r="E5626" s="356"/>
      <c r="F5626" s="357"/>
      <c r="G5626" s="357"/>
      <c r="H5626" s="357"/>
      <c r="I5626" s="476"/>
    </row>
    <row r="5627" spans="1:10" ht="15" customHeight="1">
      <c r="A5627" s="333"/>
      <c r="C5627" s="433" t="s">
        <v>88</v>
      </c>
      <c r="D5627" s="392"/>
      <c r="E5627" s="364"/>
      <c r="F5627" s="364"/>
      <c r="G5627" s="364"/>
      <c r="H5627" s="364"/>
      <c r="I5627" s="481">
        <f>SUM(I5626:I5626)</f>
        <v>0</v>
      </c>
    </row>
    <row r="5628" spans="1:10" ht="15" customHeight="1">
      <c r="A5628" s="333"/>
      <c r="C5628" s="322" t="s">
        <v>89</v>
      </c>
      <c r="D5628" s="369" t="s">
        <v>90</v>
      </c>
      <c r="E5628" s="370"/>
      <c r="F5628" s="370"/>
      <c r="G5628" s="370"/>
      <c r="H5628" s="819"/>
      <c r="I5628" s="820">
        <f>I5627+I5625+I5619</f>
        <v>259792.78380952383</v>
      </c>
    </row>
    <row r="5629" spans="1:10" ht="15" customHeight="1">
      <c r="A5629" s="333"/>
      <c r="C5629" s="322" t="s">
        <v>91</v>
      </c>
      <c r="D5629" s="369" t="s">
        <v>977</v>
      </c>
      <c r="E5629" s="370"/>
      <c r="F5629" s="370"/>
      <c r="G5629" s="370"/>
      <c r="H5629" s="372">
        <f>$M$3</f>
        <v>0.1</v>
      </c>
      <c r="I5629" s="441">
        <f>I5628*H5629</f>
        <v>25979.278380952383</v>
      </c>
    </row>
    <row r="5630" spans="1:10" ht="15" customHeight="1">
      <c r="A5630" s="333"/>
      <c r="C5630" s="322" t="s">
        <v>93</v>
      </c>
      <c r="D5630" s="369" t="s">
        <v>94</v>
      </c>
      <c r="E5630" s="370"/>
      <c r="F5630" s="370"/>
      <c r="G5630" s="370"/>
      <c r="H5630" s="370"/>
      <c r="I5630" s="442">
        <f>SUM(I5628:I5629)</f>
        <v>285772.06219047622</v>
      </c>
    </row>
    <row r="5631" spans="1:10" ht="15" customHeight="1">
      <c r="A5631" s="333"/>
      <c r="D5631" s="46"/>
      <c r="F5631" s="335"/>
      <c r="G5631" s="336"/>
      <c r="H5631" s="112"/>
      <c r="I5631" s="47"/>
    </row>
    <row r="5632" spans="1:10" ht="15" customHeight="1" thickBot="1">
      <c r="A5632" s="333"/>
      <c r="C5632" s="964" t="s">
        <v>1673</v>
      </c>
      <c r="D5632" s="965" t="s">
        <v>1674</v>
      </c>
      <c r="E5632" s="966"/>
      <c r="F5632" s="966"/>
      <c r="G5632" s="966"/>
      <c r="H5632" s="966"/>
      <c r="I5632" s="966"/>
    </row>
    <row r="5633" spans="1:10" ht="15" customHeight="1">
      <c r="A5633" s="333"/>
      <c r="C5633" s="967" t="s">
        <v>1675</v>
      </c>
      <c r="D5633" s="968" t="s">
        <v>1676</v>
      </c>
      <c r="E5633" s="968"/>
      <c r="F5633" s="968"/>
      <c r="G5633" s="968"/>
      <c r="H5633" s="969"/>
      <c r="I5633" s="970">
        <f>ROUNDDOWN(I5650,-2)</f>
        <v>2100</v>
      </c>
    </row>
    <row r="5634" spans="1:10" ht="30" customHeight="1">
      <c r="A5634" s="333"/>
      <c r="C5634" s="971" t="s">
        <v>65</v>
      </c>
      <c r="D5634" s="972" t="s">
        <v>66</v>
      </c>
      <c r="E5634" s="972" t="s">
        <v>772</v>
      </c>
      <c r="F5634" s="972" t="s">
        <v>669</v>
      </c>
      <c r="G5634" s="972" t="s">
        <v>67</v>
      </c>
      <c r="H5634" s="972" t="s">
        <v>670</v>
      </c>
      <c r="I5634" s="973" t="s">
        <v>671</v>
      </c>
    </row>
    <row r="5635" spans="1:10" ht="15" customHeight="1">
      <c r="A5635" s="333"/>
      <c r="C5635" s="974" t="s">
        <v>69</v>
      </c>
      <c r="D5635" s="975" t="s">
        <v>672</v>
      </c>
      <c r="E5635" s="976"/>
      <c r="F5635" s="977"/>
      <c r="G5635" s="977"/>
      <c r="H5635" s="977"/>
      <c r="I5635" s="978"/>
    </row>
    <row r="5636" spans="1:10" ht="15" customHeight="1">
      <c r="A5636" s="333"/>
      <c r="C5636" s="979">
        <v>1</v>
      </c>
      <c r="D5636" s="980" t="s">
        <v>8</v>
      </c>
      <c r="E5636" s="981" t="s">
        <v>9</v>
      </c>
      <c r="F5636" s="981" t="s">
        <v>10</v>
      </c>
      <c r="G5636" s="982">
        <v>5.0000000000000001E-3</v>
      </c>
      <c r="H5636" s="62">
        <v>176000</v>
      </c>
      <c r="I5636" s="984">
        <f>G5636*H5636</f>
        <v>880</v>
      </c>
    </row>
    <row r="5637" spans="1:10" ht="15" customHeight="1">
      <c r="A5637" s="333"/>
      <c r="C5637" s="979">
        <v>2</v>
      </c>
      <c r="D5637" s="980" t="s">
        <v>160</v>
      </c>
      <c r="E5637" s="981" t="s">
        <v>14</v>
      </c>
      <c r="F5637" s="981" t="s">
        <v>10</v>
      </c>
      <c r="G5637" s="982">
        <v>5.0000000000000001E-3</v>
      </c>
      <c r="H5637" s="62">
        <v>186000</v>
      </c>
      <c r="I5637" s="984">
        <f t="shared" ref="I5637:I5639" si="58">G5637*H5637</f>
        <v>930</v>
      </c>
    </row>
    <row r="5638" spans="1:10" ht="15" customHeight="1">
      <c r="A5638" s="333"/>
      <c r="C5638" s="979">
        <v>3</v>
      </c>
      <c r="D5638" s="980" t="s">
        <v>119</v>
      </c>
      <c r="E5638" s="981" t="s">
        <v>30</v>
      </c>
      <c r="F5638" s="981" t="s">
        <v>10</v>
      </c>
      <c r="G5638" s="982">
        <v>5.0000000000000001E-4</v>
      </c>
      <c r="H5638" s="62">
        <v>196000</v>
      </c>
      <c r="I5638" s="984">
        <f t="shared" si="58"/>
        <v>98</v>
      </c>
    </row>
    <row r="5639" spans="1:10" ht="15" customHeight="1">
      <c r="A5639" s="333"/>
      <c r="C5639" s="979">
        <v>4</v>
      </c>
      <c r="D5639" s="980" t="s">
        <v>31</v>
      </c>
      <c r="E5639" s="981" t="s">
        <v>32</v>
      </c>
      <c r="F5639" s="981" t="s">
        <v>10</v>
      </c>
      <c r="G5639" s="982">
        <v>2.0000000000000001E-4</v>
      </c>
      <c r="H5639" s="62">
        <v>206000</v>
      </c>
      <c r="I5639" s="984">
        <f t="shared" si="58"/>
        <v>41.2</v>
      </c>
    </row>
    <row r="5640" spans="1:10" ht="15" customHeight="1">
      <c r="A5640" s="333"/>
      <c r="B5640" s="113"/>
      <c r="C5640" s="985" t="s">
        <v>708</v>
      </c>
      <c r="D5640" s="986"/>
      <c r="E5640" s="987"/>
      <c r="F5640" s="987"/>
      <c r="G5640" s="988"/>
      <c r="H5640" s="989"/>
      <c r="I5640" s="208">
        <f>SUM(I5636:I5639)</f>
        <v>1949.2</v>
      </c>
      <c r="J5640" s="47"/>
    </row>
    <row r="5641" spans="1:10" ht="15" customHeight="1">
      <c r="A5641" s="333"/>
      <c r="C5641" s="990" t="s">
        <v>72</v>
      </c>
      <c r="D5641" s="991" t="s">
        <v>73</v>
      </c>
      <c r="E5641" s="980"/>
      <c r="F5641" s="992"/>
      <c r="G5641" s="992"/>
      <c r="H5641" s="992"/>
      <c r="I5641" s="993"/>
    </row>
    <row r="5642" spans="1:10" ht="15" customHeight="1">
      <c r="A5642" s="333"/>
      <c r="C5642" s="994">
        <v>1</v>
      </c>
      <c r="D5642" s="980" t="s">
        <v>1677</v>
      </c>
      <c r="E5642" s="980"/>
      <c r="F5642" s="995" t="s">
        <v>1541</v>
      </c>
      <c r="G5642" s="996">
        <v>1.05</v>
      </c>
      <c r="H5642" s="983">
        <f t="shared" ref="H5642:H5643" si="59">VLOOKUP(D5642,upahbahan,3,FALSE)</f>
        <v>1</v>
      </c>
      <c r="I5642" s="984">
        <f t="shared" ref="I5642:I5643" si="60">G5642*H5642</f>
        <v>1.05</v>
      </c>
    </row>
    <row r="5643" spans="1:10" ht="15" customHeight="1">
      <c r="A5643" s="333"/>
      <c r="C5643" s="994">
        <v>2</v>
      </c>
      <c r="D5643" s="980" t="s">
        <v>139</v>
      </c>
      <c r="E5643" s="980"/>
      <c r="F5643" s="995" t="s">
        <v>1541</v>
      </c>
      <c r="G5643" s="996">
        <v>0.01</v>
      </c>
      <c r="H5643" s="983">
        <f t="shared" si="59"/>
        <v>1</v>
      </c>
      <c r="I5643" s="984">
        <f t="shared" si="60"/>
        <v>0.01</v>
      </c>
    </row>
    <row r="5644" spans="1:10" ht="15" customHeight="1">
      <c r="A5644" s="333"/>
      <c r="C5644" s="985" t="s">
        <v>85</v>
      </c>
      <c r="D5644" s="986"/>
      <c r="E5644" s="987"/>
      <c r="F5644" s="987"/>
      <c r="G5644" s="987"/>
      <c r="H5644" s="989"/>
      <c r="I5644" s="208">
        <f>SUM(I5642:I5643)</f>
        <v>1.06</v>
      </c>
    </row>
    <row r="5645" spans="1:10" ht="15" customHeight="1">
      <c r="A5645" s="333"/>
      <c r="C5645" s="990" t="s">
        <v>86</v>
      </c>
      <c r="D5645" s="991" t="s">
        <v>87</v>
      </c>
      <c r="E5645" s="980"/>
      <c r="F5645" s="992"/>
      <c r="G5645" s="992"/>
      <c r="H5645" s="992"/>
      <c r="I5645" s="993"/>
    </row>
    <row r="5646" spans="1:10" ht="15" customHeight="1">
      <c r="A5646" s="333"/>
      <c r="C5646" s="997">
        <v>1</v>
      </c>
      <c r="D5646" s="980" t="s">
        <v>1637</v>
      </c>
      <c r="E5646" s="980"/>
      <c r="F5646" s="995" t="s">
        <v>1638</v>
      </c>
      <c r="G5646" s="996">
        <v>1.9E-2</v>
      </c>
      <c r="H5646" s="983">
        <f t="shared" ref="H5646" si="61">VLOOKUP(D5646,upahbahan,3,FALSE)</f>
        <v>1</v>
      </c>
      <c r="I5646" s="984">
        <f t="shared" ref="I5646" si="62">G5646*H5646</f>
        <v>1.9E-2</v>
      </c>
    </row>
    <row r="5647" spans="1:10" ht="15" customHeight="1">
      <c r="A5647" s="333"/>
      <c r="C5647" s="985" t="s">
        <v>88</v>
      </c>
      <c r="D5647" s="986"/>
      <c r="E5647" s="987"/>
      <c r="F5647" s="987"/>
      <c r="G5647" s="987"/>
      <c r="H5647" s="989"/>
      <c r="I5647" s="208">
        <f>SUM(I5646)</f>
        <v>1.9E-2</v>
      </c>
    </row>
    <row r="5648" spans="1:10" ht="15" customHeight="1">
      <c r="A5648" s="333"/>
      <c r="C5648" s="998" t="s">
        <v>89</v>
      </c>
      <c r="D5648" s="999" t="s">
        <v>90</v>
      </c>
      <c r="E5648" s="1000"/>
      <c r="F5648" s="1000"/>
      <c r="G5648" s="1000"/>
      <c r="H5648" s="776"/>
      <c r="I5648" s="777">
        <f>I5647+I5644+I5640</f>
        <v>1950.279</v>
      </c>
    </row>
    <row r="5649" spans="1:10" ht="15" customHeight="1">
      <c r="A5649" s="333"/>
      <c r="C5649" s="998" t="s">
        <v>91</v>
      </c>
      <c r="D5649" s="999" t="s">
        <v>977</v>
      </c>
      <c r="E5649" s="1000"/>
      <c r="F5649" s="1000"/>
      <c r="G5649" s="1001"/>
      <c r="H5649" s="226">
        <f>$M$3</f>
        <v>0.1</v>
      </c>
      <c r="I5649" s="224">
        <f>I5648*H5649</f>
        <v>195.02790000000002</v>
      </c>
    </row>
    <row r="5650" spans="1:10" ht="15" customHeight="1" thickBot="1">
      <c r="A5650" s="333"/>
      <c r="C5650" s="1002" t="s">
        <v>93</v>
      </c>
      <c r="D5650" s="1003" t="s">
        <v>94</v>
      </c>
      <c r="E5650" s="1004"/>
      <c r="F5650" s="1004"/>
      <c r="G5650" s="1004"/>
      <c r="H5650" s="458"/>
      <c r="I5650" s="235">
        <f>SUM(I5648:I5649)</f>
        <v>2145.3069</v>
      </c>
    </row>
    <row r="5651" spans="1:10" ht="15" customHeight="1">
      <c r="A5651" s="333"/>
      <c r="D5651" s="46"/>
      <c r="F5651" s="335"/>
      <c r="G5651" s="336"/>
      <c r="H5651" s="112"/>
      <c r="I5651" s="47"/>
    </row>
    <row r="5652" spans="1:10" ht="15" customHeight="1">
      <c r="A5652" s="333"/>
      <c r="C5652" s="1012" t="s">
        <v>1678</v>
      </c>
      <c r="D5652" s="1013" t="s">
        <v>1679</v>
      </c>
      <c r="E5652" s="1014"/>
      <c r="F5652" s="1014"/>
      <c r="G5652" s="1014"/>
      <c r="H5652" s="1014"/>
      <c r="I5652" s="1014"/>
    </row>
    <row r="5653" spans="1:10" ht="15" customHeight="1">
      <c r="A5653" s="333"/>
      <c r="C5653" s="1012" t="s">
        <v>1680</v>
      </c>
      <c r="D5653" s="1013" t="s">
        <v>1185</v>
      </c>
      <c r="E5653" s="1014"/>
      <c r="F5653" s="1014"/>
      <c r="G5653" s="1014"/>
      <c r="H5653" s="1014"/>
      <c r="I5653" s="1014"/>
    </row>
    <row r="5654" spans="1:10" ht="15" customHeight="1" thickBot="1">
      <c r="A5654" s="333"/>
      <c r="C5654" s="1015" t="s">
        <v>1681</v>
      </c>
      <c r="D5654" s="1016" t="s">
        <v>1682</v>
      </c>
      <c r="E5654" s="1016"/>
      <c r="F5654" s="1016"/>
      <c r="G5654" s="1016"/>
      <c r="H5654" s="1016"/>
      <c r="I5654" s="1016"/>
    </row>
    <row r="5655" spans="1:10" ht="15" customHeight="1">
      <c r="A5655" s="333"/>
      <c r="C5655" s="1017" t="s">
        <v>1683</v>
      </c>
      <c r="D5655" s="1361" t="s">
        <v>1684</v>
      </c>
      <c r="E5655" s="1362"/>
      <c r="F5655" s="1362"/>
      <c r="G5655" s="1362"/>
      <c r="H5655" s="1363"/>
      <c r="I5655" s="680">
        <f>ROUNDDOWN(I5671,-2)</f>
        <v>25400</v>
      </c>
    </row>
    <row r="5656" spans="1:10" ht="34.25" customHeight="1">
      <c r="A5656" s="333"/>
      <c r="C5656" s="1018" t="s">
        <v>65</v>
      </c>
      <c r="D5656" s="1019" t="s">
        <v>66</v>
      </c>
      <c r="E5656" s="1019" t="s">
        <v>772</v>
      </c>
      <c r="F5656" s="1019" t="s">
        <v>669</v>
      </c>
      <c r="G5656" s="1019" t="s">
        <v>67</v>
      </c>
      <c r="H5656" s="1019" t="s">
        <v>670</v>
      </c>
      <c r="I5656" s="1020" t="s">
        <v>671</v>
      </c>
    </row>
    <row r="5657" spans="1:10" ht="15" customHeight="1">
      <c r="A5657" s="333"/>
      <c r="C5657" s="961" t="s">
        <v>69</v>
      </c>
      <c r="D5657" s="962" t="s">
        <v>672</v>
      </c>
      <c r="E5657" s="308"/>
      <c r="F5657" s="308"/>
      <c r="G5657" s="308"/>
      <c r="H5657" s="308"/>
      <c r="I5657" s="963"/>
    </row>
    <row r="5658" spans="1:10" ht="15" customHeight="1">
      <c r="A5658" s="333"/>
      <c r="C5658" s="1021">
        <v>1</v>
      </c>
      <c r="D5658" s="308" t="s">
        <v>8</v>
      </c>
      <c r="E5658" s="309" t="s">
        <v>9</v>
      </c>
      <c r="F5658" s="309" t="s">
        <v>10</v>
      </c>
      <c r="G5658" s="1022">
        <v>6.0499999999999998E-2</v>
      </c>
      <c r="H5658" s="62">
        <v>176000</v>
      </c>
      <c r="I5658" s="631">
        <f>G5658*H5658</f>
        <v>10648</v>
      </c>
    </row>
    <row r="5659" spans="1:10" ht="15" customHeight="1">
      <c r="A5659" s="333"/>
      <c r="C5659" s="1021">
        <v>2</v>
      </c>
      <c r="D5659" s="308" t="s">
        <v>159</v>
      </c>
      <c r="E5659" s="309" t="s">
        <v>14</v>
      </c>
      <c r="F5659" s="309" t="s">
        <v>10</v>
      </c>
      <c r="G5659" s="1022">
        <v>6.0499999999999998E-2</v>
      </c>
      <c r="H5659" s="62">
        <v>186000</v>
      </c>
      <c r="I5659" s="631">
        <f>G5659*H5659</f>
        <v>11253</v>
      </c>
    </row>
    <row r="5660" spans="1:10" ht="15" customHeight="1">
      <c r="A5660" s="333"/>
      <c r="B5660" s="343"/>
      <c r="C5660" s="1021">
        <v>3</v>
      </c>
      <c r="D5660" s="308" t="s">
        <v>31</v>
      </c>
      <c r="E5660" s="309" t="s">
        <v>30</v>
      </c>
      <c r="F5660" s="309" t="s">
        <v>10</v>
      </c>
      <c r="G5660" s="1022">
        <v>6.0000000000000001E-3</v>
      </c>
      <c r="H5660" s="62">
        <v>206000</v>
      </c>
      <c r="I5660" s="631">
        <f>G5660*H5660</f>
        <v>1236</v>
      </c>
      <c r="J5660" s="47"/>
    </row>
    <row r="5661" spans="1:10" ht="15" customHeight="1">
      <c r="A5661" s="333"/>
      <c r="C5661" s="952" t="s">
        <v>708</v>
      </c>
      <c r="D5661" s="1023"/>
      <c r="E5661" s="1024"/>
      <c r="F5661" s="1024"/>
      <c r="G5661" s="1025"/>
      <c r="H5661" s="1026"/>
      <c r="I5661" s="208">
        <f>SUM(I5658:I5660)</f>
        <v>23137</v>
      </c>
    </row>
    <row r="5662" spans="1:10" ht="15" customHeight="1">
      <c r="A5662" s="333"/>
      <c r="C5662" s="961" t="s">
        <v>72</v>
      </c>
      <c r="D5662" s="962" t="s">
        <v>73</v>
      </c>
      <c r="E5662" s="308"/>
      <c r="F5662" s="308"/>
      <c r="G5662" s="308"/>
      <c r="H5662" s="308"/>
      <c r="I5662" s="963"/>
    </row>
    <row r="5663" spans="1:10" ht="15" customHeight="1">
      <c r="A5663" s="333"/>
      <c r="C5663" s="1027" t="s">
        <v>674</v>
      </c>
      <c r="D5663" s="308" t="s">
        <v>1685</v>
      </c>
      <c r="E5663" s="308"/>
      <c r="F5663" s="309" t="s">
        <v>1497</v>
      </c>
      <c r="G5663" s="932">
        <v>0.23050000000000001</v>
      </c>
      <c r="H5663" s="252">
        <v>1</v>
      </c>
      <c r="I5663" s="631">
        <f>G5663*H5663</f>
        <v>0.23050000000000001</v>
      </c>
    </row>
    <row r="5664" spans="1:10" ht="15" customHeight="1">
      <c r="A5664" s="333"/>
      <c r="C5664" s="1027" t="s">
        <v>676</v>
      </c>
      <c r="D5664" s="308" t="s">
        <v>1507</v>
      </c>
      <c r="E5664" s="308"/>
      <c r="F5664" s="309" t="s">
        <v>1497</v>
      </c>
      <c r="G5664" s="933">
        <v>0.23080000000000001</v>
      </c>
      <c r="H5664" s="252">
        <v>1</v>
      </c>
      <c r="I5664" s="631">
        <f t="shared" ref="I5664" si="63">G5664*H5664</f>
        <v>0.23080000000000001</v>
      </c>
    </row>
    <row r="5665" spans="1:10" ht="15" customHeight="1">
      <c r="A5665" s="333"/>
      <c r="C5665" s="952" t="s">
        <v>85</v>
      </c>
      <c r="D5665" s="1023"/>
      <c r="E5665" s="1024"/>
      <c r="F5665" s="1024"/>
      <c r="G5665" s="1028"/>
      <c r="H5665" s="1029"/>
      <c r="I5665" s="208">
        <f>SUM(I5663:I5664)</f>
        <v>0.46130000000000004</v>
      </c>
    </row>
    <row r="5666" spans="1:10" ht="15" customHeight="1">
      <c r="A5666" s="333"/>
      <c r="C5666" s="961" t="s">
        <v>86</v>
      </c>
      <c r="D5666" s="962" t="s">
        <v>87</v>
      </c>
      <c r="E5666" s="308"/>
      <c r="F5666" s="308"/>
      <c r="G5666" s="959"/>
      <c r="H5666" s="308"/>
      <c r="I5666" s="963"/>
    </row>
    <row r="5667" spans="1:10" ht="15" customHeight="1">
      <c r="A5667" s="333"/>
      <c r="C5667" s="629">
        <v>1</v>
      </c>
      <c r="D5667" s="308" t="s">
        <v>1686</v>
      </c>
      <c r="E5667" s="308"/>
      <c r="F5667" s="309" t="s">
        <v>873</v>
      </c>
      <c r="G5667" s="959">
        <v>6.0499999999999998E-2</v>
      </c>
      <c r="H5667" s="252">
        <v>1</v>
      </c>
      <c r="I5667" s="631">
        <f t="shared" ref="I5667" si="64">G5667*H5667</f>
        <v>6.0499999999999998E-2</v>
      </c>
    </row>
    <row r="5668" spans="1:10" ht="15" customHeight="1">
      <c r="A5668" s="333"/>
      <c r="C5668" s="952" t="s">
        <v>88</v>
      </c>
      <c r="D5668" s="1023"/>
      <c r="E5668" s="1024"/>
      <c r="F5668" s="1024"/>
      <c r="G5668" s="1024"/>
      <c r="H5668" s="1029"/>
      <c r="I5668" s="208">
        <f>SUM(I5666:I5667)</f>
        <v>6.0499999999999998E-2</v>
      </c>
    </row>
    <row r="5669" spans="1:10" ht="15" customHeight="1">
      <c r="A5669" s="333"/>
      <c r="C5669" s="298" t="s">
        <v>89</v>
      </c>
      <c r="D5669" s="299" t="s">
        <v>90</v>
      </c>
      <c r="E5669" s="1030"/>
      <c r="F5669" s="1030"/>
      <c r="G5669" s="1030"/>
      <c r="H5669" s="776"/>
      <c r="I5669" s="777">
        <f>I5668+I5665+I5661</f>
        <v>23137.521799999999</v>
      </c>
    </row>
    <row r="5670" spans="1:10" ht="15" customHeight="1">
      <c r="A5670" s="333"/>
      <c r="C5670" s="1031" t="s">
        <v>91</v>
      </c>
      <c r="D5670" s="1032" t="s">
        <v>977</v>
      </c>
      <c r="E5670" s="1033"/>
      <c r="F5670" s="1033"/>
      <c r="G5670" s="1034"/>
      <c r="H5670" s="226">
        <f>$M$3</f>
        <v>0.1</v>
      </c>
      <c r="I5670" s="224">
        <f>I5669*H5670</f>
        <v>2313.75218</v>
      </c>
    </row>
    <row r="5671" spans="1:10" ht="15" customHeight="1">
      <c r="A5671" s="333"/>
      <c r="C5671" s="1035" t="s">
        <v>93</v>
      </c>
      <c r="D5671" s="1036" t="s">
        <v>94</v>
      </c>
      <c r="E5671" s="1037"/>
      <c r="F5671" s="1037"/>
      <c r="G5671" s="1037"/>
      <c r="H5671" s="399"/>
      <c r="I5671" s="303">
        <f>SUM(I5669:I5670)</f>
        <v>25451.273979999998</v>
      </c>
    </row>
    <row r="5672" spans="1:10" ht="15" customHeight="1">
      <c r="A5672" s="333"/>
      <c r="C5672" s="1038"/>
      <c r="D5672" s="1039"/>
      <c r="E5672" s="1039"/>
      <c r="F5672" s="1039"/>
      <c r="G5672" s="1039"/>
      <c r="H5672" s="1039"/>
      <c r="I5672" s="1040"/>
    </row>
    <row r="5673" spans="1:10" ht="15" customHeight="1">
      <c r="A5673" s="333"/>
      <c r="C5673" s="1041" t="s">
        <v>1687</v>
      </c>
      <c r="D5673" s="1353" t="s">
        <v>1688</v>
      </c>
      <c r="E5673" s="1354"/>
      <c r="F5673" s="1354"/>
      <c r="G5673" s="1354"/>
      <c r="H5673" s="1354"/>
      <c r="I5673" s="907">
        <f>ROUNDDOWN(I5690,-2)</f>
        <v>31900</v>
      </c>
    </row>
    <row r="5674" spans="1:10" ht="33" customHeight="1">
      <c r="A5674" s="333"/>
      <c r="C5674" s="1018" t="s">
        <v>65</v>
      </c>
      <c r="D5674" s="1019" t="s">
        <v>66</v>
      </c>
      <c r="E5674" s="1019" t="s">
        <v>772</v>
      </c>
      <c r="F5674" s="1019" t="s">
        <v>669</v>
      </c>
      <c r="G5674" s="1019" t="s">
        <v>67</v>
      </c>
      <c r="H5674" s="1019" t="s">
        <v>670</v>
      </c>
      <c r="I5674" s="1020" t="s">
        <v>671</v>
      </c>
    </row>
    <row r="5675" spans="1:10" ht="15" customHeight="1">
      <c r="A5675" s="333"/>
      <c r="C5675" s="961" t="s">
        <v>69</v>
      </c>
      <c r="D5675" s="962" t="s">
        <v>672</v>
      </c>
      <c r="E5675" s="962"/>
      <c r="F5675" s="962"/>
      <c r="G5675" s="962"/>
      <c r="H5675" s="962"/>
      <c r="I5675" s="1042"/>
    </row>
    <row r="5676" spans="1:10" ht="15" customHeight="1">
      <c r="A5676" s="333"/>
      <c r="C5676" s="1021">
        <v>1</v>
      </c>
      <c r="D5676" s="308" t="s">
        <v>8</v>
      </c>
      <c r="E5676" s="308" t="s">
        <v>9</v>
      </c>
      <c r="F5676" s="309" t="s">
        <v>10</v>
      </c>
      <c r="G5676" s="1022">
        <v>7.5899999999999995E-2</v>
      </c>
      <c r="H5676" s="62">
        <v>176000</v>
      </c>
      <c r="I5676" s="631">
        <f>G5676*H5676</f>
        <v>13358.4</v>
      </c>
    </row>
    <row r="5677" spans="1:10" ht="15" customHeight="1">
      <c r="A5677" s="333"/>
      <c r="C5677" s="1021">
        <v>2</v>
      </c>
      <c r="D5677" s="308" t="s">
        <v>159</v>
      </c>
      <c r="E5677" s="308" t="s">
        <v>14</v>
      </c>
      <c r="F5677" s="309" t="s">
        <v>10</v>
      </c>
      <c r="G5677" s="1022">
        <v>7.5899999999999995E-2</v>
      </c>
      <c r="H5677" s="62">
        <v>186000</v>
      </c>
      <c r="I5677" s="631">
        <f>G5677*H5677</f>
        <v>14117.4</v>
      </c>
    </row>
    <row r="5678" spans="1:10" ht="15" customHeight="1">
      <c r="A5678" s="333"/>
      <c r="B5678" s="343"/>
      <c r="C5678" s="1021">
        <v>3</v>
      </c>
      <c r="D5678" s="308" t="s">
        <v>31</v>
      </c>
      <c r="E5678" s="308" t="s">
        <v>32</v>
      </c>
      <c r="F5678" s="309" t="s">
        <v>10</v>
      </c>
      <c r="G5678" s="1022">
        <v>7.6E-3</v>
      </c>
      <c r="H5678" s="62">
        <v>206000</v>
      </c>
      <c r="I5678" s="631">
        <f>G5678*H5678</f>
        <v>1565.6</v>
      </c>
      <c r="J5678" s="47"/>
    </row>
    <row r="5679" spans="1:10" ht="15" customHeight="1">
      <c r="A5679" s="333"/>
      <c r="C5679" s="952" t="s">
        <v>708</v>
      </c>
      <c r="D5679" s="1024"/>
      <c r="E5679" s="1024"/>
      <c r="F5679" s="1024"/>
      <c r="G5679" s="1025"/>
      <c r="H5679" s="1026"/>
      <c r="I5679" s="208">
        <f>SUM(I5676:I5678)</f>
        <v>29041.399999999998</v>
      </c>
    </row>
    <row r="5680" spans="1:10" ht="15" customHeight="1">
      <c r="A5680" s="333"/>
      <c r="C5680" s="1043" t="s">
        <v>72</v>
      </c>
      <c r="D5680" s="308" t="s">
        <v>73</v>
      </c>
      <c r="E5680" s="308"/>
      <c r="F5680" s="308"/>
      <c r="G5680" s="308"/>
      <c r="H5680" s="308"/>
      <c r="I5680" s="963"/>
    </row>
    <row r="5681" spans="1:9" ht="15" customHeight="1">
      <c r="A5681" s="333"/>
      <c r="C5681" s="1027" t="s">
        <v>674</v>
      </c>
      <c r="D5681" s="308" t="s">
        <v>1689</v>
      </c>
      <c r="E5681" s="308"/>
      <c r="F5681" s="309" t="s">
        <v>1497</v>
      </c>
      <c r="G5681" s="1044">
        <v>0.23080000000000001</v>
      </c>
      <c r="H5681" s="252">
        <v>1</v>
      </c>
      <c r="I5681" s="631">
        <f>G5681*H5681</f>
        <v>0.23080000000000001</v>
      </c>
    </row>
    <row r="5682" spans="1:9" ht="15" customHeight="1">
      <c r="A5682" s="333"/>
      <c r="C5682" s="1027" t="s">
        <v>676</v>
      </c>
      <c r="D5682" s="308" t="s">
        <v>1510</v>
      </c>
      <c r="E5682" s="308"/>
      <c r="F5682" s="309" t="s">
        <v>1497</v>
      </c>
      <c r="G5682" s="1044">
        <v>0.23080000000000001</v>
      </c>
      <c r="H5682" s="252">
        <v>1</v>
      </c>
      <c r="I5682" s="631">
        <f t="shared" ref="I5682" si="65">G5682*H5682</f>
        <v>0.23080000000000001</v>
      </c>
    </row>
    <row r="5683" spans="1:9" ht="15" customHeight="1">
      <c r="A5683" s="333"/>
      <c r="C5683" s="952" t="s">
        <v>85</v>
      </c>
      <c r="D5683" s="1023"/>
      <c r="E5683" s="1024"/>
      <c r="F5683" s="1024"/>
      <c r="G5683" s="1024"/>
      <c r="H5683" s="1029"/>
      <c r="I5683" s="208">
        <f>SUM(I5681:I5682)</f>
        <v>0.46160000000000001</v>
      </c>
    </row>
    <row r="5684" spans="1:9" ht="15" customHeight="1">
      <c r="A5684" s="333"/>
      <c r="C5684" s="961" t="s">
        <v>86</v>
      </c>
      <c r="D5684" s="962" t="s">
        <v>87</v>
      </c>
      <c r="E5684" s="308"/>
      <c r="F5684" s="308"/>
      <c r="G5684" s="308"/>
      <c r="H5684" s="308"/>
      <c r="I5684" s="963"/>
    </row>
    <row r="5685" spans="1:9" ht="15" customHeight="1">
      <c r="A5685" s="333"/>
      <c r="C5685" s="1045">
        <v>1</v>
      </c>
      <c r="D5685" s="511" t="s">
        <v>1690</v>
      </c>
      <c r="E5685" s="1046"/>
      <c r="F5685" s="1047" t="s">
        <v>644</v>
      </c>
      <c r="G5685" s="1048">
        <v>7.5899999999999995E-2</v>
      </c>
      <c r="H5685" s="252">
        <v>1</v>
      </c>
      <c r="I5685" s="631">
        <f>G5685*H5685</f>
        <v>7.5899999999999995E-2</v>
      </c>
    </row>
    <row r="5686" spans="1:9" ht="15" customHeight="1">
      <c r="A5686" s="333"/>
      <c r="C5686" s="1045">
        <v>2</v>
      </c>
      <c r="D5686" s="511" t="s">
        <v>1691</v>
      </c>
      <c r="E5686" s="1046"/>
      <c r="F5686" s="1047" t="s">
        <v>644</v>
      </c>
      <c r="G5686" s="1048">
        <v>7.5899999999999995E-2</v>
      </c>
      <c r="H5686" s="252">
        <v>1</v>
      </c>
      <c r="I5686" s="631">
        <f>G5686*H5686</f>
        <v>7.5899999999999995E-2</v>
      </c>
    </row>
    <row r="5687" spans="1:9" ht="15" customHeight="1">
      <c r="A5687" s="333"/>
      <c r="C5687" s="952" t="s">
        <v>88</v>
      </c>
      <c r="D5687" s="1023"/>
      <c r="E5687" s="1024"/>
      <c r="F5687" s="1024"/>
      <c r="G5687" s="1024"/>
      <c r="H5687" s="1029"/>
      <c r="I5687" s="208">
        <f>SUM(I5684:I5686)</f>
        <v>0.15179999999999999</v>
      </c>
    </row>
    <row r="5688" spans="1:9" ht="15" customHeight="1">
      <c r="A5688" s="333"/>
      <c r="C5688" s="298" t="s">
        <v>89</v>
      </c>
      <c r="D5688" s="299" t="s">
        <v>90</v>
      </c>
      <c r="E5688" s="1030"/>
      <c r="F5688" s="1030"/>
      <c r="G5688" s="1030"/>
      <c r="H5688" s="776"/>
      <c r="I5688" s="777">
        <f>I5687+I5683+I5679</f>
        <v>29042.013399999996</v>
      </c>
    </row>
    <row r="5689" spans="1:9" ht="15" customHeight="1">
      <c r="A5689" s="333"/>
      <c r="C5689" s="298" t="s">
        <v>91</v>
      </c>
      <c r="D5689" s="299" t="s">
        <v>977</v>
      </c>
      <c r="E5689" s="1030"/>
      <c r="F5689" s="1030"/>
      <c r="G5689" s="1049"/>
      <c r="H5689" s="226">
        <f>$M$3</f>
        <v>0.1</v>
      </c>
      <c r="I5689" s="224">
        <f>I5688*H5689</f>
        <v>2904.2013399999996</v>
      </c>
    </row>
    <row r="5690" spans="1:9" ht="15" customHeight="1">
      <c r="A5690" s="333"/>
      <c r="C5690" s="300" t="s">
        <v>93</v>
      </c>
      <c r="D5690" s="301" t="s">
        <v>94</v>
      </c>
      <c r="E5690" s="1050"/>
      <c r="F5690" s="1050"/>
      <c r="G5690" s="1050"/>
      <c r="H5690" s="399"/>
      <c r="I5690" s="303">
        <f>SUM(I5688:I5689)</f>
        <v>31946.214739999996</v>
      </c>
    </row>
    <row r="5691" spans="1:9" ht="15" customHeight="1">
      <c r="A5691" s="333"/>
      <c r="C5691" s="1051"/>
      <c r="D5691" s="1014"/>
      <c r="E5691" s="1014"/>
      <c r="F5691" s="1014"/>
      <c r="G5691" s="1014"/>
      <c r="H5691" s="1014"/>
      <c r="I5691" s="1052"/>
    </row>
    <row r="5692" spans="1:9" ht="15" customHeight="1">
      <c r="A5692" s="333"/>
      <c r="C5692" s="1041" t="s">
        <v>1692</v>
      </c>
      <c r="D5692" s="1353" t="s">
        <v>1693</v>
      </c>
      <c r="E5692" s="1354"/>
      <c r="F5692" s="1354"/>
      <c r="G5692" s="1354"/>
      <c r="H5692" s="1357"/>
      <c r="I5692" s="907">
        <f>ROUNDDOWN(I5709,-2)</f>
        <v>34600</v>
      </c>
    </row>
    <row r="5693" spans="1:9" ht="30.5" customHeight="1">
      <c r="A5693" s="333"/>
      <c r="C5693" s="1018" t="s">
        <v>65</v>
      </c>
      <c r="D5693" s="1019" t="s">
        <v>66</v>
      </c>
      <c r="E5693" s="1019" t="s">
        <v>772</v>
      </c>
      <c r="F5693" s="1019" t="s">
        <v>669</v>
      </c>
      <c r="G5693" s="1019" t="s">
        <v>67</v>
      </c>
      <c r="H5693" s="1019" t="s">
        <v>670</v>
      </c>
      <c r="I5693" s="1020" t="s">
        <v>671</v>
      </c>
    </row>
    <row r="5694" spans="1:9" ht="15" customHeight="1">
      <c r="A5694" s="333"/>
      <c r="C5694" s="961" t="s">
        <v>69</v>
      </c>
      <c r="D5694" s="962" t="s">
        <v>672</v>
      </c>
      <c r="E5694" s="962"/>
      <c r="F5694" s="962"/>
      <c r="G5694" s="962"/>
      <c r="H5694" s="962"/>
      <c r="I5694" s="1042"/>
    </row>
    <row r="5695" spans="1:9" ht="15" customHeight="1">
      <c r="A5695" s="333"/>
      <c r="C5695" s="1021">
        <v>1</v>
      </c>
      <c r="D5695" s="308" t="s">
        <v>8</v>
      </c>
      <c r="E5695" s="308" t="s">
        <v>9</v>
      </c>
      <c r="F5695" s="309" t="s">
        <v>10</v>
      </c>
      <c r="G5695" s="1022">
        <v>0.111</v>
      </c>
      <c r="H5695" s="62">
        <v>176000</v>
      </c>
      <c r="I5695" s="631">
        <f>G5695*H5695</f>
        <v>19536</v>
      </c>
    </row>
    <row r="5696" spans="1:9" ht="15" customHeight="1">
      <c r="A5696" s="333"/>
      <c r="C5696" s="1021">
        <v>2</v>
      </c>
      <c r="D5696" s="308" t="s">
        <v>159</v>
      </c>
      <c r="E5696" s="308" t="s">
        <v>14</v>
      </c>
      <c r="F5696" s="309" t="s">
        <v>10</v>
      </c>
      <c r="G5696" s="1022">
        <v>5.6000000000000001E-2</v>
      </c>
      <c r="H5696" s="62">
        <v>186000</v>
      </c>
      <c r="I5696" s="631">
        <f>G5696*H5696</f>
        <v>10416</v>
      </c>
    </row>
    <row r="5697" spans="1:10" ht="15" customHeight="1">
      <c r="A5697" s="333"/>
      <c r="C5697" s="1021">
        <v>3</v>
      </c>
      <c r="D5697" s="308" t="s">
        <v>119</v>
      </c>
      <c r="E5697" s="308" t="s">
        <v>30</v>
      </c>
      <c r="F5697" s="309" t="s">
        <v>10</v>
      </c>
      <c r="G5697" s="1022">
        <v>6.0000000000000001E-3</v>
      </c>
      <c r="H5697" s="62">
        <v>196000</v>
      </c>
      <c r="I5697" s="631">
        <f t="shared" ref="I5697:I5698" si="66">G5697*H5697</f>
        <v>1176</v>
      </c>
    </row>
    <row r="5698" spans="1:10" ht="15" customHeight="1">
      <c r="A5698" s="333"/>
      <c r="B5698" s="113"/>
      <c r="C5698" s="1021">
        <v>4</v>
      </c>
      <c r="D5698" s="308" t="s">
        <v>31</v>
      </c>
      <c r="E5698" s="308" t="s">
        <v>32</v>
      </c>
      <c r="F5698" s="309" t="s">
        <v>10</v>
      </c>
      <c r="G5698" s="1022">
        <v>2E-3</v>
      </c>
      <c r="H5698" s="62">
        <v>206000</v>
      </c>
      <c r="I5698" s="631">
        <f t="shared" si="66"/>
        <v>412</v>
      </c>
      <c r="J5698" s="47"/>
    </row>
    <row r="5699" spans="1:10" ht="15" customHeight="1">
      <c r="A5699" s="333"/>
      <c r="C5699" s="952" t="s">
        <v>708</v>
      </c>
      <c r="D5699" s="1023"/>
      <c r="E5699" s="1024"/>
      <c r="F5699" s="1024"/>
      <c r="G5699" s="1025"/>
      <c r="H5699" s="1026"/>
      <c r="I5699" s="208">
        <f>SUM(I5695:I5698)</f>
        <v>31540</v>
      </c>
    </row>
    <row r="5700" spans="1:10" ht="15" customHeight="1">
      <c r="A5700" s="333"/>
      <c r="C5700" s="961" t="s">
        <v>72</v>
      </c>
      <c r="D5700" s="962" t="s">
        <v>73</v>
      </c>
      <c r="E5700" s="308"/>
      <c r="F5700" s="308"/>
      <c r="G5700" s="308"/>
      <c r="H5700" s="308"/>
      <c r="I5700" s="963"/>
    </row>
    <row r="5701" spans="1:10" ht="15" customHeight="1">
      <c r="A5701" s="333"/>
      <c r="C5701" s="1027" t="s">
        <v>674</v>
      </c>
      <c r="D5701" s="308" t="s">
        <v>1694</v>
      </c>
      <c r="E5701" s="308"/>
      <c r="F5701" s="309" t="s">
        <v>1695</v>
      </c>
      <c r="G5701" s="1053">
        <v>0.83330000000000004</v>
      </c>
      <c r="H5701" s="252">
        <v>1</v>
      </c>
      <c r="I5701" s="631">
        <f>G5701*H5701</f>
        <v>0.83330000000000004</v>
      </c>
    </row>
    <row r="5702" spans="1:10" ht="15" customHeight="1">
      <c r="A5702" s="333"/>
      <c r="C5702" s="1027" t="s">
        <v>676</v>
      </c>
      <c r="D5702" s="308" t="s">
        <v>1696</v>
      </c>
      <c r="E5702" s="308"/>
      <c r="F5702" s="309" t="s">
        <v>1603</v>
      </c>
      <c r="G5702" s="1053">
        <v>0.3</v>
      </c>
      <c r="H5702" s="252">
        <v>1</v>
      </c>
      <c r="I5702" s="631">
        <f t="shared" ref="I5702:I5703" si="67">G5702*H5702</f>
        <v>0.3</v>
      </c>
    </row>
    <row r="5703" spans="1:10" ht="15" customHeight="1">
      <c r="A5703" s="333"/>
      <c r="C5703" s="1054">
        <v>3</v>
      </c>
      <c r="D5703" s="308" t="s">
        <v>1697</v>
      </c>
      <c r="E5703" s="308"/>
      <c r="F5703" s="309" t="s">
        <v>1541</v>
      </c>
      <c r="G5703" s="1022">
        <v>0.1477</v>
      </c>
      <c r="H5703" s="252">
        <v>1</v>
      </c>
      <c r="I5703" s="631">
        <f t="shared" si="67"/>
        <v>0.1477</v>
      </c>
    </row>
    <row r="5704" spans="1:10" ht="15" customHeight="1">
      <c r="A5704" s="333"/>
      <c r="C5704" s="952" t="s">
        <v>85</v>
      </c>
      <c r="D5704" s="1023"/>
      <c r="E5704" s="1024"/>
      <c r="F5704" s="1024"/>
      <c r="G5704" s="1024"/>
      <c r="H5704" s="1029"/>
      <c r="I5704" s="208">
        <f>SUM(I5701:I5703)</f>
        <v>1.2809999999999999</v>
      </c>
    </row>
    <row r="5705" spans="1:10" ht="15" customHeight="1">
      <c r="A5705" s="333"/>
      <c r="C5705" s="961" t="s">
        <v>86</v>
      </c>
      <c r="D5705" s="962" t="s">
        <v>87</v>
      </c>
      <c r="E5705" s="308"/>
      <c r="F5705" s="308"/>
      <c r="G5705" s="308"/>
      <c r="H5705" s="308"/>
      <c r="I5705" s="963"/>
    </row>
    <row r="5706" spans="1:10" ht="15" customHeight="1">
      <c r="A5706" s="333"/>
      <c r="C5706" s="952" t="s">
        <v>88</v>
      </c>
      <c r="D5706" s="1023"/>
      <c r="E5706" s="1024"/>
      <c r="F5706" s="1024"/>
      <c r="G5706" s="1024"/>
      <c r="H5706" s="1029"/>
      <c r="I5706" s="1055">
        <f>SUM(I5705:I5705)</f>
        <v>0</v>
      </c>
    </row>
    <row r="5707" spans="1:10" ht="15" customHeight="1">
      <c r="A5707" s="333"/>
      <c r="C5707" s="298" t="s">
        <v>89</v>
      </c>
      <c r="D5707" s="299" t="s">
        <v>90</v>
      </c>
      <c r="E5707" s="1030"/>
      <c r="F5707" s="1030"/>
      <c r="G5707" s="1030"/>
      <c r="H5707" s="776"/>
      <c r="I5707" s="777">
        <f>I5706+I5704+I5699</f>
        <v>31541.280999999999</v>
      </c>
    </row>
    <row r="5708" spans="1:10" ht="15" customHeight="1">
      <c r="A5708" s="333"/>
      <c r="C5708" s="298" t="s">
        <v>91</v>
      </c>
      <c r="D5708" s="299" t="s">
        <v>977</v>
      </c>
      <c r="E5708" s="1030"/>
      <c r="F5708" s="1030"/>
      <c r="G5708" s="1049"/>
      <c r="H5708" s="226">
        <f>$M$3</f>
        <v>0.1</v>
      </c>
      <c r="I5708" s="224">
        <f>I5707*H5708</f>
        <v>3154.1280999999999</v>
      </c>
    </row>
    <row r="5709" spans="1:10" ht="15" customHeight="1" thickBot="1">
      <c r="A5709" s="333"/>
      <c r="C5709" s="1056" t="s">
        <v>93</v>
      </c>
      <c r="D5709" s="1057" t="s">
        <v>94</v>
      </c>
      <c r="E5709" s="1058"/>
      <c r="F5709" s="1058"/>
      <c r="G5709" s="1058"/>
      <c r="H5709" s="458"/>
      <c r="I5709" s="235">
        <f>SUM(I5707:I5708)</f>
        <v>34695.409099999997</v>
      </c>
    </row>
    <row r="5710" spans="1:10" ht="15" customHeight="1">
      <c r="A5710" s="333"/>
      <c r="C5710" s="46"/>
      <c r="D5710" s="46"/>
      <c r="G5710" s="102"/>
      <c r="H5710" s="112"/>
      <c r="I5710" s="47"/>
    </row>
    <row r="5711" spans="1:10" ht="15" customHeight="1">
      <c r="A5711" s="333"/>
      <c r="C5711" s="1059"/>
      <c r="D5711" s="1059"/>
      <c r="E5711" s="1059"/>
      <c r="F5711" s="1059"/>
      <c r="G5711" s="1059"/>
      <c r="H5711" s="1059"/>
      <c r="I5711" s="1059"/>
    </row>
    <row r="5712" spans="1:10" ht="15" customHeight="1" thickBot="1">
      <c r="A5712" s="333"/>
      <c r="C5712" s="1015" t="s">
        <v>1698</v>
      </c>
      <c r="D5712" s="1016" t="s">
        <v>1699</v>
      </c>
      <c r="E5712" s="1016"/>
      <c r="F5712" s="1016"/>
      <c r="G5712" s="1016"/>
      <c r="H5712" s="1059"/>
      <c r="I5712" s="1059"/>
    </row>
    <row r="5713" spans="1:10" ht="15" customHeight="1">
      <c r="A5713" s="333"/>
      <c r="C5713" s="1017" t="s">
        <v>1700</v>
      </c>
      <c r="D5713" s="1358" t="s">
        <v>1701</v>
      </c>
      <c r="E5713" s="1359"/>
      <c r="F5713" s="1359"/>
      <c r="G5713" s="1359"/>
      <c r="H5713" s="1359"/>
      <c r="I5713" s="680">
        <f>ROUNDDOWN(I5729,-2)</f>
        <v>65600</v>
      </c>
    </row>
    <row r="5714" spans="1:10" ht="30.5" customHeight="1">
      <c r="A5714" s="333"/>
      <c r="C5714" s="1018" t="s">
        <v>65</v>
      </c>
      <c r="D5714" s="1019" t="s">
        <v>66</v>
      </c>
      <c r="E5714" s="1019" t="s">
        <v>772</v>
      </c>
      <c r="F5714" s="1019" t="s">
        <v>669</v>
      </c>
      <c r="G5714" s="1019" t="s">
        <v>67</v>
      </c>
      <c r="H5714" s="1019" t="s">
        <v>670</v>
      </c>
      <c r="I5714" s="1020" t="s">
        <v>671</v>
      </c>
    </row>
    <row r="5715" spans="1:10" ht="15" customHeight="1">
      <c r="A5715" s="333"/>
      <c r="C5715" s="961" t="s">
        <v>69</v>
      </c>
      <c r="D5715" s="962" t="s">
        <v>672</v>
      </c>
      <c r="E5715" s="308"/>
      <c r="F5715" s="308"/>
      <c r="G5715" s="308"/>
      <c r="H5715" s="308"/>
      <c r="I5715" s="963"/>
    </row>
    <row r="5716" spans="1:10" ht="15" customHeight="1">
      <c r="A5716" s="333"/>
      <c r="B5716" s="113"/>
      <c r="C5716" s="1021">
        <v>1</v>
      </c>
      <c r="D5716" s="308" t="s">
        <v>8</v>
      </c>
      <c r="E5716" s="309" t="s">
        <v>9</v>
      </c>
      <c r="F5716" s="309" t="s">
        <v>10</v>
      </c>
      <c r="G5716" s="1022">
        <v>0.01</v>
      </c>
      <c r="H5716" s="62">
        <v>176000</v>
      </c>
      <c r="I5716" s="631">
        <f>G5716*H5716</f>
        <v>1760</v>
      </c>
      <c r="J5716" s="47"/>
    </row>
    <row r="5717" spans="1:10" ht="15" customHeight="1">
      <c r="A5717" s="333"/>
      <c r="C5717" s="1021">
        <v>2</v>
      </c>
      <c r="D5717" s="308" t="s">
        <v>31</v>
      </c>
      <c r="E5717" s="309" t="s">
        <v>32</v>
      </c>
      <c r="F5717" s="309" t="s">
        <v>10</v>
      </c>
      <c r="G5717" s="1022">
        <v>1E-3</v>
      </c>
      <c r="H5717" s="62">
        <v>206000</v>
      </c>
      <c r="I5717" s="631">
        <f>G5717*H5717</f>
        <v>206</v>
      </c>
    </row>
    <row r="5718" spans="1:10" ht="15" customHeight="1">
      <c r="A5718" s="333"/>
      <c r="C5718" s="952" t="s">
        <v>708</v>
      </c>
      <c r="D5718" s="1023"/>
      <c r="E5718" s="1024"/>
      <c r="F5718" s="1024"/>
      <c r="G5718" s="1025"/>
      <c r="H5718" s="1026"/>
      <c r="I5718" s="208">
        <f>SUM(I5716:I5717)</f>
        <v>1966</v>
      </c>
    </row>
    <row r="5719" spans="1:10" ht="15" customHeight="1">
      <c r="A5719" s="333"/>
      <c r="C5719" s="961" t="s">
        <v>72</v>
      </c>
      <c r="D5719" s="962" t="s">
        <v>73</v>
      </c>
      <c r="E5719" s="308"/>
      <c r="F5719" s="308"/>
      <c r="G5719" s="308"/>
      <c r="H5719" s="308"/>
      <c r="I5719" s="963"/>
    </row>
    <row r="5720" spans="1:10" ht="15" customHeight="1">
      <c r="A5720" s="333"/>
      <c r="C5720" s="1027" t="s">
        <v>674</v>
      </c>
      <c r="D5720" s="308" t="s">
        <v>1702</v>
      </c>
      <c r="E5720" s="308"/>
      <c r="F5720" s="309" t="s">
        <v>710</v>
      </c>
      <c r="G5720" s="1022">
        <v>1.05</v>
      </c>
      <c r="H5720" s="252">
        <f>BAHAN!G364</f>
        <v>11200</v>
      </c>
      <c r="I5720" s="631">
        <f>G5720*H5720</f>
        <v>11760</v>
      </c>
    </row>
    <row r="5721" spans="1:10" ht="15" customHeight="1">
      <c r="A5721" s="333"/>
      <c r="C5721" s="1027">
        <v>2</v>
      </c>
      <c r="D5721" s="308" t="s">
        <v>1703</v>
      </c>
      <c r="E5721" s="308"/>
      <c r="F5721" s="309" t="s">
        <v>120</v>
      </c>
      <c r="G5721" s="1022">
        <v>0.45610000000000001</v>
      </c>
      <c r="H5721" s="252">
        <f>BAHAN!G128</f>
        <v>100800</v>
      </c>
      <c r="I5721" s="631">
        <f>G5721*H5721</f>
        <v>45974.879999999997</v>
      </c>
    </row>
    <row r="5722" spans="1:10" ht="15" customHeight="1">
      <c r="A5722" s="333"/>
      <c r="C5722" s="1027">
        <v>3</v>
      </c>
      <c r="D5722" s="308" t="s">
        <v>991</v>
      </c>
      <c r="E5722" s="308"/>
      <c r="F5722" s="309" t="s">
        <v>79</v>
      </c>
      <c r="G5722" s="1022">
        <v>1.9599999999999999E-2</v>
      </c>
      <c r="H5722" s="252">
        <v>1</v>
      </c>
      <c r="I5722" s="631">
        <f>G5722*H5722</f>
        <v>1.9599999999999999E-2</v>
      </c>
    </row>
    <row r="5723" spans="1:10" ht="15" customHeight="1">
      <c r="A5723" s="333"/>
      <c r="C5723" s="1027">
        <v>4</v>
      </c>
      <c r="D5723" s="308" t="s">
        <v>1704</v>
      </c>
      <c r="E5723" s="308"/>
      <c r="F5723" s="309" t="s">
        <v>115</v>
      </c>
      <c r="G5723" s="1022">
        <v>0.2</v>
      </c>
      <c r="H5723" s="252">
        <v>1</v>
      </c>
      <c r="I5723" s="631">
        <f>G5723*H5723</f>
        <v>0.2</v>
      </c>
    </row>
    <row r="5724" spans="1:10" ht="15" customHeight="1">
      <c r="A5724" s="333"/>
      <c r="C5724" s="952" t="s">
        <v>85</v>
      </c>
      <c r="D5724" s="1023"/>
      <c r="E5724" s="1024"/>
      <c r="F5724" s="1024"/>
      <c r="G5724" s="1024"/>
      <c r="H5724" s="1029"/>
      <c r="I5724" s="208">
        <f>SUM(I5720:I5723)</f>
        <v>57735.099599999994</v>
      </c>
    </row>
    <row r="5725" spans="1:10" ht="15" customHeight="1">
      <c r="A5725" s="333"/>
      <c r="C5725" s="961" t="s">
        <v>86</v>
      </c>
      <c r="D5725" s="962" t="s">
        <v>87</v>
      </c>
      <c r="E5725" s="308"/>
      <c r="F5725" s="308"/>
      <c r="G5725" s="308"/>
      <c r="H5725" s="308"/>
      <c r="I5725" s="963"/>
    </row>
    <row r="5726" spans="1:10" ht="15" customHeight="1">
      <c r="A5726" s="333"/>
      <c r="C5726" s="952" t="s">
        <v>88</v>
      </c>
      <c r="D5726" s="1023"/>
      <c r="E5726" s="1024"/>
      <c r="F5726" s="1024"/>
      <c r="G5726" s="1024"/>
      <c r="H5726" s="1029"/>
      <c r="I5726" s="1055">
        <f>SUM(I5725:I5725)</f>
        <v>0</v>
      </c>
    </row>
    <row r="5727" spans="1:10" ht="15" customHeight="1">
      <c r="A5727" s="333"/>
      <c r="C5727" s="298" t="s">
        <v>89</v>
      </c>
      <c r="D5727" s="299" t="s">
        <v>90</v>
      </c>
      <c r="E5727" s="1030"/>
      <c r="F5727" s="1030"/>
      <c r="G5727" s="1030"/>
      <c r="H5727" s="776"/>
      <c r="I5727" s="777">
        <f>I5726+I5724+I5718</f>
        <v>59701.099599999994</v>
      </c>
    </row>
    <row r="5728" spans="1:10" ht="15" customHeight="1">
      <c r="A5728" s="333"/>
      <c r="C5728" s="1031" t="s">
        <v>91</v>
      </c>
      <c r="D5728" s="1032" t="s">
        <v>977</v>
      </c>
      <c r="E5728" s="1033"/>
      <c r="F5728" s="1033"/>
      <c r="G5728" s="1034"/>
      <c r="H5728" s="226">
        <f>$M$3</f>
        <v>0.1</v>
      </c>
      <c r="I5728" s="224">
        <f>I5727*H5728</f>
        <v>5970.1099599999998</v>
      </c>
    </row>
    <row r="5729" spans="1:10" ht="15" customHeight="1">
      <c r="A5729" s="333"/>
      <c r="C5729" s="1035" t="s">
        <v>93</v>
      </c>
      <c r="D5729" s="1036" t="s">
        <v>94</v>
      </c>
      <c r="E5729" s="1037"/>
      <c r="F5729" s="1037"/>
      <c r="G5729" s="1037"/>
      <c r="H5729" s="399"/>
      <c r="I5729" s="303">
        <f>SUM(I5727:I5728)</f>
        <v>65671.209559999988</v>
      </c>
    </row>
    <row r="5730" spans="1:10" ht="15" customHeight="1">
      <c r="A5730" s="333"/>
      <c r="C5730" s="1038"/>
      <c r="D5730" s="1039"/>
      <c r="E5730" s="1039"/>
      <c r="F5730" s="1039"/>
      <c r="G5730" s="1039"/>
      <c r="H5730" s="1039"/>
      <c r="I5730" s="1040"/>
    </row>
    <row r="5731" spans="1:10" ht="15" customHeight="1">
      <c r="A5731" s="333"/>
      <c r="C5731" s="1060"/>
      <c r="D5731" s="1059"/>
      <c r="E5731" s="1059"/>
      <c r="F5731" s="1059"/>
      <c r="G5731" s="1059"/>
      <c r="H5731" s="1059"/>
      <c r="I5731" s="1061"/>
    </row>
    <row r="5732" spans="1:10" ht="15" customHeight="1">
      <c r="A5732" s="333"/>
      <c r="C5732" s="1041" t="s">
        <v>1705</v>
      </c>
      <c r="D5732" s="1353" t="s">
        <v>1706</v>
      </c>
      <c r="E5732" s="1354"/>
      <c r="F5732" s="1354"/>
      <c r="G5732" s="1354"/>
      <c r="H5732" s="1357"/>
      <c r="I5732" s="907">
        <f>ROUNDDOWN(I5748,-2)</f>
        <v>2100</v>
      </c>
    </row>
    <row r="5733" spans="1:10" ht="31.75" customHeight="1">
      <c r="A5733" s="333"/>
      <c r="C5733" s="1018" t="s">
        <v>65</v>
      </c>
      <c r="D5733" s="1019" t="s">
        <v>66</v>
      </c>
      <c r="E5733" s="1019" t="s">
        <v>772</v>
      </c>
      <c r="F5733" s="1019" t="s">
        <v>669</v>
      </c>
      <c r="G5733" s="1019" t="s">
        <v>67</v>
      </c>
      <c r="H5733" s="1019" t="s">
        <v>670</v>
      </c>
      <c r="I5733" s="1020" t="s">
        <v>671</v>
      </c>
    </row>
    <row r="5734" spans="1:10" ht="15" customHeight="1">
      <c r="A5734" s="333"/>
      <c r="C5734" s="961" t="s">
        <v>69</v>
      </c>
      <c r="D5734" s="962" t="s">
        <v>672</v>
      </c>
      <c r="E5734" s="962"/>
      <c r="F5734" s="962"/>
      <c r="G5734" s="962"/>
      <c r="H5734" s="962"/>
      <c r="I5734" s="1042"/>
    </row>
    <row r="5735" spans="1:10" ht="15" customHeight="1">
      <c r="A5735" s="333"/>
      <c r="C5735" s="1021">
        <v>1</v>
      </c>
      <c r="D5735" s="308" t="s">
        <v>8</v>
      </c>
      <c r="E5735" s="309" t="s">
        <v>9</v>
      </c>
      <c r="F5735" s="309" t="s">
        <v>10</v>
      </c>
      <c r="G5735" s="1022">
        <v>0.01</v>
      </c>
      <c r="H5735" s="62">
        <v>176000</v>
      </c>
      <c r="I5735" s="631">
        <f>G5735*H5735</f>
        <v>1760</v>
      </c>
    </row>
    <row r="5736" spans="1:10" ht="15" customHeight="1">
      <c r="A5736" s="333"/>
      <c r="C5736" s="1021">
        <v>2</v>
      </c>
      <c r="D5736" s="308" t="s">
        <v>31</v>
      </c>
      <c r="E5736" s="309" t="s">
        <v>32</v>
      </c>
      <c r="F5736" s="309" t="s">
        <v>10</v>
      </c>
      <c r="G5736" s="1022">
        <v>1E-3</v>
      </c>
      <c r="H5736" s="62">
        <v>206000</v>
      </c>
      <c r="I5736" s="631">
        <f>G5736*H5736</f>
        <v>206</v>
      </c>
    </row>
    <row r="5737" spans="1:10" ht="15" customHeight="1">
      <c r="A5737" s="333"/>
      <c r="B5737" s="113"/>
      <c r="C5737" s="952" t="s">
        <v>708</v>
      </c>
      <c r="D5737" s="1023"/>
      <c r="E5737" s="1024"/>
      <c r="F5737" s="1024"/>
      <c r="G5737" s="1025"/>
      <c r="H5737" s="1026"/>
      <c r="I5737" s="208">
        <f>SUM(I5735:I5736)</f>
        <v>1966</v>
      </c>
      <c r="J5737" s="47"/>
    </row>
    <row r="5738" spans="1:10" ht="15" customHeight="1">
      <c r="A5738" s="333"/>
      <c r="C5738" s="961" t="s">
        <v>72</v>
      </c>
      <c r="D5738" s="962" t="s">
        <v>73</v>
      </c>
      <c r="E5738" s="308"/>
      <c r="F5738" s="308"/>
      <c r="G5738" s="308"/>
      <c r="H5738" s="308"/>
      <c r="I5738" s="963"/>
    </row>
    <row r="5739" spans="1:10" ht="15" customHeight="1">
      <c r="A5739" s="333"/>
      <c r="C5739" s="1027" t="s">
        <v>674</v>
      </c>
      <c r="D5739" s="308" t="s">
        <v>1707</v>
      </c>
      <c r="E5739" s="308"/>
      <c r="F5739" s="309" t="s">
        <v>710</v>
      </c>
      <c r="G5739" s="1022">
        <v>1.05</v>
      </c>
      <c r="H5739" s="252">
        <v>1</v>
      </c>
      <c r="I5739" s="631">
        <f>G5739*H5739</f>
        <v>1.05</v>
      </c>
    </row>
    <row r="5740" spans="1:10" ht="15" customHeight="1">
      <c r="A5740" s="333"/>
      <c r="C5740" s="1027">
        <v>2</v>
      </c>
      <c r="D5740" s="308" t="s">
        <v>1703</v>
      </c>
      <c r="E5740" s="308"/>
      <c r="F5740" s="309" t="s">
        <v>120</v>
      </c>
      <c r="G5740" s="1022">
        <v>0.6774</v>
      </c>
      <c r="H5740" s="252">
        <v>1</v>
      </c>
      <c r="I5740" s="631">
        <f>G5740*H5740</f>
        <v>0.6774</v>
      </c>
    </row>
    <row r="5741" spans="1:10" ht="15" customHeight="1">
      <c r="A5741" s="333"/>
      <c r="C5741" s="1027">
        <v>3</v>
      </c>
      <c r="D5741" s="308" t="s">
        <v>991</v>
      </c>
      <c r="E5741" s="308"/>
      <c r="F5741" s="309" t="s">
        <v>79</v>
      </c>
      <c r="G5741" s="1022">
        <v>2.35E-2</v>
      </c>
      <c r="H5741" s="252">
        <v>1</v>
      </c>
      <c r="I5741" s="631">
        <f>G5741*H5741</f>
        <v>2.35E-2</v>
      </c>
    </row>
    <row r="5742" spans="1:10" ht="15" customHeight="1">
      <c r="A5742" s="333"/>
      <c r="C5742" s="1027">
        <v>4</v>
      </c>
      <c r="D5742" s="308" t="s">
        <v>1704</v>
      </c>
      <c r="E5742" s="308"/>
      <c r="F5742" s="309" t="s">
        <v>115</v>
      </c>
      <c r="G5742" s="1022">
        <v>0.35</v>
      </c>
      <c r="H5742" s="252">
        <v>1</v>
      </c>
      <c r="I5742" s="631">
        <f>G5742*H5742</f>
        <v>0.35</v>
      </c>
    </row>
    <row r="5743" spans="1:10" ht="15" customHeight="1">
      <c r="A5743" s="333"/>
      <c r="C5743" s="952" t="s">
        <v>85</v>
      </c>
      <c r="D5743" s="1023"/>
      <c r="E5743" s="1024"/>
      <c r="F5743" s="1024"/>
      <c r="G5743" s="1024"/>
      <c r="H5743" s="1029"/>
      <c r="I5743" s="208">
        <f>SUM(I5739:I5742)</f>
        <v>2.1009000000000002</v>
      </c>
    </row>
    <row r="5744" spans="1:10" ht="15" customHeight="1">
      <c r="A5744" s="333"/>
      <c r="C5744" s="961" t="s">
        <v>86</v>
      </c>
      <c r="D5744" s="962" t="s">
        <v>87</v>
      </c>
      <c r="E5744" s="308"/>
      <c r="F5744" s="308"/>
      <c r="G5744" s="308"/>
      <c r="H5744" s="308"/>
      <c r="I5744" s="963"/>
    </row>
    <row r="5745" spans="1:10" ht="15" customHeight="1">
      <c r="A5745" s="333"/>
      <c r="C5745" s="952" t="s">
        <v>88</v>
      </c>
      <c r="D5745" s="1023"/>
      <c r="E5745" s="1024"/>
      <c r="F5745" s="1024"/>
      <c r="G5745" s="1024"/>
      <c r="H5745" s="1029"/>
      <c r="I5745" s="1055">
        <f>SUM(I5744:I5744)</f>
        <v>0</v>
      </c>
    </row>
    <row r="5746" spans="1:10" ht="15" customHeight="1">
      <c r="A5746" s="333"/>
      <c r="C5746" s="298" t="s">
        <v>89</v>
      </c>
      <c r="D5746" s="299" t="s">
        <v>90</v>
      </c>
      <c r="E5746" s="1030"/>
      <c r="F5746" s="1030"/>
      <c r="G5746" s="1030"/>
      <c r="H5746" s="776"/>
      <c r="I5746" s="777">
        <f>I5745+I5743+I5737</f>
        <v>1968.1008999999999</v>
      </c>
    </row>
    <row r="5747" spans="1:10" ht="15" customHeight="1">
      <c r="A5747" s="333"/>
      <c r="C5747" s="1031" t="s">
        <v>91</v>
      </c>
      <c r="D5747" s="1032" t="s">
        <v>977</v>
      </c>
      <c r="E5747" s="1033"/>
      <c r="F5747" s="1033"/>
      <c r="G5747" s="1034"/>
      <c r="H5747" s="226">
        <f>$M$3</f>
        <v>0.1</v>
      </c>
      <c r="I5747" s="224">
        <f>I5746*H5747</f>
        <v>196.81009</v>
      </c>
    </row>
    <row r="5748" spans="1:10" ht="15" customHeight="1">
      <c r="A5748" s="333"/>
      <c r="C5748" s="1035" t="s">
        <v>93</v>
      </c>
      <c r="D5748" s="1036" t="s">
        <v>94</v>
      </c>
      <c r="E5748" s="1037"/>
      <c r="F5748" s="1037"/>
      <c r="G5748" s="1037"/>
      <c r="H5748" s="399"/>
      <c r="I5748" s="303">
        <f>SUM(I5746:I5747)</f>
        <v>2164.9109899999999</v>
      </c>
    </row>
    <row r="5749" spans="1:10" ht="15" customHeight="1">
      <c r="A5749" s="333"/>
      <c r="C5749" s="1038"/>
      <c r="D5749" s="1039"/>
      <c r="E5749" s="1039"/>
      <c r="F5749" s="1039"/>
      <c r="G5749" s="1039"/>
      <c r="H5749" s="1039"/>
      <c r="I5749" s="1040"/>
    </row>
    <row r="5750" spans="1:10" ht="15" customHeight="1">
      <c r="A5750" s="333"/>
      <c r="C5750" s="1060"/>
      <c r="D5750" s="1059"/>
      <c r="E5750" s="1059"/>
      <c r="F5750" s="1059"/>
      <c r="G5750" s="1059"/>
      <c r="H5750" s="1059"/>
      <c r="I5750" s="1061"/>
    </row>
    <row r="5751" spans="1:10" ht="15" customHeight="1">
      <c r="A5751" s="333"/>
      <c r="C5751" s="1041" t="s">
        <v>1708</v>
      </c>
      <c r="D5751" s="1353" t="s">
        <v>1709</v>
      </c>
      <c r="E5751" s="1354"/>
      <c r="F5751" s="1354"/>
      <c r="G5751" s="1354"/>
      <c r="H5751" s="1354"/>
      <c r="I5751" s="907">
        <f>ROUNDDOWN(I5764,-2)</f>
        <v>32400</v>
      </c>
    </row>
    <row r="5752" spans="1:10" ht="37.75" customHeight="1">
      <c r="A5752" s="333"/>
      <c r="C5752" s="1018" t="s">
        <v>65</v>
      </c>
      <c r="D5752" s="1019" t="s">
        <v>66</v>
      </c>
      <c r="E5752" s="1019" t="s">
        <v>772</v>
      </c>
      <c r="F5752" s="1019" t="s">
        <v>669</v>
      </c>
      <c r="G5752" s="1019" t="s">
        <v>67</v>
      </c>
      <c r="H5752" s="1019" t="s">
        <v>670</v>
      </c>
      <c r="I5752" s="1020" t="s">
        <v>671</v>
      </c>
    </row>
    <row r="5753" spans="1:10" ht="15" customHeight="1">
      <c r="A5753" s="333"/>
      <c r="C5753" s="961" t="s">
        <v>69</v>
      </c>
      <c r="D5753" s="962" t="s">
        <v>672</v>
      </c>
      <c r="E5753" s="962"/>
      <c r="F5753" s="962"/>
      <c r="G5753" s="962"/>
      <c r="H5753" s="962"/>
      <c r="I5753" s="1042"/>
    </row>
    <row r="5754" spans="1:10" ht="15" customHeight="1">
      <c r="A5754" s="333"/>
      <c r="C5754" s="1021">
        <v>1</v>
      </c>
      <c r="D5754" s="308" t="s">
        <v>8</v>
      </c>
      <c r="E5754" s="309" t="s">
        <v>9</v>
      </c>
      <c r="F5754" s="309" t="s">
        <v>10</v>
      </c>
      <c r="G5754" s="1022">
        <v>0.15</v>
      </c>
      <c r="H5754" s="62">
        <v>176000</v>
      </c>
      <c r="I5754" s="631">
        <f>G5754*H5754</f>
        <v>26400</v>
      </c>
    </row>
    <row r="5755" spans="1:10" ht="15" customHeight="1">
      <c r="A5755" s="333"/>
      <c r="C5755" s="1021">
        <v>2</v>
      </c>
      <c r="D5755" s="308" t="s">
        <v>31</v>
      </c>
      <c r="E5755" s="309" t="s">
        <v>32</v>
      </c>
      <c r="F5755" s="309" t="s">
        <v>10</v>
      </c>
      <c r="G5755" s="1022">
        <v>1.4999999999999999E-2</v>
      </c>
      <c r="H5755" s="62">
        <v>206000</v>
      </c>
      <c r="I5755" s="631">
        <f>G5755*H5755</f>
        <v>3090</v>
      </c>
    </row>
    <row r="5756" spans="1:10" ht="15" customHeight="1">
      <c r="A5756" s="333"/>
      <c r="B5756" s="113"/>
      <c r="C5756" s="952" t="s">
        <v>708</v>
      </c>
      <c r="D5756" s="1023"/>
      <c r="E5756" s="1024"/>
      <c r="F5756" s="1024"/>
      <c r="G5756" s="1025"/>
      <c r="H5756" s="1026"/>
      <c r="I5756" s="208">
        <f>SUM(I5754:I5755)</f>
        <v>29490</v>
      </c>
      <c r="J5756" s="47"/>
    </row>
    <row r="5757" spans="1:10" ht="15" customHeight="1">
      <c r="A5757" s="333"/>
      <c r="C5757" s="961" t="s">
        <v>72</v>
      </c>
      <c r="D5757" s="962" t="s">
        <v>73</v>
      </c>
      <c r="E5757" s="308"/>
      <c r="F5757" s="308"/>
      <c r="G5757" s="308"/>
      <c r="H5757" s="308"/>
      <c r="I5757" s="963"/>
    </row>
    <row r="5758" spans="1:10" ht="15" customHeight="1">
      <c r="A5758" s="333"/>
      <c r="C5758" s="1027">
        <v>1</v>
      </c>
      <c r="D5758" s="308" t="s">
        <v>1703</v>
      </c>
      <c r="E5758" s="308"/>
      <c r="F5758" s="309" t="s">
        <v>120</v>
      </c>
      <c r="G5758" s="1022">
        <v>6</v>
      </c>
      <c r="H5758" s="252">
        <v>1</v>
      </c>
      <c r="I5758" s="631">
        <f>G5758*H5758</f>
        <v>6</v>
      </c>
    </row>
    <row r="5759" spans="1:10" ht="15" customHeight="1">
      <c r="A5759" s="333"/>
      <c r="C5759" s="952" t="s">
        <v>85</v>
      </c>
      <c r="D5759" s="1023"/>
      <c r="E5759" s="1024"/>
      <c r="F5759" s="1024"/>
      <c r="G5759" s="1024"/>
      <c r="H5759" s="1029"/>
      <c r="I5759" s="208">
        <f>SUM(I5758:I5758)</f>
        <v>6</v>
      </c>
    </row>
    <row r="5760" spans="1:10" ht="15" customHeight="1">
      <c r="A5760" s="333"/>
      <c r="C5760" s="961" t="s">
        <v>86</v>
      </c>
      <c r="D5760" s="962" t="s">
        <v>87</v>
      </c>
      <c r="E5760" s="308"/>
      <c r="F5760" s="308"/>
      <c r="G5760" s="308"/>
      <c r="H5760" s="308"/>
      <c r="I5760" s="963"/>
    </row>
    <row r="5761" spans="1:10" ht="15" customHeight="1">
      <c r="A5761" s="333"/>
      <c r="C5761" s="952" t="s">
        <v>88</v>
      </c>
      <c r="D5761" s="1023"/>
      <c r="E5761" s="1024"/>
      <c r="F5761" s="1024"/>
      <c r="G5761" s="1024"/>
      <c r="H5761" s="1029"/>
      <c r="I5761" s="1055">
        <f>SUM(I5760:I5760)</f>
        <v>0</v>
      </c>
    </row>
    <row r="5762" spans="1:10" ht="15" customHeight="1">
      <c r="A5762" s="333"/>
      <c r="C5762" s="298" t="s">
        <v>89</v>
      </c>
      <c r="D5762" s="299" t="s">
        <v>90</v>
      </c>
      <c r="E5762" s="1030"/>
      <c r="F5762" s="1030"/>
      <c r="G5762" s="1030"/>
      <c r="H5762" s="776"/>
      <c r="I5762" s="777">
        <f>I5761+I5759+I5756</f>
        <v>29496</v>
      </c>
    </row>
    <row r="5763" spans="1:10" ht="15" customHeight="1">
      <c r="A5763" s="333"/>
      <c r="C5763" s="1031" t="s">
        <v>91</v>
      </c>
      <c r="D5763" s="1032" t="s">
        <v>977</v>
      </c>
      <c r="E5763" s="1033"/>
      <c r="F5763" s="1033"/>
      <c r="G5763" s="1034"/>
      <c r="H5763" s="226">
        <f>$M$3</f>
        <v>0.1</v>
      </c>
      <c r="I5763" s="224">
        <f>I5762*H5763</f>
        <v>2949.6000000000004</v>
      </c>
    </row>
    <row r="5764" spans="1:10" ht="15" customHeight="1">
      <c r="A5764" s="333"/>
      <c r="C5764" s="1035" t="s">
        <v>93</v>
      </c>
      <c r="D5764" s="1036" t="s">
        <v>94</v>
      </c>
      <c r="E5764" s="1037"/>
      <c r="F5764" s="1037"/>
      <c r="G5764" s="1037"/>
      <c r="H5764" s="399"/>
      <c r="I5764" s="303">
        <f>SUM(I5762:I5763)</f>
        <v>32445.599999999999</v>
      </c>
    </row>
    <row r="5765" spans="1:10" ht="15" customHeight="1">
      <c r="A5765" s="333"/>
      <c r="C5765" s="1038"/>
      <c r="D5765" s="1039"/>
      <c r="E5765" s="1039"/>
      <c r="F5765" s="1039"/>
      <c r="G5765" s="1039"/>
      <c r="H5765" s="1039"/>
      <c r="I5765" s="1040"/>
    </row>
    <row r="5766" spans="1:10" ht="15" customHeight="1">
      <c r="A5766" s="333"/>
      <c r="C5766" s="1060"/>
      <c r="D5766" s="1059"/>
      <c r="E5766" s="1059"/>
      <c r="F5766" s="1059"/>
      <c r="G5766" s="1059"/>
      <c r="H5766" s="1059"/>
      <c r="I5766" s="1061"/>
    </row>
    <row r="5767" spans="1:10" ht="15" customHeight="1">
      <c r="A5767" s="333"/>
      <c r="C5767" s="1041" t="s">
        <v>1710</v>
      </c>
      <c r="D5767" s="1353" t="s">
        <v>1711</v>
      </c>
      <c r="E5767" s="1354"/>
      <c r="F5767" s="1354"/>
      <c r="G5767" s="1354"/>
      <c r="H5767" s="1354"/>
      <c r="I5767" s="907">
        <f>ROUNDDOWN(I5783,-2)</f>
        <v>95400</v>
      </c>
    </row>
    <row r="5768" spans="1:10" ht="33" customHeight="1">
      <c r="A5768" s="333"/>
      <c r="C5768" s="1018" t="s">
        <v>65</v>
      </c>
      <c r="D5768" s="1019" t="s">
        <v>66</v>
      </c>
      <c r="E5768" s="1019" t="s">
        <v>772</v>
      </c>
      <c r="F5768" s="1019" t="s">
        <v>669</v>
      </c>
      <c r="G5768" s="1019" t="s">
        <v>67</v>
      </c>
      <c r="H5768" s="1019" t="s">
        <v>670</v>
      </c>
      <c r="I5768" s="1020" t="s">
        <v>671</v>
      </c>
    </row>
    <row r="5769" spans="1:10" ht="15" customHeight="1">
      <c r="A5769" s="333"/>
      <c r="C5769" s="961" t="s">
        <v>69</v>
      </c>
      <c r="D5769" s="962" t="s">
        <v>672</v>
      </c>
      <c r="E5769" s="962"/>
      <c r="F5769" s="962"/>
      <c r="G5769" s="962"/>
      <c r="H5769" s="962"/>
      <c r="I5769" s="1042"/>
    </row>
    <row r="5770" spans="1:10" ht="15" customHeight="1">
      <c r="A5770" s="333"/>
      <c r="C5770" s="1021">
        <v>1</v>
      </c>
      <c r="D5770" s="308" t="s">
        <v>8</v>
      </c>
      <c r="E5770" s="309" t="s">
        <v>9</v>
      </c>
      <c r="F5770" s="309" t="s">
        <v>10</v>
      </c>
      <c r="G5770" s="1022">
        <v>0.3</v>
      </c>
      <c r="H5770" s="62">
        <v>176000</v>
      </c>
      <c r="I5770" s="631">
        <f>G5770*H5770</f>
        <v>52800</v>
      </c>
    </row>
    <row r="5771" spans="1:10" ht="15" customHeight="1">
      <c r="A5771" s="333"/>
      <c r="C5771" s="1021">
        <v>2</v>
      </c>
      <c r="D5771" s="308" t="s">
        <v>16</v>
      </c>
      <c r="E5771" s="309" t="s">
        <v>14</v>
      </c>
      <c r="F5771" s="309" t="s">
        <v>1018</v>
      </c>
      <c r="G5771" s="1022">
        <v>0.15</v>
      </c>
      <c r="H5771" s="62">
        <v>186000</v>
      </c>
      <c r="I5771" s="631">
        <f t="shared" ref="I5771:I5773" si="68">G5771*H5771</f>
        <v>27900</v>
      </c>
    </row>
    <row r="5772" spans="1:10" ht="15" customHeight="1">
      <c r="A5772" s="333"/>
      <c r="C5772" s="1021">
        <v>3</v>
      </c>
      <c r="D5772" s="308" t="s">
        <v>29</v>
      </c>
      <c r="E5772" s="309" t="s">
        <v>30</v>
      </c>
      <c r="F5772" s="309" t="s">
        <v>1018</v>
      </c>
      <c r="G5772" s="1022">
        <v>1.4999999999999999E-2</v>
      </c>
      <c r="H5772" s="62">
        <v>196000</v>
      </c>
      <c r="I5772" s="631">
        <f t="shared" si="68"/>
        <v>2940</v>
      </c>
    </row>
    <row r="5773" spans="1:10" ht="15" customHeight="1">
      <c r="A5773" s="333"/>
      <c r="C5773" s="1021">
        <v>4</v>
      </c>
      <c r="D5773" s="308" t="s">
        <v>31</v>
      </c>
      <c r="E5773" s="309" t="s">
        <v>32</v>
      </c>
      <c r="F5773" s="309" t="s">
        <v>10</v>
      </c>
      <c r="G5773" s="1022">
        <v>1.4999999999999999E-2</v>
      </c>
      <c r="H5773" s="62">
        <v>206000</v>
      </c>
      <c r="I5773" s="631">
        <f t="shared" si="68"/>
        <v>3090</v>
      </c>
    </row>
    <row r="5774" spans="1:10" ht="15" customHeight="1">
      <c r="A5774" s="333"/>
      <c r="B5774" s="113"/>
      <c r="C5774" s="952" t="s">
        <v>708</v>
      </c>
      <c r="D5774" s="1023"/>
      <c r="E5774" s="1024"/>
      <c r="F5774" s="1024"/>
      <c r="G5774" s="1025"/>
      <c r="H5774" s="1026"/>
      <c r="I5774" s="208">
        <f>SUM(I5770:I5773)</f>
        <v>86730</v>
      </c>
      <c r="J5774" s="47"/>
    </row>
    <row r="5775" spans="1:10" ht="15" customHeight="1">
      <c r="A5775" s="333"/>
      <c r="C5775" s="961" t="s">
        <v>72</v>
      </c>
      <c r="D5775" s="962" t="s">
        <v>73</v>
      </c>
      <c r="E5775" s="308"/>
      <c r="F5775" s="308"/>
      <c r="G5775" s="308"/>
      <c r="H5775" s="308"/>
      <c r="I5775" s="963"/>
    </row>
    <row r="5776" spans="1:10" ht="15" customHeight="1">
      <c r="A5776" s="333"/>
      <c r="C5776" s="1027">
        <v>1</v>
      </c>
      <c r="D5776" s="308" t="s">
        <v>659</v>
      </c>
      <c r="E5776" s="308"/>
      <c r="F5776" s="309" t="s">
        <v>120</v>
      </c>
      <c r="G5776" s="1022">
        <v>6.34</v>
      </c>
      <c r="H5776" s="252">
        <v>1</v>
      </c>
      <c r="I5776" s="631">
        <f>G5776*H5776</f>
        <v>6.34</v>
      </c>
    </row>
    <row r="5777" spans="1:9" ht="15" customHeight="1">
      <c r="A5777" s="333"/>
      <c r="C5777" s="1054">
        <v>2</v>
      </c>
      <c r="D5777" s="308" t="s">
        <v>109</v>
      </c>
      <c r="E5777" s="308"/>
      <c r="F5777" s="309" t="s">
        <v>79</v>
      </c>
      <c r="G5777" s="1022">
        <v>1.2E-2</v>
      </c>
      <c r="H5777" s="252">
        <v>1</v>
      </c>
      <c r="I5777" s="631">
        <f>G5777*H5777</f>
        <v>1.2E-2</v>
      </c>
    </row>
    <row r="5778" spans="1:9" ht="15" customHeight="1">
      <c r="A5778" s="333"/>
      <c r="C5778" s="952" t="s">
        <v>85</v>
      </c>
      <c r="D5778" s="1023"/>
      <c r="E5778" s="1024"/>
      <c r="F5778" s="1024"/>
      <c r="G5778" s="1024"/>
      <c r="H5778" s="1029"/>
      <c r="I5778" s="208">
        <f>SUM(I5776:I5777)</f>
        <v>6.3519999999999994</v>
      </c>
    </row>
    <row r="5779" spans="1:9" ht="15" customHeight="1">
      <c r="A5779" s="333"/>
      <c r="C5779" s="961" t="s">
        <v>86</v>
      </c>
      <c r="D5779" s="962" t="s">
        <v>87</v>
      </c>
      <c r="E5779" s="308"/>
      <c r="F5779" s="308"/>
      <c r="G5779" s="308"/>
      <c r="H5779" s="308"/>
      <c r="I5779" s="963"/>
    </row>
    <row r="5780" spans="1:9" ht="15" customHeight="1">
      <c r="A5780" s="333"/>
      <c r="C5780" s="952" t="s">
        <v>88</v>
      </c>
      <c r="D5780" s="1023"/>
      <c r="E5780" s="1024"/>
      <c r="F5780" s="1024"/>
      <c r="G5780" s="1024"/>
      <c r="H5780" s="1029"/>
      <c r="I5780" s="1055">
        <f>SUM(I5779:I5779)</f>
        <v>0</v>
      </c>
    </row>
    <row r="5781" spans="1:9" ht="15" customHeight="1">
      <c r="A5781" s="333"/>
      <c r="C5781" s="298" t="s">
        <v>89</v>
      </c>
      <c r="D5781" s="299" t="s">
        <v>90</v>
      </c>
      <c r="E5781" s="1030"/>
      <c r="F5781" s="1030"/>
      <c r="G5781" s="1030"/>
      <c r="H5781" s="776"/>
      <c r="I5781" s="777">
        <f>I5780+I5778+I5774</f>
        <v>86736.351999999999</v>
      </c>
    </row>
    <row r="5782" spans="1:9" ht="15" customHeight="1">
      <c r="A5782" s="333"/>
      <c r="C5782" s="1031" t="s">
        <v>91</v>
      </c>
      <c r="D5782" s="1032" t="s">
        <v>977</v>
      </c>
      <c r="E5782" s="1033"/>
      <c r="F5782" s="1033"/>
      <c r="G5782" s="1034"/>
      <c r="H5782" s="226">
        <f>$M$3</f>
        <v>0.1</v>
      </c>
      <c r="I5782" s="224">
        <f>I5781*H5782</f>
        <v>8673.6352000000006</v>
      </c>
    </row>
    <row r="5783" spans="1:9" ht="15" customHeight="1">
      <c r="A5783" s="333"/>
      <c r="C5783" s="1035" t="s">
        <v>93</v>
      </c>
      <c r="D5783" s="1036" t="s">
        <v>94</v>
      </c>
      <c r="E5783" s="1037"/>
      <c r="F5783" s="1037"/>
      <c r="G5783" s="1037"/>
      <c r="H5783" s="399"/>
      <c r="I5783" s="303">
        <f>SUM(I5781:I5782)</f>
        <v>95409.987200000003</v>
      </c>
    </row>
    <row r="5784" spans="1:9" ht="15" customHeight="1">
      <c r="A5784" s="333"/>
      <c r="C5784" s="1038"/>
      <c r="D5784" s="1039"/>
      <c r="E5784" s="1039"/>
      <c r="F5784" s="1039"/>
      <c r="G5784" s="1039"/>
      <c r="H5784" s="1039"/>
      <c r="I5784" s="1040"/>
    </row>
    <row r="5785" spans="1:9" ht="15" customHeight="1">
      <c r="A5785" s="333"/>
      <c r="C5785" s="1060"/>
      <c r="D5785" s="1059"/>
      <c r="E5785" s="1059"/>
      <c r="F5785" s="1059"/>
      <c r="G5785" s="1059"/>
      <c r="H5785" s="1059"/>
      <c r="I5785" s="1061"/>
    </row>
    <row r="5786" spans="1:9" ht="32.5" customHeight="1">
      <c r="A5786" s="333"/>
      <c r="C5786" s="1041" t="s">
        <v>1712</v>
      </c>
      <c r="D5786" s="1353" t="s">
        <v>1713</v>
      </c>
      <c r="E5786" s="1354"/>
      <c r="F5786" s="1354"/>
      <c r="G5786" s="1354"/>
      <c r="H5786" s="1354"/>
      <c r="I5786" s="907">
        <f>ROUNDDOWN(I5802,-2)</f>
        <v>214100</v>
      </c>
    </row>
    <row r="5787" spans="1:9" ht="36.5" customHeight="1">
      <c r="A5787" s="333"/>
      <c r="C5787" s="1018" t="s">
        <v>65</v>
      </c>
      <c r="D5787" s="1019" t="s">
        <v>66</v>
      </c>
      <c r="E5787" s="1019" t="s">
        <v>772</v>
      </c>
      <c r="F5787" s="1019" t="s">
        <v>669</v>
      </c>
      <c r="G5787" s="1019" t="s">
        <v>67</v>
      </c>
      <c r="H5787" s="1019" t="s">
        <v>670</v>
      </c>
      <c r="I5787" s="1020" t="s">
        <v>671</v>
      </c>
    </row>
    <row r="5788" spans="1:9" ht="15" customHeight="1">
      <c r="A5788" s="333"/>
      <c r="C5788" s="961" t="s">
        <v>69</v>
      </c>
      <c r="D5788" s="962" t="s">
        <v>672</v>
      </c>
      <c r="E5788" s="962"/>
      <c r="F5788" s="962"/>
      <c r="G5788" s="962"/>
      <c r="H5788" s="962"/>
      <c r="I5788" s="1042"/>
    </row>
    <row r="5789" spans="1:9" ht="15" customHeight="1">
      <c r="A5789" s="333"/>
      <c r="C5789" s="1021">
        <v>1</v>
      </c>
      <c r="D5789" s="308" t="s">
        <v>8</v>
      </c>
      <c r="E5789" s="309" t="s">
        <v>9</v>
      </c>
      <c r="F5789" s="309" t="s">
        <v>10</v>
      </c>
      <c r="G5789" s="1022">
        <v>0.61570000000000003</v>
      </c>
      <c r="H5789" s="62">
        <v>176000</v>
      </c>
      <c r="I5789" s="631">
        <f>G5789*H5789</f>
        <v>108363.20000000001</v>
      </c>
    </row>
    <row r="5790" spans="1:9" ht="15" customHeight="1">
      <c r="A5790" s="333"/>
      <c r="C5790" s="1021">
        <v>2</v>
      </c>
      <c r="D5790" s="308" t="s">
        <v>1714</v>
      </c>
      <c r="E5790" s="309" t="s">
        <v>14</v>
      </c>
      <c r="F5790" s="309" t="s">
        <v>1018</v>
      </c>
      <c r="G5790" s="1022">
        <v>0.3957</v>
      </c>
      <c r="H5790" s="62">
        <f>UPAH!J26</f>
        <v>186000</v>
      </c>
      <c r="I5790" s="631">
        <f>G5790*H5790</f>
        <v>73600.2</v>
      </c>
    </row>
    <row r="5791" spans="1:9" ht="15" customHeight="1">
      <c r="A5791" s="333"/>
      <c r="C5791" s="1021">
        <v>3</v>
      </c>
      <c r="D5791" s="308" t="s">
        <v>31</v>
      </c>
      <c r="E5791" s="309" t="s">
        <v>32</v>
      </c>
      <c r="F5791" s="309" t="s">
        <v>10</v>
      </c>
      <c r="G5791" s="1022">
        <v>6.1600000000000002E-2</v>
      </c>
      <c r="H5791" s="62">
        <v>206000</v>
      </c>
      <c r="I5791" s="631">
        <f>G5791*H5791</f>
        <v>12689.6</v>
      </c>
    </row>
    <row r="5792" spans="1:9" ht="15" customHeight="1">
      <c r="A5792" s="333"/>
      <c r="C5792" s="952" t="s">
        <v>708</v>
      </c>
      <c r="D5792" s="1023"/>
      <c r="E5792" s="1024"/>
      <c r="F5792" s="1024"/>
      <c r="G5792" s="1025"/>
      <c r="H5792" s="1026"/>
      <c r="I5792" s="208">
        <f>SUM(I5789:I5791)</f>
        <v>194653.00000000003</v>
      </c>
    </row>
    <row r="5793" spans="1:10" ht="15" customHeight="1">
      <c r="A5793" s="333"/>
      <c r="B5793" s="113"/>
      <c r="C5793" s="961" t="s">
        <v>72</v>
      </c>
      <c r="D5793" s="962" t="s">
        <v>73</v>
      </c>
      <c r="E5793" s="308"/>
      <c r="F5793" s="308"/>
      <c r="G5793" s="308"/>
      <c r="H5793" s="308"/>
      <c r="I5793" s="963"/>
      <c r="J5793" s="47"/>
    </row>
    <row r="5794" spans="1:10" ht="15" customHeight="1">
      <c r="A5794" s="333"/>
      <c r="C5794" s="1027">
        <v>1</v>
      </c>
      <c r="D5794" s="308" t="s">
        <v>1715</v>
      </c>
      <c r="E5794" s="308"/>
      <c r="F5794" s="309" t="s">
        <v>79</v>
      </c>
      <c r="G5794" s="1022">
        <v>1.3</v>
      </c>
      <c r="H5794" s="252">
        <v>1</v>
      </c>
      <c r="I5794" s="631">
        <f>G5794*H5794</f>
        <v>1.3</v>
      </c>
    </row>
    <row r="5795" spans="1:10" ht="15" customHeight="1">
      <c r="A5795" s="333"/>
      <c r="C5795" s="1054">
        <v>2</v>
      </c>
      <c r="D5795" s="308" t="s">
        <v>1716</v>
      </c>
      <c r="E5795" s="308"/>
      <c r="F5795" s="309" t="s">
        <v>120</v>
      </c>
      <c r="G5795" s="1022">
        <v>13.85</v>
      </c>
      <c r="H5795" s="252">
        <v>1</v>
      </c>
      <c r="I5795" s="631">
        <f>G5795*H5795</f>
        <v>13.85</v>
      </c>
    </row>
    <row r="5796" spans="1:10" ht="15" customHeight="1">
      <c r="A5796" s="333"/>
      <c r="C5796" s="1054">
        <v>3</v>
      </c>
      <c r="D5796" s="308" t="s">
        <v>109</v>
      </c>
      <c r="E5796" s="308"/>
      <c r="F5796" s="309" t="s">
        <v>79</v>
      </c>
      <c r="G5796" s="1022">
        <v>0.432</v>
      </c>
      <c r="H5796" s="252">
        <v>1</v>
      </c>
      <c r="I5796" s="631">
        <f>G5796*H5796</f>
        <v>0.432</v>
      </c>
    </row>
    <row r="5797" spans="1:10" ht="15" customHeight="1">
      <c r="A5797" s="333"/>
      <c r="C5797" s="952" t="s">
        <v>85</v>
      </c>
      <c r="D5797" s="1023"/>
      <c r="E5797" s="1024"/>
      <c r="F5797" s="1024"/>
      <c r="G5797" s="1024"/>
      <c r="H5797" s="1029"/>
      <c r="I5797" s="208">
        <f>SUM(I5794:I5796)</f>
        <v>15.582000000000001</v>
      </c>
    </row>
    <row r="5798" spans="1:10" ht="15" customHeight="1">
      <c r="A5798" s="333"/>
      <c r="C5798" s="961" t="s">
        <v>86</v>
      </c>
      <c r="D5798" s="962" t="s">
        <v>87</v>
      </c>
      <c r="E5798" s="308"/>
      <c r="F5798" s="308"/>
      <c r="G5798" s="308"/>
      <c r="H5798" s="308"/>
      <c r="I5798" s="963"/>
    </row>
    <row r="5799" spans="1:10" ht="15" customHeight="1">
      <c r="A5799" s="333"/>
      <c r="C5799" s="952" t="s">
        <v>88</v>
      </c>
      <c r="D5799" s="1023"/>
      <c r="E5799" s="1024"/>
      <c r="F5799" s="1024"/>
      <c r="G5799" s="1024"/>
      <c r="H5799" s="1029"/>
      <c r="I5799" s="1055">
        <f>SUM(I5798:I5798)</f>
        <v>0</v>
      </c>
    </row>
    <row r="5800" spans="1:10" ht="15" customHeight="1">
      <c r="A5800" s="333"/>
      <c r="C5800" s="298" t="s">
        <v>89</v>
      </c>
      <c r="D5800" s="299" t="s">
        <v>90</v>
      </c>
      <c r="E5800" s="1030"/>
      <c r="F5800" s="1030"/>
      <c r="G5800" s="1030"/>
      <c r="H5800" s="776"/>
      <c r="I5800" s="777">
        <f>I5799+I5797+I5792</f>
        <v>194668.58200000002</v>
      </c>
    </row>
    <row r="5801" spans="1:10" ht="15" customHeight="1">
      <c r="A5801" s="333"/>
      <c r="C5801" s="1031" t="s">
        <v>91</v>
      </c>
      <c r="D5801" s="1032" t="s">
        <v>977</v>
      </c>
      <c r="E5801" s="1033"/>
      <c r="F5801" s="1033"/>
      <c r="G5801" s="1034"/>
      <c r="H5801" s="226">
        <f>$M$3</f>
        <v>0.1</v>
      </c>
      <c r="I5801" s="224">
        <f>I5800*H5801</f>
        <v>19466.858200000002</v>
      </c>
    </row>
    <row r="5802" spans="1:10" ht="15" customHeight="1">
      <c r="A5802" s="333"/>
      <c r="C5802" s="1035" t="s">
        <v>93</v>
      </c>
      <c r="D5802" s="1036" t="s">
        <v>94</v>
      </c>
      <c r="E5802" s="1037"/>
      <c r="F5802" s="1037"/>
      <c r="G5802" s="1037"/>
      <c r="H5802" s="399"/>
      <c r="I5802" s="303">
        <f>SUM(I5800:I5801)</f>
        <v>214135.44020000001</v>
      </c>
    </row>
    <row r="5803" spans="1:10" ht="15" customHeight="1">
      <c r="A5803" s="333"/>
      <c r="C5803" s="1062" t="s">
        <v>701</v>
      </c>
      <c r="D5803" s="1014" t="s">
        <v>1717</v>
      </c>
      <c r="E5803" s="1014"/>
      <c r="F5803" s="1014"/>
      <c r="G5803" s="1014"/>
      <c r="H5803" s="1014"/>
      <c r="I5803" s="1040"/>
    </row>
    <row r="5804" spans="1:10" ht="15" customHeight="1">
      <c r="A5804" s="333"/>
      <c r="C5804" s="1060"/>
      <c r="D5804" s="1059"/>
      <c r="E5804" s="1059"/>
      <c r="F5804" s="1059"/>
      <c r="G5804" s="1059"/>
      <c r="H5804" s="1059"/>
      <c r="I5804" s="1061"/>
    </row>
    <row r="5805" spans="1:10" ht="24" customHeight="1">
      <c r="A5805" s="333"/>
      <c r="C5805" s="1041" t="s">
        <v>1718</v>
      </c>
      <c r="D5805" s="1353" t="s">
        <v>1719</v>
      </c>
      <c r="E5805" s="1354"/>
      <c r="F5805" s="1354"/>
      <c r="G5805" s="1354"/>
      <c r="H5805" s="1354"/>
      <c r="I5805" s="907">
        <f>ROUNDDOWN(I5820,-2)</f>
        <v>214100</v>
      </c>
    </row>
    <row r="5806" spans="1:10" ht="33" customHeight="1">
      <c r="A5806" s="333"/>
      <c r="C5806" s="1018" t="s">
        <v>65</v>
      </c>
      <c r="D5806" s="1019" t="s">
        <v>66</v>
      </c>
      <c r="E5806" s="1019" t="s">
        <v>772</v>
      </c>
      <c r="F5806" s="1019" t="s">
        <v>669</v>
      </c>
      <c r="G5806" s="1019" t="s">
        <v>67</v>
      </c>
      <c r="H5806" s="1019" t="s">
        <v>670</v>
      </c>
      <c r="I5806" s="1020" t="s">
        <v>671</v>
      </c>
    </row>
    <row r="5807" spans="1:10" ht="15" customHeight="1">
      <c r="A5807" s="333"/>
      <c r="C5807" s="961" t="s">
        <v>69</v>
      </c>
      <c r="D5807" s="962" t="s">
        <v>672</v>
      </c>
      <c r="E5807" s="962"/>
      <c r="F5807" s="962"/>
      <c r="G5807" s="962"/>
      <c r="H5807" s="962"/>
      <c r="I5807" s="1042"/>
    </row>
    <row r="5808" spans="1:10" ht="15" customHeight="1">
      <c r="A5808" s="333"/>
      <c r="C5808" s="1021">
        <v>1</v>
      </c>
      <c r="D5808" s="308" t="s">
        <v>8</v>
      </c>
      <c r="E5808" s="309" t="s">
        <v>9</v>
      </c>
      <c r="F5808" s="309" t="s">
        <v>10</v>
      </c>
      <c r="G5808" s="1022">
        <v>0.61570000000000003</v>
      </c>
      <c r="H5808" s="62">
        <v>176000</v>
      </c>
      <c r="I5808" s="631">
        <f>G5808*H5808</f>
        <v>108363.20000000001</v>
      </c>
    </row>
    <row r="5809" spans="1:10" ht="15" customHeight="1">
      <c r="A5809" s="333"/>
      <c r="C5809" s="1021">
        <v>2</v>
      </c>
      <c r="D5809" s="308" t="s">
        <v>1714</v>
      </c>
      <c r="E5809" s="309" t="s">
        <v>14</v>
      </c>
      <c r="F5809" s="309" t="s">
        <v>1018</v>
      </c>
      <c r="G5809" s="1022">
        <v>0.3957</v>
      </c>
      <c r="H5809" s="62">
        <f>UPAH!$J$26</f>
        <v>186000</v>
      </c>
      <c r="I5809" s="631">
        <f>G5809*H5809</f>
        <v>73600.2</v>
      </c>
    </row>
    <row r="5810" spans="1:10" ht="15" customHeight="1">
      <c r="A5810" s="333"/>
      <c r="C5810" s="1021">
        <v>3</v>
      </c>
      <c r="D5810" s="308" t="s">
        <v>31</v>
      </c>
      <c r="E5810" s="309" t="s">
        <v>32</v>
      </c>
      <c r="F5810" s="309" t="s">
        <v>10</v>
      </c>
      <c r="G5810" s="1022">
        <v>6.1600000000000002E-2</v>
      </c>
      <c r="H5810" s="62">
        <v>206000</v>
      </c>
      <c r="I5810" s="631">
        <f>G5810*H5810</f>
        <v>12689.6</v>
      </c>
    </row>
    <row r="5811" spans="1:10" ht="15" customHeight="1">
      <c r="A5811" s="333"/>
      <c r="C5811" s="952" t="s">
        <v>708</v>
      </c>
      <c r="D5811" s="1023"/>
      <c r="E5811" s="1024"/>
      <c r="F5811" s="1024"/>
      <c r="G5811" s="1025"/>
      <c r="H5811" s="1026"/>
      <c r="I5811" s="208">
        <f>SUM(I5808:I5810)</f>
        <v>194653.00000000003</v>
      </c>
    </row>
    <row r="5812" spans="1:10" ht="15" customHeight="1">
      <c r="A5812" s="333"/>
      <c r="B5812" s="113"/>
      <c r="C5812" s="961" t="s">
        <v>72</v>
      </c>
      <c r="D5812" s="962" t="s">
        <v>73</v>
      </c>
      <c r="E5812" s="308"/>
      <c r="F5812" s="308"/>
      <c r="G5812" s="308"/>
      <c r="H5812" s="308"/>
      <c r="I5812" s="963"/>
      <c r="J5812" s="47"/>
    </row>
    <row r="5813" spans="1:10" ht="15" customHeight="1">
      <c r="A5813" s="333"/>
      <c r="C5813" s="1027">
        <v>1</v>
      </c>
      <c r="D5813" s="308" t="s">
        <v>1715</v>
      </c>
      <c r="E5813" s="308"/>
      <c r="F5813" s="309" t="s">
        <v>79</v>
      </c>
      <c r="G5813" s="1022">
        <v>1.3</v>
      </c>
      <c r="H5813" s="252">
        <v>1</v>
      </c>
      <c r="I5813" s="631">
        <f>G5813*H5813</f>
        <v>1.3</v>
      </c>
    </row>
    <row r="5814" spans="1:10" ht="15" customHeight="1">
      <c r="A5814" s="333"/>
      <c r="C5814" s="1054">
        <v>2</v>
      </c>
      <c r="D5814" s="308" t="s">
        <v>1716</v>
      </c>
      <c r="E5814" s="308"/>
      <c r="F5814" s="309" t="s">
        <v>120</v>
      </c>
      <c r="G5814" s="1022">
        <v>13.85</v>
      </c>
      <c r="H5814" s="252">
        <v>1</v>
      </c>
      <c r="I5814" s="631">
        <f>G5814*H5814</f>
        <v>13.85</v>
      </c>
    </row>
    <row r="5815" spans="1:10" ht="15" customHeight="1">
      <c r="A5815" s="333"/>
      <c r="C5815" s="952" t="s">
        <v>85</v>
      </c>
      <c r="D5815" s="1023"/>
      <c r="E5815" s="1024"/>
      <c r="F5815" s="1024"/>
      <c r="G5815" s="1024"/>
      <c r="H5815" s="1029"/>
      <c r="I5815" s="208">
        <f>SUM(I5813:I5814)</f>
        <v>15.15</v>
      </c>
    </row>
    <row r="5816" spans="1:10" ht="15" customHeight="1">
      <c r="A5816" s="333"/>
      <c r="C5816" s="961" t="s">
        <v>86</v>
      </c>
      <c r="D5816" s="962" t="s">
        <v>87</v>
      </c>
      <c r="E5816" s="308"/>
      <c r="F5816" s="308"/>
      <c r="G5816" s="308"/>
      <c r="H5816" s="308"/>
      <c r="I5816" s="963"/>
    </row>
    <row r="5817" spans="1:10" ht="15" customHeight="1">
      <c r="A5817" s="333"/>
      <c r="C5817" s="952" t="s">
        <v>88</v>
      </c>
      <c r="D5817" s="1023"/>
      <c r="E5817" s="1024"/>
      <c r="F5817" s="1024"/>
      <c r="G5817" s="1024"/>
      <c r="H5817" s="1029"/>
      <c r="I5817" s="1055">
        <f>SUM(I5816:I5816)</f>
        <v>0</v>
      </c>
    </row>
    <row r="5818" spans="1:10" ht="15" customHeight="1">
      <c r="A5818" s="333"/>
      <c r="C5818" s="298" t="s">
        <v>89</v>
      </c>
      <c r="D5818" s="299" t="s">
        <v>90</v>
      </c>
      <c r="E5818" s="1030"/>
      <c r="F5818" s="1030"/>
      <c r="G5818" s="1030"/>
      <c r="H5818" s="776"/>
      <c r="I5818" s="777">
        <f>I5817+I5815+I5811</f>
        <v>194668.15000000002</v>
      </c>
    </row>
    <row r="5819" spans="1:10" ht="15" customHeight="1">
      <c r="A5819" s="333"/>
      <c r="C5819" s="1031" t="s">
        <v>91</v>
      </c>
      <c r="D5819" s="1032" t="s">
        <v>977</v>
      </c>
      <c r="E5819" s="1033"/>
      <c r="F5819" s="1033"/>
      <c r="G5819" s="1034"/>
      <c r="H5819" s="226">
        <f>$M$3</f>
        <v>0.1</v>
      </c>
      <c r="I5819" s="224">
        <f>I5818*H5819</f>
        <v>19466.815000000002</v>
      </c>
    </row>
    <row r="5820" spans="1:10" ht="15" customHeight="1">
      <c r="A5820" s="333"/>
      <c r="C5820" s="1035" t="s">
        <v>93</v>
      </c>
      <c r="D5820" s="1036" t="s">
        <v>94</v>
      </c>
      <c r="E5820" s="1037"/>
      <c r="F5820" s="1037"/>
      <c r="G5820" s="1037"/>
      <c r="H5820" s="399"/>
      <c r="I5820" s="303">
        <f>SUM(I5818:I5819)</f>
        <v>214134.96500000003</v>
      </c>
    </row>
    <row r="5821" spans="1:10" ht="15" customHeight="1">
      <c r="A5821" s="333"/>
      <c r="C5821" s="1060"/>
      <c r="D5821" s="1059"/>
      <c r="E5821" s="1059"/>
      <c r="F5821" s="1059"/>
      <c r="G5821" s="1059"/>
      <c r="H5821" s="1059"/>
      <c r="I5821" s="1061"/>
    </row>
    <row r="5822" spans="1:10" ht="15" customHeight="1">
      <c r="A5822" s="333"/>
      <c r="C5822" s="1060"/>
      <c r="D5822" s="1059"/>
      <c r="E5822" s="1059"/>
      <c r="F5822" s="1059"/>
      <c r="G5822" s="1059"/>
      <c r="H5822" s="1059"/>
      <c r="I5822" s="1061"/>
    </row>
    <row r="5823" spans="1:10" ht="27" customHeight="1">
      <c r="A5823" s="333"/>
      <c r="C5823" s="1041" t="s">
        <v>1720</v>
      </c>
      <c r="D5823" s="1353" t="s">
        <v>1721</v>
      </c>
      <c r="E5823" s="1354"/>
      <c r="F5823" s="1354"/>
      <c r="G5823" s="1354"/>
      <c r="H5823" s="1354"/>
      <c r="I5823" s="907">
        <f>ROUNDDOWN(I5839,-2)</f>
        <v>324200</v>
      </c>
    </row>
    <row r="5824" spans="1:10" ht="40.25" customHeight="1">
      <c r="A5824" s="333"/>
      <c r="C5824" s="1018" t="s">
        <v>65</v>
      </c>
      <c r="D5824" s="1019" t="s">
        <v>66</v>
      </c>
      <c r="E5824" s="1019" t="s">
        <v>772</v>
      </c>
      <c r="F5824" s="1019" t="s">
        <v>669</v>
      </c>
      <c r="G5824" s="1019" t="s">
        <v>67</v>
      </c>
      <c r="H5824" s="1019" t="s">
        <v>670</v>
      </c>
      <c r="I5824" s="1020" t="s">
        <v>671</v>
      </c>
    </row>
    <row r="5825" spans="1:10" ht="15" customHeight="1">
      <c r="A5825" s="333"/>
      <c r="C5825" s="961" t="s">
        <v>69</v>
      </c>
      <c r="D5825" s="962" t="s">
        <v>672</v>
      </c>
      <c r="E5825" s="962"/>
      <c r="F5825" s="962"/>
      <c r="G5825" s="962"/>
      <c r="H5825" s="962"/>
      <c r="I5825" s="1042"/>
    </row>
    <row r="5826" spans="1:10" ht="15" customHeight="1">
      <c r="A5826" s="333"/>
      <c r="C5826" s="1021">
        <v>1</v>
      </c>
      <c r="D5826" s="308" t="s">
        <v>8</v>
      </c>
      <c r="E5826" s="309" t="s">
        <v>9</v>
      </c>
      <c r="F5826" s="309" t="s">
        <v>10</v>
      </c>
      <c r="G5826" s="1022">
        <v>0.95740000000000003</v>
      </c>
      <c r="H5826" s="62">
        <v>176000</v>
      </c>
      <c r="I5826" s="631">
        <f>G5826*H5826</f>
        <v>168502.39999999999</v>
      </c>
    </row>
    <row r="5827" spans="1:10" ht="15" customHeight="1">
      <c r="A5827" s="333"/>
      <c r="C5827" s="1021">
        <v>2</v>
      </c>
      <c r="D5827" s="308" t="s">
        <v>1714</v>
      </c>
      <c r="E5827" s="309" t="s">
        <v>14</v>
      </c>
      <c r="F5827" s="309" t="s">
        <v>1018</v>
      </c>
      <c r="G5827" s="1022">
        <v>0.50960000000000005</v>
      </c>
      <c r="H5827" s="62">
        <f>UPAH!$J$26</f>
        <v>186000</v>
      </c>
      <c r="I5827" s="631">
        <f>G5827*H5827</f>
        <v>94785.600000000006</v>
      </c>
    </row>
    <row r="5828" spans="1:10" ht="15" customHeight="1">
      <c r="A5828" s="333"/>
      <c r="C5828" s="1021">
        <v>3</v>
      </c>
      <c r="D5828" s="308" t="s">
        <v>31</v>
      </c>
      <c r="E5828" s="309" t="s">
        <v>32</v>
      </c>
      <c r="F5828" s="309" t="s">
        <v>10</v>
      </c>
      <c r="G5828" s="1022">
        <v>0.15279999999999999</v>
      </c>
      <c r="H5828" s="62">
        <v>206000</v>
      </c>
      <c r="I5828" s="631">
        <f>G5828*H5828</f>
        <v>31476.799999999999</v>
      </c>
    </row>
    <row r="5829" spans="1:10" ht="15" customHeight="1">
      <c r="A5829" s="333"/>
      <c r="C5829" s="952" t="s">
        <v>708</v>
      </c>
      <c r="D5829" s="1023"/>
      <c r="E5829" s="1024"/>
      <c r="F5829" s="1024"/>
      <c r="G5829" s="1025"/>
      <c r="H5829" s="1026"/>
      <c r="I5829" s="208">
        <f>SUM(I5826:I5828)</f>
        <v>294764.79999999999</v>
      </c>
    </row>
    <row r="5830" spans="1:10" ht="15" customHeight="1">
      <c r="A5830" s="333"/>
      <c r="B5830" s="113"/>
      <c r="C5830" s="961" t="s">
        <v>72</v>
      </c>
      <c r="D5830" s="962" t="s">
        <v>73</v>
      </c>
      <c r="E5830" s="308"/>
      <c r="F5830" s="308"/>
      <c r="G5830" s="308"/>
      <c r="H5830" s="308"/>
      <c r="I5830" s="963"/>
      <c r="J5830" s="47"/>
    </row>
    <row r="5831" spans="1:10" ht="15" customHeight="1">
      <c r="A5831" s="333"/>
      <c r="C5831" s="1027">
        <v>1</v>
      </c>
      <c r="D5831" s="308" t="s">
        <v>1715</v>
      </c>
      <c r="E5831" s="308"/>
      <c r="F5831" s="309" t="s">
        <v>79</v>
      </c>
      <c r="G5831" s="1022">
        <v>1.3</v>
      </c>
      <c r="H5831" s="252">
        <v>1</v>
      </c>
      <c r="I5831" s="631">
        <f>G5831*H5831</f>
        <v>1.3</v>
      </c>
    </row>
    <row r="5832" spans="1:10" ht="15" customHeight="1">
      <c r="A5832" s="333"/>
      <c r="C5832" s="1054">
        <v>2</v>
      </c>
      <c r="D5832" s="308" t="s">
        <v>1716</v>
      </c>
      <c r="E5832" s="308"/>
      <c r="F5832" s="309" t="s">
        <v>120</v>
      </c>
      <c r="G5832" s="1022">
        <v>13.85</v>
      </c>
      <c r="H5832" s="252">
        <v>1</v>
      </c>
      <c r="I5832" s="631">
        <f>G5832*H5832</f>
        <v>13.85</v>
      </c>
    </row>
    <row r="5833" spans="1:10" ht="15" customHeight="1">
      <c r="A5833" s="333"/>
      <c r="C5833" s="1054">
        <v>3</v>
      </c>
      <c r="D5833" s="949" t="s">
        <v>109</v>
      </c>
      <c r="E5833" s="949"/>
      <c r="F5833" s="950" t="s">
        <v>79</v>
      </c>
      <c r="G5833" s="1063">
        <v>0.432</v>
      </c>
      <c r="H5833" s="252">
        <v>1</v>
      </c>
      <c r="I5833" s="631">
        <f>G5833*H5833</f>
        <v>0.432</v>
      </c>
    </row>
    <row r="5834" spans="1:10" ht="15" customHeight="1">
      <c r="A5834" s="333"/>
      <c r="C5834" s="952" t="s">
        <v>85</v>
      </c>
      <c r="D5834" s="953"/>
      <c r="E5834" s="954"/>
      <c r="F5834" s="954"/>
      <c r="G5834" s="954"/>
      <c r="H5834" s="955"/>
      <c r="I5834" s="208">
        <f>SUM(I5831:I5833)</f>
        <v>15.582000000000001</v>
      </c>
    </row>
    <row r="5835" spans="1:10" ht="15" customHeight="1">
      <c r="A5835" s="333"/>
      <c r="C5835" s="961" t="s">
        <v>86</v>
      </c>
      <c r="D5835" s="962" t="s">
        <v>87</v>
      </c>
      <c r="E5835" s="308"/>
      <c r="F5835" s="308"/>
      <c r="G5835" s="308"/>
      <c r="H5835" s="308"/>
      <c r="I5835" s="963"/>
    </row>
    <row r="5836" spans="1:10" ht="15" customHeight="1">
      <c r="A5836" s="333"/>
      <c r="C5836" s="952" t="s">
        <v>88</v>
      </c>
      <c r="D5836" s="1023"/>
      <c r="E5836" s="1024"/>
      <c r="F5836" s="1024"/>
      <c r="G5836" s="1024"/>
      <c r="H5836" s="1029"/>
      <c r="I5836" s="1055">
        <f>SUM(I5835:I5835)</f>
        <v>0</v>
      </c>
    </row>
    <row r="5837" spans="1:10" ht="15" customHeight="1">
      <c r="A5837" s="333"/>
      <c r="C5837" s="298" t="s">
        <v>89</v>
      </c>
      <c r="D5837" s="299" t="s">
        <v>90</v>
      </c>
      <c r="E5837" s="1030"/>
      <c r="F5837" s="1030"/>
      <c r="G5837" s="1030"/>
      <c r="H5837" s="776"/>
      <c r="I5837" s="777">
        <f>I5836+I5834+I5829</f>
        <v>294780.38199999998</v>
      </c>
    </row>
    <row r="5838" spans="1:10" ht="15" customHeight="1">
      <c r="A5838" s="333"/>
      <c r="C5838" s="1031" t="s">
        <v>91</v>
      </c>
      <c r="D5838" s="1032" t="s">
        <v>977</v>
      </c>
      <c r="E5838" s="1033"/>
      <c r="F5838" s="1033"/>
      <c r="G5838" s="1034"/>
      <c r="H5838" s="226">
        <f>$M$3</f>
        <v>0.1</v>
      </c>
      <c r="I5838" s="224">
        <f>I5837*H5838</f>
        <v>29478.038199999999</v>
      </c>
    </row>
    <row r="5839" spans="1:10" ht="15" customHeight="1">
      <c r="A5839" s="333"/>
      <c r="C5839" s="1035" t="s">
        <v>93</v>
      </c>
      <c r="D5839" s="1036" t="s">
        <v>94</v>
      </c>
      <c r="E5839" s="1037"/>
      <c r="F5839" s="1037"/>
      <c r="G5839" s="1037"/>
      <c r="H5839" s="399"/>
      <c r="I5839" s="303">
        <f>SUM(I5837:I5838)</f>
        <v>324258.42019999999</v>
      </c>
    </row>
    <row r="5840" spans="1:10" ht="15" customHeight="1">
      <c r="A5840" s="333"/>
      <c r="C5840" s="1064" t="s">
        <v>701</v>
      </c>
      <c r="D5840" s="1059" t="s">
        <v>1722</v>
      </c>
      <c r="E5840" s="1059"/>
      <c r="F5840" s="1059"/>
      <c r="G5840" s="1059"/>
      <c r="H5840" s="1059"/>
      <c r="I5840" s="1061"/>
    </row>
    <row r="5841" spans="1:10" ht="15" customHeight="1">
      <c r="A5841" s="333"/>
      <c r="C5841" s="1060"/>
      <c r="D5841" s="1059"/>
      <c r="E5841" s="1059"/>
      <c r="F5841" s="1059"/>
      <c r="G5841" s="1059"/>
      <c r="H5841" s="1059"/>
      <c r="I5841" s="1061"/>
    </row>
    <row r="5842" spans="1:10" ht="35.5" customHeight="1">
      <c r="A5842" s="333"/>
      <c r="C5842" s="1041" t="s">
        <v>1723</v>
      </c>
      <c r="D5842" s="1353" t="s">
        <v>1724</v>
      </c>
      <c r="E5842" s="1354"/>
      <c r="F5842" s="1354"/>
      <c r="G5842" s="1354"/>
      <c r="H5842" s="1354"/>
      <c r="I5842" s="907">
        <f>ROUNDDOWN(I5857,-2)</f>
        <v>324200</v>
      </c>
    </row>
    <row r="5843" spans="1:10" ht="31.75" customHeight="1">
      <c r="A5843" s="333"/>
      <c r="C5843" s="1018" t="s">
        <v>65</v>
      </c>
      <c r="D5843" s="1019" t="s">
        <v>66</v>
      </c>
      <c r="E5843" s="1019" t="s">
        <v>772</v>
      </c>
      <c r="F5843" s="1019" t="s">
        <v>669</v>
      </c>
      <c r="G5843" s="1019" t="s">
        <v>67</v>
      </c>
      <c r="H5843" s="1019" t="s">
        <v>670</v>
      </c>
      <c r="I5843" s="1020" t="s">
        <v>671</v>
      </c>
    </row>
    <row r="5844" spans="1:10" ht="15" customHeight="1">
      <c r="A5844" s="333"/>
      <c r="C5844" s="961" t="s">
        <v>69</v>
      </c>
      <c r="D5844" s="962" t="s">
        <v>672</v>
      </c>
      <c r="E5844" s="962"/>
      <c r="F5844" s="962"/>
      <c r="G5844" s="962"/>
      <c r="H5844" s="962"/>
      <c r="I5844" s="1042"/>
    </row>
    <row r="5845" spans="1:10" ht="15" customHeight="1">
      <c r="A5845" s="333"/>
      <c r="C5845" s="1021">
        <v>1</v>
      </c>
      <c r="D5845" s="308" t="s">
        <v>8</v>
      </c>
      <c r="E5845" s="309" t="s">
        <v>9</v>
      </c>
      <c r="F5845" s="309" t="s">
        <v>10</v>
      </c>
      <c r="G5845" s="1022">
        <v>0.95740000000000003</v>
      </c>
      <c r="H5845" s="62">
        <v>176000</v>
      </c>
      <c r="I5845" s="631">
        <f>G5845*H5845</f>
        <v>168502.39999999999</v>
      </c>
    </row>
    <row r="5846" spans="1:10" ht="15" customHeight="1">
      <c r="A5846" s="333"/>
      <c r="C5846" s="1021">
        <v>2</v>
      </c>
      <c r="D5846" s="308" t="s">
        <v>1714</v>
      </c>
      <c r="E5846" s="309" t="s">
        <v>14</v>
      </c>
      <c r="F5846" s="309" t="s">
        <v>1018</v>
      </c>
      <c r="G5846" s="1022">
        <v>0.50960000000000005</v>
      </c>
      <c r="H5846" s="62">
        <f>UPAH!$J$26</f>
        <v>186000</v>
      </c>
      <c r="I5846" s="631">
        <f>G5846*H5846</f>
        <v>94785.600000000006</v>
      </c>
    </row>
    <row r="5847" spans="1:10" ht="15" customHeight="1">
      <c r="A5847" s="333"/>
      <c r="C5847" s="1021">
        <v>3</v>
      </c>
      <c r="D5847" s="308" t="s">
        <v>31</v>
      </c>
      <c r="E5847" s="309" t="s">
        <v>32</v>
      </c>
      <c r="F5847" s="309" t="s">
        <v>10</v>
      </c>
      <c r="G5847" s="1022">
        <v>0.15279999999999999</v>
      </c>
      <c r="H5847" s="62">
        <v>206000</v>
      </c>
      <c r="I5847" s="631">
        <f>G5847*H5847</f>
        <v>31476.799999999999</v>
      </c>
    </row>
    <row r="5848" spans="1:10" ht="15" customHeight="1">
      <c r="A5848" s="333"/>
      <c r="B5848" s="113"/>
      <c r="C5848" s="952" t="s">
        <v>708</v>
      </c>
      <c r="D5848" s="1023"/>
      <c r="E5848" s="1024"/>
      <c r="F5848" s="1024"/>
      <c r="G5848" s="1025"/>
      <c r="H5848" s="1026"/>
      <c r="I5848" s="208">
        <f>SUM(I5845:I5847)</f>
        <v>294764.79999999999</v>
      </c>
      <c r="J5848" s="47"/>
    </row>
    <row r="5849" spans="1:10" ht="15" customHeight="1">
      <c r="A5849" s="333"/>
      <c r="C5849" s="961" t="s">
        <v>72</v>
      </c>
      <c r="D5849" s="962" t="s">
        <v>73</v>
      </c>
      <c r="E5849" s="308"/>
      <c r="F5849" s="308"/>
      <c r="G5849" s="308"/>
      <c r="H5849" s="308"/>
      <c r="I5849" s="963"/>
    </row>
    <row r="5850" spans="1:10" ht="15" customHeight="1">
      <c r="A5850" s="333"/>
      <c r="C5850" s="1027">
        <v>1</v>
      </c>
      <c r="D5850" s="308" t="s">
        <v>1715</v>
      </c>
      <c r="E5850" s="308"/>
      <c r="F5850" s="309" t="s">
        <v>79</v>
      </c>
      <c r="G5850" s="1022">
        <v>1.3</v>
      </c>
      <c r="H5850" s="252">
        <v>1</v>
      </c>
      <c r="I5850" s="631">
        <f>G5850*H5850</f>
        <v>1.3</v>
      </c>
    </row>
    <row r="5851" spans="1:10" ht="15" customHeight="1">
      <c r="A5851" s="333"/>
      <c r="C5851" s="1054">
        <v>2</v>
      </c>
      <c r="D5851" s="308" t="s">
        <v>1716</v>
      </c>
      <c r="E5851" s="308"/>
      <c r="F5851" s="309" t="s">
        <v>120</v>
      </c>
      <c r="G5851" s="1022">
        <v>13.85</v>
      </c>
      <c r="H5851" s="252">
        <v>1</v>
      </c>
      <c r="I5851" s="631">
        <f>G5851*H5851</f>
        <v>13.85</v>
      </c>
    </row>
    <row r="5852" spans="1:10" ht="15" customHeight="1">
      <c r="A5852" s="333"/>
      <c r="C5852" s="952" t="s">
        <v>85</v>
      </c>
      <c r="D5852" s="953"/>
      <c r="E5852" s="954"/>
      <c r="F5852" s="954"/>
      <c r="G5852" s="954"/>
      <c r="H5852" s="955"/>
      <c r="I5852" s="208">
        <f>SUM(I5850:I5851)</f>
        <v>15.15</v>
      </c>
    </row>
    <row r="5853" spans="1:10" ht="15" customHeight="1">
      <c r="A5853" s="333"/>
      <c r="C5853" s="961" t="s">
        <v>86</v>
      </c>
      <c r="D5853" s="962" t="s">
        <v>87</v>
      </c>
      <c r="E5853" s="308"/>
      <c r="F5853" s="308"/>
      <c r="G5853" s="308"/>
      <c r="H5853" s="308"/>
      <c r="I5853" s="963"/>
    </row>
    <row r="5854" spans="1:10" ht="15" customHeight="1">
      <c r="A5854" s="333"/>
      <c r="C5854" s="952" t="s">
        <v>88</v>
      </c>
      <c r="D5854" s="1023"/>
      <c r="E5854" s="1024"/>
      <c r="F5854" s="1024"/>
      <c r="G5854" s="1024"/>
      <c r="H5854" s="1029"/>
      <c r="I5854" s="1055">
        <f>SUM(I5853:I5853)</f>
        <v>0</v>
      </c>
    </row>
    <row r="5855" spans="1:10" ht="15" customHeight="1">
      <c r="A5855" s="333"/>
      <c r="C5855" s="298" t="s">
        <v>89</v>
      </c>
      <c r="D5855" s="299" t="s">
        <v>90</v>
      </c>
      <c r="E5855" s="1030"/>
      <c r="F5855" s="1030"/>
      <c r="G5855" s="1030"/>
      <c r="H5855" s="776"/>
      <c r="I5855" s="777">
        <f>I5854+I5852+I5848</f>
        <v>294779.95</v>
      </c>
    </row>
    <row r="5856" spans="1:10" ht="15" customHeight="1">
      <c r="A5856" s="333"/>
      <c r="C5856" s="1031" t="s">
        <v>91</v>
      </c>
      <c r="D5856" s="1032" t="s">
        <v>977</v>
      </c>
      <c r="E5856" s="1033"/>
      <c r="F5856" s="1033"/>
      <c r="G5856" s="1034"/>
      <c r="H5856" s="226">
        <f>$M$3</f>
        <v>0.1</v>
      </c>
      <c r="I5856" s="224">
        <f>I5855*H5856</f>
        <v>29477.995000000003</v>
      </c>
    </row>
    <row r="5857" spans="1:10" ht="15" customHeight="1">
      <c r="A5857" s="333"/>
      <c r="C5857" s="1035" t="s">
        <v>93</v>
      </c>
      <c r="D5857" s="1036" t="s">
        <v>94</v>
      </c>
      <c r="E5857" s="1037"/>
      <c r="F5857" s="1037"/>
      <c r="G5857" s="1037"/>
      <c r="H5857" s="399"/>
      <c r="I5857" s="303">
        <f>SUM(I5855:I5856)</f>
        <v>324257.94500000001</v>
      </c>
    </row>
    <row r="5858" spans="1:10" ht="15" customHeight="1">
      <c r="A5858" s="333"/>
      <c r="C5858" s="1060"/>
      <c r="D5858" s="1059"/>
      <c r="E5858" s="1059"/>
      <c r="F5858" s="1059"/>
      <c r="G5858" s="1059"/>
      <c r="H5858" s="1059"/>
      <c r="I5858" s="1061"/>
    </row>
    <row r="5859" spans="1:10" ht="15" customHeight="1">
      <c r="A5859" s="333"/>
      <c r="C5859" s="1060"/>
      <c r="D5859" s="1059"/>
      <c r="E5859" s="1059"/>
      <c r="F5859" s="1059"/>
      <c r="G5859" s="1059"/>
      <c r="H5859" s="1059"/>
      <c r="I5859" s="1061"/>
    </row>
    <row r="5860" spans="1:10" ht="28.75" customHeight="1">
      <c r="A5860" s="333"/>
      <c r="C5860" s="1041" t="s">
        <v>1725</v>
      </c>
      <c r="D5860" s="1353" t="s">
        <v>1726</v>
      </c>
      <c r="E5860" s="1354"/>
      <c r="F5860" s="1354"/>
      <c r="G5860" s="1354"/>
      <c r="H5860" s="1354"/>
      <c r="I5860" s="907">
        <f>ROUNDDOWN(I5876,-2)</f>
        <v>174000</v>
      </c>
    </row>
    <row r="5861" spans="1:10" ht="33" customHeight="1">
      <c r="A5861" s="333"/>
      <c r="C5861" s="1018" t="s">
        <v>65</v>
      </c>
      <c r="D5861" s="1019" t="s">
        <v>66</v>
      </c>
      <c r="E5861" s="1019" t="s">
        <v>772</v>
      </c>
      <c r="F5861" s="1019" t="s">
        <v>669</v>
      </c>
      <c r="G5861" s="1019" t="s">
        <v>67</v>
      </c>
      <c r="H5861" s="1019" t="s">
        <v>670</v>
      </c>
      <c r="I5861" s="1020" t="s">
        <v>671</v>
      </c>
    </row>
    <row r="5862" spans="1:10" ht="15" customHeight="1">
      <c r="A5862" s="333"/>
      <c r="C5862" s="961" t="s">
        <v>69</v>
      </c>
      <c r="D5862" s="962" t="s">
        <v>672</v>
      </c>
      <c r="E5862" s="962"/>
      <c r="F5862" s="962"/>
      <c r="G5862" s="962"/>
      <c r="H5862" s="962"/>
      <c r="I5862" s="1042"/>
    </row>
    <row r="5863" spans="1:10" ht="15" customHeight="1">
      <c r="A5863" s="333"/>
      <c r="C5863" s="1021">
        <v>1</v>
      </c>
      <c r="D5863" s="308" t="s">
        <v>8</v>
      </c>
      <c r="E5863" s="309" t="s">
        <v>9</v>
      </c>
      <c r="F5863" s="309" t="s">
        <v>10</v>
      </c>
      <c r="G5863" s="1022">
        <v>0.52049999999999996</v>
      </c>
      <c r="H5863" s="62">
        <v>176000</v>
      </c>
      <c r="I5863" s="631">
        <f>G5863*H5863</f>
        <v>91608</v>
      </c>
    </row>
    <row r="5864" spans="1:10" ht="15" customHeight="1">
      <c r="A5864" s="333"/>
      <c r="C5864" s="1021">
        <v>2</v>
      </c>
      <c r="D5864" s="308" t="s">
        <v>1714</v>
      </c>
      <c r="E5864" s="309" t="s">
        <v>14</v>
      </c>
      <c r="F5864" s="309" t="s">
        <v>1018</v>
      </c>
      <c r="G5864" s="1022">
        <v>0.30049999999999999</v>
      </c>
      <c r="H5864" s="62">
        <f>UPAH!$J$26</f>
        <v>186000</v>
      </c>
      <c r="I5864" s="631">
        <f>G5864*H5864</f>
        <v>55893</v>
      </c>
    </row>
    <row r="5865" spans="1:10" ht="15" customHeight="1">
      <c r="A5865" s="333"/>
      <c r="C5865" s="1021">
        <v>3</v>
      </c>
      <c r="D5865" s="308" t="s">
        <v>31</v>
      </c>
      <c r="E5865" s="309" t="s">
        <v>32</v>
      </c>
      <c r="F5865" s="309" t="s">
        <v>10</v>
      </c>
      <c r="G5865" s="1022">
        <v>5.1999999999999998E-2</v>
      </c>
      <c r="H5865" s="62">
        <v>206000</v>
      </c>
      <c r="I5865" s="631">
        <f>G5865*H5865</f>
        <v>10712</v>
      </c>
    </row>
    <row r="5866" spans="1:10" ht="15" customHeight="1">
      <c r="A5866" s="333"/>
      <c r="B5866" s="113"/>
      <c r="C5866" s="952" t="s">
        <v>708</v>
      </c>
      <c r="D5866" s="1023"/>
      <c r="E5866" s="1024"/>
      <c r="F5866" s="1024"/>
      <c r="G5866" s="1025"/>
      <c r="H5866" s="1026"/>
      <c r="I5866" s="208">
        <f>SUM(I5863:I5865)</f>
        <v>158213</v>
      </c>
      <c r="J5866" s="47"/>
    </row>
    <row r="5867" spans="1:10" ht="15" customHeight="1">
      <c r="A5867" s="333"/>
      <c r="C5867" s="961" t="s">
        <v>72</v>
      </c>
      <c r="D5867" s="962" t="s">
        <v>73</v>
      </c>
      <c r="E5867" s="308"/>
      <c r="F5867" s="308"/>
      <c r="G5867" s="308"/>
      <c r="H5867" s="308"/>
      <c r="I5867" s="963"/>
    </row>
    <row r="5868" spans="1:10" ht="15" customHeight="1">
      <c r="A5868" s="333"/>
      <c r="C5868" s="1027">
        <v>1</v>
      </c>
      <c r="D5868" s="308" t="s">
        <v>1715</v>
      </c>
      <c r="E5868" s="308"/>
      <c r="F5868" s="309" t="s">
        <v>79</v>
      </c>
      <c r="G5868" s="1022">
        <v>1.3</v>
      </c>
      <c r="H5868" s="252">
        <v>1</v>
      </c>
      <c r="I5868" s="631">
        <f>G5868*H5868</f>
        <v>1.3</v>
      </c>
    </row>
    <row r="5869" spans="1:10" ht="15" customHeight="1">
      <c r="A5869" s="333"/>
      <c r="C5869" s="1054">
        <v>2</v>
      </c>
      <c r="D5869" s="308" t="s">
        <v>1716</v>
      </c>
      <c r="E5869" s="308"/>
      <c r="F5869" s="309" t="s">
        <v>120</v>
      </c>
      <c r="G5869" s="1022">
        <v>14.85</v>
      </c>
      <c r="H5869" s="252">
        <v>1</v>
      </c>
      <c r="I5869" s="631">
        <f>G5869*H5869</f>
        <v>14.85</v>
      </c>
    </row>
    <row r="5870" spans="1:10" ht="15" customHeight="1">
      <c r="A5870" s="333"/>
      <c r="C5870" s="1054">
        <v>3</v>
      </c>
      <c r="D5870" s="949" t="s">
        <v>109</v>
      </c>
      <c r="E5870" s="949"/>
      <c r="F5870" s="950" t="s">
        <v>79</v>
      </c>
      <c r="G5870" s="1063">
        <v>0.432</v>
      </c>
      <c r="H5870" s="252">
        <v>1</v>
      </c>
      <c r="I5870" s="631">
        <f>G5870*H5870</f>
        <v>0.432</v>
      </c>
    </row>
    <row r="5871" spans="1:10" ht="15" customHeight="1">
      <c r="A5871" s="333"/>
      <c r="C5871" s="952" t="s">
        <v>85</v>
      </c>
      <c r="D5871" s="953"/>
      <c r="E5871" s="954"/>
      <c r="F5871" s="954"/>
      <c r="G5871" s="954"/>
      <c r="H5871" s="955"/>
      <c r="I5871" s="208">
        <f>SUM(I5868:I5870)</f>
        <v>16.581999999999997</v>
      </c>
    </row>
    <row r="5872" spans="1:10" ht="15" customHeight="1">
      <c r="A5872" s="333"/>
      <c r="C5872" s="961" t="s">
        <v>86</v>
      </c>
      <c r="D5872" s="962" t="s">
        <v>87</v>
      </c>
      <c r="E5872" s="308"/>
      <c r="F5872" s="308"/>
      <c r="G5872" s="308"/>
      <c r="H5872" s="308"/>
      <c r="I5872" s="963"/>
    </row>
    <row r="5873" spans="1:10" ht="15" customHeight="1">
      <c r="A5873" s="333"/>
      <c r="C5873" s="952" t="s">
        <v>88</v>
      </c>
      <c r="D5873" s="1023"/>
      <c r="E5873" s="1024"/>
      <c r="F5873" s="1024"/>
      <c r="G5873" s="1024"/>
      <c r="H5873" s="1029"/>
      <c r="I5873" s="1055">
        <f>SUM(I5872:I5872)</f>
        <v>0</v>
      </c>
    </row>
    <row r="5874" spans="1:10" ht="15" customHeight="1">
      <c r="A5874" s="333"/>
      <c r="C5874" s="298" t="s">
        <v>89</v>
      </c>
      <c r="D5874" s="299" t="s">
        <v>90</v>
      </c>
      <c r="E5874" s="1030"/>
      <c r="F5874" s="1030"/>
      <c r="G5874" s="1030"/>
      <c r="H5874" s="776"/>
      <c r="I5874" s="777">
        <f>I5873+I5871+I5866</f>
        <v>158229.58199999999</v>
      </c>
    </row>
    <row r="5875" spans="1:10" ht="15" customHeight="1">
      <c r="A5875" s="333"/>
      <c r="C5875" s="1031" t="s">
        <v>91</v>
      </c>
      <c r="D5875" s="1032" t="s">
        <v>977</v>
      </c>
      <c r="E5875" s="1033"/>
      <c r="F5875" s="1033"/>
      <c r="G5875" s="1034"/>
      <c r="H5875" s="226">
        <f>$M$3</f>
        <v>0.1</v>
      </c>
      <c r="I5875" s="224">
        <f>I5874*H5875</f>
        <v>15822.958200000001</v>
      </c>
    </row>
    <row r="5876" spans="1:10" ht="15" customHeight="1">
      <c r="A5876" s="333"/>
      <c r="C5876" s="1035" t="s">
        <v>93</v>
      </c>
      <c r="D5876" s="1036" t="s">
        <v>94</v>
      </c>
      <c r="E5876" s="1037"/>
      <c r="F5876" s="1037"/>
      <c r="G5876" s="1037"/>
      <c r="H5876" s="399"/>
      <c r="I5876" s="303">
        <f>SUM(I5874:I5875)</f>
        <v>174052.54019999999</v>
      </c>
    </row>
    <row r="5877" spans="1:10" ht="15" customHeight="1">
      <c r="A5877" s="333"/>
      <c r="C5877" s="1060"/>
      <c r="D5877" s="1059"/>
      <c r="E5877" s="1059"/>
      <c r="F5877" s="1059"/>
      <c r="G5877" s="1059"/>
      <c r="H5877" s="1059"/>
      <c r="I5877" s="1061"/>
    </row>
    <row r="5878" spans="1:10" ht="15" customHeight="1">
      <c r="A5878" s="333"/>
      <c r="C5878" s="1060"/>
      <c r="D5878" s="1059"/>
      <c r="E5878" s="1059"/>
      <c r="F5878" s="1059"/>
      <c r="G5878" s="1059"/>
      <c r="H5878" s="1059"/>
      <c r="I5878" s="1061"/>
    </row>
    <row r="5879" spans="1:10" ht="30.5" customHeight="1">
      <c r="A5879" s="333"/>
      <c r="C5879" s="1041" t="s">
        <v>1727</v>
      </c>
      <c r="D5879" s="1353" t="s">
        <v>1728</v>
      </c>
      <c r="E5879" s="1354"/>
      <c r="F5879" s="1354"/>
      <c r="G5879" s="1354"/>
      <c r="H5879" s="1354"/>
      <c r="I5879" s="907">
        <f>ROUNDDOWN(I5894,-2)</f>
        <v>174000</v>
      </c>
    </row>
    <row r="5880" spans="1:10" ht="30" customHeight="1">
      <c r="A5880" s="333"/>
      <c r="C5880" s="1018" t="s">
        <v>65</v>
      </c>
      <c r="D5880" s="1019" t="s">
        <v>66</v>
      </c>
      <c r="E5880" s="1019" t="s">
        <v>772</v>
      </c>
      <c r="F5880" s="1019" t="s">
        <v>669</v>
      </c>
      <c r="G5880" s="1019" t="s">
        <v>67</v>
      </c>
      <c r="H5880" s="1019" t="s">
        <v>670</v>
      </c>
      <c r="I5880" s="1020" t="s">
        <v>671</v>
      </c>
    </row>
    <row r="5881" spans="1:10" ht="15" customHeight="1">
      <c r="A5881" s="333"/>
      <c r="C5881" s="961" t="s">
        <v>69</v>
      </c>
      <c r="D5881" s="962" t="s">
        <v>672</v>
      </c>
      <c r="E5881" s="962"/>
      <c r="F5881" s="962"/>
      <c r="G5881" s="962"/>
      <c r="H5881" s="962"/>
      <c r="I5881" s="1042"/>
    </row>
    <row r="5882" spans="1:10" ht="15" customHeight="1">
      <c r="A5882" s="333"/>
      <c r="C5882" s="1021">
        <v>1</v>
      </c>
      <c r="D5882" s="308" t="s">
        <v>8</v>
      </c>
      <c r="E5882" s="309" t="s">
        <v>9</v>
      </c>
      <c r="F5882" s="309" t="s">
        <v>10</v>
      </c>
      <c r="G5882" s="1022">
        <v>0.52049999999999996</v>
      </c>
      <c r="H5882" s="62">
        <v>176000</v>
      </c>
      <c r="I5882" s="631">
        <f>G5882*H5882</f>
        <v>91608</v>
      </c>
    </row>
    <row r="5883" spans="1:10" s="118" customFormat="1" ht="15" customHeight="1">
      <c r="A5883" s="333"/>
      <c r="B5883" s="334"/>
      <c r="C5883" s="1021">
        <v>2</v>
      </c>
      <c r="D5883" s="308" t="s">
        <v>1714</v>
      </c>
      <c r="E5883" s="309" t="s">
        <v>14</v>
      </c>
      <c r="F5883" s="309" t="s">
        <v>1018</v>
      </c>
      <c r="G5883" s="1022">
        <v>0.30049999999999999</v>
      </c>
      <c r="H5883" s="62">
        <f>UPAH!$J$26</f>
        <v>186000</v>
      </c>
      <c r="I5883" s="631">
        <f>G5883*H5883</f>
        <v>55893</v>
      </c>
      <c r="J5883" s="346"/>
    </row>
    <row r="5884" spans="1:10" ht="15" customHeight="1">
      <c r="A5884" s="333"/>
      <c r="B5884" s="113"/>
      <c r="C5884" s="1021">
        <v>3</v>
      </c>
      <c r="D5884" s="308" t="s">
        <v>31</v>
      </c>
      <c r="E5884" s="309" t="s">
        <v>32</v>
      </c>
      <c r="F5884" s="309" t="s">
        <v>10</v>
      </c>
      <c r="G5884" s="1022">
        <v>5.1999999999999998E-2</v>
      </c>
      <c r="H5884" s="62">
        <v>206000</v>
      </c>
      <c r="I5884" s="631">
        <f>G5884*H5884</f>
        <v>10712</v>
      </c>
      <c r="J5884" s="47"/>
    </row>
    <row r="5885" spans="1:10" ht="15" customHeight="1">
      <c r="A5885" s="333"/>
      <c r="C5885" s="952" t="s">
        <v>708</v>
      </c>
      <c r="D5885" s="1023"/>
      <c r="E5885" s="1024"/>
      <c r="F5885" s="1024"/>
      <c r="G5885" s="1025"/>
      <c r="H5885" s="1026"/>
      <c r="I5885" s="208">
        <f>SUM(I5882:I5884)</f>
        <v>158213</v>
      </c>
    </row>
    <row r="5886" spans="1:10" ht="15" customHeight="1">
      <c r="A5886" s="333"/>
      <c r="C5886" s="961" t="s">
        <v>72</v>
      </c>
      <c r="D5886" s="962" t="s">
        <v>73</v>
      </c>
      <c r="E5886" s="308"/>
      <c r="F5886" s="308"/>
      <c r="G5886" s="308"/>
      <c r="H5886" s="308"/>
      <c r="I5886" s="963"/>
    </row>
    <row r="5887" spans="1:10" ht="15" customHeight="1">
      <c r="A5887" s="333"/>
      <c r="C5887" s="1027">
        <v>1</v>
      </c>
      <c r="D5887" s="308" t="s">
        <v>1715</v>
      </c>
      <c r="E5887" s="308"/>
      <c r="F5887" s="309" t="s">
        <v>79</v>
      </c>
      <c r="G5887" s="1022">
        <v>1.3</v>
      </c>
      <c r="H5887" s="252">
        <v>1</v>
      </c>
      <c r="I5887" s="631">
        <f>G5887*H5887</f>
        <v>1.3</v>
      </c>
    </row>
    <row r="5888" spans="1:10" ht="15" customHeight="1">
      <c r="A5888" s="333"/>
      <c r="C5888" s="1054">
        <v>2</v>
      </c>
      <c r="D5888" s="308" t="s">
        <v>1716</v>
      </c>
      <c r="E5888" s="308"/>
      <c r="F5888" s="309" t="s">
        <v>120</v>
      </c>
      <c r="G5888" s="1022">
        <v>14.85</v>
      </c>
      <c r="H5888" s="252">
        <v>1</v>
      </c>
      <c r="I5888" s="631">
        <f>G5888*H5888</f>
        <v>14.85</v>
      </c>
    </row>
    <row r="5889" spans="1:10" ht="15" customHeight="1">
      <c r="A5889" s="333"/>
      <c r="C5889" s="952" t="s">
        <v>85</v>
      </c>
      <c r="D5889" s="953"/>
      <c r="E5889" s="954"/>
      <c r="F5889" s="954"/>
      <c r="G5889" s="954"/>
      <c r="H5889" s="955"/>
      <c r="I5889" s="208">
        <f>SUM(I5887:I5888)</f>
        <v>16.149999999999999</v>
      </c>
    </row>
    <row r="5890" spans="1:10" ht="15" customHeight="1">
      <c r="A5890" s="333"/>
      <c r="C5890" s="961" t="s">
        <v>86</v>
      </c>
      <c r="D5890" s="962" t="s">
        <v>87</v>
      </c>
      <c r="E5890" s="308"/>
      <c r="F5890" s="308"/>
      <c r="G5890" s="308"/>
      <c r="H5890" s="308"/>
      <c r="I5890" s="963"/>
    </row>
    <row r="5891" spans="1:10" ht="15" customHeight="1">
      <c r="A5891" s="333"/>
      <c r="C5891" s="952" t="s">
        <v>88</v>
      </c>
      <c r="D5891" s="1023"/>
      <c r="E5891" s="1024"/>
      <c r="F5891" s="1024"/>
      <c r="G5891" s="1024"/>
      <c r="H5891" s="1029"/>
      <c r="I5891" s="1055">
        <f>SUM(I5890:I5890)</f>
        <v>0</v>
      </c>
    </row>
    <row r="5892" spans="1:10" ht="15" customHeight="1">
      <c r="A5892" s="333"/>
      <c r="C5892" s="298" t="s">
        <v>89</v>
      </c>
      <c r="D5892" s="299" t="s">
        <v>90</v>
      </c>
      <c r="E5892" s="1030"/>
      <c r="F5892" s="1030"/>
      <c r="G5892" s="1030"/>
      <c r="H5892" s="776"/>
      <c r="I5892" s="777">
        <f>I5891+I5889+I5885</f>
        <v>158229.15</v>
      </c>
    </row>
    <row r="5893" spans="1:10" ht="15" customHeight="1">
      <c r="A5893" s="333"/>
      <c r="C5893" s="1031" t="s">
        <v>91</v>
      </c>
      <c r="D5893" s="1032" t="s">
        <v>977</v>
      </c>
      <c r="E5893" s="1033"/>
      <c r="F5893" s="1033"/>
      <c r="G5893" s="1034"/>
      <c r="H5893" s="226">
        <f>$M$3</f>
        <v>0.1</v>
      </c>
      <c r="I5893" s="224">
        <f>I5892*H5893</f>
        <v>15822.915000000001</v>
      </c>
    </row>
    <row r="5894" spans="1:10" ht="15" customHeight="1">
      <c r="A5894" s="333"/>
      <c r="C5894" s="1035" t="s">
        <v>93</v>
      </c>
      <c r="D5894" s="1036" t="s">
        <v>94</v>
      </c>
      <c r="E5894" s="1037"/>
      <c r="F5894" s="1037"/>
      <c r="G5894" s="1037"/>
      <c r="H5894" s="399"/>
      <c r="I5894" s="303">
        <f>SUM(I5892:I5893)</f>
        <v>174052.065</v>
      </c>
    </row>
    <row r="5895" spans="1:10" ht="15" customHeight="1">
      <c r="A5895" s="333"/>
      <c r="C5895" s="1060"/>
      <c r="D5895" s="1059"/>
      <c r="E5895" s="1059"/>
      <c r="F5895" s="1059"/>
      <c r="G5895" s="1059"/>
      <c r="H5895" s="1059"/>
      <c r="I5895" s="1061"/>
    </row>
    <row r="5896" spans="1:10" ht="36" customHeight="1">
      <c r="A5896" s="333"/>
      <c r="C5896" s="1041" t="s">
        <v>1729</v>
      </c>
      <c r="D5896" s="1353" t="s">
        <v>1730</v>
      </c>
      <c r="E5896" s="1354"/>
      <c r="F5896" s="1354"/>
      <c r="G5896" s="1354"/>
      <c r="H5896" s="1354"/>
      <c r="I5896" s="907">
        <f>ROUNDDOWN(I5912,-2)</f>
        <v>271200</v>
      </c>
    </row>
    <row r="5897" spans="1:10" ht="30" customHeight="1">
      <c r="A5897" s="333"/>
      <c r="C5897" s="1018" t="s">
        <v>65</v>
      </c>
      <c r="D5897" s="1019" t="s">
        <v>66</v>
      </c>
      <c r="E5897" s="1019" t="s">
        <v>772</v>
      </c>
      <c r="F5897" s="1019" t="s">
        <v>669</v>
      </c>
      <c r="G5897" s="1019" t="s">
        <v>67</v>
      </c>
      <c r="H5897" s="1019" t="s">
        <v>670</v>
      </c>
      <c r="I5897" s="1020" t="s">
        <v>671</v>
      </c>
    </row>
    <row r="5898" spans="1:10" ht="15" customHeight="1">
      <c r="A5898" s="333"/>
      <c r="C5898" s="961" t="s">
        <v>69</v>
      </c>
      <c r="D5898" s="962" t="s">
        <v>672</v>
      </c>
      <c r="E5898" s="962"/>
      <c r="F5898" s="962"/>
      <c r="G5898" s="962"/>
      <c r="H5898" s="962"/>
      <c r="I5898" s="1042"/>
    </row>
    <row r="5899" spans="1:10" ht="15" customHeight="1">
      <c r="A5899" s="333"/>
      <c r="C5899" s="1021">
        <v>1</v>
      </c>
      <c r="D5899" s="308" t="s">
        <v>8</v>
      </c>
      <c r="E5899" s="309" t="s">
        <v>9</v>
      </c>
      <c r="F5899" s="309" t="s">
        <v>10</v>
      </c>
      <c r="G5899" s="1022">
        <v>0.86219999999999997</v>
      </c>
      <c r="H5899" s="62">
        <v>176000</v>
      </c>
      <c r="I5899" s="631">
        <f>G5899*H5899</f>
        <v>151747.19999999998</v>
      </c>
    </row>
    <row r="5900" spans="1:10" ht="15" customHeight="1">
      <c r="A5900" s="333"/>
      <c r="C5900" s="1021">
        <v>2</v>
      </c>
      <c r="D5900" s="308" t="s">
        <v>1714</v>
      </c>
      <c r="E5900" s="309" t="s">
        <v>14</v>
      </c>
      <c r="F5900" s="309" t="s">
        <v>1018</v>
      </c>
      <c r="G5900" s="1022">
        <v>0.41439999999999999</v>
      </c>
      <c r="H5900" s="62">
        <f>UPAH!$J$26</f>
        <v>186000</v>
      </c>
      <c r="I5900" s="631">
        <f>G5900*H5900</f>
        <v>77078.399999999994</v>
      </c>
    </row>
    <row r="5901" spans="1:10" ht="15" customHeight="1">
      <c r="A5901" s="333"/>
      <c r="C5901" s="1021">
        <v>3</v>
      </c>
      <c r="D5901" s="308" t="s">
        <v>31</v>
      </c>
      <c r="E5901" s="309" t="s">
        <v>32</v>
      </c>
      <c r="F5901" s="309" t="s">
        <v>10</v>
      </c>
      <c r="G5901" s="1022">
        <v>8.6199999999999999E-2</v>
      </c>
      <c r="H5901" s="62">
        <v>206000</v>
      </c>
      <c r="I5901" s="631">
        <f>G5901*H5901</f>
        <v>17757.2</v>
      </c>
    </row>
    <row r="5902" spans="1:10" ht="15" customHeight="1">
      <c r="A5902" s="333"/>
      <c r="C5902" s="952" t="s">
        <v>708</v>
      </c>
      <c r="D5902" s="1023"/>
      <c r="E5902" s="1024"/>
      <c r="F5902" s="1024"/>
      <c r="G5902" s="1025"/>
      <c r="H5902" s="1026"/>
      <c r="I5902" s="208">
        <f>SUM(I5899:I5901)</f>
        <v>246582.8</v>
      </c>
    </row>
    <row r="5903" spans="1:10" ht="15" customHeight="1">
      <c r="A5903" s="333"/>
      <c r="B5903" s="113"/>
      <c r="C5903" s="961" t="s">
        <v>72</v>
      </c>
      <c r="D5903" s="962" t="s">
        <v>73</v>
      </c>
      <c r="E5903" s="308"/>
      <c r="F5903" s="308"/>
      <c r="G5903" s="308"/>
      <c r="H5903" s="308"/>
      <c r="I5903" s="963"/>
      <c r="J5903" s="47"/>
    </row>
    <row r="5904" spans="1:10" ht="15" customHeight="1">
      <c r="A5904" s="333"/>
      <c r="C5904" s="1027">
        <v>1</v>
      </c>
      <c r="D5904" s="308" t="s">
        <v>1715</v>
      </c>
      <c r="E5904" s="308"/>
      <c r="F5904" s="309" t="s">
        <v>79</v>
      </c>
      <c r="G5904" s="1022">
        <v>1.3</v>
      </c>
      <c r="H5904" s="252">
        <v>1</v>
      </c>
      <c r="I5904" s="631">
        <f>G5904*H5904</f>
        <v>1.3</v>
      </c>
    </row>
    <row r="5905" spans="1:9" ht="15" customHeight="1">
      <c r="A5905" s="333"/>
      <c r="C5905" s="1054">
        <v>2</v>
      </c>
      <c r="D5905" s="308" t="s">
        <v>1716</v>
      </c>
      <c r="E5905" s="308"/>
      <c r="F5905" s="309" t="s">
        <v>120</v>
      </c>
      <c r="G5905" s="1022">
        <v>14.85</v>
      </c>
      <c r="H5905" s="252">
        <v>1</v>
      </c>
      <c r="I5905" s="631">
        <f>G5905*H5905</f>
        <v>14.85</v>
      </c>
    </row>
    <row r="5906" spans="1:9" ht="15" customHeight="1">
      <c r="A5906" s="333"/>
      <c r="C5906" s="1054">
        <v>3</v>
      </c>
      <c r="D5906" s="308" t="s">
        <v>109</v>
      </c>
      <c r="E5906" s="308"/>
      <c r="F5906" s="309"/>
      <c r="G5906" s="1022">
        <v>0.432</v>
      </c>
      <c r="H5906" s="252">
        <v>1</v>
      </c>
      <c r="I5906" s="631">
        <f>G5906*H5906</f>
        <v>0.432</v>
      </c>
    </row>
    <row r="5907" spans="1:9" ht="15" customHeight="1">
      <c r="A5907" s="333"/>
      <c r="C5907" s="952" t="s">
        <v>85</v>
      </c>
      <c r="D5907" s="953"/>
      <c r="E5907" s="954"/>
      <c r="F5907" s="954"/>
      <c r="G5907" s="954"/>
      <c r="H5907" s="955"/>
      <c r="I5907" s="208">
        <f>SUM(I5904:I5906)</f>
        <v>16.581999999999997</v>
      </c>
    </row>
    <row r="5908" spans="1:9" ht="15" customHeight="1">
      <c r="A5908" s="333"/>
      <c r="C5908" s="961" t="s">
        <v>86</v>
      </c>
      <c r="D5908" s="962" t="s">
        <v>87</v>
      </c>
      <c r="E5908" s="308"/>
      <c r="F5908" s="308"/>
      <c r="G5908" s="308"/>
      <c r="H5908" s="308"/>
      <c r="I5908" s="963"/>
    </row>
    <row r="5909" spans="1:9" ht="15" customHeight="1">
      <c r="A5909" s="333"/>
      <c r="C5909" s="952" t="s">
        <v>88</v>
      </c>
      <c r="D5909" s="1023"/>
      <c r="E5909" s="1024"/>
      <c r="F5909" s="1024"/>
      <c r="G5909" s="1024"/>
      <c r="H5909" s="1029"/>
      <c r="I5909" s="1055">
        <f>SUM(I5908:I5908)</f>
        <v>0</v>
      </c>
    </row>
    <row r="5910" spans="1:9" ht="15" customHeight="1">
      <c r="A5910" s="333"/>
      <c r="C5910" s="298" t="s">
        <v>89</v>
      </c>
      <c r="D5910" s="299" t="s">
        <v>90</v>
      </c>
      <c r="E5910" s="1030"/>
      <c r="F5910" s="1030"/>
      <c r="G5910" s="1030"/>
      <c r="H5910" s="776"/>
      <c r="I5910" s="777">
        <f>I5909+I5907+I5902</f>
        <v>246599.38199999998</v>
      </c>
    </row>
    <row r="5911" spans="1:9" ht="15" customHeight="1">
      <c r="A5911" s="333"/>
      <c r="C5911" s="1031" t="s">
        <v>91</v>
      </c>
      <c r="D5911" s="1032" t="s">
        <v>977</v>
      </c>
      <c r="E5911" s="1033"/>
      <c r="F5911" s="1033"/>
      <c r="G5911" s="1034"/>
      <c r="H5911" s="226">
        <f>$M$3</f>
        <v>0.1</v>
      </c>
      <c r="I5911" s="224">
        <f>I5910*H5911</f>
        <v>24659.938200000001</v>
      </c>
    </row>
    <row r="5912" spans="1:9" ht="15" customHeight="1">
      <c r="A5912" s="333"/>
      <c r="C5912" s="1035" t="s">
        <v>93</v>
      </c>
      <c r="D5912" s="1036" t="s">
        <v>94</v>
      </c>
      <c r="E5912" s="1037"/>
      <c r="F5912" s="1037"/>
      <c r="G5912" s="1037"/>
      <c r="H5912" s="399"/>
      <c r="I5912" s="303">
        <f>SUM(I5910:I5911)</f>
        <v>271259.32019999996</v>
      </c>
    </row>
    <row r="5913" spans="1:9" ht="15" customHeight="1">
      <c r="A5913" s="333"/>
      <c r="C5913" s="1060"/>
      <c r="D5913" s="1059"/>
      <c r="E5913" s="1059"/>
      <c r="F5913" s="1059"/>
      <c r="G5913" s="1059"/>
      <c r="H5913" s="1059"/>
      <c r="I5913" s="1061"/>
    </row>
    <row r="5914" spans="1:9" ht="31.25" customHeight="1">
      <c r="A5914" s="333"/>
      <c r="C5914" s="1041" t="s">
        <v>1731</v>
      </c>
      <c r="D5914" s="1353" t="s">
        <v>1732</v>
      </c>
      <c r="E5914" s="1354"/>
      <c r="F5914" s="1354"/>
      <c r="G5914" s="1354"/>
      <c r="H5914" s="1354"/>
      <c r="I5914" s="907">
        <f>ROUNDDOWN(I5929,-2)</f>
        <v>271200</v>
      </c>
    </row>
    <row r="5915" spans="1:9" ht="40.25" customHeight="1">
      <c r="A5915" s="333"/>
      <c r="C5915" s="1018" t="s">
        <v>65</v>
      </c>
      <c r="D5915" s="1019" t="s">
        <v>66</v>
      </c>
      <c r="E5915" s="1019" t="s">
        <v>772</v>
      </c>
      <c r="F5915" s="1019" t="s">
        <v>669</v>
      </c>
      <c r="G5915" s="1019" t="s">
        <v>67</v>
      </c>
      <c r="H5915" s="1019" t="s">
        <v>670</v>
      </c>
      <c r="I5915" s="1020" t="s">
        <v>671</v>
      </c>
    </row>
    <row r="5916" spans="1:9" ht="15" customHeight="1">
      <c r="A5916" s="333"/>
      <c r="C5916" s="961" t="s">
        <v>69</v>
      </c>
      <c r="D5916" s="962" t="s">
        <v>672</v>
      </c>
      <c r="E5916" s="962"/>
      <c r="F5916" s="962"/>
      <c r="G5916" s="962"/>
      <c r="H5916" s="962"/>
      <c r="I5916" s="1042"/>
    </row>
    <row r="5917" spans="1:9" ht="15" customHeight="1">
      <c r="A5917" s="333"/>
      <c r="C5917" s="1021">
        <v>1</v>
      </c>
      <c r="D5917" s="308" t="s">
        <v>8</v>
      </c>
      <c r="E5917" s="309" t="s">
        <v>9</v>
      </c>
      <c r="F5917" s="309" t="s">
        <v>10</v>
      </c>
      <c r="G5917" s="1022">
        <v>0.86219999999999997</v>
      </c>
      <c r="H5917" s="62">
        <v>176000</v>
      </c>
      <c r="I5917" s="631">
        <f>G5917*H5917</f>
        <v>151747.19999999998</v>
      </c>
    </row>
    <row r="5918" spans="1:9" ht="15" customHeight="1">
      <c r="A5918" s="333"/>
      <c r="C5918" s="1021">
        <v>2</v>
      </c>
      <c r="D5918" s="308" t="s">
        <v>1714</v>
      </c>
      <c r="E5918" s="309" t="s">
        <v>14</v>
      </c>
      <c r="F5918" s="309" t="s">
        <v>1018</v>
      </c>
      <c r="G5918" s="1022">
        <v>0.41439999999999999</v>
      </c>
      <c r="H5918" s="62">
        <f>UPAH!$J$26</f>
        <v>186000</v>
      </c>
      <c r="I5918" s="631">
        <f>G5918*H5918</f>
        <v>77078.399999999994</v>
      </c>
    </row>
    <row r="5919" spans="1:9" ht="15" customHeight="1">
      <c r="A5919" s="333"/>
      <c r="C5919" s="1021">
        <v>3</v>
      </c>
      <c r="D5919" s="308" t="s">
        <v>31</v>
      </c>
      <c r="E5919" s="309" t="s">
        <v>32</v>
      </c>
      <c r="F5919" s="309" t="s">
        <v>10</v>
      </c>
      <c r="G5919" s="1022">
        <v>8.6199999999999999E-2</v>
      </c>
      <c r="H5919" s="62">
        <v>206000</v>
      </c>
      <c r="I5919" s="631">
        <f>G5919*H5919</f>
        <v>17757.2</v>
      </c>
    </row>
    <row r="5920" spans="1:9" ht="15" customHeight="1">
      <c r="A5920" s="333"/>
      <c r="C5920" s="952" t="s">
        <v>708</v>
      </c>
      <c r="D5920" s="1023"/>
      <c r="E5920" s="1024"/>
      <c r="F5920" s="1024"/>
      <c r="G5920" s="1025"/>
      <c r="H5920" s="1026"/>
      <c r="I5920" s="208">
        <f>SUM(I5917:I5919)</f>
        <v>246582.8</v>
      </c>
    </row>
    <row r="5921" spans="1:10" ht="15" customHeight="1">
      <c r="A5921" s="333"/>
      <c r="C5921" s="961" t="s">
        <v>72</v>
      </c>
      <c r="D5921" s="962" t="s">
        <v>73</v>
      </c>
      <c r="E5921" s="308"/>
      <c r="F5921" s="308"/>
      <c r="G5921" s="308"/>
      <c r="H5921" s="308"/>
      <c r="I5921" s="963"/>
    </row>
    <row r="5922" spans="1:10" ht="15" customHeight="1">
      <c r="A5922" s="333"/>
      <c r="B5922" s="113"/>
      <c r="C5922" s="1027">
        <v>1</v>
      </c>
      <c r="D5922" s="308" t="s">
        <v>1715</v>
      </c>
      <c r="E5922" s="308"/>
      <c r="F5922" s="309" t="s">
        <v>79</v>
      </c>
      <c r="G5922" s="1022">
        <v>1.3</v>
      </c>
      <c r="H5922" s="252">
        <v>1</v>
      </c>
      <c r="I5922" s="631">
        <f>G5922*H5922</f>
        <v>1.3</v>
      </c>
      <c r="J5922" s="47"/>
    </row>
    <row r="5923" spans="1:10" ht="15" customHeight="1">
      <c r="A5923" s="333"/>
      <c r="C5923" s="1054">
        <v>2</v>
      </c>
      <c r="D5923" s="308" t="s">
        <v>1716</v>
      </c>
      <c r="E5923" s="308"/>
      <c r="F5923" s="309" t="s">
        <v>120</v>
      </c>
      <c r="G5923" s="1022">
        <v>14.85</v>
      </c>
      <c r="H5923" s="252">
        <v>1</v>
      </c>
      <c r="I5923" s="631">
        <f>G5923*H5923</f>
        <v>14.85</v>
      </c>
    </row>
    <row r="5924" spans="1:10" ht="15" customHeight="1">
      <c r="A5924" s="333"/>
      <c r="C5924" s="952" t="s">
        <v>85</v>
      </c>
      <c r="D5924" s="953"/>
      <c r="E5924" s="954"/>
      <c r="F5924" s="954"/>
      <c r="G5924" s="954"/>
      <c r="H5924" s="955"/>
      <c r="I5924" s="208">
        <f>SUM(I5922:I5923)</f>
        <v>16.149999999999999</v>
      </c>
    </row>
    <row r="5925" spans="1:10" ht="15" customHeight="1">
      <c r="A5925" s="333"/>
      <c r="C5925" s="961" t="s">
        <v>86</v>
      </c>
      <c r="D5925" s="962" t="s">
        <v>87</v>
      </c>
      <c r="E5925" s="308"/>
      <c r="F5925" s="308"/>
      <c r="G5925" s="308"/>
      <c r="H5925" s="308"/>
      <c r="I5925" s="963"/>
    </row>
    <row r="5926" spans="1:10" ht="15" customHeight="1">
      <c r="A5926" s="333"/>
      <c r="C5926" s="952" t="s">
        <v>88</v>
      </c>
      <c r="D5926" s="1023"/>
      <c r="E5926" s="1024"/>
      <c r="F5926" s="1024"/>
      <c r="G5926" s="1024"/>
      <c r="H5926" s="1029"/>
      <c r="I5926" s="1055">
        <f>SUM(I5925:I5925)</f>
        <v>0</v>
      </c>
    </row>
    <row r="5927" spans="1:10" ht="15" customHeight="1">
      <c r="A5927" s="333"/>
      <c r="C5927" s="298" t="s">
        <v>89</v>
      </c>
      <c r="D5927" s="299" t="s">
        <v>90</v>
      </c>
      <c r="E5927" s="1030"/>
      <c r="F5927" s="1030"/>
      <c r="G5927" s="1030"/>
      <c r="H5927" s="776"/>
      <c r="I5927" s="777">
        <f>I5926+I5924+I5920</f>
        <v>246598.94999999998</v>
      </c>
    </row>
    <row r="5928" spans="1:10" ht="15" customHeight="1">
      <c r="A5928" s="333"/>
      <c r="C5928" s="298" t="s">
        <v>91</v>
      </c>
      <c r="D5928" s="299" t="s">
        <v>977</v>
      </c>
      <c r="E5928" s="1030"/>
      <c r="F5928" s="1030"/>
      <c r="G5928" s="1049"/>
      <c r="H5928" s="226">
        <f>$M$3</f>
        <v>0.1</v>
      </c>
      <c r="I5928" s="224">
        <f>I5927*H5928</f>
        <v>24659.895</v>
      </c>
    </row>
    <row r="5929" spans="1:10" ht="15" customHeight="1">
      <c r="A5929" s="333"/>
      <c r="C5929" s="300" t="s">
        <v>93</v>
      </c>
      <c r="D5929" s="301" t="s">
        <v>94</v>
      </c>
      <c r="E5929" s="1050"/>
      <c r="F5929" s="1050"/>
      <c r="G5929" s="1050"/>
      <c r="H5929" s="399"/>
      <c r="I5929" s="303">
        <f>SUM(I5927:I5928)</f>
        <v>271258.84499999997</v>
      </c>
    </row>
    <row r="5930" spans="1:10" ht="15" customHeight="1">
      <c r="A5930" s="333"/>
      <c r="C5930" s="1060"/>
      <c r="D5930" s="1059"/>
      <c r="E5930" s="1059"/>
      <c r="F5930" s="1059"/>
      <c r="G5930" s="1059"/>
      <c r="H5930" s="1059"/>
      <c r="I5930" s="1061"/>
    </row>
    <row r="5931" spans="1:10" ht="15" customHeight="1">
      <c r="A5931" s="333"/>
      <c r="C5931" s="1060"/>
      <c r="D5931" s="1059"/>
      <c r="E5931" s="1059"/>
      <c r="F5931" s="1059"/>
      <c r="G5931" s="1059"/>
      <c r="H5931" s="1059"/>
      <c r="I5931" s="1061"/>
    </row>
    <row r="5932" spans="1:10" ht="33" customHeight="1">
      <c r="A5932" s="333"/>
      <c r="C5932" s="1041" t="s">
        <v>1733</v>
      </c>
      <c r="D5932" s="1353" t="s">
        <v>1734</v>
      </c>
      <c r="E5932" s="1354"/>
      <c r="F5932" s="1354"/>
      <c r="G5932" s="1354"/>
      <c r="H5932" s="1354"/>
      <c r="I5932" s="907">
        <f>ROUNDDOWN(I5948,-2)</f>
        <v>102400</v>
      </c>
    </row>
    <row r="5933" spans="1:10" ht="15" customHeight="1">
      <c r="A5933" s="333"/>
      <c r="C5933" s="1018" t="s">
        <v>65</v>
      </c>
      <c r="D5933" s="1019" t="s">
        <v>66</v>
      </c>
      <c r="E5933" s="1019" t="s">
        <v>772</v>
      </c>
      <c r="F5933" s="1019" t="s">
        <v>669</v>
      </c>
      <c r="G5933" s="1019" t="s">
        <v>67</v>
      </c>
      <c r="H5933" s="1019" t="s">
        <v>670</v>
      </c>
      <c r="I5933" s="1020" t="s">
        <v>671</v>
      </c>
    </row>
    <row r="5934" spans="1:10" ht="15" customHeight="1">
      <c r="A5934" s="333"/>
      <c r="C5934" s="961" t="s">
        <v>69</v>
      </c>
      <c r="D5934" s="962" t="s">
        <v>672</v>
      </c>
      <c r="E5934" s="962"/>
      <c r="F5934" s="962"/>
      <c r="G5934" s="962"/>
      <c r="H5934" s="962"/>
      <c r="I5934" s="1042"/>
    </row>
    <row r="5935" spans="1:10" ht="15" customHeight="1">
      <c r="A5935" s="333"/>
      <c r="C5935" s="1021">
        <v>1</v>
      </c>
      <c r="D5935" s="308" t="s">
        <v>8</v>
      </c>
      <c r="E5935" s="309" t="s">
        <v>9</v>
      </c>
      <c r="F5935" s="309" t="s">
        <v>10</v>
      </c>
      <c r="G5935" s="1022">
        <v>0.36</v>
      </c>
      <c r="H5935" s="62">
        <v>176000</v>
      </c>
      <c r="I5935" s="631">
        <f>G5935*H5935</f>
        <v>63360</v>
      </c>
    </row>
    <row r="5936" spans="1:10" ht="15" customHeight="1">
      <c r="A5936" s="333"/>
      <c r="C5936" s="1021">
        <v>2</v>
      </c>
      <c r="D5936" s="308" t="s">
        <v>106</v>
      </c>
      <c r="E5936" s="309" t="s">
        <v>14</v>
      </c>
      <c r="F5936" s="309" t="s">
        <v>1018</v>
      </c>
      <c r="G5936" s="1022">
        <v>0.12</v>
      </c>
      <c r="H5936" s="62">
        <f>UPAH!$J$26</f>
        <v>186000</v>
      </c>
      <c r="I5936" s="631">
        <f>G5936*H5936</f>
        <v>22320</v>
      </c>
    </row>
    <row r="5937" spans="1:10" ht="15" customHeight="1">
      <c r="A5937" s="333"/>
      <c r="C5937" s="1021">
        <v>3</v>
      </c>
      <c r="D5937" s="308" t="s">
        <v>31</v>
      </c>
      <c r="E5937" s="309" t="s">
        <v>32</v>
      </c>
      <c r="F5937" s="309" t="s">
        <v>10</v>
      </c>
      <c r="G5937" s="1022">
        <v>3.5999999999999997E-2</v>
      </c>
      <c r="H5937" s="62">
        <v>206000</v>
      </c>
      <c r="I5937" s="631">
        <f>G5937*H5937</f>
        <v>7415.9999999999991</v>
      </c>
    </row>
    <row r="5938" spans="1:10" ht="15" customHeight="1">
      <c r="A5938" s="333"/>
      <c r="C5938" s="952" t="s">
        <v>708</v>
      </c>
      <c r="D5938" s="1023"/>
      <c r="E5938" s="1024"/>
      <c r="F5938" s="1024"/>
      <c r="G5938" s="1025"/>
      <c r="H5938" s="1026"/>
      <c r="I5938" s="208">
        <f>SUM(I5935:I5937)</f>
        <v>93096</v>
      </c>
    </row>
    <row r="5939" spans="1:10" ht="15" customHeight="1">
      <c r="A5939" s="333"/>
      <c r="C5939" s="961" t="s">
        <v>72</v>
      </c>
      <c r="D5939" s="962" t="s">
        <v>73</v>
      </c>
      <c r="E5939" s="308"/>
      <c r="F5939" s="308"/>
      <c r="G5939" s="308"/>
      <c r="H5939" s="308"/>
      <c r="I5939" s="963"/>
    </row>
    <row r="5940" spans="1:10" ht="15" customHeight="1">
      <c r="A5940" s="333"/>
      <c r="B5940" s="113"/>
      <c r="C5940" s="1027">
        <v>1</v>
      </c>
      <c r="D5940" s="308" t="s">
        <v>1715</v>
      </c>
      <c r="E5940" s="308"/>
      <c r="F5940" s="309" t="s">
        <v>79</v>
      </c>
      <c r="G5940" s="1022">
        <v>1.3</v>
      </c>
      <c r="H5940" s="252">
        <v>1</v>
      </c>
      <c r="I5940" s="631">
        <f>G5940*H5940</f>
        <v>1.3</v>
      </c>
      <c r="J5940" s="47"/>
    </row>
    <row r="5941" spans="1:10" ht="15" customHeight="1">
      <c r="A5941" s="333"/>
      <c r="C5941" s="1054">
        <v>2</v>
      </c>
      <c r="D5941" s="308" t="s">
        <v>1735</v>
      </c>
      <c r="E5941" s="308"/>
      <c r="F5941" s="309" t="s">
        <v>193</v>
      </c>
      <c r="G5941" s="1022">
        <v>1</v>
      </c>
      <c r="H5941" s="252">
        <v>1</v>
      </c>
      <c r="I5941" s="631">
        <f>G5941*H5941</f>
        <v>1</v>
      </c>
    </row>
    <row r="5942" spans="1:10" ht="15" customHeight="1">
      <c r="A5942" s="333"/>
      <c r="C5942" s="1054">
        <v>3</v>
      </c>
      <c r="D5942" s="308" t="s">
        <v>109</v>
      </c>
      <c r="E5942" s="308"/>
      <c r="F5942" s="309" t="s">
        <v>79</v>
      </c>
      <c r="G5942" s="1022">
        <v>0.432</v>
      </c>
      <c r="H5942" s="252">
        <v>1</v>
      </c>
      <c r="I5942" s="631">
        <f>G5942*H5942</f>
        <v>0.432</v>
      </c>
    </row>
    <row r="5943" spans="1:10" ht="15" customHeight="1">
      <c r="A5943" s="333"/>
      <c r="C5943" s="952" t="s">
        <v>85</v>
      </c>
      <c r="D5943" s="953"/>
      <c r="E5943" s="954"/>
      <c r="F5943" s="954"/>
      <c r="G5943" s="954"/>
      <c r="H5943" s="955"/>
      <c r="I5943" s="208">
        <f>SUM(I5940:I5941)</f>
        <v>2.2999999999999998</v>
      </c>
    </row>
    <row r="5944" spans="1:10" ht="15" customHeight="1">
      <c r="A5944" s="333"/>
      <c r="C5944" s="961" t="s">
        <v>86</v>
      </c>
      <c r="D5944" s="962" t="s">
        <v>87</v>
      </c>
      <c r="E5944" s="308"/>
      <c r="F5944" s="308"/>
      <c r="G5944" s="308"/>
      <c r="H5944" s="308"/>
      <c r="I5944" s="963"/>
    </row>
    <row r="5945" spans="1:10" ht="15" customHeight="1">
      <c r="A5945" s="333"/>
      <c r="C5945" s="952" t="s">
        <v>88</v>
      </c>
      <c r="D5945" s="1023"/>
      <c r="E5945" s="1024"/>
      <c r="F5945" s="1024"/>
      <c r="G5945" s="1024"/>
      <c r="H5945" s="1029"/>
      <c r="I5945" s="1055">
        <f>SUM(I5944:I5944)</f>
        <v>0</v>
      </c>
    </row>
    <row r="5946" spans="1:10" ht="15" customHeight="1">
      <c r="A5946" s="333"/>
      <c r="C5946" s="298" t="s">
        <v>89</v>
      </c>
      <c r="D5946" s="299" t="s">
        <v>90</v>
      </c>
      <c r="E5946" s="1030"/>
      <c r="F5946" s="1030"/>
      <c r="G5946" s="1030"/>
      <c r="H5946" s="776"/>
      <c r="I5946" s="777">
        <f>I5945+I5943+I5938</f>
        <v>93098.3</v>
      </c>
    </row>
    <row r="5947" spans="1:10" ht="15" customHeight="1">
      <c r="A5947" s="333"/>
      <c r="C5947" s="1031" t="s">
        <v>91</v>
      </c>
      <c r="D5947" s="1032" t="s">
        <v>977</v>
      </c>
      <c r="E5947" s="1033"/>
      <c r="F5947" s="1033"/>
      <c r="G5947" s="1034"/>
      <c r="H5947" s="226">
        <f>$M$3</f>
        <v>0.1</v>
      </c>
      <c r="I5947" s="224">
        <f>I5946*H5947</f>
        <v>9309.83</v>
      </c>
    </row>
    <row r="5948" spans="1:10" ht="15" customHeight="1">
      <c r="A5948" s="333"/>
      <c r="C5948" s="1035" t="s">
        <v>93</v>
      </c>
      <c r="D5948" s="1036" t="s">
        <v>94</v>
      </c>
      <c r="E5948" s="1037"/>
      <c r="F5948" s="1037"/>
      <c r="G5948" s="1037"/>
      <c r="H5948" s="399"/>
      <c r="I5948" s="303">
        <f>SUM(I5946:I5947)</f>
        <v>102408.13</v>
      </c>
    </row>
    <row r="5949" spans="1:10" ht="15" customHeight="1">
      <c r="A5949" s="333"/>
      <c r="C5949" s="1060"/>
      <c r="D5949" s="1059"/>
      <c r="E5949" s="1059"/>
      <c r="F5949" s="1059"/>
      <c r="G5949" s="1059"/>
      <c r="H5949" s="1059"/>
      <c r="I5949" s="1061"/>
    </row>
    <row r="5950" spans="1:10" ht="27.5" customHeight="1">
      <c r="A5950" s="333"/>
      <c r="C5950" s="1041" t="s">
        <v>1736</v>
      </c>
      <c r="D5950" s="1353" t="s">
        <v>1737</v>
      </c>
      <c r="E5950" s="1354"/>
      <c r="F5950" s="1354"/>
      <c r="G5950" s="1354"/>
      <c r="H5950" s="1354"/>
      <c r="I5950" s="907">
        <f>ROUNDDOWN(I5965,-2)</f>
        <v>102400</v>
      </c>
    </row>
    <row r="5951" spans="1:10" ht="36.5" customHeight="1">
      <c r="A5951" s="333"/>
      <c r="C5951" s="1018" t="s">
        <v>65</v>
      </c>
      <c r="D5951" s="1019" t="s">
        <v>66</v>
      </c>
      <c r="E5951" s="1019" t="s">
        <v>772</v>
      </c>
      <c r="F5951" s="1019" t="s">
        <v>669</v>
      </c>
      <c r="G5951" s="1019" t="s">
        <v>67</v>
      </c>
      <c r="H5951" s="1019" t="s">
        <v>670</v>
      </c>
      <c r="I5951" s="1020" t="s">
        <v>671</v>
      </c>
    </row>
    <row r="5952" spans="1:10" ht="15" customHeight="1">
      <c r="A5952" s="333"/>
      <c r="C5952" s="961" t="s">
        <v>69</v>
      </c>
      <c r="D5952" s="962" t="s">
        <v>672</v>
      </c>
      <c r="E5952" s="962"/>
      <c r="F5952" s="962"/>
      <c r="G5952" s="962"/>
      <c r="H5952" s="962"/>
      <c r="I5952" s="1042"/>
    </row>
    <row r="5953" spans="1:10" ht="15" customHeight="1">
      <c r="A5953" s="333"/>
      <c r="C5953" s="1021">
        <v>1</v>
      </c>
      <c r="D5953" s="308" t="s">
        <v>8</v>
      </c>
      <c r="E5953" s="309" t="s">
        <v>9</v>
      </c>
      <c r="F5953" s="309" t="s">
        <v>10</v>
      </c>
      <c r="G5953" s="1022">
        <v>0.36</v>
      </c>
      <c r="H5953" s="62">
        <v>176000</v>
      </c>
      <c r="I5953" s="631">
        <f>G5953*H5953</f>
        <v>63360</v>
      </c>
    </row>
    <row r="5954" spans="1:10" ht="15" customHeight="1">
      <c r="A5954" s="333"/>
      <c r="C5954" s="1021">
        <v>2</v>
      </c>
      <c r="D5954" s="308" t="s">
        <v>106</v>
      </c>
      <c r="E5954" s="309" t="s">
        <v>14</v>
      </c>
      <c r="F5954" s="309" t="s">
        <v>1018</v>
      </c>
      <c r="G5954" s="1022">
        <v>0.12</v>
      </c>
      <c r="H5954" s="62">
        <f>UPAH!$J$26</f>
        <v>186000</v>
      </c>
      <c r="I5954" s="631">
        <f>G5954*H5954</f>
        <v>22320</v>
      </c>
    </row>
    <row r="5955" spans="1:10" ht="15" customHeight="1">
      <c r="A5955" s="333"/>
      <c r="C5955" s="1021">
        <v>3</v>
      </c>
      <c r="D5955" s="308" t="s">
        <v>31</v>
      </c>
      <c r="E5955" s="309" t="s">
        <v>32</v>
      </c>
      <c r="F5955" s="309" t="s">
        <v>10</v>
      </c>
      <c r="G5955" s="1022">
        <v>3.5999999999999997E-2</v>
      </c>
      <c r="H5955" s="62">
        <v>206000</v>
      </c>
      <c r="I5955" s="631">
        <f>G5955*H5955</f>
        <v>7415.9999999999991</v>
      </c>
    </row>
    <row r="5956" spans="1:10" ht="15" customHeight="1">
      <c r="A5956" s="333"/>
      <c r="C5956" s="952" t="s">
        <v>708</v>
      </c>
      <c r="D5956" s="1023"/>
      <c r="E5956" s="1024"/>
      <c r="F5956" s="1024"/>
      <c r="G5956" s="1025"/>
      <c r="H5956" s="1026"/>
      <c r="I5956" s="208">
        <f>SUM(I5953:I5955)</f>
        <v>93096</v>
      </c>
    </row>
    <row r="5957" spans="1:10" ht="15" customHeight="1">
      <c r="A5957" s="333"/>
      <c r="C5957" s="961" t="s">
        <v>72</v>
      </c>
      <c r="D5957" s="962" t="s">
        <v>73</v>
      </c>
      <c r="E5957" s="308"/>
      <c r="F5957" s="308"/>
      <c r="G5957" s="308"/>
      <c r="H5957" s="308"/>
      <c r="I5957" s="963"/>
    </row>
    <row r="5958" spans="1:10" ht="15" customHeight="1">
      <c r="A5958" s="333"/>
      <c r="B5958" s="113"/>
      <c r="C5958" s="1027">
        <v>1</v>
      </c>
      <c r="D5958" s="308" t="s">
        <v>1715</v>
      </c>
      <c r="E5958" s="308"/>
      <c r="F5958" s="309" t="s">
        <v>79</v>
      </c>
      <c r="G5958" s="1022">
        <v>1.3</v>
      </c>
      <c r="H5958" s="252">
        <v>1</v>
      </c>
      <c r="I5958" s="631">
        <f>G5958*H5958</f>
        <v>1.3</v>
      </c>
      <c r="J5958" s="47"/>
    </row>
    <row r="5959" spans="1:10" ht="34.25" customHeight="1">
      <c r="A5959" s="333"/>
      <c r="C5959" s="1054">
        <v>2</v>
      </c>
      <c r="D5959" s="308" t="s">
        <v>1735</v>
      </c>
      <c r="E5959" s="308"/>
      <c r="F5959" s="309" t="s">
        <v>193</v>
      </c>
      <c r="G5959" s="1022">
        <v>1</v>
      </c>
      <c r="H5959" s="252">
        <v>1</v>
      </c>
      <c r="I5959" s="631">
        <f>G5959*H5959</f>
        <v>1</v>
      </c>
    </row>
    <row r="5960" spans="1:10" ht="15" customHeight="1">
      <c r="A5960" s="333"/>
      <c r="C5960" s="952" t="s">
        <v>85</v>
      </c>
      <c r="D5960" s="953"/>
      <c r="E5960" s="954"/>
      <c r="F5960" s="954"/>
      <c r="G5960" s="954"/>
      <c r="H5960" s="955"/>
      <c r="I5960" s="208">
        <f>SUM(I5958:I5959)</f>
        <v>2.2999999999999998</v>
      </c>
    </row>
    <row r="5961" spans="1:10" ht="15" customHeight="1">
      <c r="A5961" s="333"/>
      <c r="C5961" s="961" t="s">
        <v>86</v>
      </c>
      <c r="D5961" s="962" t="s">
        <v>87</v>
      </c>
      <c r="E5961" s="308"/>
      <c r="F5961" s="308"/>
      <c r="G5961" s="308"/>
      <c r="H5961" s="308"/>
      <c r="I5961" s="963"/>
    </row>
    <row r="5962" spans="1:10" ht="15" customHeight="1">
      <c r="A5962" s="333"/>
      <c r="C5962" s="952" t="s">
        <v>88</v>
      </c>
      <c r="D5962" s="1023"/>
      <c r="E5962" s="1024"/>
      <c r="F5962" s="1024"/>
      <c r="G5962" s="1024"/>
      <c r="H5962" s="1029"/>
      <c r="I5962" s="1055">
        <f>SUM(I5961:I5961)</f>
        <v>0</v>
      </c>
    </row>
    <row r="5963" spans="1:10" ht="15" customHeight="1">
      <c r="A5963" s="333"/>
      <c r="C5963" s="298" t="s">
        <v>89</v>
      </c>
      <c r="D5963" s="299" t="s">
        <v>90</v>
      </c>
      <c r="E5963" s="1030"/>
      <c r="F5963" s="1030"/>
      <c r="G5963" s="1030"/>
      <c r="H5963" s="776"/>
      <c r="I5963" s="777">
        <f>I5962+I5960+I5956</f>
        <v>93098.3</v>
      </c>
    </row>
    <row r="5964" spans="1:10" ht="15" customHeight="1">
      <c r="A5964" s="333"/>
      <c r="C5964" s="1031" t="s">
        <v>91</v>
      </c>
      <c r="D5964" s="1032" t="s">
        <v>977</v>
      </c>
      <c r="E5964" s="1033"/>
      <c r="F5964" s="1033"/>
      <c r="G5964" s="1034"/>
      <c r="H5964" s="226">
        <f>$M$3</f>
        <v>0.1</v>
      </c>
      <c r="I5964" s="224">
        <f>I5963*H5964</f>
        <v>9309.83</v>
      </c>
    </row>
    <row r="5965" spans="1:10" ht="15" customHeight="1">
      <c r="A5965" s="333"/>
      <c r="C5965" s="1035" t="s">
        <v>93</v>
      </c>
      <c r="D5965" s="1036" t="s">
        <v>94</v>
      </c>
      <c r="E5965" s="1037"/>
      <c r="F5965" s="1037"/>
      <c r="G5965" s="1037"/>
      <c r="H5965" s="399"/>
      <c r="I5965" s="303">
        <f>SUM(I5963:I5964)</f>
        <v>102408.13</v>
      </c>
    </row>
    <row r="5966" spans="1:10" ht="15" customHeight="1">
      <c r="A5966" s="333"/>
      <c r="C5966" s="1060"/>
      <c r="D5966" s="1059"/>
      <c r="E5966" s="1059"/>
      <c r="F5966" s="1059"/>
      <c r="G5966" s="1059"/>
      <c r="H5966" s="1059"/>
      <c r="I5966" s="1061"/>
    </row>
    <row r="5967" spans="1:10" ht="15" customHeight="1">
      <c r="A5967" s="333"/>
      <c r="C5967" s="1060"/>
      <c r="D5967" s="1059"/>
      <c r="E5967" s="1059"/>
      <c r="F5967" s="1059"/>
      <c r="G5967" s="1059"/>
      <c r="H5967" s="1059"/>
      <c r="I5967" s="1061"/>
    </row>
    <row r="5968" spans="1:10" ht="30.5" customHeight="1">
      <c r="A5968" s="333"/>
      <c r="C5968" s="1041" t="s">
        <v>1738</v>
      </c>
      <c r="D5968" s="1353" t="s">
        <v>1739</v>
      </c>
      <c r="E5968" s="1354"/>
      <c r="F5968" s="1354"/>
      <c r="G5968" s="1354"/>
      <c r="H5968" s="1357"/>
      <c r="I5968" s="907">
        <f>ROUNDDOWN(I5984,-2)</f>
        <v>199500</v>
      </c>
    </row>
    <row r="5969" spans="1:10" ht="35.5" customHeight="1">
      <c r="A5969" s="333"/>
      <c r="C5969" s="1018" t="s">
        <v>65</v>
      </c>
      <c r="D5969" s="1019" t="s">
        <v>66</v>
      </c>
      <c r="E5969" s="1019" t="s">
        <v>772</v>
      </c>
      <c r="F5969" s="1019" t="s">
        <v>669</v>
      </c>
      <c r="G5969" s="1019" t="s">
        <v>67</v>
      </c>
      <c r="H5969" s="1019" t="s">
        <v>670</v>
      </c>
      <c r="I5969" s="1020" t="s">
        <v>671</v>
      </c>
    </row>
    <row r="5970" spans="1:10" ht="15" customHeight="1">
      <c r="A5970" s="333"/>
      <c r="C5970" s="961" t="s">
        <v>69</v>
      </c>
      <c r="D5970" s="962" t="s">
        <v>672</v>
      </c>
      <c r="E5970" s="962"/>
      <c r="F5970" s="962"/>
      <c r="G5970" s="962"/>
      <c r="H5970" s="962"/>
      <c r="I5970" s="1042"/>
    </row>
    <row r="5971" spans="1:10" ht="15" customHeight="1">
      <c r="A5971" s="333"/>
      <c r="C5971" s="1021">
        <v>1</v>
      </c>
      <c r="D5971" s="308" t="s">
        <v>8</v>
      </c>
      <c r="E5971" s="309" t="s">
        <v>9</v>
      </c>
      <c r="F5971" s="309" t="s">
        <v>10</v>
      </c>
      <c r="G5971" s="1022">
        <v>0.70169999999999999</v>
      </c>
      <c r="H5971" s="62">
        <v>176000</v>
      </c>
      <c r="I5971" s="631">
        <f>G5971*H5971</f>
        <v>123499.2</v>
      </c>
    </row>
    <row r="5972" spans="1:10" ht="15" customHeight="1">
      <c r="A5972" s="333"/>
      <c r="C5972" s="1021">
        <v>2</v>
      </c>
      <c r="D5972" s="308" t="s">
        <v>106</v>
      </c>
      <c r="E5972" s="309" t="s">
        <v>14</v>
      </c>
      <c r="F5972" s="309" t="s">
        <v>1018</v>
      </c>
      <c r="G5972" s="1022">
        <v>0.2339</v>
      </c>
      <c r="H5972" s="62">
        <v>186000</v>
      </c>
      <c r="I5972" s="631">
        <f>G5972*H5972</f>
        <v>43505.4</v>
      </c>
    </row>
    <row r="5973" spans="1:10" ht="15" customHeight="1">
      <c r="A5973" s="333"/>
      <c r="C5973" s="1021">
        <v>3</v>
      </c>
      <c r="D5973" s="308" t="s">
        <v>31</v>
      </c>
      <c r="E5973" s="309" t="s">
        <v>32</v>
      </c>
      <c r="F5973" s="309" t="s">
        <v>10</v>
      </c>
      <c r="G5973" s="1022">
        <v>7.0099999999999996E-2</v>
      </c>
      <c r="H5973" s="62">
        <v>206000</v>
      </c>
      <c r="I5973" s="631">
        <f>G5973*H5973</f>
        <v>14440.599999999999</v>
      </c>
    </row>
    <row r="5974" spans="1:10" ht="15" customHeight="1">
      <c r="A5974" s="333"/>
      <c r="C5974" s="952" t="s">
        <v>708</v>
      </c>
      <c r="D5974" s="1023"/>
      <c r="E5974" s="1024"/>
      <c r="F5974" s="1024"/>
      <c r="G5974" s="1025"/>
      <c r="H5974" s="1026"/>
      <c r="I5974" s="208">
        <f>SUM(I5971:I5973)</f>
        <v>181445.2</v>
      </c>
    </row>
    <row r="5975" spans="1:10" ht="15" customHeight="1">
      <c r="A5975" s="333"/>
      <c r="C5975" s="961" t="s">
        <v>72</v>
      </c>
      <c r="D5975" s="962" t="s">
        <v>73</v>
      </c>
      <c r="E5975" s="308"/>
      <c r="F5975" s="308"/>
      <c r="G5975" s="308"/>
      <c r="H5975" s="308"/>
      <c r="I5975" s="963"/>
    </row>
    <row r="5976" spans="1:10" ht="15" customHeight="1">
      <c r="A5976" s="333"/>
      <c r="B5976" s="113"/>
      <c r="C5976" s="1027">
        <v>1</v>
      </c>
      <c r="D5976" s="308" t="s">
        <v>1715</v>
      </c>
      <c r="E5976" s="308"/>
      <c r="F5976" s="309" t="s">
        <v>79</v>
      </c>
      <c r="G5976" s="1022">
        <v>1.3</v>
      </c>
      <c r="H5976" s="252">
        <v>1</v>
      </c>
      <c r="I5976" s="631">
        <f>G5976*H5976</f>
        <v>1.3</v>
      </c>
      <c r="J5976" s="47"/>
    </row>
    <row r="5977" spans="1:10" ht="15" customHeight="1">
      <c r="A5977" s="333"/>
      <c r="C5977" s="1054">
        <v>2</v>
      </c>
      <c r="D5977" s="308" t="s">
        <v>1735</v>
      </c>
      <c r="E5977" s="308"/>
      <c r="F5977" s="309" t="s">
        <v>193</v>
      </c>
      <c r="G5977" s="1022">
        <v>1</v>
      </c>
      <c r="H5977" s="252">
        <v>1</v>
      </c>
      <c r="I5977" s="631">
        <f>G5977*H5977</f>
        <v>1</v>
      </c>
    </row>
    <row r="5978" spans="1:10" ht="15" customHeight="1">
      <c r="A5978" s="333"/>
      <c r="C5978" s="1054">
        <v>3</v>
      </c>
      <c r="D5978" s="308" t="s">
        <v>109</v>
      </c>
      <c r="E5978" s="308"/>
      <c r="F5978" s="309" t="s">
        <v>79</v>
      </c>
      <c r="G5978" s="1022">
        <v>0.432</v>
      </c>
      <c r="H5978" s="252">
        <v>1</v>
      </c>
      <c r="I5978" s="631">
        <f>G5978*H5978</f>
        <v>0.432</v>
      </c>
    </row>
    <row r="5979" spans="1:10" ht="15" customHeight="1">
      <c r="A5979" s="333"/>
      <c r="C5979" s="952" t="s">
        <v>85</v>
      </c>
      <c r="D5979" s="953"/>
      <c r="E5979" s="954"/>
      <c r="F5979" s="954"/>
      <c r="G5979" s="954"/>
      <c r="H5979" s="955"/>
      <c r="I5979" s="208">
        <f>SUM(I5976:I5977)</f>
        <v>2.2999999999999998</v>
      </c>
    </row>
    <row r="5980" spans="1:10" ht="15" customHeight="1">
      <c r="A5980" s="333"/>
      <c r="C5980" s="961" t="s">
        <v>86</v>
      </c>
      <c r="D5980" s="962" t="s">
        <v>87</v>
      </c>
      <c r="E5980" s="308"/>
      <c r="F5980" s="308"/>
      <c r="G5980" s="308"/>
      <c r="H5980" s="308"/>
      <c r="I5980" s="963"/>
    </row>
    <row r="5981" spans="1:10" ht="15" customHeight="1">
      <c r="A5981" s="333"/>
      <c r="C5981" s="952" t="s">
        <v>88</v>
      </c>
      <c r="D5981" s="1023"/>
      <c r="E5981" s="1024"/>
      <c r="F5981" s="1024"/>
      <c r="G5981" s="1024"/>
      <c r="H5981" s="1029"/>
      <c r="I5981" s="1055">
        <f>SUM(I5980:I5980)</f>
        <v>0</v>
      </c>
    </row>
    <row r="5982" spans="1:10" ht="15" customHeight="1">
      <c r="A5982" s="333"/>
      <c r="C5982" s="298" t="s">
        <v>89</v>
      </c>
      <c r="D5982" s="299" t="s">
        <v>90</v>
      </c>
      <c r="E5982" s="1030"/>
      <c r="F5982" s="1030"/>
      <c r="G5982" s="1030"/>
      <c r="H5982" s="776"/>
      <c r="I5982" s="777">
        <f>I5981+I5979+I5974</f>
        <v>181447.5</v>
      </c>
    </row>
    <row r="5983" spans="1:10" ht="15" customHeight="1">
      <c r="A5983" s="333"/>
      <c r="C5983" s="1031" t="s">
        <v>91</v>
      </c>
      <c r="D5983" s="1032" t="s">
        <v>977</v>
      </c>
      <c r="E5983" s="1033"/>
      <c r="F5983" s="1033"/>
      <c r="G5983" s="1034"/>
      <c r="H5983" s="226">
        <f>$M$3</f>
        <v>0.1</v>
      </c>
      <c r="I5983" s="224">
        <f>I5982*H5983</f>
        <v>18144.75</v>
      </c>
    </row>
    <row r="5984" spans="1:10" ht="15" customHeight="1">
      <c r="A5984" s="333"/>
      <c r="C5984" s="1035" t="s">
        <v>93</v>
      </c>
      <c r="D5984" s="1036" t="s">
        <v>94</v>
      </c>
      <c r="E5984" s="1037"/>
      <c r="F5984" s="1037"/>
      <c r="G5984" s="1037"/>
      <c r="H5984" s="399"/>
      <c r="I5984" s="303">
        <f>SUM(I5982:I5983)</f>
        <v>199592.25</v>
      </c>
    </row>
    <row r="5985" spans="1:10" ht="15" customHeight="1">
      <c r="A5985" s="333"/>
      <c r="C5985" s="1060"/>
      <c r="D5985" s="1059"/>
      <c r="E5985" s="1059"/>
      <c r="F5985" s="1059"/>
      <c r="G5985" s="1059"/>
      <c r="H5985" s="1059"/>
      <c r="I5985" s="1061"/>
    </row>
    <row r="5986" spans="1:10" ht="31.75" customHeight="1">
      <c r="A5986" s="333"/>
      <c r="C5986" s="1041" t="s">
        <v>1740</v>
      </c>
      <c r="D5986" s="1353" t="s">
        <v>1741</v>
      </c>
      <c r="E5986" s="1354"/>
      <c r="F5986" s="1354"/>
      <c r="G5986" s="1354"/>
      <c r="H5986" s="1354"/>
      <c r="I5986" s="907">
        <f>ROUNDDOWN(I6001,-2)</f>
        <v>199500</v>
      </c>
    </row>
    <row r="5987" spans="1:10" ht="35.5" customHeight="1">
      <c r="A5987" s="333"/>
      <c r="C5987" s="1018" t="s">
        <v>65</v>
      </c>
      <c r="D5987" s="1019" t="s">
        <v>66</v>
      </c>
      <c r="E5987" s="1019" t="s">
        <v>772</v>
      </c>
      <c r="F5987" s="1019" t="s">
        <v>669</v>
      </c>
      <c r="G5987" s="1019" t="s">
        <v>67</v>
      </c>
      <c r="H5987" s="1019" t="s">
        <v>670</v>
      </c>
      <c r="I5987" s="1020" t="s">
        <v>671</v>
      </c>
    </row>
    <row r="5988" spans="1:10" ht="15" customHeight="1">
      <c r="A5988" s="333"/>
      <c r="C5988" s="961" t="s">
        <v>69</v>
      </c>
      <c r="D5988" s="962" t="s">
        <v>672</v>
      </c>
      <c r="E5988" s="962"/>
      <c r="F5988" s="962"/>
      <c r="G5988" s="962"/>
      <c r="H5988" s="962"/>
      <c r="I5988" s="1042"/>
    </row>
    <row r="5989" spans="1:10" ht="15" customHeight="1">
      <c r="A5989" s="333"/>
      <c r="C5989" s="1021">
        <v>1</v>
      </c>
      <c r="D5989" s="308" t="s">
        <v>8</v>
      </c>
      <c r="E5989" s="309" t="s">
        <v>9</v>
      </c>
      <c r="F5989" s="309" t="s">
        <v>10</v>
      </c>
      <c r="G5989" s="1022">
        <v>0.70169999999999999</v>
      </c>
      <c r="H5989" s="62">
        <v>176000</v>
      </c>
      <c r="I5989" s="631">
        <f>G5989*H5989</f>
        <v>123499.2</v>
      </c>
    </row>
    <row r="5990" spans="1:10" ht="15" customHeight="1">
      <c r="A5990" s="333"/>
      <c r="C5990" s="1021">
        <v>2</v>
      </c>
      <c r="D5990" s="308" t="s">
        <v>106</v>
      </c>
      <c r="E5990" s="309" t="s">
        <v>14</v>
      </c>
      <c r="F5990" s="309" t="s">
        <v>1018</v>
      </c>
      <c r="G5990" s="1022">
        <v>0.2339</v>
      </c>
      <c r="H5990" s="62">
        <v>186000</v>
      </c>
      <c r="I5990" s="631">
        <f>G5990*H5990</f>
        <v>43505.4</v>
      </c>
    </row>
    <row r="5991" spans="1:10" ht="15" customHeight="1">
      <c r="A5991" s="333"/>
      <c r="C5991" s="1021">
        <v>3</v>
      </c>
      <c r="D5991" s="308" t="s">
        <v>31</v>
      </c>
      <c r="E5991" s="309" t="s">
        <v>32</v>
      </c>
      <c r="F5991" s="309" t="s">
        <v>10</v>
      </c>
      <c r="G5991" s="1022">
        <v>7.0099999999999996E-2</v>
      </c>
      <c r="H5991" s="62">
        <v>206000</v>
      </c>
      <c r="I5991" s="631">
        <f>G5991*H5991</f>
        <v>14440.599999999999</v>
      </c>
    </row>
    <row r="5992" spans="1:10" ht="15" customHeight="1">
      <c r="A5992" s="333"/>
      <c r="C5992" s="952" t="s">
        <v>708</v>
      </c>
      <c r="D5992" s="1023"/>
      <c r="E5992" s="1024"/>
      <c r="F5992" s="1024"/>
      <c r="G5992" s="1025"/>
      <c r="H5992" s="1026"/>
      <c r="I5992" s="208">
        <f>SUM(I5989:I5991)</f>
        <v>181445.2</v>
      </c>
    </row>
    <row r="5993" spans="1:10" ht="15" customHeight="1">
      <c r="A5993" s="333"/>
      <c r="C5993" s="961" t="s">
        <v>72</v>
      </c>
      <c r="D5993" s="962" t="s">
        <v>73</v>
      </c>
      <c r="E5993" s="308"/>
      <c r="F5993" s="308"/>
      <c r="G5993" s="308"/>
      <c r="H5993" s="308"/>
      <c r="I5993" s="963"/>
    </row>
    <row r="5994" spans="1:10" ht="15" customHeight="1">
      <c r="A5994" s="333"/>
      <c r="B5994" s="113"/>
      <c r="C5994" s="1027">
        <v>1</v>
      </c>
      <c r="D5994" s="308" t="s">
        <v>1715</v>
      </c>
      <c r="E5994" s="308"/>
      <c r="F5994" s="309" t="s">
        <v>79</v>
      </c>
      <c r="G5994" s="1022">
        <v>1.3</v>
      </c>
      <c r="H5994" s="252">
        <v>1</v>
      </c>
      <c r="I5994" s="631">
        <f>G5994*H5994</f>
        <v>1.3</v>
      </c>
      <c r="J5994" s="47"/>
    </row>
    <row r="5995" spans="1:10" ht="15" customHeight="1">
      <c r="A5995" s="333"/>
      <c r="C5995" s="1054">
        <v>2</v>
      </c>
      <c r="D5995" s="308" t="s">
        <v>1735</v>
      </c>
      <c r="E5995" s="308"/>
      <c r="F5995" s="309" t="s">
        <v>193</v>
      </c>
      <c r="G5995" s="1022">
        <v>1</v>
      </c>
      <c r="H5995" s="252">
        <v>1</v>
      </c>
      <c r="I5995" s="631">
        <f>G5995*H5995</f>
        <v>1</v>
      </c>
    </row>
    <row r="5996" spans="1:10" ht="15" customHeight="1">
      <c r="A5996" s="333"/>
      <c r="C5996" s="952" t="s">
        <v>85</v>
      </c>
      <c r="D5996" s="953"/>
      <c r="E5996" s="954"/>
      <c r="F5996" s="954"/>
      <c r="G5996" s="954"/>
      <c r="H5996" s="955"/>
      <c r="I5996" s="208">
        <f>SUM(I5994:I5995)</f>
        <v>2.2999999999999998</v>
      </c>
    </row>
    <row r="5997" spans="1:10" ht="15" customHeight="1">
      <c r="A5997" s="333"/>
      <c r="C5997" s="961" t="s">
        <v>86</v>
      </c>
      <c r="D5997" s="962" t="s">
        <v>87</v>
      </c>
      <c r="E5997" s="308"/>
      <c r="F5997" s="308"/>
      <c r="G5997" s="308"/>
      <c r="H5997" s="308"/>
      <c r="I5997" s="963"/>
    </row>
    <row r="5998" spans="1:10" ht="15" customHeight="1">
      <c r="A5998" s="333"/>
      <c r="C5998" s="952" t="s">
        <v>88</v>
      </c>
      <c r="D5998" s="1023"/>
      <c r="E5998" s="1024"/>
      <c r="F5998" s="1024"/>
      <c r="G5998" s="1024"/>
      <c r="H5998" s="1029"/>
      <c r="I5998" s="1055">
        <f>SUM(I5997:I5997)</f>
        <v>0</v>
      </c>
    </row>
    <row r="5999" spans="1:10" ht="15" customHeight="1">
      <c r="A5999" s="333"/>
      <c r="C5999" s="298" t="s">
        <v>89</v>
      </c>
      <c r="D5999" s="299" t="s">
        <v>90</v>
      </c>
      <c r="E5999" s="1030"/>
      <c r="F5999" s="1030"/>
      <c r="G5999" s="1030"/>
      <c r="H5999" s="776"/>
      <c r="I5999" s="777">
        <f>I5998+I5996+I5992</f>
        <v>181447.5</v>
      </c>
    </row>
    <row r="6000" spans="1:10" ht="15" customHeight="1">
      <c r="A6000" s="333"/>
      <c r="C6000" s="1031" t="s">
        <v>91</v>
      </c>
      <c r="D6000" s="1032" t="s">
        <v>977</v>
      </c>
      <c r="E6000" s="1033"/>
      <c r="F6000" s="1033"/>
      <c r="G6000" s="1034"/>
      <c r="H6000" s="226">
        <f>$M$3</f>
        <v>0.1</v>
      </c>
      <c r="I6000" s="224">
        <f>I5999*H6000</f>
        <v>18144.75</v>
      </c>
    </row>
    <row r="6001" spans="1:10" ht="15" customHeight="1" thickBot="1">
      <c r="A6001" s="333"/>
      <c r="C6001" s="1065" t="s">
        <v>93</v>
      </c>
      <c r="D6001" s="1066" t="s">
        <v>94</v>
      </c>
      <c r="E6001" s="1067"/>
      <c r="F6001" s="1067"/>
      <c r="G6001" s="1067"/>
      <c r="H6001" s="458"/>
      <c r="I6001" s="235">
        <f>SUM(I5999:I6000)</f>
        <v>199592.25</v>
      </c>
    </row>
    <row r="6002" spans="1:10" ht="15" customHeight="1">
      <c r="A6002" s="333"/>
      <c r="C6002" s="46"/>
      <c r="D6002" s="46"/>
      <c r="G6002" s="102"/>
      <c r="H6002" s="112"/>
      <c r="I6002" s="47"/>
    </row>
    <row r="6003" spans="1:10" ht="15" customHeight="1">
      <c r="A6003" s="333"/>
      <c r="C6003" s="565">
        <v>3</v>
      </c>
      <c r="D6003" s="554" t="s">
        <v>1742</v>
      </c>
      <c r="E6003" s="554"/>
      <c r="F6003" s="555"/>
      <c r="G6003" s="555"/>
      <c r="H6003" s="555"/>
      <c r="I6003" s="555"/>
    </row>
    <row r="6004" spans="1:10" ht="15" customHeight="1">
      <c r="A6004" s="333"/>
      <c r="C6004" s="491" t="s">
        <v>1743</v>
      </c>
      <c r="D6004" s="645" t="s">
        <v>1744</v>
      </c>
      <c r="E6004" s="645"/>
      <c r="F6004" s="645"/>
      <c r="G6004" s="645"/>
      <c r="H6004" s="645"/>
      <c r="I6004" s="645"/>
    </row>
    <row r="6005" spans="1:10" ht="15" customHeight="1" thickBot="1">
      <c r="A6005" s="333"/>
      <c r="C6005" s="491" t="s">
        <v>1745</v>
      </c>
      <c r="D6005" s="645" t="s">
        <v>1746</v>
      </c>
      <c r="E6005" s="645"/>
      <c r="F6005" s="645"/>
      <c r="G6005" s="645"/>
      <c r="H6005" s="645"/>
      <c r="I6005" s="645"/>
    </row>
    <row r="6006" spans="1:10" ht="15" customHeight="1">
      <c r="A6006" s="333"/>
      <c r="C6006" s="1068" t="s">
        <v>1747</v>
      </c>
      <c r="D6006" s="1350" t="s">
        <v>1748</v>
      </c>
      <c r="E6006" s="1351"/>
      <c r="F6006" s="1351"/>
      <c r="G6006" s="1351"/>
      <c r="H6006" s="1352"/>
      <c r="I6006" s="241">
        <f>ROUNDDOWN(I6021,-2)</f>
        <v>46500</v>
      </c>
    </row>
    <row r="6007" spans="1:10" ht="30.5" customHeight="1">
      <c r="A6007" s="333"/>
      <c r="C6007" s="292" t="s">
        <v>65</v>
      </c>
      <c r="D6007" s="293" t="s">
        <v>66</v>
      </c>
      <c r="E6007" s="1069"/>
      <c r="F6007" s="294" t="s">
        <v>669</v>
      </c>
      <c r="G6007" s="294" t="s">
        <v>67</v>
      </c>
      <c r="H6007" s="294" t="s">
        <v>670</v>
      </c>
      <c r="I6007" s="939" t="s">
        <v>671</v>
      </c>
    </row>
    <row r="6008" spans="1:10" ht="15" customHeight="1">
      <c r="A6008" s="333"/>
      <c r="C6008" s="193" t="s">
        <v>69</v>
      </c>
      <c r="D6008" s="281" t="s">
        <v>672</v>
      </c>
      <c r="E6008" s="281"/>
      <c r="F6008" s="940"/>
      <c r="G6008" s="940"/>
      <c r="H6008" s="940"/>
      <c r="I6008" s="941"/>
    </row>
    <row r="6009" spans="1:10" ht="15" customHeight="1">
      <c r="A6009" s="333"/>
      <c r="C6009" s="199">
        <v>1</v>
      </c>
      <c r="D6009" s="195" t="s">
        <v>8</v>
      </c>
      <c r="E6009" s="195"/>
      <c r="F6009" s="200" t="s">
        <v>10</v>
      </c>
      <c r="G6009" s="201">
        <v>0.15</v>
      </c>
      <c r="H6009" s="62">
        <v>176000</v>
      </c>
      <c r="I6009" s="203">
        <f>G6009*H6009</f>
        <v>26400</v>
      </c>
    </row>
    <row r="6010" spans="1:10" ht="15" customHeight="1">
      <c r="A6010" s="333"/>
      <c r="C6010" s="199">
        <v>2</v>
      </c>
      <c r="D6010" s="195" t="s">
        <v>159</v>
      </c>
      <c r="E6010" s="195"/>
      <c r="F6010" s="200" t="s">
        <v>10</v>
      </c>
      <c r="G6010" s="201">
        <v>7.4999999999999997E-2</v>
      </c>
      <c r="H6010" s="62">
        <v>186000</v>
      </c>
      <c r="I6010" s="203">
        <f>G6010*H6010</f>
        <v>13950</v>
      </c>
    </row>
    <row r="6011" spans="1:10" ht="15" customHeight="1">
      <c r="A6011" s="333"/>
      <c r="C6011" s="199">
        <v>3</v>
      </c>
      <c r="D6011" s="195" t="s">
        <v>119</v>
      </c>
      <c r="E6011" s="195"/>
      <c r="F6011" s="200" t="s">
        <v>10</v>
      </c>
      <c r="G6011" s="201">
        <v>7.4999999999999997E-3</v>
      </c>
      <c r="H6011" s="62">
        <v>196000</v>
      </c>
      <c r="I6011" s="203">
        <f>G6011*H6011</f>
        <v>1470</v>
      </c>
    </row>
    <row r="6012" spans="1:10" ht="15" customHeight="1">
      <c r="A6012" s="333"/>
      <c r="B6012" s="113"/>
      <c r="C6012" s="199">
        <v>4</v>
      </c>
      <c r="D6012" s="195" t="s">
        <v>31</v>
      </c>
      <c r="E6012" s="195"/>
      <c r="F6012" s="200" t="s">
        <v>10</v>
      </c>
      <c r="G6012" s="201">
        <v>2.5000000000000001E-3</v>
      </c>
      <c r="H6012" s="62">
        <v>206000</v>
      </c>
      <c r="I6012" s="203">
        <f>G6012*H6012</f>
        <v>515</v>
      </c>
      <c r="J6012" s="47"/>
    </row>
    <row r="6013" spans="1:10" ht="15" customHeight="1">
      <c r="A6013" s="333"/>
      <c r="C6013" s="204" t="s">
        <v>708</v>
      </c>
      <c r="D6013" s="215"/>
      <c r="E6013" s="215"/>
      <c r="F6013" s="216"/>
      <c r="G6013" s="653"/>
      <c r="H6013" s="654"/>
      <c r="I6013" s="208">
        <f>SUM(I6009:I6012)</f>
        <v>42335</v>
      </c>
    </row>
    <row r="6014" spans="1:10" ht="15" customHeight="1">
      <c r="A6014" s="333"/>
      <c r="C6014" s="193" t="s">
        <v>72</v>
      </c>
      <c r="D6014" s="194" t="s">
        <v>73</v>
      </c>
      <c r="E6014" s="194"/>
      <c r="F6014" s="196"/>
      <c r="G6014" s="196"/>
      <c r="H6014" s="196"/>
      <c r="I6014" s="464"/>
    </row>
    <row r="6015" spans="1:10" ht="15" customHeight="1">
      <c r="A6015" s="333"/>
      <c r="C6015" s="199">
        <v>1</v>
      </c>
      <c r="D6015" s="195" t="s">
        <v>326</v>
      </c>
      <c r="E6015" s="195"/>
      <c r="F6015" s="200" t="s">
        <v>193</v>
      </c>
      <c r="G6015" s="674">
        <v>25</v>
      </c>
      <c r="H6015" s="202">
        <v>1</v>
      </c>
      <c r="I6015" s="203">
        <f>G6015*H6015</f>
        <v>25</v>
      </c>
    </row>
    <row r="6016" spans="1:10" ht="15" customHeight="1">
      <c r="A6016" s="333"/>
      <c r="C6016" s="204" t="s">
        <v>85</v>
      </c>
      <c r="D6016" s="215"/>
      <c r="E6016" s="215"/>
      <c r="F6016" s="216"/>
      <c r="G6016" s="216"/>
      <c r="H6016" s="466"/>
      <c r="I6016" s="208">
        <f>SUM(I6015)</f>
        <v>25</v>
      </c>
    </row>
    <row r="6017" spans="1:10" ht="15" customHeight="1">
      <c r="A6017" s="333"/>
      <c r="C6017" s="193" t="s">
        <v>86</v>
      </c>
      <c r="D6017" s="194" t="s">
        <v>87</v>
      </c>
      <c r="E6017" s="194"/>
      <c r="F6017" s="196"/>
      <c r="G6017" s="196"/>
      <c r="H6017" s="196"/>
      <c r="I6017" s="464"/>
    </row>
    <row r="6018" spans="1:10" ht="15" customHeight="1">
      <c r="A6018" s="333"/>
      <c r="C6018" s="204" t="s">
        <v>88</v>
      </c>
      <c r="D6018" s="215"/>
      <c r="E6018" s="215"/>
      <c r="F6018" s="216"/>
      <c r="G6018" s="216"/>
      <c r="H6018" s="466"/>
      <c r="I6018" s="467">
        <v>0</v>
      </c>
    </row>
    <row r="6019" spans="1:10" ht="15" customHeight="1">
      <c r="A6019" s="333"/>
      <c r="C6019" s="220" t="s">
        <v>89</v>
      </c>
      <c r="D6019" s="221" t="s">
        <v>90</v>
      </c>
      <c r="E6019" s="682"/>
      <c r="F6019" s="222"/>
      <c r="G6019" s="222"/>
      <c r="H6019" s="776"/>
      <c r="I6019" s="777">
        <f>I6018+I6016+I6013</f>
        <v>42360</v>
      </c>
    </row>
    <row r="6020" spans="1:10" ht="15" customHeight="1">
      <c r="A6020" s="333"/>
      <c r="C6020" s="227" t="s">
        <v>91</v>
      </c>
      <c r="D6020" s="228" t="s">
        <v>977</v>
      </c>
      <c r="E6020" s="684"/>
      <c r="F6020" s="229"/>
      <c r="G6020" s="313"/>
      <c r="H6020" s="226">
        <f>$M$3</f>
        <v>0.1</v>
      </c>
      <c r="I6020" s="224">
        <f>I6019*H6020</f>
        <v>4236</v>
      </c>
    </row>
    <row r="6021" spans="1:10" ht="15" customHeight="1">
      <c r="A6021" s="333"/>
      <c r="C6021" s="316" t="s">
        <v>93</v>
      </c>
      <c r="D6021" s="317" t="s">
        <v>94</v>
      </c>
      <c r="E6021" s="323"/>
      <c r="F6021" s="244"/>
      <c r="G6021" s="244"/>
      <c r="H6021" s="399"/>
      <c r="I6021" s="303">
        <f>SUM(I6019:I6020)</f>
        <v>46596</v>
      </c>
    </row>
    <row r="6022" spans="1:10" ht="15" customHeight="1">
      <c r="A6022" s="333"/>
      <c r="C6022" s="1070"/>
      <c r="D6022" s="493"/>
      <c r="E6022" s="493"/>
      <c r="F6022" s="493"/>
      <c r="G6022" s="493"/>
      <c r="H6022" s="493"/>
      <c r="I6022" s="517"/>
    </row>
    <row r="6023" spans="1:10" ht="15" customHeight="1">
      <c r="A6023" s="333"/>
      <c r="C6023" s="184" t="s">
        <v>1749</v>
      </c>
      <c r="D6023" s="1317" t="s">
        <v>327</v>
      </c>
      <c r="E6023" s="1318"/>
      <c r="F6023" s="1318"/>
      <c r="G6023" s="1318"/>
      <c r="H6023" s="1319"/>
      <c r="I6023" s="188">
        <f>ROUNDDOWN(I6038,-2)</f>
        <v>46500</v>
      </c>
    </row>
    <row r="6024" spans="1:10" ht="31.75" customHeight="1">
      <c r="A6024" s="333"/>
      <c r="C6024" s="189" t="s">
        <v>65</v>
      </c>
      <c r="D6024" s="190" t="s">
        <v>66</v>
      </c>
      <c r="E6024" s="190"/>
      <c r="F6024" s="190" t="s">
        <v>669</v>
      </c>
      <c r="G6024" s="190" t="s">
        <v>67</v>
      </c>
      <c r="H6024" s="190" t="s">
        <v>670</v>
      </c>
      <c r="I6024" s="482" t="s">
        <v>671</v>
      </c>
    </row>
    <row r="6025" spans="1:10" ht="15" customHeight="1">
      <c r="A6025" s="333"/>
      <c r="C6025" s="193" t="s">
        <v>69</v>
      </c>
      <c r="D6025" s="194" t="s">
        <v>672</v>
      </c>
      <c r="E6025" s="194"/>
      <c r="F6025" s="717"/>
      <c r="G6025" s="717"/>
      <c r="H6025" s="717"/>
      <c r="I6025" s="591"/>
    </row>
    <row r="6026" spans="1:10" ht="15" customHeight="1">
      <c r="A6026" s="333"/>
      <c r="C6026" s="199">
        <v>1</v>
      </c>
      <c r="D6026" s="195" t="s">
        <v>8</v>
      </c>
      <c r="E6026" s="195"/>
      <c r="F6026" s="200" t="s">
        <v>10</v>
      </c>
      <c r="G6026" s="201">
        <v>0.15</v>
      </c>
      <c r="H6026" s="62">
        <v>176000</v>
      </c>
      <c r="I6026" s="203">
        <f>G6026*H6026</f>
        <v>26400</v>
      </c>
    </row>
    <row r="6027" spans="1:10" ht="15" customHeight="1">
      <c r="A6027" s="333"/>
      <c r="C6027" s="199">
        <v>2</v>
      </c>
      <c r="D6027" s="195" t="s">
        <v>159</v>
      </c>
      <c r="E6027" s="195"/>
      <c r="F6027" s="200" t="s">
        <v>10</v>
      </c>
      <c r="G6027" s="201">
        <v>7.4999999999999997E-2</v>
      </c>
      <c r="H6027" s="62">
        <v>186000</v>
      </c>
      <c r="I6027" s="203">
        <f>G6027*H6027</f>
        <v>13950</v>
      </c>
    </row>
    <row r="6028" spans="1:10" ht="15" customHeight="1">
      <c r="A6028" s="333"/>
      <c r="C6028" s="199">
        <v>3</v>
      </c>
      <c r="D6028" s="195" t="s">
        <v>119</v>
      </c>
      <c r="E6028" s="195"/>
      <c r="F6028" s="200" t="s">
        <v>10</v>
      </c>
      <c r="G6028" s="201">
        <v>7.4999999999999997E-3</v>
      </c>
      <c r="H6028" s="62">
        <v>196000</v>
      </c>
      <c r="I6028" s="203">
        <f>G6028*H6028</f>
        <v>1470</v>
      </c>
    </row>
    <row r="6029" spans="1:10" ht="15" customHeight="1">
      <c r="A6029" s="333"/>
      <c r="C6029" s="199">
        <v>4</v>
      </c>
      <c r="D6029" s="195" t="s">
        <v>31</v>
      </c>
      <c r="E6029" s="195"/>
      <c r="F6029" s="200" t="s">
        <v>10</v>
      </c>
      <c r="G6029" s="201">
        <v>2.5000000000000001E-3</v>
      </c>
      <c r="H6029" s="62">
        <v>206000</v>
      </c>
      <c r="I6029" s="203">
        <f>G6029*H6029</f>
        <v>515</v>
      </c>
    </row>
    <row r="6030" spans="1:10" ht="15" customHeight="1">
      <c r="A6030" s="333"/>
      <c r="C6030" s="204" t="s">
        <v>708</v>
      </c>
      <c r="D6030" s="215"/>
      <c r="E6030" s="215"/>
      <c r="F6030" s="216"/>
      <c r="G6030" s="653"/>
      <c r="H6030" s="654"/>
      <c r="I6030" s="208">
        <f>SUM(I6026:I6029)</f>
        <v>42335</v>
      </c>
    </row>
    <row r="6031" spans="1:10" ht="15" customHeight="1">
      <c r="A6031" s="333"/>
      <c r="C6031" s="193" t="s">
        <v>72</v>
      </c>
      <c r="D6031" s="194" t="s">
        <v>73</v>
      </c>
      <c r="E6031" s="194"/>
      <c r="F6031" s="196"/>
      <c r="G6031" s="196"/>
      <c r="H6031" s="196"/>
      <c r="I6031" s="464"/>
    </row>
    <row r="6032" spans="1:10" ht="15" customHeight="1">
      <c r="A6032" s="333"/>
      <c r="B6032" s="113"/>
      <c r="C6032" s="199">
        <v>1</v>
      </c>
      <c r="D6032" s="195" t="s">
        <v>1750</v>
      </c>
      <c r="E6032" s="195"/>
      <c r="F6032" s="200" t="s">
        <v>193</v>
      </c>
      <c r="G6032" s="326">
        <v>25</v>
      </c>
      <c r="H6032" s="202">
        <v>1</v>
      </c>
      <c r="I6032" s="203">
        <f>G6032*H6032</f>
        <v>25</v>
      </c>
      <c r="J6032" s="47"/>
    </row>
    <row r="6033" spans="1:9" ht="15" customHeight="1">
      <c r="A6033" s="333"/>
      <c r="C6033" s="204" t="s">
        <v>85</v>
      </c>
      <c r="D6033" s="215"/>
      <c r="E6033" s="215"/>
      <c r="F6033" s="216"/>
      <c r="G6033" s="216"/>
      <c r="H6033" s="466"/>
      <c r="I6033" s="208">
        <f>SUM(I6032)</f>
        <v>25</v>
      </c>
    </row>
    <row r="6034" spans="1:9" ht="15" customHeight="1">
      <c r="A6034" s="333"/>
      <c r="C6034" s="193" t="s">
        <v>86</v>
      </c>
      <c r="D6034" s="194" t="s">
        <v>87</v>
      </c>
      <c r="E6034" s="194"/>
      <c r="F6034" s="196"/>
      <c r="G6034" s="196"/>
      <c r="H6034" s="196"/>
      <c r="I6034" s="464"/>
    </row>
    <row r="6035" spans="1:9" ht="15" customHeight="1">
      <c r="A6035" s="333"/>
      <c r="C6035" s="204" t="s">
        <v>88</v>
      </c>
      <c r="D6035" s="215"/>
      <c r="E6035" s="215"/>
      <c r="F6035" s="216"/>
      <c r="G6035" s="216"/>
      <c r="H6035" s="466"/>
      <c r="I6035" s="467">
        <v>0</v>
      </c>
    </row>
    <row r="6036" spans="1:9" ht="15" customHeight="1">
      <c r="A6036" s="333"/>
      <c r="C6036" s="220" t="s">
        <v>89</v>
      </c>
      <c r="D6036" s="221" t="s">
        <v>90</v>
      </c>
      <c r="E6036" s="682"/>
      <c r="F6036" s="222"/>
      <c r="G6036" s="222"/>
      <c r="H6036" s="776"/>
      <c r="I6036" s="777">
        <f>I6035+I6033+I6030</f>
        <v>42360</v>
      </c>
    </row>
    <row r="6037" spans="1:9" ht="15" customHeight="1">
      <c r="A6037" s="333"/>
      <c r="C6037" s="227" t="s">
        <v>91</v>
      </c>
      <c r="D6037" s="228" t="s">
        <v>977</v>
      </c>
      <c r="E6037" s="684"/>
      <c r="F6037" s="229"/>
      <c r="G6037" s="313"/>
      <c r="H6037" s="226">
        <f>$M$3</f>
        <v>0.1</v>
      </c>
      <c r="I6037" s="224">
        <f>I6036*H6037</f>
        <v>4236</v>
      </c>
    </row>
    <row r="6038" spans="1:9" ht="15" customHeight="1">
      <c r="A6038" s="333"/>
      <c r="C6038" s="316" t="s">
        <v>93</v>
      </c>
      <c r="D6038" s="317" t="s">
        <v>94</v>
      </c>
      <c r="E6038" s="323"/>
      <c r="F6038" s="244"/>
      <c r="G6038" s="244"/>
      <c r="H6038" s="399"/>
      <c r="I6038" s="303">
        <f>SUM(I6036:I6037)</f>
        <v>46596</v>
      </c>
    </row>
    <row r="6039" spans="1:9" ht="15" customHeight="1">
      <c r="A6039" s="333"/>
      <c r="C6039" s="1070"/>
      <c r="D6039" s="493"/>
      <c r="E6039" s="493"/>
      <c r="F6039" s="493"/>
      <c r="G6039" s="493"/>
      <c r="H6039" s="493"/>
      <c r="I6039" s="517"/>
    </row>
    <row r="6040" spans="1:9" ht="15" customHeight="1">
      <c r="A6040" s="333"/>
      <c r="C6040" s="184" t="s">
        <v>1751</v>
      </c>
      <c r="D6040" s="675" t="s">
        <v>1752</v>
      </c>
      <c r="E6040" s="675"/>
      <c r="F6040" s="668"/>
      <c r="G6040" s="668"/>
      <c r="H6040" s="669"/>
      <c r="I6040" s="188">
        <f>ROUNDDOWN(I6055,-2)</f>
        <v>46500</v>
      </c>
    </row>
    <row r="6041" spans="1:9" ht="40.25" customHeight="1">
      <c r="A6041" s="333"/>
      <c r="C6041" s="189" t="s">
        <v>65</v>
      </c>
      <c r="D6041" s="190" t="s">
        <v>66</v>
      </c>
      <c r="E6041" s="190"/>
      <c r="F6041" s="190" t="s">
        <v>669</v>
      </c>
      <c r="G6041" s="190" t="s">
        <v>67</v>
      </c>
      <c r="H6041" s="190" t="s">
        <v>670</v>
      </c>
      <c r="I6041" s="482" t="s">
        <v>671</v>
      </c>
    </row>
    <row r="6042" spans="1:9" ht="15" customHeight="1">
      <c r="A6042" s="333"/>
      <c r="C6042" s="193" t="s">
        <v>69</v>
      </c>
      <c r="D6042" s="194" t="s">
        <v>672</v>
      </c>
      <c r="E6042" s="194"/>
      <c r="F6042" s="717"/>
      <c r="G6042" s="717"/>
      <c r="H6042" s="717"/>
      <c r="I6042" s="591"/>
    </row>
    <row r="6043" spans="1:9" ht="15" customHeight="1">
      <c r="A6043" s="333"/>
      <c r="C6043" s="199">
        <v>1</v>
      </c>
      <c r="D6043" s="195" t="s">
        <v>8</v>
      </c>
      <c r="E6043" s="195"/>
      <c r="F6043" s="200" t="s">
        <v>10</v>
      </c>
      <c r="G6043" s="201">
        <v>0.15</v>
      </c>
      <c r="H6043" s="62">
        <v>176000</v>
      </c>
      <c r="I6043" s="203">
        <f>G6043*H6043</f>
        <v>26400</v>
      </c>
    </row>
    <row r="6044" spans="1:9" ht="15" customHeight="1">
      <c r="A6044" s="333"/>
      <c r="C6044" s="199">
        <v>2</v>
      </c>
      <c r="D6044" s="195" t="s">
        <v>159</v>
      </c>
      <c r="E6044" s="195"/>
      <c r="F6044" s="200" t="s">
        <v>10</v>
      </c>
      <c r="G6044" s="201">
        <v>7.4999999999999997E-2</v>
      </c>
      <c r="H6044" s="62">
        <v>186000</v>
      </c>
      <c r="I6044" s="203">
        <f>G6044*H6044</f>
        <v>13950</v>
      </c>
    </row>
    <row r="6045" spans="1:9" ht="15" customHeight="1">
      <c r="A6045" s="333"/>
      <c r="C6045" s="199">
        <v>3</v>
      </c>
      <c r="D6045" s="195" t="s">
        <v>119</v>
      </c>
      <c r="E6045" s="195"/>
      <c r="F6045" s="200" t="s">
        <v>10</v>
      </c>
      <c r="G6045" s="201">
        <v>7.4999999999999997E-3</v>
      </c>
      <c r="H6045" s="62">
        <v>196000</v>
      </c>
      <c r="I6045" s="203">
        <f>G6045*H6045</f>
        <v>1470</v>
      </c>
    </row>
    <row r="6046" spans="1:9" ht="15" customHeight="1">
      <c r="A6046" s="333"/>
      <c r="C6046" s="199">
        <v>4</v>
      </c>
      <c r="D6046" s="195" t="s">
        <v>31</v>
      </c>
      <c r="E6046" s="195"/>
      <c r="F6046" s="200" t="s">
        <v>10</v>
      </c>
      <c r="G6046" s="201">
        <v>2.5000000000000001E-3</v>
      </c>
      <c r="H6046" s="62">
        <v>206000</v>
      </c>
      <c r="I6046" s="203">
        <f>G6046*H6046</f>
        <v>515</v>
      </c>
    </row>
    <row r="6047" spans="1:9" ht="15" customHeight="1">
      <c r="A6047" s="333"/>
      <c r="C6047" s="204" t="s">
        <v>708</v>
      </c>
      <c r="D6047" s="215"/>
      <c r="E6047" s="215"/>
      <c r="F6047" s="216"/>
      <c r="G6047" s="653"/>
      <c r="H6047" s="654"/>
      <c r="I6047" s="208">
        <f>SUM(I6043:I6046)</f>
        <v>42335</v>
      </c>
    </row>
    <row r="6048" spans="1:9" ht="15" customHeight="1">
      <c r="A6048" s="333"/>
      <c r="C6048" s="193" t="s">
        <v>72</v>
      </c>
      <c r="D6048" s="194" t="s">
        <v>73</v>
      </c>
      <c r="E6048" s="194"/>
      <c r="F6048" s="196"/>
      <c r="G6048" s="196"/>
      <c r="H6048" s="196"/>
      <c r="I6048" s="464"/>
    </row>
    <row r="6049" spans="1:10" ht="15" customHeight="1">
      <c r="A6049" s="333"/>
      <c r="C6049" s="199">
        <v>1</v>
      </c>
      <c r="D6049" s="195" t="s">
        <v>1753</v>
      </c>
      <c r="E6049" s="195"/>
      <c r="F6049" s="200" t="s">
        <v>193</v>
      </c>
      <c r="G6049" s="674">
        <v>12</v>
      </c>
      <c r="H6049" s="202">
        <v>1</v>
      </c>
      <c r="I6049" s="203">
        <f>G6049*H6049</f>
        <v>12</v>
      </c>
    </row>
    <row r="6050" spans="1:10" ht="15" customHeight="1">
      <c r="A6050" s="333"/>
      <c r="C6050" s="204" t="s">
        <v>85</v>
      </c>
      <c r="D6050" s="215"/>
      <c r="E6050" s="215"/>
      <c r="F6050" s="216"/>
      <c r="G6050" s="216"/>
      <c r="H6050" s="466"/>
      <c r="I6050" s="208">
        <f>SUM(I6049)</f>
        <v>12</v>
      </c>
    </row>
    <row r="6051" spans="1:10" ht="15" customHeight="1">
      <c r="A6051" s="333"/>
      <c r="C6051" s="193" t="s">
        <v>86</v>
      </c>
      <c r="D6051" s="194" t="s">
        <v>87</v>
      </c>
      <c r="E6051" s="194"/>
      <c r="F6051" s="196"/>
      <c r="G6051" s="196"/>
      <c r="H6051" s="196"/>
      <c r="I6051" s="464"/>
    </row>
    <row r="6052" spans="1:10" ht="15" customHeight="1">
      <c r="A6052" s="333"/>
      <c r="B6052" s="113"/>
      <c r="C6052" s="204" t="s">
        <v>88</v>
      </c>
      <c r="D6052" s="215"/>
      <c r="E6052" s="215"/>
      <c r="F6052" s="216"/>
      <c r="G6052" s="216"/>
      <c r="H6052" s="466"/>
      <c r="I6052" s="467">
        <v>0</v>
      </c>
      <c r="J6052" s="47"/>
    </row>
    <row r="6053" spans="1:10" ht="15" customHeight="1">
      <c r="A6053" s="333"/>
      <c r="C6053" s="220" t="s">
        <v>89</v>
      </c>
      <c r="D6053" s="221" t="s">
        <v>90</v>
      </c>
      <c r="E6053" s="682"/>
      <c r="F6053" s="222"/>
      <c r="G6053" s="222"/>
      <c r="H6053" s="776"/>
      <c r="I6053" s="777">
        <f>I6052+I6050+I6047</f>
        <v>42347</v>
      </c>
    </row>
    <row r="6054" spans="1:10" ht="15" customHeight="1">
      <c r="A6054" s="333"/>
      <c r="C6054" s="227" t="s">
        <v>91</v>
      </c>
      <c r="D6054" s="228" t="s">
        <v>977</v>
      </c>
      <c r="E6054" s="684"/>
      <c r="F6054" s="229"/>
      <c r="G6054" s="313"/>
      <c r="H6054" s="226">
        <f>$M$3</f>
        <v>0.1</v>
      </c>
      <c r="I6054" s="224">
        <f>I6053*H6054</f>
        <v>4234.7</v>
      </c>
    </row>
    <row r="6055" spans="1:10" ht="15" customHeight="1">
      <c r="A6055" s="333"/>
      <c r="C6055" s="316" t="s">
        <v>93</v>
      </c>
      <c r="D6055" s="317" t="s">
        <v>94</v>
      </c>
      <c r="E6055" s="323"/>
      <c r="F6055" s="244"/>
      <c r="G6055" s="244"/>
      <c r="H6055" s="399"/>
      <c r="I6055" s="303">
        <f>SUM(I6053:I6054)</f>
        <v>46581.7</v>
      </c>
    </row>
    <row r="6056" spans="1:10" ht="15" customHeight="1">
      <c r="A6056" s="333"/>
      <c r="C6056" s="1071"/>
      <c r="D6056" s="555"/>
      <c r="E6056" s="555"/>
      <c r="F6056" s="555"/>
      <c r="G6056" s="555"/>
      <c r="H6056" s="555"/>
      <c r="I6056" s="556"/>
    </row>
    <row r="6057" spans="1:10" ht="15" customHeight="1">
      <c r="A6057" s="333"/>
      <c r="C6057" s="184" t="s">
        <v>1754</v>
      </c>
      <c r="D6057" s="675" t="s">
        <v>1755</v>
      </c>
      <c r="E6057" s="675"/>
      <c r="F6057" s="668"/>
      <c r="G6057" s="668"/>
      <c r="H6057" s="669"/>
      <c r="I6057" s="188">
        <f>ROUNDDOWN(I6073,-2)</f>
        <v>376100</v>
      </c>
    </row>
    <row r="6058" spans="1:10" ht="36.5" customHeight="1">
      <c r="A6058" s="333"/>
      <c r="C6058" s="189" t="s">
        <v>65</v>
      </c>
      <c r="D6058" s="190" t="s">
        <v>66</v>
      </c>
      <c r="E6058" s="190"/>
      <c r="F6058" s="190" t="s">
        <v>669</v>
      </c>
      <c r="G6058" s="190" t="s">
        <v>67</v>
      </c>
      <c r="H6058" s="190" t="s">
        <v>670</v>
      </c>
      <c r="I6058" s="482" t="s">
        <v>671</v>
      </c>
    </row>
    <row r="6059" spans="1:10" ht="15" customHeight="1">
      <c r="A6059" s="333"/>
      <c r="C6059" s="193" t="s">
        <v>69</v>
      </c>
      <c r="D6059" s="194" t="s">
        <v>672</v>
      </c>
      <c r="E6059" s="194"/>
      <c r="F6059" s="717"/>
      <c r="G6059" s="717"/>
      <c r="H6059" s="717"/>
      <c r="I6059" s="591"/>
    </row>
    <row r="6060" spans="1:10" ht="15" customHeight="1">
      <c r="A6060" s="333"/>
      <c r="C6060" s="199">
        <v>1</v>
      </c>
      <c r="D6060" s="195" t="s">
        <v>8</v>
      </c>
      <c r="E6060" s="195"/>
      <c r="F6060" s="200" t="s">
        <v>10</v>
      </c>
      <c r="G6060" s="201">
        <v>0.2</v>
      </c>
      <c r="H6060" s="62">
        <v>176000</v>
      </c>
      <c r="I6060" s="203">
        <f>G6060*H6060</f>
        <v>35200</v>
      </c>
    </row>
    <row r="6061" spans="1:10" ht="15" customHeight="1">
      <c r="A6061" s="333"/>
      <c r="C6061" s="199">
        <v>2</v>
      </c>
      <c r="D6061" s="195" t="s">
        <v>159</v>
      </c>
      <c r="E6061" s="195"/>
      <c r="F6061" s="200" t="s">
        <v>10</v>
      </c>
      <c r="G6061" s="201">
        <v>0.1</v>
      </c>
      <c r="H6061" s="62">
        <v>186000</v>
      </c>
      <c r="I6061" s="203">
        <f>G6061*H6061</f>
        <v>18600</v>
      </c>
    </row>
    <row r="6062" spans="1:10" ht="15" customHeight="1">
      <c r="A6062" s="333"/>
      <c r="C6062" s="199">
        <v>3</v>
      </c>
      <c r="D6062" s="195" t="s">
        <v>119</v>
      </c>
      <c r="E6062" s="195"/>
      <c r="F6062" s="200" t="s">
        <v>10</v>
      </c>
      <c r="G6062" s="201">
        <v>0.01</v>
      </c>
      <c r="H6062" s="62">
        <v>196000</v>
      </c>
      <c r="I6062" s="203">
        <f>G6062*H6062</f>
        <v>1960</v>
      </c>
    </row>
    <row r="6063" spans="1:10" ht="15" customHeight="1">
      <c r="A6063" s="333"/>
      <c r="C6063" s="199">
        <v>4</v>
      </c>
      <c r="D6063" s="195" t="s">
        <v>31</v>
      </c>
      <c r="E6063" s="195"/>
      <c r="F6063" s="200" t="s">
        <v>10</v>
      </c>
      <c r="G6063" s="201">
        <v>3.3E-3</v>
      </c>
      <c r="H6063" s="62">
        <v>206000</v>
      </c>
      <c r="I6063" s="203">
        <f>G6063*H6063</f>
        <v>679.8</v>
      </c>
    </row>
    <row r="6064" spans="1:10" ht="15" customHeight="1">
      <c r="A6064" s="333"/>
      <c r="C6064" s="204" t="s">
        <v>708</v>
      </c>
      <c r="D6064" s="215"/>
      <c r="E6064" s="215"/>
      <c r="F6064" s="216"/>
      <c r="G6064" s="653"/>
      <c r="H6064" s="654"/>
      <c r="I6064" s="208">
        <f>SUM(I6060:I6063)</f>
        <v>56439.8</v>
      </c>
    </row>
    <row r="6065" spans="1:10" ht="15" customHeight="1">
      <c r="A6065" s="333"/>
      <c r="C6065" s="193" t="s">
        <v>72</v>
      </c>
      <c r="D6065" s="194" t="s">
        <v>73</v>
      </c>
      <c r="E6065" s="194"/>
      <c r="F6065" s="196"/>
      <c r="G6065" s="196"/>
      <c r="H6065" s="196"/>
      <c r="I6065" s="464"/>
    </row>
    <row r="6066" spans="1:10" ht="15" customHeight="1">
      <c r="A6066" s="333"/>
      <c r="C6066" s="199">
        <v>1</v>
      </c>
      <c r="D6066" s="195" t="s">
        <v>334</v>
      </c>
      <c r="E6066" s="195"/>
      <c r="F6066" s="200" t="s">
        <v>193</v>
      </c>
      <c r="G6066" s="326">
        <v>11</v>
      </c>
      <c r="H6066" s="202">
        <f>BAHAN!G110</f>
        <v>25900</v>
      </c>
      <c r="I6066" s="203">
        <f>G6066*H6066</f>
        <v>284900</v>
      </c>
    </row>
    <row r="6067" spans="1:10" ht="15" customHeight="1">
      <c r="A6067" s="333"/>
      <c r="C6067" s="199">
        <v>2</v>
      </c>
      <c r="D6067" s="195" t="s">
        <v>658</v>
      </c>
      <c r="E6067" s="195"/>
      <c r="F6067" s="200" t="s">
        <v>120</v>
      </c>
      <c r="G6067" s="326">
        <v>0.03</v>
      </c>
      <c r="H6067" s="202">
        <f>BAHAN!G250</f>
        <v>22000</v>
      </c>
      <c r="I6067" s="203">
        <f>G6067*H6067</f>
        <v>660</v>
      </c>
    </row>
    <row r="6068" spans="1:10" ht="15" customHeight="1">
      <c r="A6068" s="333"/>
      <c r="C6068" s="204" t="s">
        <v>85</v>
      </c>
      <c r="D6068" s="215"/>
      <c r="E6068" s="215"/>
      <c r="F6068" s="216"/>
      <c r="G6068" s="216"/>
      <c r="H6068" s="466"/>
      <c r="I6068" s="208">
        <f>SUM(I6066:I6067)</f>
        <v>285560</v>
      </c>
    </row>
    <row r="6069" spans="1:10" ht="15" customHeight="1">
      <c r="A6069" s="333"/>
      <c r="C6069" s="193" t="s">
        <v>86</v>
      </c>
      <c r="D6069" s="194" t="s">
        <v>87</v>
      </c>
      <c r="E6069" s="194"/>
      <c r="F6069" s="196"/>
      <c r="G6069" s="196"/>
      <c r="H6069" s="196"/>
      <c r="I6069" s="464"/>
    </row>
    <row r="6070" spans="1:10" ht="15" customHeight="1">
      <c r="A6070" s="333"/>
      <c r="B6070" s="113"/>
      <c r="C6070" s="204" t="s">
        <v>88</v>
      </c>
      <c r="D6070" s="215"/>
      <c r="E6070" s="215"/>
      <c r="F6070" s="216"/>
      <c r="G6070" s="216"/>
      <c r="H6070" s="466"/>
      <c r="I6070" s="467">
        <v>0</v>
      </c>
      <c r="J6070" s="47"/>
    </row>
    <row r="6071" spans="1:10" ht="15" customHeight="1">
      <c r="A6071" s="333"/>
      <c r="C6071" s="220" t="s">
        <v>89</v>
      </c>
      <c r="D6071" s="221" t="s">
        <v>90</v>
      </c>
      <c r="E6071" s="682"/>
      <c r="F6071" s="222"/>
      <c r="G6071" s="222"/>
      <c r="H6071" s="776"/>
      <c r="I6071" s="777">
        <f>I6070+I6068+I6064</f>
        <v>341999.8</v>
      </c>
    </row>
    <row r="6072" spans="1:10" ht="15" customHeight="1">
      <c r="A6072" s="333"/>
      <c r="C6072" s="220" t="s">
        <v>91</v>
      </c>
      <c r="D6072" s="221" t="s">
        <v>977</v>
      </c>
      <c r="E6072" s="682"/>
      <c r="F6072" s="222"/>
      <c r="G6072" s="225"/>
      <c r="H6072" s="226">
        <f>$M$3</f>
        <v>0.1</v>
      </c>
      <c r="I6072" s="224">
        <f>I6071*H6072</f>
        <v>34199.980000000003</v>
      </c>
    </row>
    <row r="6073" spans="1:10" ht="15" customHeight="1">
      <c r="A6073" s="333"/>
      <c r="C6073" s="227" t="s">
        <v>93</v>
      </c>
      <c r="D6073" s="228" t="s">
        <v>94</v>
      </c>
      <c r="E6073" s="684"/>
      <c r="F6073" s="229"/>
      <c r="G6073" s="229"/>
      <c r="H6073" s="399"/>
      <c r="I6073" s="303">
        <f>SUM(I6071:I6072)</f>
        <v>376199.77999999997</v>
      </c>
    </row>
    <row r="6074" spans="1:10" ht="15" customHeight="1">
      <c r="A6074" s="333"/>
      <c r="C6074" s="1072"/>
      <c r="D6074" s="1073"/>
      <c r="E6074" s="1073"/>
      <c r="F6074" s="1073"/>
      <c r="G6074" s="1073"/>
      <c r="H6074" s="1073"/>
      <c r="I6074" s="1074"/>
    </row>
    <row r="6075" spans="1:10" ht="15" customHeight="1">
      <c r="A6075" s="333"/>
      <c r="C6075" s="184" t="s">
        <v>1756</v>
      </c>
      <c r="D6075" s="675" t="s">
        <v>1757</v>
      </c>
      <c r="E6075" s="675"/>
      <c r="F6075" s="668"/>
      <c r="G6075" s="668"/>
      <c r="H6075" s="669"/>
      <c r="I6075" s="188">
        <f>ROUNDDOWN(I6092,-2)</f>
        <v>124200</v>
      </c>
    </row>
    <row r="6076" spans="1:10" ht="25.25" customHeight="1">
      <c r="A6076" s="333"/>
      <c r="C6076" s="189" t="s">
        <v>65</v>
      </c>
      <c r="D6076" s="190" t="s">
        <v>66</v>
      </c>
      <c r="E6076" s="190"/>
      <c r="F6076" s="190" t="s">
        <v>669</v>
      </c>
      <c r="G6076" s="190" t="s">
        <v>67</v>
      </c>
      <c r="H6076" s="190" t="s">
        <v>670</v>
      </c>
      <c r="I6076" s="482" t="s">
        <v>671</v>
      </c>
    </row>
    <row r="6077" spans="1:10" ht="15" customHeight="1">
      <c r="A6077" s="333"/>
      <c r="C6077" s="193" t="s">
        <v>69</v>
      </c>
      <c r="D6077" s="194" t="s">
        <v>672</v>
      </c>
      <c r="E6077" s="194"/>
      <c r="F6077" s="717"/>
      <c r="G6077" s="717"/>
      <c r="H6077" s="717"/>
      <c r="I6077" s="591"/>
    </row>
    <row r="6078" spans="1:10" ht="15" customHeight="1">
      <c r="A6078" s="333"/>
      <c r="C6078" s="199">
        <v>1</v>
      </c>
      <c r="D6078" s="195" t="s">
        <v>8</v>
      </c>
      <c r="E6078" s="195"/>
      <c r="F6078" s="200" t="s">
        <v>10</v>
      </c>
      <c r="G6078" s="201">
        <v>0.4</v>
      </c>
      <c r="H6078" s="62">
        <v>176000</v>
      </c>
      <c r="I6078" s="203">
        <f>G6078*H6078</f>
        <v>70400</v>
      </c>
    </row>
    <row r="6079" spans="1:10" ht="15" customHeight="1">
      <c r="A6079" s="333"/>
      <c r="C6079" s="199">
        <v>2</v>
      </c>
      <c r="D6079" s="195" t="s">
        <v>159</v>
      </c>
      <c r="E6079" s="195"/>
      <c r="F6079" s="200" t="s">
        <v>10</v>
      </c>
      <c r="G6079" s="201">
        <v>0.2</v>
      </c>
      <c r="H6079" s="62">
        <v>186000</v>
      </c>
      <c r="I6079" s="203">
        <f>G6079*H6079</f>
        <v>37200</v>
      </c>
    </row>
    <row r="6080" spans="1:10" ht="15" customHeight="1">
      <c r="A6080" s="333"/>
      <c r="C6080" s="199">
        <v>3</v>
      </c>
      <c r="D6080" s="195" t="s">
        <v>119</v>
      </c>
      <c r="E6080" s="195"/>
      <c r="F6080" s="200" t="s">
        <v>10</v>
      </c>
      <c r="G6080" s="201">
        <v>0.02</v>
      </c>
      <c r="H6080" s="62">
        <v>196000</v>
      </c>
      <c r="I6080" s="203">
        <f>G6080*H6080</f>
        <v>3920</v>
      </c>
    </row>
    <row r="6081" spans="1:10" ht="15" customHeight="1">
      <c r="A6081" s="333"/>
      <c r="C6081" s="199">
        <v>4</v>
      </c>
      <c r="D6081" s="195" t="s">
        <v>31</v>
      </c>
      <c r="E6081" s="195"/>
      <c r="F6081" s="200" t="s">
        <v>10</v>
      </c>
      <c r="G6081" s="201">
        <v>6.7000000000000002E-3</v>
      </c>
      <c r="H6081" s="62">
        <v>206000</v>
      </c>
      <c r="I6081" s="203">
        <f>G6081*H6081</f>
        <v>1380.2</v>
      </c>
    </row>
    <row r="6082" spans="1:10" ht="15" customHeight="1">
      <c r="A6082" s="333"/>
      <c r="C6082" s="204" t="s">
        <v>708</v>
      </c>
      <c r="D6082" s="215"/>
      <c r="E6082" s="215"/>
      <c r="F6082" s="215"/>
      <c r="G6082" s="653"/>
      <c r="H6082" s="654"/>
      <c r="I6082" s="208">
        <f>SUM(I6078:I6081)</f>
        <v>112900.2</v>
      </c>
    </row>
    <row r="6083" spans="1:10" ht="15" customHeight="1">
      <c r="A6083" s="333"/>
      <c r="C6083" s="193" t="s">
        <v>72</v>
      </c>
      <c r="D6083" s="194" t="s">
        <v>73</v>
      </c>
      <c r="E6083" s="194"/>
      <c r="F6083" s="717"/>
      <c r="G6083" s="196"/>
      <c r="H6083" s="196"/>
      <c r="I6083" s="464"/>
    </row>
    <row r="6084" spans="1:10" ht="15" customHeight="1">
      <c r="A6084" s="333"/>
      <c r="C6084" s="199">
        <v>1</v>
      </c>
      <c r="D6084" s="195" t="s">
        <v>1758</v>
      </c>
      <c r="E6084" s="195"/>
      <c r="F6084" s="200" t="s">
        <v>193</v>
      </c>
      <c r="G6084" s="326">
        <v>5</v>
      </c>
      <c r="H6084" s="202">
        <v>1</v>
      </c>
      <c r="I6084" s="203">
        <f>G6084*H6084</f>
        <v>5</v>
      </c>
    </row>
    <row r="6085" spans="1:10" ht="15" customHeight="1">
      <c r="A6085" s="333"/>
      <c r="C6085" s="199">
        <v>2</v>
      </c>
      <c r="D6085" s="195" t="s">
        <v>1382</v>
      </c>
      <c r="E6085" s="195"/>
      <c r="F6085" s="200" t="s">
        <v>120</v>
      </c>
      <c r="G6085" s="326">
        <v>8</v>
      </c>
      <c r="H6085" s="202">
        <v>1</v>
      </c>
      <c r="I6085" s="203">
        <f>G6085*H6085</f>
        <v>8</v>
      </c>
    </row>
    <row r="6086" spans="1:10" ht="15" customHeight="1">
      <c r="A6086" s="333"/>
      <c r="C6086" s="199">
        <v>3</v>
      </c>
      <c r="D6086" s="213" t="s">
        <v>1405</v>
      </c>
      <c r="E6086" s="213"/>
      <c r="F6086" s="200" t="s">
        <v>79</v>
      </c>
      <c r="G6086" s="326">
        <v>3.2000000000000001E-2</v>
      </c>
      <c r="H6086" s="202">
        <v>1</v>
      </c>
      <c r="I6086" s="203">
        <f>G6086*H6086</f>
        <v>3.2000000000000001E-2</v>
      </c>
    </row>
    <row r="6087" spans="1:10" ht="15" customHeight="1">
      <c r="A6087" s="333"/>
      <c r="C6087" s="204" t="s">
        <v>85</v>
      </c>
      <c r="D6087" s="215"/>
      <c r="E6087" s="215"/>
      <c r="F6087" s="216"/>
      <c r="G6087" s="216"/>
      <c r="H6087" s="466"/>
      <c r="I6087" s="208">
        <f>SUM(I6084:I6086)</f>
        <v>13.032</v>
      </c>
    </row>
    <row r="6088" spans="1:10" ht="15" customHeight="1">
      <c r="A6088" s="333"/>
      <c r="C6088" s="193" t="s">
        <v>86</v>
      </c>
      <c r="D6088" s="194" t="s">
        <v>87</v>
      </c>
      <c r="E6088" s="194"/>
      <c r="F6088" s="196"/>
      <c r="G6088" s="196"/>
      <c r="H6088" s="196"/>
      <c r="I6088" s="464"/>
    </row>
    <row r="6089" spans="1:10" ht="15" customHeight="1">
      <c r="A6089" s="333"/>
      <c r="C6089" s="204" t="s">
        <v>88</v>
      </c>
      <c r="D6089" s="215"/>
      <c r="E6089" s="215"/>
      <c r="F6089" s="216"/>
      <c r="G6089" s="216"/>
      <c r="H6089" s="466"/>
      <c r="I6089" s="467">
        <v>0</v>
      </c>
    </row>
    <row r="6090" spans="1:10" ht="15" customHeight="1">
      <c r="A6090" s="333"/>
      <c r="B6090" s="113"/>
      <c r="C6090" s="220" t="s">
        <v>89</v>
      </c>
      <c r="D6090" s="221" t="s">
        <v>90</v>
      </c>
      <c r="E6090" s="682"/>
      <c r="F6090" s="222"/>
      <c r="G6090" s="222"/>
      <c r="H6090" s="776"/>
      <c r="I6090" s="777">
        <f>I6089+I6087+I6082</f>
        <v>112913.232</v>
      </c>
      <c r="J6090" s="47"/>
    </row>
    <row r="6091" spans="1:10" ht="15" customHeight="1">
      <c r="A6091" s="333"/>
      <c r="C6091" s="227" t="s">
        <v>91</v>
      </c>
      <c r="D6091" s="228" t="s">
        <v>977</v>
      </c>
      <c r="E6091" s="684"/>
      <c r="F6091" s="229"/>
      <c r="G6091" s="313"/>
      <c r="H6091" s="226">
        <f>$M$3</f>
        <v>0.1</v>
      </c>
      <c r="I6091" s="224">
        <f>I6090*H6091</f>
        <v>11291.323200000001</v>
      </c>
    </row>
    <row r="6092" spans="1:10" ht="15" customHeight="1">
      <c r="A6092" s="333"/>
      <c r="C6092" s="316" t="s">
        <v>93</v>
      </c>
      <c r="D6092" s="317" t="s">
        <v>94</v>
      </c>
      <c r="E6092" s="323"/>
      <c r="F6092" s="244"/>
      <c r="G6092" s="244"/>
      <c r="H6092" s="399"/>
      <c r="I6092" s="303">
        <f>SUM(I6090:I6091)</f>
        <v>124204.5552</v>
      </c>
    </row>
    <row r="6093" spans="1:10" ht="15" customHeight="1">
      <c r="A6093" s="333"/>
      <c r="C6093" s="1070"/>
      <c r="D6093" s="493"/>
      <c r="E6093" s="493"/>
      <c r="F6093" s="493"/>
      <c r="G6093" s="493"/>
      <c r="H6093" s="493"/>
      <c r="I6093" s="517"/>
    </row>
    <row r="6094" spans="1:10" ht="15" customHeight="1">
      <c r="A6094" s="333"/>
      <c r="C6094" s="184" t="s">
        <v>1759</v>
      </c>
      <c r="D6094" s="675" t="s">
        <v>1760</v>
      </c>
      <c r="E6094" s="675"/>
      <c r="F6094" s="668"/>
      <c r="G6094" s="668"/>
      <c r="H6094" s="668"/>
      <c r="I6094" s="188">
        <f>ROUNDDOWN(I6111,-2)</f>
        <v>124200</v>
      </c>
    </row>
    <row r="6095" spans="1:10" ht="30.5" customHeight="1">
      <c r="A6095" s="333"/>
      <c r="C6095" s="189" t="s">
        <v>65</v>
      </c>
      <c r="D6095" s="190" t="s">
        <v>66</v>
      </c>
      <c r="E6095" s="190"/>
      <c r="F6095" s="190" t="s">
        <v>669</v>
      </c>
      <c r="G6095" s="190" t="s">
        <v>67</v>
      </c>
      <c r="H6095" s="190" t="s">
        <v>670</v>
      </c>
      <c r="I6095" s="482" t="s">
        <v>671</v>
      </c>
    </row>
    <row r="6096" spans="1:10" ht="15" customHeight="1">
      <c r="A6096" s="333"/>
      <c r="C6096" s="193" t="s">
        <v>69</v>
      </c>
      <c r="D6096" s="194" t="s">
        <v>672</v>
      </c>
      <c r="E6096" s="194"/>
      <c r="F6096" s="717"/>
      <c r="G6096" s="717"/>
      <c r="H6096" s="717"/>
      <c r="I6096" s="591"/>
    </row>
    <row r="6097" spans="1:10" ht="15" customHeight="1">
      <c r="A6097" s="333"/>
      <c r="C6097" s="199">
        <v>1</v>
      </c>
      <c r="D6097" s="195" t="s">
        <v>8</v>
      </c>
      <c r="E6097" s="195"/>
      <c r="F6097" s="200" t="s">
        <v>10</v>
      </c>
      <c r="G6097" s="201">
        <v>0.4</v>
      </c>
      <c r="H6097" s="62">
        <v>176000</v>
      </c>
      <c r="I6097" s="203">
        <f>G6097*H6097</f>
        <v>70400</v>
      </c>
    </row>
    <row r="6098" spans="1:10" ht="15" customHeight="1">
      <c r="A6098" s="333"/>
      <c r="C6098" s="199">
        <v>2</v>
      </c>
      <c r="D6098" s="195" t="s">
        <v>159</v>
      </c>
      <c r="E6098" s="195"/>
      <c r="F6098" s="200" t="s">
        <v>10</v>
      </c>
      <c r="G6098" s="201">
        <v>0.2</v>
      </c>
      <c r="H6098" s="62">
        <v>186000</v>
      </c>
      <c r="I6098" s="203">
        <f>G6098*H6098</f>
        <v>37200</v>
      </c>
    </row>
    <row r="6099" spans="1:10" ht="15" customHeight="1">
      <c r="A6099" s="333"/>
      <c r="C6099" s="199">
        <v>3</v>
      </c>
      <c r="D6099" s="195" t="s">
        <v>119</v>
      </c>
      <c r="E6099" s="195"/>
      <c r="F6099" s="200" t="s">
        <v>10</v>
      </c>
      <c r="G6099" s="201">
        <v>0.02</v>
      </c>
      <c r="H6099" s="62">
        <v>196000</v>
      </c>
      <c r="I6099" s="203">
        <f>G6099*H6099</f>
        <v>3920</v>
      </c>
    </row>
    <row r="6100" spans="1:10" ht="15" customHeight="1">
      <c r="A6100" s="333"/>
      <c r="C6100" s="199">
        <v>4</v>
      </c>
      <c r="D6100" s="195" t="s">
        <v>31</v>
      </c>
      <c r="E6100" s="195"/>
      <c r="F6100" s="200" t="s">
        <v>10</v>
      </c>
      <c r="G6100" s="201">
        <v>6.7000000000000002E-3</v>
      </c>
      <c r="H6100" s="62">
        <v>206000</v>
      </c>
      <c r="I6100" s="203">
        <f>G6100*H6100</f>
        <v>1380.2</v>
      </c>
    </row>
    <row r="6101" spans="1:10" ht="15" customHeight="1">
      <c r="A6101" s="333"/>
      <c r="C6101" s="204" t="s">
        <v>708</v>
      </c>
      <c r="D6101" s="215"/>
      <c r="E6101" s="215"/>
      <c r="F6101" s="216"/>
      <c r="G6101" s="653"/>
      <c r="H6101" s="654"/>
      <c r="I6101" s="208">
        <f>SUM(I6097:I6100)</f>
        <v>112900.2</v>
      </c>
    </row>
    <row r="6102" spans="1:10" ht="15" customHeight="1">
      <c r="A6102" s="333"/>
      <c r="C6102" s="193" t="s">
        <v>72</v>
      </c>
      <c r="D6102" s="194" t="s">
        <v>73</v>
      </c>
      <c r="E6102" s="194"/>
      <c r="F6102" s="196"/>
      <c r="G6102" s="196"/>
      <c r="H6102" s="196"/>
      <c r="I6102" s="464"/>
    </row>
    <row r="6103" spans="1:10" ht="15" customHeight="1">
      <c r="A6103" s="333"/>
      <c r="C6103" s="199">
        <v>1</v>
      </c>
      <c r="D6103" s="213" t="s">
        <v>1761</v>
      </c>
      <c r="E6103" s="213"/>
      <c r="F6103" s="416" t="s">
        <v>193</v>
      </c>
      <c r="G6103" s="326">
        <v>5</v>
      </c>
      <c r="H6103" s="202">
        <v>1</v>
      </c>
      <c r="I6103" s="203">
        <f>G6103*H6103</f>
        <v>5</v>
      </c>
    </row>
    <row r="6104" spans="1:10" ht="15" customHeight="1">
      <c r="A6104" s="333"/>
      <c r="C6104" s="199">
        <v>2</v>
      </c>
      <c r="D6104" s="195" t="s">
        <v>1382</v>
      </c>
      <c r="E6104" s="195"/>
      <c r="F6104" s="200" t="s">
        <v>120</v>
      </c>
      <c r="G6104" s="326">
        <v>8</v>
      </c>
      <c r="H6104" s="202">
        <v>1</v>
      </c>
      <c r="I6104" s="203">
        <f>G6104*H6104</f>
        <v>8</v>
      </c>
    </row>
    <row r="6105" spans="1:10" ht="15" customHeight="1">
      <c r="A6105" s="333"/>
      <c r="C6105" s="199">
        <v>3</v>
      </c>
      <c r="D6105" s="213" t="s">
        <v>1405</v>
      </c>
      <c r="E6105" s="213"/>
      <c r="F6105" s="200" t="s">
        <v>79</v>
      </c>
      <c r="G6105" s="326">
        <v>3.2000000000000001E-2</v>
      </c>
      <c r="H6105" s="202">
        <v>1</v>
      </c>
      <c r="I6105" s="203">
        <f>G6105*H6105</f>
        <v>3.2000000000000001E-2</v>
      </c>
    </row>
    <row r="6106" spans="1:10" ht="15" customHeight="1">
      <c r="A6106" s="333"/>
      <c r="C6106" s="204" t="s">
        <v>85</v>
      </c>
      <c r="D6106" s="215"/>
      <c r="E6106" s="215"/>
      <c r="F6106" s="216"/>
      <c r="G6106" s="216"/>
      <c r="H6106" s="466"/>
      <c r="I6106" s="208">
        <f>SUM(I6103:I6105)</f>
        <v>13.032</v>
      </c>
    </row>
    <row r="6107" spans="1:10" ht="15" customHeight="1">
      <c r="A6107" s="333"/>
      <c r="C6107" s="193" t="s">
        <v>86</v>
      </c>
      <c r="D6107" s="194" t="s">
        <v>87</v>
      </c>
      <c r="E6107" s="194"/>
      <c r="F6107" s="196"/>
      <c r="G6107" s="196"/>
      <c r="H6107" s="196"/>
      <c r="I6107" s="464"/>
    </row>
    <row r="6108" spans="1:10" ht="15" customHeight="1">
      <c r="A6108" s="333"/>
      <c r="C6108" s="204" t="s">
        <v>88</v>
      </c>
      <c r="D6108" s="215"/>
      <c r="E6108" s="215"/>
      <c r="F6108" s="216"/>
      <c r="G6108" s="216"/>
      <c r="H6108" s="466"/>
      <c r="I6108" s="467">
        <v>0</v>
      </c>
    </row>
    <row r="6109" spans="1:10" ht="15" customHeight="1">
      <c r="A6109" s="333"/>
      <c r="C6109" s="227" t="s">
        <v>89</v>
      </c>
      <c r="D6109" s="228" t="s">
        <v>90</v>
      </c>
      <c r="E6109" s="684"/>
      <c r="F6109" s="229"/>
      <c r="G6109" s="229"/>
      <c r="H6109" s="776"/>
      <c r="I6109" s="777">
        <f>I6108+I6106+I6101</f>
        <v>112913.232</v>
      </c>
    </row>
    <row r="6110" spans="1:10" ht="15" customHeight="1">
      <c r="A6110" s="333"/>
      <c r="C6110" s="690" t="s">
        <v>91</v>
      </c>
      <c r="D6110" s="691" t="s">
        <v>977</v>
      </c>
      <c r="E6110" s="692"/>
      <c r="F6110" s="693"/>
      <c r="G6110" s="694"/>
      <c r="H6110" s="226">
        <f>$M$3</f>
        <v>0.1</v>
      </c>
      <c r="I6110" s="224">
        <f>I6109*H6110</f>
        <v>11291.323200000001</v>
      </c>
    </row>
    <row r="6111" spans="1:10" ht="15" customHeight="1">
      <c r="A6111" s="333"/>
      <c r="B6111" s="113"/>
      <c r="C6111" s="329" t="s">
        <v>93</v>
      </c>
      <c r="D6111" s="330" t="s">
        <v>94</v>
      </c>
      <c r="E6111" s="688"/>
      <c r="F6111" s="247"/>
      <c r="G6111" s="247"/>
      <c r="H6111" s="399"/>
      <c r="I6111" s="303">
        <f>SUM(I6109:I6110)</f>
        <v>124204.5552</v>
      </c>
      <c r="J6111" s="47"/>
    </row>
    <row r="6112" spans="1:10" ht="15" customHeight="1">
      <c r="A6112" s="333"/>
      <c r="C6112" s="1070"/>
      <c r="D6112" s="493"/>
      <c r="E6112" s="493"/>
      <c r="F6112" s="493"/>
      <c r="G6112" s="493"/>
      <c r="H6112" s="493"/>
      <c r="I6112" s="517"/>
    </row>
    <row r="6113" spans="1:9" ht="15" customHeight="1">
      <c r="A6113" s="333"/>
      <c r="C6113" s="184" t="s">
        <v>1762</v>
      </c>
      <c r="D6113" s="670" t="s">
        <v>1763</v>
      </c>
      <c r="E6113" s="675"/>
      <c r="F6113" s="668"/>
      <c r="G6113" s="668"/>
      <c r="H6113" s="668"/>
      <c r="I6113" s="188">
        <f>ROUNDDOWN(I6130,-2)</f>
        <v>124200</v>
      </c>
    </row>
    <row r="6114" spans="1:9" ht="15" customHeight="1">
      <c r="A6114" s="333"/>
      <c r="C6114" s="189" t="s">
        <v>65</v>
      </c>
      <c r="D6114" s="190" t="s">
        <v>66</v>
      </c>
      <c r="E6114" s="190"/>
      <c r="F6114" s="190" t="s">
        <v>669</v>
      </c>
      <c r="G6114" s="190" t="s">
        <v>67</v>
      </c>
      <c r="H6114" s="190" t="s">
        <v>670</v>
      </c>
      <c r="I6114" s="482" t="s">
        <v>671</v>
      </c>
    </row>
    <row r="6115" spans="1:9" ht="15" customHeight="1">
      <c r="A6115" s="333"/>
      <c r="C6115" s="193" t="s">
        <v>69</v>
      </c>
      <c r="D6115" s="194" t="s">
        <v>672</v>
      </c>
      <c r="E6115" s="194"/>
      <c r="F6115" s="196"/>
      <c r="G6115" s="196"/>
      <c r="H6115" s="196"/>
      <c r="I6115" s="464"/>
    </row>
    <row r="6116" spans="1:9" ht="15" customHeight="1">
      <c r="A6116" s="333"/>
      <c r="C6116" s="199">
        <v>1</v>
      </c>
      <c r="D6116" s="195" t="s">
        <v>8</v>
      </c>
      <c r="E6116" s="195"/>
      <c r="F6116" s="200" t="s">
        <v>10</v>
      </c>
      <c r="G6116" s="201">
        <v>0.4</v>
      </c>
      <c r="H6116" s="62">
        <v>176000</v>
      </c>
      <c r="I6116" s="203">
        <f>G6116*H6116</f>
        <v>70400</v>
      </c>
    </row>
    <row r="6117" spans="1:9" ht="15" customHeight="1">
      <c r="A6117" s="333"/>
      <c r="C6117" s="199">
        <v>2</v>
      </c>
      <c r="D6117" s="195" t="s">
        <v>159</v>
      </c>
      <c r="E6117" s="195"/>
      <c r="F6117" s="200" t="s">
        <v>10</v>
      </c>
      <c r="G6117" s="201">
        <v>0.2</v>
      </c>
      <c r="H6117" s="62">
        <v>186000</v>
      </c>
      <c r="I6117" s="203">
        <f>G6117*H6117</f>
        <v>37200</v>
      </c>
    </row>
    <row r="6118" spans="1:9" ht="15" customHeight="1">
      <c r="A6118" s="333"/>
      <c r="C6118" s="199">
        <v>3</v>
      </c>
      <c r="D6118" s="195" t="s">
        <v>119</v>
      </c>
      <c r="E6118" s="195"/>
      <c r="F6118" s="200" t="s">
        <v>10</v>
      </c>
      <c r="G6118" s="201">
        <v>0.02</v>
      </c>
      <c r="H6118" s="62">
        <v>196000</v>
      </c>
      <c r="I6118" s="203">
        <f>G6118*H6118</f>
        <v>3920</v>
      </c>
    </row>
    <row r="6119" spans="1:9" ht="15" customHeight="1">
      <c r="A6119" s="333"/>
      <c r="C6119" s="199">
        <v>4</v>
      </c>
      <c r="D6119" s="195" t="s">
        <v>31</v>
      </c>
      <c r="E6119" s="195"/>
      <c r="F6119" s="200" t="s">
        <v>10</v>
      </c>
      <c r="G6119" s="201">
        <v>6.7000000000000002E-3</v>
      </c>
      <c r="H6119" s="62">
        <v>206000</v>
      </c>
      <c r="I6119" s="203">
        <f>G6119*H6119</f>
        <v>1380.2</v>
      </c>
    </row>
    <row r="6120" spans="1:9" ht="15" customHeight="1">
      <c r="A6120" s="333"/>
      <c r="C6120" s="204" t="s">
        <v>708</v>
      </c>
      <c r="D6120" s="215"/>
      <c r="E6120" s="215"/>
      <c r="F6120" s="216"/>
      <c r="G6120" s="653"/>
      <c r="H6120" s="654"/>
      <c r="I6120" s="208">
        <f>SUM(I6116:I6119)</f>
        <v>112900.2</v>
      </c>
    </row>
    <row r="6121" spans="1:9" ht="15" customHeight="1">
      <c r="A6121" s="333"/>
      <c r="C6121" s="193" t="s">
        <v>72</v>
      </c>
      <c r="D6121" s="194" t="s">
        <v>73</v>
      </c>
      <c r="E6121" s="194"/>
      <c r="F6121" s="196"/>
      <c r="G6121" s="196"/>
      <c r="H6121" s="196"/>
      <c r="I6121" s="464"/>
    </row>
    <row r="6122" spans="1:9" ht="15" customHeight="1">
      <c r="A6122" s="333"/>
      <c r="C6122" s="199">
        <v>1</v>
      </c>
      <c r="D6122" s="213" t="s">
        <v>1758</v>
      </c>
      <c r="E6122" s="213"/>
      <c r="F6122" s="416" t="s">
        <v>193</v>
      </c>
      <c r="G6122" s="326">
        <v>4</v>
      </c>
      <c r="H6122" s="202">
        <v>1</v>
      </c>
      <c r="I6122" s="203">
        <f>G6122*H6122</f>
        <v>4</v>
      </c>
    </row>
    <row r="6123" spans="1:9" ht="15" customHeight="1">
      <c r="A6123" s="333"/>
      <c r="C6123" s="199">
        <v>2</v>
      </c>
      <c r="D6123" s="195" t="s">
        <v>1382</v>
      </c>
      <c r="E6123" s="195"/>
      <c r="F6123" s="200" t="s">
        <v>120</v>
      </c>
      <c r="G6123" s="326">
        <v>8</v>
      </c>
      <c r="H6123" s="202">
        <v>1</v>
      </c>
      <c r="I6123" s="203">
        <f>G6123*H6123</f>
        <v>8</v>
      </c>
    </row>
    <row r="6124" spans="1:9" ht="15" customHeight="1">
      <c r="A6124" s="333"/>
      <c r="C6124" s="199">
        <v>3</v>
      </c>
      <c r="D6124" s="213" t="s">
        <v>1405</v>
      </c>
      <c r="E6124" s="213"/>
      <c r="F6124" s="200" t="s">
        <v>79</v>
      </c>
      <c r="G6124" s="326">
        <v>3.2000000000000001E-2</v>
      </c>
      <c r="H6124" s="202">
        <v>1</v>
      </c>
      <c r="I6124" s="203">
        <f>G6124*H6124</f>
        <v>3.2000000000000001E-2</v>
      </c>
    </row>
    <row r="6125" spans="1:9" ht="15" customHeight="1">
      <c r="A6125" s="333"/>
      <c r="C6125" s="204" t="s">
        <v>85</v>
      </c>
      <c r="D6125" s="215"/>
      <c r="E6125" s="215"/>
      <c r="F6125" s="216"/>
      <c r="G6125" s="216"/>
      <c r="H6125" s="466"/>
      <c r="I6125" s="208">
        <f>SUM(I6122:I6124)</f>
        <v>12.032</v>
      </c>
    </row>
    <row r="6126" spans="1:9" ht="15" customHeight="1">
      <c r="A6126" s="333"/>
      <c r="C6126" s="193" t="s">
        <v>86</v>
      </c>
      <c r="D6126" s="194" t="s">
        <v>87</v>
      </c>
      <c r="E6126" s="194"/>
      <c r="F6126" s="196"/>
      <c r="G6126" s="196"/>
      <c r="H6126" s="196"/>
      <c r="I6126" s="464"/>
    </row>
    <row r="6127" spans="1:9" ht="15" customHeight="1">
      <c r="A6127" s="333"/>
      <c r="C6127" s="204" t="s">
        <v>88</v>
      </c>
      <c r="D6127" s="215"/>
      <c r="E6127" s="215"/>
      <c r="F6127" s="216"/>
      <c r="G6127" s="216"/>
      <c r="H6127" s="466"/>
      <c r="I6127" s="467">
        <v>0</v>
      </c>
    </row>
    <row r="6128" spans="1:9" ht="15" customHeight="1">
      <c r="A6128" s="333"/>
      <c r="C6128" s="220" t="s">
        <v>89</v>
      </c>
      <c r="D6128" s="221" t="s">
        <v>90</v>
      </c>
      <c r="E6128" s="682"/>
      <c r="F6128" s="222"/>
      <c r="G6128" s="222"/>
      <c r="H6128" s="776"/>
      <c r="I6128" s="777">
        <f>I6127+I6125+I6120</f>
        <v>112912.232</v>
      </c>
    </row>
    <row r="6129" spans="1:10" ht="15" customHeight="1">
      <c r="A6129" s="333"/>
      <c r="C6129" s="227" t="s">
        <v>91</v>
      </c>
      <c r="D6129" s="228" t="s">
        <v>977</v>
      </c>
      <c r="E6129" s="684"/>
      <c r="F6129" s="229"/>
      <c r="G6129" s="313"/>
      <c r="H6129" s="226">
        <f>$M$3</f>
        <v>0.1</v>
      </c>
      <c r="I6129" s="224">
        <f>I6128*H6129</f>
        <v>11291.2232</v>
      </c>
    </row>
    <row r="6130" spans="1:10" ht="15" customHeight="1">
      <c r="A6130" s="333"/>
      <c r="B6130" s="113"/>
      <c r="C6130" s="316" t="s">
        <v>93</v>
      </c>
      <c r="D6130" s="317" t="s">
        <v>94</v>
      </c>
      <c r="E6130" s="323"/>
      <c r="F6130" s="244"/>
      <c r="G6130" s="244"/>
      <c r="H6130" s="399"/>
      <c r="I6130" s="303">
        <f>SUM(I6128:I6129)</f>
        <v>124203.4552</v>
      </c>
      <c r="J6130" s="47"/>
    </row>
    <row r="6131" spans="1:10" ht="15" customHeight="1">
      <c r="A6131" s="333"/>
      <c r="C6131" s="1075"/>
      <c r="D6131" s="404"/>
      <c r="E6131" s="404"/>
      <c r="F6131" s="404"/>
      <c r="G6131" s="404"/>
      <c r="H6131" s="404"/>
      <c r="I6131" s="405"/>
    </row>
    <row r="6132" spans="1:10" ht="15" customHeight="1">
      <c r="A6132" s="333"/>
      <c r="C6132" s="184" t="s">
        <v>1764</v>
      </c>
      <c r="D6132" s="675" t="s">
        <v>1765</v>
      </c>
      <c r="E6132" s="675"/>
      <c r="F6132" s="668"/>
      <c r="G6132" s="668"/>
      <c r="H6132" s="669"/>
      <c r="I6132" s="188">
        <f>ROUNDDOWN(I6151,-2)</f>
        <v>124200</v>
      </c>
    </row>
    <row r="6133" spans="1:10" ht="15" customHeight="1">
      <c r="A6133" s="333"/>
      <c r="C6133" s="189" t="s">
        <v>65</v>
      </c>
      <c r="D6133" s="190" t="s">
        <v>66</v>
      </c>
      <c r="E6133" s="190"/>
      <c r="F6133" s="190" t="s">
        <v>669</v>
      </c>
      <c r="G6133" s="190" t="s">
        <v>67</v>
      </c>
      <c r="H6133" s="190" t="s">
        <v>670</v>
      </c>
      <c r="I6133" s="482" t="s">
        <v>671</v>
      </c>
    </row>
    <row r="6134" spans="1:10" ht="15" customHeight="1">
      <c r="A6134" s="333"/>
      <c r="C6134" s="193" t="s">
        <v>69</v>
      </c>
      <c r="D6134" s="194" t="s">
        <v>672</v>
      </c>
      <c r="E6134" s="194"/>
      <c r="F6134" s="717"/>
      <c r="G6134" s="717"/>
      <c r="H6134" s="717"/>
      <c r="I6134" s="591"/>
    </row>
    <row r="6135" spans="1:10" ht="15" customHeight="1">
      <c r="A6135" s="333"/>
      <c r="C6135" s="199">
        <v>1</v>
      </c>
      <c r="D6135" s="195" t="s">
        <v>8</v>
      </c>
      <c r="E6135" s="195"/>
      <c r="F6135" s="200" t="s">
        <v>10</v>
      </c>
      <c r="G6135" s="201">
        <v>0.4</v>
      </c>
      <c r="H6135" s="62">
        <v>176000</v>
      </c>
      <c r="I6135" s="203">
        <f>G6135*H6135</f>
        <v>70400</v>
      </c>
    </row>
    <row r="6136" spans="1:10" ht="15" customHeight="1">
      <c r="A6136" s="333"/>
      <c r="C6136" s="199">
        <v>2</v>
      </c>
      <c r="D6136" s="195" t="s">
        <v>159</v>
      </c>
      <c r="E6136" s="195"/>
      <c r="F6136" s="200" t="s">
        <v>10</v>
      </c>
      <c r="G6136" s="201">
        <v>0.2</v>
      </c>
      <c r="H6136" s="62">
        <v>186000</v>
      </c>
      <c r="I6136" s="203">
        <f>G6136*H6136</f>
        <v>37200</v>
      </c>
    </row>
    <row r="6137" spans="1:10" ht="15" customHeight="1">
      <c r="A6137" s="333"/>
      <c r="C6137" s="199">
        <v>3</v>
      </c>
      <c r="D6137" s="195" t="s">
        <v>119</v>
      </c>
      <c r="E6137" s="195"/>
      <c r="F6137" s="200" t="s">
        <v>10</v>
      </c>
      <c r="G6137" s="201">
        <v>0.02</v>
      </c>
      <c r="H6137" s="62">
        <v>196000</v>
      </c>
      <c r="I6137" s="203">
        <f>G6137*H6137</f>
        <v>3920</v>
      </c>
    </row>
    <row r="6138" spans="1:10" ht="15" customHeight="1">
      <c r="A6138" s="333"/>
      <c r="C6138" s="199">
        <v>4</v>
      </c>
      <c r="D6138" s="195" t="s">
        <v>31</v>
      </c>
      <c r="E6138" s="195"/>
      <c r="F6138" s="200" t="s">
        <v>10</v>
      </c>
      <c r="G6138" s="201">
        <v>6.7000000000000002E-3</v>
      </c>
      <c r="H6138" s="62">
        <v>206000</v>
      </c>
      <c r="I6138" s="203">
        <f>G6138*H6138</f>
        <v>1380.2</v>
      </c>
    </row>
    <row r="6139" spans="1:10" ht="15" customHeight="1">
      <c r="A6139" s="333"/>
      <c r="C6139" s="204" t="s">
        <v>708</v>
      </c>
      <c r="D6139" s="215"/>
      <c r="E6139" s="215"/>
      <c r="F6139" s="216"/>
      <c r="G6139" s="653"/>
      <c r="H6139" s="654"/>
      <c r="I6139" s="208">
        <f>SUM(I6135:I6138)</f>
        <v>112900.2</v>
      </c>
    </row>
    <row r="6140" spans="1:10" ht="15" customHeight="1">
      <c r="A6140" s="333"/>
      <c r="C6140" s="193" t="s">
        <v>72</v>
      </c>
      <c r="D6140" s="194" t="s">
        <v>73</v>
      </c>
      <c r="E6140" s="194"/>
      <c r="F6140" s="196"/>
      <c r="G6140" s="196"/>
      <c r="H6140" s="196"/>
      <c r="I6140" s="464"/>
    </row>
    <row r="6141" spans="1:10" ht="15" customHeight="1">
      <c r="A6141" s="333"/>
      <c r="C6141" s="199">
        <v>1</v>
      </c>
      <c r="D6141" s="195" t="s">
        <v>342</v>
      </c>
      <c r="E6141" s="195"/>
      <c r="F6141" s="200" t="s">
        <v>193</v>
      </c>
      <c r="G6141" s="326">
        <v>3.5</v>
      </c>
      <c r="H6141" s="202">
        <v>1</v>
      </c>
      <c r="I6141" s="203">
        <f>G6141*H6141</f>
        <v>3.5</v>
      </c>
    </row>
    <row r="6142" spans="1:10" ht="15" customHeight="1">
      <c r="A6142" s="333"/>
      <c r="C6142" s="199">
        <v>2</v>
      </c>
      <c r="D6142" s="195" t="s">
        <v>1766</v>
      </c>
      <c r="E6142" s="195"/>
      <c r="F6142" s="200" t="s">
        <v>120</v>
      </c>
      <c r="G6142" s="326">
        <v>0.05</v>
      </c>
      <c r="H6142" s="202">
        <v>1</v>
      </c>
      <c r="I6142" s="203">
        <f>G6142*H6142</f>
        <v>0.05</v>
      </c>
    </row>
    <row r="6143" spans="1:10" ht="15" customHeight="1">
      <c r="A6143" s="333"/>
      <c r="C6143" s="199">
        <v>3</v>
      </c>
      <c r="D6143" s="195" t="s">
        <v>1382</v>
      </c>
      <c r="E6143" s="195"/>
      <c r="F6143" s="200" t="s">
        <v>120</v>
      </c>
      <c r="G6143" s="326">
        <v>10.8</v>
      </c>
      <c r="H6143" s="202">
        <v>1</v>
      </c>
      <c r="I6143" s="203">
        <f>G6143*H6143</f>
        <v>10.8</v>
      </c>
    </row>
    <row r="6144" spans="1:10" ht="15" customHeight="1">
      <c r="A6144" s="333"/>
      <c r="C6144" s="199">
        <v>4</v>
      </c>
      <c r="D6144" s="213" t="s">
        <v>1405</v>
      </c>
      <c r="E6144" s="213"/>
      <c r="F6144" s="200" t="s">
        <v>79</v>
      </c>
      <c r="G6144" s="326">
        <v>3.2000000000000001E-2</v>
      </c>
      <c r="H6144" s="202">
        <v>1</v>
      </c>
      <c r="I6144" s="203">
        <f>G6144*H6144</f>
        <v>3.2000000000000001E-2</v>
      </c>
    </row>
    <row r="6145" spans="1:10" ht="15" customHeight="1">
      <c r="A6145" s="333"/>
      <c r="C6145" s="199">
        <v>5</v>
      </c>
      <c r="D6145" s="195" t="s">
        <v>267</v>
      </c>
      <c r="E6145" s="195"/>
      <c r="F6145" s="200" t="s">
        <v>120</v>
      </c>
      <c r="G6145" s="326">
        <v>1</v>
      </c>
      <c r="H6145" s="202">
        <v>1</v>
      </c>
      <c r="I6145" s="203">
        <f>G6145*H6145</f>
        <v>1</v>
      </c>
    </row>
    <row r="6146" spans="1:10" ht="15" customHeight="1">
      <c r="A6146" s="333"/>
      <c r="C6146" s="204" t="s">
        <v>85</v>
      </c>
      <c r="D6146" s="215"/>
      <c r="E6146" s="215"/>
      <c r="F6146" s="216"/>
      <c r="G6146" s="216"/>
      <c r="H6146" s="466"/>
      <c r="I6146" s="208">
        <f>SUM(I6141:I6145)</f>
        <v>15.382000000000001</v>
      </c>
    </row>
    <row r="6147" spans="1:10" ht="15" customHeight="1">
      <c r="A6147" s="333"/>
      <c r="C6147" s="193" t="s">
        <v>86</v>
      </c>
      <c r="D6147" s="194" t="s">
        <v>87</v>
      </c>
      <c r="E6147" s="194"/>
      <c r="F6147" s="196"/>
      <c r="G6147" s="196"/>
      <c r="H6147" s="196"/>
      <c r="I6147" s="464"/>
    </row>
    <row r="6148" spans="1:10" ht="15" customHeight="1">
      <c r="A6148" s="333"/>
      <c r="C6148" s="204" t="s">
        <v>88</v>
      </c>
      <c r="D6148" s="215"/>
      <c r="E6148" s="215"/>
      <c r="F6148" s="216"/>
      <c r="G6148" s="216"/>
      <c r="H6148" s="466"/>
      <c r="I6148" s="467">
        <v>0</v>
      </c>
    </row>
    <row r="6149" spans="1:10" ht="15" customHeight="1">
      <c r="A6149" s="333"/>
      <c r="B6149" s="113"/>
      <c r="C6149" s="220" t="s">
        <v>89</v>
      </c>
      <c r="D6149" s="221" t="s">
        <v>90</v>
      </c>
      <c r="E6149" s="682"/>
      <c r="F6149" s="222"/>
      <c r="G6149" s="222"/>
      <c r="H6149" s="776"/>
      <c r="I6149" s="777">
        <f>I6148+I6146+I6139</f>
        <v>112915.58199999999</v>
      </c>
      <c r="J6149" s="47"/>
    </row>
    <row r="6150" spans="1:10" ht="15" customHeight="1">
      <c r="A6150" s="333"/>
      <c r="C6150" s="227" t="s">
        <v>91</v>
      </c>
      <c r="D6150" s="228" t="s">
        <v>977</v>
      </c>
      <c r="E6150" s="684"/>
      <c r="F6150" s="229"/>
      <c r="G6150" s="313"/>
      <c r="H6150" s="226">
        <f>$M$3</f>
        <v>0.1</v>
      </c>
      <c r="I6150" s="224">
        <f>I6149*H6150</f>
        <v>11291.558199999999</v>
      </c>
    </row>
    <row r="6151" spans="1:10" ht="15" customHeight="1">
      <c r="A6151" s="333"/>
      <c r="C6151" s="316" t="s">
        <v>93</v>
      </c>
      <c r="D6151" s="317" t="s">
        <v>94</v>
      </c>
      <c r="E6151" s="323"/>
      <c r="F6151" s="244"/>
      <c r="G6151" s="244"/>
      <c r="H6151" s="399"/>
      <c r="I6151" s="303">
        <f>SUM(I6149:I6150)</f>
        <v>124207.14019999999</v>
      </c>
    </row>
    <row r="6152" spans="1:10" ht="15" customHeight="1">
      <c r="A6152" s="333"/>
      <c r="C6152" s="942"/>
      <c r="D6152" s="581"/>
      <c r="E6152" s="581"/>
      <c r="F6152" s="581"/>
      <c r="G6152" s="581"/>
      <c r="H6152" s="581"/>
      <c r="I6152" s="582"/>
    </row>
    <row r="6153" spans="1:10" ht="15" customHeight="1">
      <c r="A6153" s="333"/>
      <c r="C6153" s="553" t="s">
        <v>1767</v>
      </c>
      <c r="D6153" s="580" t="s">
        <v>1768</v>
      </c>
      <c r="E6153" s="580"/>
      <c r="F6153" s="581"/>
      <c r="G6153" s="581"/>
      <c r="H6153" s="581"/>
      <c r="I6153" s="582"/>
    </row>
    <row r="6154" spans="1:10" ht="15" customHeight="1">
      <c r="A6154" s="333"/>
      <c r="C6154" s="184" t="s">
        <v>1769</v>
      </c>
      <c r="D6154" s="1320" t="s">
        <v>1770</v>
      </c>
      <c r="E6154" s="1321"/>
      <c r="F6154" s="1321"/>
      <c r="G6154" s="1321"/>
      <c r="H6154" s="1322"/>
      <c r="I6154" s="188">
        <f>ROUNDDOWN(I6170,-2)</f>
        <v>44600</v>
      </c>
    </row>
    <row r="6155" spans="1:10" ht="15" customHeight="1">
      <c r="A6155" s="333"/>
      <c r="C6155" s="189" t="s">
        <v>65</v>
      </c>
      <c r="D6155" s="190" t="s">
        <v>66</v>
      </c>
      <c r="E6155" s="190"/>
      <c r="F6155" s="190" t="s">
        <v>669</v>
      </c>
      <c r="G6155" s="190" t="s">
        <v>67</v>
      </c>
      <c r="H6155" s="190" t="s">
        <v>670</v>
      </c>
      <c r="I6155" s="482" t="s">
        <v>671</v>
      </c>
    </row>
    <row r="6156" spans="1:10" ht="15" customHeight="1">
      <c r="A6156" s="333"/>
      <c r="C6156" s="193" t="s">
        <v>69</v>
      </c>
      <c r="D6156" s="194" t="s">
        <v>672</v>
      </c>
      <c r="E6156" s="194"/>
      <c r="F6156" s="717"/>
      <c r="G6156" s="717"/>
      <c r="H6156" s="717"/>
      <c r="I6156" s="591"/>
    </row>
    <row r="6157" spans="1:10" ht="15" customHeight="1">
      <c r="A6157" s="333"/>
      <c r="C6157" s="199">
        <v>1</v>
      </c>
      <c r="D6157" s="195" t="s">
        <v>8</v>
      </c>
      <c r="E6157" s="195"/>
      <c r="F6157" s="200" t="s">
        <v>10</v>
      </c>
      <c r="G6157" s="201">
        <v>0.14000000000000001</v>
      </c>
      <c r="H6157" s="62">
        <v>176000</v>
      </c>
      <c r="I6157" s="203">
        <f>G6157*H6157</f>
        <v>24640.000000000004</v>
      </c>
    </row>
    <row r="6158" spans="1:10" ht="15" customHeight="1">
      <c r="A6158" s="333"/>
      <c r="C6158" s="199">
        <v>2</v>
      </c>
      <c r="D6158" s="195" t="s">
        <v>159</v>
      </c>
      <c r="E6158" s="195"/>
      <c r="F6158" s="200" t="s">
        <v>10</v>
      </c>
      <c r="G6158" s="201">
        <v>7.4999999999999997E-2</v>
      </c>
      <c r="H6158" s="62">
        <v>186000</v>
      </c>
      <c r="I6158" s="203">
        <f>G6158*H6158</f>
        <v>13950</v>
      </c>
    </row>
    <row r="6159" spans="1:10" ht="15" customHeight="1">
      <c r="A6159" s="333"/>
      <c r="C6159" s="199">
        <v>3</v>
      </c>
      <c r="D6159" s="195" t="s">
        <v>119</v>
      </c>
      <c r="E6159" s="195"/>
      <c r="F6159" s="200" t="s">
        <v>10</v>
      </c>
      <c r="G6159" s="201">
        <v>7.4999999999999997E-3</v>
      </c>
      <c r="H6159" s="62">
        <v>196000</v>
      </c>
      <c r="I6159" s="203">
        <f>G6159*H6159</f>
        <v>1470</v>
      </c>
    </row>
    <row r="6160" spans="1:10" ht="15" customHeight="1">
      <c r="A6160" s="333"/>
      <c r="C6160" s="199">
        <v>4</v>
      </c>
      <c r="D6160" s="195" t="s">
        <v>31</v>
      </c>
      <c r="E6160" s="195"/>
      <c r="F6160" s="200" t="s">
        <v>10</v>
      </c>
      <c r="G6160" s="201">
        <v>2.5000000000000001E-3</v>
      </c>
      <c r="H6160" s="62">
        <v>206000</v>
      </c>
      <c r="I6160" s="203">
        <f>G6160*H6160</f>
        <v>515</v>
      </c>
    </row>
    <row r="6161" spans="1:10" ht="15" customHeight="1">
      <c r="A6161" s="333"/>
      <c r="C6161" s="204" t="s">
        <v>708</v>
      </c>
      <c r="D6161" s="215"/>
      <c r="E6161" s="215"/>
      <c r="F6161" s="216"/>
      <c r="G6161" s="653"/>
      <c r="H6161" s="654"/>
      <c r="I6161" s="208">
        <f>SUM(I6157:I6160)</f>
        <v>40575</v>
      </c>
    </row>
    <row r="6162" spans="1:10" ht="15" customHeight="1">
      <c r="A6162" s="333"/>
      <c r="C6162" s="193" t="s">
        <v>72</v>
      </c>
      <c r="D6162" s="194" t="s">
        <v>73</v>
      </c>
      <c r="E6162" s="194"/>
      <c r="F6162" s="196"/>
      <c r="G6162" s="196"/>
      <c r="H6162" s="196"/>
      <c r="I6162" s="464"/>
    </row>
    <row r="6163" spans="1:10" ht="15" customHeight="1">
      <c r="A6163" s="333"/>
      <c r="C6163" s="199">
        <v>1</v>
      </c>
      <c r="D6163" s="195" t="s">
        <v>1771</v>
      </c>
      <c r="E6163" s="195"/>
      <c r="F6163" s="416" t="s">
        <v>664</v>
      </c>
      <c r="G6163" s="326">
        <v>0.5</v>
      </c>
      <c r="H6163" s="202">
        <v>1</v>
      </c>
      <c r="I6163" s="203">
        <f>G6163*H6163</f>
        <v>0.5</v>
      </c>
    </row>
    <row r="6164" spans="1:10" ht="15" customHeight="1">
      <c r="A6164" s="333"/>
      <c r="C6164" s="199">
        <v>2</v>
      </c>
      <c r="D6164" s="195" t="s">
        <v>331</v>
      </c>
      <c r="E6164" s="195"/>
      <c r="F6164" s="200" t="s">
        <v>120</v>
      </c>
      <c r="G6164" s="326">
        <v>0.12</v>
      </c>
      <c r="H6164" s="202">
        <v>1</v>
      </c>
      <c r="I6164" s="203">
        <f>G6164*H6164</f>
        <v>0.12</v>
      </c>
    </row>
    <row r="6165" spans="1:10" ht="15" customHeight="1">
      <c r="A6165" s="333"/>
      <c r="C6165" s="204" t="s">
        <v>85</v>
      </c>
      <c r="D6165" s="215"/>
      <c r="E6165" s="215"/>
      <c r="F6165" s="216"/>
      <c r="G6165" s="216"/>
      <c r="H6165" s="466"/>
      <c r="I6165" s="208">
        <f>SUM(I6163:I6164)</f>
        <v>0.62</v>
      </c>
    </row>
    <row r="6166" spans="1:10" ht="15" customHeight="1">
      <c r="A6166" s="333"/>
      <c r="C6166" s="193" t="s">
        <v>86</v>
      </c>
      <c r="D6166" s="194" t="s">
        <v>87</v>
      </c>
      <c r="E6166" s="194"/>
      <c r="F6166" s="196"/>
      <c r="G6166" s="196"/>
      <c r="H6166" s="196"/>
      <c r="I6166" s="464"/>
    </row>
    <row r="6167" spans="1:10" ht="15" customHeight="1">
      <c r="A6167" s="333"/>
      <c r="C6167" s="204" t="s">
        <v>88</v>
      </c>
      <c r="D6167" s="215"/>
      <c r="E6167" s="215"/>
      <c r="F6167" s="216"/>
      <c r="G6167" s="216"/>
      <c r="H6167" s="466"/>
      <c r="I6167" s="467">
        <v>0</v>
      </c>
    </row>
    <row r="6168" spans="1:10" ht="15" customHeight="1">
      <c r="A6168" s="333"/>
      <c r="B6168" s="113"/>
      <c r="C6168" s="220" t="s">
        <v>89</v>
      </c>
      <c r="D6168" s="221" t="s">
        <v>90</v>
      </c>
      <c r="E6168" s="682"/>
      <c r="F6168" s="222"/>
      <c r="G6168" s="222"/>
      <c r="H6168" s="776"/>
      <c r="I6168" s="777">
        <f>I6167+I6165+I6161</f>
        <v>40575.620000000003</v>
      </c>
      <c r="J6168" s="47"/>
    </row>
    <row r="6169" spans="1:10" ht="15" customHeight="1">
      <c r="A6169" s="333"/>
      <c r="C6169" s="227" t="s">
        <v>91</v>
      </c>
      <c r="D6169" s="228" t="s">
        <v>977</v>
      </c>
      <c r="E6169" s="684"/>
      <c r="F6169" s="229"/>
      <c r="G6169" s="313"/>
      <c r="H6169" s="226">
        <f>$M$3</f>
        <v>0.1</v>
      </c>
      <c r="I6169" s="224">
        <f>I6168*H6169</f>
        <v>4057.5620000000004</v>
      </c>
    </row>
    <row r="6170" spans="1:10" ht="15" customHeight="1">
      <c r="A6170" s="333"/>
      <c r="C6170" s="316" t="s">
        <v>93</v>
      </c>
      <c r="D6170" s="317" t="s">
        <v>94</v>
      </c>
      <c r="E6170" s="323"/>
      <c r="F6170" s="244"/>
      <c r="G6170" s="244"/>
      <c r="H6170" s="399"/>
      <c r="I6170" s="303">
        <f>SUM(I6168:I6169)</f>
        <v>44633.182000000001</v>
      </c>
    </row>
    <row r="6171" spans="1:10" ht="15" customHeight="1">
      <c r="A6171" s="333"/>
      <c r="C6171" s="1070"/>
      <c r="D6171" s="493"/>
      <c r="E6171" s="493"/>
      <c r="F6171" s="493"/>
      <c r="G6171" s="493"/>
      <c r="H6171" s="493"/>
      <c r="I6171" s="517"/>
    </row>
    <row r="6172" spans="1:10" ht="15" customHeight="1">
      <c r="A6172" s="333"/>
      <c r="C6172" s="290" t="s">
        <v>1772</v>
      </c>
      <c r="D6172" s="670" t="s">
        <v>1773</v>
      </c>
      <c r="E6172" s="675"/>
      <c r="F6172" s="668"/>
      <c r="G6172" s="668"/>
      <c r="H6172" s="668"/>
      <c r="I6172" s="188">
        <f>ROUNDDOWN(I6188,-2)</f>
        <v>44600</v>
      </c>
    </row>
    <row r="6173" spans="1:10" ht="15" customHeight="1">
      <c r="A6173" s="333"/>
      <c r="C6173" s="189" t="s">
        <v>65</v>
      </c>
      <c r="D6173" s="190" t="s">
        <v>66</v>
      </c>
      <c r="E6173" s="190"/>
      <c r="F6173" s="190" t="s">
        <v>669</v>
      </c>
      <c r="G6173" s="190" t="s">
        <v>67</v>
      </c>
      <c r="H6173" s="190" t="s">
        <v>670</v>
      </c>
      <c r="I6173" s="482" t="s">
        <v>671</v>
      </c>
    </row>
    <row r="6174" spans="1:10" ht="15" customHeight="1">
      <c r="A6174" s="333"/>
      <c r="C6174" s="193" t="s">
        <v>69</v>
      </c>
      <c r="D6174" s="194" t="s">
        <v>672</v>
      </c>
      <c r="E6174" s="194"/>
      <c r="F6174" s="717"/>
      <c r="G6174" s="717"/>
      <c r="H6174" s="717"/>
      <c r="I6174" s="591"/>
    </row>
    <row r="6175" spans="1:10" ht="15" customHeight="1">
      <c r="A6175" s="333"/>
      <c r="C6175" s="199">
        <v>1</v>
      </c>
      <c r="D6175" s="195" t="s">
        <v>8</v>
      </c>
      <c r="E6175" s="195"/>
      <c r="F6175" s="200" t="s">
        <v>10</v>
      </c>
      <c r="G6175" s="201">
        <v>0.14000000000000001</v>
      </c>
      <c r="H6175" s="62">
        <v>176000</v>
      </c>
      <c r="I6175" s="203">
        <f>G6175*H6175</f>
        <v>24640.000000000004</v>
      </c>
    </row>
    <row r="6176" spans="1:10" ht="15" customHeight="1">
      <c r="A6176" s="333"/>
      <c r="C6176" s="199">
        <v>2</v>
      </c>
      <c r="D6176" s="195" t="s">
        <v>159</v>
      </c>
      <c r="E6176" s="195"/>
      <c r="F6176" s="200" t="s">
        <v>10</v>
      </c>
      <c r="G6176" s="201">
        <v>7.4999999999999997E-2</v>
      </c>
      <c r="H6176" s="62">
        <v>186000</v>
      </c>
      <c r="I6176" s="203">
        <f>G6176*H6176</f>
        <v>13950</v>
      </c>
    </row>
    <row r="6177" spans="1:10" ht="15" customHeight="1">
      <c r="A6177" s="333"/>
      <c r="C6177" s="199">
        <v>3</v>
      </c>
      <c r="D6177" s="195" t="s">
        <v>119</v>
      </c>
      <c r="E6177" s="195"/>
      <c r="F6177" s="200" t="s">
        <v>10</v>
      </c>
      <c r="G6177" s="201">
        <v>7.4999999999999997E-3</v>
      </c>
      <c r="H6177" s="62">
        <v>196000</v>
      </c>
      <c r="I6177" s="203">
        <f>G6177*H6177</f>
        <v>1470</v>
      </c>
    </row>
    <row r="6178" spans="1:10" ht="15" customHeight="1">
      <c r="A6178" s="333"/>
      <c r="C6178" s="199">
        <v>4</v>
      </c>
      <c r="D6178" s="195" t="s">
        <v>31</v>
      </c>
      <c r="E6178" s="195"/>
      <c r="F6178" s="200" t="s">
        <v>10</v>
      </c>
      <c r="G6178" s="201">
        <v>2.5000000000000001E-3</v>
      </c>
      <c r="H6178" s="62">
        <v>206000</v>
      </c>
      <c r="I6178" s="203">
        <f>G6178*H6178</f>
        <v>515</v>
      </c>
    </row>
    <row r="6179" spans="1:10" ht="15" customHeight="1">
      <c r="A6179" s="333"/>
      <c r="C6179" s="204" t="s">
        <v>708</v>
      </c>
      <c r="D6179" s="215"/>
      <c r="E6179" s="215"/>
      <c r="F6179" s="216"/>
      <c r="G6179" s="653"/>
      <c r="H6179" s="654"/>
      <c r="I6179" s="208">
        <f>SUM(I6175:I6178)</f>
        <v>40575</v>
      </c>
    </row>
    <row r="6180" spans="1:10" ht="15" customHeight="1">
      <c r="A6180" s="333"/>
      <c r="C6180" s="193" t="s">
        <v>72</v>
      </c>
      <c r="D6180" s="194" t="s">
        <v>73</v>
      </c>
      <c r="E6180" s="194"/>
      <c r="F6180" s="196"/>
      <c r="G6180" s="196"/>
      <c r="H6180" s="196"/>
      <c r="I6180" s="464"/>
    </row>
    <row r="6181" spans="1:10" ht="15" customHeight="1">
      <c r="A6181" s="333"/>
      <c r="C6181" s="199">
        <v>1</v>
      </c>
      <c r="D6181" s="195" t="s">
        <v>1774</v>
      </c>
      <c r="E6181" s="195"/>
      <c r="F6181" s="200" t="s">
        <v>664</v>
      </c>
      <c r="G6181" s="326">
        <v>0.6</v>
      </c>
      <c r="H6181" s="202">
        <v>1</v>
      </c>
      <c r="I6181" s="203">
        <f>G6181*H6181</f>
        <v>0.6</v>
      </c>
    </row>
    <row r="6182" spans="1:10" ht="15" customHeight="1">
      <c r="A6182" s="333"/>
      <c r="C6182" s="199">
        <v>2</v>
      </c>
      <c r="D6182" s="195" t="s">
        <v>331</v>
      </c>
      <c r="E6182" s="195"/>
      <c r="F6182" s="200" t="s">
        <v>120</v>
      </c>
      <c r="G6182" s="326">
        <v>0.12</v>
      </c>
      <c r="H6182" s="202">
        <v>1</v>
      </c>
      <c r="I6182" s="203">
        <f>G6182*H6182</f>
        <v>0.12</v>
      </c>
    </row>
    <row r="6183" spans="1:10" ht="15" customHeight="1">
      <c r="A6183" s="333"/>
      <c r="C6183" s="204" t="s">
        <v>85</v>
      </c>
      <c r="D6183" s="215"/>
      <c r="E6183" s="215"/>
      <c r="F6183" s="216"/>
      <c r="G6183" s="216"/>
      <c r="H6183" s="466"/>
      <c r="I6183" s="208">
        <f>SUM(I6181:I6182)</f>
        <v>0.72</v>
      </c>
    </row>
    <row r="6184" spans="1:10" ht="15" customHeight="1">
      <c r="A6184" s="333"/>
      <c r="C6184" s="193" t="s">
        <v>86</v>
      </c>
      <c r="D6184" s="194" t="s">
        <v>87</v>
      </c>
      <c r="E6184" s="194"/>
      <c r="F6184" s="196"/>
      <c r="G6184" s="196"/>
      <c r="H6184" s="196"/>
      <c r="I6184" s="464"/>
    </row>
    <row r="6185" spans="1:10" ht="15" customHeight="1">
      <c r="A6185" s="333"/>
      <c r="C6185" s="204" t="s">
        <v>88</v>
      </c>
      <c r="D6185" s="215"/>
      <c r="E6185" s="215"/>
      <c r="F6185" s="216"/>
      <c r="G6185" s="216"/>
      <c r="H6185" s="466"/>
      <c r="I6185" s="467">
        <v>0</v>
      </c>
    </row>
    <row r="6186" spans="1:10" ht="15" customHeight="1">
      <c r="A6186" s="333"/>
      <c r="C6186" s="220" t="s">
        <v>89</v>
      </c>
      <c r="D6186" s="221" t="s">
        <v>90</v>
      </c>
      <c r="E6186" s="682"/>
      <c r="F6186" s="222"/>
      <c r="G6186" s="222"/>
      <c r="H6186" s="776"/>
      <c r="I6186" s="777">
        <f>I6185+I6183+I6179</f>
        <v>40575.72</v>
      </c>
    </row>
    <row r="6187" spans="1:10" ht="15" customHeight="1">
      <c r="A6187" s="333"/>
      <c r="B6187" s="113"/>
      <c r="C6187" s="227" t="s">
        <v>91</v>
      </c>
      <c r="D6187" s="228" t="s">
        <v>977</v>
      </c>
      <c r="E6187" s="684"/>
      <c r="F6187" s="229"/>
      <c r="G6187" s="313"/>
      <c r="H6187" s="226">
        <f>$M$3</f>
        <v>0.1</v>
      </c>
      <c r="I6187" s="224">
        <f>I6186*H6187</f>
        <v>4057.5720000000001</v>
      </c>
      <c r="J6187" s="47"/>
    </row>
    <row r="6188" spans="1:10" ht="15" customHeight="1">
      <c r="A6188" s="333"/>
      <c r="C6188" s="316" t="s">
        <v>93</v>
      </c>
      <c r="D6188" s="317" t="s">
        <v>94</v>
      </c>
      <c r="E6188" s="323"/>
      <c r="F6188" s="244"/>
      <c r="G6188" s="244"/>
      <c r="H6188" s="399"/>
      <c r="I6188" s="303">
        <f>SUM(I6186:I6187)</f>
        <v>44633.292000000001</v>
      </c>
    </row>
    <row r="6189" spans="1:10" ht="15" customHeight="1">
      <c r="A6189" s="333"/>
      <c r="C6189" s="1070"/>
      <c r="D6189" s="493"/>
      <c r="E6189" s="493"/>
      <c r="F6189" s="493"/>
      <c r="G6189" s="493"/>
      <c r="H6189" s="493"/>
      <c r="I6189" s="517"/>
    </row>
    <row r="6190" spans="1:10" ht="15" customHeight="1">
      <c r="A6190" s="333"/>
      <c r="C6190" s="290" t="s">
        <v>1775</v>
      </c>
      <c r="D6190" s="670" t="s">
        <v>1776</v>
      </c>
      <c r="E6190" s="675"/>
      <c r="F6190" s="668"/>
      <c r="G6190" s="668"/>
      <c r="H6190" s="668"/>
      <c r="I6190" s="188">
        <f>ROUNDDOWN(I6206,-2)</f>
        <v>43400</v>
      </c>
    </row>
    <row r="6191" spans="1:10" ht="15" customHeight="1">
      <c r="A6191" s="333"/>
      <c r="C6191" s="189" t="s">
        <v>65</v>
      </c>
      <c r="D6191" s="190" t="s">
        <v>66</v>
      </c>
      <c r="E6191" s="190"/>
      <c r="F6191" s="190" t="s">
        <v>669</v>
      </c>
      <c r="G6191" s="190" t="s">
        <v>67</v>
      </c>
      <c r="H6191" s="190" t="s">
        <v>670</v>
      </c>
      <c r="I6191" s="482" t="s">
        <v>671</v>
      </c>
    </row>
    <row r="6192" spans="1:10" ht="15" customHeight="1">
      <c r="A6192" s="333"/>
      <c r="C6192" s="193" t="s">
        <v>69</v>
      </c>
      <c r="D6192" s="194" t="s">
        <v>672</v>
      </c>
      <c r="E6192" s="194"/>
      <c r="F6192" s="717"/>
      <c r="G6192" s="717"/>
      <c r="H6192" s="717"/>
      <c r="I6192" s="591"/>
    </row>
    <row r="6193" spans="1:10" ht="15" customHeight="1">
      <c r="A6193" s="333"/>
      <c r="C6193" s="199">
        <v>1</v>
      </c>
      <c r="D6193" s="195" t="s">
        <v>8</v>
      </c>
      <c r="E6193" s="195"/>
      <c r="F6193" s="200" t="s">
        <v>10</v>
      </c>
      <c r="G6193" s="201">
        <v>0.14000000000000001</v>
      </c>
      <c r="H6193" s="62">
        <v>176000</v>
      </c>
      <c r="I6193" s="203">
        <f>G6193*H6193</f>
        <v>24640.000000000004</v>
      </c>
    </row>
    <row r="6194" spans="1:10" ht="15" customHeight="1">
      <c r="A6194" s="333"/>
      <c r="C6194" s="199">
        <v>2</v>
      </c>
      <c r="D6194" s="195" t="s">
        <v>159</v>
      </c>
      <c r="E6194" s="195"/>
      <c r="F6194" s="200" t="s">
        <v>10</v>
      </c>
      <c r="G6194" s="201">
        <v>7.0000000000000007E-2</v>
      </c>
      <c r="H6194" s="62">
        <v>186000</v>
      </c>
      <c r="I6194" s="203">
        <f>G6194*H6194</f>
        <v>13020.000000000002</v>
      </c>
    </row>
    <row r="6195" spans="1:10" ht="15" customHeight="1">
      <c r="A6195" s="333"/>
      <c r="C6195" s="199">
        <v>3</v>
      </c>
      <c r="D6195" s="195" t="s">
        <v>119</v>
      </c>
      <c r="E6195" s="195"/>
      <c r="F6195" s="200" t="s">
        <v>10</v>
      </c>
      <c r="G6195" s="201">
        <v>7.0000000000000001E-3</v>
      </c>
      <c r="H6195" s="62">
        <v>196000</v>
      </c>
      <c r="I6195" s="203">
        <f>G6195*H6195</f>
        <v>1372</v>
      </c>
    </row>
    <row r="6196" spans="1:10" ht="15" customHeight="1">
      <c r="A6196" s="333"/>
      <c r="C6196" s="199">
        <v>4</v>
      </c>
      <c r="D6196" s="195" t="s">
        <v>31</v>
      </c>
      <c r="E6196" s="195"/>
      <c r="F6196" s="200" t="s">
        <v>10</v>
      </c>
      <c r="G6196" s="201">
        <v>2.3E-3</v>
      </c>
      <c r="H6196" s="62">
        <v>206000</v>
      </c>
      <c r="I6196" s="203">
        <f>G6196*H6196</f>
        <v>473.8</v>
      </c>
    </row>
    <row r="6197" spans="1:10" ht="15" customHeight="1">
      <c r="A6197" s="333"/>
      <c r="C6197" s="204" t="s">
        <v>708</v>
      </c>
      <c r="D6197" s="215"/>
      <c r="E6197" s="215"/>
      <c r="F6197" s="216"/>
      <c r="G6197" s="653"/>
      <c r="H6197" s="654"/>
      <c r="I6197" s="208">
        <f>SUM(I6193:I6196)</f>
        <v>39505.80000000001</v>
      </c>
    </row>
    <row r="6198" spans="1:10" ht="15" customHeight="1">
      <c r="A6198" s="333"/>
      <c r="C6198" s="193" t="s">
        <v>72</v>
      </c>
      <c r="D6198" s="194" t="s">
        <v>73</v>
      </c>
      <c r="E6198" s="194"/>
      <c r="F6198" s="196"/>
      <c r="G6198" s="196"/>
      <c r="H6198" s="196"/>
      <c r="I6198" s="464"/>
    </row>
    <row r="6199" spans="1:10" ht="15" customHeight="1">
      <c r="A6199" s="333"/>
      <c r="C6199" s="199">
        <v>1</v>
      </c>
      <c r="D6199" s="195" t="s">
        <v>1777</v>
      </c>
      <c r="E6199" s="195"/>
      <c r="F6199" s="200" t="s">
        <v>664</v>
      </c>
      <c r="G6199" s="326">
        <v>0.6</v>
      </c>
      <c r="H6199" s="202">
        <v>1</v>
      </c>
      <c r="I6199" s="203">
        <f>G6199*H6199</f>
        <v>0.6</v>
      </c>
    </row>
    <row r="6200" spans="1:10" ht="15" customHeight="1">
      <c r="A6200" s="333"/>
      <c r="C6200" s="199">
        <v>2</v>
      </c>
      <c r="D6200" s="195" t="s">
        <v>331</v>
      </c>
      <c r="E6200" s="195"/>
      <c r="F6200" s="200" t="s">
        <v>120</v>
      </c>
      <c r="G6200" s="326">
        <v>0.12</v>
      </c>
      <c r="H6200" s="202">
        <v>1</v>
      </c>
      <c r="I6200" s="203">
        <f>G6200*H6200</f>
        <v>0.12</v>
      </c>
    </row>
    <row r="6201" spans="1:10" ht="15" customHeight="1">
      <c r="A6201" s="333"/>
      <c r="C6201" s="204" t="s">
        <v>85</v>
      </c>
      <c r="D6201" s="215"/>
      <c r="E6201" s="215"/>
      <c r="F6201" s="216"/>
      <c r="G6201" s="216"/>
      <c r="H6201" s="466"/>
      <c r="I6201" s="208">
        <f>SUM(I6199:I6200)</f>
        <v>0.72</v>
      </c>
    </row>
    <row r="6202" spans="1:10" ht="15" customHeight="1">
      <c r="A6202" s="333"/>
      <c r="C6202" s="193" t="s">
        <v>86</v>
      </c>
      <c r="D6202" s="194" t="s">
        <v>87</v>
      </c>
      <c r="E6202" s="194"/>
      <c r="F6202" s="196"/>
      <c r="G6202" s="196"/>
      <c r="H6202" s="196"/>
      <c r="I6202" s="464"/>
    </row>
    <row r="6203" spans="1:10" ht="15" customHeight="1">
      <c r="A6203" s="333"/>
      <c r="C6203" s="204" t="s">
        <v>88</v>
      </c>
      <c r="D6203" s="215"/>
      <c r="E6203" s="215"/>
      <c r="F6203" s="216"/>
      <c r="G6203" s="216"/>
      <c r="H6203" s="466"/>
      <c r="I6203" s="467">
        <v>0</v>
      </c>
    </row>
    <row r="6204" spans="1:10" ht="15" customHeight="1">
      <c r="A6204" s="333"/>
      <c r="C6204" s="220" t="s">
        <v>89</v>
      </c>
      <c r="D6204" s="221" t="s">
        <v>90</v>
      </c>
      <c r="E6204" s="682"/>
      <c r="F6204" s="222"/>
      <c r="G6204" s="222"/>
      <c r="H6204" s="776"/>
      <c r="I6204" s="777">
        <f>I6203+I6201+I6197</f>
        <v>39506.520000000011</v>
      </c>
    </row>
    <row r="6205" spans="1:10" ht="15" customHeight="1">
      <c r="A6205" s="333"/>
      <c r="C6205" s="220" t="s">
        <v>91</v>
      </c>
      <c r="D6205" s="221" t="s">
        <v>977</v>
      </c>
      <c r="E6205" s="682"/>
      <c r="F6205" s="222"/>
      <c r="G6205" s="225"/>
      <c r="H6205" s="226">
        <f>$M$3</f>
        <v>0.1</v>
      </c>
      <c r="I6205" s="224">
        <f>I6204*H6205</f>
        <v>3950.6520000000014</v>
      </c>
    </row>
    <row r="6206" spans="1:10" ht="15" customHeight="1">
      <c r="A6206" s="333"/>
      <c r="B6206" s="113"/>
      <c r="C6206" s="227" t="s">
        <v>93</v>
      </c>
      <c r="D6206" s="228" t="s">
        <v>94</v>
      </c>
      <c r="E6206" s="684"/>
      <c r="F6206" s="229"/>
      <c r="G6206" s="229"/>
      <c r="H6206" s="399"/>
      <c r="I6206" s="303">
        <f>SUM(I6204:I6205)</f>
        <v>43457.172000000013</v>
      </c>
      <c r="J6206" s="47"/>
    </row>
    <row r="6207" spans="1:10" ht="15" customHeight="1">
      <c r="A6207" s="333"/>
      <c r="C6207" s="943"/>
      <c r="D6207" s="244"/>
      <c r="E6207" s="244"/>
      <c r="F6207" s="244"/>
      <c r="G6207" s="244"/>
      <c r="H6207" s="244"/>
      <c r="I6207" s="245"/>
    </row>
    <row r="6208" spans="1:10" ht="15" customHeight="1">
      <c r="A6208" s="333"/>
      <c r="C6208" s="290" t="s">
        <v>1778</v>
      </c>
      <c r="D6208" s="670" t="s">
        <v>1779</v>
      </c>
      <c r="E6208" s="675"/>
      <c r="F6208" s="668"/>
      <c r="G6208" s="668"/>
      <c r="H6208" s="669"/>
      <c r="I6208" s="188">
        <f>ROUNDDOWN(I6224,-2)</f>
        <v>43400</v>
      </c>
    </row>
    <row r="6209" spans="1:10" ht="15" customHeight="1">
      <c r="A6209" s="333"/>
      <c r="C6209" s="452" t="s">
        <v>65</v>
      </c>
      <c r="D6209" s="294" t="s">
        <v>66</v>
      </c>
      <c r="E6209" s="294"/>
      <c r="F6209" s="294" t="s">
        <v>669</v>
      </c>
      <c r="G6209" s="294" t="s">
        <v>67</v>
      </c>
      <c r="H6209" s="294" t="s">
        <v>670</v>
      </c>
      <c r="I6209" s="939" t="s">
        <v>671</v>
      </c>
    </row>
    <row r="6210" spans="1:10" ht="15" customHeight="1">
      <c r="A6210" s="333"/>
      <c r="C6210" s="280" t="s">
        <v>69</v>
      </c>
      <c r="D6210" s="281" t="s">
        <v>672</v>
      </c>
      <c r="E6210" s="281"/>
      <c r="F6210" s="940"/>
      <c r="G6210" s="940"/>
      <c r="H6210" s="940"/>
      <c r="I6210" s="941"/>
    </row>
    <row r="6211" spans="1:10" ht="15" customHeight="1">
      <c r="A6211" s="333"/>
      <c r="C6211" s="199">
        <v>1</v>
      </c>
      <c r="D6211" s="195" t="s">
        <v>8</v>
      </c>
      <c r="E6211" s="195"/>
      <c r="F6211" s="200" t="s">
        <v>10</v>
      </c>
      <c r="G6211" s="201">
        <v>0.14000000000000001</v>
      </c>
      <c r="H6211" s="62">
        <v>176000</v>
      </c>
      <c r="I6211" s="203">
        <f>G6211*H6211</f>
        <v>24640.000000000004</v>
      </c>
    </row>
    <row r="6212" spans="1:10" ht="15" customHeight="1">
      <c r="A6212" s="333"/>
      <c r="C6212" s="199">
        <v>2</v>
      </c>
      <c r="D6212" s="195" t="s">
        <v>159</v>
      </c>
      <c r="E6212" s="195"/>
      <c r="F6212" s="200" t="s">
        <v>10</v>
      </c>
      <c r="G6212" s="201">
        <v>7.0000000000000007E-2</v>
      </c>
      <c r="H6212" s="62">
        <v>186000</v>
      </c>
      <c r="I6212" s="203">
        <f>G6212*H6212</f>
        <v>13020.000000000002</v>
      </c>
    </row>
    <row r="6213" spans="1:10" ht="15" customHeight="1">
      <c r="A6213" s="333"/>
      <c r="C6213" s="199">
        <v>3</v>
      </c>
      <c r="D6213" s="195" t="s">
        <v>119</v>
      </c>
      <c r="E6213" s="195"/>
      <c r="F6213" s="200" t="s">
        <v>10</v>
      </c>
      <c r="G6213" s="201">
        <v>7.0000000000000001E-3</v>
      </c>
      <c r="H6213" s="62">
        <v>196000</v>
      </c>
      <c r="I6213" s="203">
        <f>G6213*H6213</f>
        <v>1372</v>
      </c>
    </row>
    <row r="6214" spans="1:10" ht="15" customHeight="1">
      <c r="A6214" s="333"/>
      <c r="C6214" s="199">
        <v>4</v>
      </c>
      <c r="D6214" s="195" t="s">
        <v>31</v>
      </c>
      <c r="E6214" s="195"/>
      <c r="F6214" s="200" t="s">
        <v>10</v>
      </c>
      <c r="G6214" s="201">
        <v>2.3E-3</v>
      </c>
      <c r="H6214" s="62">
        <v>206000</v>
      </c>
      <c r="I6214" s="203">
        <f>G6214*H6214</f>
        <v>473.8</v>
      </c>
    </row>
    <row r="6215" spans="1:10" ht="15" customHeight="1">
      <c r="A6215" s="333"/>
      <c r="C6215" s="204" t="s">
        <v>708</v>
      </c>
      <c r="D6215" s="215"/>
      <c r="E6215" s="215"/>
      <c r="F6215" s="216"/>
      <c r="G6215" s="653"/>
      <c r="H6215" s="654"/>
      <c r="I6215" s="208">
        <f>SUM(I6211:I6214)</f>
        <v>39505.80000000001</v>
      </c>
    </row>
    <row r="6216" spans="1:10" ht="15" customHeight="1">
      <c r="A6216" s="333"/>
      <c r="C6216" s="193" t="s">
        <v>72</v>
      </c>
      <c r="D6216" s="194" t="s">
        <v>73</v>
      </c>
      <c r="E6216" s="194"/>
      <c r="F6216" s="196"/>
      <c r="G6216" s="196"/>
      <c r="H6216" s="196"/>
      <c r="I6216" s="464"/>
    </row>
    <row r="6217" spans="1:10" ht="15" customHeight="1">
      <c r="A6217" s="333"/>
      <c r="C6217" s="199">
        <v>1</v>
      </c>
      <c r="D6217" s="195" t="s">
        <v>1780</v>
      </c>
      <c r="E6217" s="195"/>
      <c r="F6217" s="200" t="s">
        <v>664</v>
      </c>
      <c r="G6217" s="326">
        <v>0.75</v>
      </c>
      <c r="H6217" s="202">
        <v>1</v>
      </c>
      <c r="I6217" s="203">
        <f>G6217*H6217</f>
        <v>0.75</v>
      </c>
    </row>
    <row r="6218" spans="1:10" ht="15" customHeight="1">
      <c r="A6218" s="333"/>
      <c r="C6218" s="199">
        <v>2</v>
      </c>
      <c r="D6218" s="195" t="s">
        <v>331</v>
      </c>
      <c r="E6218" s="195"/>
      <c r="F6218" s="200" t="s">
        <v>120</v>
      </c>
      <c r="G6218" s="326">
        <v>0.12</v>
      </c>
      <c r="H6218" s="202">
        <v>1</v>
      </c>
      <c r="I6218" s="203">
        <f>G6218*H6218</f>
        <v>0.12</v>
      </c>
    </row>
    <row r="6219" spans="1:10" ht="15" customHeight="1">
      <c r="A6219" s="333"/>
      <c r="C6219" s="204" t="s">
        <v>85</v>
      </c>
      <c r="D6219" s="215"/>
      <c r="E6219" s="215"/>
      <c r="F6219" s="216"/>
      <c r="G6219" s="216"/>
      <c r="H6219" s="466"/>
      <c r="I6219" s="208">
        <f>SUM(I6217:I6218)</f>
        <v>0.87</v>
      </c>
    </row>
    <row r="6220" spans="1:10" ht="15" customHeight="1">
      <c r="A6220" s="333"/>
      <c r="C6220" s="193" t="s">
        <v>86</v>
      </c>
      <c r="D6220" s="194" t="s">
        <v>87</v>
      </c>
      <c r="E6220" s="194"/>
      <c r="F6220" s="196"/>
      <c r="G6220" s="196"/>
      <c r="H6220" s="196"/>
      <c r="I6220" s="464"/>
    </row>
    <row r="6221" spans="1:10" ht="15" customHeight="1">
      <c r="A6221" s="333"/>
      <c r="C6221" s="204" t="s">
        <v>88</v>
      </c>
      <c r="D6221" s="215"/>
      <c r="E6221" s="215"/>
      <c r="F6221" s="216"/>
      <c r="G6221" s="216"/>
      <c r="H6221" s="466"/>
      <c r="I6221" s="467">
        <v>0</v>
      </c>
    </row>
    <row r="6222" spans="1:10" ht="15" customHeight="1">
      <c r="A6222" s="333"/>
      <c r="C6222" s="220" t="s">
        <v>89</v>
      </c>
      <c r="D6222" s="221" t="s">
        <v>90</v>
      </c>
      <c r="E6222" s="682"/>
      <c r="F6222" s="222"/>
      <c r="G6222" s="222"/>
      <c r="H6222" s="776"/>
      <c r="I6222" s="777">
        <f>I6221+I6219+I6215</f>
        <v>39506.670000000013</v>
      </c>
    </row>
    <row r="6223" spans="1:10" ht="15" customHeight="1">
      <c r="A6223" s="333"/>
      <c r="C6223" s="227" t="s">
        <v>91</v>
      </c>
      <c r="D6223" s="228" t="s">
        <v>977</v>
      </c>
      <c r="E6223" s="684"/>
      <c r="F6223" s="229"/>
      <c r="G6223" s="313"/>
      <c r="H6223" s="226">
        <f>$M$3</f>
        <v>0.1</v>
      </c>
      <c r="I6223" s="224">
        <f>I6222*H6223</f>
        <v>3950.6670000000013</v>
      </c>
    </row>
    <row r="6224" spans="1:10" ht="15" customHeight="1">
      <c r="A6224" s="333"/>
      <c r="B6224" s="113"/>
      <c r="C6224" s="316" t="s">
        <v>93</v>
      </c>
      <c r="D6224" s="317" t="s">
        <v>94</v>
      </c>
      <c r="E6224" s="323"/>
      <c r="F6224" s="244"/>
      <c r="G6224" s="244"/>
      <c r="H6224" s="399"/>
      <c r="I6224" s="303">
        <f>SUM(I6222:I6223)</f>
        <v>43457.337000000014</v>
      </c>
      <c r="J6224" s="47"/>
    </row>
    <row r="6225" spans="1:9" ht="15" customHeight="1">
      <c r="A6225" s="333"/>
      <c r="C6225" s="942"/>
      <c r="D6225" s="581"/>
      <c r="E6225" s="581"/>
      <c r="F6225" s="581"/>
      <c r="G6225" s="581"/>
      <c r="H6225" s="581"/>
      <c r="I6225" s="582"/>
    </row>
    <row r="6226" spans="1:9" ht="15" customHeight="1">
      <c r="A6226" s="333"/>
      <c r="C6226" s="184" t="s">
        <v>1781</v>
      </c>
      <c r="D6226" s="675" t="s">
        <v>1782</v>
      </c>
      <c r="E6226" s="675"/>
      <c r="F6226" s="668"/>
      <c r="G6226" s="668"/>
      <c r="H6226" s="669"/>
      <c r="I6226" s="1076">
        <f>ROUNDDOWN(I6242,-2)</f>
        <v>43400</v>
      </c>
    </row>
    <row r="6227" spans="1:9" ht="15" customHeight="1">
      <c r="A6227" s="333"/>
      <c r="C6227" s="189" t="s">
        <v>65</v>
      </c>
      <c r="D6227" s="190" t="s">
        <v>66</v>
      </c>
      <c r="E6227" s="190"/>
      <c r="F6227" s="190" t="s">
        <v>669</v>
      </c>
      <c r="G6227" s="190" t="s">
        <v>67</v>
      </c>
      <c r="H6227" s="190" t="s">
        <v>670</v>
      </c>
      <c r="I6227" s="482" t="s">
        <v>671</v>
      </c>
    </row>
    <row r="6228" spans="1:9" ht="15" customHeight="1">
      <c r="A6228" s="333"/>
      <c r="C6228" s="193" t="s">
        <v>69</v>
      </c>
      <c r="D6228" s="194" t="s">
        <v>672</v>
      </c>
      <c r="E6228" s="194"/>
      <c r="F6228" s="717"/>
      <c r="G6228" s="717"/>
      <c r="H6228" s="717"/>
      <c r="I6228" s="591"/>
    </row>
    <row r="6229" spans="1:9" ht="15" customHeight="1">
      <c r="A6229" s="333"/>
      <c r="C6229" s="199">
        <v>1</v>
      </c>
      <c r="D6229" s="195" t="s">
        <v>8</v>
      </c>
      <c r="E6229" s="195"/>
      <c r="F6229" s="200" t="s">
        <v>10</v>
      </c>
      <c r="G6229" s="201">
        <v>0.14000000000000001</v>
      </c>
      <c r="H6229" s="62">
        <v>176000</v>
      </c>
      <c r="I6229" s="203">
        <f>G6229*H6229</f>
        <v>24640.000000000004</v>
      </c>
    </row>
    <row r="6230" spans="1:9" ht="15" customHeight="1">
      <c r="A6230" s="333"/>
      <c r="C6230" s="199">
        <v>2</v>
      </c>
      <c r="D6230" s="195" t="s">
        <v>159</v>
      </c>
      <c r="E6230" s="195"/>
      <c r="F6230" s="200" t="s">
        <v>10</v>
      </c>
      <c r="G6230" s="201">
        <v>7.0000000000000007E-2</v>
      </c>
      <c r="H6230" s="62">
        <v>186000</v>
      </c>
      <c r="I6230" s="203">
        <f>G6230*H6230</f>
        <v>13020.000000000002</v>
      </c>
    </row>
    <row r="6231" spans="1:9" ht="15" customHeight="1">
      <c r="A6231" s="333"/>
      <c r="C6231" s="199">
        <v>3</v>
      </c>
      <c r="D6231" s="195" t="s">
        <v>119</v>
      </c>
      <c r="E6231" s="195"/>
      <c r="F6231" s="200" t="s">
        <v>10</v>
      </c>
      <c r="G6231" s="201">
        <v>7.0000000000000001E-3</v>
      </c>
      <c r="H6231" s="62">
        <v>196000</v>
      </c>
      <c r="I6231" s="203">
        <f>G6231*H6231</f>
        <v>1372</v>
      </c>
    </row>
    <row r="6232" spans="1:9" ht="15" customHeight="1">
      <c r="A6232" s="333"/>
      <c r="C6232" s="199">
        <v>4</v>
      </c>
      <c r="D6232" s="195" t="s">
        <v>31</v>
      </c>
      <c r="E6232" s="195"/>
      <c r="F6232" s="200" t="s">
        <v>10</v>
      </c>
      <c r="G6232" s="201">
        <v>2.3E-3</v>
      </c>
      <c r="H6232" s="62">
        <v>206000</v>
      </c>
      <c r="I6232" s="203">
        <f>G6232*H6232</f>
        <v>473.8</v>
      </c>
    </row>
    <row r="6233" spans="1:9" ht="15" customHeight="1">
      <c r="A6233" s="333"/>
      <c r="C6233" s="204" t="s">
        <v>708</v>
      </c>
      <c r="D6233" s="215"/>
      <c r="E6233" s="215"/>
      <c r="F6233" s="216"/>
      <c r="G6233" s="653"/>
      <c r="H6233" s="654"/>
      <c r="I6233" s="208">
        <f>SUM(I6229:I6232)</f>
        <v>39505.80000000001</v>
      </c>
    </row>
    <row r="6234" spans="1:9" ht="15" customHeight="1">
      <c r="A6234" s="333"/>
      <c r="C6234" s="193" t="s">
        <v>72</v>
      </c>
      <c r="D6234" s="194" t="s">
        <v>73</v>
      </c>
      <c r="E6234" s="194"/>
      <c r="F6234" s="196"/>
      <c r="G6234" s="196"/>
      <c r="H6234" s="196"/>
      <c r="I6234" s="464"/>
    </row>
    <row r="6235" spans="1:9" ht="15" customHeight="1">
      <c r="A6235" s="333"/>
      <c r="C6235" s="199">
        <v>1</v>
      </c>
      <c r="D6235" s="195" t="s">
        <v>1783</v>
      </c>
      <c r="E6235" s="195"/>
      <c r="F6235" s="200" t="s">
        <v>664</v>
      </c>
      <c r="G6235" s="326">
        <v>0.42</v>
      </c>
      <c r="H6235" s="202">
        <v>1</v>
      </c>
      <c r="I6235" s="203">
        <f>G6235*H6235</f>
        <v>0.42</v>
      </c>
    </row>
    <row r="6236" spans="1:9" ht="15" customHeight="1">
      <c r="A6236" s="333"/>
      <c r="C6236" s="199">
        <v>2</v>
      </c>
      <c r="D6236" s="195" t="s">
        <v>331</v>
      </c>
      <c r="E6236" s="195"/>
      <c r="F6236" s="200" t="s">
        <v>120</v>
      </c>
      <c r="G6236" s="326">
        <v>0.12</v>
      </c>
      <c r="H6236" s="202">
        <v>1</v>
      </c>
      <c r="I6236" s="203">
        <f>G6236*H6236</f>
        <v>0.12</v>
      </c>
    </row>
    <row r="6237" spans="1:9" ht="15" customHeight="1">
      <c r="A6237" s="333"/>
      <c r="C6237" s="204" t="s">
        <v>85</v>
      </c>
      <c r="D6237" s="215"/>
      <c r="E6237" s="215"/>
      <c r="F6237" s="216"/>
      <c r="G6237" s="216"/>
      <c r="H6237" s="466"/>
      <c r="I6237" s="208">
        <f>SUM(I6235:I6236)</f>
        <v>0.54</v>
      </c>
    </row>
    <row r="6238" spans="1:9" ht="15" customHeight="1">
      <c r="A6238" s="333"/>
      <c r="C6238" s="193" t="s">
        <v>86</v>
      </c>
      <c r="D6238" s="194" t="s">
        <v>87</v>
      </c>
      <c r="E6238" s="194"/>
      <c r="F6238" s="196"/>
      <c r="G6238" s="196"/>
      <c r="H6238" s="196"/>
      <c r="I6238" s="464"/>
    </row>
    <row r="6239" spans="1:9" ht="15" customHeight="1">
      <c r="A6239" s="333"/>
      <c r="C6239" s="204" t="s">
        <v>88</v>
      </c>
      <c r="D6239" s="215"/>
      <c r="E6239" s="215"/>
      <c r="F6239" s="216"/>
      <c r="G6239" s="216"/>
      <c r="H6239" s="466"/>
      <c r="I6239" s="467">
        <v>0</v>
      </c>
    </row>
    <row r="6240" spans="1:9" ht="15" customHeight="1">
      <c r="A6240" s="333"/>
      <c r="C6240" s="220" t="s">
        <v>89</v>
      </c>
      <c r="D6240" s="221" t="s">
        <v>90</v>
      </c>
      <c r="E6240" s="682"/>
      <c r="F6240" s="222"/>
      <c r="G6240" s="222"/>
      <c r="H6240" s="776"/>
      <c r="I6240" s="777">
        <f>I6239+I6237+I6233</f>
        <v>39506.340000000011</v>
      </c>
    </row>
    <row r="6241" spans="1:10" ht="15" customHeight="1">
      <c r="A6241" s="333"/>
      <c r="C6241" s="227" t="s">
        <v>91</v>
      </c>
      <c r="D6241" s="228" t="s">
        <v>977</v>
      </c>
      <c r="E6241" s="684"/>
      <c r="F6241" s="229"/>
      <c r="G6241" s="313"/>
      <c r="H6241" s="226">
        <f>$M$3</f>
        <v>0.1</v>
      </c>
      <c r="I6241" s="224">
        <f>I6240*H6241</f>
        <v>3950.6340000000014</v>
      </c>
    </row>
    <row r="6242" spans="1:10" ht="15" customHeight="1">
      <c r="A6242" s="333"/>
      <c r="B6242" s="113"/>
      <c r="C6242" s="316" t="s">
        <v>93</v>
      </c>
      <c r="D6242" s="317" t="s">
        <v>94</v>
      </c>
      <c r="E6242" s="323"/>
      <c r="F6242" s="244"/>
      <c r="G6242" s="244"/>
      <c r="H6242" s="399"/>
      <c r="I6242" s="303">
        <f>SUM(I6240:I6241)</f>
        <v>43456.974000000009</v>
      </c>
      <c r="J6242" s="47"/>
    </row>
    <row r="6243" spans="1:10" ht="15" customHeight="1">
      <c r="A6243" s="333"/>
      <c r="C6243" s="942"/>
      <c r="D6243" s="581"/>
      <c r="E6243" s="581"/>
      <c r="F6243" s="581"/>
      <c r="G6243" s="581"/>
      <c r="H6243" s="581"/>
      <c r="I6243" s="582"/>
    </row>
    <row r="6244" spans="1:10" ht="15" customHeight="1">
      <c r="A6244" s="333"/>
      <c r="C6244" s="184" t="s">
        <v>1784</v>
      </c>
      <c r="D6244" s="670" t="s">
        <v>1785</v>
      </c>
      <c r="E6244" s="675"/>
      <c r="F6244" s="668"/>
      <c r="G6244" s="668"/>
      <c r="H6244" s="677"/>
      <c r="I6244" s="518">
        <f>ROUNDDOWN(I6260,-2)</f>
        <v>43400</v>
      </c>
    </row>
    <row r="6245" spans="1:10" ht="15" customHeight="1">
      <c r="A6245" s="333"/>
      <c r="C6245" s="189" t="s">
        <v>65</v>
      </c>
      <c r="D6245" s="190" t="s">
        <v>66</v>
      </c>
      <c r="E6245" s="190"/>
      <c r="F6245" s="190" t="s">
        <v>669</v>
      </c>
      <c r="G6245" s="190" t="s">
        <v>67</v>
      </c>
      <c r="H6245" s="190" t="s">
        <v>670</v>
      </c>
      <c r="I6245" s="482" t="s">
        <v>671</v>
      </c>
    </row>
    <row r="6246" spans="1:10" ht="15" customHeight="1">
      <c r="A6246" s="333"/>
      <c r="C6246" s="193" t="s">
        <v>69</v>
      </c>
      <c r="D6246" s="194" t="s">
        <v>672</v>
      </c>
      <c r="E6246" s="194"/>
      <c r="F6246" s="717"/>
      <c r="G6246" s="717"/>
      <c r="H6246" s="717"/>
      <c r="I6246" s="591"/>
    </row>
    <row r="6247" spans="1:10" ht="15" customHeight="1">
      <c r="A6247" s="333"/>
      <c r="C6247" s="199">
        <v>1</v>
      </c>
      <c r="D6247" s="195" t="s">
        <v>8</v>
      </c>
      <c r="E6247" s="195"/>
      <c r="F6247" s="200" t="s">
        <v>10</v>
      </c>
      <c r="G6247" s="201">
        <v>0.14000000000000001</v>
      </c>
      <c r="H6247" s="62">
        <v>176000</v>
      </c>
      <c r="I6247" s="203">
        <f>G6247*H6247</f>
        <v>24640.000000000004</v>
      </c>
    </row>
    <row r="6248" spans="1:10" ht="15" customHeight="1">
      <c r="A6248" s="333"/>
      <c r="C6248" s="199">
        <v>2</v>
      </c>
      <c r="D6248" s="195" t="s">
        <v>159</v>
      </c>
      <c r="E6248" s="195"/>
      <c r="F6248" s="200" t="s">
        <v>10</v>
      </c>
      <c r="G6248" s="201">
        <v>7.0000000000000007E-2</v>
      </c>
      <c r="H6248" s="62">
        <v>186000</v>
      </c>
      <c r="I6248" s="203">
        <f>G6248*H6248</f>
        <v>13020.000000000002</v>
      </c>
    </row>
    <row r="6249" spans="1:10" ht="15" customHeight="1">
      <c r="A6249" s="333"/>
      <c r="C6249" s="199">
        <v>3</v>
      </c>
      <c r="D6249" s="195" t="s">
        <v>119</v>
      </c>
      <c r="E6249" s="195"/>
      <c r="F6249" s="200" t="s">
        <v>10</v>
      </c>
      <c r="G6249" s="201">
        <v>7.0000000000000001E-3</v>
      </c>
      <c r="H6249" s="62">
        <v>196000</v>
      </c>
      <c r="I6249" s="203">
        <f>G6249*H6249</f>
        <v>1372</v>
      </c>
    </row>
    <row r="6250" spans="1:10" ht="15" customHeight="1">
      <c r="A6250" s="333"/>
      <c r="C6250" s="199">
        <v>4</v>
      </c>
      <c r="D6250" s="195" t="s">
        <v>31</v>
      </c>
      <c r="E6250" s="195"/>
      <c r="F6250" s="200" t="s">
        <v>10</v>
      </c>
      <c r="G6250" s="201">
        <v>2.3E-3</v>
      </c>
      <c r="H6250" s="62">
        <v>206000</v>
      </c>
      <c r="I6250" s="203">
        <f>G6250*H6250</f>
        <v>473.8</v>
      </c>
    </row>
    <row r="6251" spans="1:10" ht="15" customHeight="1">
      <c r="A6251" s="333"/>
      <c r="C6251" s="204" t="s">
        <v>708</v>
      </c>
      <c r="D6251" s="215"/>
      <c r="E6251" s="215"/>
      <c r="F6251" s="216"/>
      <c r="G6251" s="653"/>
      <c r="H6251" s="654"/>
      <c r="I6251" s="208">
        <f>SUM(I6247:I6250)</f>
        <v>39505.80000000001</v>
      </c>
    </row>
    <row r="6252" spans="1:10" ht="15" customHeight="1">
      <c r="A6252" s="333"/>
      <c r="C6252" s="193" t="s">
        <v>72</v>
      </c>
      <c r="D6252" s="194" t="s">
        <v>73</v>
      </c>
      <c r="E6252" s="194"/>
      <c r="F6252" s="196"/>
      <c r="G6252" s="196"/>
      <c r="H6252" s="196"/>
      <c r="I6252" s="464"/>
    </row>
    <row r="6253" spans="1:10" ht="15" customHeight="1">
      <c r="A6253" s="333"/>
      <c r="C6253" s="199">
        <v>1</v>
      </c>
      <c r="D6253" s="195" t="s">
        <v>1786</v>
      </c>
      <c r="E6253" s="195"/>
      <c r="F6253" s="200" t="s">
        <v>664</v>
      </c>
      <c r="G6253" s="326">
        <v>0.35</v>
      </c>
      <c r="H6253" s="202">
        <v>1</v>
      </c>
      <c r="I6253" s="203">
        <f>G6253*H6253</f>
        <v>0.35</v>
      </c>
    </row>
    <row r="6254" spans="1:10" ht="15" customHeight="1">
      <c r="A6254" s="333"/>
      <c r="C6254" s="199">
        <v>2</v>
      </c>
      <c r="D6254" s="195" t="s">
        <v>331</v>
      </c>
      <c r="E6254" s="195"/>
      <c r="F6254" s="200" t="s">
        <v>120</v>
      </c>
      <c r="G6254" s="326">
        <v>0.12</v>
      </c>
      <c r="H6254" s="202">
        <v>1</v>
      </c>
      <c r="I6254" s="203">
        <f>G6254*H6254</f>
        <v>0.12</v>
      </c>
    </row>
    <row r="6255" spans="1:10" ht="15" customHeight="1">
      <c r="A6255" s="333"/>
      <c r="C6255" s="204" t="s">
        <v>85</v>
      </c>
      <c r="D6255" s="215"/>
      <c r="E6255" s="215"/>
      <c r="F6255" s="216"/>
      <c r="G6255" s="216"/>
      <c r="H6255" s="466"/>
      <c r="I6255" s="208">
        <f>SUM(I6253:I6254)</f>
        <v>0.47</v>
      </c>
    </row>
    <row r="6256" spans="1:10" ht="15" customHeight="1">
      <c r="A6256" s="333"/>
      <c r="C6256" s="193" t="s">
        <v>86</v>
      </c>
      <c r="D6256" s="194" t="s">
        <v>87</v>
      </c>
      <c r="E6256" s="194"/>
      <c r="F6256" s="196"/>
      <c r="G6256" s="196"/>
      <c r="H6256" s="196"/>
      <c r="I6256" s="464"/>
    </row>
    <row r="6257" spans="1:10" ht="15" customHeight="1">
      <c r="A6257" s="333"/>
      <c r="C6257" s="204" t="s">
        <v>88</v>
      </c>
      <c r="D6257" s="215"/>
      <c r="E6257" s="215"/>
      <c r="F6257" s="216"/>
      <c r="G6257" s="216"/>
      <c r="H6257" s="466"/>
      <c r="I6257" s="467">
        <v>0</v>
      </c>
    </row>
    <row r="6258" spans="1:10" ht="15" customHeight="1">
      <c r="A6258" s="333"/>
      <c r="C6258" s="220" t="s">
        <v>89</v>
      </c>
      <c r="D6258" s="221" t="s">
        <v>90</v>
      </c>
      <c r="E6258" s="682"/>
      <c r="F6258" s="222"/>
      <c r="G6258" s="222"/>
      <c r="H6258" s="776"/>
      <c r="I6258" s="777">
        <f>I6257+I6255+I6251</f>
        <v>39506.270000000011</v>
      </c>
    </row>
    <row r="6259" spans="1:10" ht="15" customHeight="1">
      <c r="A6259" s="333"/>
      <c r="C6259" s="227" t="s">
        <v>91</v>
      </c>
      <c r="D6259" s="228" t="s">
        <v>977</v>
      </c>
      <c r="E6259" s="684"/>
      <c r="F6259" s="229"/>
      <c r="G6259" s="313"/>
      <c r="H6259" s="226">
        <f>$M$3</f>
        <v>0.1</v>
      </c>
      <c r="I6259" s="224">
        <f>I6258*H6259</f>
        <v>3950.6270000000013</v>
      </c>
    </row>
    <row r="6260" spans="1:10" ht="15" customHeight="1">
      <c r="A6260" s="333"/>
      <c r="B6260" s="113"/>
      <c r="C6260" s="316" t="s">
        <v>93</v>
      </c>
      <c r="D6260" s="317" t="s">
        <v>94</v>
      </c>
      <c r="E6260" s="323"/>
      <c r="F6260" s="244"/>
      <c r="G6260" s="244"/>
      <c r="H6260" s="399"/>
      <c r="I6260" s="303">
        <f>SUM(I6258:I6259)</f>
        <v>43456.897000000012</v>
      </c>
      <c r="J6260" s="47"/>
    </row>
    <row r="6261" spans="1:10" ht="15" customHeight="1">
      <c r="A6261" s="333"/>
      <c r="C6261" s="942"/>
      <c r="D6261" s="581"/>
      <c r="E6261" s="581"/>
      <c r="F6261" s="581"/>
      <c r="G6261" s="581"/>
      <c r="H6261" s="581"/>
      <c r="I6261" s="582"/>
    </row>
    <row r="6262" spans="1:10" ht="15" customHeight="1">
      <c r="A6262" s="333"/>
      <c r="C6262" s="574" t="s">
        <v>1787</v>
      </c>
      <c r="D6262" s="675" t="s">
        <v>1788</v>
      </c>
      <c r="E6262" s="675"/>
      <c r="F6262" s="668"/>
      <c r="G6262" s="668"/>
      <c r="H6262" s="668"/>
      <c r="I6262" s="188">
        <f>ROUNDDOWN(I6278,-2)</f>
        <v>43400</v>
      </c>
    </row>
    <row r="6263" spans="1:10" ht="15" customHeight="1">
      <c r="A6263" s="333"/>
      <c r="C6263" s="189" t="s">
        <v>65</v>
      </c>
      <c r="D6263" s="190" t="s">
        <v>66</v>
      </c>
      <c r="E6263" s="190"/>
      <c r="F6263" s="190" t="s">
        <v>669</v>
      </c>
      <c r="G6263" s="190" t="s">
        <v>67</v>
      </c>
      <c r="H6263" s="190" t="s">
        <v>670</v>
      </c>
      <c r="I6263" s="482" t="s">
        <v>671</v>
      </c>
    </row>
    <row r="6264" spans="1:10" ht="15" customHeight="1">
      <c r="A6264" s="333"/>
      <c r="C6264" s="193" t="s">
        <v>69</v>
      </c>
      <c r="D6264" s="194" t="s">
        <v>672</v>
      </c>
      <c r="E6264" s="194"/>
      <c r="F6264" s="717"/>
      <c r="G6264" s="717"/>
      <c r="H6264" s="717"/>
      <c r="I6264" s="591"/>
    </row>
    <row r="6265" spans="1:10" ht="15" customHeight="1">
      <c r="A6265" s="333"/>
      <c r="C6265" s="199">
        <v>1</v>
      </c>
      <c r="D6265" s="195" t="s">
        <v>8</v>
      </c>
      <c r="E6265" s="195"/>
      <c r="F6265" s="200" t="s">
        <v>10</v>
      </c>
      <c r="G6265" s="201">
        <v>0.14000000000000001</v>
      </c>
      <c r="H6265" s="62">
        <v>176000</v>
      </c>
      <c r="I6265" s="203">
        <f>G6265*H6265</f>
        <v>24640.000000000004</v>
      </c>
    </row>
    <row r="6266" spans="1:10" ht="15" customHeight="1">
      <c r="A6266" s="333"/>
      <c r="C6266" s="199">
        <v>2</v>
      </c>
      <c r="D6266" s="195" t="s">
        <v>159</v>
      </c>
      <c r="E6266" s="195"/>
      <c r="F6266" s="200" t="s">
        <v>10</v>
      </c>
      <c r="G6266" s="201">
        <v>7.0000000000000007E-2</v>
      </c>
      <c r="H6266" s="62">
        <v>186000</v>
      </c>
      <c r="I6266" s="203">
        <f>G6266*H6266</f>
        <v>13020.000000000002</v>
      </c>
    </row>
    <row r="6267" spans="1:10" ht="15" customHeight="1">
      <c r="A6267" s="333"/>
      <c r="C6267" s="199">
        <v>3</v>
      </c>
      <c r="D6267" s="195" t="s">
        <v>119</v>
      </c>
      <c r="E6267" s="195"/>
      <c r="F6267" s="200" t="s">
        <v>10</v>
      </c>
      <c r="G6267" s="201">
        <v>7.0000000000000001E-3</v>
      </c>
      <c r="H6267" s="62">
        <v>196000</v>
      </c>
      <c r="I6267" s="203">
        <f>G6267*H6267</f>
        <v>1372</v>
      </c>
    </row>
    <row r="6268" spans="1:10" ht="15" customHeight="1">
      <c r="A6268" s="333"/>
      <c r="C6268" s="199">
        <v>4</v>
      </c>
      <c r="D6268" s="195" t="s">
        <v>31</v>
      </c>
      <c r="E6268" s="195"/>
      <c r="F6268" s="200" t="s">
        <v>10</v>
      </c>
      <c r="G6268" s="201">
        <v>2.3E-3</v>
      </c>
      <c r="H6268" s="62">
        <v>206000</v>
      </c>
      <c r="I6268" s="203">
        <f>G6268*H6268</f>
        <v>473.8</v>
      </c>
    </row>
    <row r="6269" spans="1:10" ht="15" customHeight="1">
      <c r="A6269" s="333"/>
      <c r="C6269" s="204" t="s">
        <v>708</v>
      </c>
      <c r="D6269" s="215"/>
      <c r="E6269" s="215"/>
      <c r="F6269" s="216"/>
      <c r="G6269" s="653"/>
      <c r="H6269" s="654"/>
      <c r="I6269" s="208">
        <f>SUM(I6265:I6268)</f>
        <v>39505.80000000001</v>
      </c>
    </row>
    <row r="6270" spans="1:10" ht="15" customHeight="1">
      <c r="A6270" s="333"/>
      <c r="C6270" s="193" t="s">
        <v>72</v>
      </c>
      <c r="D6270" s="194" t="s">
        <v>73</v>
      </c>
      <c r="E6270" s="194"/>
      <c r="F6270" s="196"/>
      <c r="G6270" s="196"/>
      <c r="H6270" s="196"/>
      <c r="I6270" s="464"/>
    </row>
    <row r="6271" spans="1:10" ht="15" customHeight="1">
      <c r="A6271" s="333"/>
      <c r="C6271" s="199">
        <v>1</v>
      </c>
      <c r="D6271" s="195" t="s">
        <v>1789</v>
      </c>
      <c r="E6271" s="195"/>
      <c r="F6271" s="200" t="s">
        <v>664</v>
      </c>
      <c r="G6271" s="326">
        <v>0.44</v>
      </c>
      <c r="H6271" s="202">
        <v>1</v>
      </c>
      <c r="I6271" s="203">
        <f>G6271*H6271</f>
        <v>0.44</v>
      </c>
    </row>
    <row r="6272" spans="1:10" ht="15" customHeight="1">
      <c r="A6272" s="333"/>
      <c r="C6272" s="199">
        <v>2</v>
      </c>
      <c r="D6272" s="195" t="s">
        <v>331</v>
      </c>
      <c r="E6272" s="195"/>
      <c r="F6272" s="200" t="s">
        <v>120</v>
      </c>
      <c r="G6272" s="326">
        <v>0.12</v>
      </c>
      <c r="H6272" s="202">
        <v>1</v>
      </c>
      <c r="I6272" s="203">
        <f>G6272*H6272</f>
        <v>0.12</v>
      </c>
    </row>
    <row r="6273" spans="1:10" ht="15" customHeight="1">
      <c r="A6273" s="333"/>
      <c r="C6273" s="204" t="s">
        <v>85</v>
      </c>
      <c r="D6273" s="215"/>
      <c r="E6273" s="215"/>
      <c r="F6273" s="216"/>
      <c r="G6273" s="216"/>
      <c r="H6273" s="466"/>
      <c r="I6273" s="208">
        <f>SUM(I6271:I6272)</f>
        <v>0.56000000000000005</v>
      </c>
    </row>
    <row r="6274" spans="1:10" ht="15" customHeight="1">
      <c r="A6274" s="333"/>
      <c r="C6274" s="193" t="s">
        <v>86</v>
      </c>
      <c r="D6274" s="194" t="s">
        <v>87</v>
      </c>
      <c r="E6274" s="194"/>
      <c r="F6274" s="196"/>
      <c r="G6274" s="196"/>
      <c r="H6274" s="196"/>
      <c r="I6274" s="464"/>
    </row>
    <row r="6275" spans="1:10" ht="15" customHeight="1">
      <c r="A6275" s="333"/>
      <c r="C6275" s="204" t="s">
        <v>88</v>
      </c>
      <c r="D6275" s="215"/>
      <c r="E6275" s="215"/>
      <c r="F6275" s="216"/>
      <c r="G6275" s="216"/>
      <c r="H6275" s="466"/>
      <c r="I6275" s="467">
        <v>0</v>
      </c>
    </row>
    <row r="6276" spans="1:10" ht="15" customHeight="1">
      <c r="A6276" s="333"/>
      <c r="C6276" s="220" t="s">
        <v>89</v>
      </c>
      <c r="D6276" s="221" t="s">
        <v>90</v>
      </c>
      <c r="E6276" s="682"/>
      <c r="F6276" s="222"/>
      <c r="G6276" s="222"/>
      <c r="H6276" s="776"/>
      <c r="I6276" s="777">
        <f>I6275+I6273+I6269</f>
        <v>39506.360000000008</v>
      </c>
    </row>
    <row r="6277" spans="1:10" ht="15" customHeight="1">
      <c r="A6277" s="333"/>
      <c r="C6277" s="227" t="s">
        <v>91</v>
      </c>
      <c r="D6277" s="228" t="s">
        <v>977</v>
      </c>
      <c r="E6277" s="684"/>
      <c r="F6277" s="229"/>
      <c r="G6277" s="313"/>
      <c r="H6277" s="226">
        <f>$M$3</f>
        <v>0.1</v>
      </c>
      <c r="I6277" s="224">
        <f>I6276*H6277</f>
        <v>3950.6360000000009</v>
      </c>
    </row>
    <row r="6278" spans="1:10" ht="15" customHeight="1">
      <c r="A6278" s="333"/>
      <c r="B6278" s="113"/>
      <c r="C6278" s="316" t="s">
        <v>93</v>
      </c>
      <c r="D6278" s="317" t="s">
        <v>94</v>
      </c>
      <c r="E6278" s="323"/>
      <c r="F6278" s="244"/>
      <c r="G6278" s="244"/>
      <c r="H6278" s="399"/>
      <c r="I6278" s="303">
        <f>SUM(I6276:I6277)</f>
        <v>43456.996000000006</v>
      </c>
      <c r="J6278" s="47"/>
    </row>
    <row r="6279" spans="1:10" ht="15" customHeight="1">
      <c r="A6279" s="333"/>
      <c r="C6279" s="942"/>
      <c r="D6279" s="581"/>
      <c r="E6279" s="581"/>
      <c r="F6279" s="581"/>
      <c r="G6279" s="581"/>
      <c r="H6279" s="581"/>
      <c r="I6279" s="582"/>
    </row>
    <row r="6280" spans="1:10" ht="15" customHeight="1">
      <c r="A6280" s="333"/>
      <c r="C6280" s="574" t="s">
        <v>1790</v>
      </c>
      <c r="D6280" s="675" t="s">
        <v>1791</v>
      </c>
      <c r="E6280" s="675"/>
      <c r="F6280" s="668"/>
      <c r="G6280" s="668"/>
      <c r="H6280" s="669"/>
      <c r="I6280" s="188">
        <f>ROUNDDOWN(I6296,-2)</f>
        <v>43400</v>
      </c>
    </row>
    <row r="6281" spans="1:10" ht="15" customHeight="1">
      <c r="A6281" s="333"/>
      <c r="C6281" s="189" t="s">
        <v>65</v>
      </c>
      <c r="D6281" s="190" t="s">
        <v>66</v>
      </c>
      <c r="E6281" s="190"/>
      <c r="F6281" s="190" t="s">
        <v>669</v>
      </c>
      <c r="G6281" s="190" t="s">
        <v>67</v>
      </c>
      <c r="H6281" s="190" t="s">
        <v>670</v>
      </c>
      <c r="I6281" s="482" t="s">
        <v>671</v>
      </c>
    </row>
    <row r="6282" spans="1:10" ht="15" customHeight="1">
      <c r="A6282" s="333"/>
      <c r="C6282" s="193" t="s">
        <v>69</v>
      </c>
      <c r="D6282" s="194" t="s">
        <v>672</v>
      </c>
      <c r="E6282" s="194"/>
      <c r="F6282" s="717"/>
      <c r="G6282" s="717"/>
      <c r="H6282" s="717"/>
      <c r="I6282" s="591"/>
    </row>
    <row r="6283" spans="1:10" ht="15" customHeight="1">
      <c r="A6283" s="333"/>
      <c r="C6283" s="199">
        <v>1</v>
      </c>
      <c r="D6283" s="195" t="s">
        <v>8</v>
      </c>
      <c r="E6283" s="195"/>
      <c r="F6283" s="200" t="s">
        <v>10</v>
      </c>
      <c r="G6283" s="201">
        <v>0.14000000000000001</v>
      </c>
      <c r="H6283" s="62">
        <v>176000</v>
      </c>
      <c r="I6283" s="203">
        <f>G6283*H6283</f>
        <v>24640.000000000004</v>
      </c>
    </row>
    <row r="6284" spans="1:10" ht="15" customHeight="1">
      <c r="A6284" s="333"/>
      <c r="C6284" s="199">
        <v>2</v>
      </c>
      <c r="D6284" s="195" t="s">
        <v>159</v>
      </c>
      <c r="E6284" s="195"/>
      <c r="F6284" s="200" t="s">
        <v>10</v>
      </c>
      <c r="G6284" s="201">
        <v>7.0000000000000007E-2</v>
      </c>
      <c r="H6284" s="62">
        <v>186000</v>
      </c>
      <c r="I6284" s="203">
        <f>G6284*H6284</f>
        <v>13020.000000000002</v>
      </c>
    </row>
    <row r="6285" spans="1:10" ht="15" customHeight="1">
      <c r="A6285" s="333"/>
      <c r="C6285" s="199">
        <v>3</v>
      </c>
      <c r="D6285" s="195" t="s">
        <v>119</v>
      </c>
      <c r="E6285" s="195"/>
      <c r="F6285" s="200" t="s">
        <v>10</v>
      </c>
      <c r="G6285" s="201">
        <v>7.0000000000000001E-3</v>
      </c>
      <c r="H6285" s="62">
        <v>196000</v>
      </c>
      <c r="I6285" s="203">
        <f>G6285*H6285</f>
        <v>1372</v>
      </c>
    </row>
    <row r="6286" spans="1:10" ht="15" customHeight="1">
      <c r="A6286" s="333"/>
      <c r="C6286" s="199">
        <v>4</v>
      </c>
      <c r="D6286" s="195" t="s">
        <v>31</v>
      </c>
      <c r="E6286" s="195"/>
      <c r="F6286" s="200" t="s">
        <v>10</v>
      </c>
      <c r="G6286" s="201">
        <v>2.3E-3</v>
      </c>
      <c r="H6286" s="62">
        <v>206000</v>
      </c>
      <c r="I6286" s="203">
        <f>G6286*H6286</f>
        <v>473.8</v>
      </c>
    </row>
    <row r="6287" spans="1:10" ht="15" customHeight="1">
      <c r="A6287" s="333"/>
      <c r="C6287" s="204" t="s">
        <v>708</v>
      </c>
      <c r="D6287" s="215"/>
      <c r="E6287" s="215"/>
      <c r="F6287" s="216"/>
      <c r="G6287" s="653"/>
      <c r="H6287" s="654"/>
      <c r="I6287" s="208">
        <f>SUM(I6283:I6286)</f>
        <v>39505.80000000001</v>
      </c>
    </row>
    <row r="6288" spans="1:10" ht="15" customHeight="1">
      <c r="A6288" s="333"/>
      <c r="C6288" s="193" t="s">
        <v>72</v>
      </c>
      <c r="D6288" s="194" t="s">
        <v>73</v>
      </c>
      <c r="E6288" s="194"/>
      <c r="F6288" s="196"/>
      <c r="G6288" s="196"/>
      <c r="H6288" s="196"/>
      <c r="I6288" s="464"/>
    </row>
    <row r="6289" spans="1:10" ht="15" customHeight="1">
      <c r="A6289" s="333"/>
      <c r="C6289" s="199">
        <v>1</v>
      </c>
      <c r="D6289" s="195" t="s">
        <v>1792</v>
      </c>
      <c r="E6289" s="195"/>
      <c r="F6289" s="200" t="s">
        <v>664</v>
      </c>
      <c r="G6289" s="326">
        <v>0.51</v>
      </c>
      <c r="H6289" s="202">
        <v>1</v>
      </c>
      <c r="I6289" s="203">
        <f>G6289*H6289</f>
        <v>0.51</v>
      </c>
    </row>
    <row r="6290" spans="1:10" ht="15" customHeight="1">
      <c r="A6290" s="333"/>
      <c r="C6290" s="199">
        <v>2</v>
      </c>
      <c r="D6290" s="195" t="s">
        <v>331</v>
      </c>
      <c r="E6290" s="195"/>
      <c r="F6290" s="200" t="s">
        <v>120</v>
      </c>
      <c r="G6290" s="326">
        <v>0.12</v>
      </c>
      <c r="H6290" s="202">
        <v>1</v>
      </c>
      <c r="I6290" s="203">
        <f>G6290*H6290</f>
        <v>0.12</v>
      </c>
    </row>
    <row r="6291" spans="1:10" ht="15" customHeight="1">
      <c r="A6291" s="333"/>
      <c r="C6291" s="204" t="s">
        <v>85</v>
      </c>
      <c r="D6291" s="215"/>
      <c r="E6291" s="215"/>
      <c r="F6291" s="216"/>
      <c r="G6291" s="216"/>
      <c r="H6291" s="466"/>
      <c r="I6291" s="208">
        <f>SUM(I6289:I6290)</f>
        <v>0.63</v>
      </c>
    </row>
    <row r="6292" spans="1:10" ht="15" customHeight="1">
      <c r="A6292" s="333"/>
      <c r="C6292" s="193" t="s">
        <v>86</v>
      </c>
      <c r="D6292" s="194" t="s">
        <v>87</v>
      </c>
      <c r="E6292" s="194"/>
      <c r="F6292" s="196"/>
      <c r="G6292" s="196"/>
      <c r="H6292" s="196"/>
      <c r="I6292" s="464"/>
    </row>
    <row r="6293" spans="1:10" ht="15" customHeight="1">
      <c r="A6293" s="333"/>
      <c r="C6293" s="204" t="s">
        <v>88</v>
      </c>
      <c r="D6293" s="215"/>
      <c r="E6293" s="215"/>
      <c r="F6293" s="216"/>
      <c r="G6293" s="216"/>
      <c r="H6293" s="466"/>
      <c r="I6293" s="467">
        <v>0</v>
      </c>
    </row>
    <row r="6294" spans="1:10" ht="15" customHeight="1">
      <c r="A6294" s="333"/>
      <c r="C6294" s="220" t="s">
        <v>89</v>
      </c>
      <c r="D6294" s="221" t="s">
        <v>90</v>
      </c>
      <c r="E6294" s="682"/>
      <c r="F6294" s="222"/>
      <c r="G6294" s="222"/>
      <c r="H6294" s="776"/>
      <c r="I6294" s="777">
        <f>I6293+I6291+I6287</f>
        <v>39506.430000000008</v>
      </c>
    </row>
    <row r="6295" spans="1:10" ht="15" customHeight="1">
      <c r="A6295" s="333"/>
      <c r="C6295" s="227" t="s">
        <v>91</v>
      </c>
      <c r="D6295" s="228" t="s">
        <v>977</v>
      </c>
      <c r="E6295" s="684"/>
      <c r="F6295" s="229"/>
      <c r="G6295" s="313"/>
      <c r="H6295" s="226">
        <f>$M$3</f>
        <v>0.1</v>
      </c>
      <c r="I6295" s="224">
        <f>I6294*H6295</f>
        <v>3950.6430000000009</v>
      </c>
    </row>
    <row r="6296" spans="1:10" ht="15" customHeight="1">
      <c r="A6296" s="333"/>
      <c r="B6296" s="113"/>
      <c r="C6296" s="316" t="s">
        <v>93</v>
      </c>
      <c r="D6296" s="317" t="s">
        <v>94</v>
      </c>
      <c r="E6296" s="323"/>
      <c r="F6296" s="244"/>
      <c r="G6296" s="244"/>
      <c r="H6296" s="399"/>
      <c r="I6296" s="303">
        <f>SUM(I6294:I6295)</f>
        <v>43457.073000000011</v>
      </c>
      <c r="J6296" s="47"/>
    </row>
    <row r="6297" spans="1:10" ht="15" customHeight="1">
      <c r="A6297" s="333"/>
      <c r="C6297" s="942"/>
      <c r="D6297" s="581"/>
      <c r="E6297" s="581"/>
      <c r="F6297" s="244"/>
      <c r="G6297" s="244"/>
      <c r="H6297" s="244"/>
      <c r="I6297" s="245"/>
    </row>
    <row r="6298" spans="1:10" ht="15" customHeight="1">
      <c r="A6298" s="333"/>
      <c r="C6298" s="574" t="s">
        <v>1793</v>
      </c>
      <c r="D6298" s="1077" t="s">
        <v>1794</v>
      </c>
      <c r="E6298" s="1078"/>
      <c r="F6298" s="1079"/>
      <c r="G6298" s="1079"/>
      <c r="H6298" s="1079"/>
      <c r="I6298" s="188">
        <f>ROUNDDOWN(I6314,-2)</f>
        <v>43400</v>
      </c>
    </row>
    <row r="6299" spans="1:10" ht="15" customHeight="1">
      <c r="A6299" s="333"/>
      <c r="C6299" s="292" t="s">
        <v>65</v>
      </c>
      <c r="D6299" s="393" t="s">
        <v>66</v>
      </c>
      <c r="E6299" s="1080"/>
      <c r="F6299" s="277" t="s">
        <v>669</v>
      </c>
      <c r="G6299" s="277" t="s">
        <v>67</v>
      </c>
      <c r="H6299" s="394" t="s">
        <v>670</v>
      </c>
      <c r="I6299" s="563" t="s">
        <v>671</v>
      </c>
    </row>
    <row r="6300" spans="1:10" ht="15" customHeight="1">
      <c r="A6300" s="333"/>
      <c r="C6300" s="193" t="s">
        <v>69</v>
      </c>
      <c r="D6300" s="281" t="s">
        <v>672</v>
      </c>
      <c r="E6300" s="281"/>
      <c r="F6300" s="940"/>
      <c r="G6300" s="940"/>
      <c r="H6300" s="940"/>
      <c r="I6300" s="591"/>
    </row>
    <row r="6301" spans="1:10" ht="15" customHeight="1">
      <c r="A6301" s="333"/>
      <c r="C6301" s="199">
        <v>1</v>
      </c>
      <c r="D6301" s="195" t="s">
        <v>8</v>
      </c>
      <c r="E6301" s="195"/>
      <c r="F6301" s="200" t="s">
        <v>10</v>
      </c>
      <c r="G6301" s="201">
        <v>0.14000000000000001</v>
      </c>
      <c r="H6301" s="62">
        <v>176000</v>
      </c>
      <c r="I6301" s="203">
        <f>G6301*H6301</f>
        <v>24640.000000000004</v>
      </c>
    </row>
    <row r="6302" spans="1:10" ht="15" customHeight="1">
      <c r="A6302" s="333"/>
      <c r="C6302" s="199">
        <v>2</v>
      </c>
      <c r="D6302" s="195" t="s">
        <v>159</v>
      </c>
      <c r="E6302" s="195"/>
      <c r="F6302" s="200" t="s">
        <v>10</v>
      </c>
      <c r="G6302" s="201">
        <v>7.0000000000000007E-2</v>
      </c>
      <c r="H6302" s="62">
        <v>186000</v>
      </c>
      <c r="I6302" s="203">
        <f>G6302*H6302</f>
        <v>13020.000000000002</v>
      </c>
    </row>
    <row r="6303" spans="1:10" ht="15" customHeight="1">
      <c r="A6303" s="333"/>
      <c r="C6303" s="199">
        <v>3</v>
      </c>
      <c r="D6303" s="195" t="s">
        <v>119</v>
      </c>
      <c r="E6303" s="195"/>
      <c r="F6303" s="200" t="s">
        <v>10</v>
      </c>
      <c r="G6303" s="201">
        <v>7.0000000000000001E-3</v>
      </c>
      <c r="H6303" s="62">
        <v>196000</v>
      </c>
      <c r="I6303" s="203">
        <f>G6303*H6303</f>
        <v>1372</v>
      </c>
    </row>
    <row r="6304" spans="1:10" ht="15" customHeight="1">
      <c r="A6304" s="333"/>
      <c r="C6304" s="199">
        <v>4</v>
      </c>
      <c r="D6304" s="195" t="s">
        <v>31</v>
      </c>
      <c r="E6304" s="195"/>
      <c r="F6304" s="200" t="s">
        <v>10</v>
      </c>
      <c r="G6304" s="201">
        <v>2.3E-3</v>
      </c>
      <c r="H6304" s="62">
        <v>206000</v>
      </c>
      <c r="I6304" s="203">
        <f>G6304*H6304</f>
        <v>473.8</v>
      </c>
    </row>
    <row r="6305" spans="1:10" ht="15" customHeight="1">
      <c r="A6305" s="333"/>
      <c r="C6305" s="204" t="s">
        <v>708</v>
      </c>
      <c r="D6305" s="215"/>
      <c r="E6305" s="215"/>
      <c r="F6305" s="216"/>
      <c r="G6305" s="653"/>
      <c r="H6305" s="654"/>
      <c r="I6305" s="208">
        <f>SUM(I6301:I6304)</f>
        <v>39505.80000000001</v>
      </c>
    </row>
    <row r="6306" spans="1:10" ht="15" customHeight="1">
      <c r="A6306" s="333"/>
      <c r="C6306" s="193" t="s">
        <v>72</v>
      </c>
      <c r="D6306" s="194" t="s">
        <v>73</v>
      </c>
      <c r="E6306" s="194"/>
      <c r="F6306" s="196"/>
      <c r="G6306" s="196"/>
      <c r="H6306" s="196"/>
      <c r="I6306" s="464"/>
    </row>
    <row r="6307" spans="1:10" ht="15" customHeight="1">
      <c r="A6307" s="333"/>
      <c r="C6307" s="199">
        <v>1</v>
      </c>
      <c r="D6307" s="195" t="s">
        <v>1795</v>
      </c>
      <c r="E6307" s="195"/>
      <c r="F6307" s="200" t="s">
        <v>664</v>
      </c>
      <c r="G6307" s="326">
        <v>0.8</v>
      </c>
      <c r="H6307" s="202">
        <v>1</v>
      </c>
      <c r="I6307" s="203">
        <f>G6307*H6307</f>
        <v>0.8</v>
      </c>
    </row>
    <row r="6308" spans="1:10" ht="15" customHeight="1">
      <c r="A6308" s="333"/>
      <c r="C6308" s="199">
        <v>2</v>
      </c>
      <c r="D6308" s="195" t="s">
        <v>331</v>
      </c>
      <c r="E6308" s="195"/>
      <c r="F6308" s="200" t="s">
        <v>120</v>
      </c>
      <c r="G6308" s="326">
        <v>0.12</v>
      </c>
      <c r="H6308" s="202">
        <v>1</v>
      </c>
      <c r="I6308" s="203">
        <f>G6308*H6308</f>
        <v>0.12</v>
      </c>
    </row>
    <row r="6309" spans="1:10" ht="15" customHeight="1">
      <c r="A6309" s="333"/>
      <c r="C6309" s="204" t="s">
        <v>85</v>
      </c>
      <c r="D6309" s="215"/>
      <c r="E6309" s="215"/>
      <c r="F6309" s="216"/>
      <c r="G6309" s="216"/>
      <c r="H6309" s="466"/>
      <c r="I6309" s="208">
        <f>SUM(I6307:I6308)</f>
        <v>0.92</v>
      </c>
    </row>
    <row r="6310" spans="1:10" ht="15" customHeight="1">
      <c r="A6310" s="333"/>
      <c r="C6310" s="193" t="s">
        <v>86</v>
      </c>
      <c r="D6310" s="194" t="s">
        <v>87</v>
      </c>
      <c r="E6310" s="194"/>
      <c r="F6310" s="196"/>
      <c r="G6310" s="196"/>
      <c r="H6310" s="196"/>
      <c r="I6310" s="464"/>
    </row>
    <row r="6311" spans="1:10" ht="15" customHeight="1">
      <c r="A6311" s="333"/>
      <c r="C6311" s="204" t="s">
        <v>88</v>
      </c>
      <c r="D6311" s="215"/>
      <c r="E6311" s="215"/>
      <c r="F6311" s="216"/>
      <c r="G6311" s="216"/>
      <c r="H6311" s="466"/>
      <c r="I6311" s="467">
        <v>0</v>
      </c>
    </row>
    <row r="6312" spans="1:10" ht="15" customHeight="1">
      <c r="A6312" s="333"/>
      <c r="C6312" s="220" t="s">
        <v>89</v>
      </c>
      <c r="D6312" s="221" t="s">
        <v>90</v>
      </c>
      <c r="E6312" s="682"/>
      <c r="F6312" s="222"/>
      <c r="G6312" s="222"/>
      <c r="H6312" s="776"/>
      <c r="I6312" s="777">
        <f>I6311+I6309+I6305</f>
        <v>39506.720000000008</v>
      </c>
    </row>
    <row r="6313" spans="1:10" ht="15" customHeight="1">
      <c r="A6313" s="333"/>
      <c r="C6313" s="227" t="s">
        <v>91</v>
      </c>
      <c r="D6313" s="228" t="s">
        <v>977</v>
      </c>
      <c r="E6313" s="684"/>
      <c r="F6313" s="229"/>
      <c r="G6313" s="313"/>
      <c r="H6313" s="226">
        <f>$M$3</f>
        <v>0.1</v>
      </c>
      <c r="I6313" s="224">
        <f>I6312*H6313</f>
        <v>3950.6720000000009</v>
      </c>
    </row>
    <row r="6314" spans="1:10" ht="15" customHeight="1">
      <c r="A6314" s="333"/>
      <c r="B6314" s="113"/>
      <c r="C6314" s="316" t="s">
        <v>93</v>
      </c>
      <c r="D6314" s="317" t="s">
        <v>94</v>
      </c>
      <c r="E6314" s="323"/>
      <c r="F6314" s="244"/>
      <c r="G6314" s="244"/>
      <c r="H6314" s="399"/>
      <c r="I6314" s="303">
        <f>SUM(I6312:I6313)</f>
        <v>43457.392000000007</v>
      </c>
      <c r="J6314" s="47"/>
    </row>
    <row r="6315" spans="1:10" ht="15" customHeight="1">
      <c r="A6315" s="333"/>
      <c r="C6315" s="942"/>
      <c r="D6315" s="581"/>
      <c r="E6315" s="581"/>
      <c r="F6315" s="581"/>
      <c r="G6315" s="581"/>
      <c r="H6315" s="581"/>
      <c r="I6315" s="582"/>
    </row>
    <row r="6316" spans="1:10" ht="15" customHeight="1">
      <c r="A6316" s="333"/>
      <c r="C6316" s="574" t="s">
        <v>1796</v>
      </c>
      <c r="D6316" s="675" t="s">
        <v>1797</v>
      </c>
      <c r="E6316" s="675"/>
      <c r="F6316" s="668"/>
      <c r="G6316" s="668"/>
      <c r="H6316" s="669"/>
      <c r="I6316" s="188">
        <f>ROUNDDOWN(I6332,-2)</f>
        <v>43400</v>
      </c>
    </row>
    <row r="6317" spans="1:10" ht="15" customHeight="1">
      <c r="A6317" s="333"/>
      <c r="C6317" s="189" t="s">
        <v>65</v>
      </c>
      <c r="D6317" s="190" t="s">
        <v>66</v>
      </c>
      <c r="E6317" s="190"/>
      <c r="F6317" s="190" t="s">
        <v>669</v>
      </c>
      <c r="G6317" s="190" t="s">
        <v>67</v>
      </c>
      <c r="H6317" s="190" t="s">
        <v>670</v>
      </c>
      <c r="I6317" s="482" t="s">
        <v>671</v>
      </c>
    </row>
    <row r="6318" spans="1:10" ht="15" customHeight="1">
      <c r="A6318" s="333"/>
      <c r="C6318" s="193" t="s">
        <v>69</v>
      </c>
      <c r="D6318" s="194" t="s">
        <v>672</v>
      </c>
      <c r="E6318" s="194"/>
      <c r="F6318" s="717"/>
      <c r="G6318" s="717"/>
      <c r="H6318" s="717"/>
      <c r="I6318" s="591"/>
    </row>
    <row r="6319" spans="1:10" ht="15" customHeight="1">
      <c r="A6319" s="333"/>
      <c r="C6319" s="199">
        <v>1</v>
      </c>
      <c r="D6319" s="195" t="s">
        <v>8</v>
      </c>
      <c r="E6319" s="195"/>
      <c r="F6319" s="200" t="s">
        <v>10</v>
      </c>
      <c r="G6319" s="201">
        <v>0.14000000000000001</v>
      </c>
      <c r="H6319" s="62">
        <v>176000</v>
      </c>
      <c r="I6319" s="203">
        <f>G6319*H6319</f>
        <v>24640.000000000004</v>
      </c>
    </row>
    <row r="6320" spans="1:10" ht="15" customHeight="1">
      <c r="A6320" s="333"/>
      <c r="C6320" s="199">
        <v>2</v>
      </c>
      <c r="D6320" s="195" t="s">
        <v>159</v>
      </c>
      <c r="E6320" s="195"/>
      <c r="F6320" s="200" t="s">
        <v>10</v>
      </c>
      <c r="G6320" s="201">
        <v>7.0000000000000007E-2</v>
      </c>
      <c r="H6320" s="62">
        <v>186000</v>
      </c>
      <c r="I6320" s="203">
        <f>G6320*H6320</f>
        <v>13020.000000000002</v>
      </c>
    </row>
    <row r="6321" spans="1:10" ht="15" customHeight="1">
      <c r="A6321" s="333"/>
      <c r="C6321" s="199">
        <v>3</v>
      </c>
      <c r="D6321" s="195" t="s">
        <v>119</v>
      </c>
      <c r="E6321" s="195"/>
      <c r="F6321" s="200" t="s">
        <v>10</v>
      </c>
      <c r="G6321" s="201">
        <v>7.0000000000000001E-3</v>
      </c>
      <c r="H6321" s="62">
        <v>196000</v>
      </c>
      <c r="I6321" s="203">
        <f>G6321*H6321</f>
        <v>1372</v>
      </c>
    </row>
    <row r="6322" spans="1:10" ht="15" customHeight="1">
      <c r="A6322" s="333"/>
      <c r="C6322" s="199">
        <v>4</v>
      </c>
      <c r="D6322" s="195" t="s">
        <v>31</v>
      </c>
      <c r="E6322" s="195"/>
      <c r="F6322" s="200" t="s">
        <v>10</v>
      </c>
      <c r="G6322" s="201">
        <v>2.3E-3</v>
      </c>
      <c r="H6322" s="62">
        <v>206000</v>
      </c>
      <c r="I6322" s="203">
        <f>G6322*H6322</f>
        <v>473.8</v>
      </c>
    </row>
    <row r="6323" spans="1:10" ht="15" customHeight="1">
      <c r="A6323" s="333"/>
      <c r="C6323" s="204" t="s">
        <v>708</v>
      </c>
      <c r="D6323" s="215"/>
      <c r="E6323" s="215"/>
      <c r="F6323" s="216"/>
      <c r="G6323" s="653"/>
      <c r="H6323" s="654"/>
      <c r="I6323" s="208">
        <f>SUM(I6319:I6322)</f>
        <v>39505.80000000001</v>
      </c>
    </row>
    <row r="6324" spans="1:10" ht="15" customHeight="1">
      <c r="A6324" s="333"/>
      <c r="C6324" s="193" t="s">
        <v>72</v>
      </c>
      <c r="D6324" s="194" t="s">
        <v>73</v>
      </c>
      <c r="E6324" s="194"/>
      <c r="F6324" s="196"/>
      <c r="G6324" s="196"/>
      <c r="H6324" s="196"/>
      <c r="I6324" s="464"/>
    </row>
    <row r="6325" spans="1:10" ht="15" customHeight="1">
      <c r="A6325" s="333"/>
      <c r="C6325" s="199">
        <v>1</v>
      </c>
      <c r="D6325" s="195" t="s">
        <v>1798</v>
      </c>
      <c r="E6325" s="195"/>
      <c r="F6325" s="200" t="s">
        <v>664</v>
      </c>
      <c r="G6325" s="326">
        <v>0.37</v>
      </c>
      <c r="H6325" s="202">
        <v>1</v>
      </c>
      <c r="I6325" s="203">
        <f>G6325*H6325</f>
        <v>0.37</v>
      </c>
    </row>
    <row r="6326" spans="1:10" ht="15" customHeight="1">
      <c r="A6326" s="333"/>
      <c r="C6326" s="199">
        <v>2</v>
      </c>
      <c r="D6326" s="195" t="s">
        <v>331</v>
      </c>
      <c r="E6326" s="195"/>
      <c r="F6326" s="200" t="s">
        <v>120</v>
      </c>
      <c r="G6326" s="326">
        <v>0.12</v>
      </c>
      <c r="H6326" s="202">
        <v>1</v>
      </c>
      <c r="I6326" s="203">
        <f>G6326*H6326</f>
        <v>0.12</v>
      </c>
    </row>
    <row r="6327" spans="1:10" ht="15" customHeight="1">
      <c r="A6327" s="333"/>
      <c r="C6327" s="204" t="s">
        <v>85</v>
      </c>
      <c r="D6327" s="215"/>
      <c r="E6327" s="215"/>
      <c r="F6327" s="216"/>
      <c r="G6327" s="216"/>
      <c r="H6327" s="466"/>
      <c r="I6327" s="208">
        <f>SUM(I6325:I6326)</f>
        <v>0.49</v>
      </c>
    </row>
    <row r="6328" spans="1:10" ht="15" customHeight="1">
      <c r="A6328" s="333"/>
      <c r="C6328" s="193" t="s">
        <v>86</v>
      </c>
      <c r="D6328" s="194" t="s">
        <v>87</v>
      </c>
      <c r="E6328" s="194"/>
      <c r="F6328" s="196"/>
      <c r="G6328" s="196"/>
      <c r="H6328" s="196"/>
      <c r="I6328" s="464"/>
    </row>
    <row r="6329" spans="1:10" ht="15" customHeight="1">
      <c r="A6329" s="333"/>
      <c r="C6329" s="204" t="s">
        <v>88</v>
      </c>
      <c r="D6329" s="215"/>
      <c r="E6329" s="215"/>
      <c r="F6329" s="216"/>
      <c r="G6329" s="216"/>
      <c r="H6329" s="466"/>
      <c r="I6329" s="467">
        <v>0</v>
      </c>
    </row>
    <row r="6330" spans="1:10" ht="15" customHeight="1">
      <c r="A6330" s="333"/>
      <c r="C6330" s="220" t="s">
        <v>89</v>
      </c>
      <c r="D6330" s="221" t="s">
        <v>90</v>
      </c>
      <c r="E6330" s="682"/>
      <c r="F6330" s="222"/>
      <c r="G6330" s="222"/>
      <c r="H6330" s="776"/>
      <c r="I6330" s="777">
        <f>I6329+I6327+I6323</f>
        <v>39506.290000000008</v>
      </c>
    </row>
    <row r="6331" spans="1:10" ht="15" customHeight="1">
      <c r="A6331" s="333"/>
      <c r="C6331" s="220" t="s">
        <v>91</v>
      </c>
      <c r="D6331" s="221" t="s">
        <v>977</v>
      </c>
      <c r="E6331" s="682"/>
      <c r="F6331" s="222"/>
      <c r="G6331" s="225"/>
      <c r="H6331" s="226">
        <f>$M$3</f>
        <v>0.1</v>
      </c>
      <c r="I6331" s="224">
        <f>I6330*H6331</f>
        <v>3950.6290000000008</v>
      </c>
    </row>
    <row r="6332" spans="1:10" ht="15" customHeight="1">
      <c r="A6332" s="333"/>
      <c r="C6332" s="329" t="s">
        <v>93</v>
      </c>
      <c r="D6332" s="330" t="s">
        <v>94</v>
      </c>
      <c r="E6332" s="688"/>
      <c r="F6332" s="247"/>
      <c r="G6332" s="247"/>
      <c r="H6332" s="399"/>
      <c r="I6332" s="303">
        <f>SUM(I6330:I6331)</f>
        <v>43456.919000000009</v>
      </c>
    </row>
    <row r="6333" spans="1:10" ht="15" customHeight="1">
      <c r="A6333" s="333"/>
      <c r="C6333" s="942"/>
      <c r="D6333" s="581"/>
      <c r="E6333" s="581"/>
      <c r="F6333" s="581"/>
      <c r="G6333" s="581"/>
      <c r="H6333" s="581"/>
      <c r="I6333" s="582"/>
    </row>
    <row r="6334" spans="1:10" ht="15" customHeight="1">
      <c r="A6334" s="333"/>
      <c r="B6334" s="113"/>
      <c r="C6334" s="579" t="s">
        <v>1799</v>
      </c>
      <c r="D6334" s="670" t="s">
        <v>1800</v>
      </c>
      <c r="E6334" s="675"/>
      <c r="F6334" s="668"/>
      <c r="G6334" s="668"/>
      <c r="H6334" s="669"/>
      <c r="I6334" s="188">
        <f>ROUNDDOWN(I6350,-2)</f>
        <v>43400</v>
      </c>
      <c r="J6334" s="47"/>
    </row>
    <row r="6335" spans="1:10" ht="15" customHeight="1">
      <c r="A6335" s="333"/>
      <c r="C6335" s="189" t="s">
        <v>65</v>
      </c>
      <c r="D6335" s="190" t="s">
        <v>66</v>
      </c>
      <c r="E6335" s="190"/>
      <c r="F6335" s="190" t="s">
        <v>669</v>
      </c>
      <c r="G6335" s="190" t="s">
        <v>67</v>
      </c>
      <c r="H6335" s="190" t="s">
        <v>670</v>
      </c>
      <c r="I6335" s="482" t="s">
        <v>671</v>
      </c>
    </row>
    <row r="6336" spans="1:10" ht="15" customHeight="1">
      <c r="A6336" s="333"/>
      <c r="C6336" s="193" t="s">
        <v>69</v>
      </c>
      <c r="D6336" s="194" t="s">
        <v>672</v>
      </c>
      <c r="E6336" s="194"/>
      <c r="F6336" s="717"/>
      <c r="G6336" s="717"/>
      <c r="H6336" s="717"/>
      <c r="I6336" s="591"/>
    </row>
    <row r="6337" spans="1:9" ht="15" customHeight="1">
      <c r="A6337" s="333"/>
      <c r="C6337" s="199">
        <v>1</v>
      </c>
      <c r="D6337" s="195" t="s">
        <v>8</v>
      </c>
      <c r="E6337" s="195"/>
      <c r="F6337" s="200" t="s">
        <v>10</v>
      </c>
      <c r="G6337" s="201">
        <v>0.14000000000000001</v>
      </c>
      <c r="H6337" s="62">
        <v>176000</v>
      </c>
      <c r="I6337" s="203">
        <f>G6337*H6337</f>
        <v>24640.000000000004</v>
      </c>
    </row>
    <row r="6338" spans="1:9" ht="15" customHeight="1">
      <c r="A6338" s="333"/>
      <c r="C6338" s="199">
        <v>2</v>
      </c>
      <c r="D6338" s="195" t="s">
        <v>159</v>
      </c>
      <c r="E6338" s="195"/>
      <c r="F6338" s="200" t="s">
        <v>10</v>
      </c>
      <c r="G6338" s="201">
        <v>7.0000000000000007E-2</v>
      </c>
      <c r="H6338" s="62">
        <v>186000</v>
      </c>
      <c r="I6338" s="203">
        <f>G6338*H6338</f>
        <v>13020.000000000002</v>
      </c>
    </row>
    <row r="6339" spans="1:9" ht="15" customHeight="1">
      <c r="A6339" s="333"/>
      <c r="C6339" s="199">
        <v>3</v>
      </c>
      <c r="D6339" s="195" t="s">
        <v>119</v>
      </c>
      <c r="E6339" s="195"/>
      <c r="F6339" s="200" t="s">
        <v>10</v>
      </c>
      <c r="G6339" s="201">
        <v>7.0000000000000001E-3</v>
      </c>
      <c r="H6339" s="62">
        <v>196000</v>
      </c>
      <c r="I6339" s="203">
        <f>G6339*H6339</f>
        <v>1372</v>
      </c>
    </row>
    <row r="6340" spans="1:9" ht="15" customHeight="1">
      <c r="A6340" s="333"/>
      <c r="C6340" s="199">
        <v>4</v>
      </c>
      <c r="D6340" s="195" t="s">
        <v>31</v>
      </c>
      <c r="E6340" s="195"/>
      <c r="F6340" s="200" t="s">
        <v>10</v>
      </c>
      <c r="G6340" s="201">
        <v>2.3E-3</v>
      </c>
      <c r="H6340" s="62">
        <v>206000</v>
      </c>
      <c r="I6340" s="203">
        <f>G6340*H6340</f>
        <v>473.8</v>
      </c>
    </row>
    <row r="6341" spans="1:9" ht="15" customHeight="1">
      <c r="A6341" s="333"/>
      <c r="C6341" s="204" t="s">
        <v>708</v>
      </c>
      <c r="D6341" s="215"/>
      <c r="E6341" s="215"/>
      <c r="F6341" s="216"/>
      <c r="G6341" s="653"/>
      <c r="H6341" s="654"/>
      <c r="I6341" s="208">
        <f>SUM(I6337:I6340)</f>
        <v>39505.80000000001</v>
      </c>
    </row>
    <row r="6342" spans="1:9" ht="15" customHeight="1">
      <c r="A6342" s="333"/>
      <c r="C6342" s="193" t="s">
        <v>72</v>
      </c>
      <c r="D6342" s="194" t="s">
        <v>73</v>
      </c>
      <c r="E6342" s="194"/>
      <c r="F6342" s="196"/>
      <c r="G6342" s="196"/>
      <c r="H6342" s="196"/>
      <c r="I6342" s="464"/>
    </row>
    <row r="6343" spans="1:9" ht="15" customHeight="1">
      <c r="A6343" s="333"/>
      <c r="C6343" s="199">
        <v>1</v>
      </c>
      <c r="D6343" s="195" t="s">
        <v>1801</v>
      </c>
      <c r="E6343" s="195"/>
      <c r="F6343" s="200" t="s">
        <v>664</v>
      </c>
      <c r="G6343" s="326">
        <v>0.38</v>
      </c>
      <c r="H6343" s="202">
        <v>1</v>
      </c>
      <c r="I6343" s="203">
        <f>G6343*H6343</f>
        <v>0.38</v>
      </c>
    </row>
    <row r="6344" spans="1:9" ht="15" customHeight="1">
      <c r="A6344" s="333"/>
      <c r="C6344" s="199">
        <v>2</v>
      </c>
      <c r="D6344" s="195" t="s">
        <v>331</v>
      </c>
      <c r="E6344" s="195"/>
      <c r="F6344" s="200" t="s">
        <v>120</v>
      </c>
      <c r="G6344" s="326">
        <v>0.12</v>
      </c>
      <c r="H6344" s="202">
        <v>1</v>
      </c>
      <c r="I6344" s="203">
        <f>G6344*H6344</f>
        <v>0.12</v>
      </c>
    </row>
    <row r="6345" spans="1:9" ht="15" customHeight="1">
      <c r="A6345" s="333"/>
      <c r="C6345" s="204" t="s">
        <v>85</v>
      </c>
      <c r="D6345" s="215"/>
      <c r="E6345" s="215"/>
      <c r="F6345" s="216"/>
      <c r="G6345" s="216"/>
      <c r="H6345" s="466"/>
      <c r="I6345" s="208">
        <f>SUM(I6343:I6344)</f>
        <v>0.5</v>
      </c>
    </row>
    <row r="6346" spans="1:9" ht="15" customHeight="1">
      <c r="A6346" s="333"/>
      <c r="C6346" s="193" t="s">
        <v>86</v>
      </c>
      <c r="D6346" s="194" t="s">
        <v>87</v>
      </c>
      <c r="E6346" s="194"/>
      <c r="F6346" s="196"/>
      <c r="G6346" s="196"/>
      <c r="H6346" s="196"/>
      <c r="I6346" s="464"/>
    </row>
    <row r="6347" spans="1:9" ht="15" customHeight="1">
      <c r="A6347" s="333"/>
      <c r="C6347" s="204" t="s">
        <v>88</v>
      </c>
      <c r="D6347" s="215"/>
      <c r="E6347" s="215"/>
      <c r="F6347" s="216"/>
      <c r="G6347" s="216"/>
      <c r="H6347" s="466"/>
      <c r="I6347" s="467">
        <v>0</v>
      </c>
    </row>
    <row r="6348" spans="1:9" ht="15" customHeight="1">
      <c r="A6348" s="333"/>
      <c r="C6348" s="220" t="s">
        <v>89</v>
      </c>
      <c r="D6348" s="221" t="s">
        <v>90</v>
      </c>
      <c r="E6348" s="682"/>
      <c r="F6348" s="222"/>
      <c r="G6348" s="222"/>
      <c r="H6348" s="776"/>
      <c r="I6348" s="777">
        <f>I6347+I6345+I6341</f>
        <v>39506.30000000001</v>
      </c>
    </row>
    <row r="6349" spans="1:9" ht="15" customHeight="1">
      <c r="A6349" s="333"/>
      <c r="C6349" s="227" t="s">
        <v>91</v>
      </c>
      <c r="D6349" s="228" t="s">
        <v>977</v>
      </c>
      <c r="E6349" s="684"/>
      <c r="F6349" s="229"/>
      <c r="G6349" s="313"/>
      <c r="H6349" s="226">
        <f>$M$3</f>
        <v>0.1</v>
      </c>
      <c r="I6349" s="224">
        <f>I6348*H6349</f>
        <v>3950.630000000001</v>
      </c>
    </row>
    <row r="6350" spans="1:9" ht="15" customHeight="1">
      <c r="A6350" s="333"/>
      <c r="C6350" s="316" t="s">
        <v>93</v>
      </c>
      <c r="D6350" s="317" t="s">
        <v>94</v>
      </c>
      <c r="E6350" s="323"/>
      <c r="F6350" s="244"/>
      <c r="G6350" s="244"/>
      <c r="H6350" s="399"/>
      <c r="I6350" s="303">
        <f>SUM(I6348:I6349)</f>
        <v>43456.930000000008</v>
      </c>
    </row>
    <row r="6351" spans="1:9" ht="15" customHeight="1">
      <c r="A6351" s="333"/>
      <c r="C6351" s="942"/>
      <c r="D6351" s="581"/>
      <c r="E6351" s="581"/>
      <c r="F6351" s="581"/>
      <c r="G6351" s="581"/>
      <c r="H6351" s="581"/>
      <c r="I6351" s="582"/>
    </row>
    <row r="6352" spans="1:9" ht="15" customHeight="1">
      <c r="A6352" s="333"/>
      <c r="C6352" s="579" t="s">
        <v>1802</v>
      </c>
      <c r="D6352" s="670" t="s">
        <v>1803</v>
      </c>
      <c r="E6352" s="675"/>
      <c r="F6352" s="668"/>
      <c r="G6352" s="668"/>
      <c r="H6352" s="669"/>
      <c r="I6352" s="188">
        <f>ROUNDDOWN(I6368,-2)</f>
        <v>43400</v>
      </c>
    </row>
    <row r="6353" spans="1:10" ht="15" customHeight="1">
      <c r="A6353" s="333"/>
      <c r="C6353" s="189" t="s">
        <v>65</v>
      </c>
      <c r="D6353" s="190" t="s">
        <v>66</v>
      </c>
      <c r="E6353" s="190"/>
      <c r="F6353" s="190" t="s">
        <v>669</v>
      </c>
      <c r="G6353" s="190" t="s">
        <v>67</v>
      </c>
      <c r="H6353" s="190" t="s">
        <v>670</v>
      </c>
      <c r="I6353" s="482" t="s">
        <v>671</v>
      </c>
    </row>
    <row r="6354" spans="1:10" ht="15" customHeight="1">
      <c r="A6354" s="333"/>
      <c r="B6354" s="113"/>
      <c r="C6354" s="193" t="s">
        <v>69</v>
      </c>
      <c r="D6354" s="194" t="s">
        <v>672</v>
      </c>
      <c r="E6354" s="194"/>
      <c r="F6354" s="717"/>
      <c r="G6354" s="717"/>
      <c r="H6354" s="717"/>
      <c r="I6354" s="591"/>
      <c r="J6354" s="47"/>
    </row>
    <row r="6355" spans="1:10" ht="15" customHeight="1">
      <c r="A6355" s="333"/>
      <c r="C6355" s="199">
        <v>1</v>
      </c>
      <c r="D6355" s="195" t="s">
        <v>8</v>
      </c>
      <c r="E6355" s="195"/>
      <c r="F6355" s="200" t="s">
        <v>10</v>
      </c>
      <c r="G6355" s="201">
        <v>0.14000000000000001</v>
      </c>
      <c r="H6355" s="62">
        <v>176000</v>
      </c>
      <c r="I6355" s="203">
        <f>G6355*H6355</f>
        <v>24640.000000000004</v>
      </c>
    </row>
    <row r="6356" spans="1:10" ht="15" customHeight="1">
      <c r="A6356" s="333"/>
      <c r="C6356" s="199">
        <v>2</v>
      </c>
      <c r="D6356" s="195" t="s">
        <v>159</v>
      </c>
      <c r="E6356" s="195"/>
      <c r="F6356" s="200" t="s">
        <v>10</v>
      </c>
      <c r="G6356" s="201">
        <v>7.0000000000000007E-2</v>
      </c>
      <c r="H6356" s="62">
        <v>186000</v>
      </c>
      <c r="I6356" s="203">
        <f>G6356*H6356</f>
        <v>13020.000000000002</v>
      </c>
    </row>
    <row r="6357" spans="1:10" ht="15" customHeight="1">
      <c r="A6357" s="333"/>
      <c r="C6357" s="199">
        <v>3</v>
      </c>
      <c r="D6357" s="195" t="s">
        <v>119</v>
      </c>
      <c r="E6357" s="195"/>
      <c r="F6357" s="200" t="s">
        <v>10</v>
      </c>
      <c r="G6357" s="201">
        <v>7.0000000000000001E-3</v>
      </c>
      <c r="H6357" s="62">
        <v>196000</v>
      </c>
      <c r="I6357" s="203">
        <f>G6357*H6357</f>
        <v>1372</v>
      </c>
    </row>
    <row r="6358" spans="1:10" ht="15" customHeight="1">
      <c r="A6358" s="333"/>
      <c r="C6358" s="199">
        <v>4</v>
      </c>
      <c r="D6358" s="195" t="s">
        <v>31</v>
      </c>
      <c r="E6358" s="195"/>
      <c r="F6358" s="200" t="s">
        <v>10</v>
      </c>
      <c r="G6358" s="201">
        <v>2.3E-3</v>
      </c>
      <c r="H6358" s="62">
        <v>206000</v>
      </c>
      <c r="I6358" s="203">
        <f>G6358*H6358</f>
        <v>473.8</v>
      </c>
    </row>
    <row r="6359" spans="1:10" ht="15" customHeight="1">
      <c r="A6359" s="333"/>
      <c r="C6359" s="204" t="s">
        <v>708</v>
      </c>
      <c r="D6359" s="215"/>
      <c r="E6359" s="215"/>
      <c r="F6359" s="216"/>
      <c r="G6359" s="653"/>
      <c r="H6359" s="654"/>
      <c r="I6359" s="208">
        <f>SUM(I6355:I6358)</f>
        <v>39505.80000000001</v>
      </c>
    </row>
    <row r="6360" spans="1:10" ht="15" customHeight="1">
      <c r="A6360" s="333"/>
      <c r="C6360" s="193" t="s">
        <v>72</v>
      </c>
      <c r="D6360" s="194" t="s">
        <v>73</v>
      </c>
      <c r="E6360" s="194"/>
      <c r="F6360" s="196"/>
      <c r="G6360" s="196"/>
      <c r="H6360" s="196"/>
      <c r="I6360" s="464"/>
    </row>
    <row r="6361" spans="1:10" ht="15" customHeight="1">
      <c r="A6361" s="333"/>
      <c r="C6361" s="199">
        <v>1</v>
      </c>
      <c r="D6361" s="195" t="s">
        <v>1804</v>
      </c>
      <c r="E6361" s="195"/>
      <c r="F6361" s="200" t="s">
        <v>664</v>
      </c>
      <c r="G6361" s="326">
        <v>0.46</v>
      </c>
      <c r="H6361" s="202">
        <v>1</v>
      </c>
      <c r="I6361" s="203">
        <f>G6361*H6361</f>
        <v>0.46</v>
      </c>
    </row>
    <row r="6362" spans="1:10" ht="15" customHeight="1">
      <c r="A6362" s="333"/>
      <c r="C6362" s="199">
        <v>2</v>
      </c>
      <c r="D6362" s="195" t="s">
        <v>331</v>
      </c>
      <c r="E6362" s="195"/>
      <c r="F6362" s="200" t="s">
        <v>120</v>
      </c>
      <c r="G6362" s="326">
        <v>0.12</v>
      </c>
      <c r="H6362" s="202">
        <v>1</v>
      </c>
      <c r="I6362" s="203">
        <f>G6362*H6362</f>
        <v>0.12</v>
      </c>
    </row>
    <row r="6363" spans="1:10" ht="15" customHeight="1">
      <c r="A6363" s="333"/>
      <c r="C6363" s="204" t="s">
        <v>85</v>
      </c>
      <c r="D6363" s="215"/>
      <c r="E6363" s="215"/>
      <c r="F6363" s="216"/>
      <c r="G6363" s="216"/>
      <c r="H6363" s="466"/>
      <c r="I6363" s="208">
        <f>SUM(I6361:I6362)</f>
        <v>0.58000000000000007</v>
      </c>
    </row>
    <row r="6364" spans="1:10" ht="15" customHeight="1">
      <c r="A6364" s="333"/>
      <c r="C6364" s="676" t="s">
        <v>86</v>
      </c>
      <c r="D6364" s="194" t="s">
        <v>87</v>
      </c>
      <c r="E6364" s="194"/>
      <c r="F6364" s="196"/>
      <c r="G6364" s="196"/>
      <c r="H6364" s="196"/>
      <c r="I6364" s="464"/>
    </row>
    <row r="6365" spans="1:10" ht="15" customHeight="1">
      <c r="A6365" s="333"/>
      <c r="C6365" s="204" t="s">
        <v>88</v>
      </c>
      <c r="D6365" s="215"/>
      <c r="E6365" s="215"/>
      <c r="F6365" s="216"/>
      <c r="G6365" s="216"/>
      <c r="H6365" s="466"/>
      <c r="I6365" s="467">
        <v>0</v>
      </c>
    </row>
    <row r="6366" spans="1:10" ht="15" customHeight="1">
      <c r="A6366" s="333"/>
      <c r="C6366" s="220" t="s">
        <v>89</v>
      </c>
      <c r="D6366" s="221" t="s">
        <v>90</v>
      </c>
      <c r="E6366" s="682"/>
      <c r="F6366" s="222"/>
      <c r="G6366" s="222"/>
      <c r="H6366" s="776"/>
      <c r="I6366" s="777">
        <f>I6365+I6363+I6359</f>
        <v>39506.380000000012</v>
      </c>
    </row>
    <row r="6367" spans="1:10" ht="15" customHeight="1">
      <c r="A6367" s="333"/>
      <c r="C6367" s="227" t="s">
        <v>91</v>
      </c>
      <c r="D6367" s="228" t="s">
        <v>977</v>
      </c>
      <c r="E6367" s="684"/>
      <c r="F6367" s="229"/>
      <c r="G6367" s="313"/>
      <c r="H6367" s="226">
        <f>$M$3</f>
        <v>0.1</v>
      </c>
      <c r="I6367" s="224">
        <f>I6366*H6367</f>
        <v>3950.6380000000013</v>
      </c>
    </row>
    <row r="6368" spans="1:10" ht="15" customHeight="1">
      <c r="A6368" s="333"/>
      <c r="C6368" s="316" t="s">
        <v>93</v>
      </c>
      <c r="D6368" s="317" t="s">
        <v>94</v>
      </c>
      <c r="E6368" s="323"/>
      <c r="F6368" s="244"/>
      <c r="G6368" s="244"/>
      <c r="H6368" s="399"/>
      <c r="I6368" s="303">
        <f>SUM(I6366:I6367)</f>
        <v>43457.018000000011</v>
      </c>
    </row>
    <row r="6369" spans="1:10" ht="15" customHeight="1">
      <c r="A6369" s="333"/>
      <c r="C6369" s="942"/>
      <c r="D6369" s="581"/>
      <c r="E6369" s="581"/>
      <c r="F6369" s="581"/>
      <c r="G6369" s="581"/>
      <c r="H6369" s="581"/>
      <c r="I6369" s="582"/>
    </row>
    <row r="6370" spans="1:10" ht="15" customHeight="1">
      <c r="A6370" s="333"/>
      <c r="C6370" s="574" t="s">
        <v>1805</v>
      </c>
      <c r="D6370" s="675" t="s">
        <v>1806</v>
      </c>
      <c r="E6370" s="675"/>
      <c r="F6370" s="668"/>
      <c r="G6370" s="668"/>
      <c r="H6370" s="669"/>
      <c r="I6370" s="188">
        <f>ROUNDDOWN(I6386,-2)</f>
        <v>43400</v>
      </c>
    </row>
    <row r="6371" spans="1:10" ht="15" customHeight="1">
      <c r="A6371" s="333"/>
      <c r="C6371" s="189" t="s">
        <v>65</v>
      </c>
      <c r="D6371" s="190" t="s">
        <v>66</v>
      </c>
      <c r="E6371" s="190"/>
      <c r="F6371" s="190" t="s">
        <v>669</v>
      </c>
      <c r="G6371" s="190" t="s">
        <v>67</v>
      </c>
      <c r="H6371" s="715" t="s">
        <v>670</v>
      </c>
      <c r="I6371" s="563" t="s">
        <v>671</v>
      </c>
    </row>
    <row r="6372" spans="1:10" ht="15" customHeight="1">
      <c r="A6372" s="333"/>
      <c r="C6372" s="193" t="s">
        <v>69</v>
      </c>
      <c r="D6372" s="194" t="s">
        <v>672</v>
      </c>
      <c r="E6372" s="194"/>
      <c r="F6372" s="717"/>
      <c r="G6372" s="717"/>
      <c r="H6372" s="717"/>
      <c r="I6372" s="591"/>
    </row>
    <row r="6373" spans="1:10" ht="15" customHeight="1">
      <c r="A6373" s="333"/>
      <c r="B6373" s="113"/>
      <c r="C6373" s="199">
        <v>1</v>
      </c>
      <c r="D6373" s="195" t="s">
        <v>8</v>
      </c>
      <c r="E6373" s="195"/>
      <c r="F6373" s="200" t="s">
        <v>10</v>
      </c>
      <c r="G6373" s="201">
        <v>0.14000000000000001</v>
      </c>
      <c r="H6373" s="62">
        <v>176000</v>
      </c>
      <c r="I6373" s="203">
        <f>G6373*H6373</f>
        <v>24640.000000000004</v>
      </c>
      <c r="J6373" s="47"/>
    </row>
    <row r="6374" spans="1:10" ht="15" customHeight="1">
      <c r="A6374" s="333"/>
      <c r="C6374" s="199">
        <v>2</v>
      </c>
      <c r="D6374" s="195" t="s">
        <v>159</v>
      </c>
      <c r="E6374" s="195"/>
      <c r="F6374" s="200" t="s">
        <v>10</v>
      </c>
      <c r="G6374" s="201">
        <v>7.0000000000000007E-2</v>
      </c>
      <c r="H6374" s="62">
        <v>186000</v>
      </c>
      <c r="I6374" s="203">
        <f>G6374*H6374</f>
        <v>13020.000000000002</v>
      </c>
    </row>
    <row r="6375" spans="1:10" ht="15" customHeight="1">
      <c r="A6375" s="333"/>
      <c r="C6375" s="199">
        <v>3</v>
      </c>
      <c r="D6375" s="195" t="s">
        <v>119</v>
      </c>
      <c r="E6375" s="195"/>
      <c r="F6375" s="200" t="s">
        <v>10</v>
      </c>
      <c r="G6375" s="201">
        <v>7.0000000000000001E-3</v>
      </c>
      <c r="H6375" s="62">
        <v>196000</v>
      </c>
      <c r="I6375" s="203">
        <f>G6375*H6375</f>
        <v>1372</v>
      </c>
    </row>
    <row r="6376" spans="1:10" ht="15" customHeight="1">
      <c r="A6376" s="333"/>
      <c r="C6376" s="199">
        <v>4</v>
      </c>
      <c r="D6376" s="195" t="s">
        <v>31</v>
      </c>
      <c r="E6376" s="195"/>
      <c r="F6376" s="200" t="s">
        <v>10</v>
      </c>
      <c r="G6376" s="201">
        <v>2.3E-3</v>
      </c>
      <c r="H6376" s="62">
        <v>206000</v>
      </c>
      <c r="I6376" s="203">
        <f>G6376*H6376</f>
        <v>473.8</v>
      </c>
    </row>
    <row r="6377" spans="1:10" ht="15" customHeight="1">
      <c r="A6377" s="333"/>
      <c r="C6377" s="204" t="s">
        <v>708</v>
      </c>
      <c r="D6377" s="215"/>
      <c r="E6377" s="215"/>
      <c r="F6377" s="216"/>
      <c r="G6377" s="653"/>
      <c r="H6377" s="654"/>
      <c r="I6377" s="208">
        <f>SUM(I6373:I6376)</f>
        <v>39505.80000000001</v>
      </c>
    </row>
    <row r="6378" spans="1:10" ht="15" customHeight="1">
      <c r="A6378" s="333"/>
      <c r="C6378" s="193" t="s">
        <v>72</v>
      </c>
      <c r="D6378" s="194" t="s">
        <v>73</v>
      </c>
      <c r="E6378" s="194"/>
      <c r="F6378" s="196"/>
      <c r="G6378" s="196"/>
      <c r="H6378" s="196"/>
      <c r="I6378" s="464"/>
    </row>
    <row r="6379" spans="1:10" ht="15" customHeight="1">
      <c r="A6379" s="333"/>
      <c r="C6379" s="199">
        <v>1</v>
      </c>
      <c r="D6379" s="195" t="s">
        <v>1807</v>
      </c>
      <c r="E6379" s="195"/>
      <c r="F6379" s="200" t="s">
        <v>664</v>
      </c>
      <c r="G6379" s="326">
        <v>0.49</v>
      </c>
      <c r="H6379" s="202">
        <v>1</v>
      </c>
      <c r="I6379" s="203">
        <f>G6379*H6379</f>
        <v>0.49</v>
      </c>
    </row>
    <row r="6380" spans="1:10" ht="15" customHeight="1">
      <c r="A6380" s="333"/>
      <c r="C6380" s="199">
        <v>2</v>
      </c>
      <c r="D6380" s="195" t="s">
        <v>331</v>
      </c>
      <c r="E6380" s="195"/>
      <c r="F6380" s="200" t="s">
        <v>120</v>
      </c>
      <c r="G6380" s="326">
        <v>0.12</v>
      </c>
      <c r="H6380" s="202">
        <v>1</v>
      </c>
      <c r="I6380" s="203">
        <f>G6380*H6380</f>
        <v>0.12</v>
      </c>
    </row>
    <row r="6381" spans="1:10" ht="15" customHeight="1">
      <c r="A6381" s="333"/>
      <c r="C6381" s="204" t="s">
        <v>85</v>
      </c>
      <c r="D6381" s="215"/>
      <c r="E6381" s="215"/>
      <c r="F6381" s="216"/>
      <c r="G6381" s="216"/>
      <c r="H6381" s="466"/>
      <c r="I6381" s="208">
        <f>SUM(I6379:I6380)</f>
        <v>0.61</v>
      </c>
    </row>
    <row r="6382" spans="1:10" ht="15" customHeight="1">
      <c r="A6382" s="333"/>
      <c r="C6382" s="193" t="s">
        <v>86</v>
      </c>
      <c r="D6382" s="194" t="s">
        <v>87</v>
      </c>
      <c r="E6382" s="194"/>
      <c r="F6382" s="196"/>
      <c r="G6382" s="196"/>
      <c r="H6382" s="196"/>
      <c r="I6382" s="464"/>
    </row>
    <row r="6383" spans="1:10" ht="15" customHeight="1">
      <c r="A6383" s="333"/>
      <c r="C6383" s="204" t="s">
        <v>88</v>
      </c>
      <c r="D6383" s="215"/>
      <c r="E6383" s="215"/>
      <c r="F6383" s="216"/>
      <c r="G6383" s="216"/>
      <c r="H6383" s="466"/>
      <c r="I6383" s="467">
        <v>0</v>
      </c>
    </row>
    <row r="6384" spans="1:10" ht="15" customHeight="1">
      <c r="A6384" s="333"/>
      <c r="C6384" s="220" t="s">
        <v>89</v>
      </c>
      <c r="D6384" s="221" t="s">
        <v>90</v>
      </c>
      <c r="E6384" s="682"/>
      <c r="F6384" s="222"/>
      <c r="G6384" s="222"/>
      <c r="H6384" s="776"/>
      <c r="I6384" s="777">
        <f>I6383+I6381+I6377</f>
        <v>39506.410000000011</v>
      </c>
    </row>
    <row r="6385" spans="1:10" ht="15" customHeight="1">
      <c r="A6385" s="333"/>
      <c r="C6385" s="220" t="s">
        <v>91</v>
      </c>
      <c r="D6385" s="221" t="s">
        <v>977</v>
      </c>
      <c r="E6385" s="682"/>
      <c r="F6385" s="222"/>
      <c r="G6385" s="225"/>
      <c r="H6385" s="226">
        <f>$M$3</f>
        <v>0.1</v>
      </c>
      <c r="I6385" s="224">
        <f>I6384*H6385</f>
        <v>3950.6410000000014</v>
      </c>
    </row>
    <row r="6386" spans="1:10" ht="15" customHeight="1">
      <c r="A6386" s="333"/>
      <c r="C6386" s="329" t="s">
        <v>93</v>
      </c>
      <c r="D6386" s="330" t="s">
        <v>94</v>
      </c>
      <c r="E6386" s="688"/>
      <c r="F6386" s="247"/>
      <c r="G6386" s="247"/>
      <c r="H6386" s="399"/>
      <c r="I6386" s="303">
        <f>SUM(I6384:I6385)</f>
        <v>43457.051000000014</v>
      </c>
    </row>
    <row r="6387" spans="1:10" ht="15" customHeight="1">
      <c r="A6387" s="333"/>
      <c r="C6387" s="942"/>
      <c r="D6387" s="581"/>
      <c r="E6387" s="581"/>
      <c r="F6387" s="581"/>
      <c r="G6387" s="581"/>
      <c r="H6387" s="581"/>
      <c r="I6387" s="582"/>
    </row>
    <row r="6388" spans="1:10" ht="15" customHeight="1">
      <c r="A6388" s="333"/>
      <c r="C6388" s="574" t="s">
        <v>1808</v>
      </c>
      <c r="D6388" s="670" t="s">
        <v>1809</v>
      </c>
      <c r="E6388" s="675"/>
      <c r="F6388" s="668"/>
      <c r="G6388" s="668"/>
      <c r="H6388" s="669"/>
      <c r="I6388" s="188">
        <f>ROUNDDOWN(I6404,-2)</f>
        <v>43400</v>
      </c>
    </row>
    <row r="6389" spans="1:10" ht="15" customHeight="1">
      <c r="A6389" s="333"/>
      <c r="C6389" s="189" t="s">
        <v>65</v>
      </c>
      <c r="D6389" s="190" t="s">
        <v>66</v>
      </c>
      <c r="E6389" s="190"/>
      <c r="F6389" s="190" t="s">
        <v>669</v>
      </c>
      <c r="G6389" s="190" t="s">
        <v>67</v>
      </c>
      <c r="H6389" s="190" t="s">
        <v>670</v>
      </c>
      <c r="I6389" s="482" t="s">
        <v>671</v>
      </c>
    </row>
    <row r="6390" spans="1:10" ht="15" customHeight="1">
      <c r="A6390" s="333"/>
      <c r="C6390" s="193" t="s">
        <v>69</v>
      </c>
      <c r="D6390" s="194" t="s">
        <v>672</v>
      </c>
      <c r="E6390" s="194"/>
      <c r="F6390" s="717"/>
      <c r="G6390" s="717"/>
      <c r="H6390" s="717"/>
      <c r="I6390" s="591"/>
    </row>
    <row r="6391" spans="1:10" ht="15" customHeight="1">
      <c r="A6391" s="333"/>
      <c r="B6391" s="113"/>
      <c r="C6391" s="199">
        <v>1</v>
      </c>
      <c r="D6391" s="195" t="s">
        <v>8</v>
      </c>
      <c r="E6391" s="195"/>
      <c r="F6391" s="200" t="s">
        <v>10</v>
      </c>
      <c r="G6391" s="201">
        <v>0.14000000000000001</v>
      </c>
      <c r="H6391" s="62">
        <v>176000</v>
      </c>
      <c r="I6391" s="203">
        <f>G6391*H6391</f>
        <v>24640.000000000004</v>
      </c>
      <c r="J6391" s="47"/>
    </row>
    <row r="6392" spans="1:10" ht="15" customHeight="1">
      <c r="A6392" s="333"/>
      <c r="C6392" s="199">
        <v>2</v>
      </c>
      <c r="D6392" s="195" t="s">
        <v>159</v>
      </c>
      <c r="E6392" s="195"/>
      <c r="F6392" s="200" t="s">
        <v>10</v>
      </c>
      <c r="G6392" s="201">
        <v>7.0000000000000007E-2</v>
      </c>
      <c r="H6392" s="62">
        <v>186000</v>
      </c>
      <c r="I6392" s="203">
        <f>G6392*H6392</f>
        <v>13020.000000000002</v>
      </c>
    </row>
    <row r="6393" spans="1:10" ht="15" customHeight="1">
      <c r="A6393" s="333"/>
      <c r="C6393" s="199">
        <v>3</v>
      </c>
      <c r="D6393" s="195" t="s">
        <v>119</v>
      </c>
      <c r="E6393" s="195"/>
      <c r="F6393" s="200" t="s">
        <v>10</v>
      </c>
      <c r="G6393" s="201">
        <v>7.0000000000000001E-3</v>
      </c>
      <c r="H6393" s="62">
        <v>196000</v>
      </c>
      <c r="I6393" s="203">
        <f>G6393*H6393</f>
        <v>1372</v>
      </c>
    </row>
    <row r="6394" spans="1:10" ht="15" customHeight="1">
      <c r="A6394" s="333"/>
      <c r="C6394" s="199">
        <v>4</v>
      </c>
      <c r="D6394" s="195" t="s">
        <v>31</v>
      </c>
      <c r="E6394" s="195"/>
      <c r="F6394" s="200" t="s">
        <v>10</v>
      </c>
      <c r="G6394" s="201">
        <v>2.3E-3</v>
      </c>
      <c r="H6394" s="62">
        <v>206000</v>
      </c>
      <c r="I6394" s="203">
        <f>G6394*H6394</f>
        <v>473.8</v>
      </c>
    </row>
    <row r="6395" spans="1:10" ht="15" customHeight="1">
      <c r="A6395" s="333"/>
      <c r="C6395" s="204" t="s">
        <v>708</v>
      </c>
      <c r="D6395" s="215"/>
      <c r="E6395" s="215"/>
      <c r="F6395" s="216"/>
      <c r="G6395" s="653"/>
      <c r="H6395" s="654"/>
      <c r="I6395" s="208">
        <f>SUM(I6391:I6394)</f>
        <v>39505.80000000001</v>
      </c>
    </row>
    <row r="6396" spans="1:10" ht="15" customHeight="1">
      <c r="A6396" s="333"/>
      <c r="C6396" s="193" t="s">
        <v>72</v>
      </c>
      <c r="D6396" s="194" t="s">
        <v>73</v>
      </c>
      <c r="E6396" s="194"/>
      <c r="F6396" s="196"/>
      <c r="G6396" s="196"/>
      <c r="H6396" s="196"/>
      <c r="I6396" s="464"/>
    </row>
    <row r="6397" spans="1:10" ht="15" customHeight="1">
      <c r="A6397" s="333"/>
      <c r="C6397" s="199">
        <v>1</v>
      </c>
      <c r="D6397" s="195" t="s">
        <v>1810</v>
      </c>
      <c r="E6397" s="195"/>
      <c r="F6397" s="200" t="s">
        <v>664</v>
      </c>
      <c r="G6397" s="326">
        <v>0.56999999999999995</v>
      </c>
      <c r="H6397" s="202">
        <v>1</v>
      </c>
      <c r="I6397" s="203">
        <f>G6397*H6397</f>
        <v>0.56999999999999995</v>
      </c>
    </row>
    <row r="6398" spans="1:10" ht="15" customHeight="1">
      <c r="A6398" s="333"/>
      <c r="C6398" s="199">
        <v>2</v>
      </c>
      <c r="D6398" s="195" t="s">
        <v>331</v>
      </c>
      <c r="E6398" s="195"/>
      <c r="F6398" s="200" t="s">
        <v>120</v>
      </c>
      <c r="G6398" s="326">
        <v>0.12</v>
      </c>
      <c r="H6398" s="202">
        <v>1</v>
      </c>
      <c r="I6398" s="203">
        <f>G6398*H6398</f>
        <v>0.12</v>
      </c>
    </row>
    <row r="6399" spans="1:10" ht="15" customHeight="1">
      <c r="A6399" s="333"/>
      <c r="C6399" s="204" t="s">
        <v>85</v>
      </c>
      <c r="D6399" s="215"/>
      <c r="E6399" s="215"/>
      <c r="F6399" s="216"/>
      <c r="G6399" s="216"/>
      <c r="H6399" s="466"/>
      <c r="I6399" s="208">
        <f>SUM(I6397:I6398)</f>
        <v>0.69</v>
      </c>
    </row>
    <row r="6400" spans="1:10" ht="15" customHeight="1">
      <c r="A6400" s="333"/>
      <c r="C6400" s="193" t="s">
        <v>86</v>
      </c>
      <c r="D6400" s="194" t="s">
        <v>87</v>
      </c>
      <c r="E6400" s="194"/>
      <c r="F6400" s="196"/>
      <c r="G6400" s="196"/>
      <c r="H6400" s="196"/>
      <c r="I6400" s="464"/>
    </row>
    <row r="6401" spans="1:10" ht="15" customHeight="1">
      <c r="A6401" s="333"/>
      <c r="C6401" s="204" t="s">
        <v>88</v>
      </c>
      <c r="D6401" s="215"/>
      <c r="E6401" s="215"/>
      <c r="F6401" s="216"/>
      <c r="G6401" s="216"/>
      <c r="H6401" s="466"/>
      <c r="I6401" s="467">
        <v>0</v>
      </c>
    </row>
    <row r="6402" spans="1:10" ht="15" customHeight="1">
      <c r="A6402" s="333"/>
      <c r="C6402" s="220" t="s">
        <v>89</v>
      </c>
      <c r="D6402" s="221" t="s">
        <v>90</v>
      </c>
      <c r="E6402" s="682"/>
      <c r="F6402" s="222"/>
      <c r="G6402" s="222"/>
      <c r="H6402" s="776"/>
      <c r="I6402" s="777">
        <f>I6401+I6399+I6395</f>
        <v>39506.490000000013</v>
      </c>
    </row>
    <row r="6403" spans="1:10" ht="15" customHeight="1">
      <c r="A6403" s="333"/>
      <c r="C6403" s="227" t="s">
        <v>91</v>
      </c>
      <c r="D6403" s="228" t="s">
        <v>977</v>
      </c>
      <c r="E6403" s="684"/>
      <c r="F6403" s="229"/>
      <c r="G6403" s="313"/>
      <c r="H6403" s="226">
        <f>$M$3</f>
        <v>0.1</v>
      </c>
      <c r="I6403" s="224">
        <f>I6402*H6403</f>
        <v>3950.6490000000013</v>
      </c>
    </row>
    <row r="6404" spans="1:10" ht="15" customHeight="1">
      <c r="A6404" s="333"/>
      <c r="C6404" s="316" t="s">
        <v>93</v>
      </c>
      <c r="D6404" s="317" t="s">
        <v>94</v>
      </c>
      <c r="E6404" s="323"/>
      <c r="F6404" s="244"/>
      <c r="G6404" s="244"/>
      <c r="H6404" s="399"/>
      <c r="I6404" s="303">
        <f>SUM(I6402:I6403)</f>
        <v>43457.13900000001</v>
      </c>
    </row>
    <row r="6405" spans="1:10" ht="15" customHeight="1">
      <c r="A6405" s="333"/>
      <c r="C6405" s="942"/>
      <c r="D6405" s="581"/>
      <c r="E6405" s="581"/>
      <c r="F6405" s="581"/>
      <c r="G6405" s="581"/>
      <c r="H6405" s="581"/>
      <c r="I6405" s="582"/>
    </row>
    <row r="6406" spans="1:10" ht="15" customHeight="1">
      <c r="A6406" s="333"/>
      <c r="C6406" s="574" t="s">
        <v>1811</v>
      </c>
      <c r="D6406" s="1081" t="s">
        <v>1812</v>
      </c>
      <c r="E6406" s="675"/>
      <c r="F6406" s="1082"/>
      <c r="G6406" s="668"/>
      <c r="H6406" s="669"/>
      <c r="I6406" s="188">
        <f>ROUNDDOWN(I6422,-2)</f>
        <v>45400</v>
      </c>
    </row>
    <row r="6407" spans="1:10" ht="15" customHeight="1">
      <c r="A6407" s="333"/>
      <c r="C6407" s="189" t="s">
        <v>65</v>
      </c>
      <c r="D6407" s="190" t="s">
        <v>66</v>
      </c>
      <c r="E6407" s="190"/>
      <c r="F6407" s="190" t="s">
        <v>669</v>
      </c>
      <c r="G6407" s="190" t="s">
        <v>67</v>
      </c>
      <c r="H6407" s="190" t="s">
        <v>670</v>
      </c>
      <c r="I6407" s="482" t="s">
        <v>671</v>
      </c>
    </row>
    <row r="6408" spans="1:10" ht="15" customHeight="1">
      <c r="A6408" s="333"/>
      <c r="C6408" s="193" t="s">
        <v>69</v>
      </c>
      <c r="D6408" s="194" t="s">
        <v>672</v>
      </c>
      <c r="E6408" s="194"/>
      <c r="F6408" s="717"/>
      <c r="G6408" s="717"/>
      <c r="H6408" s="717"/>
      <c r="I6408" s="591"/>
    </row>
    <row r="6409" spans="1:10" ht="15" customHeight="1">
      <c r="A6409" s="333"/>
      <c r="C6409" s="199">
        <v>1</v>
      </c>
      <c r="D6409" s="195" t="s">
        <v>8</v>
      </c>
      <c r="E6409" s="195"/>
      <c r="F6409" s="200" t="s">
        <v>10</v>
      </c>
      <c r="G6409" s="201">
        <v>8.4000000000000005E-2</v>
      </c>
      <c r="H6409" s="62">
        <v>176000</v>
      </c>
      <c r="I6409" s="203">
        <f>G6409*H6409</f>
        <v>14784.000000000002</v>
      </c>
    </row>
    <row r="6410" spans="1:10" ht="15" customHeight="1">
      <c r="A6410" s="333"/>
      <c r="C6410" s="199">
        <v>2</v>
      </c>
      <c r="D6410" s="195" t="s">
        <v>159</v>
      </c>
      <c r="E6410" s="195"/>
      <c r="F6410" s="200" t="s">
        <v>10</v>
      </c>
      <c r="G6410" s="201">
        <v>0.125</v>
      </c>
      <c r="H6410" s="62">
        <v>186000</v>
      </c>
      <c r="I6410" s="203">
        <f>G6410*H6410</f>
        <v>23250</v>
      </c>
    </row>
    <row r="6411" spans="1:10" ht="15" customHeight="1">
      <c r="A6411" s="333"/>
      <c r="B6411" s="334"/>
      <c r="C6411" s="199">
        <v>3</v>
      </c>
      <c r="D6411" s="195" t="s">
        <v>119</v>
      </c>
      <c r="E6411" s="195"/>
      <c r="F6411" s="200" t="s">
        <v>10</v>
      </c>
      <c r="G6411" s="201">
        <v>1.2500000000000001E-2</v>
      </c>
      <c r="H6411" s="62">
        <v>196000</v>
      </c>
      <c r="I6411" s="203">
        <f>G6411*H6411</f>
        <v>2450</v>
      </c>
    </row>
    <row r="6412" spans="1:10" ht="15" customHeight="1">
      <c r="A6412" s="333"/>
      <c r="B6412" s="113"/>
      <c r="C6412" s="199">
        <v>4</v>
      </c>
      <c r="D6412" s="195" t="s">
        <v>31</v>
      </c>
      <c r="E6412" s="195"/>
      <c r="F6412" s="200" t="s">
        <v>10</v>
      </c>
      <c r="G6412" s="201">
        <v>4.1999999999999997E-3</v>
      </c>
      <c r="H6412" s="62">
        <v>206000</v>
      </c>
      <c r="I6412" s="203">
        <f>G6412*H6412</f>
        <v>865.19999999999993</v>
      </c>
      <c r="J6412" s="47"/>
    </row>
    <row r="6413" spans="1:10" ht="15" customHeight="1">
      <c r="A6413" s="333"/>
      <c r="C6413" s="204" t="s">
        <v>708</v>
      </c>
      <c r="D6413" s="215"/>
      <c r="E6413" s="215"/>
      <c r="F6413" s="216"/>
      <c r="G6413" s="653"/>
      <c r="H6413" s="654"/>
      <c r="I6413" s="208">
        <f>SUM(I6409:I6412)</f>
        <v>41349.199999999997</v>
      </c>
    </row>
    <row r="6414" spans="1:10" ht="15" customHeight="1">
      <c r="A6414" s="333"/>
      <c r="C6414" s="193" t="s">
        <v>72</v>
      </c>
      <c r="D6414" s="194" t="s">
        <v>73</v>
      </c>
      <c r="E6414" s="194"/>
      <c r="F6414" s="196"/>
      <c r="G6414" s="196"/>
      <c r="H6414" s="196"/>
      <c r="I6414" s="464"/>
    </row>
    <row r="6415" spans="1:10" ht="15" customHeight="1">
      <c r="A6415" s="333"/>
      <c r="C6415" s="199">
        <v>1</v>
      </c>
      <c r="D6415" s="213" t="s">
        <v>1813</v>
      </c>
      <c r="E6415" s="213"/>
      <c r="F6415" s="416" t="s">
        <v>664</v>
      </c>
      <c r="G6415" s="674">
        <v>2.4</v>
      </c>
      <c r="H6415" s="202">
        <v>1</v>
      </c>
      <c r="I6415" s="203">
        <f>G6415*H6415</f>
        <v>2.4</v>
      </c>
    </row>
    <row r="6416" spans="1:10" ht="15" customHeight="1">
      <c r="A6416" s="333"/>
      <c r="C6416" s="199">
        <v>2</v>
      </c>
      <c r="D6416" s="195" t="s">
        <v>1814</v>
      </c>
      <c r="E6416" s="195"/>
      <c r="F6416" s="200" t="s">
        <v>120</v>
      </c>
      <c r="G6416" s="674">
        <v>6</v>
      </c>
      <c r="H6416" s="202">
        <v>1</v>
      </c>
      <c r="I6416" s="203">
        <f>G6416*H6416</f>
        <v>6</v>
      </c>
    </row>
    <row r="6417" spans="1:10" ht="15" customHeight="1">
      <c r="A6417" s="333"/>
      <c r="C6417" s="204" t="s">
        <v>85</v>
      </c>
      <c r="D6417" s="215"/>
      <c r="E6417" s="215"/>
      <c r="F6417" s="216"/>
      <c r="G6417" s="216"/>
      <c r="H6417" s="466"/>
      <c r="I6417" s="208">
        <f>SUM(I6415:I6416)</f>
        <v>8.4</v>
      </c>
    </row>
    <row r="6418" spans="1:10" ht="15" customHeight="1">
      <c r="A6418" s="333"/>
      <c r="C6418" s="193" t="s">
        <v>86</v>
      </c>
      <c r="D6418" s="194" t="s">
        <v>87</v>
      </c>
      <c r="E6418" s="194"/>
      <c r="F6418" s="196"/>
      <c r="G6418" s="196"/>
      <c r="H6418" s="196"/>
      <c r="I6418" s="464"/>
    </row>
    <row r="6419" spans="1:10" ht="15" customHeight="1">
      <c r="A6419" s="333"/>
      <c r="C6419" s="204" t="s">
        <v>88</v>
      </c>
      <c r="D6419" s="215"/>
      <c r="E6419" s="215"/>
      <c r="F6419" s="216"/>
      <c r="G6419" s="216"/>
      <c r="H6419" s="466"/>
      <c r="I6419" s="467">
        <v>0</v>
      </c>
    </row>
    <row r="6420" spans="1:10" ht="15" customHeight="1">
      <c r="A6420" s="333"/>
      <c r="C6420" s="220" t="s">
        <v>89</v>
      </c>
      <c r="D6420" s="221" t="s">
        <v>90</v>
      </c>
      <c r="E6420" s="682"/>
      <c r="F6420" s="222"/>
      <c r="G6420" s="222"/>
      <c r="H6420" s="776"/>
      <c r="I6420" s="777">
        <f>I6419+I6417+I6413</f>
        <v>41357.599999999999</v>
      </c>
    </row>
    <row r="6421" spans="1:10" ht="15" customHeight="1">
      <c r="A6421" s="333"/>
      <c r="C6421" s="227" t="s">
        <v>91</v>
      </c>
      <c r="D6421" s="228" t="s">
        <v>977</v>
      </c>
      <c r="E6421" s="684"/>
      <c r="F6421" s="229"/>
      <c r="G6421" s="313"/>
      <c r="H6421" s="226">
        <f>$M$3</f>
        <v>0.1</v>
      </c>
      <c r="I6421" s="224">
        <f>I6420*H6421</f>
        <v>4135.76</v>
      </c>
    </row>
    <row r="6422" spans="1:10" ht="15" customHeight="1">
      <c r="A6422" s="333"/>
      <c r="C6422" s="316" t="s">
        <v>93</v>
      </c>
      <c r="D6422" s="317" t="s">
        <v>94</v>
      </c>
      <c r="E6422" s="323"/>
      <c r="F6422" s="244"/>
      <c r="G6422" s="244"/>
      <c r="H6422" s="399"/>
      <c r="I6422" s="303">
        <f>SUM(I6420:I6421)</f>
        <v>45493.36</v>
      </c>
    </row>
    <row r="6423" spans="1:10" ht="15" customHeight="1">
      <c r="A6423" s="333"/>
      <c r="C6423" s="1070"/>
      <c r="D6423" s="493"/>
      <c r="E6423" s="493"/>
      <c r="F6423" s="493"/>
      <c r="G6423" s="493"/>
      <c r="H6423" s="493"/>
      <c r="I6423" s="517"/>
    </row>
    <row r="6424" spans="1:10" ht="15" customHeight="1">
      <c r="A6424" s="333"/>
      <c r="C6424" s="574" t="s">
        <v>1815</v>
      </c>
      <c r="D6424" s="675" t="s">
        <v>1816</v>
      </c>
      <c r="E6424" s="675"/>
      <c r="F6424" s="727"/>
      <c r="G6424" s="727"/>
      <c r="H6424" s="731"/>
      <c r="I6424" s="188">
        <f>ROUNDDOWN(I6440,-2)</f>
        <v>45400</v>
      </c>
    </row>
    <row r="6425" spans="1:10" ht="15" customHeight="1">
      <c r="A6425" s="333"/>
      <c r="C6425" s="1083" t="s">
        <v>65</v>
      </c>
      <c r="D6425" s="395" t="s">
        <v>66</v>
      </c>
      <c r="E6425" s="395"/>
      <c r="F6425" s="190" t="s">
        <v>669</v>
      </c>
      <c r="G6425" s="190" t="s">
        <v>67</v>
      </c>
      <c r="H6425" s="190" t="s">
        <v>670</v>
      </c>
      <c r="I6425" s="482" t="s">
        <v>671</v>
      </c>
    </row>
    <row r="6426" spans="1:10" ht="15" customHeight="1">
      <c r="A6426" s="333"/>
      <c r="C6426" s="193" t="s">
        <v>69</v>
      </c>
      <c r="D6426" s="194" t="s">
        <v>672</v>
      </c>
      <c r="E6426" s="194"/>
      <c r="F6426" s="717"/>
      <c r="G6426" s="717"/>
      <c r="H6426" s="717"/>
      <c r="I6426" s="591"/>
    </row>
    <row r="6427" spans="1:10" ht="15" customHeight="1">
      <c r="A6427" s="333"/>
      <c r="C6427" s="199">
        <v>1</v>
      </c>
      <c r="D6427" s="195" t="s">
        <v>8</v>
      </c>
      <c r="E6427" s="195"/>
      <c r="F6427" s="200" t="s">
        <v>10</v>
      </c>
      <c r="G6427" s="201">
        <v>8.4000000000000005E-2</v>
      </c>
      <c r="H6427" s="62">
        <v>176000</v>
      </c>
      <c r="I6427" s="203">
        <f>G6427*H6427</f>
        <v>14784.000000000002</v>
      </c>
    </row>
    <row r="6428" spans="1:10" ht="15" customHeight="1">
      <c r="A6428" s="333"/>
      <c r="C6428" s="199">
        <v>2</v>
      </c>
      <c r="D6428" s="195" t="s">
        <v>159</v>
      </c>
      <c r="E6428" s="195"/>
      <c r="F6428" s="200" t="s">
        <v>10</v>
      </c>
      <c r="G6428" s="201">
        <v>0.125</v>
      </c>
      <c r="H6428" s="62">
        <v>186000</v>
      </c>
      <c r="I6428" s="203">
        <f>G6428*H6428</f>
        <v>23250</v>
      </c>
    </row>
    <row r="6429" spans="1:10" ht="15" customHeight="1">
      <c r="A6429" s="333"/>
      <c r="B6429" s="113"/>
      <c r="C6429" s="199">
        <v>3</v>
      </c>
      <c r="D6429" s="195" t="s">
        <v>119</v>
      </c>
      <c r="E6429" s="195"/>
      <c r="F6429" s="200" t="s">
        <v>10</v>
      </c>
      <c r="G6429" s="201">
        <v>1.2500000000000001E-2</v>
      </c>
      <c r="H6429" s="62">
        <v>196000</v>
      </c>
      <c r="I6429" s="203">
        <f>G6429*H6429</f>
        <v>2450</v>
      </c>
      <c r="J6429" s="47"/>
    </row>
    <row r="6430" spans="1:10" ht="15" customHeight="1">
      <c r="A6430" s="333"/>
      <c r="C6430" s="199">
        <v>4</v>
      </c>
      <c r="D6430" s="195" t="s">
        <v>31</v>
      </c>
      <c r="E6430" s="195"/>
      <c r="F6430" s="200" t="s">
        <v>10</v>
      </c>
      <c r="G6430" s="201">
        <v>4.1999999999999997E-3</v>
      </c>
      <c r="H6430" s="62">
        <v>206000</v>
      </c>
      <c r="I6430" s="203">
        <f>G6430*H6430</f>
        <v>865.19999999999993</v>
      </c>
    </row>
    <row r="6431" spans="1:10" ht="15" customHeight="1">
      <c r="A6431" s="333"/>
      <c r="C6431" s="204" t="s">
        <v>708</v>
      </c>
      <c r="D6431" s="215"/>
      <c r="E6431" s="215"/>
      <c r="F6431" s="216"/>
      <c r="G6431" s="653"/>
      <c r="H6431" s="654"/>
      <c r="I6431" s="208">
        <f>SUM(I6427:I6430)</f>
        <v>41349.199999999997</v>
      </c>
    </row>
    <row r="6432" spans="1:10" ht="15" customHeight="1">
      <c r="A6432" s="333"/>
      <c r="C6432" s="193" t="s">
        <v>72</v>
      </c>
      <c r="D6432" s="194" t="s">
        <v>73</v>
      </c>
      <c r="E6432" s="194"/>
      <c r="F6432" s="196"/>
      <c r="G6432" s="196"/>
      <c r="H6432" s="196"/>
      <c r="I6432" s="464"/>
    </row>
    <row r="6433" spans="1:10" ht="15" customHeight="1">
      <c r="A6433" s="333"/>
      <c r="C6433" s="1084">
        <v>1</v>
      </c>
      <c r="D6433" s="213" t="s">
        <v>1817</v>
      </c>
      <c r="E6433" s="213"/>
      <c r="F6433" s="416" t="s">
        <v>664</v>
      </c>
      <c r="G6433" s="1085">
        <v>2.1</v>
      </c>
      <c r="H6433" s="202">
        <v>1</v>
      </c>
      <c r="I6433" s="203">
        <f>G6433*H6433</f>
        <v>2.1</v>
      </c>
    </row>
    <row r="6434" spans="1:10" ht="15" customHeight="1">
      <c r="A6434" s="333"/>
      <c r="C6434" s="199">
        <v>2</v>
      </c>
      <c r="D6434" s="195" t="s">
        <v>1814</v>
      </c>
      <c r="E6434" s="195"/>
      <c r="F6434" s="200" t="s">
        <v>120</v>
      </c>
      <c r="G6434" s="326">
        <v>6</v>
      </c>
      <c r="H6434" s="202">
        <v>1</v>
      </c>
      <c r="I6434" s="203">
        <f>G6434*H6434</f>
        <v>6</v>
      </c>
    </row>
    <row r="6435" spans="1:10" ht="15" customHeight="1">
      <c r="A6435" s="333"/>
      <c r="C6435" s="204" t="s">
        <v>85</v>
      </c>
      <c r="D6435" s="215"/>
      <c r="E6435" s="215"/>
      <c r="F6435" s="216"/>
      <c r="G6435" s="216"/>
      <c r="H6435" s="466"/>
      <c r="I6435" s="208">
        <f>SUM(I6433:I6434)</f>
        <v>8.1</v>
      </c>
    </row>
    <row r="6436" spans="1:10" ht="15" customHeight="1">
      <c r="A6436" s="333"/>
      <c r="C6436" s="193" t="s">
        <v>86</v>
      </c>
      <c r="D6436" s="194" t="s">
        <v>87</v>
      </c>
      <c r="E6436" s="194"/>
      <c r="F6436" s="196"/>
      <c r="G6436" s="196"/>
      <c r="H6436" s="196"/>
      <c r="I6436" s="464"/>
    </row>
    <row r="6437" spans="1:10" ht="15" customHeight="1">
      <c r="A6437" s="333"/>
      <c r="C6437" s="204" t="s">
        <v>88</v>
      </c>
      <c r="D6437" s="215"/>
      <c r="E6437" s="215"/>
      <c r="F6437" s="216"/>
      <c r="G6437" s="216"/>
      <c r="H6437" s="466"/>
      <c r="I6437" s="467">
        <v>0</v>
      </c>
    </row>
    <row r="6438" spans="1:10" ht="15" customHeight="1">
      <c r="A6438" s="333"/>
      <c r="C6438" s="220" t="s">
        <v>89</v>
      </c>
      <c r="D6438" s="221" t="s">
        <v>90</v>
      </c>
      <c r="E6438" s="682"/>
      <c r="F6438" s="222"/>
      <c r="G6438" s="222"/>
      <c r="H6438" s="776"/>
      <c r="I6438" s="777">
        <f>I6437+I6435+I6431</f>
        <v>41357.299999999996</v>
      </c>
    </row>
    <row r="6439" spans="1:10" ht="15" customHeight="1">
      <c r="A6439" s="333"/>
      <c r="C6439" s="227" t="s">
        <v>91</v>
      </c>
      <c r="D6439" s="228" t="s">
        <v>977</v>
      </c>
      <c r="E6439" s="684"/>
      <c r="F6439" s="229"/>
      <c r="G6439" s="313"/>
      <c r="H6439" s="226">
        <f>$M$3</f>
        <v>0.1</v>
      </c>
      <c r="I6439" s="224">
        <f>I6438*H6439</f>
        <v>4135.7299999999996</v>
      </c>
    </row>
    <row r="6440" spans="1:10" ht="15" customHeight="1">
      <c r="A6440" s="333"/>
      <c r="C6440" s="316" t="s">
        <v>93</v>
      </c>
      <c r="D6440" s="317" t="s">
        <v>94</v>
      </c>
      <c r="E6440" s="323"/>
      <c r="F6440" s="244"/>
      <c r="G6440" s="244"/>
      <c r="H6440" s="399"/>
      <c r="I6440" s="303">
        <f>SUM(I6438:I6439)</f>
        <v>45493.03</v>
      </c>
    </row>
    <row r="6441" spans="1:10" ht="15" customHeight="1">
      <c r="A6441" s="333"/>
      <c r="C6441" s="1070"/>
      <c r="D6441" s="493"/>
      <c r="E6441" s="493"/>
      <c r="F6441" s="493"/>
      <c r="G6441" s="493"/>
      <c r="H6441" s="493"/>
      <c r="I6441" s="517"/>
    </row>
    <row r="6442" spans="1:10" ht="15" customHeight="1">
      <c r="A6442" s="333"/>
      <c r="C6442" s="1086" t="s">
        <v>1818</v>
      </c>
      <c r="D6442" s="670" t="s">
        <v>1819</v>
      </c>
      <c r="E6442" s="675"/>
      <c r="F6442" s="668"/>
      <c r="G6442" s="668"/>
      <c r="H6442" s="669"/>
      <c r="I6442" s="188">
        <f>ROUNDDOWN(I6458,-2)</f>
        <v>45400</v>
      </c>
    </row>
    <row r="6443" spans="1:10" ht="15" customHeight="1">
      <c r="A6443" s="333"/>
      <c r="C6443" s="452" t="s">
        <v>65</v>
      </c>
      <c r="D6443" s="294" t="s">
        <v>66</v>
      </c>
      <c r="E6443" s="294"/>
      <c r="F6443" s="294" t="s">
        <v>669</v>
      </c>
      <c r="G6443" s="294" t="s">
        <v>67</v>
      </c>
      <c r="H6443" s="294" t="s">
        <v>670</v>
      </c>
      <c r="I6443" s="939" t="s">
        <v>671</v>
      </c>
    </row>
    <row r="6444" spans="1:10" ht="15" customHeight="1">
      <c r="A6444" s="333"/>
      <c r="C6444" s="280" t="s">
        <v>69</v>
      </c>
      <c r="D6444" s="281" t="s">
        <v>672</v>
      </c>
      <c r="E6444" s="281"/>
      <c r="F6444" s="940"/>
      <c r="G6444" s="940"/>
      <c r="H6444" s="940"/>
      <c r="I6444" s="941"/>
    </row>
    <row r="6445" spans="1:10" ht="15" customHeight="1">
      <c r="A6445" s="333"/>
      <c r="C6445" s="199">
        <v>1</v>
      </c>
      <c r="D6445" s="195" t="s">
        <v>8</v>
      </c>
      <c r="E6445" s="195"/>
      <c r="F6445" s="200" t="s">
        <v>10</v>
      </c>
      <c r="G6445" s="201">
        <v>8.4000000000000005E-2</v>
      </c>
      <c r="H6445" s="62">
        <v>176000</v>
      </c>
      <c r="I6445" s="203">
        <f>G6445*H6445</f>
        <v>14784.000000000002</v>
      </c>
    </row>
    <row r="6446" spans="1:10" ht="15" customHeight="1">
      <c r="A6446" s="333"/>
      <c r="B6446" s="113"/>
      <c r="C6446" s="199">
        <v>2</v>
      </c>
      <c r="D6446" s="195" t="s">
        <v>159</v>
      </c>
      <c r="E6446" s="195"/>
      <c r="F6446" s="200" t="s">
        <v>10</v>
      </c>
      <c r="G6446" s="201">
        <v>0.125</v>
      </c>
      <c r="H6446" s="62">
        <v>186000</v>
      </c>
      <c r="I6446" s="203">
        <f>G6446*H6446</f>
        <v>23250</v>
      </c>
      <c r="J6446" s="47"/>
    </row>
    <row r="6447" spans="1:10" ht="15" customHeight="1">
      <c r="A6447" s="333"/>
      <c r="C6447" s="199">
        <v>3</v>
      </c>
      <c r="D6447" s="195" t="s">
        <v>119</v>
      </c>
      <c r="E6447" s="195"/>
      <c r="F6447" s="200" t="s">
        <v>10</v>
      </c>
      <c r="G6447" s="201">
        <v>1.2500000000000001E-2</v>
      </c>
      <c r="H6447" s="62">
        <v>196000</v>
      </c>
      <c r="I6447" s="203">
        <f>G6447*H6447</f>
        <v>2450</v>
      </c>
    </row>
    <row r="6448" spans="1:10" ht="15" customHeight="1">
      <c r="A6448" s="333"/>
      <c r="C6448" s="199">
        <v>4</v>
      </c>
      <c r="D6448" s="195" t="s">
        <v>31</v>
      </c>
      <c r="E6448" s="195"/>
      <c r="F6448" s="200" t="s">
        <v>10</v>
      </c>
      <c r="G6448" s="201">
        <v>4.1999999999999997E-3</v>
      </c>
      <c r="H6448" s="62">
        <v>206000</v>
      </c>
      <c r="I6448" s="203">
        <f>G6448*H6448</f>
        <v>865.19999999999993</v>
      </c>
    </row>
    <row r="6449" spans="1:10" ht="15" customHeight="1">
      <c r="A6449" s="333"/>
      <c r="C6449" s="204" t="s">
        <v>708</v>
      </c>
      <c r="D6449" s="215"/>
      <c r="E6449" s="215"/>
      <c r="F6449" s="216"/>
      <c r="G6449" s="653"/>
      <c r="H6449" s="654"/>
      <c r="I6449" s="208">
        <f>SUM(I6445:I6448)</f>
        <v>41349.199999999997</v>
      </c>
    </row>
    <row r="6450" spans="1:10" ht="15" customHeight="1">
      <c r="A6450" s="333"/>
      <c r="C6450" s="193" t="s">
        <v>72</v>
      </c>
      <c r="D6450" s="194" t="s">
        <v>73</v>
      </c>
      <c r="E6450" s="194"/>
      <c r="F6450" s="196"/>
      <c r="G6450" s="196"/>
      <c r="H6450" s="196"/>
      <c r="I6450" s="464"/>
    </row>
    <row r="6451" spans="1:10" ht="15" customHeight="1">
      <c r="A6451" s="333"/>
      <c r="C6451" s="199">
        <v>1</v>
      </c>
      <c r="D6451" s="195" t="s">
        <v>1820</v>
      </c>
      <c r="E6451" s="195"/>
      <c r="F6451" s="416" t="s">
        <v>664</v>
      </c>
      <c r="G6451" s="326">
        <v>2</v>
      </c>
      <c r="H6451" s="202">
        <v>1</v>
      </c>
      <c r="I6451" s="203">
        <f>G6451*H6451</f>
        <v>2</v>
      </c>
    </row>
    <row r="6452" spans="1:10" ht="15" customHeight="1">
      <c r="A6452" s="333"/>
      <c r="C6452" s="199">
        <v>2</v>
      </c>
      <c r="D6452" s="195" t="s">
        <v>1814</v>
      </c>
      <c r="E6452" s="195"/>
      <c r="F6452" s="200" t="s">
        <v>120</v>
      </c>
      <c r="G6452" s="326">
        <v>6</v>
      </c>
      <c r="H6452" s="202">
        <v>1</v>
      </c>
      <c r="I6452" s="203">
        <f>G6452*H6452</f>
        <v>6</v>
      </c>
    </row>
    <row r="6453" spans="1:10" ht="15" customHeight="1">
      <c r="A6453" s="333"/>
      <c r="C6453" s="204" t="s">
        <v>85</v>
      </c>
      <c r="D6453" s="215"/>
      <c r="E6453" s="215"/>
      <c r="F6453" s="216"/>
      <c r="G6453" s="216"/>
      <c r="H6453" s="466"/>
      <c r="I6453" s="208">
        <f>SUM(I6451:I6452)</f>
        <v>8</v>
      </c>
    </row>
    <row r="6454" spans="1:10" ht="15" customHeight="1">
      <c r="A6454" s="333"/>
      <c r="C6454" s="193" t="s">
        <v>86</v>
      </c>
      <c r="D6454" s="194" t="s">
        <v>87</v>
      </c>
      <c r="E6454" s="194"/>
      <c r="F6454" s="196"/>
      <c r="G6454" s="196"/>
      <c r="H6454" s="196"/>
      <c r="I6454" s="464"/>
    </row>
    <row r="6455" spans="1:10" ht="15" customHeight="1">
      <c r="A6455" s="333"/>
      <c r="C6455" s="204" t="s">
        <v>88</v>
      </c>
      <c r="D6455" s="215"/>
      <c r="E6455" s="215"/>
      <c r="F6455" s="216"/>
      <c r="G6455" s="216"/>
      <c r="H6455" s="466"/>
      <c r="I6455" s="467">
        <v>0</v>
      </c>
    </row>
    <row r="6456" spans="1:10" ht="15" customHeight="1">
      <c r="A6456" s="333"/>
      <c r="C6456" s="220" t="s">
        <v>89</v>
      </c>
      <c r="D6456" s="221" t="s">
        <v>90</v>
      </c>
      <c r="E6456" s="682"/>
      <c r="F6456" s="222"/>
      <c r="G6456" s="222"/>
      <c r="H6456" s="776"/>
      <c r="I6456" s="777">
        <f>I6455+I6453+I6449</f>
        <v>41357.199999999997</v>
      </c>
    </row>
    <row r="6457" spans="1:10" ht="15" customHeight="1">
      <c r="A6457" s="333"/>
      <c r="C6457" s="227" t="s">
        <v>91</v>
      </c>
      <c r="D6457" s="228" t="s">
        <v>977</v>
      </c>
      <c r="E6457" s="684"/>
      <c r="F6457" s="229"/>
      <c r="G6457" s="313"/>
      <c r="H6457" s="226">
        <f>$M$3</f>
        <v>0.1</v>
      </c>
      <c r="I6457" s="224">
        <f>I6456*H6457</f>
        <v>4135.72</v>
      </c>
    </row>
    <row r="6458" spans="1:10" ht="15" customHeight="1">
      <c r="A6458" s="333"/>
      <c r="C6458" s="316" t="s">
        <v>93</v>
      </c>
      <c r="D6458" s="317" t="s">
        <v>94</v>
      </c>
      <c r="E6458" s="323"/>
      <c r="F6458" s="244"/>
      <c r="G6458" s="244"/>
      <c r="H6458" s="399"/>
      <c r="I6458" s="303">
        <f>SUM(I6456:I6457)</f>
        <v>45492.92</v>
      </c>
    </row>
    <row r="6459" spans="1:10" ht="15" customHeight="1">
      <c r="A6459" s="333"/>
      <c r="C6459" s="943"/>
      <c r="D6459" s="244"/>
      <c r="E6459" s="244"/>
      <c r="F6459" s="244"/>
      <c r="G6459" s="244"/>
      <c r="H6459" s="244"/>
      <c r="I6459" s="245"/>
    </row>
    <row r="6460" spans="1:10" ht="15" customHeight="1">
      <c r="A6460" s="333"/>
      <c r="C6460" s="574" t="s">
        <v>1821</v>
      </c>
      <c r="D6460" s="675" t="s">
        <v>1822</v>
      </c>
      <c r="E6460" s="675"/>
      <c r="F6460" s="668"/>
      <c r="G6460" s="668"/>
      <c r="H6460" s="669"/>
      <c r="I6460" s="188">
        <f>ROUNDDOWN(I6476,-2)</f>
        <v>45400</v>
      </c>
    </row>
    <row r="6461" spans="1:10" ht="15" customHeight="1">
      <c r="A6461" s="333"/>
      <c r="C6461" s="189" t="s">
        <v>65</v>
      </c>
      <c r="D6461" s="190" t="s">
        <v>66</v>
      </c>
      <c r="E6461" s="190"/>
      <c r="F6461" s="190" t="s">
        <v>669</v>
      </c>
      <c r="G6461" s="190" t="s">
        <v>67</v>
      </c>
      <c r="H6461" s="190" t="s">
        <v>670</v>
      </c>
      <c r="I6461" s="482" t="s">
        <v>671</v>
      </c>
    </row>
    <row r="6462" spans="1:10" ht="15" customHeight="1">
      <c r="A6462" s="333"/>
      <c r="C6462" s="193" t="s">
        <v>69</v>
      </c>
      <c r="D6462" s="194" t="s">
        <v>672</v>
      </c>
      <c r="E6462" s="194"/>
      <c r="F6462" s="717"/>
      <c r="G6462" s="717"/>
      <c r="H6462" s="717"/>
      <c r="I6462" s="591"/>
    </row>
    <row r="6463" spans="1:10" ht="15" customHeight="1">
      <c r="A6463" s="333"/>
      <c r="B6463" s="113"/>
      <c r="C6463" s="199">
        <v>1</v>
      </c>
      <c r="D6463" s="195" t="s">
        <v>8</v>
      </c>
      <c r="E6463" s="195"/>
      <c r="F6463" s="200" t="s">
        <v>10</v>
      </c>
      <c r="G6463" s="201">
        <v>8.4000000000000005E-2</v>
      </c>
      <c r="H6463" s="62">
        <v>176000</v>
      </c>
      <c r="I6463" s="203">
        <f>G6463*H6463</f>
        <v>14784.000000000002</v>
      </c>
      <c r="J6463" s="47"/>
    </row>
    <row r="6464" spans="1:10" ht="15" customHeight="1">
      <c r="A6464" s="333"/>
      <c r="C6464" s="199">
        <v>2</v>
      </c>
      <c r="D6464" s="195" t="s">
        <v>159</v>
      </c>
      <c r="E6464" s="195"/>
      <c r="F6464" s="200" t="s">
        <v>10</v>
      </c>
      <c r="G6464" s="201">
        <v>0.125</v>
      </c>
      <c r="H6464" s="62">
        <v>186000</v>
      </c>
      <c r="I6464" s="203">
        <f>G6464*H6464</f>
        <v>23250</v>
      </c>
    </row>
    <row r="6465" spans="1:10" ht="15" customHeight="1">
      <c r="A6465" s="333"/>
      <c r="C6465" s="199">
        <v>3</v>
      </c>
      <c r="D6465" s="195" t="s">
        <v>119</v>
      </c>
      <c r="E6465" s="195"/>
      <c r="F6465" s="200" t="s">
        <v>10</v>
      </c>
      <c r="G6465" s="201">
        <v>1.2500000000000001E-2</v>
      </c>
      <c r="H6465" s="62">
        <v>196000</v>
      </c>
      <c r="I6465" s="203">
        <f>G6465*H6465</f>
        <v>2450</v>
      </c>
    </row>
    <row r="6466" spans="1:10" ht="15" customHeight="1">
      <c r="A6466" s="333"/>
      <c r="C6466" s="199">
        <v>4</v>
      </c>
      <c r="D6466" s="195" t="s">
        <v>31</v>
      </c>
      <c r="E6466" s="195"/>
      <c r="F6466" s="200" t="s">
        <v>10</v>
      </c>
      <c r="G6466" s="201">
        <v>4.1999999999999997E-3</v>
      </c>
      <c r="H6466" s="62">
        <v>206000</v>
      </c>
      <c r="I6466" s="203">
        <f>G6466*H6466</f>
        <v>865.19999999999993</v>
      </c>
    </row>
    <row r="6467" spans="1:10" ht="15" customHeight="1">
      <c r="A6467" s="333"/>
      <c r="C6467" s="204" t="s">
        <v>708</v>
      </c>
      <c r="D6467" s="215"/>
      <c r="E6467" s="215"/>
      <c r="F6467" s="216"/>
      <c r="G6467" s="653"/>
      <c r="H6467" s="654"/>
      <c r="I6467" s="208">
        <f>SUM(I6463:I6466)</f>
        <v>41349.199999999997</v>
      </c>
    </row>
    <row r="6468" spans="1:10" ht="15" customHeight="1">
      <c r="A6468" s="333"/>
      <c r="C6468" s="193" t="s">
        <v>72</v>
      </c>
      <c r="D6468" s="194" t="s">
        <v>73</v>
      </c>
      <c r="E6468" s="194"/>
      <c r="F6468" s="196"/>
      <c r="G6468" s="196"/>
      <c r="H6468" s="196"/>
      <c r="I6468" s="464"/>
    </row>
    <row r="6469" spans="1:10" ht="15" customHeight="1">
      <c r="A6469" s="333"/>
      <c r="C6469" s="199">
        <v>1</v>
      </c>
      <c r="D6469" s="195" t="s">
        <v>1823</v>
      </c>
      <c r="E6469" s="195"/>
      <c r="F6469" s="416" t="s">
        <v>664</v>
      </c>
      <c r="G6469" s="326">
        <v>1.1000000000000001</v>
      </c>
      <c r="H6469" s="202">
        <v>1</v>
      </c>
      <c r="I6469" s="203">
        <f>G6469*H6469</f>
        <v>1.1000000000000001</v>
      </c>
    </row>
    <row r="6470" spans="1:10" ht="15" customHeight="1">
      <c r="A6470" s="333"/>
      <c r="C6470" s="199">
        <v>2</v>
      </c>
      <c r="D6470" s="195" t="s">
        <v>1814</v>
      </c>
      <c r="E6470" s="195"/>
      <c r="F6470" s="200" t="s">
        <v>120</v>
      </c>
      <c r="G6470" s="326">
        <v>6</v>
      </c>
      <c r="H6470" s="202">
        <v>1</v>
      </c>
      <c r="I6470" s="203">
        <f>G6470*H6470</f>
        <v>6</v>
      </c>
    </row>
    <row r="6471" spans="1:10" ht="15" customHeight="1">
      <c r="A6471" s="333"/>
      <c r="C6471" s="204" t="s">
        <v>85</v>
      </c>
      <c r="D6471" s="215"/>
      <c r="E6471" s="215"/>
      <c r="F6471" s="216"/>
      <c r="G6471" s="216"/>
      <c r="H6471" s="466"/>
      <c r="I6471" s="208">
        <f>SUM(I6469:I6470)</f>
        <v>7.1</v>
      </c>
    </row>
    <row r="6472" spans="1:10" ht="15" customHeight="1">
      <c r="A6472" s="333"/>
      <c r="C6472" s="193" t="s">
        <v>86</v>
      </c>
      <c r="D6472" s="194" t="s">
        <v>87</v>
      </c>
      <c r="E6472" s="194"/>
      <c r="F6472" s="196"/>
      <c r="G6472" s="196"/>
      <c r="H6472" s="196"/>
      <c r="I6472" s="464"/>
    </row>
    <row r="6473" spans="1:10" ht="15" customHeight="1">
      <c r="A6473" s="333"/>
      <c r="C6473" s="204" t="s">
        <v>88</v>
      </c>
      <c r="D6473" s="215"/>
      <c r="E6473" s="215"/>
      <c r="F6473" s="216"/>
      <c r="G6473" s="216"/>
      <c r="H6473" s="466"/>
      <c r="I6473" s="467">
        <v>0</v>
      </c>
    </row>
    <row r="6474" spans="1:10" ht="15" customHeight="1">
      <c r="A6474" s="333"/>
      <c r="C6474" s="227" t="s">
        <v>89</v>
      </c>
      <c r="D6474" s="228" t="s">
        <v>90</v>
      </c>
      <c r="E6474" s="684"/>
      <c r="F6474" s="229"/>
      <c r="G6474" s="229"/>
      <c r="H6474" s="776"/>
      <c r="I6474" s="777">
        <f>I6473+I6471+I6467</f>
        <v>41356.299999999996</v>
      </c>
    </row>
    <row r="6475" spans="1:10" ht="15" customHeight="1">
      <c r="A6475" s="333"/>
      <c r="C6475" s="690" t="s">
        <v>91</v>
      </c>
      <c r="D6475" s="691" t="s">
        <v>977</v>
      </c>
      <c r="E6475" s="692"/>
      <c r="F6475" s="693"/>
      <c r="G6475" s="694"/>
      <c r="H6475" s="226">
        <f>$M$3</f>
        <v>0.1</v>
      </c>
      <c r="I6475" s="224">
        <f>I6474*H6475</f>
        <v>4135.63</v>
      </c>
    </row>
    <row r="6476" spans="1:10" ht="15" customHeight="1">
      <c r="A6476" s="333"/>
      <c r="C6476" s="329" t="s">
        <v>93</v>
      </c>
      <c r="D6476" s="330" t="s">
        <v>94</v>
      </c>
      <c r="E6476" s="688"/>
      <c r="F6476" s="247"/>
      <c r="G6476" s="247"/>
      <c r="H6476" s="399"/>
      <c r="I6476" s="303">
        <f>SUM(I6474:I6475)</f>
        <v>45491.929999999993</v>
      </c>
    </row>
    <row r="6477" spans="1:10" ht="15" customHeight="1">
      <c r="A6477" s="333"/>
      <c r="C6477" s="942"/>
      <c r="D6477" s="581"/>
      <c r="E6477" s="581"/>
      <c r="F6477" s="581"/>
      <c r="G6477" s="581"/>
      <c r="H6477" s="581"/>
      <c r="I6477" s="582"/>
    </row>
    <row r="6478" spans="1:10" ht="15" customHeight="1">
      <c r="A6478" s="333"/>
      <c r="C6478" s="579" t="s">
        <v>1824</v>
      </c>
      <c r="D6478" s="670" t="s">
        <v>1825</v>
      </c>
      <c r="E6478" s="675"/>
      <c r="F6478" s="668"/>
      <c r="G6478" s="668"/>
      <c r="H6478" s="669"/>
      <c r="I6478" s="188">
        <f>ROUNDDOWN(I6494,-2)</f>
        <v>45400</v>
      </c>
    </row>
    <row r="6479" spans="1:10" ht="15" customHeight="1">
      <c r="A6479" s="333"/>
      <c r="C6479" s="189" t="s">
        <v>65</v>
      </c>
      <c r="D6479" s="190" t="s">
        <v>66</v>
      </c>
      <c r="E6479" s="190"/>
      <c r="F6479" s="190" t="s">
        <v>669</v>
      </c>
      <c r="G6479" s="190" t="s">
        <v>67</v>
      </c>
      <c r="H6479" s="190" t="s">
        <v>670</v>
      </c>
      <c r="I6479" s="482" t="s">
        <v>671</v>
      </c>
    </row>
    <row r="6480" spans="1:10" ht="15" customHeight="1">
      <c r="A6480" s="333"/>
      <c r="B6480" s="113"/>
      <c r="C6480" s="193" t="s">
        <v>69</v>
      </c>
      <c r="D6480" s="194" t="s">
        <v>672</v>
      </c>
      <c r="E6480" s="194"/>
      <c r="F6480" s="717"/>
      <c r="G6480" s="717"/>
      <c r="H6480" s="717"/>
      <c r="I6480" s="591"/>
      <c r="J6480" s="47"/>
    </row>
    <row r="6481" spans="1:9" ht="15" customHeight="1">
      <c r="A6481" s="333"/>
      <c r="C6481" s="199">
        <v>1</v>
      </c>
      <c r="D6481" s="195" t="s">
        <v>8</v>
      </c>
      <c r="E6481" s="195"/>
      <c r="F6481" s="200" t="s">
        <v>10</v>
      </c>
      <c r="G6481" s="201">
        <v>8.4000000000000005E-2</v>
      </c>
      <c r="H6481" s="62">
        <v>176000</v>
      </c>
      <c r="I6481" s="203">
        <f>G6481*H6481</f>
        <v>14784.000000000002</v>
      </c>
    </row>
    <row r="6482" spans="1:9" ht="15" customHeight="1">
      <c r="A6482" s="333"/>
      <c r="C6482" s="199">
        <v>2</v>
      </c>
      <c r="D6482" s="195" t="s">
        <v>159</v>
      </c>
      <c r="E6482" s="195"/>
      <c r="F6482" s="200" t="s">
        <v>10</v>
      </c>
      <c r="G6482" s="201">
        <v>0.125</v>
      </c>
      <c r="H6482" s="62">
        <v>186000</v>
      </c>
      <c r="I6482" s="203">
        <f>G6482*H6482</f>
        <v>23250</v>
      </c>
    </row>
    <row r="6483" spans="1:9" ht="15" customHeight="1">
      <c r="A6483" s="333"/>
      <c r="C6483" s="199">
        <v>3</v>
      </c>
      <c r="D6483" s="195" t="s">
        <v>119</v>
      </c>
      <c r="E6483" s="195"/>
      <c r="F6483" s="200" t="s">
        <v>10</v>
      </c>
      <c r="G6483" s="201">
        <v>1.2500000000000001E-2</v>
      </c>
      <c r="H6483" s="62">
        <v>196000</v>
      </c>
      <c r="I6483" s="203">
        <f>G6483*H6483</f>
        <v>2450</v>
      </c>
    </row>
    <row r="6484" spans="1:9" ht="15" customHeight="1">
      <c r="A6484" s="333"/>
      <c r="C6484" s="199">
        <v>4</v>
      </c>
      <c r="D6484" s="195" t="s">
        <v>31</v>
      </c>
      <c r="E6484" s="195"/>
      <c r="F6484" s="200" t="s">
        <v>10</v>
      </c>
      <c r="G6484" s="201">
        <v>4.1999999999999997E-3</v>
      </c>
      <c r="H6484" s="62">
        <v>206000</v>
      </c>
      <c r="I6484" s="203">
        <f>G6484*H6484</f>
        <v>865.19999999999993</v>
      </c>
    </row>
    <row r="6485" spans="1:9" ht="15" customHeight="1">
      <c r="A6485" s="333"/>
      <c r="C6485" s="204" t="s">
        <v>708</v>
      </c>
      <c r="D6485" s="215"/>
      <c r="E6485" s="215"/>
      <c r="F6485" s="216"/>
      <c r="G6485" s="653"/>
      <c r="H6485" s="654"/>
      <c r="I6485" s="208">
        <f>SUM(I6481:I6484)</f>
        <v>41349.199999999997</v>
      </c>
    </row>
    <row r="6486" spans="1:9" ht="15" customHeight="1">
      <c r="A6486" s="333"/>
      <c r="C6486" s="193" t="s">
        <v>72</v>
      </c>
      <c r="D6486" s="194" t="s">
        <v>73</v>
      </c>
      <c r="E6486" s="194"/>
      <c r="F6486" s="196"/>
      <c r="G6486" s="196"/>
      <c r="H6486" s="196"/>
      <c r="I6486" s="464"/>
    </row>
    <row r="6487" spans="1:9" ht="15" customHeight="1">
      <c r="A6487" s="333"/>
      <c r="C6487" s="199">
        <v>1</v>
      </c>
      <c r="D6487" s="195" t="s">
        <v>1826</v>
      </c>
      <c r="E6487" s="195"/>
      <c r="F6487" s="416" t="s">
        <v>664</v>
      </c>
      <c r="G6487" s="326">
        <v>1.2</v>
      </c>
      <c r="H6487" s="202">
        <v>1</v>
      </c>
      <c r="I6487" s="203">
        <f>G6487*H6487</f>
        <v>1.2</v>
      </c>
    </row>
    <row r="6488" spans="1:9" ht="15" customHeight="1">
      <c r="A6488" s="333"/>
      <c r="C6488" s="199">
        <v>2</v>
      </c>
      <c r="D6488" s="195" t="s">
        <v>1814</v>
      </c>
      <c r="E6488" s="195"/>
      <c r="F6488" s="200" t="s">
        <v>120</v>
      </c>
      <c r="G6488" s="326">
        <v>6</v>
      </c>
      <c r="H6488" s="202">
        <v>1</v>
      </c>
      <c r="I6488" s="203">
        <f>G6488*H6488</f>
        <v>6</v>
      </c>
    </row>
    <row r="6489" spans="1:9" ht="15" customHeight="1">
      <c r="A6489" s="333"/>
      <c r="C6489" s="204" t="s">
        <v>85</v>
      </c>
      <c r="D6489" s="215"/>
      <c r="E6489" s="215"/>
      <c r="F6489" s="216"/>
      <c r="G6489" s="216"/>
      <c r="H6489" s="466"/>
      <c r="I6489" s="208">
        <f>SUM(I6487:I6488)</f>
        <v>7.2</v>
      </c>
    </row>
    <row r="6490" spans="1:9" ht="15" customHeight="1">
      <c r="A6490" s="333"/>
      <c r="C6490" s="193" t="s">
        <v>86</v>
      </c>
      <c r="D6490" s="194" t="s">
        <v>87</v>
      </c>
      <c r="E6490" s="194"/>
      <c r="F6490" s="196"/>
      <c r="G6490" s="196"/>
      <c r="H6490" s="196"/>
      <c r="I6490" s="464"/>
    </row>
    <row r="6491" spans="1:9" ht="15" customHeight="1">
      <c r="A6491" s="333"/>
      <c r="C6491" s="204" t="s">
        <v>88</v>
      </c>
      <c r="D6491" s="215"/>
      <c r="E6491" s="215"/>
      <c r="F6491" s="216"/>
      <c r="G6491" s="216"/>
      <c r="H6491" s="466"/>
      <c r="I6491" s="467">
        <v>0</v>
      </c>
    </row>
    <row r="6492" spans="1:9" ht="15" customHeight="1">
      <c r="A6492" s="333"/>
      <c r="C6492" s="227" t="s">
        <v>89</v>
      </c>
      <c r="D6492" s="228" t="s">
        <v>90</v>
      </c>
      <c r="E6492" s="684"/>
      <c r="F6492" s="229"/>
      <c r="G6492" s="229"/>
      <c r="H6492" s="776"/>
      <c r="I6492" s="777">
        <f>I6491+I6489+I6485</f>
        <v>41356.399999999994</v>
      </c>
    </row>
    <row r="6493" spans="1:9" ht="15" customHeight="1">
      <c r="A6493" s="333"/>
      <c r="C6493" s="690" t="s">
        <v>91</v>
      </c>
      <c r="D6493" s="691" t="s">
        <v>977</v>
      </c>
      <c r="E6493" s="692"/>
      <c r="F6493" s="693"/>
      <c r="G6493" s="694"/>
      <c r="H6493" s="226">
        <f>$M$3</f>
        <v>0.1</v>
      </c>
      <c r="I6493" s="224">
        <f>I6492*H6493</f>
        <v>4135.6399999999994</v>
      </c>
    </row>
    <row r="6494" spans="1:9" ht="15" customHeight="1">
      <c r="A6494" s="333"/>
      <c r="C6494" s="329" t="s">
        <v>93</v>
      </c>
      <c r="D6494" s="330" t="s">
        <v>94</v>
      </c>
      <c r="E6494" s="688"/>
      <c r="F6494" s="247"/>
      <c r="G6494" s="247"/>
      <c r="H6494" s="399"/>
      <c r="I6494" s="303">
        <f>SUM(I6492:I6493)</f>
        <v>45492.039999999994</v>
      </c>
    </row>
    <row r="6495" spans="1:9" ht="15" customHeight="1">
      <c r="A6495" s="333"/>
      <c r="C6495" s="942"/>
      <c r="D6495" s="581"/>
      <c r="E6495" s="581"/>
      <c r="F6495" s="581"/>
      <c r="G6495" s="581"/>
      <c r="H6495" s="581"/>
      <c r="I6495" s="582"/>
    </row>
    <row r="6496" spans="1:9" ht="15" customHeight="1">
      <c r="A6496" s="333"/>
      <c r="C6496" s="574" t="s">
        <v>1827</v>
      </c>
      <c r="D6496" s="670" t="s">
        <v>1828</v>
      </c>
      <c r="E6496" s="675"/>
      <c r="F6496" s="668"/>
      <c r="G6496" s="668"/>
      <c r="H6496" s="669"/>
      <c r="I6496" s="188">
        <f>ROUNDDOWN(I6512,-2)</f>
        <v>45400</v>
      </c>
    </row>
    <row r="6497" spans="1:10" ht="15" customHeight="1">
      <c r="A6497" s="333"/>
      <c r="B6497" s="113"/>
      <c r="C6497" s="189" t="s">
        <v>65</v>
      </c>
      <c r="D6497" s="190" t="s">
        <v>66</v>
      </c>
      <c r="E6497" s="190"/>
      <c r="F6497" s="190" t="s">
        <v>669</v>
      </c>
      <c r="G6497" s="190" t="s">
        <v>67</v>
      </c>
      <c r="H6497" s="190" t="s">
        <v>670</v>
      </c>
      <c r="I6497" s="482" t="s">
        <v>671</v>
      </c>
      <c r="J6497" s="47"/>
    </row>
    <row r="6498" spans="1:10" ht="15" customHeight="1">
      <c r="A6498" s="333"/>
      <c r="C6498" s="193" t="s">
        <v>69</v>
      </c>
      <c r="D6498" s="194" t="s">
        <v>672</v>
      </c>
      <c r="E6498" s="194"/>
      <c r="F6498" s="717"/>
      <c r="G6498" s="717"/>
      <c r="H6498" s="717"/>
      <c r="I6498" s="591"/>
    </row>
    <row r="6499" spans="1:10" ht="15" customHeight="1">
      <c r="A6499" s="333"/>
      <c r="C6499" s="199">
        <v>1</v>
      </c>
      <c r="D6499" s="195" t="s">
        <v>8</v>
      </c>
      <c r="E6499" s="195"/>
      <c r="F6499" s="200" t="s">
        <v>10</v>
      </c>
      <c r="G6499" s="201">
        <v>8.4000000000000005E-2</v>
      </c>
      <c r="H6499" s="62">
        <v>176000</v>
      </c>
      <c r="I6499" s="203">
        <f>G6499*H6499</f>
        <v>14784.000000000002</v>
      </c>
    </row>
    <row r="6500" spans="1:10" ht="15" customHeight="1">
      <c r="A6500" s="333"/>
      <c r="C6500" s="199">
        <v>2</v>
      </c>
      <c r="D6500" s="195" t="s">
        <v>159</v>
      </c>
      <c r="E6500" s="195"/>
      <c r="F6500" s="200" t="s">
        <v>10</v>
      </c>
      <c r="G6500" s="201">
        <v>0.125</v>
      </c>
      <c r="H6500" s="62">
        <v>186000</v>
      </c>
      <c r="I6500" s="203">
        <f>G6500*H6500</f>
        <v>23250</v>
      </c>
    </row>
    <row r="6501" spans="1:10" ht="15" customHeight="1">
      <c r="A6501" s="333"/>
      <c r="C6501" s="199">
        <v>3</v>
      </c>
      <c r="D6501" s="195" t="s">
        <v>119</v>
      </c>
      <c r="E6501" s="195"/>
      <c r="F6501" s="200" t="s">
        <v>10</v>
      </c>
      <c r="G6501" s="201">
        <v>1.2500000000000001E-2</v>
      </c>
      <c r="H6501" s="62">
        <v>196000</v>
      </c>
      <c r="I6501" s="203">
        <f>G6501*H6501</f>
        <v>2450</v>
      </c>
    </row>
    <row r="6502" spans="1:10" ht="15" customHeight="1">
      <c r="A6502" s="333"/>
      <c r="C6502" s="199">
        <v>4</v>
      </c>
      <c r="D6502" s="195" t="s">
        <v>31</v>
      </c>
      <c r="E6502" s="195"/>
      <c r="F6502" s="200" t="s">
        <v>10</v>
      </c>
      <c r="G6502" s="201">
        <v>4.1999999999999997E-3</v>
      </c>
      <c r="H6502" s="62">
        <v>206000</v>
      </c>
      <c r="I6502" s="203">
        <f>G6502*H6502</f>
        <v>865.19999999999993</v>
      </c>
    </row>
    <row r="6503" spans="1:10" ht="15" customHeight="1">
      <c r="A6503" s="333"/>
      <c r="C6503" s="204" t="s">
        <v>708</v>
      </c>
      <c r="D6503" s="215"/>
      <c r="E6503" s="215"/>
      <c r="F6503" s="216"/>
      <c r="G6503" s="653"/>
      <c r="H6503" s="654"/>
      <c r="I6503" s="208">
        <f>SUM(I6499:I6502)</f>
        <v>41349.199999999997</v>
      </c>
    </row>
    <row r="6504" spans="1:10" ht="15" customHeight="1">
      <c r="A6504" s="333"/>
      <c r="C6504" s="193" t="s">
        <v>72</v>
      </c>
      <c r="D6504" s="194" t="s">
        <v>73</v>
      </c>
      <c r="E6504" s="194"/>
      <c r="F6504" s="196"/>
      <c r="G6504" s="196"/>
      <c r="H6504" s="196"/>
      <c r="I6504" s="464"/>
    </row>
    <row r="6505" spans="1:10" ht="15" customHeight="1">
      <c r="A6505" s="333"/>
      <c r="C6505" s="199">
        <v>1</v>
      </c>
      <c r="D6505" s="195" t="s">
        <v>1829</v>
      </c>
      <c r="E6505" s="195"/>
      <c r="F6505" s="416" t="s">
        <v>664</v>
      </c>
      <c r="G6505" s="326">
        <v>1.2</v>
      </c>
      <c r="H6505" s="202">
        <v>1</v>
      </c>
      <c r="I6505" s="203">
        <f>G6505*H6505</f>
        <v>1.2</v>
      </c>
    </row>
    <row r="6506" spans="1:10" ht="15" customHeight="1">
      <c r="A6506" s="333"/>
      <c r="C6506" s="199">
        <v>2</v>
      </c>
      <c r="D6506" s="195" t="s">
        <v>1814</v>
      </c>
      <c r="E6506" s="195"/>
      <c r="F6506" s="200" t="s">
        <v>120</v>
      </c>
      <c r="G6506" s="326">
        <v>6</v>
      </c>
      <c r="H6506" s="202">
        <v>1</v>
      </c>
      <c r="I6506" s="203">
        <f>G6506*H6506</f>
        <v>6</v>
      </c>
    </row>
    <row r="6507" spans="1:10" ht="15" customHeight="1">
      <c r="A6507" s="333"/>
      <c r="C6507" s="204" t="s">
        <v>85</v>
      </c>
      <c r="D6507" s="215"/>
      <c r="E6507" s="215"/>
      <c r="F6507" s="216"/>
      <c r="G6507" s="216"/>
      <c r="H6507" s="466"/>
      <c r="I6507" s="208">
        <f>SUM(I6505:I6506)</f>
        <v>7.2</v>
      </c>
    </row>
    <row r="6508" spans="1:10" ht="15" customHeight="1">
      <c r="A6508" s="333"/>
      <c r="C6508" s="193" t="s">
        <v>86</v>
      </c>
      <c r="D6508" s="194" t="s">
        <v>87</v>
      </c>
      <c r="E6508" s="194"/>
      <c r="F6508" s="196"/>
      <c r="G6508" s="196"/>
      <c r="H6508" s="196"/>
      <c r="I6508" s="464"/>
    </row>
    <row r="6509" spans="1:10" ht="15" customHeight="1">
      <c r="A6509" s="333"/>
      <c r="C6509" s="204" t="s">
        <v>88</v>
      </c>
      <c r="D6509" s="215"/>
      <c r="E6509" s="215"/>
      <c r="F6509" s="216"/>
      <c r="G6509" s="216"/>
      <c r="H6509" s="466"/>
      <c r="I6509" s="467">
        <v>0</v>
      </c>
    </row>
    <row r="6510" spans="1:10" ht="15" customHeight="1">
      <c r="A6510" s="333"/>
      <c r="C6510" s="220" t="s">
        <v>89</v>
      </c>
      <c r="D6510" s="221" t="s">
        <v>90</v>
      </c>
      <c r="E6510" s="682"/>
      <c r="F6510" s="222"/>
      <c r="G6510" s="222"/>
      <c r="H6510" s="776"/>
      <c r="I6510" s="777">
        <f>I6509+I6507+I6503</f>
        <v>41356.399999999994</v>
      </c>
    </row>
    <row r="6511" spans="1:10" ht="15" customHeight="1">
      <c r="A6511" s="333"/>
      <c r="C6511" s="227" t="s">
        <v>91</v>
      </c>
      <c r="D6511" s="228" t="s">
        <v>977</v>
      </c>
      <c r="E6511" s="684"/>
      <c r="F6511" s="229"/>
      <c r="G6511" s="313"/>
      <c r="H6511" s="226">
        <f>$M$3</f>
        <v>0.1</v>
      </c>
      <c r="I6511" s="224">
        <f>I6510*H6511</f>
        <v>4135.6399999999994</v>
      </c>
    </row>
    <row r="6512" spans="1:10" ht="15" customHeight="1">
      <c r="A6512" s="333"/>
      <c r="C6512" s="316" t="s">
        <v>93</v>
      </c>
      <c r="D6512" s="317" t="s">
        <v>94</v>
      </c>
      <c r="E6512" s="323"/>
      <c r="F6512" s="244"/>
      <c r="G6512" s="244"/>
      <c r="H6512" s="399"/>
      <c r="I6512" s="303">
        <f>SUM(I6510:I6511)</f>
        <v>45492.039999999994</v>
      </c>
    </row>
    <row r="6513" spans="1:10" ht="15" customHeight="1">
      <c r="A6513" s="333"/>
      <c r="C6513" s="942"/>
      <c r="D6513" s="581"/>
      <c r="E6513" s="581"/>
      <c r="F6513" s="581"/>
      <c r="G6513" s="581"/>
      <c r="H6513" s="581"/>
      <c r="I6513" s="582"/>
    </row>
    <row r="6514" spans="1:10" ht="15" customHeight="1">
      <c r="A6514" s="333"/>
      <c r="B6514" s="113"/>
      <c r="C6514" s="574" t="s">
        <v>1830</v>
      </c>
      <c r="D6514" s="675" t="s">
        <v>1831</v>
      </c>
      <c r="E6514" s="675"/>
      <c r="F6514" s="668"/>
      <c r="G6514" s="668"/>
      <c r="H6514" s="669"/>
      <c r="I6514" s="188">
        <f>ROUNDDOWN(I6530,-2)</f>
        <v>45400</v>
      </c>
      <c r="J6514" s="47"/>
    </row>
    <row r="6515" spans="1:10" ht="15" customHeight="1">
      <c r="A6515" s="333"/>
      <c r="C6515" s="189" t="s">
        <v>65</v>
      </c>
      <c r="D6515" s="190" t="s">
        <v>66</v>
      </c>
      <c r="E6515" s="190"/>
      <c r="F6515" s="190" t="s">
        <v>669</v>
      </c>
      <c r="G6515" s="190" t="s">
        <v>67</v>
      </c>
      <c r="H6515" s="190" t="s">
        <v>670</v>
      </c>
      <c r="I6515" s="482" t="s">
        <v>671</v>
      </c>
    </row>
    <row r="6516" spans="1:10" ht="15" customHeight="1">
      <c r="A6516" s="333"/>
      <c r="C6516" s="193" t="s">
        <v>69</v>
      </c>
      <c r="D6516" s="194" t="s">
        <v>672</v>
      </c>
      <c r="E6516" s="194"/>
      <c r="F6516" s="717"/>
      <c r="G6516" s="717"/>
      <c r="H6516" s="717"/>
      <c r="I6516" s="591"/>
    </row>
    <row r="6517" spans="1:10" ht="15" customHeight="1">
      <c r="A6517" s="333"/>
      <c r="C6517" s="199">
        <v>1</v>
      </c>
      <c r="D6517" s="195" t="s">
        <v>8</v>
      </c>
      <c r="E6517" s="195"/>
      <c r="F6517" s="200" t="s">
        <v>10</v>
      </c>
      <c r="G6517" s="201">
        <v>8.4000000000000005E-2</v>
      </c>
      <c r="H6517" s="62">
        <v>176000</v>
      </c>
      <c r="I6517" s="203">
        <f>G6517*H6517</f>
        <v>14784.000000000002</v>
      </c>
    </row>
    <row r="6518" spans="1:10" ht="15" customHeight="1">
      <c r="A6518" s="333"/>
      <c r="C6518" s="199">
        <v>2</v>
      </c>
      <c r="D6518" s="195" t="s">
        <v>159</v>
      </c>
      <c r="E6518" s="195"/>
      <c r="F6518" s="200" t="s">
        <v>10</v>
      </c>
      <c r="G6518" s="201">
        <v>0.125</v>
      </c>
      <c r="H6518" s="62">
        <v>186000</v>
      </c>
      <c r="I6518" s="203">
        <f>G6518*H6518</f>
        <v>23250</v>
      </c>
    </row>
    <row r="6519" spans="1:10" ht="15" customHeight="1">
      <c r="A6519" s="333"/>
      <c r="C6519" s="199">
        <v>3</v>
      </c>
      <c r="D6519" s="195" t="s">
        <v>119</v>
      </c>
      <c r="E6519" s="195"/>
      <c r="F6519" s="200" t="s">
        <v>10</v>
      </c>
      <c r="G6519" s="201">
        <v>1.2500000000000001E-2</v>
      </c>
      <c r="H6519" s="62">
        <v>196000</v>
      </c>
      <c r="I6519" s="203">
        <f>G6519*H6519</f>
        <v>2450</v>
      </c>
    </row>
    <row r="6520" spans="1:10" ht="15" customHeight="1">
      <c r="A6520" s="333"/>
      <c r="C6520" s="199">
        <v>4</v>
      </c>
      <c r="D6520" s="195" t="s">
        <v>31</v>
      </c>
      <c r="E6520" s="195"/>
      <c r="F6520" s="200" t="s">
        <v>10</v>
      </c>
      <c r="G6520" s="201">
        <v>4.1999999999999997E-3</v>
      </c>
      <c r="H6520" s="62">
        <v>206000</v>
      </c>
      <c r="I6520" s="203">
        <f>G6520*H6520</f>
        <v>865.19999999999993</v>
      </c>
    </row>
    <row r="6521" spans="1:10" ht="15" customHeight="1">
      <c r="A6521" s="333"/>
      <c r="C6521" s="204" t="s">
        <v>708</v>
      </c>
      <c r="D6521" s="215"/>
      <c r="E6521" s="215"/>
      <c r="F6521" s="216"/>
      <c r="G6521" s="653"/>
      <c r="H6521" s="654"/>
      <c r="I6521" s="208">
        <f>SUM(I6517:I6520)</f>
        <v>41349.199999999997</v>
      </c>
    </row>
    <row r="6522" spans="1:10" ht="15" customHeight="1">
      <c r="A6522" s="333"/>
      <c r="C6522" s="193" t="s">
        <v>72</v>
      </c>
      <c r="D6522" s="194" t="s">
        <v>73</v>
      </c>
      <c r="E6522" s="194"/>
      <c r="F6522" s="196"/>
      <c r="G6522" s="196"/>
      <c r="H6522" s="196"/>
      <c r="I6522" s="464"/>
    </row>
    <row r="6523" spans="1:10" ht="15" customHeight="1">
      <c r="A6523" s="333"/>
      <c r="C6523" s="199">
        <v>1</v>
      </c>
      <c r="D6523" s="195" t="s">
        <v>1832</v>
      </c>
      <c r="E6523" s="195"/>
      <c r="F6523" s="416" t="s">
        <v>664</v>
      </c>
      <c r="G6523" s="326">
        <v>1.1000000000000001</v>
      </c>
      <c r="H6523" s="202">
        <v>1</v>
      </c>
      <c r="I6523" s="203">
        <f>G6523*H6523</f>
        <v>1.1000000000000001</v>
      </c>
    </row>
    <row r="6524" spans="1:10" ht="15" customHeight="1">
      <c r="A6524" s="333"/>
      <c r="C6524" s="199">
        <v>2</v>
      </c>
      <c r="D6524" s="195" t="s">
        <v>1814</v>
      </c>
      <c r="E6524" s="195"/>
      <c r="F6524" s="200" t="s">
        <v>120</v>
      </c>
      <c r="G6524" s="326">
        <v>6</v>
      </c>
      <c r="H6524" s="202">
        <v>1</v>
      </c>
      <c r="I6524" s="203">
        <f>G6524*H6524</f>
        <v>6</v>
      </c>
    </row>
    <row r="6525" spans="1:10" ht="15" customHeight="1">
      <c r="A6525" s="333"/>
      <c r="C6525" s="204" t="s">
        <v>85</v>
      </c>
      <c r="D6525" s="215"/>
      <c r="E6525" s="215"/>
      <c r="F6525" s="216"/>
      <c r="G6525" s="216"/>
      <c r="H6525" s="466"/>
      <c r="I6525" s="208">
        <f>SUM(I6523:I6524)</f>
        <v>7.1</v>
      </c>
    </row>
    <row r="6526" spans="1:10" ht="15" customHeight="1">
      <c r="A6526" s="333"/>
      <c r="C6526" s="193" t="s">
        <v>86</v>
      </c>
      <c r="D6526" s="194" t="s">
        <v>87</v>
      </c>
      <c r="E6526" s="194"/>
      <c r="F6526" s="196"/>
      <c r="G6526" s="196"/>
      <c r="H6526" s="196"/>
      <c r="I6526" s="464"/>
    </row>
    <row r="6527" spans="1:10" ht="15" customHeight="1">
      <c r="A6527" s="333"/>
      <c r="C6527" s="204" t="s">
        <v>88</v>
      </c>
      <c r="D6527" s="215"/>
      <c r="E6527" s="215"/>
      <c r="F6527" s="216"/>
      <c r="G6527" s="216"/>
      <c r="H6527" s="466"/>
      <c r="I6527" s="467">
        <v>0</v>
      </c>
    </row>
    <row r="6528" spans="1:10" ht="15" customHeight="1">
      <c r="A6528" s="333"/>
      <c r="C6528" s="220" t="s">
        <v>89</v>
      </c>
      <c r="D6528" s="221" t="s">
        <v>90</v>
      </c>
      <c r="E6528" s="682"/>
      <c r="F6528" s="222"/>
      <c r="G6528" s="222"/>
      <c r="H6528" s="776"/>
      <c r="I6528" s="777">
        <f>I6527+I6525+I6521</f>
        <v>41356.299999999996</v>
      </c>
    </row>
    <row r="6529" spans="1:10" ht="15" customHeight="1">
      <c r="A6529" s="333"/>
      <c r="C6529" s="227" t="s">
        <v>91</v>
      </c>
      <c r="D6529" s="228" t="s">
        <v>977</v>
      </c>
      <c r="E6529" s="684"/>
      <c r="F6529" s="229"/>
      <c r="G6529" s="313"/>
      <c r="H6529" s="226">
        <f>$M$3</f>
        <v>0.1</v>
      </c>
      <c r="I6529" s="224">
        <f>I6528*H6529</f>
        <v>4135.63</v>
      </c>
    </row>
    <row r="6530" spans="1:10" ht="15" customHeight="1">
      <c r="A6530" s="333"/>
      <c r="C6530" s="316" t="s">
        <v>93</v>
      </c>
      <c r="D6530" s="317" t="s">
        <v>94</v>
      </c>
      <c r="E6530" s="323"/>
      <c r="F6530" s="244"/>
      <c r="G6530" s="244"/>
      <c r="H6530" s="399"/>
      <c r="I6530" s="303">
        <f>SUM(I6528:I6529)</f>
        <v>45491.929999999993</v>
      </c>
    </row>
    <row r="6531" spans="1:10" ht="15" customHeight="1">
      <c r="A6531" s="333"/>
      <c r="C6531" s="942"/>
      <c r="D6531" s="581"/>
      <c r="E6531" s="581"/>
      <c r="F6531" s="581"/>
      <c r="G6531" s="581"/>
      <c r="H6531" s="581"/>
      <c r="I6531" s="582"/>
    </row>
    <row r="6532" spans="1:10" ht="15" customHeight="1">
      <c r="A6532" s="333"/>
      <c r="B6532" s="113"/>
      <c r="C6532" s="1087" t="s">
        <v>1833</v>
      </c>
      <c r="D6532" s="567" t="s">
        <v>1834</v>
      </c>
      <c r="E6532" s="568"/>
      <c r="F6532" s="668"/>
      <c r="G6532" s="668"/>
      <c r="H6532" s="668"/>
      <c r="I6532" s="188">
        <f>ROUNDDOWN(I6548,-2)</f>
        <v>45400</v>
      </c>
      <c r="J6532" s="47"/>
    </row>
    <row r="6533" spans="1:10" ht="15" customHeight="1">
      <c r="A6533" s="333"/>
      <c r="C6533" s="189" t="s">
        <v>65</v>
      </c>
      <c r="D6533" s="190" t="s">
        <v>66</v>
      </c>
      <c r="E6533" s="190"/>
      <c r="F6533" s="190" t="s">
        <v>669</v>
      </c>
      <c r="G6533" s="190" t="s">
        <v>67</v>
      </c>
      <c r="H6533" s="190" t="s">
        <v>670</v>
      </c>
      <c r="I6533" s="482" t="s">
        <v>671</v>
      </c>
    </row>
    <row r="6534" spans="1:10" ht="15" customHeight="1">
      <c r="A6534" s="333"/>
      <c r="C6534" s="193" t="s">
        <v>69</v>
      </c>
      <c r="D6534" s="194" t="s">
        <v>672</v>
      </c>
      <c r="E6534" s="194"/>
      <c r="F6534" s="717"/>
      <c r="G6534" s="717"/>
      <c r="H6534" s="717"/>
      <c r="I6534" s="591"/>
    </row>
    <row r="6535" spans="1:10" ht="15" customHeight="1">
      <c r="A6535" s="333"/>
      <c r="C6535" s="199">
        <v>1</v>
      </c>
      <c r="D6535" s="195" t="s">
        <v>8</v>
      </c>
      <c r="E6535" s="195"/>
      <c r="F6535" s="200" t="s">
        <v>10</v>
      </c>
      <c r="G6535" s="201">
        <v>8.4000000000000005E-2</v>
      </c>
      <c r="H6535" s="62">
        <v>176000</v>
      </c>
      <c r="I6535" s="203">
        <f>G6535*H6535</f>
        <v>14784.000000000002</v>
      </c>
    </row>
    <row r="6536" spans="1:10" ht="15" customHeight="1">
      <c r="A6536" s="333"/>
      <c r="C6536" s="199">
        <v>2</v>
      </c>
      <c r="D6536" s="195" t="s">
        <v>159</v>
      </c>
      <c r="E6536" s="195"/>
      <c r="F6536" s="200" t="s">
        <v>10</v>
      </c>
      <c r="G6536" s="201">
        <v>0.125</v>
      </c>
      <c r="H6536" s="62">
        <v>186000</v>
      </c>
      <c r="I6536" s="203">
        <f>G6536*H6536</f>
        <v>23250</v>
      </c>
    </row>
    <row r="6537" spans="1:10" ht="15" customHeight="1">
      <c r="A6537" s="333"/>
      <c r="C6537" s="199">
        <v>3</v>
      </c>
      <c r="D6537" s="195" t="s">
        <v>119</v>
      </c>
      <c r="E6537" s="195"/>
      <c r="F6537" s="200" t="s">
        <v>10</v>
      </c>
      <c r="G6537" s="201">
        <v>1.2500000000000001E-2</v>
      </c>
      <c r="H6537" s="62">
        <v>196000</v>
      </c>
      <c r="I6537" s="203">
        <f>G6537*H6537</f>
        <v>2450</v>
      </c>
    </row>
    <row r="6538" spans="1:10" ht="15" customHeight="1">
      <c r="A6538" s="333"/>
      <c r="C6538" s="199">
        <v>4</v>
      </c>
      <c r="D6538" s="195" t="s">
        <v>31</v>
      </c>
      <c r="E6538" s="195"/>
      <c r="F6538" s="200" t="s">
        <v>10</v>
      </c>
      <c r="G6538" s="201">
        <v>4.1999999999999997E-3</v>
      </c>
      <c r="H6538" s="62">
        <v>206000</v>
      </c>
      <c r="I6538" s="203">
        <f>G6538*H6538</f>
        <v>865.19999999999993</v>
      </c>
    </row>
    <row r="6539" spans="1:10" ht="15" customHeight="1">
      <c r="A6539" s="333"/>
      <c r="C6539" s="204" t="s">
        <v>708</v>
      </c>
      <c r="D6539" s="215"/>
      <c r="E6539" s="215"/>
      <c r="F6539" s="216"/>
      <c r="G6539" s="653"/>
      <c r="H6539" s="654"/>
      <c r="I6539" s="208">
        <f>SUM(I6535:I6538)</f>
        <v>41349.199999999997</v>
      </c>
    </row>
    <row r="6540" spans="1:10" ht="15" customHeight="1">
      <c r="A6540" s="333"/>
      <c r="C6540" s="193" t="s">
        <v>72</v>
      </c>
      <c r="D6540" s="194" t="s">
        <v>73</v>
      </c>
      <c r="E6540" s="194"/>
      <c r="F6540" s="196"/>
      <c r="G6540" s="196"/>
      <c r="H6540" s="196"/>
      <c r="I6540" s="464"/>
    </row>
    <row r="6541" spans="1:10" ht="15" customHeight="1">
      <c r="A6541" s="333"/>
      <c r="C6541" s="199">
        <v>1</v>
      </c>
      <c r="D6541" s="195" t="s">
        <v>1835</v>
      </c>
      <c r="E6541" s="195"/>
      <c r="F6541" s="416" t="s">
        <v>664</v>
      </c>
      <c r="G6541" s="326">
        <v>1.1000000000000001</v>
      </c>
      <c r="H6541" s="202">
        <v>1</v>
      </c>
      <c r="I6541" s="203">
        <f>G6541*H6541</f>
        <v>1.1000000000000001</v>
      </c>
    </row>
    <row r="6542" spans="1:10" ht="15" customHeight="1">
      <c r="A6542" s="333"/>
      <c r="C6542" s="199">
        <v>2</v>
      </c>
      <c r="D6542" s="195" t="s">
        <v>1814</v>
      </c>
      <c r="E6542" s="195"/>
      <c r="F6542" s="200" t="s">
        <v>120</v>
      </c>
      <c r="G6542" s="326">
        <v>6</v>
      </c>
      <c r="H6542" s="202">
        <v>1</v>
      </c>
      <c r="I6542" s="203">
        <f>G6542*H6542</f>
        <v>6</v>
      </c>
    </row>
    <row r="6543" spans="1:10" ht="15" customHeight="1">
      <c r="A6543" s="333"/>
      <c r="C6543" s="204" t="s">
        <v>85</v>
      </c>
      <c r="D6543" s="215"/>
      <c r="E6543" s="215"/>
      <c r="F6543" s="216"/>
      <c r="G6543" s="216"/>
      <c r="H6543" s="466"/>
      <c r="I6543" s="208">
        <f>SUM(I6541:I6542)</f>
        <v>7.1</v>
      </c>
    </row>
    <row r="6544" spans="1:10" ht="15" customHeight="1">
      <c r="A6544" s="333"/>
      <c r="C6544" s="193" t="s">
        <v>86</v>
      </c>
      <c r="D6544" s="194" t="s">
        <v>87</v>
      </c>
      <c r="E6544" s="194"/>
      <c r="F6544" s="196"/>
      <c r="G6544" s="196"/>
      <c r="H6544" s="196"/>
      <c r="I6544" s="464"/>
    </row>
    <row r="6545" spans="1:10" ht="15" customHeight="1">
      <c r="A6545" s="333"/>
      <c r="C6545" s="204" t="s">
        <v>88</v>
      </c>
      <c r="D6545" s="215"/>
      <c r="E6545" s="215"/>
      <c r="F6545" s="216"/>
      <c r="G6545" s="216"/>
      <c r="H6545" s="466"/>
      <c r="I6545" s="467">
        <v>0</v>
      </c>
    </row>
    <row r="6546" spans="1:10" ht="15" customHeight="1">
      <c r="A6546" s="333"/>
      <c r="C6546" s="220" t="s">
        <v>89</v>
      </c>
      <c r="D6546" s="221" t="s">
        <v>90</v>
      </c>
      <c r="E6546" s="682"/>
      <c r="F6546" s="222"/>
      <c r="G6546" s="222"/>
      <c r="H6546" s="776"/>
      <c r="I6546" s="777">
        <f>I6545+I6543+I6539</f>
        <v>41356.299999999996</v>
      </c>
    </row>
    <row r="6547" spans="1:10" ht="15" customHeight="1">
      <c r="A6547" s="333"/>
      <c r="C6547" s="227" t="s">
        <v>91</v>
      </c>
      <c r="D6547" s="228" t="s">
        <v>977</v>
      </c>
      <c r="E6547" s="684"/>
      <c r="F6547" s="229"/>
      <c r="G6547" s="313"/>
      <c r="H6547" s="226">
        <f>$M$3</f>
        <v>0.1</v>
      </c>
      <c r="I6547" s="224">
        <f>I6546*H6547</f>
        <v>4135.63</v>
      </c>
    </row>
    <row r="6548" spans="1:10" ht="15" customHeight="1">
      <c r="A6548" s="333"/>
      <c r="C6548" s="316" t="s">
        <v>93</v>
      </c>
      <c r="D6548" s="317" t="s">
        <v>94</v>
      </c>
      <c r="E6548" s="323"/>
      <c r="F6548" s="244"/>
      <c r="G6548" s="244"/>
      <c r="H6548" s="399"/>
      <c r="I6548" s="303">
        <f>SUM(I6546:I6547)</f>
        <v>45491.929999999993</v>
      </c>
    </row>
    <row r="6549" spans="1:10" ht="15" customHeight="1">
      <c r="A6549" s="333"/>
      <c r="C6549" s="942"/>
      <c r="D6549" s="581"/>
      <c r="E6549" s="581"/>
      <c r="F6549" s="581"/>
      <c r="G6549" s="581"/>
      <c r="H6549" s="581"/>
      <c r="I6549" s="582"/>
    </row>
    <row r="6550" spans="1:10" ht="15" customHeight="1">
      <c r="A6550" s="333"/>
      <c r="B6550" s="113"/>
      <c r="C6550" s="590" t="s">
        <v>1836</v>
      </c>
      <c r="D6550" s="675" t="s">
        <v>1837</v>
      </c>
      <c r="E6550" s="675"/>
      <c r="F6550" s="668"/>
      <c r="G6550" s="668"/>
      <c r="H6550" s="669"/>
      <c r="I6550" s="188">
        <f>ROUNDDOWN(I6566,-2)</f>
        <v>45400</v>
      </c>
      <c r="J6550" s="47"/>
    </row>
    <row r="6551" spans="1:10" ht="15" customHeight="1">
      <c r="A6551" s="333"/>
      <c r="C6551" s="189" t="s">
        <v>65</v>
      </c>
      <c r="D6551" s="190" t="s">
        <v>66</v>
      </c>
      <c r="E6551" s="190"/>
      <c r="F6551" s="190" t="s">
        <v>669</v>
      </c>
      <c r="G6551" s="190" t="s">
        <v>67</v>
      </c>
      <c r="H6551" s="715" t="s">
        <v>670</v>
      </c>
      <c r="I6551" s="563" t="s">
        <v>671</v>
      </c>
    </row>
    <row r="6552" spans="1:10" ht="15" customHeight="1">
      <c r="A6552" s="333"/>
      <c r="C6552" s="193" t="s">
        <v>69</v>
      </c>
      <c r="D6552" s="194" t="s">
        <v>672</v>
      </c>
      <c r="E6552" s="194"/>
      <c r="F6552" s="717"/>
      <c r="G6552" s="717"/>
      <c r="H6552" s="717"/>
      <c r="I6552" s="591"/>
    </row>
    <row r="6553" spans="1:10" ht="15" customHeight="1">
      <c r="A6553" s="333"/>
      <c r="C6553" s="199">
        <v>1</v>
      </c>
      <c r="D6553" s="195" t="s">
        <v>8</v>
      </c>
      <c r="E6553" s="195"/>
      <c r="F6553" s="200" t="s">
        <v>10</v>
      </c>
      <c r="G6553" s="201">
        <v>8.4000000000000005E-2</v>
      </c>
      <c r="H6553" s="62">
        <v>176000</v>
      </c>
      <c r="I6553" s="203">
        <f>G6553*H6553</f>
        <v>14784.000000000002</v>
      </c>
    </row>
    <row r="6554" spans="1:10" ht="15" customHeight="1">
      <c r="A6554" s="333"/>
      <c r="C6554" s="199">
        <v>2</v>
      </c>
      <c r="D6554" s="195" t="s">
        <v>159</v>
      </c>
      <c r="E6554" s="195"/>
      <c r="F6554" s="200" t="s">
        <v>10</v>
      </c>
      <c r="G6554" s="201">
        <v>0.125</v>
      </c>
      <c r="H6554" s="62">
        <v>186000</v>
      </c>
      <c r="I6554" s="203">
        <f>G6554*H6554</f>
        <v>23250</v>
      </c>
    </row>
    <row r="6555" spans="1:10" ht="15" customHeight="1">
      <c r="A6555" s="333"/>
      <c r="C6555" s="199">
        <v>3</v>
      </c>
      <c r="D6555" s="195" t="s">
        <v>119</v>
      </c>
      <c r="E6555" s="195"/>
      <c r="F6555" s="200" t="s">
        <v>10</v>
      </c>
      <c r="G6555" s="201">
        <v>1.2500000000000001E-2</v>
      </c>
      <c r="H6555" s="62">
        <v>196000</v>
      </c>
      <c r="I6555" s="203">
        <f>G6555*H6555</f>
        <v>2450</v>
      </c>
    </row>
    <row r="6556" spans="1:10" ht="15" customHeight="1">
      <c r="A6556" s="333"/>
      <c r="C6556" s="199">
        <v>4</v>
      </c>
      <c r="D6556" s="195" t="s">
        <v>31</v>
      </c>
      <c r="E6556" s="195"/>
      <c r="F6556" s="200" t="s">
        <v>10</v>
      </c>
      <c r="G6556" s="201">
        <v>4.1999999999999997E-3</v>
      </c>
      <c r="H6556" s="62">
        <v>206000</v>
      </c>
      <c r="I6556" s="203">
        <f>G6556*H6556</f>
        <v>865.19999999999993</v>
      </c>
    </row>
    <row r="6557" spans="1:10" ht="15" customHeight="1">
      <c r="A6557" s="333"/>
      <c r="C6557" s="204" t="s">
        <v>708</v>
      </c>
      <c r="D6557" s="215"/>
      <c r="E6557" s="215"/>
      <c r="F6557" s="216"/>
      <c r="G6557" s="653"/>
      <c r="H6557" s="654"/>
      <c r="I6557" s="208">
        <f>SUM(I6553:I6556)</f>
        <v>41349.199999999997</v>
      </c>
    </row>
    <row r="6558" spans="1:10" ht="15" customHeight="1">
      <c r="A6558" s="333"/>
      <c r="C6558" s="193" t="s">
        <v>72</v>
      </c>
      <c r="D6558" s="194" t="s">
        <v>73</v>
      </c>
      <c r="E6558" s="194"/>
      <c r="F6558" s="196"/>
      <c r="G6558" s="196"/>
      <c r="H6558" s="196"/>
      <c r="I6558" s="464"/>
    </row>
    <row r="6559" spans="1:10" ht="15" customHeight="1">
      <c r="A6559" s="333"/>
      <c r="C6559" s="199">
        <v>1</v>
      </c>
      <c r="D6559" s="195" t="s">
        <v>1838</v>
      </c>
      <c r="E6559" s="195"/>
      <c r="F6559" s="416" t="s">
        <v>664</v>
      </c>
      <c r="G6559" s="326">
        <v>1.1000000000000001</v>
      </c>
      <c r="H6559" s="202">
        <v>1</v>
      </c>
      <c r="I6559" s="203">
        <f>G6559*H6559</f>
        <v>1.1000000000000001</v>
      </c>
    </row>
    <row r="6560" spans="1:10" ht="15" customHeight="1">
      <c r="A6560" s="333"/>
      <c r="C6560" s="199">
        <v>2</v>
      </c>
      <c r="D6560" s="195" t="s">
        <v>1814</v>
      </c>
      <c r="E6560" s="195"/>
      <c r="F6560" s="200" t="s">
        <v>120</v>
      </c>
      <c r="G6560" s="326">
        <v>6</v>
      </c>
      <c r="H6560" s="202">
        <v>1</v>
      </c>
      <c r="I6560" s="203">
        <f>G6560*H6560</f>
        <v>6</v>
      </c>
    </row>
    <row r="6561" spans="1:10" ht="15" customHeight="1">
      <c r="A6561" s="333"/>
      <c r="C6561" s="204" t="s">
        <v>85</v>
      </c>
      <c r="D6561" s="215"/>
      <c r="E6561" s="215"/>
      <c r="F6561" s="216"/>
      <c r="G6561" s="216"/>
      <c r="H6561" s="466"/>
      <c r="I6561" s="208">
        <f>SUM(I6559:I6560)</f>
        <v>7.1</v>
      </c>
    </row>
    <row r="6562" spans="1:10" ht="15" customHeight="1">
      <c r="A6562" s="333"/>
      <c r="C6562" s="676" t="s">
        <v>86</v>
      </c>
      <c r="D6562" s="194" t="s">
        <v>87</v>
      </c>
      <c r="E6562" s="194"/>
      <c r="F6562" s="196"/>
      <c r="G6562" s="196"/>
      <c r="H6562" s="196"/>
      <c r="I6562" s="464"/>
    </row>
    <row r="6563" spans="1:10" ht="15" customHeight="1">
      <c r="A6563" s="333"/>
      <c r="C6563" s="204" t="s">
        <v>88</v>
      </c>
      <c r="D6563" s="215"/>
      <c r="E6563" s="215"/>
      <c r="F6563" s="216"/>
      <c r="G6563" s="216"/>
      <c r="H6563" s="466"/>
      <c r="I6563" s="467">
        <v>0</v>
      </c>
    </row>
    <row r="6564" spans="1:10" ht="15" customHeight="1">
      <c r="A6564" s="333"/>
      <c r="C6564" s="220" t="s">
        <v>89</v>
      </c>
      <c r="D6564" s="221" t="s">
        <v>90</v>
      </c>
      <c r="E6564" s="682"/>
      <c r="F6564" s="222"/>
      <c r="G6564" s="222"/>
      <c r="H6564" s="776"/>
      <c r="I6564" s="777">
        <f>I6563+I6561+I6557</f>
        <v>41356.299999999996</v>
      </c>
    </row>
    <row r="6565" spans="1:10" ht="15" customHeight="1">
      <c r="A6565" s="333"/>
      <c r="C6565" s="220" t="s">
        <v>91</v>
      </c>
      <c r="D6565" s="221" t="s">
        <v>977</v>
      </c>
      <c r="E6565" s="682"/>
      <c r="F6565" s="222"/>
      <c r="G6565" s="225"/>
      <c r="H6565" s="226">
        <f>$M$3</f>
        <v>0.1</v>
      </c>
      <c r="I6565" s="224">
        <f>I6564*H6565</f>
        <v>4135.63</v>
      </c>
    </row>
    <row r="6566" spans="1:10" ht="15" customHeight="1">
      <c r="A6566" s="333"/>
      <c r="C6566" s="329" t="s">
        <v>93</v>
      </c>
      <c r="D6566" s="330" t="s">
        <v>94</v>
      </c>
      <c r="E6566" s="688"/>
      <c r="F6566" s="247"/>
      <c r="G6566" s="247"/>
      <c r="H6566" s="399"/>
      <c r="I6566" s="303">
        <f>SUM(I6564:I6565)</f>
        <v>45491.929999999993</v>
      </c>
    </row>
    <row r="6567" spans="1:10" ht="15" customHeight="1">
      <c r="A6567" s="333"/>
      <c r="B6567" s="113"/>
      <c r="C6567" s="942"/>
      <c r="D6567" s="581"/>
      <c r="E6567" s="581"/>
      <c r="F6567" s="581"/>
      <c r="G6567" s="581"/>
      <c r="H6567" s="581"/>
      <c r="I6567" s="582"/>
      <c r="J6567" s="47"/>
    </row>
    <row r="6568" spans="1:10" ht="15" customHeight="1">
      <c r="A6568" s="333"/>
      <c r="C6568" s="553" t="s">
        <v>1839</v>
      </c>
      <c r="D6568" s="580" t="s">
        <v>1840</v>
      </c>
      <c r="E6568" s="580"/>
      <c r="F6568" s="581"/>
      <c r="G6568" s="581"/>
      <c r="H6568" s="581"/>
      <c r="I6568" s="582"/>
    </row>
    <row r="6569" spans="1:10" ht="15" customHeight="1">
      <c r="A6569" s="333"/>
      <c r="C6569" s="184" t="s">
        <v>1841</v>
      </c>
      <c r="D6569" s="675" t="s">
        <v>1842</v>
      </c>
      <c r="E6569" s="675"/>
      <c r="F6569" s="668"/>
      <c r="G6569" s="668"/>
      <c r="H6569" s="668"/>
      <c r="I6569" s="188">
        <f>ROUNDDOWN(I6585,-2)</f>
        <v>86600</v>
      </c>
    </row>
    <row r="6570" spans="1:10" ht="15" customHeight="1">
      <c r="A6570" s="333"/>
      <c r="C6570" s="189" t="s">
        <v>65</v>
      </c>
      <c r="D6570" s="190" t="s">
        <v>66</v>
      </c>
      <c r="E6570" s="190"/>
      <c r="F6570" s="190" t="s">
        <v>669</v>
      </c>
      <c r="G6570" s="190" t="s">
        <v>67</v>
      </c>
      <c r="H6570" s="190" t="s">
        <v>670</v>
      </c>
      <c r="I6570" s="482" t="s">
        <v>671</v>
      </c>
    </row>
    <row r="6571" spans="1:10" ht="15" customHeight="1">
      <c r="A6571" s="333"/>
      <c r="C6571" s="193" t="s">
        <v>69</v>
      </c>
      <c r="D6571" s="194" t="s">
        <v>672</v>
      </c>
      <c r="E6571" s="194"/>
      <c r="F6571" s="717"/>
      <c r="G6571" s="717"/>
      <c r="H6571" s="717"/>
      <c r="I6571" s="591"/>
    </row>
    <row r="6572" spans="1:10" ht="15" customHeight="1">
      <c r="A6572" s="333"/>
      <c r="C6572" s="199">
        <v>1</v>
      </c>
      <c r="D6572" s="195" t="s">
        <v>8</v>
      </c>
      <c r="E6572" s="195"/>
      <c r="F6572" s="200" t="s">
        <v>10</v>
      </c>
      <c r="G6572" s="201">
        <v>0.12</v>
      </c>
      <c r="H6572" s="62">
        <v>176000</v>
      </c>
      <c r="I6572" s="203">
        <f>G6572*H6572</f>
        <v>21120</v>
      </c>
    </row>
    <row r="6573" spans="1:10" ht="15" customHeight="1">
      <c r="A6573" s="333"/>
      <c r="C6573" s="199">
        <v>2</v>
      </c>
      <c r="D6573" s="195" t="s">
        <v>159</v>
      </c>
      <c r="E6573" s="195"/>
      <c r="F6573" s="200" t="s">
        <v>10</v>
      </c>
      <c r="G6573" s="201">
        <v>0.06</v>
      </c>
      <c r="H6573" s="62">
        <v>186000</v>
      </c>
      <c r="I6573" s="203">
        <f>G6573*H6573</f>
        <v>11160</v>
      </c>
    </row>
    <row r="6574" spans="1:10" ht="15" customHeight="1">
      <c r="A6574" s="333"/>
      <c r="C6574" s="199">
        <v>3</v>
      </c>
      <c r="D6574" s="195" t="s">
        <v>119</v>
      </c>
      <c r="E6574" s="195"/>
      <c r="F6574" s="200" t="s">
        <v>10</v>
      </c>
      <c r="G6574" s="201">
        <v>6.0000000000000001E-3</v>
      </c>
      <c r="H6574" s="62">
        <v>196000</v>
      </c>
      <c r="I6574" s="203">
        <f>G6574*H6574</f>
        <v>1176</v>
      </c>
    </row>
    <row r="6575" spans="1:10" ht="15" customHeight="1">
      <c r="A6575" s="333"/>
      <c r="C6575" s="199">
        <v>4</v>
      </c>
      <c r="D6575" s="195" t="s">
        <v>31</v>
      </c>
      <c r="E6575" s="195"/>
      <c r="F6575" s="200" t="s">
        <v>10</v>
      </c>
      <c r="G6575" s="201">
        <v>2E-3</v>
      </c>
      <c r="H6575" s="62">
        <v>206000</v>
      </c>
      <c r="I6575" s="203">
        <f>G6575*H6575</f>
        <v>412</v>
      </c>
    </row>
    <row r="6576" spans="1:10" ht="15" customHeight="1">
      <c r="A6576" s="333"/>
      <c r="C6576" s="204" t="s">
        <v>708</v>
      </c>
      <c r="D6576" s="215"/>
      <c r="E6576" s="215"/>
      <c r="F6576" s="216"/>
      <c r="G6576" s="653"/>
      <c r="H6576" s="654"/>
      <c r="I6576" s="208">
        <f>SUM(I6572:I6575)</f>
        <v>33868</v>
      </c>
    </row>
    <row r="6577" spans="1:10" ht="15" customHeight="1">
      <c r="A6577" s="333"/>
      <c r="C6577" s="193" t="s">
        <v>72</v>
      </c>
      <c r="D6577" s="194" t="s">
        <v>73</v>
      </c>
      <c r="E6577" s="194"/>
      <c r="F6577" s="196"/>
      <c r="G6577" s="196"/>
      <c r="H6577" s="196"/>
      <c r="I6577" s="464"/>
    </row>
    <row r="6578" spans="1:10" ht="15" customHeight="1">
      <c r="A6578" s="333"/>
      <c r="C6578" s="199">
        <v>1</v>
      </c>
      <c r="D6578" s="195" t="s">
        <v>1843</v>
      </c>
      <c r="E6578" s="195"/>
      <c r="F6578" s="416" t="s">
        <v>664</v>
      </c>
      <c r="G6578" s="674">
        <v>0.7</v>
      </c>
      <c r="H6578" s="202">
        <f>BAHAN!G451</f>
        <v>63500</v>
      </c>
      <c r="I6578" s="203">
        <f>G6578*H6578</f>
        <v>44450</v>
      </c>
    </row>
    <row r="6579" spans="1:10" ht="15" customHeight="1">
      <c r="A6579" s="333"/>
      <c r="C6579" s="199">
        <v>2</v>
      </c>
      <c r="D6579" s="195" t="s">
        <v>1766</v>
      </c>
      <c r="E6579" s="195"/>
      <c r="F6579" s="200" t="s">
        <v>120</v>
      </c>
      <c r="G6579" s="674">
        <v>0.02</v>
      </c>
      <c r="H6579" s="202">
        <f>BAHAN!G249</f>
        <v>22000</v>
      </c>
      <c r="I6579" s="203">
        <f>G6579*H6579</f>
        <v>440</v>
      </c>
    </row>
    <row r="6580" spans="1:10" ht="15" customHeight="1">
      <c r="A6580" s="333"/>
      <c r="C6580" s="204" t="s">
        <v>85</v>
      </c>
      <c r="D6580" s="215"/>
      <c r="E6580" s="215"/>
      <c r="F6580" s="216"/>
      <c r="G6580" s="216"/>
      <c r="H6580" s="466"/>
      <c r="I6580" s="208">
        <f>SUM(I6578:I6579)</f>
        <v>44890</v>
      </c>
    </row>
    <row r="6581" spans="1:10" ht="15" customHeight="1">
      <c r="A6581" s="333"/>
      <c r="C6581" s="193" t="s">
        <v>86</v>
      </c>
      <c r="D6581" s="194" t="s">
        <v>87</v>
      </c>
      <c r="E6581" s="194"/>
      <c r="F6581" s="196"/>
      <c r="G6581" s="196"/>
      <c r="H6581" s="196"/>
      <c r="I6581" s="464"/>
    </row>
    <row r="6582" spans="1:10" ht="15" customHeight="1">
      <c r="A6582" s="333"/>
      <c r="C6582" s="204" t="s">
        <v>88</v>
      </c>
      <c r="D6582" s="215"/>
      <c r="E6582" s="215"/>
      <c r="F6582" s="216"/>
      <c r="G6582" s="216"/>
      <c r="H6582" s="466"/>
      <c r="I6582" s="467">
        <v>0</v>
      </c>
    </row>
    <row r="6583" spans="1:10" ht="15" customHeight="1">
      <c r="A6583" s="333"/>
      <c r="C6583" s="220" t="s">
        <v>89</v>
      </c>
      <c r="D6583" s="221" t="s">
        <v>90</v>
      </c>
      <c r="E6583" s="682"/>
      <c r="F6583" s="222"/>
      <c r="G6583" s="222"/>
      <c r="H6583" s="776"/>
      <c r="I6583" s="777">
        <f>I6582+I6580+I6576</f>
        <v>78758</v>
      </c>
    </row>
    <row r="6584" spans="1:10" ht="15" customHeight="1">
      <c r="A6584" s="333"/>
      <c r="B6584" s="113"/>
      <c r="C6584" s="227" t="s">
        <v>91</v>
      </c>
      <c r="D6584" s="228" t="s">
        <v>977</v>
      </c>
      <c r="E6584" s="684"/>
      <c r="F6584" s="229"/>
      <c r="G6584" s="313"/>
      <c r="H6584" s="226">
        <f>$M$3</f>
        <v>0.1</v>
      </c>
      <c r="I6584" s="224">
        <f>I6583*H6584</f>
        <v>7875.8</v>
      </c>
      <c r="J6584" s="47"/>
    </row>
    <row r="6585" spans="1:10" ht="15" customHeight="1">
      <c r="A6585" s="333"/>
      <c r="C6585" s="316" t="s">
        <v>93</v>
      </c>
      <c r="D6585" s="317" t="s">
        <v>94</v>
      </c>
      <c r="E6585" s="323"/>
      <c r="F6585" s="244"/>
      <c r="G6585" s="244"/>
      <c r="H6585" s="399"/>
      <c r="I6585" s="303">
        <f>SUM(I6583:I6584)</f>
        <v>86633.8</v>
      </c>
    </row>
    <row r="6586" spans="1:10" ht="15" customHeight="1">
      <c r="A6586" s="333"/>
      <c r="C6586" s="942"/>
      <c r="D6586" s="581"/>
      <c r="E6586" s="581"/>
      <c r="F6586" s="581"/>
      <c r="G6586" s="581"/>
      <c r="H6586" s="581"/>
      <c r="I6586" s="582"/>
    </row>
    <row r="6587" spans="1:10" ht="15" customHeight="1">
      <c r="A6587" s="333"/>
      <c r="C6587" s="574" t="s">
        <v>1844</v>
      </c>
      <c r="D6587" s="675" t="s">
        <v>1845</v>
      </c>
      <c r="E6587" s="675"/>
      <c r="F6587" s="668"/>
      <c r="G6587" s="668"/>
      <c r="H6587" s="668"/>
      <c r="I6587" s="188">
        <f>ROUNDDOWN(I6603,-2)</f>
        <v>739200</v>
      </c>
    </row>
    <row r="6588" spans="1:10" ht="15" customHeight="1">
      <c r="A6588" s="333"/>
      <c r="C6588" s="189" t="s">
        <v>65</v>
      </c>
      <c r="D6588" s="190" t="s">
        <v>66</v>
      </c>
      <c r="E6588" s="190"/>
      <c r="F6588" s="190" t="s">
        <v>669</v>
      </c>
      <c r="G6588" s="190" t="s">
        <v>67</v>
      </c>
      <c r="H6588" s="190" t="s">
        <v>670</v>
      </c>
      <c r="I6588" s="482" t="s">
        <v>671</v>
      </c>
    </row>
    <row r="6589" spans="1:10" ht="15" customHeight="1">
      <c r="A6589" s="333"/>
      <c r="C6589" s="193" t="s">
        <v>69</v>
      </c>
      <c r="D6589" s="194" t="s">
        <v>672</v>
      </c>
      <c r="E6589" s="194"/>
      <c r="F6589" s="717"/>
      <c r="G6589" s="717"/>
      <c r="H6589" s="717"/>
      <c r="I6589" s="591"/>
    </row>
    <row r="6590" spans="1:10" ht="15" customHeight="1">
      <c r="A6590" s="333"/>
      <c r="C6590" s="199">
        <v>1</v>
      </c>
      <c r="D6590" s="195" t="s">
        <v>8</v>
      </c>
      <c r="E6590" s="195"/>
      <c r="F6590" s="200" t="s">
        <v>10</v>
      </c>
      <c r="G6590" s="326">
        <v>0.15</v>
      </c>
      <c r="H6590" s="62">
        <v>176000</v>
      </c>
      <c r="I6590" s="203">
        <f>G6590*H6590</f>
        <v>26400</v>
      </c>
    </row>
    <row r="6591" spans="1:10" ht="15" customHeight="1">
      <c r="A6591" s="333"/>
      <c r="C6591" s="199">
        <v>2</v>
      </c>
      <c r="D6591" s="195" t="s">
        <v>159</v>
      </c>
      <c r="E6591" s="195"/>
      <c r="F6591" s="200" t="s">
        <v>10</v>
      </c>
      <c r="G6591" s="326">
        <v>0.75</v>
      </c>
      <c r="H6591" s="62">
        <v>186000</v>
      </c>
      <c r="I6591" s="203">
        <f>G6591*H6591</f>
        <v>139500</v>
      </c>
    </row>
    <row r="6592" spans="1:10" ht="15" customHeight="1">
      <c r="A6592" s="333"/>
      <c r="C6592" s="199">
        <v>3</v>
      </c>
      <c r="D6592" s="195" t="s">
        <v>119</v>
      </c>
      <c r="E6592" s="195"/>
      <c r="F6592" s="200" t="s">
        <v>10</v>
      </c>
      <c r="G6592" s="326">
        <v>7.4999999999999997E-2</v>
      </c>
      <c r="H6592" s="62">
        <v>196000</v>
      </c>
      <c r="I6592" s="203">
        <f>G6592*H6592</f>
        <v>14700</v>
      </c>
    </row>
    <row r="6593" spans="1:10" ht="15" customHeight="1">
      <c r="A6593" s="333"/>
      <c r="C6593" s="199">
        <v>4</v>
      </c>
      <c r="D6593" s="195" t="s">
        <v>31</v>
      </c>
      <c r="E6593" s="195"/>
      <c r="F6593" s="200" t="s">
        <v>10</v>
      </c>
      <c r="G6593" s="326">
        <v>2.5000000000000001E-2</v>
      </c>
      <c r="H6593" s="62">
        <v>206000</v>
      </c>
      <c r="I6593" s="203">
        <f>G6593*H6593</f>
        <v>5150</v>
      </c>
    </row>
    <row r="6594" spans="1:10" ht="15" customHeight="1">
      <c r="A6594" s="333"/>
      <c r="C6594" s="204" t="s">
        <v>708</v>
      </c>
      <c r="D6594" s="215"/>
      <c r="E6594" s="215"/>
      <c r="F6594" s="216"/>
      <c r="G6594" s="653"/>
      <c r="H6594" s="654"/>
      <c r="I6594" s="208">
        <f>SUM(I6590:I6593)</f>
        <v>185750</v>
      </c>
    </row>
    <row r="6595" spans="1:10" ht="15" customHeight="1">
      <c r="A6595" s="333"/>
      <c r="C6595" s="193" t="s">
        <v>72</v>
      </c>
      <c r="D6595" s="194" t="s">
        <v>73</v>
      </c>
      <c r="E6595" s="194"/>
      <c r="F6595" s="196"/>
      <c r="G6595" s="196"/>
      <c r="H6595" s="196"/>
      <c r="I6595" s="464"/>
    </row>
    <row r="6596" spans="1:10" ht="15" customHeight="1">
      <c r="A6596" s="333"/>
      <c r="C6596" s="199">
        <v>1</v>
      </c>
      <c r="D6596" s="195" t="s">
        <v>1846</v>
      </c>
      <c r="E6596" s="195"/>
      <c r="F6596" s="416" t="s">
        <v>664</v>
      </c>
      <c r="G6596" s="674">
        <v>0.75</v>
      </c>
      <c r="H6596" s="202">
        <f>BAHAN!G17</f>
        <v>647800</v>
      </c>
      <c r="I6596" s="203">
        <f>G6596*H6596</f>
        <v>485850</v>
      </c>
    </row>
    <row r="6597" spans="1:10" ht="15" customHeight="1">
      <c r="A6597" s="333"/>
      <c r="C6597" s="199">
        <v>2</v>
      </c>
      <c r="D6597" s="195" t="s">
        <v>331</v>
      </c>
      <c r="E6597" s="195"/>
      <c r="F6597" s="200" t="s">
        <v>120</v>
      </c>
      <c r="G6597" s="674">
        <v>0.02</v>
      </c>
      <c r="H6597" s="202">
        <f>BAHAN!G252</f>
        <v>22000</v>
      </c>
      <c r="I6597" s="203">
        <f>G6597*H6597</f>
        <v>440</v>
      </c>
    </row>
    <row r="6598" spans="1:10" ht="15" customHeight="1">
      <c r="A6598" s="333"/>
      <c r="C6598" s="204" t="s">
        <v>85</v>
      </c>
      <c r="D6598" s="215"/>
      <c r="E6598" s="215"/>
      <c r="F6598" s="216"/>
      <c r="G6598" s="216"/>
      <c r="H6598" s="466"/>
      <c r="I6598" s="208">
        <f>SUM(I6596:I6597)</f>
        <v>486290</v>
      </c>
    </row>
    <row r="6599" spans="1:10" ht="15" customHeight="1">
      <c r="A6599" s="333"/>
      <c r="C6599" s="193" t="s">
        <v>86</v>
      </c>
      <c r="D6599" s="194" t="s">
        <v>87</v>
      </c>
      <c r="E6599" s="194"/>
      <c r="F6599" s="196"/>
      <c r="G6599" s="196"/>
      <c r="H6599" s="196"/>
      <c r="I6599" s="464"/>
    </row>
    <row r="6600" spans="1:10" ht="15" customHeight="1">
      <c r="A6600" s="333"/>
      <c r="C6600" s="204" t="s">
        <v>88</v>
      </c>
      <c r="D6600" s="215"/>
      <c r="E6600" s="215"/>
      <c r="F6600" s="216"/>
      <c r="G6600" s="216"/>
      <c r="H6600" s="466"/>
      <c r="I6600" s="467">
        <v>0</v>
      </c>
    </row>
    <row r="6601" spans="1:10" ht="15" customHeight="1">
      <c r="A6601" s="333"/>
      <c r="B6601" s="113"/>
      <c r="C6601" s="220" t="s">
        <v>89</v>
      </c>
      <c r="D6601" s="221" t="s">
        <v>90</v>
      </c>
      <c r="E6601" s="682"/>
      <c r="F6601" s="222"/>
      <c r="G6601" s="222"/>
      <c r="H6601" s="776"/>
      <c r="I6601" s="777">
        <f>I6600+I6598+I6594</f>
        <v>672040</v>
      </c>
      <c r="J6601" s="47"/>
    </row>
    <row r="6602" spans="1:10" ht="15" customHeight="1">
      <c r="A6602" s="333"/>
      <c r="C6602" s="227" t="s">
        <v>91</v>
      </c>
      <c r="D6602" s="228" t="s">
        <v>977</v>
      </c>
      <c r="E6602" s="684"/>
      <c r="F6602" s="229"/>
      <c r="G6602" s="313"/>
      <c r="H6602" s="226">
        <f>$M$3</f>
        <v>0.1</v>
      </c>
      <c r="I6602" s="224">
        <f>I6601*H6602</f>
        <v>67204</v>
      </c>
    </row>
    <row r="6603" spans="1:10" ht="15" customHeight="1">
      <c r="A6603" s="333"/>
      <c r="C6603" s="316" t="s">
        <v>93</v>
      </c>
      <c r="D6603" s="317" t="s">
        <v>94</v>
      </c>
      <c r="E6603" s="323"/>
      <c r="F6603" s="244"/>
      <c r="G6603" s="244"/>
      <c r="H6603" s="399"/>
      <c r="I6603" s="303">
        <f>SUM(I6601:I6602)</f>
        <v>739244</v>
      </c>
    </row>
    <row r="6604" spans="1:10" ht="15" customHeight="1">
      <c r="A6604" s="333"/>
      <c r="C6604" s="942"/>
      <c r="D6604" s="581"/>
      <c r="E6604" s="581"/>
      <c r="F6604" s="581"/>
      <c r="G6604" s="581"/>
      <c r="H6604" s="581"/>
      <c r="I6604" s="582"/>
    </row>
    <row r="6605" spans="1:10" ht="15" customHeight="1">
      <c r="A6605" s="333"/>
      <c r="C6605" s="574" t="s">
        <v>1847</v>
      </c>
      <c r="D6605" s="675" t="s">
        <v>340</v>
      </c>
      <c r="E6605" s="675"/>
      <c r="F6605" s="668"/>
      <c r="G6605" s="668"/>
      <c r="H6605" s="669"/>
      <c r="I6605" s="188">
        <f>ROUNDDOWN(I6621,-2)</f>
        <v>491300</v>
      </c>
    </row>
    <row r="6606" spans="1:10" ht="15" customHeight="1">
      <c r="A6606" s="333"/>
      <c r="C6606" s="189" t="s">
        <v>65</v>
      </c>
      <c r="D6606" s="190" t="s">
        <v>66</v>
      </c>
      <c r="E6606" s="190"/>
      <c r="F6606" s="190" t="s">
        <v>669</v>
      </c>
      <c r="G6606" s="190" t="s">
        <v>67</v>
      </c>
      <c r="H6606" s="190" t="s">
        <v>670</v>
      </c>
      <c r="I6606" s="482" t="s">
        <v>671</v>
      </c>
    </row>
    <row r="6607" spans="1:10" ht="15" customHeight="1">
      <c r="A6607" s="333"/>
      <c r="C6607" s="193" t="s">
        <v>69</v>
      </c>
      <c r="D6607" s="194" t="s">
        <v>672</v>
      </c>
      <c r="E6607" s="194"/>
      <c r="F6607" s="717"/>
      <c r="G6607" s="717"/>
      <c r="H6607" s="717"/>
      <c r="I6607" s="591"/>
    </row>
    <row r="6608" spans="1:10" ht="15" customHeight="1">
      <c r="A6608" s="333"/>
      <c r="C6608" s="199">
        <v>1</v>
      </c>
      <c r="D6608" s="195" t="s">
        <v>8</v>
      </c>
      <c r="E6608" s="195"/>
      <c r="F6608" s="200" t="s">
        <v>10</v>
      </c>
      <c r="G6608" s="201">
        <v>0.16600000000000001</v>
      </c>
      <c r="H6608" s="62">
        <v>176000</v>
      </c>
      <c r="I6608" s="203">
        <f>G6608*H6608</f>
        <v>29216</v>
      </c>
    </row>
    <row r="6609" spans="1:10" ht="15" customHeight="1">
      <c r="A6609" s="333"/>
      <c r="C6609" s="199">
        <v>2</v>
      </c>
      <c r="D6609" s="195" t="s">
        <v>159</v>
      </c>
      <c r="E6609" s="195"/>
      <c r="F6609" s="200" t="s">
        <v>10</v>
      </c>
      <c r="G6609" s="201">
        <v>0.25</v>
      </c>
      <c r="H6609" s="62">
        <v>186000</v>
      </c>
      <c r="I6609" s="203">
        <f>G6609*H6609</f>
        <v>46500</v>
      </c>
    </row>
    <row r="6610" spans="1:10" ht="15" customHeight="1">
      <c r="A6610" s="333"/>
      <c r="C6610" s="199">
        <v>3</v>
      </c>
      <c r="D6610" s="195" t="s">
        <v>119</v>
      </c>
      <c r="E6610" s="195"/>
      <c r="F6610" s="200" t="s">
        <v>10</v>
      </c>
      <c r="G6610" s="201">
        <v>2.5000000000000001E-2</v>
      </c>
      <c r="H6610" s="62">
        <v>196000</v>
      </c>
      <c r="I6610" s="203">
        <f>G6610*H6610</f>
        <v>4900</v>
      </c>
    </row>
    <row r="6611" spans="1:10" ht="15" customHeight="1">
      <c r="A6611" s="333"/>
      <c r="C6611" s="199">
        <v>4</v>
      </c>
      <c r="D6611" s="195" t="s">
        <v>31</v>
      </c>
      <c r="E6611" s="195"/>
      <c r="F6611" s="200" t="s">
        <v>10</v>
      </c>
      <c r="G6611" s="201">
        <v>8.3000000000000001E-3</v>
      </c>
      <c r="H6611" s="62">
        <v>206000</v>
      </c>
      <c r="I6611" s="203">
        <f>G6611*H6611</f>
        <v>1709.8</v>
      </c>
    </row>
    <row r="6612" spans="1:10" ht="15" customHeight="1">
      <c r="A6612" s="333"/>
      <c r="C6612" s="204" t="s">
        <v>708</v>
      </c>
      <c r="D6612" s="215"/>
      <c r="E6612" s="215"/>
      <c r="F6612" s="216"/>
      <c r="G6612" s="653"/>
      <c r="H6612" s="654"/>
      <c r="I6612" s="208">
        <f>SUM(I6608:I6611)</f>
        <v>82325.8</v>
      </c>
    </row>
    <row r="6613" spans="1:10" ht="15" customHeight="1">
      <c r="A6613" s="333"/>
      <c r="C6613" s="193" t="s">
        <v>72</v>
      </c>
      <c r="D6613" s="194" t="s">
        <v>73</v>
      </c>
      <c r="E6613" s="194"/>
      <c r="F6613" s="196"/>
      <c r="G6613" s="196"/>
      <c r="H6613" s="196"/>
      <c r="I6613" s="464"/>
    </row>
    <row r="6614" spans="1:10" ht="15" customHeight="1">
      <c r="A6614" s="333"/>
      <c r="C6614" s="199">
        <v>1</v>
      </c>
      <c r="D6614" s="195" t="s">
        <v>341</v>
      </c>
      <c r="E6614" s="195"/>
      <c r="F6614" s="416" t="s">
        <v>193</v>
      </c>
      <c r="G6614" s="674">
        <v>30</v>
      </c>
      <c r="H6614" s="202">
        <f>BAHAN!G453</f>
        <v>12000</v>
      </c>
      <c r="I6614" s="203">
        <f>G6614*H6614</f>
        <v>360000</v>
      </c>
    </row>
    <row r="6615" spans="1:10" ht="15" customHeight="1">
      <c r="A6615" s="333"/>
      <c r="C6615" s="199">
        <v>2</v>
      </c>
      <c r="D6615" s="195" t="s">
        <v>1766</v>
      </c>
      <c r="E6615" s="195"/>
      <c r="F6615" s="200" t="s">
        <v>120</v>
      </c>
      <c r="G6615" s="674">
        <v>0.2</v>
      </c>
      <c r="H6615" s="202">
        <f>BAHAN!G252</f>
        <v>22000</v>
      </c>
      <c r="I6615" s="203">
        <f>G6615*H6615</f>
        <v>4400</v>
      </c>
    </row>
    <row r="6616" spans="1:10" ht="15" customHeight="1">
      <c r="A6616" s="333"/>
      <c r="C6616" s="204" t="s">
        <v>85</v>
      </c>
      <c r="D6616" s="215"/>
      <c r="E6616" s="215"/>
      <c r="F6616" s="216"/>
      <c r="G6616" s="216"/>
      <c r="H6616" s="466"/>
      <c r="I6616" s="208">
        <f>SUM(I6614:I6615)</f>
        <v>364400</v>
      </c>
    </row>
    <row r="6617" spans="1:10" ht="15" customHeight="1">
      <c r="A6617" s="333"/>
      <c r="C6617" s="193" t="s">
        <v>86</v>
      </c>
      <c r="D6617" s="194" t="s">
        <v>87</v>
      </c>
      <c r="E6617" s="194"/>
      <c r="F6617" s="196"/>
      <c r="G6617" s="196"/>
      <c r="H6617" s="196"/>
      <c r="I6617" s="464"/>
    </row>
    <row r="6618" spans="1:10" ht="15" customHeight="1">
      <c r="A6618" s="333"/>
      <c r="B6618" s="113"/>
      <c r="C6618" s="204" t="s">
        <v>88</v>
      </c>
      <c r="D6618" s="215"/>
      <c r="E6618" s="215"/>
      <c r="F6618" s="216"/>
      <c r="G6618" s="216"/>
      <c r="H6618" s="466"/>
      <c r="I6618" s="467">
        <v>0</v>
      </c>
      <c r="J6618" s="47"/>
    </row>
    <row r="6619" spans="1:10" ht="15" customHeight="1">
      <c r="A6619" s="333"/>
      <c r="C6619" s="220" t="s">
        <v>89</v>
      </c>
      <c r="D6619" s="221" t="s">
        <v>90</v>
      </c>
      <c r="E6619" s="682"/>
      <c r="F6619" s="222"/>
      <c r="G6619" s="222"/>
      <c r="H6619" s="776"/>
      <c r="I6619" s="777">
        <f>I6618+I6616+I6612</f>
        <v>446725.8</v>
      </c>
    </row>
    <row r="6620" spans="1:10" ht="15" customHeight="1">
      <c r="A6620" s="333"/>
      <c r="C6620" s="227" t="s">
        <v>91</v>
      </c>
      <c r="D6620" s="228" t="s">
        <v>977</v>
      </c>
      <c r="E6620" s="684"/>
      <c r="F6620" s="229"/>
      <c r="G6620" s="313"/>
      <c r="H6620" s="226">
        <f>$M$3</f>
        <v>0.1</v>
      </c>
      <c r="I6620" s="224">
        <f>I6619*H6620</f>
        <v>44672.58</v>
      </c>
    </row>
    <row r="6621" spans="1:10" ht="15" customHeight="1">
      <c r="A6621" s="333"/>
      <c r="C6621" s="316" t="s">
        <v>93</v>
      </c>
      <c r="D6621" s="317" t="s">
        <v>94</v>
      </c>
      <c r="E6621" s="323"/>
      <c r="F6621" s="244"/>
      <c r="G6621" s="244"/>
      <c r="H6621" s="399"/>
      <c r="I6621" s="303">
        <f>SUM(I6619:I6620)</f>
        <v>491398.38</v>
      </c>
    </row>
    <row r="6622" spans="1:10" ht="15" customHeight="1">
      <c r="A6622" s="333"/>
      <c r="C6622" s="942"/>
      <c r="D6622" s="581"/>
      <c r="E6622" s="581"/>
      <c r="F6622" s="581"/>
      <c r="G6622" s="581"/>
      <c r="H6622" s="581"/>
      <c r="I6622" s="582"/>
    </row>
    <row r="6623" spans="1:10" ht="15" customHeight="1">
      <c r="A6623" s="333"/>
      <c r="C6623" s="590" t="s">
        <v>1848</v>
      </c>
      <c r="D6623" s="670" t="s">
        <v>1849</v>
      </c>
      <c r="E6623" s="675"/>
      <c r="F6623" s="668"/>
      <c r="G6623" s="668"/>
      <c r="H6623" s="668"/>
      <c r="I6623" s="188">
        <f>ROUNDDOWN(I6639,-2)</f>
        <v>146600</v>
      </c>
    </row>
    <row r="6624" spans="1:10" ht="15" customHeight="1">
      <c r="A6624" s="333"/>
      <c r="C6624" s="189" t="s">
        <v>65</v>
      </c>
      <c r="D6624" s="190" t="s">
        <v>66</v>
      </c>
      <c r="E6624" s="190"/>
      <c r="F6624" s="190" t="s">
        <v>669</v>
      </c>
      <c r="G6624" s="190" t="s">
        <v>67</v>
      </c>
      <c r="H6624" s="190" t="s">
        <v>670</v>
      </c>
      <c r="I6624" s="482" t="s">
        <v>671</v>
      </c>
    </row>
    <row r="6625" spans="1:10" ht="15" customHeight="1">
      <c r="A6625" s="333"/>
      <c r="C6625" s="193" t="s">
        <v>69</v>
      </c>
      <c r="D6625" s="194" t="s">
        <v>672</v>
      </c>
      <c r="E6625" s="194"/>
      <c r="F6625" s="717"/>
      <c r="G6625" s="717"/>
      <c r="H6625" s="717"/>
      <c r="I6625" s="591"/>
    </row>
    <row r="6626" spans="1:10" ht="15" customHeight="1">
      <c r="A6626" s="333"/>
      <c r="C6626" s="199">
        <v>1</v>
      </c>
      <c r="D6626" s="195" t="s">
        <v>8</v>
      </c>
      <c r="E6626" s="195"/>
      <c r="F6626" s="200" t="s">
        <v>10</v>
      </c>
      <c r="G6626" s="201">
        <v>0.14000000000000001</v>
      </c>
      <c r="H6626" s="62">
        <v>176000</v>
      </c>
      <c r="I6626" s="203">
        <f>G6626*H6626</f>
        <v>24640.000000000004</v>
      </c>
    </row>
    <row r="6627" spans="1:10" ht="15" customHeight="1">
      <c r="A6627" s="333"/>
      <c r="C6627" s="199">
        <v>2</v>
      </c>
      <c r="D6627" s="195" t="s">
        <v>159</v>
      </c>
      <c r="E6627" s="195"/>
      <c r="F6627" s="200" t="s">
        <v>10</v>
      </c>
      <c r="G6627" s="201">
        <v>6.7000000000000004E-2</v>
      </c>
      <c r="H6627" s="62">
        <v>186000</v>
      </c>
      <c r="I6627" s="203">
        <f>G6627*H6627</f>
        <v>12462</v>
      </c>
    </row>
    <row r="6628" spans="1:10" ht="15" customHeight="1">
      <c r="A6628" s="333"/>
      <c r="C6628" s="199">
        <v>3</v>
      </c>
      <c r="D6628" s="195" t="s">
        <v>119</v>
      </c>
      <c r="E6628" s="195"/>
      <c r="F6628" s="200" t="s">
        <v>10</v>
      </c>
      <c r="G6628" s="201">
        <v>6.7000000000000002E-3</v>
      </c>
      <c r="H6628" s="62">
        <v>196000</v>
      </c>
      <c r="I6628" s="203">
        <f>G6628*H6628</f>
        <v>1313.2</v>
      </c>
    </row>
    <row r="6629" spans="1:10" ht="15" customHeight="1">
      <c r="A6629" s="333"/>
      <c r="C6629" s="199">
        <v>4</v>
      </c>
      <c r="D6629" s="195" t="s">
        <v>31</v>
      </c>
      <c r="E6629" s="195"/>
      <c r="F6629" s="200" t="s">
        <v>10</v>
      </c>
      <c r="G6629" s="201">
        <v>2.2000000000000001E-3</v>
      </c>
      <c r="H6629" s="62">
        <v>206000</v>
      </c>
      <c r="I6629" s="203">
        <f>G6629*H6629</f>
        <v>453.20000000000005</v>
      </c>
    </row>
    <row r="6630" spans="1:10" ht="15" customHeight="1">
      <c r="A6630" s="333"/>
      <c r="C6630" s="204" t="s">
        <v>708</v>
      </c>
      <c r="D6630" s="215"/>
      <c r="E6630" s="215"/>
      <c r="F6630" s="216"/>
      <c r="G6630" s="653"/>
      <c r="H6630" s="654"/>
      <c r="I6630" s="208">
        <f>SUM(I6626:I6629)</f>
        <v>38868.399999999994</v>
      </c>
    </row>
    <row r="6631" spans="1:10" ht="15" customHeight="1">
      <c r="A6631" s="333"/>
      <c r="C6631" s="193" t="s">
        <v>72</v>
      </c>
      <c r="D6631" s="194" t="s">
        <v>73</v>
      </c>
      <c r="E6631" s="194"/>
      <c r="F6631" s="196"/>
      <c r="G6631" s="196"/>
      <c r="H6631" s="196"/>
      <c r="I6631" s="464"/>
    </row>
    <row r="6632" spans="1:10" ht="15" customHeight="1">
      <c r="A6632" s="333"/>
      <c r="C6632" s="199">
        <v>1</v>
      </c>
      <c r="D6632" s="213" t="s">
        <v>1850</v>
      </c>
      <c r="E6632" s="213"/>
      <c r="F6632" s="416" t="s">
        <v>664</v>
      </c>
      <c r="G6632" s="201">
        <v>0.64810000000000001</v>
      </c>
      <c r="H6632" s="202">
        <f>BAHAN!G435</f>
        <v>144000</v>
      </c>
      <c r="I6632" s="203">
        <f>G6632*H6632</f>
        <v>93326.399999999994</v>
      </c>
    </row>
    <row r="6633" spans="1:10" ht="15" customHeight="1">
      <c r="A6633" s="333"/>
      <c r="C6633" s="199">
        <v>2</v>
      </c>
      <c r="D6633" s="195" t="s">
        <v>1766</v>
      </c>
      <c r="E6633" s="195"/>
      <c r="F6633" s="200" t="s">
        <v>120</v>
      </c>
      <c r="G6633" s="326">
        <v>0.05</v>
      </c>
      <c r="H6633" s="202">
        <f>BAHAN!G249</f>
        <v>22000</v>
      </c>
      <c r="I6633" s="203">
        <f>G6633*H6633</f>
        <v>1100</v>
      </c>
    </row>
    <row r="6634" spans="1:10" ht="15" customHeight="1">
      <c r="A6634" s="333"/>
      <c r="C6634" s="204" t="s">
        <v>85</v>
      </c>
      <c r="D6634" s="215"/>
      <c r="E6634" s="215"/>
      <c r="F6634" s="216"/>
      <c r="G6634" s="216"/>
      <c r="H6634" s="466"/>
      <c r="I6634" s="208">
        <f>SUM(I6632:I6633)</f>
        <v>94426.4</v>
      </c>
    </row>
    <row r="6635" spans="1:10" ht="15" customHeight="1">
      <c r="A6635" s="333"/>
      <c r="B6635" s="113"/>
      <c r="C6635" s="193" t="s">
        <v>86</v>
      </c>
      <c r="D6635" s="194" t="s">
        <v>87</v>
      </c>
      <c r="E6635" s="194"/>
      <c r="F6635" s="196"/>
      <c r="G6635" s="196"/>
      <c r="H6635" s="196"/>
      <c r="I6635" s="464"/>
      <c r="J6635" s="47"/>
    </row>
    <row r="6636" spans="1:10" ht="15" customHeight="1">
      <c r="A6636" s="333"/>
      <c r="C6636" s="204" t="s">
        <v>88</v>
      </c>
      <c r="D6636" s="215"/>
      <c r="E6636" s="215"/>
      <c r="F6636" s="216"/>
      <c r="G6636" s="216"/>
      <c r="H6636" s="466"/>
      <c r="I6636" s="467">
        <v>0</v>
      </c>
    </row>
    <row r="6637" spans="1:10" ht="15" customHeight="1">
      <c r="A6637" s="333"/>
      <c r="C6637" s="220" t="s">
        <v>89</v>
      </c>
      <c r="D6637" s="221" t="s">
        <v>90</v>
      </c>
      <c r="E6637" s="682"/>
      <c r="F6637" s="222"/>
      <c r="G6637" s="222"/>
      <c r="H6637" s="776"/>
      <c r="I6637" s="777">
        <f>I6636+I6634+I6630</f>
        <v>133294.79999999999</v>
      </c>
    </row>
    <row r="6638" spans="1:10" ht="15" customHeight="1">
      <c r="A6638" s="333"/>
      <c r="C6638" s="220" t="s">
        <v>91</v>
      </c>
      <c r="D6638" s="221" t="s">
        <v>977</v>
      </c>
      <c r="E6638" s="682"/>
      <c r="F6638" s="222"/>
      <c r="G6638" s="225"/>
      <c r="H6638" s="226">
        <f>$M$3</f>
        <v>0.1</v>
      </c>
      <c r="I6638" s="224">
        <f>I6637*H6638</f>
        <v>13329.48</v>
      </c>
    </row>
    <row r="6639" spans="1:10" ht="15" customHeight="1">
      <c r="A6639" s="333"/>
      <c r="C6639" s="329" t="s">
        <v>93</v>
      </c>
      <c r="D6639" s="330" t="s">
        <v>94</v>
      </c>
      <c r="E6639" s="688"/>
      <c r="F6639" s="247"/>
      <c r="G6639" s="247"/>
      <c r="H6639" s="399"/>
      <c r="I6639" s="303">
        <f>SUM(I6637:I6638)</f>
        <v>146624.28</v>
      </c>
    </row>
    <row r="6640" spans="1:10" ht="15" customHeight="1">
      <c r="A6640" s="333"/>
      <c r="C6640" s="1071"/>
      <c r="D6640" s="555"/>
      <c r="E6640" s="555"/>
      <c r="F6640" s="555"/>
      <c r="G6640" s="555"/>
      <c r="H6640" s="555"/>
      <c r="I6640" s="556"/>
    </row>
    <row r="6641" spans="1:10" ht="15" customHeight="1">
      <c r="A6641" s="333"/>
      <c r="C6641" s="574" t="s">
        <v>1851</v>
      </c>
      <c r="D6641" s="670" t="s">
        <v>1852</v>
      </c>
      <c r="E6641" s="675"/>
      <c r="F6641" s="668"/>
      <c r="G6641" s="668"/>
      <c r="H6641" s="669"/>
      <c r="I6641" s="188">
        <f>ROUNDDOWN(I6657,-2)</f>
        <v>56400</v>
      </c>
    </row>
    <row r="6642" spans="1:10" ht="15" customHeight="1">
      <c r="A6642" s="333"/>
      <c r="C6642" s="189" t="s">
        <v>65</v>
      </c>
      <c r="D6642" s="190" t="s">
        <v>66</v>
      </c>
      <c r="E6642" s="190"/>
      <c r="F6642" s="190" t="s">
        <v>669</v>
      </c>
      <c r="G6642" s="190" t="s">
        <v>67</v>
      </c>
      <c r="H6642" s="190" t="s">
        <v>670</v>
      </c>
      <c r="I6642" s="482" t="s">
        <v>671</v>
      </c>
    </row>
    <row r="6643" spans="1:10" ht="15" customHeight="1">
      <c r="A6643" s="333"/>
      <c r="C6643" s="193" t="s">
        <v>69</v>
      </c>
      <c r="D6643" s="194" t="s">
        <v>672</v>
      </c>
      <c r="E6643" s="194"/>
      <c r="F6643" s="717"/>
      <c r="G6643" s="717"/>
      <c r="H6643" s="717"/>
      <c r="I6643" s="591"/>
    </row>
    <row r="6644" spans="1:10" ht="15" customHeight="1">
      <c r="A6644" s="333"/>
      <c r="C6644" s="199">
        <v>1</v>
      </c>
      <c r="D6644" s="195" t="s">
        <v>8</v>
      </c>
      <c r="E6644" s="195"/>
      <c r="F6644" s="200" t="s">
        <v>10</v>
      </c>
      <c r="G6644" s="201">
        <v>0.2</v>
      </c>
      <c r="H6644" s="62">
        <v>176000</v>
      </c>
      <c r="I6644" s="203">
        <f>G6644*H6644</f>
        <v>35200</v>
      </c>
    </row>
    <row r="6645" spans="1:10" ht="15" customHeight="1">
      <c r="A6645" s="333"/>
      <c r="C6645" s="199">
        <v>2</v>
      </c>
      <c r="D6645" s="195" t="s">
        <v>159</v>
      </c>
      <c r="E6645" s="195"/>
      <c r="F6645" s="200" t="s">
        <v>10</v>
      </c>
      <c r="G6645" s="201">
        <v>0.1</v>
      </c>
      <c r="H6645" s="62">
        <v>186000</v>
      </c>
      <c r="I6645" s="203">
        <f>G6645*H6645</f>
        <v>18600</v>
      </c>
    </row>
    <row r="6646" spans="1:10" ht="15" customHeight="1">
      <c r="A6646" s="333"/>
      <c r="C6646" s="199">
        <v>3</v>
      </c>
      <c r="D6646" s="195" t="s">
        <v>119</v>
      </c>
      <c r="E6646" s="195"/>
      <c r="F6646" s="200" t="s">
        <v>10</v>
      </c>
      <c r="G6646" s="201">
        <v>0.01</v>
      </c>
      <c r="H6646" s="62">
        <v>196000</v>
      </c>
      <c r="I6646" s="203">
        <f>G6646*H6646</f>
        <v>1960</v>
      </c>
    </row>
    <row r="6647" spans="1:10" ht="15" customHeight="1">
      <c r="A6647" s="333"/>
      <c r="C6647" s="199">
        <v>4</v>
      </c>
      <c r="D6647" s="195" t="s">
        <v>31</v>
      </c>
      <c r="E6647" s="195"/>
      <c r="F6647" s="200" t="s">
        <v>10</v>
      </c>
      <c r="G6647" s="201">
        <v>3.3E-3</v>
      </c>
      <c r="H6647" s="62">
        <v>206000</v>
      </c>
      <c r="I6647" s="203">
        <f>G6647*H6647</f>
        <v>679.8</v>
      </c>
    </row>
    <row r="6648" spans="1:10" ht="15" customHeight="1">
      <c r="A6648" s="333"/>
      <c r="C6648" s="204" t="s">
        <v>708</v>
      </c>
      <c r="D6648" s="215"/>
      <c r="E6648" s="215"/>
      <c r="F6648" s="216"/>
      <c r="G6648" s="653"/>
      <c r="H6648" s="654"/>
      <c r="I6648" s="208">
        <f>SUM(I6644:I6647)</f>
        <v>56439.8</v>
      </c>
    </row>
    <row r="6649" spans="1:10" ht="15" customHeight="1">
      <c r="A6649" s="333"/>
      <c r="C6649" s="193" t="s">
        <v>72</v>
      </c>
      <c r="D6649" s="194" t="s">
        <v>73</v>
      </c>
      <c r="E6649" s="194"/>
      <c r="F6649" s="196"/>
      <c r="G6649" s="196"/>
      <c r="H6649" s="196"/>
      <c r="I6649" s="464"/>
    </row>
    <row r="6650" spans="1:10" ht="15" customHeight="1">
      <c r="A6650" s="333"/>
      <c r="C6650" s="199">
        <v>1</v>
      </c>
      <c r="D6650" s="213" t="s">
        <v>1853</v>
      </c>
      <c r="E6650" s="213"/>
      <c r="F6650" s="416" t="s">
        <v>115</v>
      </c>
      <c r="G6650" s="201">
        <v>1.3</v>
      </c>
      <c r="H6650" s="202">
        <v>1</v>
      </c>
      <c r="I6650" s="203">
        <f>G6650*H6650</f>
        <v>1.3</v>
      </c>
    </row>
    <row r="6651" spans="1:10" ht="15" customHeight="1">
      <c r="A6651" s="333"/>
      <c r="C6651" s="199">
        <v>2</v>
      </c>
      <c r="D6651" s="195" t="s">
        <v>1854</v>
      </c>
      <c r="E6651" s="195"/>
      <c r="F6651" s="200" t="s">
        <v>193</v>
      </c>
      <c r="G6651" s="201">
        <v>8</v>
      </c>
      <c r="H6651" s="202">
        <v>1</v>
      </c>
      <c r="I6651" s="203">
        <f>G6651*H6651</f>
        <v>8</v>
      </c>
    </row>
    <row r="6652" spans="1:10" ht="15" customHeight="1">
      <c r="A6652" s="333"/>
      <c r="B6652" s="113"/>
      <c r="C6652" s="204" t="s">
        <v>85</v>
      </c>
      <c r="D6652" s="215"/>
      <c r="E6652" s="215"/>
      <c r="F6652" s="216"/>
      <c r="G6652" s="216"/>
      <c r="H6652" s="466"/>
      <c r="I6652" s="208">
        <f>SUM(I6650:I6651)</f>
        <v>9.3000000000000007</v>
      </c>
      <c r="J6652" s="47"/>
    </row>
    <row r="6653" spans="1:10" ht="15" customHeight="1">
      <c r="A6653" s="333"/>
      <c r="C6653" s="193" t="s">
        <v>86</v>
      </c>
      <c r="D6653" s="194" t="s">
        <v>87</v>
      </c>
      <c r="E6653" s="194"/>
      <c r="F6653" s="196"/>
      <c r="G6653" s="196"/>
      <c r="H6653" s="196"/>
      <c r="I6653" s="464"/>
    </row>
    <row r="6654" spans="1:10" ht="15" customHeight="1">
      <c r="A6654" s="333"/>
      <c r="C6654" s="204" t="s">
        <v>88</v>
      </c>
      <c r="D6654" s="215"/>
      <c r="E6654" s="215"/>
      <c r="F6654" s="216"/>
      <c r="G6654" s="216"/>
      <c r="H6654" s="466"/>
      <c r="I6654" s="467">
        <v>0</v>
      </c>
    </row>
    <row r="6655" spans="1:10" ht="15" customHeight="1">
      <c r="A6655" s="333"/>
      <c r="C6655" s="220" t="s">
        <v>89</v>
      </c>
      <c r="D6655" s="221" t="s">
        <v>90</v>
      </c>
      <c r="E6655" s="682"/>
      <c r="F6655" s="222"/>
      <c r="G6655" s="222"/>
      <c r="H6655" s="776"/>
      <c r="I6655" s="777">
        <f>I6654+I6652+I6648</f>
        <v>56449.100000000006</v>
      </c>
    </row>
    <row r="6656" spans="1:10" ht="15" customHeight="1">
      <c r="A6656" s="333"/>
      <c r="C6656" s="227" t="s">
        <v>91</v>
      </c>
      <c r="D6656" s="228" t="s">
        <v>977</v>
      </c>
      <c r="E6656" s="684"/>
      <c r="F6656" s="229"/>
      <c r="G6656" s="313"/>
      <c r="H6656" s="226">
        <f>$M$5</f>
        <v>0</v>
      </c>
      <c r="I6656" s="224">
        <f>I6655*H6656</f>
        <v>0</v>
      </c>
    </row>
    <row r="6657" spans="1:10" ht="15" customHeight="1">
      <c r="A6657" s="333"/>
      <c r="C6657" s="316" t="s">
        <v>93</v>
      </c>
      <c r="D6657" s="317" t="s">
        <v>94</v>
      </c>
      <c r="E6657" s="323"/>
      <c r="F6657" s="244"/>
      <c r="G6657" s="244"/>
      <c r="H6657" s="399"/>
      <c r="I6657" s="303">
        <f>SUM(I6655:I6656)</f>
        <v>56449.100000000006</v>
      </c>
    </row>
    <row r="6658" spans="1:10" ht="15" customHeight="1">
      <c r="A6658" s="333"/>
      <c r="C6658" s="1071"/>
      <c r="D6658" s="555"/>
      <c r="E6658" s="555"/>
      <c r="F6658" s="555"/>
      <c r="G6658" s="555"/>
      <c r="H6658" s="555"/>
      <c r="I6658" s="556"/>
    </row>
    <row r="6659" spans="1:10" ht="15" customHeight="1">
      <c r="A6659" s="333"/>
      <c r="C6659" s="574" t="s">
        <v>1855</v>
      </c>
      <c r="D6659" s="675" t="s">
        <v>1856</v>
      </c>
      <c r="E6659" s="675"/>
      <c r="F6659" s="668"/>
      <c r="G6659" s="668"/>
      <c r="H6659" s="669"/>
      <c r="I6659" s="188">
        <f>ROUNDDOWN(I6677,-2)</f>
        <v>108800</v>
      </c>
    </row>
    <row r="6660" spans="1:10" ht="15" customHeight="1">
      <c r="A6660" s="333"/>
      <c r="C6660" s="189" t="s">
        <v>65</v>
      </c>
      <c r="D6660" s="190" t="s">
        <v>66</v>
      </c>
      <c r="E6660" s="190"/>
      <c r="F6660" s="190" t="s">
        <v>669</v>
      </c>
      <c r="G6660" s="190" t="s">
        <v>67</v>
      </c>
      <c r="H6660" s="190" t="s">
        <v>670</v>
      </c>
      <c r="I6660" s="482" t="s">
        <v>671</v>
      </c>
    </row>
    <row r="6661" spans="1:10" ht="15" customHeight="1">
      <c r="A6661" s="333"/>
      <c r="C6661" s="193" t="s">
        <v>69</v>
      </c>
      <c r="D6661" s="194" t="s">
        <v>672</v>
      </c>
      <c r="E6661" s="194"/>
      <c r="F6661" s="717"/>
      <c r="G6661" s="717"/>
      <c r="H6661" s="717"/>
      <c r="I6661" s="591"/>
    </row>
    <row r="6662" spans="1:10" ht="15" customHeight="1">
      <c r="A6662" s="333"/>
      <c r="C6662" s="199">
        <v>1</v>
      </c>
      <c r="D6662" s="195" t="s">
        <v>8</v>
      </c>
      <c r="E6662" s="195"/>
      <c r="F6662" s="200" t="s">
        <v>10</v>
      </c>
      <c r="G6662" s="201">
        <v>0.2</v>
      </c>
      <c r="H6662" s="62">
        <v>176000</v>
      </c>
      <c r="I6662" s="203">
        <f>G6662*H6662</f>
        <v>35200</v>
      </c>
    </row>
    <row r="6663" spans="1:10" ht="15" customHeight="1">
      <c r="A6663" s="333"/>
      <c r="C6663" s="199">
        <v>2</v>
      </c>
      <c r="D6663" s="195" t="s">
        <v>159</v>
      </c>
      <c r="E6663" s="195"/>
      <c r="F6663" s="200" t="s">
        <v>10</v>
      </c>
      <c r="G6663" s="201">
        <v>0.3</v>
      </c>
      <c r="H6663" s="62">
        <v>186000</v>
      </c>
      <c r="I6663" s="203">
        <f>G6663*H6663</f>
        <v>55800</v>
      </c>
    </row>
    <row r="6664" spans="1:10" ht="15" customHeight="1">
      <c r="A6664" s="333"/>
      <c r="C6664" s="199">
        <v>3</v>
      </c>
      <c r="D6664" s="195" t="s">
        <v>119</v>
      </c>
      <c r="E6664" s="195"/>
      <c r="F6664" s="200" t="s">
        <v>10</v>
      </c>
      <c r="G6664" s="201">
        <v>0.03</v>
      </c>
      <c r="H6664" s="62">
        <v>196000</v>
      </c>
      <c r="I6664" s="203">
        <f>G6664*H6664</f>
        <v>5880</v>
      </c>
    </row>
    <row r="6665" spans="1:10" ht="15" customHeight="1">
      <c r="A6665" s="333"/>
      <c r="C6665" s="199">
        <v>4</v>
      </c>
      <c r="D6665" s="195" t="s">
        <v>31</v>
      </c>
      <c r="E6665" s="195"/>
      <c r="F6665" s="200" t="s">
        <v>10</v>
      </c>
      <c r="G6665" s="201">
        <v>0.01</v>
      </c>
      <c r="H6665" s="62">
        <v>206000</v>
      </c>
      <c r="I6665" s="203">
        <f>G6665*H6665</f>
        <v>2060</v>
      </c>
    </row>
    <row r="6666" spans="1:10" ht="15" customHeight="1">
      <c r="A6666" s="333"/>
      <c r="C6666" s="204" t="s">
        <v>708</v>
      </c>
      <c r="D6666" s="215"/>
      <c r="E6666" s="215"/>
      <c r="F6666" s="216"/>
      <c r="G6666" s="653"/>
      <c r="H6666" s="654"/>
      <c r="I6666" s="208">
        <f>SUM(I6662:I6665)</f>
        <v>98940</v>
      </c>
    </row>
    <row r="6667" spans="1:10" ht="15" customHeight="1">
      <c r="A6667" s="333"/>
      <c r="C6667" s="193" t="s">
        <v>72</v>
      </c>
      <c r="D6667" s="194" t="s">
        <v>73</v>
      </c>
      <c r="E6667" s="194"/>
      <c r="F6667" s="196"/>
      <c r="G6667" s="196"/>
      <c r="H6667" s="196"/>
      <c r="I6667" s="464"/>
    </row>
    <row r="6668" spans="1:10" ht="15" customHeight="1">
      <c r="A6668" s="333"/>
      <c r="C6668" s="199">
        <v>1</v>
      </c>
      <c r="D6668" s="195" t="s">
        <v>1857</v>
      </c>
      <c r="E6668" s="195"/>
      <c r="F6668" s="416" t="s">
        <v>193</v>
      </c>
      <c r="G6668" s="326">
        <v>1.5</v>
      </c>
      <c r="H6668" s="202">
        <v>1</v>
      </c>
      <c r="I6668" s="203">
        <f>G6668*H6668</f>
        <v>1.5</v>
      </c>
    </row>
    <row r="6669" spans="1:10" ht="15" customHeight="1">
      <c r="A6669" s="333"/>
      <c r="B6669" s="113"/>
      <c r="C6669" s="199">
        <v>2</v>
      </c>
      <c r="D6669" s="195" t="s">
        <v>336</v>
      </c>
      <c r="E6669" s="195"/>
      <c r="F6669" s="416" t="s">
        <v>664</v>
      </c>
      <c r="G6669" s="326">
        <v>0.35</v>
      </c>
      <c r="H6669" s="202">
        <v>1</v>
      </c>
      <c r="I6669" s="203">
        <f>G6669*H6669</f>
        <v>0.35</v>
      </c>
      <c r="J6669" s="47"/>
    </row>
    <row r="6670" spans="1:10" ht="15" customHeight="1">
      <c r="A6670" s="333"/>
      <c r="C6670" s="199">
        <v>3</v>
      </c>
      <c r="D6670" s="195" t="s">
        <v>1766</v>
      </c>
      <c r="E6670" s="195"/>
      <c r="F6670" s="200" t="s">
        <v>120</v>
      </c>
      <c r="G6670" s="326">
        <v>0.03</v>
      </c>
      <c r="H6670" s="202">
        <v>1</v>
      </c>
      <c r="I6670" s="203">
        <f>G6670*H6670</f>
        <v>0.03</v>
      </c>
    </row>
    <row r="6671" spans="1:10" ht="15" customHeight="1">
      <c r="A6671" s="333"/>
      <c r="C6671" s="199">
        <v>4</v>
      </c>
      <c r="D6671" s="195" t="s">
        <v>1858</v>
      </c>
      <c r="E6671" s="195"/>
      <c r="F6671" s="200" t="s">
        <v>193</v>
      </c>
      <c r="G6671" s="326">
        <v>0.5</v>
      </c>
      <c r="H6671" s="202">
        <v>1</v>
      </c>
      <c r="I6671" s="203">
        <f>G6671*H6671</f>
        <v>0.5</v>
      </c>
    </row>
    <row r="6672" spans="1:10" ht="15" customHeight="1">
      <c r="A6672" s="333"/>
      <c r="C6672" s="204" t="s">
        <v>85</v>
      </c>
      <c r="D6672" s="215"/>
      <c r="E6672" s="215"/>
      <c r="F6672" s="216"/>
      <c r="G6672" s="216"/>
      <c r="H6672" s="466"/>
      <c r="I6672" s="208">
        <f>SUM(I6668:I6671)</f>
        <v>2.38</v>
      </c>
    </row>
    <row r="6673" spans="1:10" ht="15" customHeight="1">
      <c r="A6673" s="333"/>
      <c r="C6673" s="193" t="s">
        <v>86</v>
      </c>
      <c r="D6673" s="194" t="s">
        <v>87</v>
      </c>
      <c r="E6673" s="194"/>
      <c r="F6673" s="196"/>
      <c r="G6673" s="196"/>
      <c r="H6673" s="196"/>
      <c r="I6673" s="464"/>
    </row>
    <row r="6674" spans="1:10" ht="15" customHeight="1">
      <c r="A6674" s="333"/>
      <c r="C6674" s="204" t="s">
        <v>88</v>
      </c>
      <c r="D6674" s="215"/>
      <c r="E6674" s="215"/>
      <c r="F6674" s="216"/>
      <c r="G6674" s="216"/>
      <c r="H6674" s="466"/>
      <c r="I6674" s="467">
        <v>0</v>
      </c>
    </row>
    <row r="6675" spans="1:10" ht="15" customHeight="1">
      <c r="A6675" s="333"/>
      <c r="C6675" s="220" t="s">
        <v>89</v>
      </c>
      <c r="D6675" s="221" t="s">
        <v>90</v>
      </c>
      <c r="E6675" s="682"/>
      <c r="F6675" s="222"/>
      <c r="G6675" s="222"/>
      <c r="H6675" s="776"/>
      <c r="I6675" s="777">
        <f>I6674+I6672+I6666</f>
        <v>98942.38</v>
      </c>
    </row>
    <row r="6676" spans="1:10" ht="15" customHeight="1">
      <c r="A6676" s="333"/>
      <c r="C6676" s="227" t="s">
        <v>91</v>
      </c>
      <c r="D6676" s="228" t="s">
        <v>977</v>
      </c>
      <c r="E6676" s="684"/>
      <c r="F6676" s="229"/>
      <c r="G6676" s="313"/>
      <c r="H6676" s="226">
        <f>$M$3</f>
        <v>0.1</v>
      </c>
      <c r="I6676" s="224">
        <f>I6675*H6676</f>
        <v>9894.2380000000012</v>
      </c>
    </row>
    <row r="6677" spans="1:10" ht="15" customHeight="1">
      <c r="A6677" s="333"/>
      <c r="C6677" s="316" t="s">
        <v>93</v>
      </c>
      <c r="D6677" s="317" t="s">
        <v>94</v>
      </c>
      <c r="E6677" s="323"/>
      <c r="F6677" s="244"/>
      <c r="G6677" s="244"/>
      <c r="H6677" s="399"/>
      <c r="I6677" s="303">
        <f>SUM(I6675:I6676)</f>
        <v>108836.618</v>
      </c>
    </row>
    <row r="6678" spans="1:10" ht="15" customHeight="1">
      <c r="A6678" s="333"/>
      <c r="C6678" s="942"/>
      <c r="D6678" s="581"/>
      <c r="E6678" s="581"/>
      <c r="F6678" s="581"/>
      <c r="G6678" s="581"/>
      <c r="H6678" s="581"/>
      <c r="I6678" s="582"/>
    </row>
    <row r="6679" spans="1:10" ht="15" customHeight="1">
      <c r="A6679" s="333"/>
      <c r="C6679" s="590" t="s">
        <v>1859</v>
      </c>
      <c r="D6679" s="670" t="s">
        <v>1860</v>
      </c>
      <c r="E6679" s="675"/>
      <c r="F6679" s="668"/>
      <c r="G6679" s="668"/>
      <c r="H6679" s="668"/>
      <c r="I6679" s="188">
        <f>ROUNDDOWN(I6695,-2)</f>
        <v>89700</v>
      </c>
    </row>
    <row r="6680" spans="1:10" ht="15" customHeight="1">
      <c r="A6680" s="333"/>
      <c r="C6680" s="189" t="s">
        <v>65</v>
      </c>
      <c r="D6680" s="190" t="s">
        <v>66</v>
      </c>
      <c r="E6680" s="190"/>
      <c r="F6680" s="190" t="s">
        <v>669</v>
      </c>
      <c r="G6680" s="190" t="s">
        <v>67</v>
      </c>
      <c r="H6680" s="190" t="s">
        <v>670</v>
      </c>
      <c r="I6680" s="482" t="s">
        <v>671</v>
      </c>
    </row>
    <row r="6681" spans="1:10" ht="15" customHeight="1">
      <c r="A6681" s="333"/>
      <c r="C6681" s="193" t="s">
        <v>69</v>
      </c>
      <c r="D6681" s="194" t="s">
        <v>672</v>
      </c>
      <c r="E6681" s="194"/>
      <c r="F6681" s="717"/>
      <c r="G6681" s="717"/>
      <c r="H6681" s="717"/>
      <c r="I6681" s="591"/>
    </row>
    <row r="6682" spans="1:10" ht="15" customHeight="1">
      <c r="A6682" s="333"/>
      <c r="C6682" s="199">
        <v>1</v>
      </c>
      <c r="D6682" s="195" t="s">
        <v>8</v>
      </c>
      <c r="E6682" s="195"/>
      <c r="F6682" s="200" t="s">
        <v>10</v>
      </c>
      <c r="G6682" s="201">
        <v>0.1333</v>
      </c>
      <c r="H6682" s="62">
        <v>176000</v>
      </c>
      <c r="I6682" s="203">
        <f>G6682*H6682</f>
        <v>23460.799999999999</v>
      </c>
    </row>
    <row r="6683" spans="1:10" ht="15" customHeight="1">
      <c r="A6683" s="333"/>
      <c r="C6683" s="199">
        <v>2</v>
      </c>
      <c r="D6683" s="195" t="s">
        <v>159</v>
      </c>
      <c r="E6683" s="195"/>
      <c r="F6683" s="200" t="s">
        <v>10</v>
      </c>
      <c r="G6683" s="201">
        <v>6.6699999999999995E-2</v>
      </c>
      <c r="H6683" s="62">
        <v>186000</v>
      </c>
      <c r="I6683" s="203">
        <f>G6683*H6683</f>
        <v>12406.199999999999</v>
      </c>
    </row>
    <row r="6684" spans="1:10" ht="15" customHeight="1">
      <c r="A6684" s="333"/>
      <c r="C6684" s="199">
        <v>3</v>
      </c>
      <c r="D6684" s="195" t="s">
        <v>119</v>
      </c>
      <c r="E6684" s="195"/>
      <c r="F6684" s="200" t="s">
        <v>10</v>
      </c>
      <c r="G6684" s="201">
        <v>6.7000000000000002E-3</v>
      </c>
      <c r="H6684" s="62">
        <v>196000</v>
      </c>
      <c r="I6684" s="203">
        <f>G6684*H6684</f>
        <v>1313.2</v>
      </c>
    </row>
    <row r="6685" spans="1:10" ht="15" customHeight="1">
      <c r="A6685" s="333"/>
      <c r="C6685" s="199">
        <v>4</v>
      </c>
      <c r="D6685" s="195" t="s">
        <v>31</v>
      </c>
      <c r="E6685" s="195"/>
      <c r="F6685" s="200" t="s">
        <v>10</v>
      </c>
      <c r="G6685" s="201">
        <v>2.2000000000000001E-3</v>
      </c>
      <c r="H6685" s="62">
        <v>206000</v>
      </c>
      <c r="I6685" s="203">
        <f>G6685*H6685</f>
        <v>453.20000000000005</v>
      </c>
    </row>
    <row r="6686" spans="1:10" ht="15" customHeight="1">
      <c r="A6686" s="333"/>
      <c r="C6686" s="204" t="s">
        <v>708</v>
      </c>
      <c r="D6686" s="215"/>
      <c r="E6686" s="215"/>
      <c r="F6686" s="216"/>
      <c r="G6686" s="653"/>
      <c r="H6686" s="654"/>
      <c r="I6686" s="208">
        <f>SUM(I6682:I6685)</f>
        <v>37633.399999999994</v>
      </c>
    </row>
    <row r="6687" spans="1:10" ht="15" customHeight="1">
      <c r="A6687" s="333"/>
      <c r="B6687" s="113"/>
      <c r="C6687" s="193" t="s">
        <v>72</v>
      </c>
      <c r="D6687" s="194" t="s">
        <v>73</v>
      </c>
      <c r="E6687" s="194"/>
      <c r="F6687" s="196"/>
      <c r="G6687" s="196"/>
      <c r="H6687" s="196"/>
      <c r="I6687" s="464"/>
      <c r="J6687" s="47"/>
    </row>
    <row r="6688" spans="1:10" ht="15" customHeight="1">
      <c r="A6688" s="333"/>
      <c r="C6688" s="199">
        <v>1</v>
      </c>
      <c r="D6688" s="195" t="s">
        <v>1861</v>
      </c>
      <c r="E6688" s="195"/>
      <c r="F6688" s="416" t="s">
        <v>115</v>
      </c>
      <c r="G6688" s="326">
        <v>1.3</v>
      </c>
      <c r="H6688" s="202">
        <f>BAHAN!H21</f>
        <v>32977.777777777781</v>
      </c>
      <c r="I6688" s="203">
        <f>G6688*H6688</f>
        <v>42871.111111111117</v>
      </c>
    </row>
    <row r="6689" spans="1:9" ht="15" customHeight="1">
      <c r="A6689" s="333"/>
      <c r="C6689" s="199">
        <v>2</v>
      </c>
      <c r="D6689" s="195" t="s">
        <v>1766</v>
      </c>
      <c r="E6689" s="195"/>
      <c r="F6689" s="200" t="s">
        <v>120</v>
      </c>
      <c r="G6689" s="326">
        <v>0.05</v>
      </c>
      <c r="H6689" s="202">
        <f>BAHAN!G249</f>
        <v>22000</v>
      </c>
      <c r="I6689" s="203">
        <f>G6689*H6689</f>
        <v>1100</v>
      </c>
    </row>
    <row r="6690" spans="1:9" ht="15" customHeight="1">
      <c r="A6690" s="333"/>
      <c r="C6690" s="204" t="s">
        <v>85</v>
      </c>
      <c r="D6690" s="215"/>
      <c r="E6690" s="215"/>
      <c r="F6690" s="216"/>
      <c r="G6690" s="216"/>
      <c r="H6690" s="466"/>
      <c r="I6690" s="208">
        <f>SUM(I6688:I6689)</f>
        <v>43971.111111111117</v>
      </c>
    </row>
    <row r="6691" spans="1:9" ht="15" customHeight="1">
      <c r="A6691" s="333"/>
      <c r="C6691" s="193" t="s">
        <v>86</v>
      </c>
      <c r="D6691" s="194" t="s">
        <v>87</v>
      </c>
      <c r="E6691" s="194"/>
      <c r="F6691" s="196"/>
      <c r="G6691" s="196"/>
      <c r="H6691" s="196"/>
      <c r="I6691" s="464"/>
    </row>
    <row r="6692" spans="1:9" ht="15" customHeight="1">
      <c r="A6692" s="333"/>
      <c r="C6692" s="204" t="s">
        <v>88</v>
      </c>
      <c r="D6692" s="215"/>
      <c r="E6692" s="215"/>
      <c r="F6692" s="216"/>
      <c r="G6692" s="216"/>
      <c r="H6692" s="466"/>
      <c r="I6692" s="467">
        <v>0</v>
      </c>
    </row>
    <row r="6693" spans="1:9" ht="15" customHeight="1">
      <c r="A6693" s="333"/>
      <c r="C6693" s="220" t="s">
        <v>89</v>
      </c>
      <c r="D6693" s="221" t="s">
        <v>90</v>
      </c>
      <c r="E6693" s="682"/>
      <c r="F6693" s="222"/>
      <c r="G6693" s="222"/>
      <c r="H6693" s="776"/>
      <c r="I6693" s="777">
        <f>I6692+I6690+I6686</f>
        <v>81604.511111111118</v>
      </c>
    </row>
    <row r="6694" spans="1:9" ht="15" customHeight="1">
      <c r="A6694" s="333"/>
      <c r="C6694" s="227" t="s">
        <v>91</v>
      </c>
      <c r="D6694" s="228" t="s">
        <v>977</v>
      </c>
      <c r="E6694" s="684"/>
      <c r="F6694" s="229"/>
      <c r="G6694" s="313"/>
      <c r="H6694" s="226">
        <f>$M$3</f>
        <v>0.1</v>
      </c>
      <c r="I6694" s="224">
        <f>I6693*H6694</f>
        <v>8160.4511111111124</v>
      </c>
    </row>
    <row r="6695" spans="1:9" ht="15" customHeight="1">
      <c r="A6695" s="333"/>
      <c r="C6695" s="316" t="s">
        <v>93</v>
      </c>
      <c r="D6695" s="317" t="s">
        <v>94</v>
      </c>
      <c r="E6695" s="323"/>
      <c r="F6695" s="244"/>
      <c r="G6695" s="244"/>
      <c r="H6695" s="399"/>
      <c r="I6695" s="303">
        <f>SUM(I6693:I6694)</f>
        <v>89764.962222222224</v>
      </c>
    </row>
    <row r="6696" spans="1:9" ht="15" customHeight="1">
      <c r="A6696" s="333"/>
      <c r="C6696" s="942"/>
      <c r="D6696" s="581"/>
      <c r="E6696" s="581"/>
      <c r="F6696" s="581"/>
      <c r="G6696" s="581"/>
      <c r="H6696" s="581"/>
      <c r="I6696" s="582"/>
    </row>
    <row r="6697" spans="1:9" ht="15" customHeight="1">
      <c r="A6697" s="333"/>
      <c r="C6697" s="579" t="s">
        <v>1862</v>
      </c>
      <c r="D6697" s="670" t="s">
        <v>1863</v>
      </c>
      <c r="E6697" s="675"/>
      <c r="F6697" s="668"/>
      <c r="G6697" s="668"/>
      <c r="H6697" s="669"/>
      <c r="I6697" s="188">
        <f>ROUNDDOWN(I6713,-2)</f>
        <v>90700</v>
      </c>
    </row>
    <row r="6698" spans="1:9" ht="15" customHeight="1">
      <c r="A6698" s="333"/>
      <c r="C6698" s="189" t="s">
        <v>65</v>
      </c>
      <c r="D6698" s="190" t="s">
        <v>66</v>
      </c>
      <c r="E6698" s="190"/>
      <c r="F6698" s="190" t="s">
        <v>669</v>
      </c>
      <c r="G6698" s="190" t="s">
        <v>67</v>
      </c>
      <c r="H6698" s="190" t="s">
        <v>670</v>
      </c>
      <c r="I6698" s="482" t="s">
        <v>671</v>
      </c>
    </row>
    <row r="6699" spans="1:9" ht="15" customHeight="1">
      <c r="A6699" s="333"/>
      <c r="C6699" s="193" t="s">
        <v>69</v>
      </c>
      <c r="D6699" s="194" t="s">
        <v>672</v>
      </c>
      <c r="E6699" s="194"/>
      <c r="F6699" s="717"/>
      <c r="G6699" s="717"/>
      <c r="H6699" s="717"/>
      <c r="I6699" s="591"/>
    </row>
    <row r="6700" spans="1:9" ht="15" customHeight="1">
      <c r="A6700" s="333"/>
      <c r="C6700" s="199">
        <v>1</v>
      </c>
      <c r="D6700" s="195" t="s">
        <v>8</v>
      </c>
      <c r="E6700" s="195"/>
      <c r="F6700" s="200" t="s">
        <v>10</v>
      </c>
      <c r="G6700" s="201">
        <v>0.08</v>
      </c>
      <c r="H6700" s="62">
        <v>176000</v>
      </c>
      <c r="I6700" s="203">
        <f>G6700*H6700</f>
        <v>14080</v>
      </c>
    </row>
    <row r="6701" spans="1:9" ht="15" customHeight="1">
      <c r="A6701" s="333"/>
      <c r="C6701" s="199">
        <v>2</v>
      </c>
      <c r="D6701" s="195" t="s">
        <v>159</v>
      </c>
      <c r="E6701" s="195"/>
      <c r="F6701" s="200" t="s">
        <v>10</v>
      </c>
      <c r="G6701" s="201">
        <v>0.04</v>
      </c>
      <c r="H6701" s="62">
        <v>186000</v>
      </c>
      <c r="I6701" s="203">
        <f>G6701*H6701</f>
        <v>7440</v>
      </c>
    </row>
    <row r="6702" spans="1:9" ht="15" customHeight="1">
      <c r="A6702" s="333"/>
      <c r="C6702" s="199">
        <v>3</v>
      </c>
      <c r="D6702" s="195" t="s">
        <v>119</v>
      </c>
      <c r="E6702" s="195"/>
      <c r="F6702" s="200" t="s">
        <v>10</v>
      </c>
      <c r="G6702" s="201">
        <v>4.0000000000000001E-3</v>
      </c>
      <c r="H6702" s="62">
        <v>196000</v>
      </c>
      <c r="I6702" s="203">
        <f>G6702*H6702</f>
        <v>784</v>
      </c>
    </row>
    <row r="6703" spans="1:9" ht="15" customHeight="1">
      <c r="A6703" s="333"/>
      <c r="C6703" s="199">
        <v>4</v>
      </c>
      <c r="D6703" s="195" t="s">
        <v>31</v>
      </c>
      <c r="E6703" s="195"/>
      <c r="F6703" s="200" t="s">
        <v>10</v>
      </c>
      <c r="G6703" s="201">
        <v>1.2999999999999999E-3</v>
      </c>
      <c r="H6703" s="62">
        <v>206000</v>
      </c>
      <c r="I6703" s="203">
        <f>G6703*H6703</f>
        <v>267.8</v>
      </c>
    </row>
    <row r="6704" spans="1:9" ht="15" customHeight="1">
      <c r="A6704" s="333"/>
      <c r="C6704" s="204" t="s">
        <v>708</v>
      </c>
      <c r="D6704" s="215"/>
      <c r="E6704" s="215"/>
      <c r="F6704" s="216"/>
      <c r="G6704" s="653"/>
      <c r="H6704" s="654"/>
      <c r="I6704" s="208">
        <f>SUM(I6700:I6703)</f>
        <v>22571.8</v>
      </c>
    </row>
    <row r="6705" spans="1:10" ht="15" customHeight="1">
      <c r="A6705" s="333"/>
      <c r="B6705" s="113"/>
      <c r="C6705" s="193" t="s">
        <v>72</v>
      </c>
      <c r="D6705" s="194" t="s">
        <v>73</v>
      </c>
      <c r="E6705" s="194"/>
      <c r="F6705" s="196"/>
      <c r="G6705" s="196"/>
      <c r="H6705" s="196"/>
      <c r="I6705" s="464"/>
      <c r="J6705" s="47"/>
    </row>
    <row r="6706" spans="1:10" ht="15" customHeight="1">
      <c r="A6706" s="333"/>
      <c r="C6706" s="199">
        <v>1</v>
      </c>
      <c r="D6706" s="195" t="s">
        <v>1864</v>
      </c>
      <c r="E6706" s="195"/>
      <c r="F6706" s="416" t="s">
        <v>115</v>
      </c>
      <c r="G6706" s="326">
        <v>1.3</v>
      </c>
      <c r="H6706" s="202">
        <f>BAHAN!H22</f>
        <v>46066.666666666664</v>
      </c>
      <c r="I6706" s="203">
        <f>G6706*H6706</f>
        <v>59886.666666666664</v>
      </c>
    </row>
    <row r="6707" spans="1:10" ht="15" customHeight="1">
      <c r="A6707" s="333"/>
      <c r="C6707" s="199">
        <v>2</v>
      </c>
      <c r="D6707" s="195" t="s">
        <v>1814</v>
      </c>
      <c r="E6707" s="195"/>
      <c r="F6707" s="200" t="s">
        <v>120</v>
      </c>
      <c r="G6707" s="326">
        <v>0.15</v>
      </c>
      <c r="H6707" s="202">
        <f>BAHAN!G254</f>
        <v>500</v>
      </c>
      <c r="I6707" s="203">
        <f>G6707*H6707</f>
        <v>75</v>
      </c>
    </row>
    <row r="6708" spans="1:10" ht="15" customHeight="1">
      <c r="A6708" s="333"/>
      <c r="C6708" s="204" t="s">
        <v>85</v>
      </c>
      <c r="D6708" s="215"/>
      <c r="E6708" s="215"/>
      <c r="F6708" s="216"/>
      <c r="G6708" s="216"/>
      <c r="H6708" s="466"/>
      <c r="I6708" s="208">
        <f>SUM(I6706:I6707)</f>
        <v>59961.666666666664</v>
      </c>
    </row>
    <row r="6709" spans="1:10" ht="15" customHeight="1">
      <c r="A6709" s="333"/>
      <c r="C6709" s="193" t="s">
        <v>86</v>
      </c>
      <c r="D6709" s="194" t="s">
        <v>87</v>
      </c>
      <c r="E6709" s="194"/>
      <c r="F6709" s="196"/>
      <c r="G6709" s="196"/>
      <c r="H6709" s="196"/>
      <c r="I6709" s="464"/>
    </row>
    <row r="6710" spans="1:10" ht="15" customHeight="1">
      <c r="A6710" s="333"/>
      <c r="C6710" s="204" t="s">
        <v>88</v>
      </c>
      <c r="D6710" s="215"/>
      <c r="E6710" s="215"/>
      <c r="F6710" s="216"/>
      <c r="G6710" s="216"/>
      <c r="H6710" s="466"/>
      <c r="I6710" s="467">
        <v>0</v>
      </c>
    </row>
    <row r="6711" spans="1:10" ht="15" customHeight="1">
      <c r="A6711" s="333"/>
      <c r="C6711" s="220" t="s">
        <v>89</v>
      </c>
      <c r="D6711" s="221" t="s">
        <v>90</v>
      </c>
      <c r="E6711" s="682"/>
      <c r="F6711" s="222"/>
      <c r="G6711" s="222"/>
      <c r="H6711" s="776"/>
      <c r="I6711" s="777">
        <f>I6710+I6708+I6704</f>
        <v>82533.46666666666</v>
      </c>
    </row>
    <row r="6712" spans="1:10" ht="15" customHeight="1">
      <c r="A6712" s="333"/>
      <c r="C6712" s="227" t="s">
        <v>91</v>
      </c>
      <c r="D6712" s="228" t="s">
        <v>977</v>
      </c>
      <c r="E6712" s="684"/>
      <c r="F6712" s="229"/>
      <c r="G6712" s="313"/>
      <c r="H6712" s="226">
        <f>$M$3</f>
        <v>0.1</v>
      </c>
      <c r="I6712" s="224">
        <f>I6711*H6712</f>
        <v>8253.3466666666664</v>
      </c>
    </row>
    <row r="6713" spans="1:10" ht="15" customHeight="1">
      <c r="A6713" s="333"/>
      <c r="C6713" s="316" t="s">
        <v>93</v>
      </c>
      <c r="D6713" s="317" t="s">
        <v>94</v>
      </c>
      <c r="E6713" s="323"/>
      <c r="F6713" s="244"/>
      <c r="G6713" s="244"/>
      <c r="H6713" s="399"/>
      <c r="I6713" s="303">
        <f>SUM(I6711:I6712)</f>
        <v>90786.813333333324</v>
      </c>
    </row>
    <row r="6714" spans="1:10" ht="15" customHeight="1">
      <c r="A6714" s="333"/>
      <c r="C6714" s="942"/>
      <c r="D6714" s="581"/>
      <c r="E6714" s="581"/>
      <c r="F6714" s="581"/>
      <c r="G6714" s="581"/>
      <c r="H6714" s="581"/>
      <c r="I6714" s="582"/>
    </row>
    <row r="6715" spans="1:10" ht="15" customHeight="1">
      <c r="A6715" s="333"/>
      <c r="C6715" s="553" t="s">
        <v>1865</v>
      </c>
      <c r="D6715" s="580" t="s">
        <v>1866</v>
      </c>
      <c r="E6715" s="580"/>
      <c r="F6715" s="581"/>
      <c r="G6715" s="581"/>
      <c r="H6715" s="581"/>
      <c r="I6715" s="582"/>
    </row>
    <row r="6716" spans="1:10" ht="15" customHeight="1">
      <c r="A6716" s="333"/>
      <c r="C6716" s="574" t="s">
        <v>1867</v>
      </c>
      <c r="D6716" s="675" t="s">
        <v>1868</v>
      </c>
      <c r="E6716" s="675"/>
      <c r="F6716" s="668"/>
      <c r="G6716" s="668"/>
      <c r="H6716" s="669"/>
      <c r="I6716" s="188">
        <f>ROUNDDOWN(I6732,-2)</f>
        <v>81300</v>
      </c>
    </row>
    <row r="6717" spans="1:10" ht="15" customHeight="1">
      <c r="A6717" s="333"/>
      <c r="C6717" s="189" t="s">
        <v>65</v>
      </c>
      <c r="D6717" s="190" t="s">
        <v>66</v>
      </c>
      <c r="E6717" s="190"/>
      <c r="F6717" s="190" t="s">
        <v>669</v>
      </c>
      <c r="G6717" s="190" t="s">
        <v>67</v>
      </c>
      <c r="H6717" s="190" t="s">
        <v>670</v>
      </c>
      <c r="I6717" s="482" t="s">
        <v>671</v>
      </c>
    </row>
    <row r="6718" spans="1:10" ht="15" customHeight="1">
      <c r="A6718" s="333"/>
      <c r="C6718" s="193" t="s">
        <v>69</v>
      </c>
      <c r="D6718" s="194" t="s">
        <v>672</v>
      </c>
      <c r="E6718" s="194"/>
      <c r="F6718" s="717"/>
      <c r="G6718" s="717"/>
      <c r="H6718" s="717"/>
      <c r="I6718" s="591"/>
    </row>
    <row r="6719" spans="1:10" ht="15" customHeight="1">
      <c r="A6719" s="333"/>
      <c r="C6719" s="199">
        <v>1</v>
      </c>
      <c r="D6719" s="195" t="s">
        <v>8</v>
      </c>
      <c r="E6719" s="195"/>
      <c r="F6719" s="200" t="s">
        <v>10</v>
      </c>
      <c r="G6719" s="326">
        <v>0.3</v>
      </c>
      <c r="H6719" s="62">
        <v>176000</v>
      </c>
      <c r="I6719" s="203">
        <f>G6719*H6719</f>
        <v>52800</v>
      </c>
    </row>
    <row r="6720" spans="1:10" ht="15" customHeight="1">
      <c r="A6720" s="333"/>
      <c r="C6720" s="199">
        <v>2</v>
      </c>
      <c r="D6720" s="195" t="s">
        <v>159</v>
      </c>
      <c r="E6720" s="195"/>
      <c r="F6720" s="200" t="s">
        <v>10</v>
      </c>
      <c r="G6720" s="326">
        <v>0.1</v>
      </c>
      <c r="H6720" s="62">
        <v>186000</v>
      </c>
      <c r="I6720" s="203">
        <f>G6720*H6720</f>
        <v>18600</v>
      </c>
    </row>
    <row r="6721" spans="1:10" ht="15" customHeight="1">
      <c r="A6721" s="333"/>
      <c r="C6721" s="199">
        <v>3</v>
      </c>
      <c r="D6721" s="195" t="s">
        <v>119</v>
      </c>
      <c r="E6721" s="195"/>
      <c r="F6721" s="200" t="s">
        <v>10</v>
      </c>
      <c r="G6721" s="326">
        <v>0.01</v>
      </c>
      <c r="H6721" s="62">
        <v>196000</v>
      </c>
      <c r="I6721" s="203">
        <f>G6721*H6721</f>
        <v>1960</v>
      </c>
    </row>
    <row r="6722" spans="1:10" ht="15" customHeight="1">
      <c r="A6722" s="333"/>
      <c r="C6722" s="199">
        <v>4</v>
      </c>
      <c r="D6722" s="195" t="s">
        <v>31</v>
      </c>
      <c r="E6722" s="195"/>
      <c r="F6722" s="200" t="s">
        <v>10</v>
      </c>
      <c r="G6722" s="326">
        <v>3.0000000000000001E-3</v>
      </c>
      <c r="H6722" s="62">
        <v>206000</v>
      </c>
      <c r="I6722" s="203">
        <f>G6722*H6722</f>
        <v>618</v>
      </c>
    </row>
    <row r="6723" spans="1:10" ht="15" customHeight="1">
      <c r="A6723" s="333"/>
      <c r="B6723" s="113"/>
      <c r="C6723" s="204" t="s">
        <v>708</v>
      </c>
      <c r="D6723" s="215"/>
      <c r="E6723" s="215"/>
      <c r="F6723" s="216"/>
      <c r="G6723" s="653"/>
      <c r="H6723" s="654"/>
      <c r="I6723" s="208">
        <f>SUM(I6719:I6722)</f>
        <v>73978</v>
      </c>
      <c r="J6723" s="47"/>
    </row>
    <row r="6724" spans="1:10" ht="15" customHeight="1">
      <c r="A6724" s="333"/>
      <c r="C6724" s="193" t="s">
        <v>72</v>
      </c>
      <c r="D6724" s="194" t="s">
        <v>73</v>
      </c>
      <c r="E6724" s="194"/>
      <c r="F6724" s="196"/>
      <c r="G6724" s="196"/>
      <c r="H6724" s="196"/>
      <c r="I6724" s="464"/>
    </row>
    <row r="6725" spans="1:10" ht="15" customHeight="1">
      <c r="A6725" s="333"/>
      <c r="C6725" s="199">
        <v>1</v>
      </c>
      <c r="D6725" s="195" t="s">
        <v>1869</v>
      </c>
      <c r="E6725" s="195"/>
      <c r="F6725" s="416" t="s">
        <v>115</v>
      </c>
      <c r="G6725" s="674">
        <v>1.1000000000000001</v>
      </c>
      <c r="H6725" s="202">
        <v>1</v>
      </c>
      <c r="I6725" s="203">
        <f>G6725*H6725</f>
        <v>1.1000000000000001</v>
      </c>
    </row>
    <row r="6726" spans="1:10" ht="15" customHeight="1">
      <c r="A6726" s="333"/>
      <c r="C6726" s="199">
        <v>2</v>
      </c>
      <c r="D6726" s="195" t="s">
        <v>194</v>
      </c>
      <c r="E6726" s="195"/>
      <c r="F6726" s="200" t="s">
        <v>1870</v>
      </c>
      <c r="G6726" s="674">
        <v>0.05</v>
      </c>
      <c r="H6726" s="202">
        <v>1</v>
      </c>
      <c r="I6726" s="203">
        <f>G6726*H6726</f>
        <v>0.05</v>
      </c>
    </row>
    <row r="6727" spans="1:10" ht="15" customHeight="1">
      <c r="A6727" s="333"/>
      <c r="C6727" s="204" t="s">
        <v>85</v>
      </c>
      <c r="D6727" s="215"/>
      <c r="E6727" s="215"/>
      <c r="F6727" s="216"/>
      <c r="G6727" s="216"/>
      <c r="H6727" s="466"/>
      <c r="I6727" s="208">
        <f>SUM(I6725:I6726)</f>
        <v>1.1500000000000001</v>
      </c>
    </row>
    <row r="6728" spans="1:10" ht="15" customHeight="1">
      <c r="A6728" s="333"/>
      <c r="C6728" s="193" t="s">
        <v>86</v>
      </c>
      <c r="D6728" s="194" t="s">
        <v>87</v>
      </c>
      <c r="E6728" s="194"/>
      <c r="F6728" s="196"/>
      <c r="G6728" s="196"/>
      <c r="H6728" s="196"/>
      <c r="I6728" s="464"/>
    </row>
    <row r="6729" spans="1:10" ht="15" customHeight="1">
      <c r="A6729" s="333"/>
      <c r="C6729" s="204" t="s">
        <v>88</v>
      </c>
      <c r="D6729" s="215"/>
      <c r="E6729" s="215"/>
      <c r="F6729" s="216"/>
      <c r="G6729" s="216"/>
      <c r="H6729" s="466"/>
      <c r="I6729" s="467">
        <v>0</v>
      </c>
    </row>
    <row r="6730" spans="1:10" ht="15" customHeight="1">
      <c r="A6730" s="333"/>
      <c r="C6730" s="220" t="s">
        <v>89</v>
      </c>
      <c r="D6730" s="221" t="s">
        <v>90</v>
      </c>
      <c r="E6730" s="682"/>
      <c r="F6730" s="222"/>
      <c r="G6730" s="222"/>
      <c r="H6730" s="776"/>
      <c r="I6730" s="777">
        <f>I6729+I6727+I6723</f>
        <v>73979.149999999994</v>
      </c>
    </row>
    <row r="6731" spans="1:10" ht="15" customHeight="1">
      <c r="A6731" s="333"/>
      <c r="C6731" s="227" t="s">
        <v>91</v>
      </c>
      <c r="D6731" s="228" t="s">
        <v>977</v>
      </c>
      <c r="E6731" s="684"/>
      <c r="F6731" s="229"/>
      <c r="G6731" s="313"/>
      <c r="H6731" s="226">
        <f>$M$3</f>
        <v>0.1</v>
      </c>
      <c r="I6731" s="224">
        <f>I6730*H6731</f>
        <v>7397.915</v>
      </c>
    </row>
    <row r="6732" spans="1:10" ht="15" customHeight="1">
      <c r="A6732" s="333"/>
      <c r="C6732" s="316" t="s">
        <v>93</v>
      </c>
      <c r="D6732" s="317" t="s">
        <v>94</v>
      </c>
      <c r="E6732" s="323"/>
      <c r="F6732" s="244"/>
      <c r="G6732" s="244"/>
      <c r="H6732" s="399"/>
      <c r="I6732" s="303">
        <f>SUM(I6730:I6731)</f>
        <v>81377.064999999988</v>
      </c>
    </row>
    <row r="6733" spans="1:10" ht="15" customHeight="1">
      <c r="A6733" s="333"/>
      <c r="C6733" s="553"/>
      <c r="D6733" s="580"/>
      <c r="E6733" s="580"/>
      <c r="F6733" s="581"/>
      <c r="G6733" s="581"/>
      <c r="H6733" s="581"/>
      <c r="I6733" s="582"/>
    </row>
    <row r="6734" spans="1:10" ht="15" customHeight="1">
      <c r="A6734" s="333"/>
      <c r="C6734" s="184" t="s">
        <v>1871</v>
      </c>
      <c r="D6734" s="675" t="s">
        <v>1872</v>
      </c>
      <c r="E6734" s="675"/>
      <c r="F6734" s="668"/>
      <c r="G6734" s="668"/>
      <c r="H6734" s="669"/>
      <c r="I6734" s="188">
        <f>ROUNDDOWN(I6750,-2)</f>
        <v>81300</v>
      </c>
    </row>
    <row r="6735" spans="1:10" ht="15" customHeight="1">
      <c r="A6735" s="333"/>
      <c r="C6735" s="189" t="s">
        <v>65</v>
      </c>
      <c r="D6735" s="190" t="s">
        <v>66</v>
      </c>
      <c r="E6735" s="190"/>
      <c r="F6735" s="190" t="s">
        <v>669</v>
      </c>
      <c r="G6735" s="190" t="s">
        <v>67</v>
      </c>
      <c r="H6735" s="190" t="s">
        <v>670</v>
      </c>
      <c r="I6735" s="482" t="s">
        <v>671</v>
      </c>
    </row>
    <row r="6736" spans="1:10" ht="15" customHeight="1">
      <c r="A6736" s="333"/>
      <c r="C6736" s="193" t="s">
        <v>69</v>
      </c>
      <c r="D6736" s="194" t="s">
        <v>672</v>
      </c>
      <c r="E6736" s="194"/>
      <c r="F6736" s="717"/>
      <c r="G6736" s="717"/>
      <c r="H6736" s="717"/>
      <c r="I6736" s="591"/>
    </row>
    <row r="6737" spans="1:10" ht="15" customHeight="1">
      <c r="A6737" s="333"/>
      <c r="C6737" s="199">
        <v>1</v>
      </c>
      <c r="D6737" s="195" t="s">
        <v>8</v>
      </c>
      <c r="E6737" s="195"/>
      <c r="F6737" s="200" t="s">
        <v>10</v>
      </c>
      <c r="G6737" s="326">
        <v>0.3</v>
      </c>
      <c r="H6737" s="62">
        <v>176000</v>
      </c>
      <c r="I6737" s="203">
        <f>G6737*H6737</f>
        <v>52800</v>
      </c>
    </row>
    <row r="6738" spans="1:10" ht="15" customHeight="1">
      <c r="A6738" s="333"/>
      <c r="C6738" s="199">
        <v>2</v>
      </c>
      <c r="D6738" s="195" t="s">
        <v>159</v>
      </c>
      <c r="E6738" s="195"/>
      <c r="F6738" s="200" t="s">
        <v>10</v>
      </c>
      <c r="G6738" s="326">
        <v>0.1</v>
      </c>
      <c r="H6738" s="62">
        <v>186000</v>
      </c>
      <c r="I6738" s="203">
        <f>G6738*H6738</f>
        <v>18600</v>
      </c>
    </row>
    <row r="6739" spans="1:10" ht="15" customHeight="1">
      <c r="A6739" s="333"/>
      <c r="C6739" s="199">
        <v>3</v>
      </c>
      <c r="D6739" s="195" t="s">
        <v>119</v>
      </c>
      <c r="E6739" s="195"/>
      <c r="F6739" s="200" t="s">
        <v>10</v>
      </c>
      <c r="G6739" s="326">
        <v>0.01</v>
      </c>
      <c r="H6739" s="62">
        <v>196000</v>
      </c>
      <c r="I6739" s="203">
        <f>G6739*H6739</f>
        <v>1960</v>
      </c>
    </row>
    <row r="6740" spans="1:10" ht="15" customHeight="1">
      <c r="A6740" s="333"/>
      <c r="C6740" s="199">
        <v>4</v>
      </c>
      <c r="D6740" s="195" t="s">
        <v>31</v>
      </c>
      <c r="E6740" s="195"/>
      <c r="F6740" s="200" t="s">
        <v>10</v>
      </c>
      <c r="G6740" s="326">
        <v>3.0000000000000001E-3</v>
      </c>
      <c r="H6740" s="62">
        <v>206000</v>
      </c>
      <c r="I6740" s="203">
        <f>G6740*H6740</f>
        <v>618</v>
      </c>
    </row>
    <row r="6741" spans="1:10" ht="15" customHeight="1">
      <c r="A6741" s="333"/>
      <c r="B6741" s="113"/>
      <c r="C6741" s="204" t="s">
        <v>708</v>
      </c>
      <c r="D6741" s="215"/>
      <c r="E6741" s="215"/>
      <c r="F6741" s="216"/>
      <c r="G6741" s="653"/>
      <c r="H6741" s="654"/>
      <c r="I6741" s="208">
        <f>SUM(I6737:I6740)</f>
        <v>73978</v>
      </c>
      <c r="J6741" s="47"/>
    </row>
    <row r="6742" spans="1:10" ht="15" customHeight="1">
      <c r="A6742" s="333"/>
      <c r="C6742" s="193" t="s">
        <v>72</v>
      </c>
      <c r="D6742" s="194" t="s">
        <v>73</v>
      </c>
      <c r="E6742" s="194"/>
      <c r="F6742" s="196"/>
      <c r="G6742" s="196"/>
      <c r="H6742" s="196"/>
      <c r="I6742" s="464"/>
    </row>
    <row r="6743" spans="1:10" ht="15" customHeight="1">
      <c r="A6743" s="333"/>
      <c r="C6743" s="199">
        <v>1</v>
      </c>
      <c r="D6743" s="195" t="s">
        <v>1873</v>
      </c>
      <c r="E6743" s="195"/>
      <c r="F6743" s="416" t="s">
        <v>115</v>
      </c>
      <c r="G6743" s="674">
        <v>1.1000000000000001</v>
      </c>
      <c r="H6743" s="202">
        <v>1</v>
      </c>
      <c r="I6743" s="203">
        <f>G6743*H6743</f>
        <v>1.1000000000000001</v>
      </c>
    </row>
    <row r="6744" spans="1:10" ht="15" customHeight="1">
      <c r="A6744" s="333"/>
      <c r="C6744" s="199">
        <v>2</v>
      </c>
      <c r="D6744" s="195" t="s">
        <v>194</v>
      </c>
      <c r="E6744" s="195"/>
      <c r="F6744" s="200" t="s">
        <v>1870</v>
      </c>
      <c r="G6744" s="674">
        <v>0.05</v>
      </c>
      <c r="H6744" s="202">
        <v>1</v>
      </c>
      <c r="I6744" s="203">
        <f>G6744*H6744</f>
        <v>0.05</v>
      </c>
    </row>
    <row r="6745" spans="1:10" ht="15" customHeight="1">
      <c r="A6745" s="333"/>
      <c r="C6745" s="204" t="s">
        <v>85</v>
      </c>
      <c r="D6745" s="215"/>
      <c r="E6745" s="215"/>
      <c r="F6745" s="216"/>
      <c r="G6745" s="216"/>
      <c r="H6745" s="466"/>
      <c r="I6745" s="208">
        <f>SUM(I6743:I6744)</f>
        <v>1.1500000000000001</v>
      </c>
    </row>
    <row r="6746" spans="1:10" ht="15" customHeight="1">
      <c r="A6746" s="333"/>
      <c r="C6746" s="193" t="s">
        <v>86</v>
      </c>
      <c r="D6746" s="194" t="s">
        <v>87</v>
      </c>
      <c r="E6746" s="194"/>
      <c r="F6746" s="196"/>
      <c r="G6746" s="196"/>
      <c r="H6746" s="196"/>
      <c r="I6746" s="464"/>
    </row>
    <row r="6747" spans="1:10" ht="15" customHeight="1">
      <c r="A6747" s="333"/>
      <c r="C6747" s="204" t="s">
        <v>88</v>
      </c>
      <c r="D6747" s="215"/>
      <c r="E6747" s="215"/>
      <c r="F6747" s="216"/>
      <c r="G6747" s="216"/>
      <c r="H6747" s="466"/>
      <c r="I6747" s="467">
        <v>0</v>
      </c>
    </row>
    <row r="6748" spans="1:10" ht="15" customHeight="1">
      <c r="A6748" s="333"/>
      <c r="C6748" s="220" t="s">
        <v>89</v>
      </c>
      <c r="D6748" s="221" t="s">
        <v>90</v>
      </c>
      <c r="E6748" s="682"/>
      <c r="F6748" s="222"/>
      <c r="G6748" s="222"/>
      <c r="H6748" s="776"/>
      <c r="I6748" s="777">
        <f>I6747+I6745+I6741</f>
        <v>73979.149999999994</v>
      </c>
    </row>
    <row r="6749" spans="1:10" ht="15" customHeight="1">
      <c r="A6749" s="333"/>
      <c r="C6749" s="227" t="s">
        <v>91</v>
      </c>
      <c r="D6749" s="228" t="s">
        <v>977</v>
      </c>
      <c r="E6749" s="684"/>
      <c r="F6749" s="229"/>
      <c r="G6749" s="313"/>
      <c r="H6749" s="226">
        <f>$M$3</f>
        <v>0.1</v>
      </c>
      <c r="I6749" s="224">
        <f>I6748*H6749</f>
        <v>7397.915</v>
      </c>
    </row>
    <row r="6750" spans="1:10" ht="15" customHeight="1">
      <c r="A6750" s="333"/>
      <c r="C6750" s="316" t="s">
        <v>93</v>
      </c>
      <c r="D6750" s="317" t="s">
        <v>94</v>
      </c>
      <c r="E6750" s="323"/>
      <c r="F6750" s="244"/>
      <c r="G6750" s="244"/>
      <c r="H6750" s="399"/>
      <c r="I6750" s="303">
        <f>SUM(I6748:I6749)</f>
        <v>81377.064999999988</v>
      </c>
    </row>
    <row r="6751" spans="1:10" ht="15" customHeight="1">
      <c r="A6751" s="333"/>
      <c r="C6751" s="553"/>
      <c r="D6751" s="580"/>
      <c r="E6751" s="580"/>
      <c r="F6751" s="581"/>
      <c r="G6751" s="581"/>
      <c r="H6751" s="581"/>
      <c r="I6751" s="1088"/>
    </row>
    <row r="6752" spans="1:10" ht="15" customHeight="1">
      <c r="A6752" s="333"/>
      <c r="C6752" s="184" t="s">
        <v>1874</v>
      </c>
      <c r="D6752" s="675" t="s">
        <v>1875</v>
      </c>
      <c r="E6752" s="675"/>
      <c r="F6752" s="668"/>
      <c r="G6752" s="668"/>
      <c r="H6752" s="669"/>
      <c r="I6752" s="188">
        <f>ROUNDDOWN(I6768,-2)</f>
        <v>81300</v>
      </c>
    </row>
    <row r="6753" spans="1:10" ht="15" customHeight="1">
      <c r="A6753" s="333"/>
      <c r="C6753" s="189" t="s">
        <v>65</v>
      </c>
      <c r="D6753" s="190" t="s">
        <v>66</v>
      </c>
      <c r="E6753" s="190"/>
      <c r="F6753" s="190" t="s">
        <v>669</v>
      </c>
      <c r="G6753" s="190" t="s">
        <v>67</v>
      </c>
      <c r="H6753" s="190" t="s">
        <v>670</v>
      </c>
      <c r="I6753" s="482" t="s">
        <v>671</v>
      </c>
    </row>
    <row r="6754" spans="1:10" ht="15" customHeight="1">
      <c r="A6754" s="333"/>
      <c r="C6754" s="193" t="s">
        <v>69</v>
      </c>
      <c r="D6754" s="194" t="s">
        <v>672</v>
      </c>
      <c r="E6754" s="194"/>
      <c r="F6754" s="717"/>
      <c r="G6754" s="717"/>
      <c r="H6754" s="717"/>
      <c r="I6754" s="591"/>
    </row>
    <row r="6755" spans="1:10" ht="15" customHeight="1">
      <c r="A6755" s="333"/>
      <c r="C6755" s="199">
        <v>1</v>
      </c>
      <c r="D6755" s="195" t="s">
        <v>8</v>
      </c>
      <c r="E6755" s="195"/>
      <c r="F6755" s="200" t="s">
        <v>10</v>
      </c>
      <c r="G6755" s="326">
        <v>0.3</v>
      </c>
      <c r="H6755" s="62">
        <v>176000</v>
      </c>
      <c r="I6755" s="203">
        <f>G6755*H6755</f>
        <v>52800</v>
      </c>
    </row>
    <row r="6756" spans="1:10" ht="15" customHeight="1">
      <c r="A6756" s="333"/>
      <c r="C6756" s="199">
        <v>2</v>
      </c>
      <c r="D6756" s="195" t="s">
        <v>159</v>
      </c>
      <c r="E6756" s="195"/>
      <c r="F6756" s="200" t="s">
        <v>10</v>
      </c>
      <c r="G6756" s="326">
        <v>0.1</v>
      </c>
      <c r="H6756" s="62">
        <v>186000</v>
      </c>
      <c r="I6756" s="203">
        <f>G6756*H6756</f>
        <v>18600</v>
      </c>
    </row>
    <row r="6757" spans="1:10" ht="15" customHeight="1">
      <c r="A6757" s="333"/>
      <c r="C6757" s="199">
        <v>3</v>
      </c>
      <c r="D6757" s="195" t="s">
        <v>119</v>
      </c>
      <c r="E6757" s="195"/>
      <c r="F6757" s="200" t="s">
        <v>10</v>
      </c>
      <c r="G6757" s="326">
        <v>0.01</v>
      </c>
      <c r="H6757" s="62">
        <v>196000</v>
      </c>
      <c r="I6757" s="203">
        <f>G6757*H6757</f>
        <v>1960</v>
      </c>
    </row>
    <row r="6758" spans="1:10" ht="15" customHeight="1">
      <c r="A6758" s="333"/>
      <c r="B6758" s="113"/>
      <c r="C6758" s="199">
        <v>4</v>
      </c>
      <c r="D6758" s="195" t="s">
        <v>31</v>
      </c>
      <c r="E6758" s="195"/>
      <c r="F6758" s="200" t="s">
        <v>10</v>
      </c>
      <c r="G6758" s="326">
        <v>3.0000000000000001E-3</v>
      </c>
      <c r="H6758" s="62">
        <v>206000</v>
      </c>
      <c r="I6758" s="203">
        <f>G6758*H6758</f>
        <v>618</v>
      </c>
      <c r="J6758" s="47"/>
    </row>
    <row r="6759" spans="1:10" ht="15" customHeight="1">
      <c r="A6759" s="333"/>
      <c r="C6759" s="204" t="s">
        <v>708</v>
      </c>
      <c r="D6759" s="215"/>
      <c r="E6759" s="215"/>
      <c r="F6759" s="216"/>
      <c r="G6759" s="653"/>
      <c r="H6759" s="654"/>
      <c r="I6759" s="208">
        <f>SUM(I6755:I6758)</f>
        <v>73978</v>
      </c>
    </row>
    <row r="6760" spans="1:10" ht="15" customHeight="1">
      <c r="A6760" s="333"/>
      <c r="C6760" s="193" t="s">
        <v>72</v>
      </c>
      <c r="D6760" s="194" t="s">
        <v>73</v>
      </c>
      <c r="E6760" s="194"/>
      <c r="F6760" s="196"/>
      <c r="G6760" s="196"/>
      <c r="H6760" s="196"/>
      <c r="I6760" s="464"/>
    </row>
    <row r="6761" spans="1:10" ht="15" customHeight="1">
      <c r="A6761" s="333"/>
      <c r="C6761" s="199">
        <v>1</v>
      </c>
      <c r="D6761" s="195" t="s">
        <v>1869</v>
      </c>
      <c r="E6761" s="195"/>
      <c r="F6761" s="416" t="s">
        <v>115</v>
      </c>
      <c r="G6761" s="674">
        <v>1.1000000000000001</v>
      </c>
      <c r="H6761" s="202">
        <v>1</v>
      </c>
      <c r="I6761" s="203">
        <f>G6761*H6761</f>
        <v>1.1000000000000001</v>
      </c>
    </row>
    <row r="6762" spans="1:10" ht="15" customHeight="1">
      <c r="A6762" s="333"/>
      <c r="C6762" s="199">
        <v>2</v>
      </c>
      <c r="D6762" s="195" t="s">
        <v>194</v>
      </c>
      <c r="E6762" s="195"/>
      <c r="F6762" s="200" t="s">
        <v>1870</v>
      </c>
      <c r="G6762" s="674">
        <v>0.05</v>
      </c>
      <c r="H6762" s="202">
        <v>1</v>
      </c>
      <c r="I6762" s="203">
        <f>G6762*H6762</f>
        <v>0.05</v>
      </c>
    </row>
    <row r="6763" spans="1:10" ht="15" customHeight="1">
      <c r="A6763" s="333"/>
      <c r="C6763" s="204" t="s">
        <v>85</v>
      </c>
      <c r="D6763" s="215"/>
      <c r="E6763" s="215"/>
      <c r="F6763" s="216"/>
      <c r="G6763" s="216"/>
      <c r="H6763" s="466"/>
      <c r="I6763" s="208">
        <f>SUM(I6761:I6762)</f>
        <v>1.1500000000000001</v>
      </c>
    </row>
    <row r="6764" spans="1:10" ht="15" customHeight="1">
      <c r="A6764" s="333"/>
      <c r="C6764" s="193" t="s">
        <v>86</v>
      </c>
      <c r="D6764" s="194" t="s">
        <v>87</v>
      </c>
      <c r="E6764" s="194"/>
      <c r="F6764" s="196"/>
      <c r="G6764" s="196"/>
      <c r="H6764" s="196"/>
      <c r="I6764" s="464"/>
    </row>
    <row r="6765" spans="1:10" ht="15" customHeight="1">
      <c r="A6765" s="333"/>
      <c r="C6765" s="204" t="s">
        <v>88</v>
      </c>
      <c r="D6765" s="215"/>
      <c r="E6765" s="215"/>
      <c r="F6765" s="216"/>
      <c r="G6765" s="216"/>
      <c r="H6765" s="466"/>
      <c r="I6765" s="467">
        <v>0</v>
      </c>
    </row>
    <row r="6766" spans="1:10" ht="15" customHeight="1">
      <c r="A6766" s="333"/>
      <c r="C6766" s="220" t="s">
        <v>89</v>
      </c>
      <c r="D6766" s="221" t="s">
        <v>90</v>
      </c>
      <c r="E6766" s="682"/>
      <c r="F6766" s="222"/>
      <c r="G6766" s="222"/>
      <c r="H6766" s="776"/>
      <c r="I6766" s="777">
        <f>I6765+I6763+I6759</f>
        <v>73979.149999999994</v>
      </c>
    </row>
    <row r="6767" spans="1:10" ht="15" customHeight="1">
      <c r="A6767" s="333"/>
      <c r="C6767" s="227" t="s">
        <v>91</v>
      </c>
      <c r="D6767" s="228" t="s">
        <v>977</v>
      </c>
      <c r="E6767" s="684"/>
      <c r="F6767" s="229"/>
      <c r="G6767" s="313"/>
      <c r="H6767" s="226">
        <f>$M$3</f>
        <v>0.1</v>
      </c>
      <c r="I6767" s="224">
        <f>I6766*H6767</f>
        <v>7397.915</v>
      </c>
    </row>
    <row r="6768" spans="1:10" ht="15" customHeight="1">
      <c r="A6768" s="333"/>
      <c r="C6768" s="316" t="s">
        <v>93</v>
      </c>
      <c r="D6768" s="317" t="s">
        <v>94</v>
      </c>
      <c r="E6768" s="323"/>
      <c r="F6768" s="244"/>
      <c r="G6768" s="244"/>
      <c r="H6768" s="399"/>
      <c r="I6768" s="303">
        <f>SUM(I6766:I6767)</f>
        <v>81377.064999999988</v>
      </c>
    </row>
    <row r="6769" spans="1:10" ht="15" customHeight="1">
      <c r="A6769" s="333"/>
      <c r="C6769" s="553"/>
      <c r="D6769" s="580"/>
      <c r="E6769" s="580"/>
      <c r="F6769" s="581"/>
      <c r="G6769" s="581"/>
      <c r="H6769" s="581"/>
      <c r="I6769" s="582"/>
    </row>
    <row r="6770" spans="1:10" ht="15" customHeight="1">
      <c r="A6770" s="333"/>
      <c r="C6770" s="1089" t="s">
        <v>1876</v>
      </c>
      <c r="D6770" s="670" t="s">
        <v>1877</v>
      </c>
      <c r="E6770" s="675"/>
      <c r="F6770" s="668"/>
      <c r="G6770" s="668"/>
      <c r="H6770" s="669"/>
      <c r="I6770" s="188">
        <f>ROUNDDOWN(I6786,-2)</f>
        <v>45300</v>
      </c>
    </row>
    <row r="6771" spans="1:10" ht="15" customHeight="1">
      <c r="A6771" s="333"/>
      <c r="C6771" s="189" t="s">
        <v>65</v>
      </c>
      <c r="D6771" s="190" t="s">
        <v>66</v>
      </c>
      <c r="E6771" s="190"/>
      <c r="F6771" s="190" t="s">
        <v>669</v>
      </c>
      <c r="G6771" s="190" t="s">
        <v>67</v>
      </c>
      <c r="H6771" s="190" t="s">
        <v>670</v>
      </c>
      <c r="I6771" s="482" t="s">
        <v>671</v>
      </c>
    </row>
    <row r="6772" spans="1:10" ht="15" customHeight="1">
      <c r="A6772" s="333"/>
      <c r="C6772" s="193" t="s">
        <v>69</v>
      </c>
      <c r="D6772" s="194" t="s">
        <v>672</v>
      </c>
      <c r="E6772" s="194"/>
      <c r="F6772" s="717"/>
      <c r="G6772" s="717"/>
      <c r="H6772" s="717"/>
      <c r="I6772" s="591"/>
    </row>
    <row r="6773" spans="1:10" ht="15" customHeight="1">
      <c r="A6773" s="333"/>
      <c r="C6773" s="199">
        <v>1</v>
      </c>
      <c r="D6773" s="195" t="s">
        <v>8</v>
      </c>
      <c r="E6773" s="195"/>
      <c r="F6773" s="200" t="s">
        <v>10</v>
      </c>
      <c r="G6773" s="201">
        <v>0.15</v>
      </c>
      <c r="H6773" s="62">
        <v>176000</v>
      </c>
      <c r="I6773" s="203">
        <f>G6773*H6773</f>
        <v>26400</v>
      </c>
    </row>
    <row r="6774" spans="1:10" ht="15" customHeight="1">
      <c r="A6774" s="333"/>
      <c r="C6774" s="199">
        <v>2</v>
      </c>
      <c r="D6774" s="195" t="s">
        <v>159</v>
      </c>
      <c r="E6774" s="195"/>
      <c r="F6774" s="200" t="s">
        <v>10</v>
      </c>
      <c r="G6774" s="201">
        <v>7.0000000000000007E-2</v>
      </c>
      <c r="H6774" s="62">
        <v>186000</v>
      </c>
      <c r="I6774" s="203">
        <f>G6774*H6774</f>
        <v>13020.000000000002</v>
      </c>
    </row>
    <row r="6775" spans="1:10" ht="15" customHeight="1">
      <c r="A6775" s="333"/>
      <c r="B6775" s="113"/>
      <c r="C6775" s="199">
        <v>3</v>
      </c>
      <c r="D6775" s="195" t="s">
        <v>119</v>
      </c>
      <c r="E6775" s="195"/>
      <c r="F6775" s="200" t="s">
        <v>10</v>
      </c>
      <c r="G6775" s="201">
        <v>7.0000000000000001E-3</v>
      </c>
      <c r="H6775" s="62">
        <v>196000</v>
      </c>
      <c r="I6775" s="203">
        <f>G6775*H6775</f>
        <v>1372</v>
      </c>
      <c r="J6775" s="47"/>
    </row>
    <row r="6776" spans="1:10" ht="15" customHeight="1">
      <c r="A6776" s="333"/>
      <c r="C6776" s="199">
        <v>4</v>
      </c>
      <c r="D6776" s="195" t="s">
        <v>31</v>
      </c>
      <c r="E6776" s="195"/>
      <c r="F6776" s="200" t="s">
        <v>10</v>
      </c>
      <c r="G6776" s="201">
        <v>2.3E-3</v>
      </c>
      <c r="H6776" s="62">
        <v>206000</v>
      </c>
      <c r="I6776" s="203">
        <f>G6776*H6776</f>
        <v>473.8</v>
      </c>
    </row>
    <row r="6777" spans="1:10" ht="15" customHeight="1">
      <c r="A6777" s="333"/>
      <c r="C6777" s="204" t="s">
        <v>708</v>
      </c>
      <c r="D6777" s="215"/>
      <c r="E6777" s="215"/>
      <c r="F6777" s="216"/>
      <c r="G6777" s="653"/>
      <c r="H6777" s="654"/>
      <c r="I6777" s="208">
        <f>SUM(I6773:I6776)</f>
        <v>41265.800000000003</v>
      </c>
    </row>
    <row r="6778" spans="1:10" ht="15" customHeight="1">
      <c r="A6778" s="333"/>
      <c r="C6778" s="193" t="s">
        <v>72</v>
      </c>
      <c r="D6778" s="194" t="s">
        <v>73</v>
      </c>
      <c r="E6778" s="194"/>
      <c r="F6778" s="196"/>
      <c r="G6778" s="196"/>
      <c r="H6778" s="196"/>
      <c r="I6778" s="464"/>
    </row>
    <row r="6779" spans="1:10" ht="15" customHeight="1">
      <c r="A6779" s="333"/>
      <c r="C6779" s="199">
        <v>1</v>
      </c>
      <c r="D6779" s="213" t="s">
        <v>1878</v>
      </c>
      <c r="E6779" s="213"/>
      <c r="F6779" s="416" t="s">
        <v>664</v>
      </c>
      <c r="G6779" s="326">
        <v>0.3</v>
      </c>
      <c r="H6779" s="202">
        <v>1</v>
      </c>
      <c r="I6779" s="203">
        <f>G6779*H6779</f>
        <v>0.3</v>
      </c>
    </row>
    <row r="6780" spans="1:10" ht="15" customHeight="1">
      <c r="A6780" s="333"/>
      <c r="C6780" s="199">
        <v>2</v>
      </c>
      <c r="D6780" s="195" t="s">
        <v>1766</v>
      </c>
      <c r="E6780" s="195"/>
      <c r="F6780" s="200" t="s">
        <v>120</v>
      </c>
      <c r="G6780" s="326">
        <v>0.04</v>
      </c>
      <c r="H6780" s="202">
        <v>1</v>
      </c>
      <c r="I6780" s="203">
        <f>G6780*H6780</f>
        <v>0.04</v>
      </c>
    </row>
    <row r="6781" spans="1:10" ht="15" customHeight="1">
      <c r="A6781" s="333"/>
      <c r="C6781" s="204" t="s">
        <v>85</v>
      </c>
      <c r="D6781" s="215"/>
      <c r="E6781" s="215"/>
      <c r="F6781" s="216"/>
      <c r="G6781" s="216"/>
      <c r="H6781" s="466"/>
      <c r="I6781" s="208">
        <f>SUM(I6779:I6780)</f>
        <v>0.33999999999999997</v>
      </c>
    </row>
    <row r="6782" spans="1:10" ht="15" customHeight="1">
      <c r="A6782" s="333"/>
      <c r="C6782" s="193" t="s">
        <v>86</v>
      </c>
      <c r="D6782" s="194" t="s">
        <v>87</v>
      </c>
      <c r="E6782" s="194"/>
      <c r="F6782" s="196"/>
      <c r="G6782" s="196"/>
      <c r="H6782" s="196"/>
      <c r="I6782" s="464"/>
    </row>
    <row r="6783" spans="1:10" ht="15" customHeight="1">
      <c r="A6783" s="333"/>
      <c r="C6783" s="204" t="s">
        <v>88</v>
      </c>
      <c r="D6783" s="215"/>
      <c r="E6783" s="215"/>
      <c r="F6783" s="216"/>
      <c r="G6783" s="216"/>
      <c r="H6783" s="466"/>
      <c r="I6783" s="467">
        <v>0</v>
      </c>
    </row>
    <row r="6784" spans="1:10" ht="15" customHeight="1">
      <c r="A6784" s="333"/>
      <c r="C6784" s="220" t="s">
        <v>89</v>
      </c>
      <c r="D6784" s="221" t="s">
        <v>90</v>
      </c>
      <c r="E6784" s="682"/>
      <c r="F6784" s="222"/>
      <c r="G6784" s="222"/>
      <c r="H6784" s="776"/>
      <c r="I6784" s="777">
        <f>I6783+I6781+I6777</f>
        <v>41266.14</v>
      </c>
    </row>
    <row r="6785" spans="1:10" ht="15" customHeight="1">
      <c r="A6785" s="333"/>
      <c r="C6785" s="227" t="s">
        <v>91</v>
      </c>
      <c r="D6785" s="228" t="s">
        <v>977</v>
      </c>
      <c r="E6785" s="684"/>
      <c r="F6785" s="229"/>
      <c r="G6785" s="313"/>
      <c r="H6785" s="226">
        <f>$M$3</f>
        <v>0.1</v>
      </c>
      <c r="I6785" s="224">
        <f>I6784*H6785</f>
        <v>4126.6140000000005</v>
      </c>
    </row>
    <row r="6786" spans="1:10" ht="15" customHeight="1">
      <c r="A6786" s="333"/>
      <c r="C6786" s="316" t="s">
        <v>93</v>
      </c>
      <c r="D6786" s="317" t="s">
        <v>94</v>
      </c>
      <c r="E6786" s="323"/>
      <c r="F6786" s="244"/>
      <c r="G6786" s="244"/>
      <c r="H6786" s="399"/>
      <c r="I6786" s="303">
        <f>SUM(I6784:I6785)</f>
        <v>45392.754000000001</v>
      </c>
    </row>
    <row r="6787" spans="1:10" ht="15" customHeight="1">
      <c r="A6787" s="333"/>
      <c r="C6787" s="942"/>
      <c r="D6787" s="581"/>
      <c r="E6787" s="581"/>
      <c r="F6787" s="581"/>
      <c r="G6787" s="581"/>
      <c r="H6787" s="581"/>
      <c r="I6787" s="582"/>
    </row>
    <row r="6788" spans="1:10" ht="15" customHeight="1">
      <c r="A6788" s="333"/>
      <c r="C6788" s="1086" t="s">
        <v>1879</v>
      </c>
      <c r="D6788" s="670" t="s">
        <v>1880</v>
      </c>
      <c r="E6788" s="675"/>
      <c r="F6788" s="668"/>
      <c r="G6788" s="668"/>
      <c r="H6788" s="669"/>
      <c r="I6788" s="188">
        <f>ROUNDDOWN(I6804,-2)</f>
        <v>253000</v>
      </c>
    </row>
    <row r="6789" spans="1:10" ht="15" customHeight="1">
      <c r="A6789" s="333"/>
      <c r="C6789" s="189" t="s">
        <v>65</v>
      </c>
      <c r="D6789" s="190" t="s">
        <v>66</v>
      </c>
      <c r="E6789" s="190"/>
      <c r="F6789" s="190" t="s">
        <v>669</v>
      </c>
      <c r="G6789" s="190" t="s">
        <v>67</v>
      </c>
      <c r="H6789" s="190" t="s">
        <v>670</v>
      </c>
      <c r="I6789" s="482" t="s">
        <v>671</v>
      </c>
    </row>
    <row r="6790" spans="1:10" ht="15" customHeight="1">
      <c r="A6790" s="333"/>
      <c r="C6790" s="193" t="s">
        <v>69</v>
      </c>
      <c r="D6790" s="194" t="s">
        <v>672</v>
      </c>
      <c r="E6790" s="194"/>
      <c r="F6790" s="717"/>
      <c r="G6790" s="717"/>
      <c r="H6790" s="717"/>
      <c r="I6790" s="591"/>
    </row>
    <row r="6791" spans="1:10" ht="15" customHeight="1">
      <c r="A6791" s="333"/>
      <c r="C6791" s="199">
        <v>1</v>
      </c>
      <c r="D6791" s="195" t="s">
        <v>8</v>
      </c>
      <c r="E6791" s="195"/>
      <c r="F6791" s="200" t="s">
        <v>10</v>
      </c>
      <c r="G6791" s="201">
        <v>0.1</v>
      </c>
      <c r="H6791" s="62">
        <v>176000</v>
      </c>
      <c r="I6791" s="203">
        <f>G6791*H6791</f>
        <v>17600</v>
      </c>
    </row>
    <row r="6792" spans="1:10" ht="15" customHeight="1">
      <c r="A6792" s="333"/>
      <c r="B6792" s="113"/>
      <c r="C6792" s="199">
        <v>2</v>
      </c>
      <c r="D6792" s="195" t="s">
        <v>159</v>
      </c>
      <c r="E6792" s="195"/>
      <c r="F6792" s="200" t="s">
        <v>10</v>
      </c>
      <c r="G6792" s="201">
        <v>1</v>
      </c>
      <c r="H6792" s="62">
        <v>186000</v>
      </c>
      <c r="I6792" s="203">
        <f>G6792*H6792</f>
        <v>186000</v>
      </c>
      <c r="J6792" s="47"/>
    </row>
    <row r="6793" spans="1:10" ht="15" customHeight="1">
      <c r="A6793" s="333"/>
      <c r="C6793" s="199">
        <v>3</v>
      </c>
      <c r="D6793" s="195" t="s">
        <v>119</v>
      </c>
      <c r="E6793" s="195"/>
      <c r="F6793" s="200" t="s">
        <v>10</v>
      </c>
      <c r="G6793" s="201">
        <v>0.1</v>
      </c>
      <c r="H6793" s="62">
        <v>196000</v>
      </c>
      <c r="I6793" s="203">
        <f>G6793*H6793</f>
        <v>19600</v>
      </c>
    </row>
    <row r="6794" spans="1:10" ht="15" customHeight="1">
      <c r="A6794" s="333"/>
      <c r="C6794" s="199">
        <v>4</v>
      </c>
      <c r="D6794" s="195" t="s">
        <v>31</v>
      </c>
      <c r="E6794" s="195"/>
      <c r="F6794" s="200" t="s">
        <v>10</v>
      </c>
      <c r="G6794" s="201">
        <v>3.3300000000000003E-2</v>
      </c>
      <c r="H6794" s="62">
        <v>206000</v>
      </c>
      <c r="I6794" s="203">
        <f>G6794*H6794</f>
        <v>6859.8000000000011</v>
      </c>
    </row>
    <row r="6795" spans="1:10" ht="15" customHeight="1">
      <c r="A6795" s="333"/>
      <c r="C6795" s="204" t="s">
        <v>708</v>
      </c>
      <c r="D6795" s="215"/>
      <c r="E6795" s="215"/>
      <c r="F6795" s="216"/>
      <c r="G6795" s="653"/>
      <c r="H6795" s="654"/>
      <c r="I6795" s="208">
        <f>SUM(I6791:I6794)</f>
        <v>230059.8</v>
      </c>
    </row>
    <row r="6796" spans="1:10" ht="15" customHeight="1">
      <c r="A6796" s="333"/>
      <c r="C6796" s="193" t="s">
        <v>72</v>
      </c>
      <c r="D6796" s="194" t="s">
        <v>73</v>
      </c>
      <c r="E6796" s="194"/>
      <c r="F6796" s="196"/>
      <c r="G6796" s="196"/>
      <c r="H6796" s="196"/>
      <c r="I6796" s="464"/>
    </row>
    <row r="6797" spans="1:10" ht="15" customHeight="1">
      <c r="A6797" s="333"/>
      <c r="C6797" s="199">
        <v>1</v>
      </c>
      <c r="D6797" s="213" t="s">
        <v>1881</v>
      </c>
      <c r="E6797" s="213"/>
      <c r="F6797" s="416" t="s">
        <v>664</v>
      </c>
      <c r="G6797" s="326">
        <v>1.2</v>
      </c>
      <c r="H6797" s="202">
        <v>1</v>
      </c>
      <c r="I6797" s="203">
        <f>G6797*H6797</f>
        <v>1.2</v>
      </c>
    </row>
    <row r="6798" spans="1:10" ht="15" customHeight="1">
      <c r="A6798" s="333"/>
      <c r="C6798" s="199">
        <v>2</v>
      </c>
      <c r="D6798" s="195" t="s">
        <v>331</v>
      </c>
      <c r="E6798" s="195"/>
      <c r="F6798" s="200" t="s">
        <v>120</v>
      </c>
      <c r="G6798" s="326">
        <v>0.02</v>
      </c>
      <c r="H6798" s="202">
        <v>1</v>
      </c>
      <c r="I6798" s="203">
        <f>G6798*H6798</f>
        <v>0.02</v>
      </c>
    </row>
    <row r="6799" spans="1:10" ht="15" customHeight="1">
      <c r="A6799" s="333"/>
      <c r="C6799" s="204" t="s">
        <v>85</v>
      </c>
      <c r="D6799" s="215"/>
      <c r="E6799" s="215"/>
      <c r="F6799" s="216"/>
      <c r="G6799" s="216"/>
      <c r="H6799" s="466"/>
      <c r="I6799" s="208">
        <f>SUM(I6797:I6798)</f>
        <v>1.22</v>
      </c>
    </row>
    <row r="6800" spans="1:10" ht="15" customHeight="1">
      <c r="A6800" s="333"/>
      <c r="C6800" s="193" t="s">
        <v>86</v>
      </c>
      <c r="D6800" s="194" t="s">
        <v>87</v>
      </c>
      <c r="E6800" s="194"/>
      <c r="F6800" s="196"/>
      <c r="G6800" s="196"/>
      <c r="H6800" s="196"/>
      <c r="I6800" s="464"/>
    </row>
    <row r="6801" spans="1:10" ht="15" customHeight="1">
      <c r="A6801" s="333"/>
      <c r="C6801" s="204" t="s">
        <v>88</v>
      </c>
      <c r="D6801" s="215"/>
      <c r="E6801" s="215"/>
      <c r="F6801" s="216"/>
      <c r="G6801" s="216"/>
      <c r="H6801" s="466"/>
      <c r="I6801" s="467">
        <v>0</v>
      </c>
    </row>
    <row r="6802" spans="1:10" ht="15" customHeight="1">
      <c r="A6802" s="333"/>
      <c r="C6802" s="220" t="s">
        <v>89</v>
      </c>
      <c r="D6802" s="221" t="s">
        <v>90</v>
      </c>
      <c r="E6802" s="682"/>
      <c r="F6802" s="222"/>
      <c r="G6802" s="222"/>
      <c r="H6802" s="776"/>
      <c r="I6802" s="777">
        <f>I6801+I6799+I6795</f>
        <v>230061.02</v>
      </c>
    </row>
    <row r="6803" spans="1:10" ht="15" customHeight="1">
      <c r="A6803" s="333"/>
      <c r="C6803" s="227" t="s">
        <v>91</v>
      </c>
      <c r="D6803" s="228" t="s">
        <v>977</v>
      </c>
      <c r="E6803" s="684"/>
      <c r="F6803" s="229"/>
      <c r="G6803" s="313"/>
      <c r="H6803" s="226">
        <f>$M$3</f>
        <v>0.1</v>
      </c>
      <c r="I6803" s="224">
        <f>I6802*H6803</f>
        <v>23006.101999999999</v>
      </c>
    </row>
    <row r="6804" spans="1:10" ht="15" customHeight="1">
      <c r="A6804" s="333"/>
      <c r="C6804" s="316" t="s">
        <v>93</v>
      </c>
      <c r="D6804" s="317" t="s">
        <v>94</v>
      </c>
      <c r="E6804" s="323"/>
      <c r="F6804" s="244"/>
      <c r="G6804" s="244"/>
      <c r="H6804" s="399"/>
      <c r="I6804" s="303">
        <f>SUM(I6802:I6803)</f>
        <v>253067.12199999997</v>
      </c>
    </row>
    <row r="6805" spans="1:10" ht="15" customHeight="1">
      <c r="A6805" s="333"/>
      <c r="C6805" s="942"/>
      <c r="D6805" s="581"/>
      <c r="E6805" s="581"/>
      <c r="F6805" s="581"/>
      <c r="G6805" s="581"/>
      <c r="H6805" s="581"/>
      <c r="I6805" s="582"/>
    </row>
    <row r="6806" spans="1:10" ht="15" customHeight="1">
      <c r="A6806" s="333"/>
      <c r="C6806" s="590" t="s">
        <v>1882</v>
      </c>
      <c r="D6806" s="675" t="s">
        <v>1883</v>
      </c>
      <c r="E6806" s="675"/>
      <c r="F6806" s="668"/>
      <c r="G6806" s="668"/>
      <c r="H6806" s="668"/>
      <c r="I6806" s="188">
        <f>ROUNDDOWN(I6822,-2)</f>
        <v>82600</v>
      </c>
    </row>
    <row r="6807" spans="1:10" ht="15" customHeight="1">
      <c r="A6807" s="333"/>
      <c r="C6807" s="189" t="s">
        <v>65</v>
      </c>
      <c r="D6807" s="190" t="s">
        <v>66</v>
      </c>
      <c r="E6807" s="190"/>
      <c r="F6807" s="190" t="s">
        <v>669</v>
      </c>
      <c r="G6807" s="190" t="s">
        <v>67</v>
      </c>
      <c r="H6807" s="190" t="s">
        <v>670</v>
      </c>
      <c r="I6807" s="482" t="s">
        <v>671</v>
      </c>
    </row>
    <row r="6808" spans="1:10" ht="15" customHeight="1">
      <c r="A6808" s="333"/>
      <c r="C6808" s="193" t="s">
        <v>69</v>
      </c>
      <c r="D6808" s="194" t="s">
        <v>672</v>
      </c>
      <c r="E6808" s="194"/>
      <c r="F6808" s="717"/>
      <c r="G6808" s="717"/>
      <c r="H6808" s="717"/>
      <c r="I6808" s="591"/>
    </row>
    <row r="6809" spans="1:10" ht="15" customHeight="1">
      <c r="A6809" s="333"/>
      <c r="C6809" s="199">
        <v>1</v>
      </c>
      <c r="D6809" s="195" t="s">
        <v>8</v>
      </c>
      <c r="E6809" s="195"/>
      <c r="F6809" s="200" t="s">
        <v>10</v>
      </c>
      <c r="G6809" s="201">
        <v>0.125</v>
      </c>
      <c r="H6809" s="62">
        <v>176000</v>
      </c>
      <c r="I6809" s="203">
        <f>G6809*H6809</f>
        <v>22000</v>
      </c>
    </row>
    <row r="6810" spans="1:10" ht="15" customHeight="1">
      <c r="A6810" s="333"/>
      <c r="B6810" s="334"/>
      <c r="C6810" s="199">
        <v>2</v>
      </c>
      <c r="D6810" s="195" t="s">
        <v>159</v>
      </c>
      <c r="E6810" s="195"/>
      <c r="F6810" s="200" t="s">
        <v>10</v>
      </c>
      <c r="G6810" s="201">
        <v>0.25</v>
      </c>
      <c r="H6810" s="62">
        <v>186000</v>
      </c>
      <c r="I6810" s="203">
        <f>G6810*H6810</f>
        <v>46500</v>
      </c>
    </row>
    <row r="6811" spans="1:10" ht="15" customHeight="1">
      <c r="A6811" s="333"/>
      <c r="B6811" s="113"/>
      <c r="C6811" s="199">
        <v>3</v>
      </c>
      <c r="D6811" s="195" t="s">
        <v>119</v>
      </c>
      <c r="E6811" s="195"/>
      <c r="F6811" s="200" t="s">
        <v>10</v>
      </c>
      <c r="G6811" s="201">
        <v>2.5000000000000001E-2</v>
      </c>
      <c r="H6811" s="62">
        <v>196000</v>
      </c>
      <c r="I6811" s="203">
        <f>G6811*H6811</f>
        <v>4900</v>
      </c>
      <c r="J6811" s="47"/>
    </row>
    <row r="6812" spans="1:10" ht="15" customHeight="1">
      <c r="A6812" s="333"/>
      <c r="C6812" s="199">
        <v>4</v>
      </c>
      <c r="D6812" s="195" t="s">
        <v>31</v>
      </c>
      <c r="E6812" s="195"/>
      <c r="F6812" s="200" t="s">
        <v>10</v>
      </c>
      <c r="G6812" s="201">
        <v>8.3000000000000001E-3</v>
      </c>
      <c r="H6812" s="62">
        <v>206000</v>
      </c>
      <c r="I6812" s="203">
        <f>G6812*H6812</f>
        <v>1709.8</v>
      </c>
    </row>
    <row r="6813" spans="1:10" ht="15" customHeight="1">
      <c r="A6813" s="333"/>
      <c r="C6813" s="204" t="s">
        <v>708</v>
      </c>
      <c r="D6813" s="215"/>
      <c r="E6813" s="215"/>
      <c r="F6813" s="216"/>
      <c r="G6813" s="653"/>
      <c r="H6813" s="654"/>
      <c r="I6813" s="208">
        <f>SUM(I6809:I6812)</f>
        <v>75109.8</v>
      </c>
    </row>
    <row r="6814" spans="1:10" ht="15" customHeight="1">
      <c r="A6814" s="333"/>
      <c r="C6814" s="193" t="s">
        <v>72</v>
      </c>
      <c r="D6814" s="194" t="s">
        <v>73</v>
      </c>
      <c r="E6814" s="194"/>
      <c r="F6814" s="196"/>
      <c r="G6814" s="196"/>
      <c r="H6814" s="196"/>
      <c r="I6814" s="464"/>
    </row>
    <row r="6815" spans="1:10" ht="15" customHeight="1">
      <c r="A6815" s="333"/>
      <c r="C6815" s="199">
        <v>1</v>
      </c>
      <c r="D6815" s="213" t="s">
        <v>1878</v>
      </c>
      <c r="E6815" s="213"/>
      <c r="F6815" s="416" t="s">
        <v>664</v>
      </c>
      <c r="G6815" s="326">
        <v>0.4</v>
      </c>
      <c r="H6815" s="202">
        <v>1</v>
      </c>
      <c r="I6815" s="203">
        <f>G6815*H6815</f>
        <v>0.4</v>
      </c>
    </row>
    <row r="6816" spans="1:10" ht="15" customHeight="1">
      <c r="A6816" s="333"/>
      <c r="C6816" s="199">
        <v>2</v>
      </c>
      <c r="D6816" s="195" t="s">
        <v>1766</v>
      </c>
      <c r="E6816" s="195"/>
      <c r="F6816" s="200" t="s">
        <v>120</v>
      </c>
      <c r="G6816" s="326">
        <v>0.05</v>
      </c>
      <c r="H6816" s="202">
        <v>1</v>
      </c>
      <c r="I6816" s="203">
        <f>G6816*H6816</f>
        <v>0.05</v>
      </c>
    </row>
    <row r="6817" spans="1:10" ht="15" customHeight="1">
      <c r="A6817" s="333"/>
      <c r="C6817" s="204" t="s">
        <v>85</v>
      </c>
      <c r="D6817" s="215"/>
      <c r="E6817" s="215"/>
      <c r="F6817" s="216"/>
      <c r="G6817" s="216"/>
      <c r="H6817" s="466"/>
      <c r="I6817" s="208">
        <f>SUM(I6815:I6816)</f>
        <v>0.45</v>
      </c>
    </row>
    <row r="6818" spans="1:10" ht="15" customHeight="1">
      <c r="A6818" s="333"/>
      <c r="C6818" s="193" t="s">
        <v>86</v>
      </c>
      <c r="D6818" s="194" t="s">
        <v>87</v>
      </c>
      <c r="E6818" s="194"/>
      <c r="F6818" s="196"/>
      <c r="G6818" s="196"/>
      <c r="H6818" s="196"/>
      <c r="I6818" s="464"/>
    </row>
    <row r="6819" spans="1:10" ht="15" customHeight="1">
      <c r="A6819" s="333"/>
      <c r="C6819" s="204" t="s">
        <v>88</v>
      </c>
      <c r="D6819" s="215"/>
      <c r="E6819" s="215"/>
      <c r="F6819" s="216"/>
      <c r="G6819" s="216"/>
      <c r="H6819" s="466"/>
      <c r="I6819" s="467">
        <v>0</v>
      </c>
    </row>
    <row r="6820" spans="1:10" ht="15" customHeight="1">
      <c r="A6820" s="333"/>
      <c r="C6820" s="220" t="s">
        <v>89</v>
      </c>
      <c r="D6820" s="221" t="s">
        <v>90</v>
      </c>
      <c r="E6820" s="682"/>
      <c r="F6820" s="222"/>
      <c r="G6820" s="222"/>
      <c r="H6820" s="776"/>
      <c r="I6820" s="777">
        <f>I6819+I6817+I6813</f>
        <v>75110.25</v>
      </c>
    </row>
    <row r="6821" spans="1:10" ht="15" customHeight="1">
      <c r="A6821" s="333"/>
      <c r="C6821" s="227" t="s">
        <v>91</v>
      </c>
      <c r="D6821" s="228" t="s">
        <v>977</v>
      </c>
      <c r="E6821" s="684"/>
      <c r="F6821" s="229"/>
      <c r="G6821" s="313"/>
      <c r="H6821" s="226">
        <f>$M$3</f>
        <v>0.1</v>
      </c>
      <c r="I6821" s="224">
        <f>I6820*H6821</f>
        <v>7511.0250000000005</v>
      </c>
    </row>
    <row r="6822" spans="1:10" ht="15" customHeight="1">
      <c r="A6822" s="333"/>
      <c r="C6822" s="316" t="s">
        <v>93</v>
      </c>
      <c r="D6822" s="317" t="s">
        <v>94</v>
      </c>
      <c r="E6822" s="323"/>
      <c r="F6822" s="244"/>
      <c r="G6822" s="244"/>
      <c r="H6822" s="399"/>
      <c r="I6822" s="303">
        <f>SUM(I6820:I6821)</f>
        <v>82621.274999999994</v>
      </c>
    </row>
    <row r="6823" spans="1:10" ht="15" customHeight="1">
      <c r="A6823" s="333"/>
      <c r="C6823" s="942"/>
      <c r="D6823" s="581"/>
      <c r="E6823" s="581"/>
      <c r="F6823" s="581"/>
      <c r="G6823" s="581"/>
      <c r="H6823" s="581"/>
      <c r="I6823" s="582"/>
    </row>
    <row r="6824" spans="1:10" ht="15" customHeight="1">
      <c r="A6824" s="333"/>
      <c r="C6824" s="590" t="s">
        <v>1884</v>
      </c>
      <c r="D6824" s="670" t="s">
        <v>1885</v>
      </c>
      <c r="E6824" s="675"/>
      <c r="F6824" s="668"/>
      <c r="G6824" s="668"/>
      <c r="H6824" s="668"/>
      <c r="I6824" s="188">
        <f>ROUNDDOWN(I6841,-2)</f>
        <v>82600</v>
      </c>
    </row>
    <row r="6825" spans="1:10" ht="15" customHeight="1">
      <c r="A6825" s="333"/>
      <c r="C6825" s="189" t="s">
        <v>65</v>
      </c>
      <c r="D6825" s="190" t="s">
        <v>66</v>
      </c>
      <c r="E6825" s="190"/>
      <c r="F6825" s="190" t="s">
        <v>669</v>
      </c>
      <c r="G6825" s="190" t="s">
        <v>67</v>
      </c>
      <c r="H6825" s="190" t="s">
        <v>670</v>
      </c>
      <c r="I6825" s="482" t="s">
        <v>671</v>
      </c>
    </row>
    <row r="6826" spans="1:10" ht="15" customHeight="1">
      <c r="A6826" s="333"/>
      <c r="B6826" s="113"/>
      <c r="C6826" s="193" t="s">
        <v>69</v>
      </c>
      <c r="D6826" s="194" t="s">
        <v>672</v>
      </c>
      <c r="E6826" s="194"/>
      <c r="F6826" s="717"/>
      <c r="G6826" s="717"/>
      <c r="H6826" s="717"/>
      <c r="I6826" s="591"/>
      <c r="J6826" s="47"/>
    </row>
    <row r="6827" spans="1:10" ht="15" customHeight="1">
      <c r="A6827" s="333"/>
      <c r="C6827" s="199">
        <v>1</v>
      </c>
      <c r="D6827" s="195" t="s">
        <v>8</v>
      </c>
      <c r="E6827" s="195"/>
      <c r="F6827" s="200" t="s">
        <v>10</v>
      </c>
      <c r="G6827" s="201">
        <v>0.125</v>
      </c>
      <c r="H6827" s="62">
        <v>176000</v>
      </c>
      <c r="I6827" s="203">
        <f>G6827*H6827</f>
        <v>22000</v>
      </c>
    </row>
    <row r="6828" spans="1:10" ht="15" customHeight="1">
      <c r="A6828" s="333"/>
      <c r="C6828" s="199">
        <v>2</v>
      </c>
      <c r="D6828" s="195" t="s">
        <v>159</v>
      </c>
      <c r="E6828" s="195"/>
      <c r="F6828" s="200" t="s">
        <v>10</v>
      </c>
      <c r="G6828" s="201">
        <v>0.25</v>
      </c>
      <c r="H6828" s="62">
        <v>186000</v>
      </c>
      <c r="I6828" s="203">
        <f>G6828*H6828</f>
        <v>46500</v>
      </c>
    </row>
    <row r="6829" spans="1:10" ht="15" customHeight="1">
      <c r="A6829" s="333"/>
      <c r="C6829" s="199">
        <v>3</v>
      </c>
      <c r="D6829" s="195" t="s">
        <v>119</v>
      </c>
      <c r="E6829" s="195"/>
      <c r="F6829" s="200" t="s">
        <v>10</v>
      </c>
      <c r="G6829" s="201">
        <v>2.5000000000000001E-2</v>
      </c>
      <c r="H6829" s="62">
        <v>196000</v>
      </c>
      <c r="I6829" s="203">
        <f>G6829*H6829</f>
        <v>4900</v>
      </c>
    </row>
    <row r="6830" spans="1:10" ht="15" customHeight="1">
      <c r="A6830" s="333"/>
      <c r="C6830" s="199">
        <v>4</v>
      </c>
      <c r="D6830" s="195" t="s">
        <v>31</v>
      </c>
      <c r="E6830" s="195"/>
      <c r="F6830" s="200" t="s">
        <v>10</v>
      </c>
      <c r="G6830" s="201">
        <v>8.3000000000000001E-3</v>
      </c>
      <c r="H6830" s="62">
        <v>206000</v>
      </c>
      <c r="I6830" s="203">
        <f>G6830*H6830</f>
        <v>1709.8</v>
      </c>
    </row>
    <row r="6831" spans="1:10" ht="15" customHeight="1">
      <c r="A6831" s="333"/>
      <c r="C6831" s="204" t="s">
        <v>708</v>
      </c>
      <c r="D6831" s="215"/>
      <c r="E6831" s="215"/>
      <c r="F6831" s="216"/>
      <c r="G6831" s="653"/>
      <c r="H6831" s="654"/>
      <c r="I6831" s="208">
        <f>SUM(I6827:I6830)</f>
        <v>75109.8</v>
      </c>
    </row>
    <row r="6832" spans="1:10" ht="15" customHeight="1">
      <c r="A6832" s="333"/>
      <c r="C6832" s="193" t="s">
        <v>72</v>
      </c>
      <c r="D6832" s="194" t="s">
        <v>73</v>
      </c>
      <c r="E6832" s="194"/>
      <c r="F6832" s="196"/>
      <c r="G6832" s="196"/>
      <c r="H6832" s="196"/>
      <c r="I6832" s="464"/>
    </row>
    <row r="6833" spans="1:10" ht="15" customHeight="1">
      <c r="A6833" s="333"/>
      <c r="C6833" s="700" t="s">
        <v>674</v>
      </c>
      <c r="D6833" s="213" t="s">
        <v>343</v>
      </c>
      <c r="E6833" s="213"/>
      <c r="F6833" s="416" t="s">
        <v>193</v>
      </c>
      <c r="G6833" s="201">
        <v>2</v>
      </c>
      <c r="H6833" s="202">
        <v>1</v>
      </c>
      <c r="I6833" s="203">
        <f>G6833*H6833</f>
        <v>2</v>
      </c>
    </row>
    <row r="6834" spans="1:10" ht="15" customHeight="1">
      <c r="A6834" s="333"/>
      <c r="C6834" s="700" t="s">
        <v>676</v>
      </c>
      <c r="D6834" s="195" t="s">
        <v>1766</v>
      </c>
      <c r="E6834" s="195"/>
      <c r="F6834" s="416" t="s">
        <v>120</v>
      </c>
      <c r="G6834" s="201">
        <v>0.05</v>
      </c>
      <c r="H6834" s="202">
        <v>1</v>
      </c>
      <c r="I6834" s="203">
        <f>G6834*H6834</f>
        <v>0.05</v>
      </c>
    </row>
    <row r="6835" spans="1:10" ht="15" customHeight="1">
      <c r="A6835" s="333"/>
      <c r="C6835" s="700" t="s">
        <v>679</v>
      </c>
      <c r="D6835" s="195" t="s">
        <v>1886</v>
      </c>
      <c r="E6835" s="195"/>
      <c r="F6835" s="200" t="s">
        <v>79</v>
      </c>
      <c r="G6835" s="201">
        <v>3.5000000000000001E-3</v>
      </c>
      <c r="H6835" s="202">
        <v>1</v>
      </c>
      <c r="I6835" s="203">
        <f>G6835*H6835</f>
        <v>3.5000000000000001E-3</v>
      </c>
    </row>
    <row r="6836" spans="1:10" ht="15" customHeight="1">
      <c r="A6836" s="333"/>
      <c r="C6836" s="204" t="s">
        <v>85</v>
      </c>
      <c r="D6836" s="215"/>
      <c r="E6836" s="215"/>
      <c r="F6836" s="216"/>
      <c r="G6836" s="216"/>
      <c r="H6836" s="466"/>
      <c r="I6836" s="208">
        <f>SUM(I6833:I6835)</f>
        <v>2.0534999999999997</v>
      </c>
    </row>
    <row r="6837" spans="1:10" ht="15" customHeight="1">
      <c r="A6837" s="333"/>
      <c r="C6837" s="193" t="s">
        <v>86</v>
      </c>
      <c r="D6837" s="194" t="s">
        <v>87</v>
      </c>
      <c r="E6837" s="194"/>
      <c r="F6837" s="196"/>
      <c r="G6837" s="196"/>
      <c r="H6837" s="196"/>
      <c r="I6837" s="464"/>
    </row>
    <row r="6838" spans="1:10" ht="15" customHeight="1">
      <c r="A6838" s="333"/>
      <c r="C6838" s="204" t="s">
        <v>88</v>
      </c>
      <c r="D6838" s="215"/>
      <c r="E6838" s="215"/>
      <c r="F6838" s="216"/>
      <c r="G6838" s="216"/>
      <c r="H6838" s="466"/>
      <c r="I6838" s="467">
        <v>0</v>
      </c>
    </row>
    <row r="6839" spans="1:10" ht="15" customHeight="1">
      <c r="A6839" s="333"/>
      <c r="C6839" s="220" t="s">
        <v>89</v>
      </c>
      <c r="D6839" s="221" t="s">
        <v>90</v>
      </c>
      <c r="E6839" s="682"/>
      <c r="F6839" s="222"/>
      <c r="G6839" s="222"/>
      <c r="H6839" s="776"/>
      <c r="I6839" s="777">
        <f>I6838+I6836+I6831</f>
        <v>75111.853499999997</v>
      </c>
    </row>
    <row r="6840" spans="1:10" ht="15" customHeight="1">
      <c r="A6840" s="333"/>
      <c r="C6840" s="227" t="s">
        <v>91</v>
      </c>
      <c r="D6840" s="228" t="s">
        <v>977</v>
      </c>
      <c r="E6840" s="684"/>
      <c r="F6840" s="229"/>
      <c r="G6840" s="313"/>
      <c r="H6840" s="226">
        <f>$M$3</f>
        <v>0.1</v>
      </c>
      <c r="I6840" s="224">
        <f>I6839*H6840</f>
        <v>7511.1853499999997</v>
      </c>
    </row>
    <row r="6841" spans="1:10" ht="15" customHeight="1">
      <c r="A6841" s="333"/>
      <c r="B6841" s="113"/>
      <c r="C6841" s="316" t="s">
        <v>93</v>
      </c>
      <c r="D6841" s="317" t="s">
        <v>94</v>
      </c>
      <c r="E6841" s="323"/>
      <c r="F6841" s="244"/>
      <c r="G6841" s="244"/>
      <c r="H6841" s="399"/>
      <c r="I6841" s="303">
        <f>SUM(I6839:I6840)</f>
        <v>82623.038849999997</v>
      </c>
      <c r="J6841" s="47"/>
    </row>
    <row r="6842" spans="1:10" ht="15" customHeight="1">
      <c r="A6842" s="333"/>
      <c r="C6842" s="942"/>
      <c r="D6842" s="581"/>
      <c r="E6842" s="581"/>
      <c r="F6842" s="581"/>
      <c r="G6842" s="581"/>
      <c r="H6842" s="581"/>
      <c r="I6842" s="582"/>
    </row>
    <row r="6843" spans="1:10" ht="15" customHeight="1">
      <c r="A6843" s="333"/>
      <c r="C6843" s="579" t="s">
        <v>1887</v>
      </c>
      <c r="D6843" s="667" t="s">
        <v>1888</v>
      </c>
      <c r="E6843" s="670"/>
      <c r="F6843" s="1082"/>
      <c r="G6843" s="668"/>
      <c r="H6843" s="669"/>
      <c r="I6843" s="188">
        <f>ROUNDDOWN(I6859,-2)</f>
        <v>83400</v>
      </c>
    </row>
    <row r="6844" spans="1:10" ht="15" customHeight="1">
      <c r="A6844" s="333"/>
      <c r="C6844" s="189" t="s">
        <v>65</v>
      </c>
      <c r="D6844" s="190" t="s">
        <v>66</v>
      </c>
      <c r="E6844" s="190"/>
      <c r="F6844" s="190" t="s">
        <v>669</v>
      </c>
      <c r="G6844" s="190" t="s">
        <v>67</v>
      </c>
      <c r="H6844" s="190" t="s">
        <v>670</v>
      </c>
      <c r="I6844" s="482" t="s">
        <v>671</v>
      </c>
    </row>
    <row r="6845" spans="1:10" ht="15" customHeight="1">
      <c r="A6845" s="333"/>
      <c r="C6845" s="193" t="s">
        <v>69</v>
      </c>
      <c r="D6845" s="194" t="s">
        <v>672</v>
      </c>
      <c r="E6845" s="194"/>
      <c r="F6845" s="196"/>
      <c r="G6845" s="196"/>
      <c r="H6845" s="196"/>
      <c r="I6845" s="464"/>
    </row>
    <row r="6846" spans="1:10" ht="15" customHeight="1">
      <c r="A6846" s="333"/>
      <c r="C6846" s="199">
        <v>1</v>
      </c>
      <c r="D6846" s="195" t="s">
        <v>8</v>
      </c>
      <c r="E6846" s="195"/>
      <c r="F6846" s="200" t="s">
        <v>10</v>
      </c>
      <c r="G6846" s="326">
        <v>0.25</v>
      </c>
      <c r="H6846" s="62">
        <v>176000</v>
      </c>
      <c r="I6846" s="203">
        <f>G6846*H6846</f>
        <v>44000</v>
      </c>
    </row>
    <row r="6847" spans="1:10" ht="15" customHeight="1">
      <c r="A6847" s="333"/>
      <c r="C6847" s="199">
        <v>2</v>
      </c>
      <c r="D6847" s="195" t="s">
        <v>159</v>
      </c>
      <c r="E6847" s="195"/>
      <c r="F6847" s="200" t="s">
        <v>10</v>
      </c>
      <c r="G6847" s="326">
        <v>0.15</v>
      </c>
      <c r="H6847" s="62">
        <v>186000</v>
      </c>
      <c r="I6847" s="203">
        <f>G6847*H6847</f>
        <v>27900</v>
      </c>
    </row>
    <row r="6848" spans="1:10" ht="15" customHeight="1">
      <c r="A6848" s="333"/>
      <c r="C6848" s="199">
        <v>3</v>
      </c>
      <c r="D6848" s="195" t="s">
        <v>119</v>
      </c>
      <c r="E6848" s="195"/>
      <c r="F6848" s="200" t="s">
        <v>10</v>
      </c>
      <c r="G6848" s="326">
        <v>1.4999999999999999E-2</v>
      </c>
      <c r="H6848" s="62">
        <v>196000</v>
      </c>
      <c r="I6848" s="203">
        <f>G6848*H6848</f>
        <v>2940</v>
      </c>
    </row>
    <row r="6849" spans="1:10" ht="15" customHeight="1">
      <c r="A6849" s="333"/>
      <c r="C6849" s="199">
        <v>4</v>
      </c>
      <c r="D6849" s="195" t="s">
        <v>31</v>
      </c>
      <c r="E6849" s="195"/>
      <c r="F6849" s="200" t="s">
        <v>10</v>
      </c>
      <c r="G6849" s="326">
        <v>5.0000000000000001E-3</v>
      </c>
      <c r="H6849" s="62">
        <v>206000</v>
      </c>
      <c r="I6849" s="203">
        <f>G6849*H6849</f>
        <v>1030</v>
      </c>
    </row>
    <row r="6850" spans="1:10" ht="15" customHeight="1">
      <c r="A6850" s="333"/>
      <c r="C6850" s="204" t="s">
        <v>708</v>
      </c>
      <c r="D6850" s="215"/>
      <c r="E6850" s="215"/>
      <c r="F6850" s="216"/>
      <c r="G6850" s="653"/>
      <c r="H6850" s="654"/>
      <c r="I6850" s="208">
        <f>SUM(I6846:I6849)</f>
        <v>75870</v>
      </c>
    </row>
    <row r="6851" spans="1:10" ht="15" customHeight="1">
      <c r="A6851" s="333"/>
      <c r="C6851" s="193" t="s">
        <v>72</v>
      </c>
      <c r="D6851" s="194" t="s">
        <v>73</v>
      </c>
      <c r="E6851" s="194"/>
      <c r="F6851" s="196"/>
      <c r="G6851" s="196"/>
      <c r="H6851" s="196"/>
      <c r="I6851" s="464"/>
    </row>
    <row r="6852" spans="1:10" ht="15" customHeight="1">
      <c r="A6852" s="333"/>
      <c r="C6852" s="700" t="s">
        <v>674</v>
      </c>
      <c r="D6852" s="213" t="s">
        <v>345</v>
      </c>
      <c r="E6852" s="213"/>
      <c r="F6852" s="416" t="s">
        <v>193</v>
      </c>
      <c r="G6852" s="326">
        <v>1.1000000000000001</v>
      </c>
      <c r="H6852" s="202">
        <v>1</v>
      </c>
      <c r="I6852" s="203">
        <f>G6852*H6852</f>
        <v>1.1000000000000001</v>
      </c>
    </row>
    <row r="6853" spans="1:10" ht="15" customHeight="1">
      <c r="A6853" s="333"/>
      <c r="C6853" s="700" t="s">
        <v>676</v>
      </c>
      <c r="D6853" s="195" t="s">
        <v>1814</v>
      </c>
      <c r="E6853" s="195"/>
      <c r="F6853" s="416" t="s">
        <v>120</v>
      </c>
      <c r="G6853" s="326">
        <v>0.05</v>
      </c>
      <c r="H6853" s="202">
        <v>1</v>
      </c>
      <c r="I6853" s="203">
        <f>G6853*H6853</f>
        <v>0.05</v>
      </c>
    </row>
    <row r="6854" spans="1:10" ht="15" customHeight="1">
      <c r="A6854" s="333"/>
      <c r="C6854" s="204" t="s">
        <v>85</v>
      </c>
      <c r="D6854" s="215"/>
      <c r="E6854" s="215"/>
      <c r="F6854" s="216"/>
      <c r="G6854" s="216"/>
      <c r="H6854" s="466"/>
      <c r="I6854" s="208">
        <f>SUM(I6852:I6853)</f>
        <v>1.1500000000000001</v>
      </c>
    </row>
    <row r="6855" spans="1:10" ht="15" customHeight="1">
      <c r="A6855" s="333"/>
      <c r="C6855" s="193" t="s">
        <v>86</v>
      </c>
      <c r="D6855" s="194" t="s">
        <v>87</v>
      </c>
      <c r="E6855" s="194"/>
      <c r="F6855" s="196"/>
      <c r="G6855" s="196"/>
      <c r="H6855" s="196"/>
      <c r="I6855" s="464"/>
    </row>
    <row r="6856" spans="1:10" ht="15" customHeight="1">
      <c r="A6856" s="333"/>
      <c r="B6856" s="113"/>
      <c r="C6856" s="204" t="s">
        <v>88</v>
      </c>
      <c r="D6856" s="215"/>
      <c r="E6856" s="215"/>
      <c r="F6856" s="216"/>
      <c r="G6856" s="216"/>
      <c r="H6856" s="466"/>
      <c r="I6856" s="467">
        <v>0</v>
      </c>
      <c r="J6856" s="47"/>
    </row>
    <row r="6857" spans="1:10" ht="15" customHeight="1">
      <c r="A6857" s="333"/>
      <c r="C6857" s="220" t="s">
        <v>89</v>
      </c>
      <c r="D6857" s="221" t="s">
        <v>90</v>
      </c>
      <c r="E6857" s="682"/>
      <c r="F6857" s="222"/>
      <c r="G6857" s="222"/>
      <c r="H6857" s="776"/>
      <c r="I6857" s="777">
        <f>I6856+I6854+I6850</f>
        <v>75871.149999999994</v>
      </c>
    </row>
    <row r="6858" spans="1:10" ht="15" customHeight="1">
      <c r="A6858" s="333"/>
      <c r="C6858" s="227" t="s">
        <v>91</v>
      </c>
      <c r="D6858" s="228" t="s">
        <v>977</v>
      </c>
      <c r="E6858" s="684"/>
      <c r="F6858" s="229"/>
      <c r="G6858" s="313"/>
      <c r="H6858" s="226">
        <f>$M$3</f>
        <v>0.1</v>
      </c>
      <c r="I6858" s="224">
        <f>I6857*H6858</f>
        <v>7587.1149999999998</v>
      </c>
    </row>
    <row r="6859" spans="1:10" ht="15" customHeight="1">
      <c r="A6859" s="333"/>
      <c r="C6859" s="316" t="s">
        <v>93</v>
      </c>
      <c r="D6859" s="317" t="s">
        <v>94</v>
      </c>
      <c r="E6859" s="323"/>
      <c r="F6859" s="244"/>
      <c r="G6859" s="244"/>
      <c r="H6859" s="399"/>
      <c r="I6859" s="303">
        <f>SUM(I6857:I6858)</f>
        <v>83458.264999999999</v>
      </c>
    </row>
    <row r="6860" spans="1:10" ht="15" customHeight="1">
      <c r="A6860" s="333"/>
      <c r="C6860" s="942"/>
      <c r="D6860" s="581"/>
      <c r="E6860" s="581"/>
      <c r="F6860" s="581"/>
      <c r="G6860" s="581"/>
      <c r="H6860" s="581"/>
      <c r="I6860" s="582"/>
    </row>
    <row r="6861" spans="1:10" ht="15" customHeight="1">
      <c r="A6861" s="333"/>
      <c r="C6861" s="553" t="s">
        <v>1889</v>
      </c>
      <c r="D6861" s="580" t="s">
        <v>1890</v>
      </c>
      <c r="E6861" s="580"/>
      <c r="F6861" s="581"/>
      <c r="G6861" s="581"/>
      <c r="H6861" s="581"/>
      <c r="I6861" s="582"/>
    </row>
    <row r="6862" spans="1:10" ht="15" customHeight="1">
      <c r="A6862" s="333"/>
      <c r="C6862" s="574" t="s">
        <v>1891</v>
      </c>
      <c r="D6862" s="675" t="s">
        <v>1892</v>
      </c>
      <c r="E6862" s="675"/>
      <c r="F6862" s="1090"/>
      <c r="G6862" s="1090"/>
      <c r="H6862" s="1090"/>
      <c r="I6862" s="188">
        <f>ROUNDDOWN(I6877,-2)</f>
        <v>24800</v>
      </c>
    </row>
    <row r="6863" spans="1:10" ht="15" customHeight="1">
      <c r="A6863" s="333"/>
      <c r="C6863" s="189" t="s">
        <v>65</v>
      </c>
      <c r="D6863" s="190" t="s">
        <v>66</v>
      </c>
      <c r="E6863" s="190"/>
      <c r="F6863" s="190" t="s">
        <v>669</v>
      </c>
      <c r="G6863" s="190" t="s">
        <v>67</v>
      </c>
      <c r="H6863" s="190" t="s">
        <v>670</v>
      </c>
      <c r="I6863" s="482" t="s">
        <v>671</v>
      </c>
    </row>
    <row r="6864" spans="1:10" ht="15" customHeight="1">
      <c r="A6864" s="333"/>
      <c r="C6864" s="193" t="s">
        <v>69</v>
      </c>
      <c r="D6864" s="194" t="s">
        <v>672</v>
      </c>
      <c r="E6864" s="194"/>
      <c r="F6864" s="717"/>
      <c r="G6864" s="717"/>
      <c r="H6864" s="717"/>
      <c r="I6864" s="591"/>
    </row>
    <row r="6865" spans="1:10" ht="15" customHeight="1">
      <c r="A6865" s="333"/>
      <c r="C6865" s="199">
        <v>1</v>
      </c>
      <c r="D6865" s="195" t="s">
        <v>8</v>
      </c>
      <c r="E6865" s="195"/>
      <c r="F6865" s="200" t="s">
        <v>10</v>
      </c>
      <c r="G6865" s="201">
        <v>0.08</v>
      </c>
      <c r="H6865" s="62">
        <v>176000</v>
      </c>
      <c r="I6865" s="203">
        <f>G6865*H6865</f>
        <v>14080</v>
      </c>
    </row>
    <row r="6866" spans="1:10" ht="15" customHeight="1">
      <c r="A6866" s="333"/>
      <c r="C6866" s="199">
        <v>2</v>
      </c>
      <c r="D6866" s="195" t="s">
        <v>159</v>
      </c>
      <c r="E6866" s="195"/>
      <c r="F6866" s="200" t="s">
        <v>10</v>
      </c>
      <c r="G6866" s="201">
        <v>0.04</v>
      </c>
      <c r="H6866" s="62">
        <v>186000</v>
      </c>
      <c r="I6866" s="203">
        <f>G6866*H6866</f>
        <v>7440</v>
      </c>
    </row>
    <row r="6867" spans="1:10" ht="15" customHeight="1">
      <c r="A6867" s="333"/>
      <c r="C6867" s="199">
        <v>3</v>
      </c>
      <c r="D6867" s="195" t="s">
        <v>119</v>
      </c>
      <c r="E6867" s="195"/>
      <c r="F6867" s="200" t="s">
        <v>10</v>
      </c>
      <c r="G6867" s="201">
        <v>4.0000000000000001E-3</v>
      </c>
      <c r="H6867" s="62">
        <v>196000</v>
      </c>
      <c r="I6867" s="203">
        <f>G6867*H6867</f>
        <v>784</v>
      </c>
    </row>
    <row r="6868" spans="1:10" ht="15" customHeight="1">
      <c r="A6868" s="333"/>
      <c r="C6868" s="199">
        <v>4</v>
      </c>
      <c r="D6868" s="195" t="s">
        <v>31</v>
      </c>
      <c r="E6868" s="195"/>
      <c r="F6868" s="200" t="s">
        <v>10</v>
      </c>
      <c r="G6868" s="201">
        <v>1.2999999999999999E-3</v>
      </c>
      <c r="H6868" s="62">
        <v>206000</v>
      </c>
      <c r="I6868" s="203">
        <f>G6868*H6868</f>
        <v>267.8</v>
      </c>
    </row>
    <row r="6869" spans="1:10" ht="15" customHeight="1">
      <c r="A6869" s="333"/>
      <c r="C6869" s="204" t="s">
        <v>708</v>
      </c>
      <c r="D6869" s="215"/>
      <c r="E6869" s="215"/>
      <c r="F6869" s="216"/>
      <c r="G6869" s="653"/>
      <c r="H6869" s="654"/>
      <c r="I6869" s="208">
        <f>SUM(I6865:I6868)</f>
        <v>22571.8</v>
      </c>
    </row>
    <row r="6870" spans="1:10" ht="15" customHeight="1">
      <c r="A6870" s="333"/>
      <c r="C6870" s="193" t="s">
        <v>72</v>
      </c>
      <c r="D6870" s="194" t="s">
        <v>73</v>
      </c>
      <c r="E6870" s="194"/>
      <c r="F6870" s="196"/>
      <c r="G6870" s="555"/>
      <c r="H6870" s="196"/>
      <c r="I6870" s="464"/>
    </row>
    <row r="6871" spans="1:10" ht="15" customHeight="1">
      <c r="A6871" s="333"/>
      <c r="C6871" s="199">
        <v>1</v>
      </c>
      <c r="D6871" s="195" t="s">
        <v>1893</v>
      </c>
      <c r="E6871" s="195"/>
      <c r="F6871" s="200" t="s">
        <v>115</v>
      </c>
      <c r="G6871" s="1091">
        <v>1.1000000000000001</v>
      </c>
      <c r="H6871" s="202">
        <v>1</v>
      </c>
      <c r="I6871" s="203">
        <f>G6871*H6871</f>
        <v>1.1000000000000001</v>
      </c>
    </row>
    <row r="6872" spans="1:10" ht="15" customHeight="1">
      <c r="A6872" s="333"/>
      <c r="C6872" s="204" t="s">
        <v>85</v>
      </c>
      <c r="D6872" s="215"/>
      <c r="E6872" s="215"/>
      <c r="F6872" s="216"/>
      <c r="G6872" s="216"/>
      <c r="H6872" s="466"/>
      <c r="I6872" s="208">
        <f>SUM(I6871)</f>
        <v>1.1000000000000001</v>
      </c>
    </row>
    <row r="6873" spans="1:10" ht="15" customHeight="1">
      <c r="A6873" s="333"/>
      <c r="C6873" s="193" t="s">
        <v>86</v>
      </c>
      <c r="D6873" s="194" t="s">
        <v>87</v>
      </c>
      <c r="E6873" s="194"/>
      <c r="F6873" s="196"/>
      <c r="G6873" s="196"/>
      <c r="H6873" s="196"/>
      <c r="I6873" s="464"/>
    </row>
    <row r="6874" spans="1:10" ht="15" customHeight="1">
      <c r="A6874" s="333"/>
      <c r="C6874" s="204" t="s">
        <v>88</v>
      </c>
      <c r="D6874" s="215"/>
      <c r="E6874" s="215"/>
      <c r="F6874" s="216"/>
      <c r="G6874" s="216"/>
      <c r="H6874" s="466"/>
      <c r="I6874" s="467">
        <v>0</v>
      </c>
    </row>
    <row r="6875" spans="1:10" ht="15" customHeight="1">
      <c r="A6875" s="333"/>
      <c r="C6875" s="220" t="s">
        <v>89</v>
      </c>
      <c r="D6875" s="221" t="s">
        <v>90</v>
      </c>
      <c r="E6875" s="682"/>
      <c r="F6875" s="222"/>
      <c r="G6875" s="222"/>
      <c r="H6875" s="776"/>
      <c r="I6875" s="777">
        <f>I6874+I6872+I6869</f>
        <v>22572.899999999998</v>
      </c>
    </row>
    <row r="6876" spans="1:10" ht="15" customHeight="1">
      <c r="A6876" s="333"/>
      <c r="C6876" s="227" t="s">
        <v>91</v>
      </c>
      <c r="D6876" s="228" t="s">
        <v>977</v>
      </c>
      <c r="E6876" s="684"/>
      <c r="F6876" s="229"/>
      <c r="G6876" s="313"/>
      <c r="H6876" s="226">
        <f>$M$3</f>
        <v>0.1</v>
      </c>
      <c r="I6876" s="224">
        <f>I6875*H6876</f>
        <v>2257.29</v>
      </c>
    </row>
    <row r="6877" spans="1:10" ht="15" customHeight="1">
      <c r="A6877" s="333"/>
      <c r="C6877" s="316" t="s">
        <v>93</v>
      </c>
      <c r="D6877" s="317" t="s">
        <v>94</v>
      </c>
      <c r="E6877" s="323"/>
      <c r="F6877" s="244"/>
      <c r="G6877" s="244"/>
      <c r="H6877" s="399"/>
      <c r="I6877" s="303">
        <f>SUM(I6875:I6876)</f>
        <v>24830.19</v>
      </c>
    </row>
    <row r="6878" spans="1:10" ht="15" customHeight="1">
      <c r="A6878" s="333"/>
      <c r="C6878" s="942"/>
      <c r="D6878" s="581"/>
      <c r="E6878" s="581"/>
      <c r="F6878" s="581"/>
      <c r="G6878" s="581"/>
      <c r="H6878" s="581"/>
      <c r="I6878" s="582"/>
    </row>
    <row r="6879" spans="1:10" ht="15" customHeight="1">
      <c r="A6879" s="333"/>
      <c r="B6879" s="113"/>
      <c r="C6879" s="184" t="s">
        <v>1894</v>
      </c>
      <c r="D6879" s="675" t="s">
        <v>1895</v>
      </c>
      <c r="E6879" s="675"/>
      <c r="F6879" s="1090"/>
      <c r="G6879" s="1090"/>
      <c r="H6879" s="1090"/>
      <c r="I6879" s="188">
        <f>ROUNDDOWN(I6895,-2)</f>
        <v>40700</v>
      </c>
      <c r="J6879" s="47"/>
    </row>
    <row r="6880" spans="1:10" ht="15" customHeight="1">
      <c r="A6880" s="333"/>
      <c r="C6880" s="189" t="s">
        <v>65</v>
      </c>
      <c r="D6880" s="190" t="s">
        <v>66</v>
      </c>
      <c r="E6880" s="190"/>
      <c r="F6880" s="190" t="s">
        <v>669</v>
      </c>
      <c r="G6880" s="190" t="s">
        <v>67</v>
      </c>
      <c r="H6880" s="190" t="s">
        <v>670</v>
      </c>
      <c r="I6880" s="482" t="s">
        <v>671</v>
      </c>
    </row>
    <row r="6881" spans="1:9" ht="15" customHeight="1">
      <c r="A6881" s="333"/>
      <c r="C6881" s="193" t="s">
        <v>69</v>
      </c>
      <c r="D6881" s="194" t="s">
        <v>672</v>
      </c>
      <c r="E6881" s="194"/>
      <c r="F6881" s="717"/>
      <c r="G6881" s="717"/>
      <c r="H6881" s="717"/>
      <c r="I6881" s="591"/>
    </row>
    <row r="6882" spans="1:9" ht="15" customHeight="1">
      <c r="A6882" s="333"/>
      <c r="C6882" s="199">
        <v>1</v>
      </c>
      <c r="D6882" s="195" t="s">
        <v>8</v>
      </c>
      <c r="E6882" s="195"/>
      <c r="F6882" s="200" t="s">
        <v>10</v>
      </c>
      <c r="G6882" s="201">
        <v>0.15</v>
      </c>
      <c r="H6882" s="62">
        <v>176000</v>
      </c>
      <c r="I6882" s="203">
        <f>G6882*H6882</f>
        <v>26400</v>
      </c>
    </row>
    <row r="6883" spans="1:9" ht="15" customHeight="1">
      <c r="A6883" s="333"/>
      <c r="C6883" s="199">
        <v>2</v>
      </c>
      <c r="D6883" s="195" t="s">
        <v>159</v>
      </c>
      <c r="E6883" s="195"/>
      <c r="F6883" s="200" t="s">
        <v>10</v>
      </c>
      <c r="G6883" s="201">
        <v>0.05</v>
      </c>
      <c r="H6883" s="62">
        <v>186000</v>
      </c>
      <c r="I6883" s="203">
        <f>G6883*H6883</f>
        <v>9300</v>
      </c>
    </row>
    <row r="6884" spans="1:9" ht="15" customHeight="1">
      <c r="A6884" s="333"/>
      <c r="C6884" s="199">
        <v>3</v>
      </c>
      <c r="D6884" s="195" t="s">
        <v>119</v>
      </c>
      <c r="E6884" s="195"/>
      <c r="F6884" s="200" t="s">
        <v>10</v>
      </c>
      <c r="G6884" s="201">
        <v>5.0000000000000001E-3</v>
      </c>
      <c r="H6884" s="62">
        <v>196000</v>
      </c>
      <c r="I6884" s="203">
        <f>G6884*H6884</f>
        <v>980</v>
      </c>
    </row>
    <row r="6885" spans="1:9" ht="15" customHeight="1">
      <c r="A6885" s="333"/>
      <c r="C6885" s="199">
        <v>4</v>
      </c>
      <c r="D6885" s="195" t="s">
        <v>31</v>
      </c>
      <c r="E6885" s="195"/>
      <c r="F6885" s="200" t="s">
        <v>10</v>
      </c>
      <c r="G6885" s="201">
        <v>1.6999999999999999E-3</v>
      </c>
      <c r="H6885" s="62">
        <v>206000</v>
      </c>
      <c r="I6885" s="203">
        <f>G6885*H6885</f>
        <v>350.2</v>
      </c>
    </row>
    <row r="6886" spans="1:9" ht="15" customHeight="1">
      <c r="A6886" s="333"/>
      <c r="C6886" s="204" t="s">
        <v>708</v>
      </c>
      <c r="D6886" s="215"/>
      <c r="E6886" s="215"/>
      <c r="F6886" s="216"/>
      <c r="G6886" s="653"/>
      <c r="H6886" s="654"/>
      <c r="I6886" s="208">
        <f>SUM(I6882:I6885)</f>
        <v>37030.199999999997</v>
      </c>
    </row>
    <row r="6887" spans="1:9" ht="15" customHeight="1">
      <c r="A6887" s="333"/>
      <c r="C6887" s="193" t="s">
        <v>72</v>
      </c>
      <c r="D6887" s="194" t="s">
        <v>73</v>
      </c>
      <c r="E6887" s="194"/>
      <c r="F6887" s="196"/>
      <c r="G6887" s="555"/>
      <c r="H6887" s="196"/>
      <c r="I6887" s="464"/>
    </row>
    <row r="6888" spans="1:9" ht="15" customHeight="1">
      <c r="A6888" s="333"/>
      <c r="C6888" s="250">
        <v>1</v>
      </c>
      <c r="D6888" s="195" t="s">
        <v>1896</v>
      </c>
      <c r="E6888" s="195"/>
      <c r="F6888" s="210" t="s">
        <v>115</v>
      </c>
      <c r="G6888" s="1092">
        <v>1.1000000000000001</v>
      </c>
      <c r="H6888" s="202">
        <v>1</v>
      </c>
      <c r="I6888" s="203">
        <f>G6888*H6888</f>
        <v>1.1000000000000001</v>
      </c>
    </row>
    <row r="6889" spans="1:9" ht="15" customHeight="1">
      <c r="A6889" s="333"/>
      <c r="C6889" s="199">
        <v>2</v>
      </c>
      <c r="D6889" s="195" t="s">
        <v>1897</v>
      </c>
      <c r="E6889" s="195"/>
      <c r="F6889" s="200" t="s">
        <v>115</v>
      </c>
      <c r="G6889" s="674">
        <v>1.1000000000000001</v>
      </c>
      <c r="H6889" s="202">
        <v>1</v>
      </c>
      <c r="I6889" s="203">
        <f>G6889*H6889</f>
        <v>1.1000000000000001</v>
      </c>
    </row>
    <row r="6890" spans="1:9" ht="15" customHeight="1">
      <c r="A6890" s="333"/>
      <c r="C6890" s="204" t="s">
        <v>85</v>
      </c>
      <c r="D6890" s="215"/>
      <c r="E6890" s="215"/>
      <c r="F6890" s="216"/>
      <c r="G6890" s="216"/>
      <c r="H6890" s="466"/>
      <c r="I6890" s="208">
        <f>SUM(I6888:I6889)</f>
        <v>2.2000000000000002</v>
      </c>
    </row>
    <row r="6891" spans="1:9" ht="15" customHeight="1">
      <c r="A6891" s="333"/>
      <c r="C6891" s="193" t="s">
        <v>86</v>
      </c>
      <c r="D6891" s="194" t="s">
        <v>87</v>
      </c>
      <c r="E6891" s="194"/>
      <c r="F6891" s="196"/>
      <c r="G6891" s="196"/>
      <c r="H6891" s="196"/>
      <c r="I6891" s="464"/>
    </row>
    <row r="6892" spans="1:9" ht="15" customHeight="1">
      <c r="A6892" s="333"/>
      <c r="C6892" s="204" t="s">
        <v>88</v>
      </c>
      <c r="D6892" s="215"/>
      <c r="E6892" s="215"/>
      <c r="F6892" s="216"/>
      <c r="G6892" s="216"/>
      <c r="H6892" s="466"/>
      <c r="I6892" s="467">
        <v>0</v>
      </c>
    </row>
    <row r="6893" spans="1:9" ht="15" customHeight="1">
      <c r="A6893" s="333"/>
      <c r="C6893" s="220" t="s">
        <v>89</v>
      </c>
      <c r="D6893" s="221" t="s">
        <v>90</v>
      </c>
      <c r="E6893" s="682"/>
      <c r="F6893" s="222"/>
      <c r="G6893" s="222"/>
      <c r="H6893" s="776"/>
      <c r="I6893" s="777">
        <f>I6892+I6890+I6886</f>
        <v>37032.399999999994</v>
      </c>
    </row>
    <row r="6894" spans="1:9" ht="15" customHeight="1">
      <c r="A6894" s="333"/>
      <c r="C6894" s="227" t="s">
        <v>91</v>
      </c>
      <c r="D6894" s="228" t="s">
        <v>977</v>
      </c>
      <c r="E6894" s="684"/>
      <c r="F6894" s="229"/>
      <c r="G6894" s="313"/>
      <c r="H6894" s="226">
        <f>$M$3</f>
        <v>0.1</v>
      </c>
      <c r="I6894" s="224">
        <f>I6893*H6894</f>
        <v>3703.24</v>
      </c>
    </row>
    <row r="6895" spans="1:9" ht="15" customHeight="1">
      <c r="A6895" s="333"/>
      <c r="C6895" s="316" t="s">
        <v>93</v>
      </c>
      <c r="D6895" s="317" t="s">
        <v>94</v>
      </c>
      <c r="E6895" s="323"/>
      <c r="F6895" s="244"/>
      <c r="G6895" s="244"/>
      <c r="H6895" s="399"/>
      <c r="I6895" s="303">
        <f>SUM(I6893:I6894)</f>
        <v>40735.639999999992</v>
      </c>
    </row>
    <row r="6896" spans="1:9" ht="15" customHeight="1">
      <c r="A6896" s="333"/>
      <c r="C6896" s="942"/>
      <c r="D6896" s="581"/>
      <c r="E6896" s="581"/>
      <c r="F6896" s="581"/>
      <c r="G6896" s="581"/>
      <c r="H6896" s="581"/>
      <c r="I6896" s="582"/>
    </row>
    <row r="6897" spans="1:10" ht="15" customHeight="1">
      <c r="A6897" s="333"/>
      <c r="C6897" s="290" t="s">
        <v>1898</v>
      </c>
      <c r="D6897" s="670" t="s">
        <v>1899</v>
      </c>
      <c r="E6897" s="675"/>
      <c r="F6897" s="1090"/>
      <c r="G6897" s="1090"/>
      <c r="H6897" s="1093"/>
      <c r="I6897" s="188">
        <f>ROUNDDOWN(I6912,-2)</f>
        <v>28200</v>
      </c>
    </row>
    <row r="6898" spans="1:10" ht="15" customHeight="1">
      <c r="A6898" s="333"/>
      <c r="C6898" s="189" t="s">
        <v>65</v>
      </c>
      <c r="D6898" s="190" t="s">
        <v>66</v>
      </c>
      <c r="E6898" s="190"/>
      <c r="F6898" s="190" t="s">
        <v>669</v>
      </c>
      <c r="G6898" s="190" t="s">
        <v>67</v>
      </c>
      <c r="H6898" s="190" t="s">
        <v>670</v>
      </c>
      <c r="I6898" s="482" t="s">
        <v>671</v>
      </c>
    </row>
    <row r="6899" spans="1:10" ht="15" customHeight="1">
      <c r="A6899" s="333"/>
      <c r="C6899" s="193" t="s">
        <v>69</v>
      </c>
      <c r="D6899" s="194" t="s">
        <v>672</v>
      </c>
      <c r="E6899" s="194"/>
      <c r="F6899" s="717"/>
      <c r="G6899" s="717"/>
      <c r="H6899" s="717"/>
      <c r="I6899" s="591"/>
    </row>
    <row r="6900" spans="1:10" ht="15" customHeight="1">
      <c r="A6900" s="333"/>
      <c r="C6900" s="199">
        <v>1</v>
      </c>
      <c r="D6900" s="195" t="s">
        <v>8</v>
      </c>
      <c r="E6900" s="195"/>
      <c r="F6900" s="200" t="s">
        <v>10</v>
      </c>
      <c r="G6900" s="201">
        <v>0.1</v>
      </c>
      <c r="H6900" s="62">
        <v>176000</v>
      </c>
      <c r="I6900" s="203">
        <f>G6900*H6900</f>
        <v>17600</v>
      </c>
    </row>
    <row r="6901" spans="1:10" ht="15" customHeight="1">
      <c r="A6901" s="333"/>
      <c r="C6901" s="199">
        <v>2</v>
      </c>
      <c r="D6901" s="195" t="s">
        <v>159</v>
      </c>
      <c r="E6901" s="195"/>
      <c r="F6901" s="200" t="s">
        <v>10</v>
      </c>
      <c r="G6901" s="201">
        <v>0.05</v>
      </c>
      <c r="H6901" s="62">
        <v>186000</v>
      </c>
      <c r="I6901" s="203">
        <f>G6901*H6901</f>
        <v>9300</v>
      </c>
    </row>
    <row r="6902" spans="1:10" ht="15" customHeight="1">
      <c r="A6902" s="333"/>
      <c r="B6902" s="113"/>
      <c r="C6902" s="199">
        <v>3</v>
      </c>
      <c r="D6902" s="195" t="s">
        <v>119</v>
      </c>
      <c r="E6902" s="195"/>
      <c r="F6902" s="200" t="s">
        <v>10</v>
      </c>
      <c r="G6902" s="201">
        <v>5.0000000000000001E-3</v>
      </c>
      <c r="H6902" s="62">
        <v>196000</v>
      </c>
      <c r="I6902" s="203">
        <f>G6902*H6902</f>
        <v>980</v>
      </c>
      <c r="J6902" s="47"/>
    </row>
    <row r="6903" spans="1:10" ht="15" customHeight="1">
      <c r="A6903" s="333"/>
      <c r="C6903" s="199">
        <v>4</v>
      </c>
      <c r="D6903" s="195" t="s">
        <v>31</v>
      </c>
      <c r="E6903" s="195"/>
      <c r="F6903" s="200" t="s">
        <v>10</v>
      </c>
      <c r="G6903" s="201">
        <v>1.6999999999999999E-3</v>
      </c>
      <c r="H6903" s="62">
        <v>206000</v>
      </c>
      <c r="I6903" s="203">
        <f>G6903*H6903</f>
        <v>350.2</v>
      </c>
    </row>
    <row r="6904" spans="1:10" ht="15" customHeight="1">
      <c r="A6904" s="333"/>
      <c r="C6904" s="204" t="s">
        <v>708</v>
      </c>
      <c r="D6904" s="215"/>
      <c r="E6904" s="215"/>
      <c r="F6904" s="216"/>
      <c r="G6904" s="653"/>
      <c r="H6904" s="654"/>
      <c r="I6904" s="208">
        <f>SUM(I6900:I6903)</f>
        <v>28230.2</v>
      </c>
    </row>
    <row r="6905" spans="1:10" ht="15" customHeight="1">
      <c r="A6905" s="333"/>
      <c r="C6905" s="193" t="s">
        <v>72</v>
      </c>
      <c r="D6905" s="194" t="s">
        <v>73</v>
      </c>
      <c r="E6905" s="194"/>
      <c r="F6905" s="196"/>
      <c r="G6905" s="555"/>
      <c r="H6905" s="196"/>
      <c r="I6905" s="464"/>
    </row>
    <row r="6906" spans="1:10" ht="15" customHeight="1">
      <c r="A6906" s="333"/>
      <c r="C6906" s="250">
        <v>1</v>
      </c>
      <c r="D6906" s="213" t="s">
        <v>1900</v>
      </c>
      <c r="E6906" s="213"/>
      <c r="F6906" s="210" t="s">
        <v>115</v>
      </c>
      <c r="G6906" s="1092">
        <v>1.1000000000000001</v>
      </c>
      <c r="H6906" s="202">
        <v>1</v>
      </c>
      <c r="I6906" s="203">
        <f>G6906*H6906</f>
        <v>1.1000000000000001</v>
      </c>
    </row>
    <row r="6907" spans="1:10" ht="15" customHeight="1">
      <c r="A6907" s="333"/>
      <c r="C6907" s="204" t="s">
        <v>85</v>
      </c>
      <c r="D6907" s="215"/>
      <c r="E6907" s="215"/>
      <c r="F6907" s="216"/>
      <c r="G6907" s="216"/>
      <c r="H6907" s="466"/>
      <c r="I6907" s="208">
        <f>SUM(I6906:I6906)</f>
        <v>1.1000000000000001</v>
      </c>
    </row>
    <row r="6908" spans="1:10" ht="15" customHeight="1">
      <c r="A6908" s="333"/>
      <c r="C6908" s="193" t="s">
        <v>86</v>
      </c>
      <c r="D6908" s="194" t="s">
        <v>87</v>
      </c>
      <c r="E6908" s="194"/>
      <c r="F6908" s="196"/>
      <c r="G6908" s="196"/>
      <c r="H6908" s="196"/>
      <c r="I6908" s="464"/>
    </row>
    <row r="6909" spans="1:10" ht="15" customHeight="1">
      <c r="A6909" s="333"/>
      <c r="C6909" s="204" t="s">
        <v>88</v>
      </c>
      <c r="D6909" s="215"/>
      <c r="E6909" s="215"/>
      <c r="F6909" s="216"/>
      <c r="G6909" s="216"/>
      <c r="H6909" s="466"/>
      <c r="I6909" s="467">
        <v>0</v>
      </c>
    </row>
    <row r="6910" spans="1:10" ht="15" customHeight="1">
      <c r="A6910" s="333"/>
      <c r="C6910" s="220" t="s">
        <v>89</v>
      </c>
      <c r="D6910" s="221" t="s">
        <v>90</v>
      </c>
      <c r="E6910" s="682"/>
      <c r="F6910" s="222"/>
      <c r="G6910" s="222"/>
      <c r="H6910" s="776"/>
      <c r="I6910" s="777">
        <f>I6909+I6907+I6904</f>
        <v>28231.3</v>
      </c>
    </row>
    <row r="6911" spans="1:10" ht="15" customHeight="1">
      <c r="A6911" s="333"/>
      <c r="C6911" s="227" t="s">
        <v>91</v>
      </c>
      <c r="D6911" s="228" t="s">
        <v>977</v>
      </c>
      <c r="E6911" s="684"/>
      <c r="F6911" s="229"/>
      <c r="G6911" s="313"/>
      <c r="H6911" s="226">
        <f>$M$5</f>
        <v>0</v>
      </c>
      <c r="I6911" s="224">
        <f>I6910*H6911</f>
        <v>0</v>
      </c>
    </row>
    <row r="6912" spans="1:10" ht="15" customHeight="1">
      <c r="A6912" s="333"/>
      <c r="C6912" s="316" t="s">
        <v>93</v>
      </c>
      <c r="D6912" s="317" t="s">
        <v>94</v>
      </c>
      <c r="E6912" s="323"/>
      <c r="F6912" s="244"/>
      <c r="G6912" s="244"/>
      <c r="H6912" s="399"/>
      <c r="I6912" s="303">
        <f>SUM(I6910:I6911)</f>
        <v>28231.3</v>
      </c>
    </row>
    <row r="6913" spans="1:10" ht="15" customHeight="1">
      <c r="A6913" s="333"/>
      <c r="C6913" s="942"/>
      <c r="D6913" s="581"/>
      <c r="E6913" s="581"/>
      <c r="F6913" s="581"/>
      <c r="G6913" s="581"/>
      <c r="H6913" s="581"/>
      <c r="I6913" s="582"/>
    </row>
    <row r="6914" spans="1:10" ht="15" customHeight="1">
      <c r="A6914" s="333"/>
      <c r="C6914" s="553" t="s">
        <v>1901</v>
      </c>
      <c r="D6914" s="580" t="s">
        <v>1902</v>
      </c>
      <c r="E6914" s="580"/>
      <c r="F6914" s="581"/>
      <c r="G6914" s="581"/>
      <c r="H6914" s="581"/>
      <c r="I6914" s="582"/>
    </row>
    <row r="6915" spans="1:10" ht="15" customHeight="1">
      <c r="A6915" s="333"/>
      <c r="C6915" s="184" t="s">
        <v>1903</v>
      </c>
      <c r="D6915" s="670" t="s">
        <v>1904</v>
      </c>
      <c r="E6915" s="675"/>
      <c r="F6915" s="668"/>
      <c r="G6915" s="668"/>
      <c r="H6915" s="669"/>
      <c r="I6915" s="188">
        <f>ROUNDDOWN(I6932,-2)</f>
        <v>85400</v>
      </c>
    </row>
    <row r="6916" spans="1:10" ht="15" customHeight="1">
      <c r="A6916" s="333"/>
      <c r="C6916" s="189" t="s">
        <v>65</v>
      </c>
      <c r="D6916" s="190" t="s">
        <v>66</v>
      </c>
      <c r="E6916" s="190"/>
      <c r="F6916" s="190" t="s">
        <v>669</v>
      </c>
      <c r="G6916" s="190" t="s">
        <v>67</v>
      </c>
      <c r="H6916" s="190" t="s">
        <v>670</v>
      </c>
      <c r="I6916" s="482" t="s">
        <v>671</v>
      </c>
    </row>
    <row r="6917" spans="1:10" ht="15" customHeight="1">
      <c r="A6917" s="333"/>
      <c r="C6917" s="193" t="s">
        <v>69</v>
      </c>
      <c r="D6917" s="194" t="s">
        <v>672</v>
      </c>
      <c r="E6917" s="194"/>
      <c r="F6917" s="717"/>
      <c r="G6917" s="717"/>
      <c r="H6917" s="717"/>
      <c r="I6917" s="591"/>
    </row>
    <row r="6918" spans="1:10" ht="15" customHeight="1">
      <c r="A6918" s="333"/>
      <c r="C6918" s="199">
        <v>1</v>
      </c>
      <c r="D6918" s="195" t="s">
        <v>8</v>
      </c>
      <c r="E6918" s="195"/>
      <c r="F6918" s="200" t="s">
        <v>10</v>
      </c>
      <c r="G6918" s="201">
        <v>0.2</v>
      </c>
      <c r="H6918" s="62">
        <v>176000</v>
      </c>
      <c r="I6918" s="203">
        <f>G6918*H6918</f>
        <v>35200</v>
      </c>
    </row>
    <row r="6919" spans="1:10" ht="15" customHeight="1">
      <c r="A6919" s="333"/>
      <c r="B6919" s="113"/>
      <c r="C6919" s="199">
        <v>2</v>
      </c>
      <c r="D6919" s="195" t="s">
        <v>106</v>
      </c>
      <c r="E6919" s="195"/>
      <c r="F6919" s="200" t="s">
        <v>10</v>
      </c>
      <c r="G6919" s="201">
        <v>0.2</v>
      </c>
      <c r="H6919" s="62">
        <v>186000</v>
      </c>
      <c r="I6919" s="203">
        <f>G6919*H6919</f>
        <v>37200</v>
      </c>
      <c r="J6919" s="47"/>
    </row>
    <row r="6920" spans="1:10" ht="15" customHeight="1">
      <c r="A6920" s="333"/>
      <c r="C6920" s="199">
        <v>3</v>
      </c>
      <c r="D6920" s="195" t="s">
        <v>119</v>
      </c>
      <c r="E6920" s="195"/>
      <c r="F6920" s="200" t="s">
        <v>10</v>
      </c>
      <c r="G6920" s="201">
        <v>0.02</v>
      </c>
      <c r="H6920" s="62">
        <v>196000</v>
      </c>
      <c r="I6920" s="203">
        <f>G6920*H6920</f>
        <v>3920</v>
      </c>
    </row>
    <row r="6921" spans="1:10" ht="15" customHeight="1">
      <c r="A6921" s="333"/>
      <c r="C6921" s="199">
        <v>4</v>
      </c>
      <c r="D6921" s="195" t="s">
        <v>31</v>
      </c>
      <c r="E6921" s="195"/>
      <c r="F6921" s="200" t="s">
        <v>10</v>
      </c>
      <c r="G6921" s="201">
        <v>6.7000000000000002E-3</v>
      </c>
      <c r="H6921" s="62">
        <v>206000</v>
      </c>
      <c r="I6921" s="203">
        <f>G6921*H6921</f>
        <v>1380.2</v>
      </c>
    </row>
    <row r="6922" spans="1:10" ht="15" customHeight="1">
      <c r="A6922" s="333"/>
      <c r="C6922" s="204" t="s">
        <v>708</v>
      </c>
      <c r="D6922" s="215"/>
      <c r="E6922" s="215"/>
      <c r="F6922" s="216"/>
      <c r="G6922" s="653"/>
      <c r="H6922" s="654"/>
      <c r="I6922" s="208">
        <f>SUM(I6918:I6921)</f>
        <v>77700.2</v>
      </c>
    </row>
    <row r="6923" spans="1:10" ht="15" customHeight="1">
      <c r="A6923" s="333"/>
      <c r="C6923" s="193" t="s">
        <v>72</v>
      </c>
      <c r="D6923" s="194" t="s">
        <v>73</v>
      </c>
      <c r="E6923" s="194"/>
      <c r="F6923" s="196"/>
      <c r="G6923" s="196"/>
      <c r="H6923" s="196"/>
      <c r="I6923" s="464"/>
    </row>
    <row r="6924" spans="1:10" ht="15" customHeight="1">
      <c r="A6924" s="333"/>
      <c r="C6924" s="199">
        <v>1</v>
      </c>
      <c r="D6924" s="195" t="s">
        <v>1905</v>
      </c>
      <c r="E6924" s="195"/>
      <c r="F6924" s="200" t="s">
        <v>79</v>
      </c>
      <c r="G6924" s="326">
        <v>1.05</v>
      </c>
      <c r="H6924" s="202">
        <v>1</v>
      </c>
      <c r="I6924" s="203">
        <f>G6924*H6924</f>
        <v>1.05</v>
      </c>
    </row>
    <row r="6925" spans="1:10" ht="15" customHeight="1">
      <c r="A6925" s="333"/>
      <c r="C6925" s="199">
        <v>2</v>
      </c>
      <c r="D6925" s="195" t="s">
        <v>1766</v>
      </c>
      <c r="E6925" s="195"/>
      <c r="F6925" s="200" t="s">
        <v>120</v>
      </c>
      <c r="G6925" s="326">
        <v>1.4999999999999999E-2</v>
      </c>
      <c r="H6925" s="202">
        <v>1</v>
      </c>
      <c r="I6925" s="203">
        <f>G6925*H6925</f>
        <v>1.4999999999999999E-2</v>
      </c>
    </row>
    <row r="6926" spans="1:10" ht="15" customHeight="1">
      <c r="A6926" s="333"/>
      <c r="C6926" s="199">
        <v>3</v>
      </c>
      <c r="D6926" s="195" t="s">
        <v>105</v>
      </c>
      <c r="E6926" s="195"/>
      <c r="F6926" s="200" t="s">
        <v>79</v>
      </c>
      <c r="G6926" s="326">
        <v>1.9E-2</v>
      </c>
      <c r="H6926" s="202">
        <v>1</v>
      </c>
      <c r="I6926" s="203">
        <f>G6926*H6926</f>
        <v>1.9E-2</v>
      </c>
    </row>
    <row r="6927" spans="1:10" ht="15" customHeight="1">
      <c r="A6927" s="333"/>
      <c r="C6927" s="204" t="s">
        <v>85</v>
      </c>
      <c r="D6927" s="215"/>
      <c r="E6927" s="215"/>
      <c r="F6927" s="216"/>
      <c r="G6927" s="216"/>
      <c r="H6927" s="466"/>
      <c r="I6927" s="208">
        <f>SUM(I6924:I6926)</f>
        <v>1.0839999999999999</v>
      </c>
    </row>
    <row r="6928" spans="1:10" ht="15" customHeight="1">
      <c r="A6928" s="333"/>
      <c r="C6928" s="193" t="s">
        <v>86</v>
      </c>
      <c r="D6928" s="194" t="s">
        <v>87</v>
      </c>
      <c r="E6928" s="194"/>
      <c r="F6928" s="196"/>
      <c r="G6928" s="196"/>
      <c r="H6928" s="196"/>
      <c r="I6928" s="464"/>
    </row>
    <row r="6929" spans="1:10" ht="15" customHeight="1">
      <c r="A6929" s="333"/>
      <c r="C6929" s="204" t="s">
        <v>88</v>
      </c>
      <c r="D6929" s="215"/>
      <c r="E6929" s="215"/>
      <c r="F6929" s="216"/>
      <c r="G6929" s="216"/>
      <c r="H6929" s="466"/>
      <c r="I6929" s="467">
        <v>0</v>
      </c>
    </row>
    <row r="6930" spans="1:10" ht="15" customHeight="1">
      <c r="A6930" s="333"/>
      <c r="C6930" s="220" t="s">
        <v>89</v>
      </c>
      <c r="D6930" s="221" t="s">
        <v>90</v>
      </c>
      <c r="E6930" s="682"/>
      <c r="F6930" s="222"/>
      <c r="G6930" s="222"/>
      <c r="H6930" s="776"/>
      <c r="I6930" s="777">
        <f>I6929+I6927+I6922</f>
        <v>77701.284</v>
      </c>
    </row>
    <row r="6931" spans="1:10" ht="15" customHeight="1">
      <c r="A6931" s="333"/>
      <c r="C6931" s="227" t="s">
        <v>91</v>
      </c>
      <c r="D6931" s="228" t="s">
        <v>977</v>
      </c>
      <c r="E6931" s="684"/>
      <c r="F6931" s="229"/>
      <c r="G6931" s="313"/>
      <c r="H6931" s="226">
        <f>$M$3</f>
        <v>0.1</v>
      </c>
      <c r="I6931" s="224">
        <f>I6930*H6931</f>
        <v>7770.1284000000005</v>
      </c>
    </row>
    <row r="6932" spans="1:10" ht="15" customHeight="1">
      <c r="A6932" s="333"/>
      <c r="C6932" s="316" t="s">
        <v>93</v>
      </c>
      <c r="D6932" s="317" t="s">
        <v>94</v>
      </c>
      <c r="E6932" s="323"/>
      <c r="F6932" s="244"/>
      <c r="G6932" s="244"/>
      <c r="H6932" s="399"/>
      <c r="I6932" s="303">
        <f>SUM(I6930:I6931)</f>
        <v>85471.412400000001</v>
      </c>
    </row>
    <row r="6933" spans="1:10" ht="15" customHeight="1">
      <c r="A6933" s="333"/>
      <c r="C6933" s="942"/>
      <c r="D6933" s="555"/>
      <c r="E6933" s="555"/>
      <c r="F6933" s="555"/>
      <c r="G6933" s="555"/>
      <c r="H6933" s="555"/>
      <c r="I6933" s="556"/>
    </row>
    <row r="6934" spans="1:10" ht="15" customHeight="1">
      <c r="A6934" s="333"/>
      <c r="C6934" s="574" t="s">
        <v>1906</v>
      </c>
      <c r="D6934" s="675" t="s">
        <v>1907</v>
      </c>
      <c r="E6934" s="675"/>
      <c r="F6934" s="1094"/>
      <c r="G6934" s="1094"/>
      <c r="H6934" s="1095"/>
      <c r="I6934" s="188">
        <f>ROUNDDOWN(I6951,-2)</f>
        <v>99100</v>
      </c>
    </row>
    <row r="6935" spans="1:10" ht="15" customHeight="1">
      <c r="A6935" s="333"/>
      <c r="C6935" s="189" t="s">
        <v>65</v>
      </c>
      <c r="D6935" s="190" t="s">
        <v>66</v>
      </c>
      <c r="E6935" s="190"/>
      <c r="F6935" s="190" t="s">
        <v>669</v>
      </c>
      <c r="G6935" s="190" t="s">
        <v>67</v>
      </c>
      <c r="H6935" s="190" t="s">
        <v>670</v>
      </c>
      <c r="I6935" s="482" t="s">
        <v>671</v>
      </c>
    </row>
    <row r="6936" spans="1:10" ht="15" customHeight="1">
      <c r="A6936" s="333"/>
      <c r="C6936" s="193" t="s">
        <v>69</v>
      </c>
      <c r="D6936" s="194" t="s">
        <v>672</v>
      </c>
      <c r="E6936" s="194"/>
      <c r="F6936" s="717"/>
      <c r="G6936" s="717"/>
      <c r="H6936" s="717"/>
      <c r="I6936" s="591"/>
    </row>
    <row r="6937" spans="1:10" ht="15" customHeight="1">
      <c r="A6937" s="333"/>
      <c r="C6937" s="199">
        <v>1</v>
      </c>
      <c r="D6937" s="195" t="s">
        <v>8</v>
      </c>
      <c r="E6937" s="195"/>
      <c r="F6937" s="200" t="s">
        <v>10</v>
      </c>
      <c r="G6937" s="326">
        <v>0.15</v>
      </c>
      <c r="H6937" s="62">
        <v>176000</v>
      </c>
      <c r="I6937" s="203">
        <f>G6937*H6937</f>
        <v>26400</v>
      </c>
    </row>
    <row r="6938" spans="1:10" ht="15" customHeight="1">
      <c r="A6938" s="333"/>
      <c r="B6938" s="113"/>
      <c r="C6938" s="199">
        <v>2</v>
      </c>
      <c r="D6938" s="195" t="s">
        <v>106</v>
      </c>
      <c r="E6938" s="195"/>
      <c r="F6938" s="200" t="s">
        <v>10</v>
      </c>
      <c r="G6938" s="326">
        <v>0.3</v>
      </c>
      <c r="H6938" s="62">
        <v>186000</v>
      </c>
      <c r="I6938" s="203">
        <f>G6938*H6938</f>
        <v>55800</v>
      </c>
      <c r="J6938" s="47"/>
    </row>
    <row r="6939" spans="1:10" ht="15" customHeight="1">
      <c r="A6939" s="333"/>
      <c r="C6939" s="199">
        <v>3</v>
      </c>
      <c r="D6939" s="195" t="s">
        <v>119</v>
      </c>
      <c r="E6939" s="195"/>
      <c r="F6939" s="200" t="s">
        <v>10</v>
      </c>
      <c r="G6939" s="326">
        <v>0.03</v>
      </c>
      <c r="H6939" s="62">
        <v>196000</v>
      </c>
      <c r="I6939" s="203">
        <f>G6939*H6939</f>
        <v>5880</v>
      </c>
    </row>
    <row r="6940" spans="1:10" ht="15" customHeight="1">
      <c r="A6940" s="333"/>
      <c r="C6940" s="199">
        <v>4</v>
      </c>
      <c r="D6940" s="195" t="s">
        <v>31</v>
      </c>
      <c r="E6940" s="195"/>
      <c r="F6940" s="200" t="s">
        <v>10</v>
      </c>
      <c r="G6940" s="326">
        <v>0.01</v>
      </c>
      <c r="H6940" s="62">
        <v>206000</v>
      </c>
      <c r="I6940" s="203">
        <f>G6940*H6940</f>
        <v>2060</v>
      </c>
    </row>
    <row r="6941" spans="1:10" ht="15" customHeight="1">
      <c r="A6941" s="333"/>
      <c r="C6941" s="204" t="s">
        <v>708</v>
      </c>
      <c r="D6941" s="215"/>
      <c r="E6941" s="215"/>
      <c r="F6941" s="216"/>
      <c r="G6941" s="653"/>
      <c r="H6941" s="654"/>
      <c r="I6941" s="208">
        <f>SUM(I6937:I6940)</f>
        <v>90140</v>
      </c>
    </row>
    <row r="6942" spans="1:10" ht="15" customHeight="1">
      <c r="A6942" s="333"/>
      <c r="C6942" s="193" t="s">
        <v>72</v>
      </c>
      <c r="D6942" s="194" t="s">
        <v>73</v>
      </c>
      <c r="E6942" s="194"/>
      <c r="F6942" s="196"/>
      <c r="G6942" s="196"/>
      <c r="H6942" s="196"/>
      <c r="I6942" s="464"/>
    </row>
    <row r="6943" spans="1:10" ht="15" customHeight="1">
      <c r="A6943" s="333"/>
      <c r="C6943" s="199">
        <v>1</v>
      </c>
      <c r="D6943" s="195" t="s">
        <v>1908</v>
      </c>
      <c r="E6943" s="195"/>
      <c r="F6943" s="200" t="s">
        <v>146</v>
      </c>
      <c r="G6943" s="326">
        <v>1.05</v>
      </c>
      <c r="H6943" s="202">
        <v>1</v>
      </c>
      <c r="I6943" s="203">
        <f>G6943*H6943</f>
        <v>1.05</v>
      </c>
    </row>
    <row r="6944" spans="1:10" ht="15" customHeight="1">
      <c r="A6944" s="333"/>
      <c r="C6944" s="199">
        <v>2</v>
      </c>
      <c r="D6944" s="195" t="s">
        <v>1766</v>
      </c>
      <c r="E6944" s="195"/>
      <c r="F6944" s="200" t="s">
        <v>120</v>
      </c>
      <c r="G6944" s="326">
        <v>0.01</v>
      </c>
      <c r="H6944" s="202">
        <v>1</v>
      </c>
      <c r="I6944" s="203">
        <f>G6944*H6944</f>
        <v>0.01</v>
      </c>
    </row>
    <row r="6945" spans="1:10" ht="15" customHeight="1">
      <c r="A6945" s="333"/>
      <c r="C6945" s="199">
        <v>3</v>
      </c>
      <c r="D6945" s="195" t="s">
        <v>1909</v>
      </c>
      <c r="E6945" s="195"/>
      <c r="F6945" s="200" t="s">
        <v>120</v>
      </c>
      <c r="G6945" s="326">
        <v>0.5</v>
      </c>
      <c r="H6945" s="202">
        <v>1</v>
      </c>
      <c r="I6945" s="203">
        <f>G6945*H6945</f>
        <v>0.5</v>
      </c>
    </row>
    <row r="6946" spans="1:10" ht="15" customHeight="1">
      <c r="A6946" s="333"/>
      <c r="C6946" s="204" t="s">
        <v>85</v>
      </c>
      <c r="D6946" s="215"/>
      <c r="E6946" s="215"/>
      <c r="F6946" s="216"/>
      <c r="G6946" s="216"/>
      <c r="H6946" s="466"/>
      <c r="I6946" s="208">
        <f>SUM(I6943:I6945)</f>
        <v>1.56</v>
      </c>
    </row>
    <row r="6947" spans="1:10" ht="15" customHeight="1">
      <c r="A6947" s="333"/>
      <c r="C6947" s="193" t="s">
        <v>86</v>
      </c>
      <c r="D6947" s="194" t="s">
        <v>87</v>
      </c>
      <c r="E6947" s="194"/>
      <c r="F6947" s="196"/>
      <c r="G6947" s="196"/>
      <c r="H6947" s="196"/>
      <c r="I6947" s="464"/>
    </row>
    <row r="6948" spans="1:10" ht="15" customHeight="1">
      <c r="A6948" s="333"/>
      <c r="C6948" s="204" t="s">
        <v>88</v>
      </c>
      <c r="D6948" s="215"/>
      <c r="E6948" s="215"/>
      <c r="F6948" s="216"/>
      <c r="G6948" s="216"/>
      <c r="H6948" s="466"/>
      <c r="I6948" s="467">
        <v>0</v>
      </c>
    </row>
    <row r="6949" spans="1:10" ht="15" customHeight="1">
      <c r="A6949" s="333"/>
      <c r="C6949" s="220" t="s">
        <v>89</v>
      </c>
      <c r="D6949" s="221" t="s">
        <v>90</v>
      </c>
      <c r="E6949" s="682"/>
      <c r="F6949" s="222"/>
      <c r="G6949" s="222"/>
      <c r="H6949" s="776"/>
      <c r="I6949" s="777">
        <f>I6948+I6946+I6941</f>
        <v>90141.56</v>
      </c>
    </row>
    <row r="6950" spans="1:10" ht="15" customHeight="1">
      <c r="A6950" s="333"/>
      <c r="C6950" s="227" t="s">
        <v>91</v>
      </c>
      <c r="D6950" s="228" t="s">
        <v>977</v>
      </c>
      <c r="E6950" s="684"/>
      <c r="F6950" s="229"/>
      <c r="G6950" s="313"/>
      <c r="H6950" s="226">
        <f>$M$3</f>
        <v>0.1</v>
      </c>
      <c r="I6950" s="224">
        <f>I6949*H6950</f>
        <v>9014.1560000000009</v>
      </c>
    </row>
    <row r="6951" spans="1:10" ht="15" customHeight="1">
      <c r="A6951" s="333"/>
      <c r="C6951" s="316" t="s">
        <v>93</v>
      </c>
      <c r="D6951" s="317" t="s">
        <v>94</v>
      </c>
      <c r="E6951" s="323"/>
      <c r="F6951" s="244"/>
      <c r="G6951" s="244"/>
      <c r="H6951" s="399"/>
      <c r="I6951" s="303">
        <f>SUM(I6949:I6950)</f>
        <v>99155.716</v>
      </c>
    </row>
    <row r="6952" spans="1:10" ht="15" customHeight="1">
      <c r="A6952" s="333"/>
      <c r="C6952" s="942"/>
      <c r="D6952" s="581"/>
      <c r="E6952" s="581"/>
      <c r="F6952" s="581"/>
      <c r="G6952" s="581"/>
      <c r="H6952" s="581"/>
      <c r="I6952" s="582"/>
    </row>
    <row r="6953" spans="1:10" ht="15" customHeight="1">
      <c r="A6953" s="333"/>
      <c r="B6953" s="113"/>
      <c r="C6953" s="574" t="s">
        <v>1910</v>
      </c>
      <c r="D6953" s="675" t="s">
        <v>1911</v>
      </c>
      <c r="E6953" s="675"/>
      <c r="F6953" s="668"/>
      <c r="G6953" s="668"/>
      <c r="H6953" s="669"/>
      <c r="I6953" s="188">
        <f>ROUNDDOWN(I6969,-2)</f>
        <v>119500</v>
      </c>
      <c r="J6953" s="47"/>
    </row>
    <row r="6954" spans="1:10" ht="15" customHeight="1">
      <c r="A6954" s="333"/>
      <c r="C6954" s="189" t="s">
        <v>65</v>
      </c>
      <c r="D6954" s="190" t="s">
        <v>66</v>
      </c>
      <c r="E6954" s="190"/>
      <c r="F6954" s="190" t="s">
        <v>669</v>
      </c>
      <c r="G6954" s="190" t="s">
        <v>67</v>
      </c>
      <c r="H6954" s="190" t="s">
        <v>670</v>
      </c>
      <c r="I6954" s="482" t="s">
        <v>671</v>
      </c>
    </row>
    <row r="6955" spans="1:10" ht="15" customHeight="1">
      <c r="A6955" s="333"/>
      <c r="C6955" s="193" t="s">
        <v>69</v>
      </c>
      <c r="D6955" s="194" t="s">
        <v>672</v>
      </c>
      <c r="E6955" s="194"/>
      <c r="F6955" s="717"/>
      <c r="G6955" s="717"/>
      <c r="H6955" s="717"/>
      <c r="I6955" s="591"/>
    </row>
    <row r="6956" spans="1:10" ht="15" customHeight="1">
      <c r="A6956" s="333"/>
      <c r="C6956" s="199">
        <v>1</v>
      </c>
      <c r="D6956" s="195" t="s">
        <v>8</v>
      </c>
      <c r="E6956" s="195"/>
      <c r="F6956" s="200" t="s">
        <v>10</v>
      </c>
      <c r="G6956" s="201">
        <v>0.1</v>
      </c>
      <c r="H6956" s="62">
        <v>176000</v>
      </c>
      <c r="I6956" s="203">
        <f>G6956*H6956</f>
        <v>17600</v>
      </c>
    </row>
    <row r="6957" spans="1:10" ht="15" customHeight="1">
      <c r="A6957" s="333"/>
      <c r="C6957" s="199">
        <v>2</v>
      </c>
      <c r="D6957" s="195" t="s">
        <v>159</v>
      </c>
      <c r="E6957" s="195"/>
      <c r="F6957" s="200" t="s">
        <v>10</v>
      </c>
      <c r="G6957" s="201">
        <v>0.2</v>
      </c>
      <c r="H6957" s="62">
        <v>186000</v>
      </c>
      <c r="I6957" s="203">
        <f>G6957*H6957</f>
        <v>37200</v>
      </c>
    </row>
    <row r="6958" spans="1:10" ht="15" customHeight="1">
      <c r="A6958" s="333"/>
      <c r="C6958" s="199">
        <v>3</v>
      </c>
      <c r="D6958" s="195" t="s">
        <v>119</v>
      </c>
      <c r="E6958" s="195"/>
      <c r="F6958" s="200" t="s">
        <v>10</v>
      </c>
      <c r="G6958" s="201">
        <v>0.02</v>
      </c>
      <c r="H6958" s="62">
        <v>196000</v>
      </c>
      <c r="I6958" s="203">
        <f>G6958*H6958</f>
        <v>3920</v>
      </c>
    </row>
    <row r="6959" spans="1:10" ht="15" customHeight="1">
      <c r="A6959" s="333"/>
      <c r="C6959" s="199">
        <v>4</v>
      </c>
      <c r="D6959" s="195" t="s">
        <v>31</v>
      </c>
      <c r="E6959" s="195"/>
      <c r="F6959" s="200" t="s">
        <v>10</v>
      </c>
      <c r="G6959" s="201">
        <v>6.7000000000000002E-3</v>
      </c>
      <c r="H6959" s="62">
        <v>206000</v>
      </c>
      <c r="I6959" s="203">
        <f>G6959*H6959</f>
        <v>1380.2</v>
      </c>
    </row>
    <row r="6960" spans="1:10" ht="15" customHeight="1">
      <c r="A6960" s="333"/>
      <c r="C6960" s="204" t="s">
        <v>708</v>
      </c>
      <c r="D6960" s="215"/>
      <c r="E6960" s="215"/>
      <c r="F6960" s="216"/>
      <c r="G6960" s="653"/>
      <c r="H6960" s="654"/>
      <c r="I6960" s="208">
        <f>SUM(I6956:I6959)</f>
        <v>60100.2</v>
      </c>
    </row>
    <row r="6961" spans="1:10" ht="15" customHeight="1">
      <c r="A6961" s="333"/>
      <c r="C6961" s="193" t="s">
        <v>72</v>
      </c>
      <c r="D6961" s="194" t="s">
        <v>73</v>
      </c>
      <c r="E6961" s="194"/>
      <c r="F6961" s="196"/>
      <c r="G6961" s="196"/>
      <c r="H6961" s="196"/>
      <c r="I6961" s="464"/>
    </row>
    <row r="6962" spans="1:10" ht="15" customHeight="1">
      <c r="A6962" s="333"/>
      <c r="C6962" s="199">
        <v>1</v>
      </c>
      <c r="D6962" s="195" t="s">
        <v>1912</v>
      </c>
      <c r="E6962" s="195"/>
      <c r="F6962" s="200" t="s">
        <v>79</v>
      </c>
      <c r="G6962" s="201">
        <v>1.0800000000000001E-2</v>
      </c>
      <c r="H6962" s="202">
        <f>BAHAN!G176</f>
        <v>4291200</v>
      </c>
      <c r="I6962" s="203">
        <f>G6962*H6962</f>
        <v>46344.959999999999</v>
      </c>
    </row>
    <row r="6963" spans="1:10" ht="15" customHeight="1">
      <c r="A6963" s="333"/>
      <c r="C6963" s="199">
        <v>2</v>
      </c>
      <c r="D6963" s="195" t="s">
        <v>823</v>
      </c>
      <c r="E6963" s="195"/>
      <c r="F6963" s="200" t="s">
        <v>120</v>
      </c>
      <c r="G6963" s="201">
        <v>0.1</v>
      </c>
      <c r="H6963" s="202">
        <f>BAHAN!G245</f>
        <v>22000</v>
      </c>
      <c r="I6963" s="203">
        <f>G6963*H6963</f>
        <v>2200</v>
      </c>
    </row>
    <row r="6964" spans="1:10" ht="15" customHeight="1">
      <c r="A6964" s="333"/>
      <c r="C6964" s="204" t="s">
        <v>85</v>
      </c>
      <c r="D6964" s="215"/>
      <c r="E6964" s="215"/>
      <c r="F6964" s="216"/>
      <c r="G6964" s="216"/>
      <c r="H6964" s="466"/>
      <c r="I6964" s="208">
        <f>SUM(I6962:I6963)</f>
        <v>48544.959999999999</v>
      </c>
    </row>
    <row r="6965" spans="1:10" ht="15" customHeight="1">
      <c r="A6965" s="333"/>
      <c r="C6965" s="193" t="s">
        <v>86</v>
      </c>
      <c r="D6965" s="194" t="s">
        <v>87</v>
      </c>
      <c r="E6965" s="194"/>
      <c r="F6965" s="196"/>
      <c r="G6965" s="196"/>
      <c r="H6965" s="196"/>
      <c r="I6965" s="464"/>
    </row>
    <row r="6966" spans="1:10" ht="15" customHeight="1">
      <c r="A6966" s="333"/>
      <c r="C6966" s="204" t="s">
        <v>88</v>
      </c>
      <c r="D6966" s="215"/>
      <c r="E6966" s="215"/>
      <c r="F6966" s="216"/>
      <c r="G6966" s="216"/>
      <c r="H6966" s="466"/>
      <c r="I6966" s="467">
        <v>0</v>
      </c>
    </row>
    <row r="6967" spans="1:10" ht="15" customHeight="1">
      <c r="A6967" s="333"/>
      <c r="C6967" s="220" t="s">
        <v>89</v>
      </c>
      <c r="D6967" s="221" t="s">
        <v>90</v>
      </c>
      <c r="E6967" s="682"/>
      <c r="F6967" s="222"/>
      <c r="G6967" s="222"/>
      <c r="H6967" s="776"/>
      <c r="I6967" s="777">
        <f>I6966+I6964+I6960</f>
        <v>108645.16</v>
      </c>
    </row>
    <row r="6968" spans="1:10" ht="15" customHeight="1">
      <c r="A6968" s="333"/>
      <c r="C6968" s="227" t="s">
        <v>91</v>
      </c>
      <c r="D6968" s="228" t="s">
        <v>977</v>
      </c>
      <c r="E6968" s="684"/>
      <c r="F6968" s="229"/>
      <c r="G6968" s="313"/>
      <c r="H6968" s="226">
        <f>$M$3</f>
        <v>0.1</v>
      </c>
      <c r="I6968" s="224">
        <f>I6967*H6968</f>
        <v>10864.516000000001</v>
      </c>
    </row>
    <row r="6969" spans="1:10" ht="15" customHeight="1">
      <c r="A6969" s="333"/>
      <c r="C6969" s="316" t="s">
        <v>93</v>
      </c>
      <c r="D6969" s="317" t="s">
        <v>94</v>
      </c>
      <c r="E6969" s="323"/>
      <c r="F6969" s="244"/>
      <c r="G6969" s="244"/>
      <c r="H6969" s="399"/>
      <c r="I6969" s="303">
        <f>SUM(I6967:I6968)</f>
        <v>119509.67600000001</v>
      </c>
    </row>
    <row r="6970" spans="1:10" ht="15" customHeight="1">
      <c r="A6970" s="333"/>
      <c r="C6970" s="1070"/>
      <c r="D6970" s="493"/>
      <c r="E6970" s="493"/>
      <c r="F6970" s="493"/>
      <c r="G6970" s="493"/>
      <c r="H6970" s="493"/>
      <c r="I6970" s="517"/>
    </row>
    <row r="6971" spans="1:10" ht="15" customHeight="1">
      <c r="A6971" s="333"/>
      <c r="C6971" s="574" t="s">
        <v>1913</v>
      </c>
      <c r="D6971" s="675" t="s">
        <v>1914</v>
      </c>
      <c r="E6971" s="675"/>
      <c r="F6971" s="668"/>
      <c r="G6971" s="668"/>
      <c r="H6971" s="669"/>
      <c r="I6971" s="188">
        <f>ROUNDDOWN(I6987,-2)</f>
        <v>119200</v>
      </c>
    </row>
    <row r="6972" spans="1:10" ht="15" customHeight="1">
      <c r="A6972" s="333"/>
      <c r="B6972" s="113"/>
      <c r="C6972" s="189" t="s">
        <v>65</v>
      </c>
      <c r="D6972" s="190" t="s">
        <v>66</v>
      </c>
      <c r="E6972" s="190"/>
      <c r="F6972" s="190" t="s">
        <v>669</v>
      </c>
      <c r="G6972" s="190" t="s">
        <v>67</v>
      </c>
      <c r="H6972" s="190" t="s">
        <v>670</v>
      </c>
      <c r="I6972" s="482" t="s">
        <v>671</v>
      </c>
      <c r="J6972" s="47"/>
    </row>
    <row r="6973" spans="1:10" ht="15" customHeight="1">
      <c r="A6973" s="333"/>
      <c r="C6973" s="193" t="s">
        <v>69</v>
      </c>
      <c r="D6973" s="194" t="s">
        <v>672</v>
      </c>
      <c r="E6973" s="194"/>
      <c r="F6973" s="717"/>
      <c r="G6973" s="717"/>
      <c r="H6973" s="717"/>
      <c r="I6973" s="591"/>
    </row>
    <row r="6974" spans="1:10" ht="15" customHeight="1">
      <c r="A6974" s="333"/>
      <c r="C6974" s="199">
        <v>1</v>
      </c>
      <c r="D6974" s="195" t="s">
        <v>8</v>
      </c>
      <c r="E6974" s="195"/>
      <c r="F6974" s="200" t="s">
        <v>10</v>
      </c>
      <c r="G6974" s="201">
        <v>0.1</v>
      </c>
      <c r="H6974" s="62">
        <v>176000</v>
      </c>
      <c r="I6974" s="203">
        <f>G6974*H6974</f>
        <v>17600</v>
      </c>
    </row>
    <row r="6975" spans="1:10" ht="15" customHeight="1">
      <c r="A6975" s="333"/>
      <c r="C6975" s="199">
        <v>2</v>
      </c>
      <c r="D6975" s="195" t="s">
        <v>159</v>
      </c>
      <c r="E6975" s="195"/>
      <c r="F6975" s="200" t="s">
        <v>10</v>
      </c>
      <c r="G6975" s="201">
        <v>0.2</v>
      </c>
      <c r="H6975" s="62">
        <v>186000</v>
      </c>
      <c r="I6975" s="203">
        <f>G6975*H6975</f>
        <v>37200</v>
      </c>
    </row>
    <row r="6976" spans="1:10" ht="15" customHeight="1">
      <c r="A6976" s="333"/>
      <c r="C6976" s="199">
        <v>3</v>
      </c>
      <c r="D6976" s="195" t="s">
        <v>119</v>
      </c>
      <c r="E6976" s="195"/>
      <c r="F6976" s="200" t="s">
        <v>10</v>
      </c>
      <c r="G6976" s="201">
        <v>0.02</v>
      </c>
      <c r="H6976" s="62">
        <v>196000</v>
      </c>
      <c r="I6976" s="203">
        <f>G6976*H6976</f>
        <v>3920</v>
      </c>
    </row>
    <row r="6977" spans="1:10" ht="15" customHeight="1">
      <c r="A6977" s="333"/>
      <c r="C6977" s="199">
        <v>4</v>
      </c>
      <c r="D6977" s="195" t="s">
        <v>31</v>
      </c>
      <c r="E6977" s="195"/>
      <c r="F6977" s="200" t="s">
        <v>10</v>
      </c>
      <c r="G6977" s="201">
        <v>6.7000000000000002E-3</v>
      </c>
      <c r="H6977" s="62">
        <v>206000</v>
      </c>
      <c r="I6977" s="203">
        <f>G6977*H6977</f>
        <v>1380.2</v>
      </c>
    </row>
    <row r="6978" spans="1:10" ht="15" customHeight="1">
      <c r="A6978" s="333"/>
      <c r="C6978" s="204" t="s">
        <v>708</v>
      </c>
      <c r="D6978" s="215"/>
      <c r="E6978" s="215"/>
      <c r="F6978" s="216"/>
      <c r="G6978" s="653"/>
      <c r="H6978" s="654"/>
      <c r="I6978" s="208">
        <f>SUM(I6974:I6977)</f>
        <v>60100.2</v>
      </c>
    </row>
    <row r="6979" spans="1:10" ht="15" customHeight="1">
      <c r="A6979" s="333"/>
      <c r="C6979" s="193" t="s">
        <v>72</v>
      </c>
      <c r="D6979" s="194" t="s">
        <v>73</v>
      </c>
      <c r="E6979" s="194"/>
      <c r="F6979" s="196"/>
      <c r="G6979" s="196"/>
      <c r="H6979" s="196"/>
      <c r="I6979" s="464"/>
    </row>
    <row r="6980" spans="1:10" ht="15" customHeight="1">
      <c r="A6980" s="333"/>
      <c r="C6980" s="199">
        <v>1</v>
      </c>
      <c r="D6980" s="195" t="s">
        <v>1912</v>
      </c>
      <c r="E6980" s="195"/>
      <c r="F6980" s="200" t="s">
        <v>79</v>
      </c>
      <c r="G6980" s="326">
        <v>1.0999999999999999E-2</v>
      </c>
      <c r="H6980" s="202">
        <f>BAHAN!G176</f>
        <v>4291200</v>
      </c>
      <c r="I6980" s="203">
        <f>G6980*H6980</f>
        <v>47203.199999999997</v>
      </c>
    </row>
    <row r="6981" spans="1:10" ht="15" customHeight="1">
      <c r="A6981" s="333"/>
      <c r="C6981" s="199">
        <v>2</v>
      </c>
      <c r="D6981" s="195" t="s">
        <v>823</v>
      </c>
      <c r="E6981" s="195"/>
      <c r="F6981" s="200" t="s">
        <v>120</v>
      </c>
      <c r="G6981" s="326">
        <v>0.05</v>
      </c>
      <c r="H6981" s="202">
        <f>BAHAN!G245</f>
        <v>22000</v>
      </c>
      <c r="I6981" s="203">
        <f>G6981*H6981</f>
        <v>1100</v>
      </c>
    </row>
    <row r="6982" spans="1:10" ht="15" customHeight="1">
      <c r="A6982" s="333"/>
      <c r="C6982" s="204" t="s">
        <v>85</v>
      </c>
      <c r="D6982" s="215"/>
      <c r="E6982" s="215"/>
      <c r="F6982" s="216"/>
      <c r="G6982" s="216"/>
      <c r="H6982" s="466"/>
      <c r="I6982" s="208">
        <f>SUM(I6980:I6981)</f>
        <v>48303.199999999997</v>
      </c>
    </row>
    <row r="6983" spans="1:10" ht="15" customHeight="1">
      <c r="A6983" s="333"/>
      <c r="C6983" s="193" t="s">
        <v>86</v>
      </c>
      <c r="D6983" s="194" t="s">
        <v>87</v>
      </c>
      <c r="E6983" s="194"/>
      <c r="F6983" s="196"/>
      <c r="G6983" s="196"/>
      <c r="H6983" s="196"/>
      <c r="I6983" s="464"/>
    </row>
    <row r="6984" spans="1:10" ht="15" customHeight="1">
      <c r="A6984" s="333"/>
      <c r="C6984" s="204" t="s">
        <v>88</v>
      </c>
      <c r="D6984" s="215"/>
      <c r="E6984" s="215"/>
      <c r="F6984" s="216"/>
      <c r="G6984" s="216"/>
      <c r="H6984" s="466"/>
      <c r="I6984" s="467">
        <v>0</v>
      </c>
    </row>
    <row r="6985" spans="1:10" ht="15" customHeight="1">
      <c r="A6985" s="333"/>
      <c r="C6985" s="220" t="s">
        <v>89</v>
      </c>
      <c r="D6985" s="221" t="s">
        <v>90</v>
      </c>
      <c r="E6985" s="682"/>
      <c r="F6985" s="222"/>
      <c r="G6985" s="222"/>
      <c r="H6985" s="776"/>
      <c r="I6985" s="777">
        <f>I6984+I6982+I6978</f>
        <v>108403.4</v>
      </c>
    </row>
    <row r="6986" spans="1:10" ht="15" customHeight="1">
      <c r="A6986" s="333"/>
      <c r="C6986" s="227" t="s">
        <v>91</v>
      </c>
      <c r="D6986" s="228" t="s">
        <v>977</v>
      </c>
      <c r="E6986" s="684"/>
      <c r="F6986" s="229"/>
      <c r="G6986" s="313"/>
      <c r="H6986" s="226">
        <f>$M$3</f>
        <v>0.1</v>
      </c>
      <c r="I6986" s="224">
        <f>I6985*H6986</f>
        <v>10840.34</v>
      </c>
    </row>
    <row r="6987" spans="1:10" ht="15" customHeight="1">
      <c r="A6987" s="333"/>
      <c r="C6987" s="316" t="s">
        <v>93</v>
      </c>
      <c r="D6987" s="317" t="s">
        <v>94</v>
      </c>
      <c r="E6987" s="323"/>
      <c r="F6987" s="244"/>
      <c r="G6987" s="244"/>
      <c r="H6987" s="399"/>
      <c r="I6987" s="303">
        <f>SUM(I6985:I6986)</f>
        <v>119243.73999999999</v>
      </c>
    </row>
    <row r="6988" spans="1:10" ht="15" customHeight="1">
      <c r="A6988" s="333"/>
      <c r="C6988" s="942"/>
      <c r="D6988" s="581"/>
      <c r="E6988" s="581"/>
      <c r="F6988" s="581"/>
      <c r="G6988" s="581"/>
      <c r="H6988" s="581"/>
      <c r="I6988" s="582"/>
    </row>
    <row r="6989" spans="1:10" ht="15" customHeight="1">
      <c r="A6989" s="333"/>
      <c r="C6989" s="574" t="s">
        <v>1915</v>
      </c>
      <c r="D6989" s="670" t="s">
        <v>1916</v>
      </c>
      <c r="E6989" s="675"/>
      <c r="F6989" s="668"/>
      <c r="G6989" s="668"/>
      <c r="H6989" s="669"/>
      <c r="I6989" s="188">
        <f>ROUNDDOWN(I7005,-2)</f>
        <v>107700</v>
      </c>
    </row>
    <row r="6990" spans="1:10" ht="15" customHeight="1">
      <c r="A6990" s="333"/>
      <c r="C6990" s="189" t="s">
        <v>65</v>
      </c>
      <c r="D6990" s="190" t="s">
        <v>66</v>
      </c>
      <c r="E6990" s="190"/>
      <c r="F6990" s="190" t="s">
        <v>669</v>
      </c>
      <c r="G6990" s="190" t="s">
        <v>67</v>
      </c>
      <c r="H6990" s="190" t="s">
        <v>670</v>
      </c>
      <c r="I6990" s="482" t="s">
        <v>671</v>
      </c>
    </row>
    <row r="6991" spans="1:10" ht="15" customHeight="1">
      <c r="A6991" s="333"/>
      <c r="B6991" s="113"/>
      <c r="C6991" s="193" t="s">
        <v>69</v>
      </c>
      <c r="D6991" s="194" t="s">
        <v>672</v>
      </c>
      <c r="E6991" s="194"/>
      <c r="F6991" s="717"/>
      <c r="G6991" s="717"/>
      <c r="H6991" s="717"/>
      <c r="I6991" s="591"/>
      <c r="J6991" s="47"/>
    </row>
    <row r="6992" spans="1:10" ht="15" customHeight="1">
      <c r="A6992" s="333"/>
      <c r="C6992" s="199">
        <v>1</v>
      </c>
      <c r="D6992" s="195" t="s">
        <v>8</v>
      </c>
      <c r="E6992" s="195"/>
      <c r="F6992" s="200" t="s">
        <v>10</v>
      </c>
      <c r="G6992" s="201">
        <v>0.1</v>
      </c>
      <c r="H6992" s="62">
        <v>176000</v>
      </c>
      <c r="I6992" s="203">
        <f>G6992*H6992</f>
        <v>17600</v>
      </c>
    </row>
    <row r="6993" spans="1:9" ht="15" customHeight="1">
      <c r="A6993" s="333"/>
      <c r="C6993" s="199">
        <v>2</v>
      </c>
      <c r="D6993" s="195" t="s">
        <v>159</v>
      </c>
      <c r="E6993" s="195"/>
      <c r="F6993" s="200" t="s">
        <v>10</v>
      </c>
      <c r="G6993" s="201">
        <v>0.2</v>
      </c>
      <c r="H6993" s="62">
        <v>186000</v>
      </c>
      <c r="I6993" s="203">
        <f>G6993*H6993</f>
        <v>37200</v>
      </c>
    </row>
    <row r="6994" spans="1:9" ht="15" customHeight="1">
      <c r="A6994" s="333"/>
      <c r="C6994" s="199">
        <v>3</v>
      </c>
      <c r="D6994" s="195" t="s">
        <v>119</v>
      </c>
      <c r="E6994" s="195"/>
      <c r="F6994" s="200" t="s">
        <v>10</v>
      </c>
      <c r="G6994" s="201">
        <v>0.02</v>
      </c>
      <c r="H6994" s="62">
        <v>196000</v>
      </c>
      <c r="I6994" s="203">
        <f>G6994*H6994</f>
        <v>3920</v>
      </c>
    </row>
    <row r="6995" spans="1:9" ht="15" customHeight="1">
      <c r="A6995" s="333"/>
      <c r="C6995" s="199">
        <v>4</v>
      </c>
      <c r="D6995" s="195" t="s">
        <v>31</v>
      </c>
      <c r="E6995" s="195"/>
      <c r="F6995" s="200" t="s">
        <v>10</v>
      </c>
      <c r="G6995" s="201">
        <v>6.7000000000000002E-3</v>
      </c>
      <c r="H6995" s="62">
        <v>206000</v>
      </c>
      <c r="I6995" s="203">
        <f>G6995*H6995</f>
        <v>1380.2</v>
      </c>
    </row>
    <row r="6996" spans="1:9" ht="15" customHeight="1">
      <c r="A6996" s="333"/>
      <c r="C6996" s="204" t="s">
        <v>708</v>
      </c>
      <c r="D6996" s="215"/>
      <c r="E6996" s="215"/>
      <c r="F6996" s="216"/>
      <c r="G6996" s="653"/>
      <c r="H6996" s="654"/>
      <c r="I6996" s="208">
        <f>SUM(I6992:I6995)</f>
        <v>60100.2</v>
      </c>
    </row>
    <row r="6997" spans="1:9" ht="15" customHeight="1">
      <c r="A6997" s="333"/>
      <c r="C6997" s="193" t="s">
        <v>72</v>
      </c>
      <c r="D6997" s="194" t="s">
        <v>73</v>
      </c>
      <c r="E6997" s="194"/>
      <c r="F6997" s="196"/>
      <c r="G6997" s="196"/>
      <c r="H6997" s="196"/>
      <c r="I6997" s="464"/>
    </row>
    <row r="6998" spans="1:9" ht="15" customHeight="1">
      <c r="A6998" s="333"/>
      <c r="C6998" s="199">
        <v>1</v>
      </c>
      <c r="D6998" s="195" t="s">
        <v>1917</v>
      </c>
      <c r="E6998" s="195"/>
      <c r="F6998" s="200" t="s">
        <v>710</v>
      </c>
      <c r="G6998" s="326">
        <v>1.05</v>
      </c>
      <c r="H6998" s="202">
        <f>BAHAN!G122</f>
        <v>35000</v>
      </c>
      <c r="I6998" s="203">
        <f>G6998*H6998</f>
        <v>36750</v>
      </c>
    </row>
    <row r="6999" spans="1:9" ht="15" customHeight="1">
      <c r="A6999" s="333"/>
      <c r="C6999" s="199">
        <v>2</v>
      </c>
      <c r="D6999" s="195" t="s">
        <v>823</v>
      </c>
      <c r="E6999" s="195"/>
      <c r="F6999" s="200" t="s">
        <v>120</v>
      </c>
      <c r="G6999" s="326">
        <v>0.05</v>
      </c>
      <c r="H6999" s="202">
        <f>BAHAN!G245</f>
        <v>22000</v>
      </c>
      <c r="I6999" s="203">
        <f>G6999*H6999</f>
        <v>1100</v>
      </c>
    </row>
    <row r="7000" spans="1:9" ht="15" customHeight="1">
      <c r="A7000" s="333"/>
      <c r="C7000" s="204" t="s">
        <v>85</v>
      </c>
      <c r="D7000" s="215"/>
      <c r="E7000" s="215"/>
      <c r="F7000" s="216"/>
      <c r="G7000" s="216"/>
      <c r="H7000" s="466"/>
      <c r="I7000" s="208">
        <f>SUM(I6998:I6999)</f>
        <v>37850</v>
      </c>
    </row>
    <row r="7001" spans="1:9" ht="15" customHeight="1">
      <c r="A7001" s="333"/>
      <c r="C7001" s="193" t="s">
        <v>86</v>
      </c>
      <c r="D7001" s="194" t="s">
        <v>87</v>
      </c>
      <c r="E7001" s="194"/>
      <c r="F7001" s="196"/>
      <c r="G7001" s="196"/>
      <c r="H7001" s="196"/>
      <c r="I7001" s="464"/>
    </row>
    <row r="7002" spans="1:9" ht="15" customHeight="1">
      <c r="A7002" s="333"/>
      <c r="C7002" s="204" t="s">
        <v>88</v>
      </c>
      <c r="D7002" s="215"/>
      <c r="E7002" s="215"/>
      <c r="F7002" s="216"/>
      <c r="G7002" s="216"/>
      <c r="H7002" s="466"/>
      <c r="I7002" s="467">
        <v>0</v>
      </c>
    </row>
    <row r="7003" spans="1:9" ht="15" customHeight="1">
      <c r="A7003" s="333"/>
      <c r="C7003" s="220" t="s">
        <v>89</v>
      </c>
      <c r="D7003" s="221" t="s">
        <v>90</v>
      </c>
      <c r="E7003" s="682"/>
      <c r="F7003" s="222"/>
      <c r="G7003" s="222"/>
      <c r="H7003" s="776"/>
      <c r="I7003" s="777">
        <f>I7002+I7000+I6996</f>
        <v>97950.2</v>
      </c>
    </row>
    <row r="7004" spans="1:9" ht="15" customHeight="1">
      <c r="A7004" s="333"/>
      <c r="C7004" s="227" t="s">
        <v>91</v>
      </c>
      <c r="D7004" s="228" t="s">
        <v>977</v>
      </c>
      <c r="E7004" s="684"/>
      <c r="F7004" s="229"/>
      <c r="G7004" s="313"/>
      <c r="H7004" s="226">
        <f>$M$3</f>
        <v>0.1</v>
      </c>
      <c r="I7004" s="224">
        <f>I7003*H7004</f>
        <v>9795.02</v>
      </c>
    </row>
    <row r="7005" spans="1:9" ht="15" customHeight="1">
      <c r="A7005" s="333"/>
      <c r="C7005" s="316" t="s">
        <v>93</v>
      </c>
      <c r="D7005" s="317" t="s">
        <v>94</v>
      </c>
      <c r="E7005" s="323"/>
      <c r="F7005" s="244"/>
      <c r="G7005" s="244"/>
      <c r="H7005" s="399"/>
      <c r="I7005" s="303">
        <f>SUM(I7003:I7004)</f>
        <v>107745.22</v>
      </c>
    </row>
    <row r="7006" spans="1:9" ht="15" customHeight="1">
      <c r="A7006" s="333"/>
      <c r="C7006" s="942"/>
      <c r="D7006" s="581"/>
      <c r="E7006" s="581"/>
      <c r="F7006" s="581"/>
      <c r="G7006" s="581"/>
      <c r="H7006" s="581"/>
      <c r="I7006" s="582"/>
    </row>
    <row r="7007" spans="1:9" ht="15" customHeight="1">
      <c r="A7007" s="333"/>
      <c r="C7007" s="574" t="s">
        <v>1918</v>
      </c>
      <c r="D7007" s="675" t="s">
        <v>1919</v>
      </c>
      <c r="E7007" s="675"/>
      <c r="F7007" s="668"/>
      <c r="G7007" s="668"/>
      <c r="H7007" s="669"/>
      <c r="I7007" s="188">
        <f>ROUNDDOWN(I7023,-2)</f>
        <v>96100</v>
      </c>
    </row>
    <row r="7008" spans="1:9" ht="15" customHeight="1">
      <c r="A7008" s="333"/>
      <c r="C7008" s="189" t="s">
        <v>65</v>
      </c>
      <c r="D7008" s="190" t="s">
        <v>66</v>
      </c>
      <c r="E7008" s="190"/>
      <c r="F7008" s="190" t="s">
        <v>669</v>
      </c>
      <c r="G7008" s="190" t="s">
        <v>67</v>
      </c>
      <c r="H7008" s="190" t="s">
        <v>670</v>
      </c>
      <c r="I7008" s="482" t="s">
        <v>671</v>
      </c>
    </row>
    <row r="7009" spans="1:10" ht="15" customHeight="1">
      <c r="A7009" s="333"/>
      <c r="B7009" s="113"/>
      <c r="C7009" s="193" t="s">
        <v>69</v>
      </c>
      <c r="D7009" s="194" t="s">
        <v>672</v>
      </c>
      <c r="E7009" s="194"/>
      <c r="F7009" s="717"/>
      <c r="G7009" s="717"/>
      <c r="H7009" s="717"/>
      <c r="I7009" s="591"/>
      <c r="J7009" s="47"/>
    </row>
    <row r="7010" spans="1:10" ht="15" customHeight="1">
      <c r="A7010" s="333"/>
      <c r="C7010" s="199">
        <v>1</v>
      </c>
      <c r="D7010" s="195" t="s">
        <v>8</v>
      </c>
      <c r="E7010" s="195"/>
      <c r="F7010" s="200" t="s">
        <v>10</v>
      </c>
      <c r="G7010" s="201">
        <v>0.1</v>
      </c>
      <c r="H7010" s="62">
        <v>176000</v>
      </c>
      <c r="I7010" s="203">
        <f>G7010*H7010</f>
        <v>17600</v>
      </c>
    </row>
    <row r="7011" spans="1:10" ht="15" customHeight="1">
      <c r="A7011" s="333"/>
      <c r="C7011" s="199">
        <v>2</v>
      </c>
      <c r="D7011" s="195" t="s">
        <v>159</v>
      </c>
      <c r="E7011" s="195"/>
      <c r="F7011" s="200" t="s">
        <v>10</v>
      </c>
      <c r="G7011" s="201">
        <v>0.2</v>
      </c>
      <c r="H7011" s="62">
        <v>186000</v>
      </c>
      <c r="I7011" s="203">
        <f>G7011*H7011</f>
        <v>37200</v>
      </c>
    </row>
    <row r="7012" spans="1:10" ht="15" customHeight="1">
      <c r="A7012" s="333"/>
      <c r="C7012" s="199">
        <v>3</v>
      </c>
      <c r="D7012" s="195" t="s">
        <v>119</v>
      </c>
      <c r="E7012" s="195"/>
      <c r="F7012" s="200" t="s">
        <v>10</v>
      </c>
      <c r="G7012" s="201">
        <v>0.02</v>
      </c>
      <c r="H7012" s="62">
        <v>196000</v>
      </c>
      <c r="I7012" s="203">
        <f>G7012*H7012</f>
        <v>3920</v>
      </c>
    </row>
    <row r="7013" spans="1:10" ht="15" customHeight="1">
      <c r="A7013" s="333"/>
      <c r="C7013" s="199">
        <v>4</v>
      </c>
      <c r="D7013" s="195" t="s">
        <v>31</v>
      </c>
      <c r="E7013" s="195"/>
      <c r="F7013" s="200" t="s">
        <v>10</v>
      </c>
      <c r="G7013" s="201">
        <v>6.7000000000000002E-3</v>
      </c>
      <c r="H7013" s="62">
        <v>206000</v>
      </c>
      <c r="I7013" s="203">
        <f>G7013*H7013</f>
        <v>1380.2</v>
      </c>
    </row>
    <row r="7014" spans="1:10" ht="15" customHeight="1">
      <c r="A7014" s="333"/>
      <c r="C7014" s="204" t="s">
        <v>708</v>
      </c>
      <c r="D7014" s="215"/>
      <c r="E7014" s="215"/>
      <c r="F7014" s="216"/>
      <c r="G7014" s="653"/>
      <c r="H7014" s="654"/>
      <c r="I7014" s="208">
        <f>SUM(I7010:I7013)</f>
        <v>60100.2</v>
      </c>
    </row>
    <row r="7015" spans="1:10" ht="15" customHeight="1">
      <c r="A7015" s="333"/>
      <c r="C7015" s="193" t="s">
        <v>72</v>
      </c>
      <c r="D7015" s="194" t="s">
        <v>73</v>
      </c>
      <c r="E7015" s="194"/>
      <c r="F7015" s="196"/>
      <c r="G7015" s="196"/>
      <c r="H7015" s="196"/>
      <c r="I7015" s="464"/>
    </row>
    <row r="7016" spans="1:10" ht="15" customHeight="1">
      <c r="A7016" s="333"/>
      <c r="C7016" s="199">
        <v>1</v>
      </c>
      <c r="D7016" s="195" t="s">
        <v>1920</v>
      </c>
      <c r="E7016" s="195"/>
      <c r="F7016" s="200" t="s">
        <v>710</v>
      </c>
      <c r="G7016" s="326">
        <v>1.05</v>
      </c>
      <c r="H7016" s="202">
        <f>BAHAN!G121</f>
        <v>25000</v>
      </c>
      <c r="I7016" s="203">
        <f>G7016*H7016</f>
        <v>26250</v>
      </c>
    </row>
    <row r="7017" spans="1:10" ht="15" customHeight="1">
      <c r="A7017" s="333"/>
      <c r="C7017" s="199">
        <v>2</v>
      </c>
      <c r="D7017" s="195" t="s">
        <v>823</v>
      </c>
      <c r="E7017" s="195"/>
      <c r="F7017" s="200" t="s">
        <v>120</v>
      </c>
      <c r="G7017" s="326">
        <v>0.05</v>
      </c>
      <c r="H7017" s="202">
        <f>BAHAN!G245</f>
        <v>22000</v>
      </c>
      <c r="I7017" s="203">
        <f>G7017*H7017</f>
        <v>1100</v>
      </c>
    </row>
    <row r="7018" spans="1:10" ht="15" customHeight="1">
      <c r="A7018" s="333"/>
      <c r="C7018" s="204" t="s">
        <v>85</v>
      </c>
      <c r="D7018" s="215"/>
      <c r="E7018" s="215"/>
      <c r="F7018" s="216"/>
      <c r="G7018" s="216"/>
      <c r="H7018" s="466"/>
      <c r="I7018" s="208">
        <f>SUM(I7016:I7017)</f>
        <v>27350</v>
      </c>
    </row>
    <row r="7019" spans="1:10" ht="15" customHeight="1">
      <c r="A7019" s="333"/>
      <c r="C7019" s="193" t="s">
        <v>86</v>
      </c>
      <c r="D7019" s="194" t="s">
        <v>87</v>
      </c>
      <c r="E7019" s="194"/>
      <c r="F7019" s="196"/>
      <c r="G7019" s="196"/>
      <c r="H7019" s="196"/>
      <c r="I7019" s="464"/>
    </row>
    <row r="7020" spans="1:10" ht="15" customHeight="1">
      <c r="A7020" s="333"/>
      <c r="C7020" s="204" t="s">
        <v>88</v>
      </c>
      <c r="D7020" s="215"/>
      <c r="E7020" s="215"/>
      <c r="F7020" s="216"/>
      <c r="G7020" s="216"/>
      <c r="H7020" s="466"/>
      <c r="I7020" s="467">
        <v>0</v>
      </c>
    </row>
    <row r="7021" spans="1:10" ht="15" customHeight="1">
      <c r="A7021" s="333"/>
      <c r="C7021" s="220" t="s">
        <v>89</v>
      </c>
      <c r="D7021" s="221" t="s">
        <v>90</v>
      </c>
      <c r="E7021" s="682"/>
      <c r="F7021" s="222"/>
      <c r="G7021" s="222"/>
      <c r="H7021" s="776"/>
      <c r="I7021" s="777">
        <f>I7020+I7018+I7014</f>
        <v>87450.2</v>
      </c>
    </row>
    <row r="7022" spans="1:10" ht="15" customHeight="1">
      <c r="A7022" s="333"/>
      <c r="C7022" s="227" t="s">
        <v>91</v>
      </c>
      <c r="D7022" s="228" t="s">
        <v>977</v>
      </c>
      <c r="E7022" s="684"/>
      <c r="F7022" s="229"/>
      <c r="G7022" s="313"/>
      <c r="H7022" s="226">
        <f>$M$3</f>
        <v>0.1</v>
      </c>
      <c r="I7022" s="224">
        <f>I7021*H7022</f>
        <v>8745.02</v>
      </c>
    </row>
    <row r="7023" spans="1:10" ht="15" customHeight="1">
      <c r="A7023" s="333"/>
      <c r="C7023" s="316" t="s">
        <v>93</v>
      </c>
      <c r="D7023" s="317" t="s">
        <v>94</v>
      </c>
      <c r="E7023" s="323"/>
      <c r="F7023" s="244"/>
      <c r="G7023" s="244"/>
      <c r="H7023" s="399"/>
      <c r="I7023" s="303">
        <f>SUM(I7021:I7022)</f>
        <v>96195.22</v>
      </c>
    </row>
    <row r="7024" spans="1:10" ht="15" customHeight="1">
      <c r="A7024" s="333"/>
      <c r="C7024" s="942"/>
      <c r="D7024" s="581"/>
      <c r="E7024" s="581"/>
      <c r="F7024" s="581"/>
      <c r="G7024" s="581"/>
      <c r="H7024" s="581"/>
      <c r="I7024" s="582"/>
    </row>
    <row r="7025" spans="1:10" ht="15" customHeight="1">
      <c r="A7025" s="333"/>
      <c r="C7025" s="519" t="s">
        <v>1921</v>
      </c>
      <c r="D7025" s="460" t="s">
        <v>1922</v>
      </c>
      <c r="E7025" s="460"/>
      <c r="F7025" s="581"/>
      <c r="G7025" s="581"/>
      <c r="H7025" s="581"/>
      <c r="I7025" s="582"/>
    </row>
    <row r="7026" spans="1:10" ht="15" customHeight="1">
      <c r="A7026" s="333"/>
      <c r="B7026" s="113"/>
      <c r="C7026" s="574" t="s">
        <v>1923</v>
      </c>
      <c r="D7026" s="675" t="s">
        <v>1924</v>
      </c>
      <c r="E7026" s="675"/>
      <c r="F7026" s="668"/>
      <c r="G7026" s="668"/>
      <c r="H7026" s="669"/>
      <c r="I7026" s="188">
        <f>ROUNDDOWN(I7042,-2)</f>
        <v>21400</v>
      </c>
      <c r="J7026" s="47"/>
    </row>
    <row r="7027" spans="1:10" ht="15" customHeight="1">
      <c r="A7027" s="333"/>
      <c r="C7027" s="189" t="s">
        <v>65</v>
      </c>
      <c r="D7027" s="190" t="s">
        <v>66</v>
      </c>
      <c r="E7027" s="190"/>
      <c r="F7027" s="190" t="s">
        <v>669</v>
      </c>
      <c r="G7027" s="190" t="s">
        <v>67</v>
      </c>
      <c r="H7027" s="190" t="s">
        <v>670</v>
      </c>
      <c r="I7027" s="482" t="s">
        <v>671</v>
      </c>
    </row>
    <row r="7028" spans="1:10" ht="15" customHeight="1">
      <c r="A7028" s="333"/>
      <c r="C7028" s="193" t="s">
        <v>69</v>
      </c>
      <c r="D7028" s="194" t="s">
        <v>672</v>
      </c>
      <c r="E7028" s="194"/>
      <c r="F7028" s="717"/>
      <c r="G7028" s="717"/>
      <c r="H7028" s="717"/>
      <c r="I7028" s="591"/>
    </row>
    <row r="7029" spans="1:10" ht="15" customHeight="1">
      <c r="A7029" s="333"/>
      <c r="C7029" s="199">
        <v>1</v>
      </c>
      <c r="D7029" s="195" t="s">
        <v>8</v>
      </c>
      <c r="E7029" s="195"/>
      <c r="F7029" s="200" t="s">
        <v>10</v>
      </c>
      <c r="G7029" s="201">
        <v>0.05</v>
      </c>
      <c r="H7029" s="62">
        <v>176000</v>
      </c>
      <c r="I7029" s="203">
        <f>G7029*H7029</f>
        <v>8800</v>
      </c>
    </row>
    <row r="7030" spans="1:10" ht="15" customHeight="1">
      <c r="A7030" s="333"/>
      <c r="C7030" s="199">
        <v>2</v>
      </c>
      <c r="D7030" s="195" t="s">
        <v>159</v>
      </c>
      <c r="E7030" s="195"/>
      <c r="F7030" s="200" t="s">
        <v>10</v>
      </c>
      <c r="G7030" s="201">
        <v>0.05</v>
      </c>
      <c r="H7030" s="62">
        <v>186000</v>
      </c>
      <c r="I7030" s="203">
        <f>G7030*H7030</f>
        <v>9300</v>
      </c>
    </row>
    <row r="7031" spans="1:10" ht="15" customHeight="1">
      <c r="A7031" s="333"/>
      <c r="C7031" s="199">
        <v>3</v>
      </c>
      <c r="D7031" s="195" t="s">
        <v>119</v>
      </c>
      <c r="E7031" s="195"/>
      <c r="F7031" s="200" t="s">
        <v>10</v>
      </c>
      <c r="G7031" s="201">
        <v>5.0000000000000001E-3</v>
      </c>
      <c r="H7031" s="62">
        <v>196000</v>
      </c>
      <c r="I7031" s="203">
        <f>G7031*H7031</f>
        <v>980</v>
      </c>
    </row>
    <row r="7032" spans="1:10" ht="15" customHeight="1">
      <c r="A7032" s="333"/>
      <c r="C7032" s="199">
        <v>4</v>
      </c>
      <c r="D7032" s="195" t="s">
        <v>31</v>
      </c>
      <c r="E7032" s="195"/>
      <c r="F7032" s="200" t="s">
        <v>10</v>
      </c>
      <c r="G7032" s="201">
        <v>2E-3</v>
      </c>
      <c r="H7032" s="62">
        <v>206000</v>
      </c>
      <c r="I7032" s="203">
        <f>G7032*H7032</f>
        <v>412</v>
      </c>
    </row>
    <row r="7033" spans="1:10" ht="15" customHeight="1">
      <c r="A7033" s="333"/>
      <c r="C7033" s="204" t="s">
        <v>708</v>
      </c>
      <c r="D7033" s="215"/>
      <c r="E7033" s="215"/>
      <c r="F7033" s="216"/>
      <c r="G7033" s="653"/>
      <c r="H7033" s="654"/>
      <c r="I7033" s="208">
        <f>SUM(I7029:I7032)</f>
        <v>19492</v>
      </c>
    </row>
    <row r="7034" spans="1:10" ht="15" customHeight="1">
      <c r="A7034" s="333"/>
      <c r="C7034" s="193" t="s">
        <v>72</v>
      </c>
      <c r="D7034" s="194" t="s">
        <v>73</v>
      </c>
      <c r="E7034" s="194"/>
      <c r="F7034" s="196"/>
      <c r="G7034" s="196"/>
      <c r="H7034" s="196"/>
      <c r="I7034" s="464"/>
    </row>
    <row r="7035" spans="1:10" ht="15" customHeight="1">
      <c r="A7035" s="333"/>
      <c r="C7035" s="199">
        <v>1</v>
      </c>
      <c r="D7035" s="195" t="s">
        <v>1925</v>
      </c>
      <c r="E7035" s="195"/>
      <c r="F7035" s="200" t="s">
        <v>710</v>
      </c>
      <c r="G7035" s="326">
        <v>1.05</v>
      </c>
      <c r="H7035" s="202">
        <v>1</v>
      </c>
      <c r="I7035" s="203">
        <f>G7035*H7035</f>
        <v>1.05</v>
      </c>
    </row>
    <row r="7036" spans="1:10" ht="15" customHeight="1">
      <c r="A7036" s="333"/>
      <c r="C7036" s="199">
        <v>2</v>
      </c>
      <c r="D7036" s="195" t="s">
        <v>1926</v>
      </c>
      <c r="E7036" s="195"/>
      <c r="F7036" s="200" t="s">
        <v>120</v>
      </c>
      <c r="G7036" s="326">
        <v>0.3</v>
      </c>
      <c r="H7036" s="202">
        <v>1</v>
      </c>
      <c r="I7036" s="203">
        <f>G7036*H7036</f>
        <v>0.3</v>
      </c>
    </row>
    <row r="7037" spans="1:10" ht="15" customHeight="1">
      <c r="A7037" s="333"/>
      <c r="C7037" s="204" t="s">
        <v>85</v>
      </c>
      <c r="D7037" s="215"/>
      <c r="E7037" s="215"/>
      <c r="F7037" s="216"/>
      <c r="G7037" s="216"/>
      <c r="H7037" s="466"/>
      <c r="I7037" s="208">
        <f>SUM(I7035:I7036)</f>
        <v>1.35</v>
      </c>
    </row>
    <row r="7038" spans="1:10" ht="15" customHeight="1">
      <c r="A7038" s="333"/>
      <c r="C7038" s="193" t="s">
        <v>86</v>
      </c>
      <c r="D7038" s="194" t="s">
        <v>87</v>
      </c>
      <c r="E7038" s="194"/>
      <c r="F7038" s="196"/>
      <c r="G7038" s="196"/>
      <c r="H7038" s="196"/>
      <c r="I7038" s="464"/>
    </row>
    <row r="7039" spans="1:10" ht="15" customHeight="1">
      <c r="A7039" s="333"/>
      <c r="C7039" s="204" t="s">
        <v>88</v>
      </c>
      <c r="D7039" s="215"/>
      <c r="E7039" s="215"/>
      <c r="F7039" s="216"/>
      <c r="G7039" s="216"/>
      <c r="H7039" s="466"/>
      <c r="I7039" s="467">
        <v>0</v>
      </c>
    </row>
    <row r="7040" spans="1:10" ht="15" customHeight="1">
      <c r="A7040" s="333"/>
      <c r="C7040" s="220" t="s">
        <v>89</v>
      </c>
      <c r="D7040" s="221" t="s">
        <v>90</v>
      </c>
      <c r="E7040" s="682"/>
      <c r="F7040" s="222"/>
      <c r="G7040" s="222"/>
      <c r="H7040" s="776"/>
      <c r="I7040" s="777">
        <f>I7039+I7037+I7033</f>
        <v>19493.349999999999</v>
      </c>
    </row>
    <row r="7041" spans="1:10" ht="15" customHeight="1">
      <c r="A7041" s="333"/>
      <c r="C7041" s="227" t="s">
        <v>91</v>
      </c>
      <c r="D7041" s="228" t="s">
        <v>977</v>
      </c>
      <c r="E7041" s="684"/>
      <c r="F7041" s="229"/>
      <c r="G7041" s="313"/>
      <c r="H7041" s="226">
        <f>$M$3</f>
        <v>0.1</v>
      </c>
      <c r="I7041" s="224">
        <f>I7040*H7041</f>
        <v>1949.335</v>
      </c>
    </row>
    <row r="7042" spans="1:10" ht="15" customHeight="1">
      <c r="A7042" s="333"/>
      <c r="C7042" s="316" t="s">
        <v>93</v>
      </c>
      <c r="D7042" s="317" t="s">
        <v>94</v>
      </c>
      <c r="E7042" s="323"/>
      <c r="F7042" s="244"/>
      <c r="G7042" s="244"/>
      <c r="H7042" s="399"/>
      <c r="I7042" s="303">
        <f>SUM(I7040:I7041)</f>
        <v>21442.684999999998</v>
      </c>
    </row>
    <row r="7043" spans="1:10" ht="15" customHeight="1">
      <c r="A7043" s="333"/>
      <c r="C7043" s="1071"/>
      <c r="D7043" s="555"/>
      <c r="E7043" s="555"/>
      <c r="F7043" s="555"/>
      <c r="G7043" s="555"/>
      <c r="H7043" s="555"/>
      <c r="I7043" s="556"/>
    </row>
    <row r="7044" spans="1:10" ht="15" customHeight="1">
      <c r="A7044" s="333"/>
      <c r="C7044" s="1071"/>
      <c r="D7044" s="555"/>
      <c r="E7044" s="555"/>
      <c r="F7044" s="555"/>
      <c r="G7044" s="555"/>
      <c r="H7044" s="555"/>
      <c r="I7044" s="556"/>
    </row>
    <row r="7045" spans="1:10" ht="15" customHeight="1">
      <c r="A7045" s="333"/>
      <c r="B7045" s="113"/>
      <c r="C7045" s="579" t="s">
        <v>1927</v>
      </c>
      <c r="D7045" s="670" t="s">
        <v>1928</v>
      </c>
      <c r="E7045" s="675"/>
      <c r="F7045" s="668"/>
      <c r="G7045" s="668"/>
      <c r="H7045" s="669"/>
      <c r="I7045" s="188">
        <f>ROUNDDOWN(I7060,-2)</f>
        <v>42700</v>
      </c>
      <c r="J7045" s="47"/>
    </row>
    <row r="7046" spans="1:10" ht="15" customHeight="1">
      <c r="A7046" s="333"/>
      <c r="C7046" s="189" t="s">
        <v>65</v>
      </c>
      <c r="D7046" s="190" t="s">
        <v>66</v>
      </c>
      <c r="E7046" s="190"/>
      <c r="F7046" s="190" t="s">
        <v>669</v>
      </c>
      <c r="G7046" s="190" t="s">
        <v>67</v>
      </c>
      <c r="H7046" s="715" t="s">
        <v>670</v>
      </c>
      <c r="I7046" s="563" t="s">
        <v>671</v>
      </c>
    </row>
    <row r="7047" spans="1:10" ht="15" customHeight="1">
      <c r="A7047" s="333"/>
      <c r="C7047" s="193" t="s">
        <v>69</v>
      </c>
      <c r="D7047" s="194" t="s">
        <v>672</v>
      </c>
      <c r="E7047" s="194"/>
      <c r="F7047" s="717"/>
      <c r="G7047" s="717"/>
      <c r="H7047" s="717"/>
      <c r="I7047" s="591"/>
    </row>
    <row r="7048" spans="1:10" ht="15" customHeight="1">
      <c r="A7048" s="333"/>
      <c r="C7048" s="199">
        <v>1</v>
      </c>
      <c r="D7048" s="195" t="s">
        <v>8</v>
      </c>
      <c r="E7048" s="195"/>
      <c r="F7048" s="200" t="s">
        <v>10</v>
      </c>
      <c r="G7048" s="1096">
        <v>0.1</v>
      </c>
      <c r="H7048" s="62">
        <v>176000</v>
      </c>
      <c r="I7048" s="203">
        <f>G7048*H7048</f>
        <v>17600</v>
      </c>
    </row>
    <row r="7049" spans="1:10" ht="15" customHeight="1">
      <c r="A7049" s="333"/>
      <c r="C7049" s="199">
        <v>2</v>
      </c>
      <c r="D7049" s="195" t="s">
        <v>21</v>
      </c>
      <c r="E7049" s="195"/>
      <c r="F7049" s="200" t="s">
        <v>10</v>
      </c>
      <c r="G7049" s="1096">
        <v>0.1</v>
      </c>
      <c r="H7049" s="62">
        <v>186000</v>
      </c>
      <c r="I7049" s="203">
        <f>G7049*H7049</f>
        <v>18600</v>
      </c>
    </row>
    <row r="7050" spans="1:10" ht="15" customHeight="1">
      <c r="A7050" s="333"/>
      <c r="C7050" s="199">
        <v>3</v>
      </c>
      <c r="D7050" s="195" t="s">
        <v>119</v>
      </c>
      <c r="E7050" s="195"/>
      <c r="F7050" s="200" t="s">
        <v>10</v>
      </c>
      <c r="G7050" s="1096">
        <v>0.01</v>
      </c>
      <c r="H7050" s="62">
        <v>196000</v>
      </c>
      <c r="I7050" s="203">
        <f>G7050*H7050</f>
        <v>1960</v>
      </c>
    </row>
    <row r="7051" spans="1:10" ht="15" customHeight="1">
      <c r="A7051" s="333"/>
      <c r="C7051" s="199">
        <v>4</v>
      </c>
      <c r="D7051" s="195" t="s">
        <v>31</v>
      </c>
      <c r="E7051" s="195"/>
      <c r="F7051" s="200" t="s">
        <v>10</v>
      </c>
      <c r="G7051" s="1096">
        <v>3.3E-3</v>
      </c>
      <c r="H7051" s="62">
        <v>206000</v>
      </c>
      <c r="I7051" s="203">
        <f>G7051*H7051</f>
        <v>679.8</v>
      </c>
    </row>
    <row r="7052" spans="1:10" ht="15" customHeight="1">
      <c r="A7052" s="333"/>
      <c r="C7052" s="204" t="s">
        <v>708</v>
      </c>
      <c r="D7052" s="215"/>
      <c r="E7052" s="215"/>
      <c r="F7052" s="216"/>
      <c r="G7052" s="653"/>
      <c r="H7052" s="654"/>
      <c r="I7052" s="208">
        <f>SUM(I7048:I7051)</f>
        <v>38839.800000000003</v>
      </c>
    </row>
    <row r="7053" spans="1:10" ht="15" customHeight="1">
      <c r="A7053" s="333"/>
      <c r="C7053" s="193" t="s">
        <v>72</v>
      </c>
      <c r="D7053" s="194" t="s">
        <v>73</v>
      </c>
      <c r="E7053" s="194"/>
      <c r="F7053" s="196"/>
      <c r="G7053" s="196"/>
      <c r="H7053" s="196"/>
      <c r="I7053" s="464"/>
    </row>
    <row r="7054" spans="1:10" ht="15" customHeight="1">
      <c r="A7054" s="333"/>
      <c r="C7054" s="199">
        <v>1</v>
      </c>
      <c r="D7054" s="195" t="s">
        <v>1929</v>
      </c>
      <c r="E7054" s="195"/>
      <c r="F7054" s="200" t="s">
        <v>120</v>
      </c>
      <c r="G7054" s="326">
        <v>1.389</v>
      </c>
      <c r="H7054" s="202">
        <v>1</v>
      </c>
      <c r="I7054" s="203">
        <f>G7054*H7054</f>
        <v>1.389</v>
      </c>
    </row>
    <row r="7055" spans="1:10" ht="15" customHeight="1">
      <c r="A7055" s="333"/>
      <c r="C7055" s="204" t="s">
        <v>85</v>
      </c>
      <c r="D7055" s="215"/>
      <c r="E7055" s="215"/>
      <c r="F7055" s="216"/>
      <c r="G7055" s="216"/>
      <c r="H7055" s="466"/>
      <c r="I7055" s="208">
        <f>SUM(I7054:I7054)</f>
        <v>1.389</v>
      </c>
    </row>
    <row r="7056" spans="1:10" ht="15" customHeight="1">
      <c r="A7056" s="333"/>
      <c r="C7056" s="193" t="s">
        <v>86</v>
      </c>
      <c r="D7056" s="194" t="s">
        <v>87</v>
      </c>
      <c r="E7056" s="194"/>
      <c r="F7056" s="196"/>
      <c r="G7056" s="196"/>
      <c r="H7056" s="196"/>
      <c r="I7056" s="464"/>
    </row>
    <row r="7057" spans="1:10" ht="15" customHeight="1">
      <c r="A7057" s="333"/>
      <c r="C7057" s="204" t="s">
        <v>88</v>
      </c>
      <c r="D7057" s="215"/>
      <c r="E7057" s="215"/>
      <c r="F7057" s="216"/>
      <c r="G7057" s="216"/>
      <c r="H7057" s="466"/>
      <c r="I7057" s="467">
        <v>0</v>
      </c>
    </row>
    <row r="7058" spans="1:10" ht="15" customHeight="1">
      <c r="A7058" s="333"/>
      <c r="C7058" s="220" t="s">
        <v>89</v>
      </c>
      <c r="D7058" s="221" t="s">
        <v>90</v>
      </c>
      <c r="E7058" s="682"/>
      <c r="F7058" s="222"/>
      <c r="G7058" s="222"/>
      <c r="H7058" s="776"/>
      <c r="I7058" s="777">
        <f>I7057+I7055+I7052</f>
        <v>38841.189000000006</v>
      </c>
    </row>
    <row r="7059" spans="1:10" ht="15" customHeight="1">
      <c r="A7059" s="333"/>
      <c r="C7059" s="227" t="s">
        <v>91</v>
      </c>
      <c r="D7059" s="228" t="s">
        <v>977</v>
      </c>
      <c r="E7059" s="684"/>
      <c r="F7059" s="229"/>
      <c r="G7059" s="313"/>
      <c r="H7059" s="226">
        <f>$M$3</f>
        <v>0.1</v>
      </c>
      <c r="I7059" s="224">
        <f>I7058*H7059</f>
        <v>3884.1189000000008</v>
      </c>
    </row>
    <row r="7060" spans="1:10" ht="15" customHeight="1">
      <c r="A7060" s="333"/>
      <c r="C7060" s="316" t="s">
        <v>93</v>
      </c>
      <c r="D7060" s="317" t="s">
        <v>94</v>
      </c>
      <c r="E7060" s="323"/>
      <c r="F7060" s="244"/>
      <c r="G7060" s="244"/>
      <c r="H7060" s="399"/>
      <c r="I7060" s="303">
        <f>SUM(I7058:I7059)</f>
        <v>42725.307900000007</v>
      </c>
    </row>
    <row r="7061" spans="1:10" ht="15" customHeight="1">
      <c r="A7061" s="333"/>
      <c r="C7061" s="1071"/>
      <c r="D7061" s="555"/>
      <c r="E7061" s="555"/>
      <c r="F7061" s="555"/>
      <c r="G7061" s="555"/>
      <c r="H7061" s="555"/>
      <c r="I7061" s="556"/>
    </row>
    <row r="7062" spans="1:10" ht="15" customHeight="1">
      <c r="A7062" s="333"/>
      <c r="C7062" s="574" t="s">
        <v>1930</v>
      </c>
      <c r="D7062" s="675" t="s">
        <v>1931</v>
      </c>
      <c r="E7062" s="675"/>
      <c r="F7062" s="668"/>
      <c r="G7062" s="668"/>
      <c r="H7062" s="669"/>
      <c r="I7062" s="188">
        <f>ROUNDDOWN(I7077,-2)</f>
        <v>42700</v>
      </c>
    </row>
    <row r="7063" spans="1:10" ht="15" customHeight="1">
      <c r="A7063" s="333"/>
      <c r="C7063" s="189" t="s">
        <v>65</v>
      </c>
      <c r="D7063" s="190" t="s">
        <v>66</v>
      </c>
      <c r="E7063" s="190"/>
      <c r="F7063" s="190" t="s">
        <v>669</v>
      </c>
      <c r="G7063" s="190" t="s">
        <v>67</v>
      </c>
      <c r="H7063" s="190" t="s">
        <v>670</v>
      </c>
      <c r="I7063" s="482" t="s">
        <v>671</v>
      </c>
    </row>
    <row r="7064" spans="1:10" ht="15" customHeight="1">
      <c r="A7064" s="333"/>
      <c r="B7064" s="113"/>
      <c r="C7064" s="193" t="s">
        <v>69</v>
      </c>
      <c r="D7064" s="194" t="s">
        <v>672</v>
      </c>
      <c r="E7064" s="194"/>
      <c r="F7064" s="717"/>
      <c r="G7064" s="717"/>
      <c r="H7064" s="717"/>
      <c r="I7064" s="591"/>
      <c r="J7064" s="47"/>
    </row>
    <row r="7065" spans="1:10" ht="15" customHeight="1">
      <c r="A7065" s="333"/>
      <c r="C7065" s="199">
        <v>1</v>
      </c>
      <c r="D7065" s="195" t="s">
        <v>8</v>
      </c>
      <c r="E7065" s="195"/>
      <c r="F7065" s="200" t="s">
        <v>10</v>
      </c>
      <c r="G7065" s="1096">
        <v>0.1</v>
      </c>
      <c r="H7065" s="62">
        <v>176000</v>
      </c>
      <c r="I7065" s="203">
        <f>G7065*H7065</f>
        <v>17600</v>
      </c>
    </row>
    <row r="7066" spans="1:10" ht="15" customHeight="1">
      <c r="A7066" s="333"/>
      <c r="C7066" s="199">
        <v>2</v>
      </c>
      <c r="D7066" s="195" t="s">
        <v>21</v>
      </c>
      <c r="E7066" s="195"/>
      <c r="F7066" s="200" t="s">
        <v>10</v>
      </c>
      <c r="G7066" s="1096">
        <v>0.1</v>
      </c>
      <c r="H7066" s="62">
        <v>186000</v>
      </c>
      <c r="I7066" s="203">
        <f>G7066*H7066</f>
        <v>18600</v>
      </c>
    </row>
    <row r="7067" spans="1:10" ht="15" customHeight="1">
      <c r="A7067" s="333"/>
      <c r="C7067" s="199">
        <v>3</v>
      </c>
      <c r="D7067" s="195" t="s">
        <v>119</v>
      </c>
      <c r="E7067" s="195"/>
      <c r="F7067" s="200" t="s">
        <v>10</v>
      </c>
      <c r="G7067" s="1096">
        <v>0.01</v>
      </c>
      <c r="H7067" s="62">
        <v>196000</v>
      </c>
      <c r="I7067" s="203">
        <f>G7067*H7067</f>
        <v>1960</v>
      </c>
    </row>
    <row r="7068" spans="1:10" ht="15" customHeight="1">
      <c r="A7068" s="333"/>
      <c r="C7068" s="199">
        <v>4</v>
      </c>
      <c r="D7068" s="195" t="s">
        <v>31</v>
      </c>
      <c r="E7068" s="195"/>
      <c r="F7068" s="200" t="s">
        <v>10</v>
      </c>
      <c r="G7068" s="1096">
        <v>3.3E-3</v>
      </c>
      <c r="H7068" s="62">
        <v>206000</v>
      </c>
      <c r="I7068" s="203">
        <f>G7068*H7068</f>
        <v>679.8</v>
      </c>
    </row>
    <row r="7069" spans="1:10" ht="15" customHeight="1">
      <c r="A7069" s="333"/>
      <c r="C7069" s="204" t="s">
        <v>708</v>
      </c>
      <c r="D7069" s="215"/>
      <c r="E7069" s="215"/>
      <c r="F7069" s="216"/>
      <c r="G7069" s="1097"/>
      <c r="H7069" s="654"/>
      <c r="I7069" s="208">
        <f>SUM(I7065:I7068)</f>
        <v>38839.800000000003</v>
      </c>
    </row>
    <row r="7070" spans="1:10" ht="15" customHeight="1">
      <c r="A7070" s="333"/>
      <c r="C7070" s="193" t="s">
        <v>72</v>
      </c>
      <c r="D7070" s="194" t="s">
        <v>73</v>
      </c>
      <c r="E7070" s="194"/>
      <c r="F7070" s="196"/>
      <c r="G7070" s="196"/>
      <c r="H7070" s="196"/>
      <c r="I7070" s="464"/>
    </row>
    <row r="7071" spans="1:10" ht="15" customHeight="1">
      <c r="A7071" s="333"/>
      <c r="C7071" s="199">
        <v>1</v>
      </c>
      <c r="D7071" s="195" t="s">
        <v>1932</v>
      </c>
      <c r="E7071" s="195"/>
      <c r="F7071" s="200" t="s">
        <v>120</v>
      </c>
      <c r="G7071" s="326">
        <v>1.389</v>
      </c>
      <c r="H7071" s="202">
        <v>1</v>
      </c>
      <c r="I7071" s="203">
        <f>G7071*H7071</f>
        <v>1.389</v>
      </c>
    </row>
    <row r="7072" spans="1:10" ht="15" customHeight="1">
      <c r="A7072" s="333"/>
      <c r="C7072" s="204" t="s">
        <v>85</v>
      </c>
      <c r="D7072" s="215"/>
      <c r="E7072" s="215"/>
      <c r="F7072" s="216"/>
      <c r="G7072" s="216"/>
      <c r="H7072" s="466"/>
      <c r="I7072" s="208">
        <f>SUM(I7071:I7071)</f>
        <v>1.389</v>
      </c>
    </row>
    <row r="7073" spans="1:10" ht="15" customHeight="1">
      <c r="A7073" s="333"/>
      <c r="C7073" s="193" t="s">
        <v>86</v>
      </c>
      <c r="D7073" s="194" t="s">
        <v>87</v>
      </c>
      <c r="E7073" s="194"/>
      <c r="F7073" s="196"/>
      <c r="G7073" s="196"/>
      <c r="H7073" s="196"/>
      <c r="I7073" s="464"/>
    </row>
    <row r="7074" spans="1:10" ht="15" customHeight="1">
      <c r="A7074" s="333"/>
      <c r="C7074" s="204" t="s">
        <v>88</v>
      </c>
      <c r="D7074" s="215"/>
      <c r="E7074" s="215"/>
      <c r="F7074" s="216"/>
      <c r="G7074" s="216"/>
      <c r="H7074" s="466"/>
      <c r="I7074" s="467">
        <v>0</v>
      </c>
    </row>
    <row r="7075" spans="1:10" ht="15" customHeight="1">
      <c r="A7075" s="333"/>
      <c r="C7075" s="220" t="s">
        <v>89</v>
      </c>
      <c r="D7075" s="221" t="s">
        <v>90</v>
      </c>
      <c r="E7075" s="682"/>
      <c r="F7075" s="222"/>
      <c r="G7075" s="222"/>
      <c r="H7075" s="776"/>
      <c r="I7075" s="777">
        <f>I7074+I7072+I7069</f>
        <v>38841.189000000006</v>
      </c>
    </row>
    <row r="7076" spans="1:10" ht="15" customHeight="1">
      <c r="A7076" s="333"/>
      <c r="C7076" s="227" t="s">
        <v>91</v>
      </c>
      <c r="D7076" s="228" t="s">
        <v>977</v>
      </c>
      <c r="E7076" s="684"/>
      <c r="F7076" s="229"/>
      <c r="G7076" s="313"/>
      <c r="H7076" s="226">
        <f>$M$3</f>
        <v>0.1</v>
      </c>
      <c r="I7076" s="224">
        <f>I7075*H7076</f>
        <v>3884.1189000000008</v>
      </c>
    </row>
    <row r="7077" spans="1:10" ht="15" customHeight="1">
      <c r="A7077" s="333"/>
      <c r="C7077" s="316" t="s">
        <v>93</v>
      </c>
      <c r="D7077" s="317" t="s">
        <v>94</v>
      </c>
      <c r="E7077" s="323"/>
      <c r="F7077" s="244"/>
      <c r="G7077" s="244"/>
      <c r="H7077" s="399"/>
      <c r="I7077" s="303">
        <f>SUM(I7075:I7076)</f>
        <v>42725.307900000007</v>
      </c>
    </row>
    <row r="7078" spans="1:10" ht="15" customHeight="1">
      <c r="A7078" s="333"/>
      <c r="C7078" s="1071"/>
      <c r="D7078" s="555"/>
      <c r="E7078" s="555"/>
      <c r="F7078" s="555"/>
      <c r="G7078" s="555"/>
      <c r="H7078" s="555"/>
      <c r="I7078" s="556"/>
    </row>
    <row r="7079" spans="1:10" ht="15" customHeight="1">
      <c r="A7079" s="333"/>
      <c r="C7079" s="574" t="s">
        <v>1933</v>
      </c>
      <c r="D7079" s="675" t="s">
        <v>1934</v>
      </c>
      <c r="E7079" s="675"/>
      <c r="F7079" s="668"/>
      <c r="G7079" s="668"/>
      <c r="H7079" s="669"/>
      <c r="I7079" s="518">
        <f>ROUNDDOWN(I7094,-2)</f>
        <v>42700</v>
      </c>
    </row>
    <row r="7080" spans="1:10" ht="15" customHeight="1">
      <c r="A7080" s="333"/>
      <c r="C7080" s="189" t="s">
        <v>65</v>
      </c>
      <c r="D7080" s="190" t="s">
        <v>66</v>
      </c>
      <c r="E7080" s="190"/>
      <c r="F7080" s="190" t="s">
        <v>669</v>
      </c>
      <c r="G7080" s="190" t="s">
        <v>67</v>
      </c>
      <c r="H7080" s="190" t="s">
        <v>670</v>
      </c>
      <c r="I7080" s="482" t="s">
        <v>671</v>
      </c>
    </row>
    <row r="7081" spans="1:10" ht="15" customHeight="1">
      <c r="A7081" s="333"/>
      <c r="C7081" s="193" t="s">
        <v>69</v>
      </c>
      <c r="D7081" s="194" t="s">
        <v>672</v>
      </c>
      <c r="E7081" s="194"/>
      <c r="F7081" s="717"/>
      <c r="G7081" s="717"/>
      <c r="H7081" s="717"/>
      <c r="I7081" s="591"/>
    </row>
    <row r="7082" spans="1:10" ht="15" customHeight="1">
      <c r="A7082" s="333"/>
      <c r="B7082" s="113"/>
      <c r="C7082" s="199">
        <v>1</v>
      </c>
      <c r="D7082" s="195" t="s">
        <v>8</v>
      </c>
      <c r="E7082" s="195"/>
      <c r="F7082" s="200" t="s">
        <v>10</v>
      </c>
      <c r="G7082" s="1096">
        <v>0.1</v>
      </c>
      <c r="H7082" s="62">
        <v>176000</v>
      </c>
      <c r="I7082" s="203">
        <f>G7082*H7082</f>
        <v>17600</v>
      </c>
      <c r="J7082" s="47"/>
    </row>
    <row r="7083" spans="1:10" ht="15" customHeight="1">
      <c r="A7083" s="333"/>
      <c r="C7083" s="199">
        <v>2</v>
      </c>
      <c r="D7083" s="195" t="s">
        <v>21</v>
      </c>
      <c r="E7083" s="195"/>
      <c r="F7083" s="200" t="s">
        <v>10</v>
      </c>
      <c r="G7083" s="1096">
        <v>0.1</v>
      </c>
      <c r="H7083" s="62">
        <v>186000</v>
      </c>
      <c r="I7083" s="203">
        <f>G7083*H7083</f>
        <v>18600</v>
      </c>
    </row>
    <row r="7084" spans="1:10" ht="15" customHeight="1">
      <c r="A7084" s="333"/>
      <c r="C7084" s="199">
        <v>3</v>
      </c>
      <c r="D7084" s="195" t="s">
        <v>119</v>
      </c>
      <c r="E7084" s="195"/>
      <c r="F7084" s="200" t="s">
        <v>10</v>
      </c>
      <c r="G7084" s="1096">
        <v>0.01</v>
      </c>
      <c r="H7084" s="62">
        <v>196000</v>
      </c>
      <c r="I7084" s="203">
        <f>G7084*H7084</f>
        <v>1960</v>
      </c>
    </row>
    <row r="7085" spans="1:10" ht="15" customHeight="1">
      <c r="A7085" s="333"/>
      <c r="C7085" s="199">
        <v>4</v>
      </c>
      <c r="D7085" s="195" t="s">
        <v>31</v>
      </c>
      <c r="E7085" s="195"/>
      <c r="F7085" s="200" t="s">
        <v>10</v>
      </c>
      <c r="G7085" s="1096">
        <v>3.3E-3</v>
      </c>
      <c r="H7085" s="62">
        <v>206000</v>
      </c>
      <c r="I7085" s="203">
        <f>G7085*H7085</f>
        <v>679.8</v>
      </c>
    </row>
    <row r="7086" spans="1:10" ht="15" customHeight="1">
      <c r="A7086" s="333"/>
      <c r="C7086" s="204" t="s">
        <v>708</v>
      </c>
      <c r="D7086" s="215"/>
      <c r="E7086" s="215"/>
      <c r="F7086" s="216"/>
      <c r="G7086" s="653"/>
      <c r="H7086" s="654"/>
      <c r="I7086" s="208">
        <f>SUM(I7082:I7085)</f>
        <v>38839.800000000003</v>
      </c>
    </row>
    <row r="7087" spans="1:10" ht="15" customHeight="1">
      <c r="A7087" s="333"/>
      <c r="C7087" s="193" t="s">
        <v>72</v>
      </c>
      <c r="D7087" s="194" t="s">
        <v>73</v>
      </c>
      <c r="E7087" s="194"/>
      <c r="F7087" s="196"/>
      <c r="G7087" s="196"/>
      <c r="H7087" s="196"/>
      <c r="I7087" s="464"/>
    </row>
    <row r="7088" spans="1:10" ht="15" customHeight="1">
      <c r="A7088" s="333"/>
      <c r="C7088" s="199">
        <v>1</v>
      </c>
      <c r="D7088" s="195" t="s">
        <v>1935</v>
      </c>
      <c r="E7088" s="195"/>
      <c r="F7088" s="200" t="s">
        <v>120</v>
      </c>
      <c r="G7088" s="201">
        <v>1.389</v>
      </c>
      <c r="H7088" s="202">
        <v>1</v>
      </c>
      <c r="I7088" s="203">
        <f>G7088*H7088</f>
        <v>1.389</v>
      </c>
    </row>
    <row r="7089" spans="1:10" ht="15" customHeight="1">
      <c r="A7089" s="333"/>
      <c r="C7089" s="204" t="s">
        <v>85</v>
      </c>
      <c r="D7089" s="215"/>
      <c r="E7089" s="215"/>
      <c r="F7089" s="216"/>
      <c r="G7089" s="216"/>
      <c r="H7089" s="466"/>
      <c r="I7089" s="208">
        <f>SUM(I7088:I7088)</f>
        <v>1.389</v>
      </c>
    </row>
    <row r="7090" spans="1:10" ht="15" customHeight="1">
      <c r="A7090" s="333"/>
      <c r="C7090" s="193" t="s">
        <v>86</v>
      </c>
      <c r="D7090" s="194" t="s">
        <v>87</v>
      </c>
      <c r="E7090" s="194"/>
      <c r="F7090" s="196"/>
      <c r="G7090" s="196"/>
      <c r="H7090" s="196"/>
      <c r="I7090" s="464"/>
    </row>
    <row r="7091" spans="1:10" ht="15" customHeight="1">
      <c r="A7091" s="333"/>
      <c r="C7091" s="204" t="s">
        <v>88</v>
      </c>
      <c r="D7091" s="215"/>
      <c r="E7091" s="215"/>
      <c r="F7091" s="216"/>
      <c r="G7091" s="216"/>
      <c r="H7091" s="466"/>
      <c r="I7091" s="467">
        <v>0</v>
      </c>
    </row>
    <row r="7092" spans="1:10" ht="15" customHeight="1">
      <c r="A7092" s="333"/>
      <c r="C7092" s="220" t="s">
        <v>89</v>
      </c>
      <c r="D7092" s="221" t="s">
        <v>90</v>
      </c>
      <c r="E7092" s="682"/>
      <c r="F7092" s="222"/>
      <c r="G7092" s="222"/>
      <c r="H7092" s="776"/>
      <c r="I7092" s="777">
        <f>I7091+I7089+I7086</f>
        <v>38841.189000000006</v>
      </c>
    </row>
    <row r="7093" spans="1:10" ht="15" customHeight="1">
      <c r="A7093" s="333"/>
      <c r="C7093" s="227" t="s">
        <v>91</v>
      </c>
      <c r="D7093" s="228" t="s">
        <v>977</v>
      </c>
      <c r="E7093" s="684"/>
      <c r="F7093" s="229"/>
      <c r="G7093" s="313"/>
      <c r="H7093" s="226">
        <f>$M$3</f>
        <v>0.1</v>
      </c>
      <c r="I7093" s="224">
        <f>I7092*H7093</f>
        <v>3884.1189000000008</v>
      </c>
    </row>
    <row r="7094" spans="1:10" ht="15" customHeight="1" thickBot="1">
      <c r="A7094" s="333"/>
      <c r="C7094" s="1098" t="s">
        <v>93</v>
      </c>
      <c r="D7094" s="1099" t="s">
        <v>94</v>
      </c>
      <c r="E7094" s="1100"/>
      <c r="F7094" s="1101"/>
      <c r="G7094" s="1101"/>
      <c r="H7094" s="458"/>
      <c r="I7094" s="235">
        <f>SUM(I7092:I7093)</f>
        <v>42725.307900000007</v>
      </c>
    </row>
    <row r="7095" spans="1:10" ht="15" customHeight="1">
      <c r="A7095" s="333"/>
      <c r="G7095" s="336"/>
      <c r="H7095" s="112"/>
      <c r="I7095" s="47"/>
    </row>
    <row r="7096" spans="1:10" ht="15" customHeight="1">
      <c r="A7096" s="333"/>
      <c r="C7096" s="459" t="s">
        <v>1936</v>
      </c>
      <c r="D7096" s="460" t="s">
        <v>1937</v>
      </c>
      <c r="E7096" s="460"/>
      <c r="F7096" s="460"/>
      <c r="G7096" s="460"/>
      <c r="H7096" s="460"/>
      <c r="I7096" s="460"/>
    </row>
    <row r="7097" spans="1:10" ht="15" customHeight="1" thickBot="1">
      <c r="A7097" s="333"/>
      <c r="C7097" s="537" t="s">
        <v>1938</v>
      </c>
      <c r="D7097" s="538" t="s">
        <v>1939</v>
      </c>
      <c r="E7097" s="538"/>
      <c r="F7097" s="538"/>
      <c r="G7097" s="538"/>
      <c r="H7097" s="538"/>
      <c r="I7097" s="538"/>
    </row>
    <row r="7098" spans="1:10" ht="15" customHeight="1">
      <c r="A7098" s="333"/>
      <c r="C7098" s="1102" t="s">
        <v>1940</v>
      </c>
      <c r="D7098" s="1103" t="s">
        <v>1941</v>
      </c>
      <c r="E7098" s="647"/>
      <c r="F7098" s="1104"/>
      <c r="G7098" s="1104"/>
      <c r="H7098" s="1104"/>
      <c r="I7098" s="241">
        <f>ROUNDDOWN(I7113,-2)</f>
        <v>51200</v>
      </c>
    </row>
    <row r="7099" spans="1:10" ht="31.75" customHeight="1">
      <c r="A7099" s="333"/>
      <c r="C7099" s="452" t="s">
        <v>65</v>
      </c>
      <c r="D7099" s="294" t="s">
        <v>66</v>
      </c>
      <c r="E7099" s="294" t="s">
        <v>3</v>
      </c>
      <c r="F7099" s="294" t="s">
        <v>669</v>
      </c>
      <c r="G7099" s="294" t="s">
        <v>67</v>
      </c>
      <c r="H7099" s="294" t="s">
        <v>670</v>
      </c>
      <c r="I7099" s="939" t="s">
        <v>671</v>
      </c>
    </row>
    <row r="7100" spans="1:10" ht="15" customHeight="1">
      <c r="A7100" s="333"/>
      <c r="B7100" s="113"/>
      <c r="C7100" s="280" t="s">
        <v>69</v>
      </c>
      <c r="D7100" s="281" t="s">
        <v>672</v>
      </c>
      <c r="E7100" s="281"/>
      <c r="F7100" s="283"/>
      <c r="G7100" s="283"/>
      <c r="H7100" s="283"/>
      <c r="I7100" s="536"/>
      <c r="J7100" s="47"/>
    </row>
    <row r="7101" spans="1:10" ht="15" customHeight="1">
      <c r="A7101" s="333"/>
      <c r="C7101" s="199">
        <v>1</v>
      </c>
      <c r="D7101" s="195" t="s">
        <v>8</v>
      </c>
      <c r="E7101" s="309" t="s">
        <v>9</v>
      </c>
      <c r="F7101" s="200" t="s">
        <v>10</v>
      </c>
      <c r="G7101" s="326">
        <v>0.12</v>
      </c>
      <c r="H7101" s="62">
        <v>176000</v>
      </c>
      <c r="I7101" s="203">
        <f>G7101*H7101</f>
        <v>21120</v>
      </c>
    </row>
    <row r="7102" spans="1:10" ht="15" customHeight="1">
      <c r="A7102" s="333"/>
      <c r="C7102" s="199">
        <v>2</v>
      </c>
      <c r="D7102" s="195" t="s">
        <v>159</v>
      </c>
      <c r="E7102" s="309" t="s">
        <v>14</v>
      </c>
      <c r="F7102" s="200" t="s">
        <v>10</v>
      </c>
      <c r="G7102" s="326">
        <v>0.12</v>
      </c>
      <c r="H7102" s="62">
        <v>186000</v>
      </c>
      <c r="I7102" s="203">
        <f>G7102*H7102</f>
        <v>22320</v>
      </c>
    </row>
    <row r="7103" spans="1:10" ht="15" customHeight="1">
      <c r="A7103" s="333"/>
      <c r="C7103" s="199">
        <v>3</v>
      </c>
      <c r="D7103" s="195" t="s">
        <v>119</v>
      </c>
      <c r="E7103" s="309" t="s">
        <v>30</v>
      </c>
      <c r="F7103" s="200" t="s">
        <v>10</v>
      </c>
      <c r="G7103" s="326">
        <v>1.2E-2</v>
      </c>
      <c r="H7103" s="62">
        <v>196000</v>
      </c>
      <c r="I7103" s="203">
        <f>G7103*H7103</f>
        <v>2352</v>
      </c>
    </row>
    <row r="7104" spans="1:10" ht="15" customHeight="1">
      <c r="A7104" s="333"/>
      <c r="C7104" s="199">
        <v>4</v>
      </c>
      <c r="D7104" s="195" t="s">
        <v>31</v>
      </c>
      <c r="E7104" s="309" t="s">
        <v>32</v>
      </c>
      <c r="F7104" s="200" t="s">
        <v>10</v>
      </c>
      <c r="G7104" s="326">
        <v>4.0000000000000001E-3</v>
      </c>
      <c r="H7104" s="62">
        <v>206000</v>
      </c>
      <c r="I7104" s="203">
        <f>G7104*H7104</f>
        <v>824</v>
      </c>
    </row>
    <row r="7105" spans="1:10" ht="15" customHeight="1">
      <c r="A7105" s="333"/>
      <c r="C7105" s="204" t="s">
        <v>708</v>
      </c>
      <c r="D7105" s="215"/>
      <c r="E7105" s="215"/>
      <c r="F7105" s="216"/>
      <c r="G7105" s="653"/>
      <c r="H7105" s="654"/>
      <c r="I7105" s="208">
        <f>SUM(I7101:I7104)</f>
        <v>46616</v>
      </c>
    </row>
    <row r="7106" spans="1:10" ht="15" customHeight="1">
      <c r="A7106" s="333"/>
      <c r="C7106" s="193" t="s">
        <v>72</v>
      </c>
      <c r="D7106" s="194" t="s">
        <v>73</v>
      </c>
      <c r="E7106" s="194"/>
      <c r="F7106" s="196"/>
      <c r="G7106" s="196"/>
      <c r="H7106" s="196"/>
      <c r="I7106" s="464"/>
    </row>
    <row r="7107" spans="1:10" ht="15" customHeight="1">
      <c r="A7107" s="333"/>
      <c r="C7107" s="199">
        <v>1</v>
      </c>
      <c r="D7107" s="195" t="s">
        <v>1942</v>
      </c>
      <c r="E7107" s="195"/>
      <c r="F7107" s="200" t="s">
        <v>664</v>
      </c>
      <c r="G7107" s="326">
        <v>12</v>
      </c>
      <c r="H7107" s="202">
        <v>1</v>
      </c>
      <c r="I7107" s="203">
        <f>G7107*H7107</f>
        <v>12</v>
      </c>
    </row>
    <row r="7108" spans="1:10" ht="15" customHeight="1">
      <c r="A7108" s="333"/>
      <c r="C7108" s="204" t="s">
        <v>85</v>
      </c>
      <c r="D7108" s="215"/>
      <c r="E7108" s="215"/>
      <c r="F7108" s="216"/>
      <c r="G7108" s="216"/>
      <c r="H7108" s="466"/>
      <c r="I7108" s="208">
        <f>SUM(I7107:I7107)</f>
        <v>12</v>
      </c>
    </row>
    <row r="7109" spans="1:10" ht="15" customHeight="1">
      <c r="A7109" s="333"/>
      <c r="C7109" s="193" t="s">
        <v>86</v>
      </c>
      <c r="D7109" s="194" t="s">
        <v>87</v>
      </c>
      <c r="E7109" s="194"/>
      <c r="F7109" s="196"/>
      <c r="G7109" s="196"/>
      <c r="H7109" s="196"/>
      <c r="I7109" s="464"/>
    </row>
    <row r="7110" spans="1:10" ht="15" customHeight="1">
      <c r="A7110" s="333"/>
      <c r="C7110" s="204" t="s">
        <v>88</v>
      </c>
      <c r="D7110" s="215"/>
      <c r="E7110" s="215"/>
      <c r="F7110" s="216"/>
      <c r="G7110" s="216"/>
      <c r="H7110" s="466"/>
      <c r="I7110" s="467">
        <v>0</v>
      </c>
    </row>
    <row r="7111" spans="1:10" ht="15" customHeight="1">
      <c r="A7111" s="333"/>
      <c r="C7111" s="220" t="s">
        <v>89</v>
      </c>
      <c r="D7111" s="221" t="s">
        <v>90</v>
      </c>
      <c r="E7111" s="682"/>
      <c r="F7111" s="222"/>
      <c r="G7111" s="222"/>
      <c r="H7111" s="776"/>
      <c r="I7111" s="777">
        <f>I7110+I7108+I7105</f>
        <v>46628</v>
      </c>
    </row>
    <row r="7112" spans="1:10" ht="15" customHeight="1">
      <c r="A7112" s="333"/>
      <c r="C7112" s="227" t="s">
        <v>91</v>
      </c>
      <c r="D7112" s="228" t="s">
        <v>977</v>
      </c>
      <c r="E7112" s="684"/>
      <c r="F7112" s="229"/>
      <c r="G7112" s="313"/>
      <c r="H7112" s="226">
        <f>$M$3</f>
        <v>0.1</v>
      </c>
      <c r="I7112" s="224">
        <f>I7111*H7112</f>
        <v>4662.8</v>
      </c>
    </row>
    <row r="7113" spans="1:10" ht="15" customHeight="1">
      <c r="A7113" s="333"/>
      <c r="C7113" s="316" t="s">
        <v>93</v>
      </c>
      <c r="D7113" s="317" t="s">
        <v>94</v>
      </c>
      <c r="E7113" s="323"/>
      <c r="F7113" s="244"/>
      <c r="G7113" s="244"/>
      <c r="H7113" s="399"/>
      <c r="I7113" s="303">
        <f>SUM(I7111:I7112)</f>
        <v>51290.8</v>
      </c>
    </row>
    <row r="7114" spans="1:10" ht="15" customHeight="1">
      <c r="A7114" s="333"/>
      <c r="C7114" s="1070"/>
      <c r="D7114" s="493"/>
      <c r="E7114" s="493"/>
      <c r="F7114" s="493"/>
      <c r="G7114" s="493"/>
      <c r="H7114" s="493"/>
      <c r="I7114" s="517"/>
    </row>
    <row r="7115" spans="1:10" ht="15" customHeight="1">
      <c r="A7115" s="333"/>
      <c r="C7115" s="1089" t="s">
        <v>1943</v>
      </c>
      <c r="D7115" s="675" t="s">
        <v>1944</v>
      </c>
      <c r="E7115" s="675"/>
      <c r="F7115" s="668"/>
      <c r="G7115" s="668"/>
      <c r="H7115" s="668"/>
      <c r="I7115" s="188">
        <f>ROUNDDOWN(I7130,-2)</f>
        <v>51200</v>
      </c>
    </row>
    <row r="7116" spans="1:10" ht="26.5" customHeight="1">
      <c r="A7116" s="333"/>
      <c r="C7116" s="189" t="s">
        <v>65</v>
      </c>
      <c r="D7116" s="190" t="s">
        <v>66</v>
      </c>
      <c r="E7116" s="294" t="s">
        <v>3</v>
      </c>
      <c r="F7116" s="190" t="s">
        <v>669</v>
      </c>
      <c r="G7116" s="190" t="s">
        <v>67</v>
      </c>
      <c r="H7116" s="190" t="s">
        <v>670</v>
      </c>
      <c r="I7116" s="482" t="s">
        <v>671</v>
      </c>
    </row>
    <row r="7117" spans="1:10" ht="15" customHeight="1">
      <c r="A7117" s="333"/>
      <c r="C7117" s="193" t="s">
        <v>69</v>
      </c>
      <c r="D7117" s="194" t="s">
        <v>672</v>
      </c>
      <c r="E7117" s="194"/>
      <c r="F7117" s="717"/>
      <c r="G7117" s="717"/>
      <c r="H7117" s="717"/>
      <c r="I7117" s="591"/>
    </row>
    <row r="7118" spans="1:10" ht="15" customHeight="1">
      <c r="A7118" s="333"/>
      <c r="C7118" s="199">
        <v>1</v>
      </c>
      <c r="D7118" s="195" t="s">
        <v>8</v>
      </c>
      <c r="E7118" s="309" t="s">
        <v>9</v>
      </c>
      <c r="F7118" s="200" t="s">
        <v>10</v>
      </c>
      <c r="G7118" s="326">
        <v>0.12</v>
      </c>
      <c r="H7118" s="62">
        <v>176000</v>
      </c>
      <c r="I7118" s="203">
        <f>G7118*H7118</f>
        <v>21120</v>
      </c>
    </row>
    <row r="7119" spans="1:10" ht="15" customHeight="1">
      <c r="A7119" s="333"/>
      <c r="C7119" s="199">
        <v>2</v>
      </c>
      <c r="D7119" s="195" t="s">
        <v>159</v>
      </c>
      <c r="E7119" s="309" t="s">
        <v>14</v>
      </c>
      <c r="F7119" s="200" t="s">
        <v>10</v>
      </c>
      <c r="G7119" s="326">
        <v>0.12</v>
      </c>
      <c r="H7119" s="62">
        <v>186000</v>
      </c>
      <c r="I7119" s="203">
        <f>G7119*H7119</f>
        <v>22320</v>
      </c>
    </row>
    <row r="7120" spans="1:10" ht="15" customHeight="1">
      <c r="A7120" s="333"/>
      <c r="B7120" s="113"/>
      <c r="C7120" s="199">
        <v>3</v>
      </c>
      <c r="D7120" s="195" t="s">
        <v>119</v>
      </c>
      <c r="E7120" s="309" t="s">
        <v>30</v>
      </c>
      <c r="F7120" s="200" t="s">
        <v>10</v>
      </c>
      <c r="G7120" s="326">
        <v>1.2E-2</v>
      </c>
      <c r="H7120" s="62">
        <v>196000</v>
      </c>
      <c r="I7120" s="203">
        <f>G7120*H7120</f>
        <v>2352</v>
      </c>
      <c r="J7120" s="47"/>
    </row>
    <row r="7121" spans="1:9" ht="15" customHeight="1">
      <c r="A7121" s="333"/>
      <c r="C7121" s="199">
        <v>4</v>
      </c>
      <c r="D7121" s="195" t="s">
        <v>31</v>
      </c>
      <c r="E7121" s="309" t="s">
        <v>32</v>
      </c>
      <c r="F7121" s="200" t="s">
        <v>10</v>
      </c>
      <c r="G7121" s="326">
        <v>4.0000000000000001E-3</v>
      </c>
      <c r="H7121" s="62">
        <v>206000</v>
      </c>
      <c r="I7121" s="203">
        <f>G7121*H7121</f>
        <v>824</v>
      </c>
    </row>
    <row r="7122" spans="1:9" ht="15" customHeight="1">
      <c r="A7122" s="333"/>
      <c r="C7122" s="204" t="s">
        <v>708</v>
      </c>
      <c r="D7122" s="215"/>
      <c r="E7122" s="215"/>
      <c r="F7122" s="216"/>
      <c r="G7122" s="653"/>
      <c r="H7122" s="654"/>
      <c r="I7122" s="208">
        <f>SUM(I7118:I7121)</f>
        <v>46616</v>
      </c>
    </row>
    <row r="7123" spans="1:9" ht="15" customHeight="1">
      <c r="A7123" s="333"/>
      <c r="C7123" s="193" t="s">
        <v>72</v>
      </c>
      <c r="D7123" s="194" t="s">
        <v>73</v>
      </c>
      <c r="E7123" s="194"/>
      <c r="F7123" s="196"/>
      <c r="G7123" s="196"/>
      <c r="H7123" s="196"/>
      <c r="I7123" s="464"/>
    </row>
    <row r="7124" spans="1:9" ht="15" customHeight="1">
      <c r="A7124" s="333"/>
      <c r="C7124" s="199">
        <v>1</v>
      </c>
      <c r="D7124" s="195" t="s">
        <v>1945</v>
      </c>
      <c r="E7124" s="195"/>
      <c r="F7124" s="200" t="s">
        <v>664</v>
      </c>
      <c r="G7124" s="674">
        <v>5.8</v>
      </c>
      <c r="H7124" s="202">
        <v>1</v>
      </c>
      <c r="I7124" s="203">
        <f>G7124*H7124</f>
        <v>5.8</v>
      </c>
    </row>
    <row r="7125" spans="1:9" ht="15" customHeight="1">
      <c r="A7125" s="333"/>
      <c r="C7125" s="204" t="s">
        <v>85</v>
      </c>
      <c r="D7125" s="215"/>
      <c r="E7125" s="215"/>
      <c r="F7125" s="216"/>
      <c r="G7125" s="216"/>
      <c r="H7125" s="466"/>
      <c r="I7125" s="208">
        <f>SUM(I7124:I7124)</f>
        <v>5.8</v>
      </c>
    </row>
    <row r="7126" spans="1:9" ht="15" customHeight="1">
      <c r="A7126" s="333"/>
      <c r="C7126" s="193" t="s">
        <v>86</v>
      </c>
      <c r="D7126" s="194" t="s">
        <v>87</v>
      </c>
      <c r="E7126" s="194"/>
      <c r="F7126" s="196"/>
      <c r="G7126" s="196"/>
      <c r="H7126" s="196"/>
      <c r="I7126" s="464"/>
    </row>
    <row r="7127" spans="1:9" ht="15" customHeight="1">
      <c r="A7127" s="333"/>
      <c r="C7127" s="204" t="s">
        <v>88</v>
      </c>
      <c r="D7127" s="215"/>
      <c r="E7127" s="215"/>
      <c r="F7127" s="216"/>
      <c r="G7127" s="216"/>
      <c r="H7127" s="466"/>
      <c r="I7127" s="467">
        <v>0</v>
      </c>
    </row>
    <row r="7128" spans="1:9" ht="15" customHeight="1">
      <c r="A7128" s="333"/>
      <c r="C7128" s="220" t="s">
        <v>89</v>
      </c>
      <c r="D7128" s="221" t="s">
        <v>90</v>
      </c>
      <c r="E7128" s="682"/>
      <c r="F7128" s="222"/>
      <c r="G7128" s="222"/>
      <c r="H7128" s="776"/>
      <c r="I7128" s="777">
        <f>I7127+I7125+I7122</f>
        <v>46621.8</v>
      </c>
    </row>
    <row r="7129" spans="1:9" ht="15" customHeight="1">
      <c r="A7129" s="333"/>
      <c r="C7129" s="227" t="s">
        <v>91</v>
      </c>
      <c r="D7129" s="228" t="s">
        <v>977</v>
      </c>
      <c r="E7129" s="684"/>
      <c r="F7129" s="229"/>
      <c r="G7129" s="313"/>
      <c r="H7129" s="226">
        <f>$M$3</f>
        <v>0.1</v>
      </c>
      <c r="I7129" s="224">
        <f>I7128*H7129</f>
        <v>4662.18</v>
      </c>
    </row>
    <row r="7130" spans="1:9" ht="15" customHeight="1">
      <c r="A7130" s="333"/>
      <c r="C7130" s="316" t="s">
        <v>93</v>
      </c>
      <c r="D7130" s="317" t="s">
        <v>94</v>
      </c>
      <c r="E7130" s="323"/>
      <c r="F7130" s="244"/>
      <c r="G7130" s="244"/>
      <c r="H7130" s="399"/>
      <c r="I7130" s="303">
        <f>SUM(I7128:I7129)</f>
        <v>51283.98</v>
      </c>
    </row>
    <row r="7131" spans="1:9" ht="15" customHeight="1">
      <c r="A7131" s="333"/>
      <c r="C7131" s="1070"/>
      <c r="D7131" s="493"/>
      <c r="E7131" s="493"/>
      <c r="F7131" s="493"/>
      <c r="G7131" s="493"/>
      <c r="H7131" s="493"/>
      <c r="I7131" s="517"/>
    </row>
    <row r="7132" spans="1:9" ht="15" customHeight="1">
      <c r="A7132" s="333"/>
      <c r="C7132" s="1089" t="s">
        <v>1946</v>
      </c>
      <c r="D7132" s="675" t="s">
        <v>1947</v>
      </c>
      <c r="E7132" s="675"/>
      <c r="F7132" s="668"/>
      <c r="G7132" s="668"/>
      <c r="H7132" s="668"/>
      <c r="I7132" s="188">
        <f>ROUNDDOWN(I7147,-2)</f>
        <v>42700</v>
      </c>
    </row>
    <row r="7133" spans="1:9" ht="34.25" customHeight="1">
      <c r="A7133" s="333"/>
      <c r="C7133" s="189" t="s">
        <v>65</v>
      </c>
      <c r="D7133" s="190" t="s">
        <v>66</v>
      </c>
      <c r="E7133" s="294" t="s">
        <v>3</v>
      </c>
      <c r="F7133" s="190" t="s">
        <v>669</v>
      </c>
      <c r="G7133" s="190" t="s">
        <v>67</v>
      </c>
      <c r="H7133" s="190" t="s">
        <v>670</v>
      </c>
      <c r="I7133" s="482" t="s">
        <v>671</v>
      </c>
    </row>
    <row r="7134" spans="1:9" ht="15" customHeight="1">
      <c r="A7134" s="333"/>
      <c r="C7134" s="193" t="s">
        <v>69</v>
      </c>
      <c r="D7134" s="194" t="s">
        <v>672</v>
      </c>
      <c r="E7134" s="194"/>
      <c r="F7134" s="717"/>
      <c r="G7134" s="717"/>
      <c r="H7134" s="717"/>
      <c r="I7134" s="591"/>
    </row>
    <row r="7135" spans="1:9" ht="15" customHeight="1">
      <c r="A7135" s="333"/>
      <c r="C7135" s="199">
        <v>1</v>
      </c>
      <c r="D7135" s="195" t="s">
        <v>8</v>
      </c>
      <c r="E7135" s="309" t="s">
        <v>9</v>
      </c>
      <c r="F7135" s="200" t="s">
        <v>10</v>
      </c>
      <c r="G7135" s="201">
        <v>0.1</v>
      </c>
      <c r="H7135" s="62">
        <v>176000</v>
      </c>
      <c r="I7135" s="203">
        <f>G7135*H7135</f>
        <v>17600</v>
      </c>
    </row>
    <row r="7136" spans="1:9" ht="15" customHeight="1">
      <c r="A7136" s="333"/>
      <c r="C7136" s="199">
        <v>2</v>
      </c>
      <c r="D7136" s="195" t="s">
        <v>159</v>
      </c>
      <c r="E7136" s="309" t="s">
        <v>14</v>
      </c>
      <c r="F7136" s="200" t="s">
        <v>10</v>
      </c>
      <c r="G7136" s="201">
        <v>0.1</v>
      </c>
      <c r="H7136" s="62">
        <v>186000</v>
      </c>
      <c r="I7136" s="203">
        <f>G7136*H7136</f>
        <v>18600</v>
      </c>
    </row>
    <row r="7137" spans="1:10" ht="15" customHeight="1">
      <c r="A7137" s="333"/>
      <c r="C7137" s="199">
        <v>3</v>
      </c>
      <c r="D7137" s="195" t="s">
        <v>119</v>
      </c>
      <c r="E7137" s="309" t="s">
        <v>30</v>
      </c>
      <c r="F7137" s="200" t="s">
        <v>10</v>
      </c>
      <c r="G7137" s="201">
        <v>0.01</v>
      </c>
      <c r="H7137" s="62">
        <v>196000</v>
      </c>
      <c r="I7137" s="203">
        <f>G7137*H7137</f>
        <v>1960</v>
      </c>
    </row>
    <row r="7138" spans="1:10" ht="15" customHeight="1">
      <c r="A7138" s="333"/>
      <c r="C7138" s="199">
        <v>4</v>
      </c>
      <c r="D7138" s="195" t="s">
        <v>31</v>
      </c>
      <c r="E7138" s="309" t="s">
        <v>32</v>
      </c>
      <c r="F7138" s="200" t="s">
        <v>10</v>
      </c>
      <c r="G7138" s="201">
        <v>3.3E-3</v>
      </c>
      <c r="H7138" s="62">
        <v>206000</v>
      </c>
      <c r="I7138" s="203">
        <f>G7138*H7138</f>
        <v>679.8</v>
      </c>
    </row>
    <row r="7139" spans="1:10" ht="15" customHeight="1">
      <c r="A7139" s="333"/>
      <c r="C7139" s="204" t="s">
        <v>708</v>
      </c>
      <c r="D7139" s="215"/>
      <c r="E7139" s="215"/>
      <c r="F7139" s="216"/>
      <c r="G7139" s="653"/>
      <c r="H7139" s="654"/>
      <c r="I7139" s="208">
        <f>SUM(I7135:I7138)</f>
        <v>38839.800000000003</v>
      </c>
    </row>
    <row r="7140" spans="1:10" ht="15" customHeight="1">
      <c r="A7140" s="333"/>
      <c r="C7140" s="193" t="s">
        <v>72</v>
      </c>
      <c r="D7140" s="194" t="s">
        <v>73</v>
      </c>
      <c r="E7140" s="194"/>
      <c r="F7140" s="196"/>
      <c r="G7140" s="196"/>
      <c r="H7140" s="196"/>
      <c r="I7140" s="464"/>
    </row>
    <row r="7141" spans="1:10" ht="15" customHeight="1">
      <c r="A7141" s="333"/>
      <c r="B7141" s="113"/>
      <c r="C7141" s="199">
        <v>1</v>
      </c>
      <c r="D7141" s="195" t="s">
        <v>1948</v>
      </c>
      <c r="E7141" s="195"/>
      <c r="F7141" s="200" t="s">
        <v>664</v>
      </c>
      <c r="G7141" s="674">
        <v>1.5</v>
      </c>
      <c r="H7141" s="202">
        <v>1</v>
      </c>
      <c r="I7141" s="203">
        <f>G7141*H7141</f>
        <v>1.5</v>
      </c>
      <c r="J7141" s="47"/>
    </row>
    <row r="7142" spans="1:10" ht="15" customHeight="1">
      <c r="A7142" s="333"/>
      <c r="C7142" s="204" t="s">
        <v>85</v>
      </c>
      <c r="D7142" s="215"/>
      <c r="E7142" s="215"/>
      <c r="F7142" s="216"/>
      <c r="G7142" s="216"/>
      <c r="H7142" s="466"/>
      <c r="I7142" s="208">
        <f>SUM(I7141:I7141)</f>
        <v>1.5</v>
      </c>
    </row>
    <row r="7143" spans="1:10" ht="15" customHeight="1">
      <c r="A7143" s="333"/>
      <c r="C7143" s="193" t="s">
        <v>86</v>
      </c>
      <c r="D7143" s="194" t="s">
        <v>87</v>
      </c>
      <c r="E7143" s="194"/>
      <c r="F7143" s="196"/>
      <c r="G7143" s="196"/>
      <c r="H7143" s="196"/>
      <c r="I7143" s="464"/>
    </row>
    <row r="7144" spans="1:10" ht="15" customHeight="1">
      <c r="A7144" s="333"/>
      <c r="C7144" s="204" t="s">
        <v>88</v>
      </c>
      <c r="D7144" s="215"/>
      <c r="E7144" s="215"/>
      <c r="F7144" s="216"/>
      <c r="G7144" s="216"/>
      <c r="H7144" s="466"/>
      <c r="I7144" s="467">
        <v>0</v>
      </c>
    </row>
    <row r="7145" spans="1:10" ht="15" customHeight="1">
      <c r="A7145" s="333"/>
      <c r="C7145" s="220" t="s">
        <v>89</v>
      </c>
      <c r="D7145" s="221" t="s">
        <v>90</v>
      </c>
      <c r="E7145" s="682"/>
      <c r="F7145" s="222"/>
      <c r="G7145" s="222"/>
      <c r="H7145" s="776"/>
      <c r="I7145" s="777">
        <f>I7144+I7142+I7139</f>
        <v>38841.300000000003</v>
      </c>
    </row>
    <row r="7146" spans="1:10" ht="15" customHeight="1">
      <c r="A7146" s="333"/>
      <c r="C7146" s="227" t="s">
        <v>91</v>
      </c>
      <c r="D7146" s="228" t="s">
        <v>977</v>
      </c>
      <c r="E7146" s="684"/>
      <c r="F7146" s="229"/>
      <c r="G7146" s="313"/>
      <c r="H7146" s="226">
        <f>$M$3</f>
        <v>0.1</v>
      </c>
      <c r="I7146" s="224">
        <f>I7145*H7146</f>
        <v>3884.1300000000006</v>
      </c>
    </row>
    <row r="7147" spans="1:10" ht="15" customHeight="1">
      <c r="A7147" s="333"/>
      <c r="C7147" s="316" t="s">
        <v>93</v>
      </c>
      <c r="D7147" s="317" t="s">
        <v>94</v>
      </c>
      <c r="E7147" s="323"/>
      <c r="F7147" s="244"/>
      <c r="G7147" s="244"/>
      <c r="H7147" s="399"/>
      <c r="I7147" s="303">
        <f>SUM(I7145:I7146)</f>
        <v>42725.43</v>
      </c>
    </row>
    <row r="7148" spans="1:10" ht="15" customHeight="1">
      <c r="A7148" s="333"/>
      <c r="C7148" s="1070"/>
      <c r="D7148" s="493"/>
      <c r="E7148" s="493"/>
      <c r="F7148" s="493"/>
      <c r="G7148" s="493"/>
      <c r="H7148" s="493"/>
      <c r="I7148" s="517"/>
    </row>
    <row r="7149" spans="1:10" ht="15" customHeight="1">
      <c r="A7149" s="333"/>
      <c r="C7149" s="1089" t="s">
        <v>1949</v>
      </c>
      <c r="D7149" s="675" t="s">
        <v>1950</v>
      </c>
      <c r="E7149" s="675"/>
      <c r="F7149" s="668"/>
      <c r="G7149" s="668"/>
      <c r="H7149" s="669"/>
      <c r="I7149" s="188">
        <f>ROUNDDOWN(I7167,-2)</f>
        <v>213600</v>
      </c>
    </row>
    <row r="7150" spans="1:10" ht="15" customHeight="1">
      <c r="A7150" s="333"/>
      <c r="C7150" s="189" t="s">
        <v>65</v>
      </c>
      <c r="D7150" s="190" t="s">
        <v>66</v>
      </c>
      <c r="E7150" s="294" t="s">
        <v>3</v>
      </c>
      <c r="F7150" s="190" t="s">
        <v>669</v>
      </c>
      <c r="G7150" s="190" t="s">
        <v>67</v>
      </c>
      <c r="H7150" s="190" t="s">
        <v>670</v>
      </c>
      <c r="I7150" s="482" t="s">
        <v>671</v>
      </c>
    </row>
    <row r="7151" spans="1:10" ht="15" customHeight="1">
      <c r="A7151" s="333"/>
      <c r="C7151" s="193" t="s">
        <v>69</v>
      </c>
      <c r="D7151" s="194" t="s">
        <v>672</v>
      </c>
      <c r="E7151" s="194"/>
      <c r="F7151" s="717"/>
      <c r="G7151" s="717"/>
      <c r="H7151" s="717"/>
      <c r="I7151" s="591"/>
    </row>
    <row r="7152" spans="1:10" ht="15" customHeight="1">
      <c r="A7152" s="333"/>
      <c r="C7152" s="199">
        <v>1</v>
      </c>
      <c r="D7152" s="195" t="s">
        <v>8</v>
      </c>
      <c r="E7152" s="309" t="s">
        <v>9</v>
      </c>
      <c r="F7152" s="200" t="s">
        <v>10</v>
      </c>
      <c r="G7152" s="201">
        <v>0.5</v>
      </c>
      <c r="H7152" s="62">
        <v>176000</v>
      </c>
      <c r="I7152" s="203">
        <f>G7152*H7152</f>
        <v>88000</v>
      </c>
    </row>
    <row r="7153" spans="1:10" ht="15" customHeight="1">
      <c r="A7153" s="333"/>
      <c r="C7153" s="199">
        <v>2</v>
      </c>
      <c r="D7153" s="195" t="s">
        <v>160</v>
      </c>
      <c r="E7153" s="309" t="s">
        <v>14</v>
      </c>
      <c r="F7153" s="200" t="s">
        <v>10</v>
      </c>
      <c r="G7153" s="201">
        <v>0.5</v>
      </c>
      <c r="H7153" s="62">
        <v>186000</v>
      </c>
      <c r="I7153" s="203">
        <f>G7153*H7153</f>
        <v>93000</v>
      </c>
    </row>
    <row r="7154" spans="1:10" ht="15" customHeight="1">
      <c r="A7154" s="333"/>
      <c r="C7154" s="199">
        <v>3</v>
      </c>
      <c r="D7154" s="195" t="s">
        <v>119</v>
      </c>
      <c r="E7154" s="309" t="s">
        <v>30</v>
      </c>
      <c r="F7154" s="200" t="s">
        <v>10</v>
      </c>
      <c r="G7154" s="201">
        <v>0.05</v>
      </c>
      <c r="H7154" s="62">
        <v>196000</v>
      </c>
      <c r="I7154" s="203">
        <f>G7154*H7154</f>
        <v>9800</v>
      </c>
    </row>
    <row r="7155" spans="1:10" ht="15" customHeight="1">
      <c r="A7155" s="333"/>
      <c r="C7155" s="199">
        <v>4</v>
      </c>
      <c r="D7155" s="195" t="s">
        <v>31</v>
      </c>
      <c r="E7155" s="309" t="s">
        <v>32</v>
      </c>
      <c r="F7155" s="200" t="s">
        <v>10</v>
      </c>
      <c r="G7155" s="201">
        <v>1.67E-2</v>
      </c>
      <c r="H7155" s="62">
        <v>206000</v>
      </c>
      <c r="I7155" s="203">
        <f>G7155*H7155</f>
        <v>3440.2</v>
      </c>
    </row>
    <row r="7156" spans="1:10" ht="15" customHeight="1">
      <c r="A7156" s="333"/>
      <c r="C7156" s="204" t="s">
        <v>708</v>
      </c>
      <c r="D7156" s="215"/>
      <c r="E7156" s="215"/>
      <c r="F7156" s="216"/>
      <c r="G7156" s="653"/>
      <c r="H7156" s="654"/>
      <c r="I7156" s="208">
        <f>SUM(I7152:I7155)</f>
        <v>194240.2</v>
      </c>
    </row>
    <row r="7157" spans="1:10" ht="15" customHeight="1">
      <c r="A7157" s="333"/>
      <c r="C7157" s="193" t="s">
        <v>72</v>
      </c>
      <c r="D7157" s="194" t="s">
        <v>73</v>
      </c>
      <c r="E7157" s="194"/>
      <c r="F7157" s="196"/>
      <c r="G7157" s="196"/>
      <c r="H7157" s="196"/>
      <c r="I7157" s="464"/>
    </row>
    <row r="7158" spans="1:10" ht="15" customHeight="1">
      <c r="A7158" s="333"/>
      <c r="C7158" s="209" t="s">
        <v>674</v>
      </c>
      <c r="D7158" s="195" t="s">
        <v>1951</v>
      </c>
      <c r="E7158" s="195"/>
      <c r="F7158" s="210" t="s">
        <v>710</v>
      </c>
      <c r="G7158" s="212">
        <v>3.6</v>
      </c>
      <c r="H7158" s="202">
        <v>1</v>
      </c>
      <c r="I7158" s="203">
        <f>G7158*H7158</f>
        <v>3.6</v>
      </c>
    </row>
    <row r="7159" spans="1:10" ht="15" customHeight="1">
      <c r="A7159" s="333"/>
      <c r="C7159" s="209" t="s">
        <v>676</v>
      </c>
      <c r="D7159" s="213" t="s">
        <v>1952</v>
      </c>
      <c r="E7159" s="213"/>
      <c r="F7159" s="210" t="s">
        <v>120</v>
      </c>
      <c r="G7159" s="212">
        <v>0.15</v>
      </c>
      <c r="H7159" s="202">
        <v>1</v>
      </c>
      <c r="I7159" s="203">
        <f>G7159*H7159</f>
        <v>0.15</v>
      </c>
    </row>
    <row r="7160" spans="1:10" ht="15" customHeight="1">
      <c r="A7160" s="333"/>
      <c r="B7160" s="113"/>
      <c r="C7160" s="209" t="s">
        <v>679</v>
      </c>
      <c r="D7160" s="195" t="s">
        <v>323</v>
      </c>
      <c r="E7160" s="195"/>
      <c r="F7160" s="210" t="s">
        <v>193</v>
      </c>
      <c r="G7160" s="212">
        <v>1.05</v>
      </c>
      <c r="H7160" s="202">
        <v>1</v>
      </c>
      <c r="I7160" s="203">
        <f>G7160*H7160</f>
        <v>1.05</v>
      </c>
      <c r="J7160" s="47"/>
    </row>
    <row r="7161" spans="1:10" ht="15" customHeight="1">
      <c r="A7161" s="333"/>
      <c r="C7161" s="209" t="s">
        <v>680</v>
      </c>
      <c r="D7161" s="195" t="s">
        <v>1948</v>
      </c>
      <c r="E7161" s="195"/>
      <c r="F7161" s="200" t="s">
        <v>664</v>
      </c>
      <c r="G7161" s="326">
        <v>1.5</v>
      </c>
      <c r="H7161" s="202">
        <v>1</v>
      </c>
      <c r="I7161" s="203">
        <f>G7161*H7161</f>
        <v>1.5</v>
      </c>
    </row>
    <row r="7162" spans="1:10" ht="15" customHeight="1">
      <c r="A7162" s="333"/>
      <c r="C7162" s="204" t="s">
        <v>85</v>
      </c>
      <c r="D7162" s="215"/>
      <c r="E7162" s="215"/>
      <c r="F7162" s="216"/>
      <c r="G7162" s="216"/>
      <c r="H7162" s="466"/>
      <c r="I7162" s="208">
        <f>SUM(I7158:I7161)</f>
        <v>6.3</v>
      </c>
    </row>
    <row r="7163" spans="1:10" ht="15" customHeight="1">
      <c r="A7163" s="333"/>
      <c r="C7163" s="193" t="s">
        <v>86</v>
      </c>
      <c r="D7163" s="194" t="s">
        <v>87</v>
      </c>
      <c r="E7163" s="194"/>
      <c r="F7163" s="196"/>
      <c r="G7163" s="196"/>
      <c r="H7163" s="196"/>
      <c r="I7163" s="464"/>
    </row>
    <row r="7164" spans="1:10" ht="15" customHeight="1">
      <c r="A7164" s="333"/>
      <c r="C7164" s="204" t="s">
        <v>88</v>
      </c>
      <c r="D7164" s="215"/>
      <c r="E7164" s="215"/>
      <c r="F7164" s="216"/>
      <c r="G7164" s="216"/>
      <c r="H7164" s="466"/>
      <c r="I7164" s="467">
        <v>0</v>
      </c>
    </row>
    <row r="7165" spans="1:10" ht="15" customHeight="1">
      <c r="A7165" s="333"/>
      <c r="C7165" s="220" t="s">
        <v>89</v>
      </c>
      <c r="D7165" s="221" t="s">
        <v>90</v>
      </c>
      <c r="E7165" s="682"/>
      <c r="F7165" s="222"/>
      <c r="G7165" s="222"/>
      <c r="H7165" s="776"/>
      <c r="I7165" s="777">
        <f>I7164+I7162+I7156</f>
        <v>194246.5</v>
      </c>
    </row>
    <row r="7166" spans="1:10" ht="15" customHeight="1">
      <c r="A7166" s="333"/>
      <c r="C7166" s="227" t="s">
        <v>91</v>
      </c>
      <c r="D7166" s="228" t="s">
        <v>977</v>
      </c>
      <c r="E7166" s="684"/>
      <c r="F7166" s="229"/>
      <c r="G7166" s="313"/>
      <c r="H7166" s="226">
        <f>$M$3</f>
        <v>0.1</v>
      </c>
      <c r="I7166" s="224">
        <f>I7165*H7166</f>
        <v>19424.650000000001</v>
      </c>
    </row>
    <row r="7167" spans="1:10" ht="15" customHeight="1">
      <c r="A7167" s="333"/>
      <c r="C7167" s="316" t="s">
        <v>93</v>
      </c>
      <c r="D7167" s="317" t="s">
        <v>94</v>
      </c>
      <c r="E7167" s="323"/>
      <c r="F7167" s="244"/>
      <c r="G7167" s="244"/>
      <c r="H7167" s="399"/>
      <c r="I7167" s="303">
        <f>SUM(I7165:I7166)</f>
        <v>213671.15</v>
      </c>
    </row>
    <row r="7168" spans="1:10" ht="15" customHeight="1">
      <c r="A7168" s="333"/>
      <c r="C7168" s="1070"/>
      <c r="D7168" s="493"/>
      <c r="E7168" s="493"/>
      <c r="F7168" s="493"/>
      <c r="G7168" s="493"/>
      <c r="H7168" s="493"/>
      <c r="I7168" s="517"/>
    </row>
    <row r="7169" spans="1:10" ht="15" customHeight="1">
      <c r="A7169" s="333"/>
      <c r="C7169" s="1105" t="s">
        <v>1953</v>
      </c>
      <c r="D7169" s="492" t="s">
        <v>1954</v>
      </c>
      <c r="E7169" s="492"/>
      <c r="F7169" s="493"/>
      <c r="G7169" s="493"/>
      <c r="H7169" s="493"/>
      <c r="I7169" s="517"/>
    </row>
    <row r="7170" spans="1:10" ht="15" customHeight="1">
      <c r="A7170" s="333"/>
      <c r="C7170" s="290" t="s">
        <v>1955</v>
      </c>
      <c r="D7170" s="667" t="s">
        <v>1956</v>
      </c>
      <c r="E7170" s="675"/>
      <c r="F7170" s="668"/>
      <c r="G7170" s="668"/>
      <c r="H7170" s="669"/>
      <c r="I7170" s="188">
        <f>ROUNDDOWN(I7186,-2)</f>
        <v>68000</v>
      </c>
    </row>
    <row r="7171" spans="1:10" ht="15" customHeight="1">
      <c r="A7171" s="333"/>
      <c r="C7171" s="189" t="s">
        <v>65</v>
      </c>
      <c r="D7171" s="190" t="s">
        <v>66</v>
      </c>
      <c r="E7171" s="294" t="s">
        <v>3</v>
      </c>
      <c r="F7171" s="190" t="s">
        <v>669</v>
      </c>
      <c r="G7171" s="190" t="s">
        <v>67</v>
      </c>
      <c r="H7171" s="190" t="s">
        <v>670</v>
      </c>
      <c r="I7171" s="482" t="s">
        <v>671</v>
      </c>
    </row>
    <row r="7172" spans="1:10" ht="15" customHeight="1">
      <c r="A7172" s="333"/>
      <c r="C7172" s="193" t="s">
        <v>69</v>
      </c>
      <c r="D7172" s="194" t="s">
        <v>672</v>
      </c>
      <c r="E7172" s="194"/>
      <c r="F7172" s="717"/>
      <c r="G7172" s="717"/>
      <c r="H7172" s="717"/>
      <c r="I7172" s="591"/>
    </row>
    <row r="7173" spans="1:10" ht="15" customHeight="1">
      <c r="A7173" s="333"/>
      <c r="C7173" s="199">
        <v>1</v>
      </c>
      <c r="D7173" s="195" t="s">
        <v>8</v>
      </c>
      <c r="E7173" s="309" t="s">
        <v>9</v>
      </c>
      <c r="F7173" s="200" t="s">
        <v>10</v>
      </c>
      <c r="G7173" s="201">
        <v>0.1</v>
      </c>
      <c r="H7173" s="62">
        <v>176000</v>
      </c>
      <c r="I7173" s="203">
        <f>G7173*H7173</f>
        <v>17600</v>
      </c>
    </row>
    <row r="7174" spans="1:10" ht="15" customHeight="1">
      <c r="A7174" s="333"/>
      <c r="C7174" s="199">
        <v>2</v>
      </c>
      <c r="D7174" s="195" t="s">
        <v>159</v>
      </c>
      <c r="E7174" s="309" t="s">
        <v>14</v>
      </c>
      <c r="F7174" s="200" t="s">
        <v>10</v>
      </c>
      <c r="G7174" s="201">
        <v>0.05</v>
      </c>
      <c r="H7174" s="62">
        <v>186000</v>
      </c>
      <c r="I7174" s="203">
        <f>G7174*H7174</f>
        <v>9300</v>
      </c>
    </row>
    <row r="7175" spans="1:10" ht="15" customHeight="1">
      <c r="A7175" s="333"/>
      <c r="C7175" s="199">
        <v>3</v>
      </c>
      <c r="D7175" s="195" t="s">
        <v>119</v>
      </c>
      <c r="E7175" s="309" t="s">
        <v>30</v>
      </c>
      <c r="F7175" s="200" t="s">
        <v>10</v>
      </c>
      <c r="G7175" s="201">
        <v>5.0000000000000001E-3</v>
      </c>
      <c r="H7175" s="62">
        <v>196000</v>
      </c>
      <c r="I7175" s="203">
        <f>G7175*H7175</f>
        <v>980</v>
      </c>
    </row>
    <row r="7176" spans="1:10" ht="15" customHeight="1">
      <c r="A7176" s="333"/>
      <c r="C7176" s="199">
        <v>4</v>
      </c>
      <c r="D7176" s="195" t="s">
        <v>31</v>
      </c>
      <c r="E7176" s="309" t="s">
        <v>32</v>
      </c>
      <c r="F7176" s="200" t="s">
        <v>10</v>
      </c>
      <c r="G7176" s="201">
        <v>1.6999999999999999E-3</v>
      </c>
      <c r="H7176" s="62">
        <v>206000</v>
      </c>
      <c r="I7176" s="203">
        <f>G7176*H7176</f>
        <v>350.2</v>
      </c>
    </row>
    <row r="7177" spans="1:10" ht="15" customHeight="1">
      <c r="A7177" s="333"/>
      <c r="C7177" s="204" t="s">
        <v>708</v>
      </c>
      <c r="D7177" s="215"/>
      <c r="E7177" s="215"/>
      <c r="F7177" s="216"/>
      <c r="G7177" s="653"/>
      <c r="H7177" s="654"/>
      <c r="I7177" s="208">
        <f>SUM(I7173:I7176)</f>
        <v>28230.2</v>
      </c>
    </row>
    <row r="7178" spans="1:10" ht="15" customHeight="1">
      <c r="A7178" s="333"/>
      <c r="C7178" s="193" t="s">
        <v>72</v>
      </c>
      <c r="D7178" s="194" t="s">
        <v>73</v>
      </c>
      <c r="E7178" s="194"/>
      <c r="F7178" s="196"/>
      <c r="G7178" s="196"/>
      <c r="H7178" s="196"/>
      <c r="I7178" s="464"/>
    </row>
    <row r="7179" spans="1:10" ht="15" customHeight="1">
      <c r="A7179" s="333"/>
      <c r="C7179" s="199">
        <v>1</v>
      </c>
      <c r="D7179" s="195" t="s">
        <v>1957</v>
      </c>
      <c r="E7179" s="195"/>
      <c r="F7179" s="200" t="s">
        <v>664</v>
      </c>
      <c r="G7179" s="326">
        <v>0.36399999999999999</v>
      </c>
      <c r="H7179" s="202">
        <f>BAHAN!G115</f>
        <v>80400</v>
      </c>
      <c r="I7179" s="203">
        <f>G7179*H7179</f>
        <v>29265.599999999999</v>
      </c>
    </row>
    <row r="7180" spans="1:10" ht="15" customHeight="1">
      <c r="A7180" s="333"/>
      <c r="C7180" s="199">
        <v>2</v>
      </c>
      <c r="D7180" s="195" t="s">
        <v>1814</v>
      </c>
      <c r="E7180" s="195"/>
      <c r="F7180" s="200" t="s">
        <v>120</v>
      </c>
      <c r="G7180" s="674">
        <v>0.11</v>
      </c>
      <c r="H7180" s="202">
        <f>BAHAN!H254</f>
        <v>40000</v>
      </c>
      <c r="I7180" s="203">
        <f>G7180*H7180</f>
        <v>4400</v>
      </c>
    </row>
    <row r="7181" spans="1:10" ht="15" customHeight="1">
      <c r="A7181" s="333"/>
      <c r="B7181" s="113"/>
      <c r="C7181" s="204" t="s">
        <v>85</v>
      </c>
      <c r="D7181" s="215"/>
      <c r="E7181" s="215"/>
      <c r="F7181" s="216"/>
      <c r="G7181" s="216"/>
      <c r="H7181" s="466"/>
      <c r="I7181" s="208">
        <f>SUM(I7179:I7180)</f>
        <v>33665.599999999999</v>
      </c>
      <c r="J7181" s="47"/>
    </row>
    <row r="7182" spans="1:10" ht="15" customHeight="1">
      <c r="A7182" s="333"/>
      <c r="C7182" s="193" t="s">
        <v>86</v>
      </c>
      <c r="D7182" s="194" t="s">
        <v>87</v>
      </c>
      <c r="E7182" s="194"/>
      <c r="F7182" s="196"/>
      <c r="G7182" s="196"/>
      <c r="H7182" s="196"/>
      <c r="I7182" s="464"/>
    </row>
    <row r="7183" spans="1:10" ht="15" customHeight="1">
      <c r="A7183" s="333"/>
      <c r="C7183" s="204" t="s">
        <v>88</v>
      </c>
      <c r="D7183" s="215"/>
      <c r="E7183" s="215"/>
      <c r="F7183" s="216"/>
      <c r="G7183" s="216"/>
      <c r="H7183" s="466"/>
      <c r="I7183" s="467">
        <v>0</v>
      </c>
    </row>
    <row r="7184" spans="1:10" ht="15" customHeight="1">
      <c r="A7184" s="333"/>
      <c r="C7184" s="220" t="s">
        <v>89</v>
      </c>
      <c r="D7184" s="221" t="s">
        <v>90</v>
      </c>
      <c r="E7184" s="682"/>
      <c r="F7184" s="222"/>
      <c r="G7184" s="222"/>
      <c r="H7184" s="776"/>
      <c r="I7184" s="777">
        <f>I7183+I7181+I7177</f>
        <v>61895.8</v>
      </c>
    </row>
    <row r="7185" spans="1:10" ht="15" customHeight="1">
      <c r="A7185" s="333"/>
      <c r="C7185" s="227" t="s">
        <v>91</v>
      </c>
      <c r="D7185" s="228" t="s">
        <v>977</v>
      </c>
      <c r="E7185" s="684"/>
      <c r="F7185" s="229"/>
      <c r="G7185" s="313"/>
      <c r="H7185" s="226">
        <f>$M$3</f>
        <v>0.1</v>
      </c>
      <c r="I7185" s="224">
        <f>I7184*H7185</f>
        <v>6189.5800000000008</v>
      </c>
    </row>
    <row r="7186" spans="1:10" ht="15" customHeight="1">
      <c r="A7186" s="333"/>
      <c r="C7186" s="316" t="s">
        <v>93</v>
      </c>
      <c r="D7186" s="317" t="s">
        <v>94</v>
      </c>
      <c r="E7186" s="323"/>
      <c r="F7186" s="244"/>
      <c r="G7186" s="244"/>
      <c r="H7186" s="399"/>
      <c r="I7186" s="303">
        <f>SUM(I7184:I7185)</f>
        <v>68085.38</v>
      </c>
    </row>
    <row r="7187" spans="1:10" ht="15" customHeight="1">
      <c r="A7187" s="333"/>
      <c r="C7187" s="1070"/>
      <c r="D7187" s="493"/>
      <c r="E7187" s="493"/>
      <c r="F7187" s="493"/>
      <c r="G7187" s="493"/>
      <c r="H7187" s="493"/>
      <c r="I7187" s="517"/>
    </row>
    <row r="7188" spans="1:10" ht="15" customHeight="1">
      <c r="A7188" s="333"/>
      <c r="C7188" s="1041" t="s">
        <v>1958</v>
      </c>
      <c r="D7188" s="670" t="s">
        <v>1959</v>
      </c>
      <c r="E7188" s="675"/>
      <c r="F7188" s="668"/>
      <c r="G7188" s="668"/>
      <c r="H7188" s="669"/>
      <c r="I7188" s="188">
        <f>ROUNDDOWN(I7204,-2)</f>
        <v>355100</v>
      </c>
    </row>
    <row r="7189" spans="1:10" ht="15" customHeight="1">
      <c r="A7189" s="333"/>
      <c r="C7189" s="189" t="s">
        <v>65</v>
      </c>
      <c r="D7189" s="190" t="s">
        <v>66</v>
      </c>
      <c r="E7189" s="294" t="s">
        <v>3</v>
      </c>
      <c r="F7189" s="190" t="s">
        <v>669</v>
      </c>
      <c r="G7189" s="190" t="s">
        <v>67</v>
      </c>
      <c r="H7189" s="190" t="s">
        <v>670</v>
      </c>
      <c r="I7189" s="482" t="s">
        <v>671</v>
      </c>
    </row>
    <row r="7190" spans="1:10" ht="15" customHeight="1">
      <c r="A7190" s="333"/>
      <c r="C7190" s="193" t="s">
        <v>69</v>
      </c>
      <c r="D7190" s="194" t="s">
        <v>672</v>
      </c>
      <c r="E7190" s="194"/>
      <c r="F7190" s="717"/>
      <c r="G7190" s="717"/>
      <c r="H7190" s="717"/>
      <c r="I7190" s="591"/>
    </row>
    <row r="7191" spans="1:10" ht="15" customHeight="1">
      <c r="A7191" s="333"/>
      <c r="C7191" s="199">
        <v>1</v>
      </c>
      <c r="D7191" s="195" t="s">
        <v>8</v>
      </c>
      <c r="E7191" s="309" t="s">
        <v>9</v>
      </c>
      <c r="F7191" s="200" t="s">
        <v>10</v>
      </c>
      <c r="G7191" s="201">
        <v>0.03</v>
      </c>
      <c r="H7191" s="62">
        <v>176000</v>
      </c>
      <c r="I7191" s="203">
        <f>G7191*H7191</f>
        <v>5280</v>
      </c>
    </row>
    <row r="7192" spans="1:10" ht="15" customHeight="1">
      <c r="A7192" s="333"/>
      <c r="C7192" s="199">
        <v>2</v>
      </c>
      <c r="D7192" s="195" t="s">
        <v>159</v>
      </c>
      <c r="E7192" s="309" t="s">
        <v>14</v>
      </c>
      <c r="F7192" s="200" t="s">
        <v>10</v>
      </c>
      <c r="G7192" s="201">
        <v>7.0000000000000007E-2</v>
      </c>
      <c r="H7192" s="62">
        <v>186000</v>
      </c>
      <c r="I7192" s="203">
        <f>G7192*H7192</f>
        <v>13020.000000000002</v>
      </c>
    </row>
    <row r="7193" spans="1:10" ht="15" customHeight="1">
      <c r="A7193" s="333"/>
      <c r="C7193" s="199">
        <v>3</v>
      </c>
      <c r="D7193" s="195" t="s">
        <v>119</v>
      </c>
      <c r="E7193" s="309" t="s">
        <v>30</v>
      </c>
      <c r="F7193" s="200" t="s">
        <v>10</v>
      </c>
      <c r="G7193" s="201">
        <v>7.0000000000000001E-3</v>
      </c>
      <c r="H7193" s="62">
        <v>196000</v>
      </c>
      <c r="I7193" s="203">
        <f>G7193*H7193</f>
        <v>1372</v>
      </c>
    </row>
    <row r="7194" spans="1:10" ht="15" customHeight="1">
      <c r="A7194" s="333"/>
      <c r="C7194" s="199">
        <v>4</v>
      </c>
      <c r="D7194" s="195" t="s">
        <v>31</v>
      </c>
      <c r="E7194" s="309" t="s">
        <v>32</v>
      </c>
      <c r="F7194" s="200" t="s">
        <v>10</v>
      </c>
      <c r="G7194" s="201">
        <v>2.3E-3</v>
      </c>
      <c r="H7194" s="62">
        <v>206000</v>
      </c>
      <c r="I7194" s="203">
        <f>G7194*H7194</f>
        <v>473.8</v>
      </c>
    </row>
    <row r="7195" spans="1:10" ht="15" customHeight="1">
      <c r="A7195" s="333"/>
      <c r="C7195" s="204" t="s">
        <v>708</v>
      </c>
      <c r="D7195" s="215"/>
      <c r="E7195" s="215"/>
      <c r="F7195" s="216"/>
      <c r="G7195" s="653"/>
      <c r="H7195" s="654"/>
      <c r="I7195" s="208">
        <f>SUM(I7191:I7194)</f>
        <v>20145.8</v>
      </c>
    </row>
    <row r="7196" spans="1:10" ht="15" customHeight="1">
      <c r="A7196" s="333"/>
      <c r="C7196" s="193" t="s">
        <v>72</v>
      </c>
      <c r="D7196" s="194" t="s">
        <v>73</v>
      </c>
      <c r="E7196" s="194"/>
      <c r="F7196" s="196"/>
      <c r="G7196" s="196"/>
      <c r="H7196" s="196"/>
      <c r="I7196" s="464"/>
    </row>
    <row r="7197" spans="1:10" ht="15" customHeight="1">
      <c r="A7197" s="333"/>
      <c r="C7197" s="199">
        <v>1</v>
      </c>
      <c r="D7197" s="511" t="s">
        <v>1960</v>
      </c>
      <c r="E7197" s="195"/>
      <c r="F7197" s="200" t="s">
        <v>115</v>
      </c>
      <c r="G7197" s="326">
        <v>1.21</v>
      </c>
      <c r="H7197" s="202">
        <f>BAHAN!G243</f>
        <v>250000</v>
      </c>
      <c r="I7197" s="203">
        <f>G7197*H7197</f>
        <v>302500</v>
      </c>
    </row>
    <row r="7198" spans="1:10" ht="15" customHeight="1">
      <c r="A7198" s="333"/>
      <c r="C7198" s="199">
        <v>2</v>
      </c>
      <c r="D7198" s="195" t="s">
        <v>823</v>
      </c>
      <c r="E7198" s="195"/>
      <c r="F7198" s="200" t="s">
        <v>120</v>
      </c>
      <c r="G7198" s="326">
        <v>0.01</v>
      </c>
      <c r="H7198" s="202">
        <f>BAHAN!G245</f>
        <v>22000</v>
      </c>
      <c r="I7198" s="203">
        <f>G7198*H7198</f>
        <v>220</v>
      </c>
    </row>
    <row r="7199" spans="1:10" ht="15" customHeight="1">
      <c r="A7199" s="333"/>
      <c r="B7199" s="343"/>
      <c r="C7199" s="204" t="s">
        <v>85</v>
      </c>
      <c r="D7199" s="215"/>
      <c r="E7199" s="215"/>
      <c r="F7199" s="216"/>
      <c r="G7199" s="216"/>
      <c r="H7199" s="466"/>
      <c r="I7199" s="208">
        <f>SUM(I7197:I7198)</f>
        <v>302720</v>
      </c>
      <c r="J7199" s="47"/>
    </row>
    <row r="7200" spans="1:10" ht="15" customHeight="1">
      <c r="A7200" s="333"/>
      <c r="C7200" s="193" t="s">
        <v>86</v>
      </c>
      <c r="D7200" s="194" t="s">
        <v>87</v>
      </c>
      <c r="E7200" s="194"/>
      <c r="F7200" s="196"/>
      <c r="G7200" s="196"/>
      <c r="H7200" s="196"/>
      <c r="I7200" s="464"/>
    </row>
    <row r="7201" spans="1:9" ht="15" customHeight="1">
      <c r="A7201" s="333"/>
      <c r="C7201" s="204" t="s">
        <v>88</v>
      </c>
      <c r="D7201" s="215"/>
      <c r="E7201" s="215"/>
      <c r="F7201" s="216"/>
      <c r="G7201" s="216"/>
      <c r="H7201" s="466"/>
      <c r="I7201" s="467">
        <v>0</v>
      </c>
    </row>
    <row r="7202" spans="1:9" ht="15" customHeight="1">
      <c r="A7202" s="333"/>
      <c r="C7202" s="220" t="s">
        <v>89</v>
      </c>
      <c r="D7202" s="221" t="s">
        <v>90</v>
      </c>
      <c r="E7202" s="682"/>
      <c r="F7202" s="222"/>
      <c r="G7202" s="222"/>
      <c r="H7202" s="776"/>
      <c r="I7202" s="777">
        <f>I7201+I7199+I7195</f>
        <v>322865.8</v>
      </c>
    </row>
    <row r="7203" spans="1:9" ht="15" customHeight="1">
      <c r="A7203" s="333"/>
      <c r="C7203" s="227" t="s">
        <v>91</v>
      </c>
      <c r="D7203" s="228" t="s">
        <v>977</v>
      </c>
      <c r="E7203" s="684"/>
      <c r="F7203" s="229"/>
      <c r="G7203" s="313"/>
      <c r="H7203" s="226">
        <f>$M$3</f>
        <v>0.1</v>
      </c>
      <c r="I7203" s="224">
        <f>I7202*H7203</f>
        <v>32286.58</v>
      </c>
    </row>
    <row r="7204" spans="1:9" ht="15" customHeight="1">
      <c r="A7204" s="333"/>
      <c r="C7204" s="316" t="s">
        <v>93</v>
      </c>
      <c r="D7204" s="317" t="s">
        <v>94</v>
      </c>
      <c r="E7204" s="323"/>
      <c r="F7204" s="244"/>
      <c r="G7204" s="244"/>
      <c r="H7204" s="399"/>
      <c r="I7204" s="303">
        <f>SUM(I7202:I7203)</f>
        <v>355152.38</v>
      </c>
    </row>
    <row r="7205" spans="1:9" ht="15" customHeight="1">
      <c r="A7205" s="333"/>
      <c r="C7205" s="1070"/>
      <c r="D7205" s="493"/>
      <c r="E7205" s="493"/>
      <c r="F7205" s="493"/>
      <c r="G7205" s="493"/>
      <c r="H7205" s="493"/>
      <c r="I7205" s="517"/>
    </row>
    <row r="7206" spans="1:9" ht="15" customHeight="1">
      <c r="A7206" s="333"/>
      <c r="C7206" s="1041" t="s">
        <v>1961</v>
      </c>
      <c r="D7206" s="670" t="s">
        <v>1962</v>
      </c>
      <c r="E7206" s="675"/>
      <c r="F7206" s="668"/>
      <c r="G7206" s="668"/>
      <c r="H7206" s="669"/>
      <c r="I7206" s="188">
        <f>ROUNDDOWN(I7222,-2)</f>
        <v>22100</v>
      </c>
    </row>
    <row r="7207" spans="1:9" ht="15" customHeight="1">
      <c r="A7207" s="333"/>
      <c r="C7207" s="189" t="s">
        <v>65</v>
      </c>
      <c r="D7207" s="190" t="s">
        <v>66</v>
      </c>
      <c r="E7207" s="294" t="s">
        <v>3</v>
      </c>
      <c r="F7207" s="190" t="s">
        <v>669</v>
      </c>
      <c r="G7207" s="190" t="s">
        <v>67</v>
      </c>
      <c r="H7207" s="190" t="s">
        <v>670</v>
      </c>
      <c r="I7207" s="482" t="s">
        <v>671</v>
      </c>
    </row>
    <row r="7208" spans="1:9" ht="15" customHeight="1">
      <c r="A7208" s="333"/>
      <c r="C7208" s="193" t="s">
        <v>69</v>
      </c>
      <c r="D7208" s="194" t="s">
        <v>672</v>
      </c>
      <c r="E7208" s="194"/>
      <c r="F7208" s="717"/>
      <c r="G7208" s="717"/>
      <c r="H7208" s="717"/>
      <c r="I7208" s="591"/>
    </row>
    <row r="7209" spans="1:9" ht="15" customHeight="1">
      <c r="A7209" s="333"/>
      <c r="C7209" s="199">
        <v>1</v>
      </c>
      <c r="D7209" s="195" t="s">
        <v>8</v>
      </c>
      <c r="E7209" s="309" t="s">
        <v>9</v>
      </c>
      <c r="F7209" s="200" t="s">
        <v>10</v>
      </c>
      <c r="G7209" s="201">
        <v>0.03</v>
      </c>
      <c r="H7209" s="62">
        <v>176000</v>
      </c>
      <c r="I7209" s="203">
        <f>G7209*H7209</f>
        <v>5280</v>
      </c>
    </row>
    <row r="7210" spans="1:9" ht="15" customHeight="1">
      <c r="A7210" s="333"/>
      <c r="C7210" s="199">
        <v>2</v>
      </c>
      <c r="D7210" s="195" t="s">
        <v>159</v>
      </c>
      <c r="E7210" s="309" t="s">
        <v>14</v>
      </c>
      <c r="F7210" s="200" t="s">
        <v>10</v>
      </c>
      <c r="G7210" s="201">
        <v>7.0000000000000007E-2</v>
      </c>
      <c r="H7210" s="62">
        <v>186000</v>
      </c>
      <c r="I7210" s="203">
        <f>G7210*H7210</f>
        <v>13020.000000000002</v>
      </c>
    </row>
    <row r="7211" spans="1:9" ht="15" customHeight="1">
      <c r="A7211" s="333"/>
      <c r="C7211" s="199">
        <v>3</v>
      </c>
      <c r="D7211" s="195" t="s">
        <v>119</v>
      </c>
      <c r="E7211" s="309" t="s">
        <v>30</v>
      </c>
      <c r="F7211" s="200" t="s">
        <v>10</v>
      </c>
      <c r="G7211" s="201">
        <v>7.0000000000000001E-3</v>
      </c>
      <c r="H7211" s="62">
        <v>196000</v>
      </c>
      <c r="I7211" s="203">
        <f>G7211*H7211</f>
        <v>1372</v>
      </c>
    </row>
    <row r="7212" spans="1:9" ht="15" customHeight="1">
      <c r="A7212" s="333"/>
      <c r="C7212" s="199">
        <v>4</v>
      </c>
      <c r="D7212" s="195" t="s">
        <v>31</v>
      </c>
      <c r="E7212" s="309" t="s">
        <v>32</v>
      </c>
      <c r="F7212" s="200" t="s">
        <v>10</v>
      </c>
      <c r="G7212" s="201">
        <v>2.3E-3</v>
      </c>
      <c r="H7212" s="62">
        <v>206000</v>
      </c>
      <c r="I7212" s="203">
        <f>G7212*H7212</f>
        <v>473.8</v>
      </c>
    </row>
    <row r="7213" spans="1:9" ht="15" customHeight="1">
      <c r="A7213" s="333"/>
      <c r="C7213" s="204" t="s">
        <v>708</v>
      </c>
      <c r="D7213" s="215"/>
      <c r="E7213" s="215"/>
      <c r="F7213" s="216"/>
      <c r="G7213" s="653"/>
      <c r="H7213" s="654"/>
      <c r="I7213" s="208">
        <f>SUM(I7209:I7212)</f>
        <v>20145.8</v>
      </c>
    </row>
    <row r="7214" spans="1:9" ht="15" customHeight="1">
      <c r="A7214" s="333"/>
      <c r="C7214" s="193" t="s">
        <v>72</v>
      </c>
      <c r="D7214" s="194" t="s">
        <v>73</v>
      </c>
      <c r="E7214" s="194"/>
      <c r="F7214" s="196"/>
      <c r="G7214" s="196"/>
      <c r="H7214" s="196"/>
      <c r="I7214" s="464"/>
    </row>
    <row r="7215" spans="1:9" ht="15" customHeight="1">
      <c r="A7215" s="333"/>
      <c r="C7215" s="199">
        <v>1</v>
      </c>
      <c r="D7215" s="511" t="s">
        <v>1963</v>
      </c>
      <c r="E7215" s="195"/>
      <c r="F7215" s="200" t="s">
        <v>115</v>
      </c>
      <c r="G7215" s="326">
        <v>1.21</v>
      </c>
      <c r="H7215" s="202">
        <v>1</v>
      </c>
      <c r="I7215" s="203">
        <f>G7215*H7215</f>
        <v>1.21</v>
      </c>
    </row>
    <row r="7216" spans="1:9" ht="15" customHeight="1">
      <c r="A7216" s="333"/>
      <c r="C7216" s="199">
        <v>2</v>
      </c>
      <c r="D7216" s="195" t="s">
        <v>823</v>
      </c>
      <c r="E7216" s="195"/>
      <c r="F7216" s="200" t="s">
        <v>120</v>
      </c>
      <c r="G7216" s="326">
        <v>0.01</v>
      </c>
      <c r="H7216" s="202">
        <v>1</v>
      </c>
      <c r="I7216" s="203">
        <f>G7216*H7216</f>
        <v>0.01</v>
      </c>
    </row>
    <row r="7217" spans="1:10" ht="15" customHeight="1">
      <c r="A7217" s="347"/>
      <c r="B7217" s="334"/>
      <c r="C7217" s="204" t="s">
        <v>85</v>
      </c>
      <c r="D7217" s="215"/>
      <c r="E7217" s="215"/>
      <c r="F7217" s="216"/>
      <c r="G7217" s="216"/>
      <c r="H7217" s="466"/>
      <c r="I7217" s="208">
        <f>SUM(I7215:I7216)</f>
        <v>1.22</v>
      </c>
    </row>
    <row r="7218" spans="1:10" ht="15" customHeight="1">
      <c r="A7218" s="333"/>
      <c r="B7218" s="113"/>
      <c r="C7218" s="193" t="s">
        <v>86</v>
      </c>
      <c r="D7218" s="194" t="s">
        <v>87</v>
      </c>
      <c r="E7218" s="194"/>
      <c r="F7218" s="196"/>
      <c r="G7218" s="196"/>
      <c r="H7218" s="196"/>
      <c r="I7218" s="464"/>
      <c r="J7218" s="47"/>
    </row>
    <row r="7219" spans="1:10" ht="15" customHeight="1">
      <c r="A7219" s="333"/>
      <c r="C7219" s="204" t="s">
        <v>88</v>
      </c>
      <c r="D7219" s="215"/>
      <c r="E7219" s="215"/>
      <c r="F7219" s="216"/>
      <c r="G7219" s="216"/>
      <c r="H7219" s="466"/>
      <c r="I7219" s="467">
        <v>0</v>
      </c>
    </row>
    <row r="7220" spans="1:10" ht="15" customHeight="1">
      <c r="A7220" s="333"/>
      <c r="C7220" s="220" t="s">
        <v>89</v>
      </c>
      <c r="D7220" s="221" t="s">
        <v>90</v>
      </c>
      <c r="E7220" s="682"/>
      <c r="F7220" s="222"/>
      <c r="G7220" s="222"/>
      <c r="H7220" s="776"/>
      <c r="I7220" s="777">
        <f>I7219+I7217+I7213</f>
        <v>20147.02</v>
      </c>
    </row>
    <row r="7221" spans="1:10" ht="15" customHeight="1">
      <c r="A7221" s="333"/>
      <c r="C7221" s="227" t="s">
        <v>91</v>
      </c>
      <c r="D7221" s="228" t="s">
        <v>977</v>
      </c>
      <c r="E7221" s="684"/>
      <c r="F7221" s="229"/>
      <c r="G7221" s="313"/>
      <c r="H7221" s="226">
        <f>$M$3</f>
        <v>0.1</v>
      </c>
      <c r="I7221" s="224">
        <f>I7220*H7221</f>
        <v>2014.7020000000002</v>
      </c>
    </row>
    <row r="7222" spans="1:10" ht="15" customHeight="1">
      <c r="A7222" s="333"/>
      <c r="C7222" s="316" t="s">
        <v>93</v>
      </c>
      <c r="D7222" s="317" t="s">
        <v>94</v>
      </c>
      <c r="E7222" s="323"/>
      <c r="F7222" s="244"/>
      <c r="G7222" s="244"/>
      <c r="H7222" s="399"/>
      <c r="I7222" s="303">
        <f>SUM(I7220:I7221)</f>
        <v>22161.722000000002</v>
      </c>
    </row>
    <row r="7223" spans="1:10" ht="15" customHeight="1">
      <c r="A7223" s="333"/>
      <c r="C7223" s="553"/>
      <c r="D7223" s="580"/>
      <c r="E7223" s="580"/>
      <c r="F7223" s="581"/>
      <c r="G7223" s="581"/>
      <c r="H7223" s="581"/>
      <c r="I7223" s="1088"/>
    </row>
    <row r="7224" spans="1:10" ht="15" customHeight="1">
      <c r="A7224" s="333"/>
      <c r="C7224" s="1041" t="s">
        <v>1964</v>
      </c>
      <c r="D7224" s="670" t="s">
        <v>1965</v>
      </c>
      <c r="E7224" s="675"/>
      <c r="F7224" s="668"/>
      <c r="G7224" s="668"/>
      <c r="H7224" s="669"/>
      <c r="I7224" s="188">
        <f>ROUNDDOWN(I7240,-2)</f>
        <v>388400</v>
      </c>
    </row>
    <row r="7225" spans="1:10" ht="15" customHeight="1">
      <c r="A7225" s="333"/>
      <c r="C7225" s="189" t="s">
        <v>65</v>
      </c>
      <c r="D7225" s="190" t="s">
        <v>66</v>
      </c>
      <c r="E7225" s="294" t="s">
        <v>3</v>
      </c>
      <c r="F7225" s="190" t="s">
        <v>669</v>
      </c>
      <c r="G7225" s="190" t="s">
        <v>67</v>
      </c>
      <c r="H7225" s="190" t="s">
        <v>670</v>
      </c>
      <c r="I7225" s="482" t="s">
        <v>671</v>
      </c>
    </row>
    <row r="7226" spans="1:10" ht="15" customHeight="1">
      <c r="A7226" s="333"/>
      <c r="C7226" s="193" t="s">
        <v>69</v>
      </c>
      <c r="D7226" s="194" t="s">
        <v>672</v>
      </c>
      <c r="E7226" s="194"/>
      <c r="F7226" s="717"/>
      <c r="G7226" s="717"/>
      <c r="H7226" s="717"/>
      <c r="I7226" s="591"/>
    </row>
    <row r="7227" spans="1:10" ht="15" customHeight="1">
      <c r="A7227" s="333"/>
      <c r="C7227" s="199">
        <v>1</v>
      </c>
      <c r="D7227" s="195" t="s">
        <v>8</v>
      </c>
      <c r="E7227" s="309" t="s">
        <v>9</v>
      </c>
      <c r="F7227" s="200" t="s">
        <v>10</v>
      </c>
      <c r="G7227" s="201">
        <v>0.03</v>
      </c>
      <c r="H7227" s="62">
        <v>176000</v>
      </c>
      <c r="I7227" s="203">
        <f>G7227*H7227</f>
        <v>5280</v>
      </c>
    </row>
    <row r="7228" spans="1:10" ht="15" customHeight="1">
      <c r="A7228" s="333"/>
      <c r="C7228" s="199">
        <v>2</v>
      </c>
      <c r="D7228" s="195" t="s">
        <v>159</v>
      </c>
      <c r="E7228" s="309" t="s">
        <v>14</v>
      </c>
      <c r="F7228" s="200" t="s">
        <v>10</v>
      </c>
      <c r="G7228" s="201">
        <v>7.0000000000000007E-2</v>
      </c>
      <c r="H7228" s="62">
        <v>186000</v>
      </c>
      <c r="I7228" s="203">
        <f>G7228*H7228</f>
        <v>13020.000000000002</v>
      </c>
    </row>
    <row r="7229" spans="1:10" ht="15" customHeight="1">
      <c r="A7229" s="333"/>
      <c r="C7229" s="199">
        <v>3</v>
      </c>
      <c r="D7229" s="195" t="s">
        <v>119</v>
      </c>
      <c r="E7229" s="309" t="s">
        <v>30</v>
      </c>
      <c r="F7229" s="200" t="s">
        <v>10</v>
      </c>
      <c r="G7229" s="201">
        <v>7.0000000000000001E-3</v>
      </c>
      <c r="H7229" s="62">
        <v>196000</v>
      </c>
      <c r="I7229" s="203">
        <f>G7229*H7229</f>
        <v>1372</v>
      </c>
    </row>
    <row r="7230" spans="1:10" ht="15" customHeight="1">
      <c r="A7230" s="333"/>
      <c r="C7230" s="199">
        <v>4</v>
      </c>
      <c r="D7230" s="195" t="s">
        <v>31</v>
      </c>
      <c r="E7230" s="309" t="s">
        <v>32</v>
      </c>
      <c r="F7230" s="200" t="s">
        <v>10</v>
      </c>
      <c r="G7230" s="201">
        <v>2.3E-3</v>
      </c>
      <c r="H7230" s="62">
        <v>206000</v>
      </c>
      <c r="I7230" s="203">
        <f>G7230*H7230</f>
        <v>473.8</v>
      </c>
    </row>
    <row r="7231" spans="1:10" ht="15" customHeight="1">
      <c r="A7231" s="333"/>
      <c r="C7231" s="204" t="s">
        <v>708</v>
      </c>
      <c r="D7231" s="215"/>
      <c r="E7231" s="215"/>
      <c r="F7231" s="216"/>
      <c r="G7231" s="653"/>
      <c r="H7231" s="654"/>
      <c r="I7231" s="208">
        <f>SUM(I7227:I7230)</f>
        <v>20145.8</v>
      </c>
    </row>
    <row r="7232" spans="1:10" ht="15" customHeight="1">
      <c r="A7232" s="333"/>
      <c r="C7232" s="193" t="s">
        <v>72</v>
      </c>
      <c r="D7232" s="194" t="s">
        <v>73</v>
      </c>
      <c r="E7232" s="194"/>
      <c r="F7232" s="196"/>
      <c r="G7232" s="196"/>
      <c r="H7232" s="196"/>
      <c r="I7232" s="464"/>
    </row>
    <row r="7233" spans="1:10" ht="15" customHeight="1">
      <c r="A7233" s="333"/>
      <c r="C7233" s="199">
        <v>1</v>
      </c>
      <c r="D7233" s="511" t="s">
        <v>1966</v>
      </c>
      <c r="E7233" s="195"/>
      <c r="F7233" s="200" t="s">
        <v>115</v>
      </c>
      <c r="G7233" s="326">
        <v>1.21</v>
      </c>
      <c r="H7233" s="202">
        <f>BAHAN!G244</f>
        <v>275000</v>
      </c>
      <c r="I7233" s="203">
        <f>G7233*H7233</f>
        <v>332750</v>
      </c>
    </row>
    <row r="7234" spans="1:10" ht="15" customHeight="1">
      <c r="A7234" s="333"/>
      <c r="C7234" s="199">
        <v>2</v>
      </c>
      <c r="D7234" s="195" t="s">
        <v>823</v>
      </c>
      <c r="E7234" s="195"/>
      <c r="F7234" s="200" t="s">
        <v>120</v>
      </c>
      <c r="G7234" s="326">
        <v>0.01</v>
      </c>
      <c r="H7234" s="202">
        <f>BAHAN!G250</f>
        <v>22000</v>
      </c>
      <c r="I7234" s="203">
        <f>G7234*H7234</f>
        <v>220</v>
      </c>
    </row>
    <row r="7235" spans="1:10" ht="15" customHeight="1">
      <c r="A7235" s="333"/>
      <c r="C7235" s="204" t="s">
        <v>85</v>
      </c>
      <c r="D7235" s="215"/>
      <c r="E7235" s="215"/>
      <c r="F7235" s="216"/>
      <c r="G7235" s="216"/>
      <c r="H7235" s="466"/>
      <c r="I7235" s="208">
        <f>SUM(I7233:I7234)</f>
        <v>332970</v>
      </c>
    </row>
    <row r="7236" spans="1:10" ht="15" customHeight="1">
      <c r="A7236" s="333"/>
      <c r="B7236" s="113"/>
      <c r="C7236" s="193" t="s">
        <v>86</v>
      </c>
      <c r="D7236" s="194" t="s">
        <v>87</v>
      </c>
      <c r="E7236" s="194"/>
      <c r="F7236" s="196"/>
      <c r="G7236" s="196"/>
      <c r="H7236" s="196"/>
      <c r="I7236" s="464"/>
      <c r="J7236" s="47"/>
    </row>
    <row r="7237" spans="1:10" ht="15" customHeight="1">
      <c r="A7237" s="333"/>
      <c r="C7237" s="204" t="s">
        <v>88</v>
      </c>
      <c r="D7237" s="215"/>
      <c r="E7237" s="215"/>
      <c r="F7237" s="216"/>
      <c r="G7237" s="216"/>
      <c r="H7237" s="466"/>
      <c r="I7237" s="467">
        <v>0</v>
      </c>
    </row>
    <row r="7238" spans="1:10" ht="15" customHeight="1">
      <c r="A7238" s="333"/>
      <c r="C7238" s="220" t="s">
        <v>89</v>
      </c>
      <c r="D7238" s="221" t="s">
        <v>90</v>
      </c>
      <c r="E7238" s="682"/>
      <c r="F7238" s="222"/>
      <c r="G7238" s="222"/>
      <c r="H7238" s="776"/>
      <c r="I7238" s="777">
        <f>I7237+I7235+I7231</f>
        <v>353115.8</v>
      </c>
    </row>
    <row r="7239" spans="1:10" ht="15" customHeight="1">
      <c r="A7239" s="333"/>
      <c r="C7239" s="227" t="s">
        <v>91</v>
      </c>
      <c r="D7239" s="228" t="s">
        <v>977</v>
      </c>
      <c r="E7239" s="684"/>
      <c r="F7239" s="229"/>
      <c r="G7239" s="313"/>
      <c r="H7239" s="226">
        <f>$M$3</f>
        <v>0.1</v>
      </c>
      <c r="I7239" s="224">
        <f>I7238*H7239</f>
        <v>35311.58</v>
      </c>
    </row>
    <row r="7240" spans="1:10" ht="15" customHeight="1">
      <c r="A7240" s="333"/>
      <c r="C7240" s="316" t="s">
        <v>93</v>
      </c>
      <c r="D7240" s="317" t="s">
        <v>94</v>
      </c>
      <c r="E7240" s="323"/>
      <c r="F7240" s="244"/>
      <c r="G7240" s="244"/>
      <c r="H7240" s="399"/>
      <c r="I7240" s="303">
        <f>SUM(I7238:I7239)</f>
        <v>388427.38</v>
      </c>
    </row>
    <row r="7241" spans="1:10" ht="15" customHeight="1">
      <c r="A7241" s="333"/>
      <c r="C7241" s="1070"/>
      <c r="D7241" s="493"/>
      <c r="E7241" s="493"/>
      <c r="F7241" s="493"/>
      <c r="G7241" s="493"/>
      <c r="H7241" s="493"/>
      <c r="I7241" s="517"/>
    </row>
    <row r="7242" spans="1:10" ht="15" customHeight="1">
      <c r="A7242" s="333"/>
      <c r="C7242" s="1106" t="s">
        <v>1967</v>
      </c>
      <c r="D7242" s="1355" t="s">
        <v>1968</v>
      </c>
      <c r="E7242" s="1355"/>
      <c r="F7242" s="1355"/>
      <c r="G7242" s="1355"/>
      <c r="H7242" s="1355"/>
      <c r="I7242" s="1356"/>
    </row>
    <row r="7243" spans="1:10" ht="15" customHeight="1">
      <c r="A7243" s="333"/>
      <c r="C7243" s="1089" t="s">
        <v>1969</v>
      </c>
      <c r="D7243" s="670" t="s">
        <v>1970</v>
      </c>
      <c r="E7243" s="675"/>
      <c r="F7243" s="668"/>
      <c r="G7243" s="668"/>
      <c r="H7243" s="669"/>
      <c r="I7243" s="188">
        <f>ROUNDDOWN(I7259,-2)</f>
        <v>74500</v>
      </c>
    </row>
    <row r="7244" spans="1:10" ht="15" customHeight="1">
      <c r="A7244" s="333"/>
      <c r="C7244" s="189" t="s">
        <v>65</v>
      </c>
      <c r="D7244" s="190" t="s">
        <v>66</v>
      </c>
      <c r="E7244" s="294" t="s">
        <v>3</v>
      </c>
      <c r="F7244" s="190" t="s">
        <v>669</v>
      </c>
      <c r="G7244" s="190" t="s">
        <v>67</v>
      </c>
      <c r="H7244" s="190" t="s">
        <v>670</v>
      </c>
      <c r="I7244" s="482" t="s">
        <v>671</v>
      </c>
    </row>
    <row r="7245" spans="1:10" ht="15" customHeight="1">
      <c r="A7245" s="333"/>
      <c r="C7245" s="193" t="s">
        <v>69</v>
      </c>
      <c r="D7245" s="194" t="s">
        <v>672</v>
      </c>
      <c r="E7245" s="194"/>
      <c r="F7245" s="717"/>
      <c r="G7245" s="717"/>
      <c r="H7245" s="717"/>
      <c r="I7245" s="591"/>
    </row>
    <row r="7246" spans="1:10" ht="15" customHeight="1">
      <c r="A7246" s="333"/>
      <c r="C7246" s="199">
        <v>1</v>
      </c>
      <c r="D7246" s="195" t="s">
        <v>8</v>
      </c>
      <c r="E7246" s="309" t="s">
        <v>9</v>
      </c>
      <c r="F7246" s="200" t="s">
        <v>10</v>
      </c>
      <c r="G7246" s="201">
        <v>0.1</v>
      </c>
      <c r="H7246" s="62">
        <v>176000</v>
      </c>
      <c r="I7246" s="203">
        <f>G7246*H7246</f>
        <v>17600</v>
      </c>
    </row>
    <row r="7247" spans="1:10" ht="15" customHeight="1">
      <c r="A7247" s="333"/>
      <c r="C7247" s="199">
        <v>2</v>
      </c>
      <c r="D7247" s="195" t="s">
        <v>159</v>
      </c>
      <c r="E7247" s="309" t="s">
        <v>14</v>
      </c>
      <c r="F7247" s="200" t="s">
        <v>10</v>
      </c>
      <c r="G7247" s="201">
        <v>0.1</v>
      </c>
      <c r="H7247" s="62">
        <v>186000</v>
      </c>
      <c r="I7247" s="203">
        <f>G7247*H7247</f>
        <v>18600</v>
      </c>
    </row>
    <row r="7248" spans="1:10" ht="15" customHeight="1">
      <c r="A7248" s="333"/>
      <c r="C7248" s="199">
        <v>3</v>
      </c>
      <c r="D7248" s="195" t="s">
        <v>119</v>
      </c>
      <c r="E7248" s="309" t="s">
        <v>30</v>
      </c>
      <c r="F7248" s="200" t="s">
        <v>10</v>
      </c>
      <c r="G7248" s="201">
        <v>0.01</v>
      </c>
      <c r="H7248" s="62">
        <v>196000</v>
      </c>
      <c r="I7248" s="203">
        <f>G7248*H7248</f>
        <v>1960</v>
      </c>
    </row>
    <row r="7249" spans="1:10" ht="15" customHeight="1">
      <c r="A7249" s="333"/>
      <c r="C7249" s="199">
        <v>4</v>
      </c>
      <c r="D7249" s="195" t="s">
        <v>31</v>
      </c>
      <c r="E7249" s="309" t="s">
        <v>32</v>
      </c>
      <c r="F7249" s="200" t="s">
        <v>10</v>
      </c>
      <c r="G7249" s="201">
        <v>3.3E-3</v>
      </c>
      <c r="H7249" s="62">
        <v>206000</v>
      </c>
      <c r="I7249" s="203">
        <f>G7249*H7249</f>
        <v>679.8</v>
      </c>
    </row>
    <row r="7250" spans="1:10" ht="15" customHeight="1">
      <c r="A7250" s="333"/>
      <c r="C7250" s="204" t="s">
        <v>708</v>
      </c>
      <c r="D7250" s="215"/>
      <c r="E7250" s="215"/>
      <c r="F7250" s="216"/>
      <c r="G7250" s="653"/>
      <c r="H7250" s="654"/>
      <c r="I7250" s="208">
        <f>SUM(I7246:I7249)</f>
        <v>38839.800000000003</v>
      </c>
    </row>
    <row r="7251" spans="1:10" ht="15" customHeight="1">
      <c r="A7251" s="333"/>
      <c r="C7251" s="193" t="s">
        <v>72</v>
      </c>
      <c r="D7251" s="194" t="s">
        <v>73</v>
      </c>
      <c r="E7251" s="194"/>
      <c r="F7251" s="196"/>
      <c r="G7251" s="196"/>
      <c r="H7251" s="196"/>
      <c r="I7251" s="464"/>
    </row>
    <row r="7252" spans="1:10" ht="15" customHeight="1">
      <c r="A7252" s="333"/>
      <c r="C7252" s="199">
        <v>1</v>
      </c>
      <c r="D7252" s="195" t="s">
        <v>1971</v>
      </c>
      <c r="E7252" s="195"/>
      <c r="F7252" s="200" t="s">
        <v>664</v>
      </c>
      <c r="G7252" s="326">
        <v>0.375</v>
      </c>
      <c r="H7252" s="202">
        <f>BAHAN!G411</f>
        <v>75000</v>
      </c>
      <c r="I7252" s="203">
        <f>G7252*H7252</f>
        <v>28125</v>
      </c>
    </row>
    <row r="7253" spans="1:10" ht="15" customHeight="1">
      <c r="A7253" s="333"/>
      <c r="C7253" s="199">
        <v>2</v>
      </c>
      <c r="D7253" s="195" t="s">
        <v>1972</v>
      </c>
      <c r="E7253" s="195"/>
      <c r="F7253" s="200" t="s">
        <v>120</v>
      </c>
      <c r="G7253" s="326">
        <v>0.03</v>
      </c>
      <c r="H7253" s="202">
        <f>BAHAN!G255</f>
        <v>27000</v>
      </c>
      <c r="I7253" s="203">
        <f>G7253*H7253</f>
        <v>810</v>
      </c>
    </row>
    <row r="7254" spans="1:10" ht="15" customHeight="1">
      <c r="A7254" s="333"/>
      <c r="C7254" s="204" t="s">
        <v>85</v>
      </c>
      <c r="D7254" s="215"/>
      <c r="E7254" s="215"/>
      <c r="F7254" s="216"/>
      <c r="G7254" s="216"/>
      <c r="H7254" s="466"/>
      <c r="I7254" s="208">
        <f>SUM(I7252:I7253)</f>
        <v>28935</v>
      </c>
    </row>
    <row r="7255" spans="1:10" ht="15" customHeight="1">
      <c r="A7255" s="333"/>
      <c r="B7255" s="113"/>
      <c r="C7255" s="193" t="s">
        <v>86</v>
      </c>
      <c r="D7255" s="194" t="s">
        <v>87</v>
      </c>
      <c r="E7255" s="194"/>
      <c r="F7255" s="196"/>
      <c r="G7255" s="196"/>
      <c r="H7255" s="196"/>
      <c r="I7255" s="464"/>
      <c r="J7255" s="47"/>
    </row>
    <row r="7256" spans="1:10" ht="15" customHeight="1">
      <c r="A7256" s="333"/>
      <c r="C7256" s="204" t="s">
        <v>88</v>
      </c>
      <c r="D7256" s="215"/>
      <c r="E7256" s="215"/>
      <c r="F7256" s="216"/>
      <c r="G7256" s="216"/>
      <c r="H7256" s="466"/>
      <c r="I7256" s="467">
        <v>0</v>
      </c>
    </row>
    <row r="7257" spans="1:10" ht="15" customHeight="1">
      <c r="A7257" s="333"/>
      <c r="C7257" s="227" t="s">
        <v>89</v>
      </c>
      <c r="D7257" s="228" t="s">
        <v>90</v>
      </c>
      <c r="E7257" s="684"/>
      <c r="F7257" s="229"/>
      <c r="G7257" s="229"/>
      <c r="H7257" s="776"/>
      <c r="I7257" s="777">
        <f>I7256+I7254+I7250</f>
        <v>67774.8</v>
      </c>
    </row>
    <row r="7258" spans="1:10" ht="15" customHeight="1">
      <c r="A7258" s="333"/>
      <c r="C7258" s="690" t="s">
        <v>91</v>
      </c>
      <c r="D7258" s="691" t="s">
        <v>977</v>
      </c>
      <c r="E7258" s="692"/>
      <c r="F7258" s="693"/>
      <c r="G7258" s="694"/>
      <c r="H7258" s="226">
        <f>$M$3</f>
        <v>0.1</v>
      </c>
      <c r="I7258" s="224">
        <f>I7257*H7258</f>
        <v>6777.4800000000005</v>
      </c>
    </row>
    <row r="7259" spans="1:10" ht="15" customHeight="1">
      <c r="A7259" s="333"/>
      <c r="C7259" s="329" t="s">
        <v>93</v>
      </c>
      <c r="D7259" s="330" t="s">
        <v>94</v>
      </c>
      <c r="E7259" s="688"/>
      <c r="F7259" s="247"/>
      <c r="G7259" s="247"/>
      <c r="H7259" s="399"/>
      <c r="I7259" s="303">
        <f>SUM(I7257:I7258)</f>
        <v>74552.28</v>
      </c>
    </row>
    <row r="7260" spans="1:10" ht="15" customHeight="1">
      <c r="A7260" s="333"/>
      <c r="C7260" s="1070"/>
      <c r="D7260" s="493"/>
      <c r="E7260" s="493"/>
      <c r="F7260" s="493"/>
      <c r="G7260" s="493"/>
      <c r="H7260" s="493"/>
      <c r="I7260" s="517"/>
    </row>
    <row r="7261" spans="1:10" ht="15" customHeight="1">
      <c r="A7261" s="333"/>
      <c r="C7261" s="552" t="s">
        <v>1973</v>
      </c>
      <c r="D7261" s="670" t="s">
        <v>1974</v>
      </c>
      <c r="E7261" s="675"/>
      <c r="F7261" s="668"/>
      <c r="G7261" s="668"/>
      <c r="H7261" s="668"/>
      <c r="I7261" s="188">
        <f>ROUNDDOWN(I7277,-2)</f>
        <v>78600</v>
      </c>
    </row>
    <row r="7262" spans="1:10" ht="15" customHeight="1">
      <c r="A7262" s="333"/>
      <c r="C7262" s="189" t="s">
        <v>65</v>
      </c>
      <c r="D7262" s="190" t="s">
        <v>66</v>
      </c>
      <c r="E7262" s="294" t="s">
        <v>3</v>
      </c>
      <c r="F7262" s="190" t="s">
        <v>669</v>
      </c>
      <c r="G7262" s="190" t="s">
        <v>67</v>
      </c>
      <c r="H7262" s="190" t="s">
        <v>670</v>
      </c>
      <c r="I7262" s="482" t="s">
        <v>671</v>
      </c>
    </row>
    <row r="7263" spans="1:10" ht="15" customHeight="1">
      <c r="A7263" s="333"/>
      <c r="C7263" s="193" t="s">
        <v>69</v>
      </c>
      <c r="D7263" s="194" t="s">
        <v>672</v>
      </c>
      <c r="E7263" s="194"/>
      <c r="F7263" s="717"/>
      <c r="G7263" s="717"/>
      <c r="H7263" s="717"/>
      <c r="I7263" s="591"/>
    </row>
    <row r="7264" spans="1:10" ht="15" customHeight="1">
      <c r="A7264" s="333"/>
      <c r="C7264" s="199">
        <v>1</v>
      </c>
      <c r="D7264" s="195" t="s">
        <v>8</v>
      </c>
      <c r="E7264" s="309" t="s">
        <v>9</v>
      </c>
      <c r="F7264" s="200" t="s">
        <v>10</v>
      </c>
      <c r="G7264" s="201">
        <v>0.1</v>
      </c>
      <c r="H7264" s="62">
        <v>176000</v>
      </c>
      <c r="I7264" s="203">
        <f>G7264*H7264</f>
        <v>17600</v>
      </c>
    </row>
    <row r="7265" spans="1:10" ht="15" customHeight="1">
      <c r="A7265" s="333"/>
      <c r="C7265" s="199">
        <v>2</v>
      </c>
      <c r="D7265" s="195" t="s">
        <v>159</v>
      </c>
      <c r="E7265" s="309" t="s">
        <v>14</v>
      </c>
      <c r="F7265" s="200" t="s">
        <v>10</v>
      </c>
      <c r="G7265" s="201">
        <v>0.1</v>
      </c>
      <c r="H7265" s="62">
        <v>186000</v>
      </c>
      <c r="I7265" s="203">
        <f>G7265*H7265</f>
        <v>18600</v>
      </c>
    </row>
    <row r="7266" spans="1:10" ht="15" customHeight="1">
      <c r="A7266" s="333"/>
      <c r="C7266" s="199">
        <v>3</v>
      </c>
      <c r="D7266" s="195" t="s">
        <v>119</v>
      </c>
      <c r="E7266" s="309" t="s">
        <v>30</v>
      </c>
      <c r="F7266" s="200" t="s">
        <v>10</v>
      </c>
      <c r="G7266" s="201">
        <v>0.01</v>
      </c>
      <c r="H7266" s="62">
        <v>196000</v>
      </c>
      <c r="I7266" s="203">
        <f>G7266*H7266</f>
        <v>1960</v>
      </c>
    </row>
    <row r="7267" spans="1:10" ht="15" customHeight="1">
      <c r="A7267" s="333"/>
      <c r="C7267" s="199">
        <v>4</v>
      </c>
      <c r="D7267" s="195" t="s">
        <v>31</v>
      </c>
      <c r="E7267" s="309" t="s">
        <v>32</v>
      </c>
      <c r="F7267" s="200" t="s">
        <v>10</v>
      </c>
      <c r="G7267" s="201">
        <v>3.3E-3</v>
      </c>
      <c r="H7267" s="62">
        <v>206000</v>
      </c>
      <c r="I7267" s="203">
        <f>G7267*H7267</f>
        <v>679.8</v>
      </c>
    </row>
    <row r="7268" spans="1:10" ht="15" customHeight="1">
      <c r="A7268" s="333"/>
      <c r="C7268" s="204" t="s">
        <v>708</v>
      </c>
      <c r="D7268" s="215"/>
      <c r="E7268" s="215"/>
      <c r="F7268" s="216"/>
      <c r="G7268" s="653"/>
      <c r="H7268" s="654"/>
      <c r="I7268" s="208">
        <f>SUM(I7264:I7267)</f>
        <v>38839.800000000003</v>
      </c>
    </row>
    <row r="7269" spans="1:10" ht="15" customHeight="1">
      <c r="A7269" s="333"/>
      <c r="C7269" s="193" t="s">
        <v>72</v>
      </c>
      <c r="D7269" s="194" t="s">
        <v>73</v>
      </c>
      <c r="E7269" s="194"/>
      <c r="F7269" s="196"/>
      <c r="G7269" s="196"/>
      <c r="H7269" s="196"/>
      <c r="I7269" s="464"/>
    </row>
    <row r="7270" spans="1:10" ht="15" customHeight="1">
      <c r="A7270" s="333"/>
      <c r="C7270" s="199">
        <v>1</v>
      </c>
      <c r="D7270" s="195" t="s">
        <v>117</v>
      </c>
      <c r="E7270" s="195"/>
      <c r="F7270" s="200" t="s">
        <v>664</v>
      </c>
      <c r="G7270" s="326">
        <v>0.375</v>
      </c>
      <c r="H7270" s="202">
        <f>BAHAN!G412</f>
        <v>85000</v>
      </c>
      <c r="I7270" s="203">
        <f>G7270*H7270</f>
        <v>31875</v>
      </c>
    </row>
    <row r="7271" spans="1:10" ht="15" customHeight="1">
      <c r="A7271" s="333"/>
      <c r="C7271" s="199">
        <v>2</v>
      </c>
      <c r="D7271" s="195" t="s">
        <v>1972</v>
      </c>
      <c r="E7271" s="195"/>
      <c r="F7271" s="200" t="s">
        <v>120</v>
      </c>
      <c r="G7271" s="326">
        <v>0.03</v>
      </c>
      <c r="H7271" s="202">
        <f>BAHAN!G255</f>
        <v>27000</v>
      </c>
      <c r="I7271" s="203">
        <f>G7271*H7271</f>
        <v>810</v>
      </c>
    </row>
    <row r="7272" spans="1:10" ht="15" customHeight="1">
      <c r="A7272" s="333"/>
      <c r="C7272" s="204" t="s">
        <v>85</v>
      </c>
      <c r="D7272" s="215"/>
      <c r="E7272" s="215"/>
      <c r="F7272" s="216"/>
      <c r="G7272" s="216"/>
      <c r="H7272" s="466"/>
      <c r="I7272" s="208">
        <f>SUM(I7270:I7271)</f>
        <v>32685</v>
      </c>
    </row>
    <row r="7273" spans="1:10" ht="15" customHeight="1">
      <c r="A7273" s="333"/>
      <c r="C7273" s="193" t="s">
        <v>86</v>
      </c>
      <c r="D7273" s="194" t="s">
        <v>87</v>
      </c>
      <c r="E7273" s="194"/>
      <c r="F7273" s="196"/>
      <c r="G7273" s="196"/>
      <c r="H7273" s="196"/>
      <c r="I7273" s="464"/>
    </row>
    <row r="7274" spans="1:10" ht="15" customHeight="1">
      <c r="A7274" s="333"/>
      <c r="C7274" s="204" t="s">
        <v>88</v>
      </c>
      <c r="D7274" s="215"/>
      <c r="E7274" s="215"/>
      <c r="F7274" s="216"/>
      <c r="G7274" s="216"/>
      <c r="H7274" s="466"/>
      <c r="I7274" s="467">
        <v>0</v>
      </c>
    </row>
    <row r="7275" spans="1:10" ht="15" customHeight="1">
      <c r="A7275" s="333"/>
      <c r="B7275" s="113"/>
      <c r="C7275" s="220" t="s">
        <v>89</v>
      </c>
      <c r="D7275" s="221" t="s">
        <v>90</v>
      </c>
      <c r="E7275" s="682"/>
      <c r="F7275" s="222"/>
      <c r="G7275" s="222"/>
      <c r="H7275" s="776"/>
      <c r="I7275" s="777">
        <f>I7274+I7272+I7268</f>
        <v>71524.800000000003</v>
      </c>
      <c r="J7275" s="47"/>
    </row>
    <row r="7276" spans="1:10" ht="15" customHeight="1">
      <c r="A7276" s="333"/>
      <c r="C7276" s="227" t="s">
        <v>91</v>
      </c>
      <c r="D7276" s="228" t="s">
        <v>977</v>
      </c>
      <c r="E7276" s="684"/>
      <c r="F7276" s="229"/>
      <c r="G7276" s="313"/>
      <c r="H7276" s="226">
        <f>$M$3</f>
        <v>0.1</v>
      </c>
      <c r="I7276" s="224">
        <f>I7275*H7276</f>
        <v>7152.4800000000005</v>
      </c>
    </row>
    <row r="7277" spans="1:10" ht="15" customHeight="1">
      <c r="A7277" s="333"/>
      <c r="C7277" s="316" t="s">
        <v>93</v>
      </c>
      <c r="D7277" s="317" t="s">
        <v>94</v>
      </c>
      <c r="E7277" s="323"/>
      <c r="F7277" s="244"/>
      <c r="G7277" s="244"/>
      <c r="H7277" s="399"/>
      <c r="I7277" s="303">
        <f>SUM(I7275:I7276)</f>
        <v>78677.279999999999</v>
      </c>
    </row>
    <row r="7278" spans="1:10" ht="15" customHeight="1">
      <c r="A7278" s="333"/>
      <c r="C7278" s="1070"/>
      <c r="D7278" s="493"/>
      <c r="E7278" s="493"/>
      <c r="F7278" s="493"/>
      <c r="G7278" s="493"/>
      <c r="H7278" s="493"/>
      <c r="I7278" s="517"/>
    </row>
    <row r="7279" spans="1:10" ht="15" customHeight="1">
      <c r="A7279" s="333"/>
      <c r="C7279" s="1089" t="s">
        <v>1975</v>
      </c>
      <c r="D7279" s="675" t="s">
        <v>1976</v>
      </c>
      <c r="E7279" s="675"/>
      <c r="F7279" s="668"/>
      <c r="G7279" s="668"/>
      <c r="H7279" s="668"/>
      <c r="I7279" s="188">
        <f>ROUNDDOWN(I7295,-2)</f>
        <v>98100</v>
      </c>
    </row>
    <row r="7280" spans="1:10" ht="15" customHeight="1">
      <c r="A7280" s="333"/>
      <c r="C7280" s="189" t="s">
        <v>65</v>
      </c>
      <c r="D7280" s="190" t="s">
        <v>66</v>
      </c>
      <c r="E7280" s="294" t="s">
        <v>3</v>
      </c>
      <c r="F7280" s="190" t="s">
        <v>669</v>
      </c>
      <c r="G7280" s="190" t="s">
        <v>67</v>
      </c>
      <c r="H7280" s="190" t="s">
        <v>670</v>
      </c>
      <c r="I7280" s="482" t="s">
        <v>671</v>
      </c>
    </row>
    <row r="7281" spans="1:10" ht="15" customHeight="1">
      <c r="A7281" s="333"/>
      <c r="C7281" s="193" t="s">
        <v>69</v>
      </c>
      <c r="D7281" s="194" t="s">
        <v>672</v>
      </c>
      <c r="E7281" s="194"/>
      <c r="F7281" s="717"/>
      <c r="G7281" s="717"/>
      <c r="H7281" s="717"/>
      <c r="I7281" s="591"/>
    </row>
    <row r="7282" spans="1:10" ht="15" customHeight="1">
      <c r="A7282" s="333"/>
      <c r="C7282" s="199">
        <v>1</v>
      </c>
      <c r="D7282" s="195" t="s">
        <v>8</v>
      </c>
      <c r="E7282" s="309" t="s">
        <v>9</v>
      </c>
      <c r="F7282" s="200" t="s">
        <v>10</v>
      </c>
      <c r="G7282" s="201">
        <v>0.1</v>
      </c>
      <c r="H7282" s="62">
        <v>176000</v>
      </c>
      <c r="I7282" s="203">
        <f>G7282*H7282</f>
        <v>17600</v>
      </c>
    </row>
    <row r="7283" spans="1:10" ht="15" customHeight="1">
      <c r="A7283" s="333"/>
      <c r="C7283" s="199">
        <v>2</v>
      </c>
      <c r="D7283" s="195" t="s">
        <v>159</v>
      </c>
      <c r="E7283" s="309" t="s">
        <v>14</v>
      </c>
      <c r="F7283" s="200" t="s">
        <v>10</v>
      </c>
      <c r="G7283" s="201">
        <v>0.1</v>
      </c>
      <c r="H7283" s="62">
        <v>186000</v>
      </c>
      <c r="I7283" s="203">
        <f>G7283*H7283</f>
        <v>18600</v>
      </c>
    </row>
    <row r="7284" spans="1:10" ht="15" customHeight="1">
      <c r="A7284" s="333"/>
      <c r="C7284" s="199">
        <v>3</v>
      </c>
      <c r="D7284" s="195" t="s">
        <v>119</v>
      </c>
      <c r="E7284" s="309" t="s">
        <v>30</v>
      </c>
      <c r="F7284" s="200" t="s">
        <v>10</v>
      </c>
      <c r="G7284" s="201">
        <v>0.01</v>
      </c>
      <c r="H7284" s="62">
        <v>196000</v>
      </c>
      <c r="I7284" s="203">
        <f>G7284*H7284</f>
        <v>1960</v>
      </c>
    </row>
    <row r="7285" spans="1:10" ht="15" customHeight="1">
      <c r="A7285" s="333"/>
      <c r="C7285" s="199">
        <v>4</v>
      </c>
      <c r="D7285" s="195" t="s">
        <v>31</v>
      </c>
      <c r="E7285" s="309" t="s">
        <v>32</v>
      </c>
      <c r="F7285" s="200" t="s">
        <v>10</v>
      </c>
      <c r="G7285" s="201">
        <v>3.3E-3</v>
      </c>
      <c r="H7285" s="62">
        <v>206000</v>
      </c>
      <c r="I7285" s="203">
        <f>G7285*H7285</f>
        <v>679.8</v>
      </c>
    </row>
    <row r="7286" spans="1:10" ht="15" customHeight="1">
      <c r="A7286" s="333"/>
      <c r="C7286" s="204" t="s">
        <v>708</v>
      </c>
      <c r="D7286" s="215"/>
      <c r="E7286" s="215"/>
      <c r="F7286" s="216"/>
      <c r="G7286" s="653"/>
      <c r="H7286" s="654"/>
      <c r="I7286" s="208">
        <f>SUM(I7282:I7285)</f>
        <v>38839.800000000003</v>
      </c>
    </row>
    <row r="7287" spans="1:10" ht="15" customHeight="1">
      <c r="A7287" s="333"/>
      <c r="C7287" s="193" t="s">
        <v>72</v>
      </c>
      <c r="D7287" s="194" t="s">
        <v>73</v>
      </c>
      <c r="E7287" s="194"/>
      <c r="F7287" s="196"/>
      <c r="G7287" s="196"/>
      <c r="H7287" s="196"/>
      <c r="I7287" s="464"/>
    </row>
    <row r="7288" spans="1:10" ht="15" customHeight="1">
      <c r="A7288" s="333"/>
      <c r="C7288" s="199">
        <v>1</v>
      </c>
      <c r="D7288" s="195" t="s">
        <v>336</v>
      </c>
      <c r="E7288" s="195"/>
      <c r="F7288" s="200" t="s">
        <v>664</v>
      </c>
      <c r="G7288" s="326">
        <v>0.375</v>
      </c>
      <c r="H7288" s="202">
        <f>BAHAN!G413</f>
        <v>132320</v>
      </c>
      <c r="I7288" s="203">
        <f>G7288*H7288</f>
        <v>49620</v>
      </c>
    </row>
    <row r="7289" spans="1:10" ht="15" customHeight="1">
      <c r="A7289" s="333"/>
      <c r="C7289" s="199">
        <v>2</v>
      </c>
      <c r="D7289" s="195" t="s">
        <v>1972</v>
      </c>
      <c r="E7289" s="195"/>
      <c r="F7289" s="200" t="s">
        <v>120</v>
      </c>
      <c r="G7289" s="326">
        <v>0.03</v>
      </c>
      <c r="H7289" s="202">
        <f>BAHAN!G255</f>
        <v>27000</v>
      </c>
      <c r="I7289" s="203">
        <f>G7289*H7289</f>
        <v>810</v>
      </c>
    </row>
    <row r="7290" spans="1:10" ht="15" customHeight="1">
      <c r="A7290" s="333"/>
      <c r="C7290" s="204" t="s">
        <v>85</v>
      </c>
      <c r="D7290" s="215"/>
      <c r="E7290" s="215"/>
      <c r="F7290" s="216"/>
      <c r="G7290" s="216"/>
      <c r="H7290" s="466"/>
      <c r="I7290" s="208">
        <f>SUM(I7288:I7289)</f>
        <v>50430</v>
      </c>
    </row>
    <row r="7291" spans="1:10" ht="15" customHeight="1">
      <c r="A7291" s="333"/>
      <c r="C7291" s="193" t="s">
        <v>86</v>
      </c>
      <c r="D7291" s="194" t="s">
        <v>87</v>
      </c>
      <c r="E7291" s="194"/>
      <c r="F7291" s="196"/>
      <c r="G7291" s="196"/>
      <c r="H7291" s="196"/>
      <c r="I7291" s="464"/>
    </row>
    <row r="7292" spans="1:10" ht="15" customHeight="1">
      <c r="A7292" s="333"/>
      <c r="C7292" s="204" t="s">
        <v>88</v>
      </c>
      <c r="D7292" s="215"/>
      <c r="E7292" s="215"/>
      <c r="F7292" s="216"/>
      <c r="G7292" s="216"/>
      <c r="H7292" s="466"/>
      <c r="I7292" s="467">
        <v>0</v>
      </c>
    </row>
    <row r="7293" spans="1:10" ht="15" customHeight="1">
      <c r="A7293" s="333"/>
      <c r="C7293" s="220" t="s">
        <v>89</v>
      </c>
      <c r="D7293" s="221" t="s">
        <v>90</v>
      </c>
      <c r="E7293" s="682"/>
      <c r="F7293" s="222"/>
      <c r="G7293" s="222"/>
      <c r="H7293" s="776"/>
      <c r="I7293" s="777">
        <f>I7292+I7290+I7286</f>
        <v>89269.8</v>
      </c>
    </row>
    <row r="7294" spans="1:10" ht="15" customHeight="1">
      <c r="A7294" s="333"/>
      <c r="C7294" s="227" t="s">
        <v>91</v>
      </c>
      <c r="D7294" s="228" t="s">
        <v>977</v>
      </c>
      <c r="E7294" s="684"/>
      <c r="F7294" s="229"/>
      <c r="G7294" s="313"/>
      <c r="H7294" s="226">
        <f>$M$3</f>
        <v>0.1</v>
      </c>
      <c r="I7294" s="224">
        <f>I7293*H7294</f>
        <v>8926.9800000000014</v>
      </c>
    </row>
    <row r="7295" spans="1:10" ht="15" customHeight="1">
      <c r="A7295" s="333"/>
      <c r="B7295" s="113"/>
      <c r="C7295" s="316" t="s">
        <v>93</v>
      </c>
      <c r="D7295" s="317" t="s">
        <v>94</v>
      </c>
      <c r="E7295" s="323"/>
      <c r="F7295" s="244"/>
      <c r="G7295" s="244"/>
      <c r="H7295" s="399"/>
      <c r="I7295" s="303">
        <f>SUM(I7293:I7294)</f>
        <v>98196.78</v>
      </c>
      <c r="J7295" s="47"/>
    </row>
    <row r="7296" spans="1:10" ht="15" customHeight="1">
      <c r="A7296" s="333"/>
      <c r="C7296" s="1070"/>
      <c r="D7296" s="493"/>
      <c r="E7296" s="493"/>
      <c r="F7296" s="493"/>
      <c r="G7296" s="493"/>
      <c r="H7296" s="493"/>
      <c r="I7296" s="517"/>
    </row>
    <row r="7297" spans="1:9" ht="15" customHeight="1">
      <c r="A7297" s="333"/>
      <c r="C7297" s="1089" t="s">
        <v>1977</v>
      </c>
      <c r="D7297" s="675" t="s">
        <v>1978</v>
      </c>
      <c r="E7297" s="675"/>
      <c r="F7297" s="668"/>
      <c r="G7297" s="668"/>
      <c r="H7297" s="669"/>
      <c r="I7297" s="188">
        <f>ROUNDDOWN(I7313,-2)</f>
        <v>344400</v>
      </c>
    </row>
    <row r="7298" spans="1:9" ht="15" customHeight="1">
      <c r="A7298" s="333"/>
      <c r="C7298" s="189" t="s">
        <v>65</v>
      </c>
      <c r="D7298" s="190" t="s">
        <v>66</v>
      </c>
      <c r="E7298" s="294" t="s">
        <v>3</v>
      </c>
      <c r="F7298" s="190" t="s">
        <v>669</v>
      </c>
      <c r="G7298" s="190" t="s">
        <v>67</v>
      </c>
      <c r="H7298" s="190" t="s">
        <v>670</v>
      </c>
      <c r="I7298" s="482" t="s">
        <v>671</v>
      </c>
    </row>
    <row r="7299" spans="1:9" ht="15" customHeight="1">
      <c r="A7299" s="333"/>
      <c r="C7299" s="193" t="s">
        <v>69</v>
      </c>
      <c r="D7299" s="194" t="s">
        <v>672</v>
      </c>
      <c r="E7299" s="194"/>
      <c r="F7299" s="717"/>
      <c r="G7299" s="717"/>
      <c r="H7299" s="717"/>
      <c r="I7299" s="591"/>
    </row>
    <row r="7300" spans="1:9" ht="15" customHeight="1">
      <c r="A7300" s="333"/>
      <c r="C7300" s="199">
        <v>1</v>
      </c>
      <c r="D7300" s="195" t="s">
        <v>8</v>
      </c>
      <c r="E7300" s="309" t="s">
        <v>9</v>
      </c>
      <c r="F7300" s="200" t="s">
        <v>10</v>
      </c>
      <c r="G7300" s="201">
        <v>0.8</v>
      </c>
      <c r="H7300" s="62">
        <v>176000</v>
      </c>
      <c r="I7300" s="203">
        <f>G7300*H7300</f>
        <v>140800</v>
      </c>
    </row>
    <row r="7301" spans="1:9" ht="15" customHeight="1">
      <c r="A7301" s="333"/>
      <c r="C7301" s="199">
        <v>2</v>
      </c>
      <c r="D7301" s="195" t="s">
        <v>159</v>
      </c>
      <c r="E7301" s="309" t="s">
        <v>14</v>
      </c>
      <c r="F7301" s="200" t="s">
        <v>10</v>
      </c>
      <c r="G7301" s="201">
        <v>0.8</v>
      </c>
      <c r="H7301" s="62">
        <v>186000</v>
      </c>
      <c r="I7301" s="203">
        <f>G7301*H7301</f>
        <v>148800</v>
      </c>
    </row>
    <row r="7302" spans="1:9" ht="15" customHeight="1">
      <c r="A7302" s="333"/>
      <c r="C7302" s="199">
        <v>3</v>
      </c>
      <c r="D7302" s="195" t="s">
        <v>119</v>
      </c>
      <c r="E7302" s="309" t="s">
        <v>30</v>
      </c>
      <c r="F7302" s="200" t="s">
        <v>10</v>
      </c>
      <c r="G7302" s="201">
        <v>0.08</v>
      </c>
      <c r="H7302" s="62">
        <v>196000</v>
      </c>
      <c r="I7302" s="203">
        <f>G7302*H7302</f>
        <v>15680</v>
      </c>
    </row>
    <row r="7303" spans="1:9" ht="15" customHeight="1">
      <c r="A7303" s="333"/>
      <c r="C7303" s="199">
        <v>4</v>
      </c>
      <c r="D7303" s="195" t="s">
        <v>31</v>
      </c>
      <c r="E7303" s="309" t="s">
        <v>32</v>
      </c>
      <c r="F7303" s="200" t="s">
        <v>10</v>
      </c>
      <c r="G7303" s="201">
        <v>2.6700000000000002E-2</v>
      </c>
      <c r="H7303" s="62">
        <v>206000</v>
      </c>
      <c r="I7303" s="203">
        <f>G7303*H7303</f>
        <v>5500.2000000000007</v>
      </c>
    </row>
    <row r="7304" spans="1:9" ht="15" customHeight="1">
      <c r="A7304" s="333"/>
      <c r="C7304" s="204" t="s">
        <v>708</v>
      </c>
      <c r="D7304" s="215"/>
      <c r="E7304" s="215"/>
      <c r="F7304" s="216"/>
      <c r="G7304" s="653"/>
      <c r="H7304" s="654"/>
      <c r="I7304" s="208">
        <f>SUM(I7300:I7303)</f>
        <v>310780.2</v>
      </c>
    </row>
    <row r="7305" spans="1:9" ht="15" customHeight="1">
      <c r="A7305" s="333"/>
      <c r="C7305" s="193" t="s">
        <v>72</v>
      </c>
      <c r="D7305" s="194" t="s">
        <v>73</v>
      </c>
      <c r="E7305" s="194"/>
      <c r="F7305" s="196"/>
      <c r="G7305" s="196"/>
      <c r="H7305" s="196"/>
      <c r="I7305" s="464"/>
    </row>
    <row r="7306" spans="1:9" ht="15" customHeight="1">
      <c r="A7306" s="333"/>
      <c r="C7306" s="199">
        <v>1</v>
      </c>
      <c r="D7306" s="195" t="s">
        <v>1979</v>
      </c>
      <c r="E7306" s="195"/>
      <c r="F7306" s="200" t="s">
        <v>79</v>
      </c>
      <c r="G7306" s="326">
        <v>1.4999999999999999E-2</v>
      </c>
      <c r="H7306" s="202">
        <f>BAHAN!G414</f>
        <v>136160</v>
      </c>
      <c r="I7306" s="203">
        <f>G7306*H7306</f>
        <v>2042.3999999999999</v>
      </c>
    </row>
    <row r="7307" spans="1:9" ht="15" customHeight="1">
      <c r="A7307" s="333"/>
      <c r="C7307" s="199">
        <v>2</v>
      </c>
      <c r="D7307" s="195" t="s">
        <v>1972</v>
      </c>
      <c r="E7307" s="195"/>
      <c r="F7307" s="200" t="s">
        <v>120</v>
      </c>
      <c r="G7307" s="326">
        <v>0.01</v>
      </c>
      <c r="H7307" s="202">
        <f>BAHAN!G255</f>
        <v>27000</v>
      </c>
      <c r="I7307" s="203">
        <f>G7307*H7307</f>
        <v>270</v>
      </c>
    </row>
    <row r="7308" spans="1:9" ht="15" customHeight="1">
      <c r="A7308" s="333"/>
      <c r="C7308" s="204" t="s">
        <v>85</v>
      </c>
      <c r="D7308" s="215"/>
      <c r="E7308" s="215"/>
      <c r="F7308" s="216"/>
      <c r="G7308" s="216"/>
      <c r="H7308" s="466"/>
      <c r="I7308" s="208">
        <f>SUM(I7306:I7307)</f>
        <v>2312.3999999999996</v>
      </c>
    </row>
    <row r="7309" spans="1:9" ht="15" customHeight="1">
      <c r="A7309" s="333"/>
      <c r="C7309" s="193" t="s">
        <v>86</v>
      </c>
      <c r="D7309" s="194" t="s">
        <v>87</v>
      </c>
      <c r="E7309" s="194"/>
      <c r="F7309" s="196"/>
      <c r="G7309" s="196"/>
      <c r="H7309" s="196"/>
      <c r="I7309" s="464"/>
    </row>
    <row r="7310" spans="1:9" ht="15" customHeight="1">
      <c r="A7310" s="333"/>
      <c r="C7310" s="204" t="s">
        <v>88</v>
      </c>
      <c r="D7310" s="215"/>
      <c r="E7310" s="215"/>
      <c r="F7310" s="216"/>
      <c r="G7310" s="216"/>
      <c r="H7310" s="466"/>
      <c r="I7310" s="467">
        <v>0</v>
      </c>
    </row>
    <row r="7311" spans="1:9" ht="15" customHeight="1">
      <c r="A7311" s="333"/>
      <c r="C7311" s="220" t="s">
        <v>89</v>
      </c>
      <c r="D7311" s="221" t="s">
        <v>90</v>
      </c>
      <c r="E7311" s="682"/>
      <c r="F7311" s="222"/>
      <c r="G7311" s="222"/>
      <c r="H7311" s="776"/>
      <c r="I7311" s="777">
        <f>I7310+I7308+I7304</f>
        <v>313092.60000000003</v>
      </c>
    </row>
    <row r="7312" spans="1:9" ht="15" customHeight="1">
      <c r="A7312" s="333"/>
      <c r="C7312" s="220" t="s">
        <v>91</v>
      </c>
      <c r="D7312" s="221" t="s">
        <v>977</v>
      </c>
      <c r="E7312" s="682"/>
      <c r="F7312" s="222"/>
      <c r="G7312" s="225"/>
      <c r="H7312" s="226">
        <f>$M$3</f>
        <v>0.1</v>
      </c>
      <c r="I7312" s="224">
        <f>I7311*H7312</f>
        <v>31309.260000000006</v>
      </c>
    </row>
    <row r="7313" spans="1:10" ht="15" customHeight="1">
      <c r="A7313" s="333"/>
      <c r="C7313" s="329" t="s">
        <v>93</v>
      </c>
      <c r="D7313" s="330" t="s">
        <v>94</v>
      </c>
      <c r="E7313" s="688"/>
      <c r="F7313" s="247"/>
      <c r="G7313" s="247"/>
      <c r="H7313" s="399"/>
      <c r="I7313" s="303">
        <f>SUM(I7311:I7312)</f>
        <v>344401.86000000004</v>
      </c>
    </row>
    <row r="7314" spans="1:10" ht="15" customHeight="1">
      <c r="A7314" s="333"/>
      <c r="C7314" s="942"/>
      <c r="D7314" s="581"/>
      <c r="E7314" s="581"/>
      <c r="F7314" s="581"/>
      <c r="G7314" s="581"/>
      <c r="H7314" s="581"/>
      <c r="I7314" s="582"/>
    </row>
    <row r="7315" spans="1:10" ht="15" customHeight="1">
      <c r="A7315" s="333"/>
      <c r="B7315" s="113"/>
      <c r="C7315" s="184" t="s">
        <v>1980</v>
      </c>
      <c r="D7315" s="675" t="s">
        <v>1981</v>
      </c>
      <c r="E7315" s="675"/>
      <c r="F7315" s="668"/>
      <c r="G7315" s="668"/>
      <c r="H7315" s="669"/>
      <c r="I7315" s="188">
        <f>ROUNDDOWN(I7331,-2)</f>
        <v>41300</v>
      </c>
      <c r="J7315" s="47"/>
    </row>
    <row r="7316" spans="1:10" ht="15" customHeight="1">
      <c r="A7316" s="333"/>
      <c r="C7316" s="189" t="s">
        <v>65</v>
      </c>
      <c r="D7316" s="190" t="s">
        <v>66</v>
      </c>
      <c r="E7316" s="294" t="s">
        <v>3</v>
      </c>
      <c r="F7316" s="190" t="s">
        <v>669</v>
      </c>
      <c r="G7316" s="190" t="s">
        <v>67</v>
      </c>
      <c r="H7316" s="190" t="s">
        <v>670</v>
      </c>
      <c r="I7316" s="482" t="s">
        <v>671</v>
      </c>
    </row>
    <row r="7317" spans="1:10" ht="15" customHeight="1">
      <c r="A7317" s="333"/>
      <c r="C7317" s="193" t="s">
        <v>69</v>
      </c>
      <c r="D7317" s="194" t="s">
        <v>672</v>
      </c>
      <c r="E7317" s="194"/>
      <c r="F7317" s="717"/>
      <c r="G7317" s="717"/>
      <c r="H7317" s="717"/>
      <c r="I7317" s="591"/>
    </row>
    <row r="7318" spans="1:10" ht="15" customHeight="1">
      <c r="A7318" s="333"/>
      <c r="C7318" s="199">
        <v>1</v>
      </c>
      <c r="D7318" s="195" t="s">
        <v>8</v>
      </c>
      <c r="E7318" s="309" t="s">
        <v>9</v>
      </c>
      <c r="F7318" s="200" t="s">
        <v>10</v>
      </c>
      <c r="G7318" s="201">
        <v>2.5000000000000001E-2</v>
      </c>
      <c r="H7318" s="62">
        <v>176000</v>
      </c>
      <c r="I7318" s="203">
        <f>G7318*H7318</f>
        <v>4400</v>
      </c>
    </row>
    <row r="7319" spans="1:10" ht="15" customHeight="1">
      <c r="A7319" s="333"/>
      <c r="C7319" s="199">
        <v>2</v>
      </c>
      <c r="D7319" s="195" t="s">
        <v>159</v>
      </c>
      <c r="E7319" s="309" t="s">
        <v>14</v>
      </c>
      <c r="F7319" s="200" t="s">
        <v>10</v>
      </c>
      <c r="G7319" s="201">
        <v>2.5000000000000001E-2</v>
      </c>
      <c r="H7319" s="62">
        <v>186000</v>
      </c>
      <c r="I7319" s="203">
        <f>G7319*H7319</f>
        <v>4650</v>
      </c>
    </row>
    <row r="7320" spans="1:10" ht="15" customHeight="1">
      <c r="A7320" s="333"/>
      <c r="C7320" s="199">
        <v>3</v>
      </c>
      <c r="D7320" s="195" t="s">
        <v>119</v>
      </c>
      <c r="E7320" s="309" t="s">
        <v>30</v>
      </c>
      <c r="F7320" s="200" t="s">
        <v>10</v>
      </c>
      <c r="G7320" s="201">
        <v>2.5000000000000001E-3</v>
      </c>
      <c r="H7320" s="62">
        <v>196000</v>
      </c>
      <c r="I7320" s="203">
        <f>G7320*H7320</f>
        <v>490</v>
      </c>
    </row>
    <row r="7321" spans="1:10" ht="15" customHeight="1">
      <c r="A7321" s="333"/>
      <c r="C7321" s="199">
        <v>4</v>
      </c>
      <c r="D7321" s="195" t="s">
        <v>31</v>
      </c>
      <c r="E7321" s="309" t="s">
        <v>32</v>
      </c>
      <c r="F7321" s="200" t="s">
        <v>10</v>
      </c>
      <c r="G7321" s="201">
        <v>8.0000000000000004E-4</v>
      </c>
      <c r="H7321" s="62">
        <v>206000</v>
      </c>
      <c r="I7321" s="203">
        <f>G7321*H7321</f>
        <v>164.8</v>
      </c>
    </row>
    <row r="7322" spans="1:10" ht="15" customHeight="1">
      <c r="A7322" s="333"/>
      <c r="C7322" s="204" t="s">
        <v>708</v>
      </c>
      <c r="D7322" s="215"/>
      <c r="E7322" s="215"/>
      <c r="F7322" s="216"/>
      <c r="G7322" s="653"/>
      <c r="H7322" s="654"/>
      <c r="I7322" s="208">
        <f>SUM(I7318:I7321)</f>
        <v>9704.7999999999993</v>
      </c>
    </row>
    <row r="7323" spans="1:10" ht="15" customHeight="1">
      <c r="A7323" s="333"/>
      <c r="C7323" s="193" t="s">
        <v>72</v>
      </c>
      <c r="D7323" s="194" t="s">
        <v>73</v>
      </c>
      <c r="E7323" s="194"/>
      <c r="F7323" s="196"/>
      <c r="G7323" s="196"/>
      <c r="H7323" s="196"/>
      <c r="I7323" s="464"/>
    </row>
    <row r="7324" spans="1:10" ht="15" customHeight="1">
      <c r="A7324" s="333"/>
      <c r="C7324" s="199">
        <v>1</v>
      </c>
      <c r="D7324" s="195" t="s">
        <v>324</v>
      </c>
      <c r="E7324" s="195"/>
      <c r="F7324" s="200" t="s">
        <v>710</v>
      </c>
      <c r="G7324" s="674">
        <v>1.1000000000000001</v>
      </c>
      <c r="H7324" s="202">
        <f>BAHAN!G218</f>
        <v>25000</v>
      </c>
      <c r="I7324" s="203">
        <f>G7324*H7324</f>
        <v>27500.000000000004</v>
      </c>
    </row>
    <row r="7325" spans="1:10" ht="15" customHeight="1">
      <c r="A7325" s="333"/>
      <c r="C7325" s="199">
        <v>2</v>
      </c>
      <c r="D7325" s="195" t="s">
        <v>1814</v>
      </c>
      <c r="E7325" s="195"/>
      <c r="F7325" s="200" t="s">
        <v>120</v>
      </c>
      <c r="G7325" s="674">
        <v>0.01</v>
      </c>
      <c r="H7325" s="202">
        <f>BAHAN!H254</f>
        <v>40000</v>
      </c>
      <c r="I7325" s="203">
        <f>G7325*H7325</f>
        <v>400</v>
      </c>
    </row>
    <row r="7326" spans="1:10" ht="15" customHeight="1">
      <c r="A7326" s="333"/>
      <c r="C7326" s="204" t="s">
        <v>85</v>
      </c>
      <c r="D7326" s="215"/>
      <c r="E7326" s="215"/>
      <c r="F7326" s="216"/>
      <c r="G7326" s="216"/>
      <c r="H7326" s="466"/>
      <c r="I7326" s="208">
        <f>SUM(I7324:I7325)</f>
        <v>27900.000000000004</v>
      </c>
    </row>
    <row r="7327" spans="1:10" ht="15" customHeight="1">
      <c r="A7327" s="333"/>
      <c r="C7327" s="193" t="s">
        <v>86</v>
      </c>
      <c r="D7327" s="194" t="s">
        <v>87</v>
      </c>
      <c r="E7327" s="194"/>
      <c r="F7327" s="196"/>
      <c r="G7327" s="196"/>
      <c r="H7327" s="196"/>
      <c r="I7327" s="464"/>
    </row>
    <row r="7328" spans="1:10" ht="15" customHeight="1">
      <c r="A7328" s="333"/>
      <c r="C7328" s="204" t="s">
        <v>88</v>
      </c>
      <c r="D7328" s="215"/>
      <c r="E7328" s="215"/>
      <c r="F7328" s="216"/>
      <c r="G7328" s="216"/>
      <c r="H7328" s="466"/>
      <c r="I7328" s="467">
        <v>0</v>
      </c>
    </row>
    <row r="7329" spans="1:10" ht="15" customHeight="1">
      <c r="A7329" s="333"/>
      <c r="C7329" s="220" t="s">
        <v>89</v>
      </c>
      <c r="D7329" s="221" t="s">
        <v>90</v>
      </c>
      <c r="E7329" s="682"/>
      <c r="F7329" s="222"/>
      <c r="G7329" s="222"/>
      <c r="H7329" s="776"/>
      <c r="I7329" s="777">
        <f>I7328+I7326+I7322</f>
        <v>37604.800000000003</v>
      </c>
    </row>
    <row r="7330" spans="1:10" ht="15" customHeight="1">
      <c r="A7330" s="333"/>
      <c r="C7330" s="227" t="s">
        <v>91</v>
      </c>
      <c r="D7330" s="228" t="s">
        <v>977</v>
      </c>
      <c r="E7330" s="684"/>
      <c r="F7330" s="229"/>
      <c r="G7330" s="313"/>
      <c r="H7330" s="226">
        <f>$M$3</f>
        <v>0.1</v>
      </c>
      <c r="I7330" s="224">
        <f>I7329*H7330</f>
        <v>3760.4800000000005</v>
      </c>
    </row>
    <row r="7331" spans="1:10" ht="15" customHeight="1">
      <c r="A7331" s="333"/>
      <c r="C7331" s="316" t="s">
        <v>93</v>
      </c>
      <c r="D7331" s="317" t="s">
        <v>94</v>
      </c>
      <c r="E7331" s="323"/>
      <c r="F7331" s="244"/>
      <c r="G7331" s="244"/>
      <c r="H7331" s="399"/>
      <c r="I7331" s="303">
        <f>SUM(I7329:I7330)</f>
        <v>41365.280000000006</v>
      </c>
    </row>
    <row r="7332" spans="1:10" ht="15" customHeight="1">
      <c r="A7332" s="333"/>
      <c r="C7332" s="942"/>
      <c r="D7332" s="581"/>
      <c r="E7332" s="581"/>
      <c r="F7332" s="581"/>
      <c r="G7332" s="581"/>
      <c r="H7332" s="581"/>
      <c r="I7332" s="582"/>
    </row>
    <row r="7333" spans="1:10" ht="15" customHeight="1">
      <c r="A7333" s="333"/>
      <c r="B7333" s="113"/>
      <c r="C7333" s="184" t="s">
        <v>1982</v>
      </c>
      <c r="D7333" s="675" t="s">
        <v>1983</v>
      </c>
      <c r="E7333" s="675"/>
      <c r="F7333" s="668"/>
      <c r="G7333" s="668"/>
      <c r="H7333" s="669"/>
      <c r="I7333" s="188">
        <f>ROUNDDOWN(I7349,-2)</f>
        <v>35300</v>
      </c>
      <c r="J7333" s="47"/>
    </row>
    <row r="7334" spans="1:10" ht="15" customHeight="1">
      <c r="A7334" s="333"/>
      <c r="C7334" s="189" t="s">
        <v>65</v>
      </c>
      <c r="D7334" s="190" t="s">
        <v>66</v>
      </c>
      <c r="E7334" s="294" t="s">
        <v>3</v>
      </c>
      <c r="F7334" s="190" t="s">
        <v>669</v>
      </c>
      <c r="G7334" s="190" t="s">
        <v>67</v>
      </c>
      <c r="H7334" s="190" t="s">
        <v>670</v>
      </c>
      <c r="I7334" s="482" t="s">
        <v>671</v>
      </c>
    </row>
    <row r="7335" spans="1:10" ht="15" customHeight="1">
      <c r="A7335" s="333"/>
      <c r="C7335" s="193" t="s">
        <v>69</v>
      </c>
      <c r="D7335" s="194" t="s">
        <v>672</v>
      </c>
      <c r="E7335" s="194"/>
      <c r="F7335" s="717"/>
      <c r="G7335" s="717"/>
      <c r="H7335" s="717"/>
      <c r="I7335" s="591"/>
    </row>
    <row r="7336" spans="1:10" ht="15" customHeight="1">
      <c r="A7336" s="333"/>
      <c r="C7336" s="199">
        <v>1</v>
      </c>
      <c r="D7336" s="195" t="s">
        <v>8</v>
      </c>
      <c r="E7336" s="309" t="s">
        <v>9</v>
      </c>
      <c r="F7336" s="200" t="s">
        <v>10</v>
      </c>
      <c r="G7336" s="201">
        <v>2.5000000000000001E-2</v>
      </c>
      <c r="H7336" s="62">
        <v>176000</v>
      </c>
      <c r="I7336" s="203">
        <f>G7336*H7336</f>
        <v>4400</v>
      </c>
    </row>
    <row r="7337" spans="1:10" ht="15" customHeight="1">
      <c r="A7337" s="333"/>
      <c r="C7337" s="199">
        <v>2</v>
      </c>
      <c r="D7337" s="195" t="s">
        <v>159</v>
      </c>
      <c r="E7337" s="309" t="s">
        <v>14</v>
      </c>
      <c r="F7337" s="200" t="s">
        <v>10</v>
      </c>
      <c r="G7337" s="201">
        <v>2.5000000000000001E-2</v>
      </c>
      <c r="H7337" s="62">
        <v>186000</v>
      </c>
      <c r="I7337" s="203">
        <f>G7337*H7337</f>
        <v>4650</v>
      </c>
    </row>
    <row r="7338" spans="1:10" ht="15" customHeight="1">
      <c r="A7338" s="333"/>
      <c r="C7338" s="199">
        <v>3</v>
      </c>
      <c r="D7338" s="195" t="s">
        <v>119</v>
      </c>
      <c r="E7338" s="309" t="s">
        <v>30</v>
      </c>
      <c r="F7338" s="200" t="s">
        <v>10</v>
      </c>
      <c r="G7338" s="201">
        <v>2.5000000000000001E-3</v>
      </c>
      <c r="H7338" s="62">
        <v>196000</v>
      </c>
      <c r="I7338" s="203">
        <f>G7338*H7338</f>
        <v>490</v>
      </c>
    </row>
    <row r="7339" spans="1:10" ht="15" customHeight="1">
      <c r="A7339" s="333"/>
      <c r="C7339" s="199">
        <v>4</v>
      </c>
      <c r="D7339" s="195" t="s">
        <v>31</v>
      </c>
      <c r="E7339" s="309" t="s">
        <v>32</v>
      </c>
      <c r="F7339" s="200" t="s">
        <v>10</v>
      </c>
      <c r="G7339" s="201">
        <v>8.0000000000000004E-4</v>
      </c>
      <c r="H7339" s="62">
        <v>206000</v>
      </c>
      <c r="I7339" s="203">
        <f>G7339*H7339</f>
        <v>164.8</v>
      </c>
    </row>
    <row r="7340" spans="1:10" ht="15" customHeight="1">
      <c r="A7340" s="333"/>
      <c r="C7340" s="204" t="s">
        <v>708</v>
      </c>
      <c r="D7340" s="215"/>
      <c r="E7340" s="215"/>
      <c r="F7340" s="216"/>
      <c r="G7340" s="653"/>
      <c r="H7340" s="654"/>
      <c r="I7340" s="208">
        <f>SUM(I7336:I7339)</f>
        <v>9704.7999999999993</v>
      </c>
    </row>
    <row r="7341" spans="1:10" ht="15" customHeight="1">
      <c r="A7341" s="333"/>
      <c r="C7341" s="193" t="s">
        <v>72</v>
      </c>
      <c r="D7341" s="194" t="s">
        <v>73</v>
      </c>
      <c r="E7341" s="194"/>
      <c r="F7341" s="196"/>
      <c r="G7341" s="196"/>
      <c r="H7341" s="196"/>
      <c r="I7341" s="464"/>
    </row>
    <row r="7342" spans="1:10" ht="15" customHeight="1">
      <c r="A7342" s="333"/>
      <c r="C7342" s="199">
        <v>1</v>
      </c>
      <c r="D7342" s="195" t="s">
        <v>319</v>
      </c>
      <c r="E7342" s="195"/>
      <c r="F7342" s="200" t="s">
        <v>710</v>
      </c>
      <c r="G7342" s="674">
        <v>1.1000000000000001</v>
      </c>
      <c r="H7342" s="202">
        <f>BAHAN!G216</f>
        <v>20000</v>
      </c>
      <c r="I7342" s="203">
        <f>G7342*H7342</f>
        <v>22000</v>
      </c>
    </row>
    <row r="7343" spans="1:10" ht="15" customHeight="1">
      <c r="A7343" s="333"/>
      <c r="C7343" s="199">
        <v>2</v>
      </c>
      <c r="D7343" s="195" t="s">
        <v>1814</v>
      </c>
      <c r="E7343" s="195"/>
      <c r="F7343" s="200" t="s">
        <v>120</v>
      </c>
      <c r="G7343" s="674">
        <v>0.01</v>
      </c>
      <c r="H7343" s="202">
        <f>BAHAN!H254</f>
        <v>40000</v>
      </c>
      <c r="I7343" s="203">
        <f>G7343*H7343</f>
        <v>400</v>
      </c>
    </row>
    <row r="7344" spans="1:10" ht="15" customHeight="1">
      <c r="A7344" s="333"/>
      <c r="C7344" s="204" t="s">
        <v>85</v>
      </c>
      <c r="D7344" s="215"/>
      <c r="E7344" s="215"/>
      <c r="F7344" s="216"/>
      <c r="G7344" s="216"/>
      <c r="H7344" s="466"/>
      <c r="I7344" s="208">
        <f>SUM(I7342:I7343)</f>
        <v>22400</v>
      </c>
    </row>
    <row r="7345" spans="1:10" ht="15" customHeight="1">
      <c r="A7345" s="333"/>
      <c r="C7345" s="193" t="s">
        <v>86</v>
      </c>
      <c r="D7345" s="194" t="s">
        <v>87</v>
      </c>
      <c r="E7345" s="194"/>
      <c r="F7345" s="196"/>
      <c r="G7345" s="196"/>
      <c r="H7345" s="196"/>
      <c r="I7345" s="464"/>
    </row>
    <row r="7346" spans="1:10" ht="15" customHeight="1">
      <c r="A7346" s="333"/>
      <c r="C7346" s="204" t="s">
        <v>88</v>
      </c>
      <c r="D7346" s="215"/>
      <c r="E7346" s="215"/>
      <c r="F7346" s="216"/>
      <c r="G7346" s="216"/>
      <c r="H7346" s="466"/>
      <c r="I7346" s="467">
        <v>0</v>
      </c>
    </row>
    <row r="7347" spans="1:10" ht="15" customHeight="1">
      <c r="A7347" s="333"/>
      <c r="C7347" s="220" t="s">
        <v>89</v>
      </c>
      <c r="D7347" s="221" t="s">
        <v>90</v>
      </c>
      <c r="E7347" s="682"/>
      <c r="F7347" s="222"/>
      <c r="G7347" s="222"/>
      <c r="H7347" s="776"/>
      <c r="I7347" s="777">
        <f>I7346+I7344+I7340</f>
        <v>32104.799999999999</v>
      </c>
    </row>
    <row r="7348" spans="1:10" ht="15" customHeight="1">
      <c r="A7348" s="333"/>
      <c r="C7348" s="220" t="s">
        <v>91</v>
      </c>
      <c r="D7348" s="221" t="s">
        <v>977</v>
      </c>
      <c r="E7348" s="682"/>
      <c r="F7348" s="222"/>
      <c r="G7348" s="225"/>
      <c r="H7348" s="226">
        <f>$M$3</f>
        <v>0.1</v>
      </c>
      <c r="I7348" s="224">
        <f>I7347*H7348</f>
        <v>3210.48</v>
      </c>
    </row>
    <row r="7349" spans="1:10" ht="15" customHeight="1">
      <c r="A7349" s="333"/>
      <c r="C7349" s="329" t="s">
        <v>93</v>
      </c>
      <c r="D7349" s="330" t="s">
        <v>94</v>
      </c>
      <c r="E7349" s="688"/>
      <c r="F7349" s="247"/>
      <c r="G7349" s="247"/>
      <c r="H7349" s="399"/>
      <c r="I7349" s="303">
        <f>SUM(I7347:I7348)</f>
        <v>35315.279999999999</v>
      </c>
    </row>
    <row r="7350" spans="1:10" ht="15" customHeight="1">
      <c r="A7350" s="333"/>
      <c r="C7350" s="942"/>
      <c r="D7350" s="581"/>
      <c r="E7350" s="581"/>
      <c r="F7350" s="581"/>
      <c r="G7350" s="581"/>
      <c r="H7350" s="581"/>
      <c r="I7350" s="582"/>
    </row>
    <row r="7351" spans="1:10" ht="15" customHeight="1">
      <c r="A7351" s="333"/>
      <c r="B7351" s="113"/>
      <c r="C7351" s="184" t="s">
        <v>1984</v>
      </c>
      <c r="D7351" s="675" t="s">
        <v>1985</v>
      </c>
      <c r="E7351" s="675"/>
      <c r="F7351" s="668"/>
      <c r="G7351" s="668"/>
      <c r="H7351" s="669"/>
      <c r="I7351" s="188">
        <f>ROUNDDOWN(I7367,-2)</f>
        <v>1290300</v>
      </c>
      <c r="J7351" s="47"/>
    </row>
    <row r="7352" spans="1:10" ht="15" customHeight="1">
      <c r="A7352" s="333"/>
      <c r="C7352" s="189" t="s">
        <v>65</v>
      </c>
      <c r="D7352" s="190" t="s">
        <v>66</v>
      </c>
      <c r="E7352" s="294" t="s">
        <v>3</v>
      </c>
      <c r="F7352" s="190" t="s">
        <v>669</v>
      </c>
      <c r="G7352" s="190" t="s">
        <v>67</v>
      </c>
      <c r="H7352" s="190" t="s">
        <v>670</v>
      </c>
      <c r="I7352" s="482" t="s">
        <v>671</v>
      </c>
    </row>
    <row r="7353" spans="1:10" ht="15" customHeight="1">
      <c r="A7353" s="333"/>
      <c r="C7353" s="193" t="s">
        <v>69</v>
      </c>
      <c r="D7353" s="194" t="s">
        <v>672</v>
      </c>
      <c r="E7353" s="194"/>
      <c r="F7353" s="717"/>
      <c r="G7353" s="717"/>
      <c r="H7353" s="717"/>
      <c r="I7353" s="591"/>
    </row>
    <row r="7354" spans="1:10" ht="15" customHeight="1">
      <c r="A7354" s="333"/>
      <c r="C7354" s="199">
        <v>1</v>
      </c>
      <c r="D7354" s="195" t="s">
        <v>8</v>
      </c>
      <c r="E7354" s="309" t="s">
        <v>9</v>
      </c>
      <c r="F7354" s="200" t="s">
        <v>10</v>
      </c>
      <c r="G7354" s="201">
        <v>0.1</v>
      </c>
      <c r="H7354" s="62">
        <v>176000</v>
      </c>
      <c r="I7354" s="203">
        <f>G7354*H7354</f>
        <v>17600</v>
      </c>
    </row>
    <row r="7355" spans="1:10" ht="15" customHeight="1">
      <c r="A7355" s="333"/>
      <c r="C7355" s="199">
        <v>2</v>
      </c>
      <c r="D7355" s="195" t="s">
        <v>159</v>
      </c>
      <c r="E7355" s="309" t="s">
        <v>14</v>
      </c>
      <c r="F7355" s="200" t="s">
        <v>10</v>
      </c>
      <c r="G7355" s="201">
        <v>0.1</v>
      </c>
      <c r="H7355" s="62">
        <v>186000</v>
      </c>
      <c r="I7355" s="203">
        <f>G7355*H7355</f>
        <v>18600</v>
      </c>
    </row>
    <row r="7356" spans="1:10" ht="15" customHeight="1">
      <c r="A7356" s="333"/>
      <c r="C7356" s="199">
        <v>3</v>
      </c>
      <c r="D7356" s="195" t="s">
        <v>119</v>
      </c>
      <c r="E7356" s="309" t="s">
        <v>30</v>
      </c>
      <c r="F7356" s="200" t="s">
        <v>10</v>
      </c>
      <c r="G7356" s="201">
        <v>0.01</v>
      </c>
      <c r="H7356" s="62">
        <v>196000</v>
      </c>
      <c r="I7356" s="203">
        <f>G7356*H7356</f>
        <v>1960</v>
      </c>
    </row>
    <row r="7357" spans="1:10" ht="15" customHeight="1">
      <c r="A7357" s="333"/>
      <c r="C7357" s="199">
        <v>4</v>
      </c>
      <c r="D7357" s="195" t="s">
        <v>31</v>
      </c>
      <c r="E7357" s="309" t="s">
        <v>32</v>
      </c>
      <c r="F7357" s="200" t="s">
        <v>10</v>
      </c>
      <c r="G7357" s="201">
        <v>3.3E-3</v>
      </c>
      <c r="H7357" s="62">
        <v>206000</v>
      </c>
      <c r="I7357" s="203">
        <f>G7357*H7357</f>
        <v>679.8</v>
      </c>
    </row>
    <row r="7358" spans="1:10" ht="15" customHeight="1">
      <c r="A7358" s="333"/>
      <c r="C7358" s="204" t="s">
        <v>708</v>
      </c>
      <c r="D7358" s="215"/>
      <c r="E7358" s="215"/>
      <c r="F7358" s="216"/>
      <c r="G7358" s="653"/>
      <c r="H7358" s="654"/>
      <c r="I7358" s="208">
        <f>SUM(I7354:I7357)</f>
        <v>38839.800000000003</v>
      </c>
    </row>
    <row r="7359" spans="1:10" ht="15" customHeight="1">
      <c r="A7359" s="333"/>
      <c r="C7359" s="193" t="s">
        <v>72</v>
      </c>
      <c r="D7359" s="194" t="s">
        <v>73</v>
      </c>
      <c r="E7359" s="194"/>
      <c r="F7359" s="196"/>
      <c r="G7359" s="196"/>
      <c r="H7359" s="196"/>
      <c r="I7359" s="464"/>
    </row>
    <row r="7360" spans="1:10" ht="15" customHeight="1">
      <c r="A7360" s="333"/>
      <c r="C7360" s="199">
        <v>1</v>
      </c>
      <c r="D7360" s="213" t="s">
        <v>1986</v>
      </c>
      <c r="E7360" s="213"/>
      <c r="F7360" s="416" t="s">
        <v>664</v>
      </c>
      <c r="G7360" s="201">
        <v>1.75</v>
      </c>
      <c r="H7360" s="202">
        <f>BAHAN!G17</f>
        <v>647800</v>
      </c>
      <c r="I7360" s="203">
        <f>G7360*H7360</f>
        <v>1133650</v>
      </c>
    </row>
    <row r="7361" spans="1:10" ht="15" customHeight="1">
      <c r="A7361" s="333"/>
      <c r="C7361" s="199">
        <v>2</v>
      </c>
      <c r="D7361" s="213" t="s">
        <v>1814</v>
      </c>
      <c r="E7361" s="213"/>
      <c r="F7361" s="416" t="s">
        <v>120</v>
      </c>
      <c r="G7361" s="201">
        <v>1.4500000000000001E-2</v>
      </c>
      <c r="H7361" s="202">
        <f>BAHAN!H254</f>
        <v>40000</v>
      </c>
      <c r="I7361" s="203">
        <f>G7361*H7361</f>
        <v>580</v>
      </c>
    </row>
    <row r="7362" spans="1:10" ht="15" customHeight="1">
      <c r="A7362" s="333"/>
      <c r="C7362" s="204" t="s">
        <v>85</v>
      </c>
      <c r="D7362" s="215"/>
      <c r="E7362" s="215"/>
      <c r="F7362" s="216"/>
      <c r="G7362" s="216"/>
      <c r="H7362" s="466"/>
      <c r="I7362" s="208">
        <f>SUM(I7360:I7361)</f>
        <v>1134230</v>
      </c>
    </row>
    <row r="7363" spans="1:10" ht="15" customHeight="1">
      <c r="A7363" s="333"/>
      <c r="C7363" s="193" t="s">
        <v>86</v>
      </c>
      <c r="D7363" s="194" t="s">
        <v>87</v>
      </c>
      <c r="E7363" s="194"/>
      <c r="F7363" s="196"/>
      <c r="G7363" s="196"/>
      <c r="H7363" s="196"/>
      <c r="I7363" s="464"/>
    </row>
    <row r="7364" spans="1:10" ht="15" customHeight="1">
      <c r="A7364" s="333"/>
      <c r="C7364" s="204" t="s">
        <v>88</v>
      </c>
      <c r="D7364" s="215"/>
      <c r="E7364" s="215"/>
      <c r="F7364" s="216"/>
      <c r="G7364" s="216"/>
      <c r="H7364" s="466"/>
      <c r="I7364" s="467">
        <v>0</v>
      </c>
    </row>
    <row r="7365" spans="1:10" ht="15" customHeight="1">
      <c r="A7365" s="333"/>
      <c r="C7365" s="220" t="s">
        <v>89</v>
      </c>
      <c r="D7365" s="221" t="s">
        <v>90</v>
      </c>
      <c r="E7365" s="682"/>
      <c r="F7365" s="222"/>
      <c r="G7365" s="222"/>
      <c r="H7365" s="776"/>
      <c r="I7365" s="777">
        <f>I7364+I7362+I7358</f>
        <v>1173069.8</v>
      </c>
    </row>
    <row r="7366" spans="1:10" ht="15" customHeight="1">
      <c r="A7366" s="333"/>
      <c r="C7366" s="227" t="s">
        <v>91</v>
      </c>
      <c r="D7366" s="228" t="s">
        <v>977</v>
      </c>
      <c r="E7366" s="684"/>
      <c r="F7366" s="229"/>
      <c r="G7366" s="313"/>
      <c r="H7366" s="226">
        <f>$M$3</f>
        <v>0.1</v>
      </c>
      <c r="I7366" s="224">
        <f>I7365*H7366</f>
        <v>117306.98000000001</v>
      </c>
    </row>
    <row r="7367" spans="1:10" ht="15" customHeight="1">
      <c r="A7367" s="333"/>
      <c r="C7367" s="316" t="s">
        <v>93</v>
      </c>
      <c r="D7367" s="317" t="s">
        <v>94</v>
      </c>
      <c r="E7367" s="323"/>
      <c r="F7367" s="244"/>
      <c r="G7367" s="244"/>
      <c r="H7367" s="399"/>
      <c r="I7367" s="303">
        <f>SUM(I7365:I7366)</f>
        <v>1290376.78</v>
      </c>
    </row>
    <row r="7368" spans="1:10" ht="15" customHeight="1">
      <c r="A7368" s="333"/>
      <c r="C7368" s="942"/>
      <c r="D7368" s="581"/>
      <c r="E7368" s="581"/>
      <c r="F7368" s="581"/>
      <c r="G7368" s="581"/>
      <c r="H7368" s="581"/>
      <c r="I7368" s="582"/>
    </row>
    <row r="7369" spans="1:10" ht="15" customHeight="1">
      <c r="A7369" s="333"/>
      <c r="C7369" s="553" t="s">
        <v>1987</v>
      </c>
      <c r="D7369" s="580" t="s">
        <v>1988</v>
      </c>
      <c r="E7369" s="580"/>
      <c r="F7369" s="581"/>
      <c r="G7369" s="581"/>
      <c r="H7369" s="581"/>
      <c r="I7369" s="582"/>
    </row>
    <row r="7370" spans="1:10" ht="15" customHeight="1">
      <c r="A7370" s="333"/>
      <c r="C7370" s="184" t="s">
        <v>1989</v>
      </c>
      <c r="D7370" s="675" t="s">
        <v>1990</v>
      </c>
      <c r="E7370" s="675"/>
      <c r="F7370" s="668"/>
      <c r="G7370" s="668"/>
      <c r="H7370" s="668"/>
      <c r="I7370" s="188">
        <f>ROUNDDOWN(I7386,-2)</f>
        <v>335600</v>
      </c>
    </row>
    <row r="7371" spans="1:10" ht="15" customHeight="1">
      <c r="A7371" s="333"/>
      <c r="C7371" s="189" t="s">
        <v>65</v>
      </c>
      <c r="D7371" s="190" t="s">
        <v>66</v>
      </c>
      <c r="E7371" s="294" t="s">
        <v>3</v>
      </c>
      <c r="F7371" s="190" t="s">
        <v>669</v>
      </c>
      <c r="G7371" s="190" t="s">
        <v>67</v>
      </c>
      <c r="H7371" s="190" t="s">
        <v>670</v>
      </c>
      <c r="I7371" s="482" t="s">
        <v>671</v>
      </c>
    </row>
    <row r="7372" spans="1:10" ht="15" customHeight="1">
      <c r="A7372" s="333"/>
      <c r="B7372" s="113"/>
      <c r="C7372" s="193" t="s">
        <v>69</v>
      </c>
      <c r="D7372" s="194" t="s">
        <v>672</v>
      </c>
      <c r="E7372" s="194"/>
      <c r="F7372" s="717"/>
      <c r="G7372" s="717"/>
      <c r="H7372" s="717"/>
      <c r="I7372" s="591"/>
      <c r="J7372" s="47"/>
    </row>
    <row r="7373" spans="1:10" ht="15" customHeight="1">
      <c r="A7373" s="333"/>
      <c r="C7373" s="199">
        <v>1</v>
      </c>
      <c r="D7373" s="195" t="s">
        <v>8</v>
      </c>
      <c r="E7373" s="309" t="s">
        <v>9</v>
      </c>
      <c r="F7373" s="200" t="s">
        <v>10</v>
      </c>
      <c r="G7373" s="201">
        <v>0.35</v>
      </c>
      <c r="H7373" s="62">
        <v>176000</v>
      </c>
      <c r="I7373" s="203">
        <f>G7373*H7373</f>
        <v>61599.999999999993</v>
      </c>
    </row>
    <row r="7374" spans="1:10" ht="15" customHeight="1">
      <c r="A7374" s="333"/>
      <c r="C7374" s="199">
        <v>2</v>
      </c>
      <c r="D7374" s="195" t="s">
        <v>160</v>
      </c>
      <c r="E7374" s="309" t="s">
        <v>14</v>
      </c>
      <c r="F7374" s="200" t="s">
        <v>10</v>
      </c>
      <c r="G7374" s="201">
        <v>0.35</v>
      </c>
      <c r="H7374" s="62">
        <v>186000</v>
      </c>
      <c r="I7374" s="203">
        <f>G7374*H7374</f>
        <v>65099.999999999993</v>
      </c>
    </row>
    <row r="7375" spans="1:10" ht="15" customHeight="1">
      <c r="A7375" s="333"/>
      <c r="C7375" s="199">
        <v>3</v>
      </c>
      <c r="D7375" s="195" t="s">
        <v>119</v>
      </c>
      <c r="E7375" s="309" t="s">
        <v>30</v>
      </c>
      <c r="F7375" s="200" t="s">
        <v>10</v>
      </c>
      <c r="G7375" s="201">
        <v>3.5000000000000003E-2</v>
      </c>
      <c r="H7375" s="62">
        <v>196000</v>
      </c>
      <c r="I7375" s="203">
        <f>G7375*H7375</f>
        <v>6860.0000000000009</v>
      </c>
    </row>
    <row r="7376" spans="1:10" ht="15" customHeight="1">
      <c r="A7376" s="333"/>
      <c r="C7376" s="199">
        <v>4</v>
      </c>
      <c r="D7376" s="195" t="s">
        <v>31</v>
      </c>
      <c r="E7376" s="309" t="s">
        <v>32</v>
      </c>
      <c r="F7376" s="200" t="s">
        <v>10</v>
      </c>
      <c r="G7376" s="201">
        <v>1.17E-2</v>
      </c>
      <c r="H7376" s="62">
        <v>206000</v>
      </c>
      <c r="I7376" s="203">
        <f>G7376*H7376</f>
        <v>2410.2000000000003</v>
      </c>
    </row>
    <row r="7377" spans="1:10" ht="15" customHeight="1">
      <c r="A7377" s="333"/>
      <c r="C7377" s="204" t="s">
        <v>708</v>
      </c>
      <c r="D7377" s="215"/>
      <c r="E7377" s="215"/>
      <c r="F7377" s="216"/>
      <c r="G7377" s="653"/>
      <c r="H7377" s="654"/>
      <c r="I7377" s="208">
        <f>SUM(I7373:I7376)</f>
        <v>135970.20000000001</v>
      </c>
    </row>
    <row r="7378" spans="1:10" ht="15" customHeight="1">
      <c r="A7378" s="333"/>
      <c r="C7378" s="193" t="s">
        <v>72</v>
      </c>
      <c r="D7378" s="194" t="s">
        <v>73</v>
      </c>
      <c r="E7378" s="194"/>
      <c r="F7378" s="196"/>
      <c r="G7378" s="196"/>
      <c r="H7378" s="196"/>
      <c r="I7378" s="464"/>
    </row>
    <row r="7379" spans="1:10" ht="15" customHeight="1">
      <c r="A7379" s="333"/>
      <c r="C7379" s="199">
        <v>1</v>
      </c>
      <c r="D7379" s="213" t="s">
        <v>1991</v>
      </c>
      <c r="E7379" s="213"/>
      <c r="F7379" s="416" t="s">
        <v>710</v>
      </c>
      <c r="G7379" s="326">
        <v>4</v>
      </c>
      <c r="H7379" s="202">
        <f>BAHAN!G64</f>
        <v>40800</v>
      </c>
      <c r="I7379" s="203">
        <f>G7379*H7379</f>
        <v>163200</v>
      </c>
    </row>
    <row r="7380" spans="1:10" ht="15" customHeight="1">
      <c r="A7380" s="333"/>
      <c r="C7380" s="199">
        <v>2</v>
      </c>
      <c r="D7380" s="213" t="s">
        <v>180</v>
      </c>
      <c r="E7380" s="213"/>
      <c r="F7380" s="416" t="s">
        <v>120</v>
      </c>
      <c r="G7380" s="326">
        <v>0.05</v>
      </c>
      <c r="H7380" s="202">
        <f>BAHAN!G157</f>
        <v>120000</v>
      </c>
      <c r="I7380" s="203">
        <f>G7380*H7380</f>
        <v>6000</v>
      </c>
    </row>
    <row r="7381" spans="1:10" ht="15" customHeight="1">
      <c r="A7381" s="333"/>
      <c r="C7381" s="204" t="s">
        <v>85</v>
      </c>
      <c r="D7381" s="215"/>
      <c r="E7381" s="215"/>
      <c r="F7381" s="216"/>
      <c r="G7381" s="216"/>
      <c r="H7381" s="466"/>
      <c r="I7381" s="208">
        <f>SUM(I7379:I7380)</f>
        <v>169200</v>
      </c>
    </row>
    <row r="7382" spans="1:10" ht="15" customHeight="1">
      <c r="A7382" s="333"/>
      <c r="C7382" s="193" t="s">
        <v>86</v>
      </c>
      <c r="D7382" s="194" t="s">
        <v>87</v>
      </c>
      <c r="E7382" s="194"/>
      <c r="F7382" s="196"/>
      <c r="G7382" s="196"/>
      <c r="H7382" s="196"/>
      <c r="I7382" s="464"/>
    </row>
    <row r="7383" spans="1:10" ht="15" customHeight="1">
      <c r="A7383" s="333"/>
      <c r="C7383" s="204" t="s">
        <v>88</v>
      </c>
      <c r="D7383" s="215"/>
      <c r="E7383" s="215"/>
      <c r="F7383" s="216"/>
      <c r="G7383" s="216"/>
      <c r="H7383" s="466"/>
      <c r="I7383" s="467">
        <v>0</v>
      </c>
    </row>
    <row r="7384" spans="1:10" ht="15" customHeight="1">
      <c r="A7384" s="333"/>
      <c r="C7384" s="220" t="s">
        <v>89</v>
      </c>
      <c r="D7384" s="221" t="s">
        <v>90</v>
      </c>
      <c r="E7384" s="682"/>
      <c r="F7384" s="222"/>
      <c r="G7384" s="222"/>
      <c r="H7384" s="776"/>
      <c r="I7384" s="777">
        <f>I7383+I7381+I7377</f>
        <v>305170.2</v>
      </c>
    </row>
    <row r="7385" spans="1:10" ht="15" customHeight="1">
      <c r="A7385" s="333"/>
      <c r="C7385" s="227" t="s">
        <v>91</v>
      </c>
      <c r="D7385" s="228" t="s">
        <v>977</v>
      </c>
      <c r="E7385" s="684"/>
      <c r="F7385" s="229"/>
      <c r="G7385" s="313"/>
      <c r="H7385" s="226">
        <f>$M$3</f>
        <v>0.1</v>
      </c>
      <c r="I7385" s="224">
        <f>I7384*H7385</f>
        <v>30517.020000000004</v>
      </c>
    </row>
    <row r="7386" spans="1:10" ht="15" customHeight="1">
      <c r="A7386" s="333"/>
      <c r="C7386" s="316" t="s">
        <v>93</v>
      </c>
      <c r="D7386" s="317" t="s">
        <v>94</v>
      </c>
      <c r="E7386" s="323"/>
      <c r="F7386" s="244"/>
      <c r="G7386" s="244"/>
      <c r="H7386" s="399"/>
      <c r="I7386" s="303">
        <f>SUM(I7384:I7385)</f>
        <v>335687.22000000003</v>
      </c>
    </row>
    <row r="7387" spans="1:10" ht="15" customHeight="1">
      <c r="A7387" s="333"/>
      <c r="C7387" s="942"/>
      <c r="D7387" s="581"/>
      <c r="E7387" s="581"/>
      <c r="F7387" s="581"/>
      <c r="G7387" s="581"/>
      <c r="H7387" s="581"/>
      <c r="I7387" s="582"/>
    </row>
    <row r="7388" spans="1:10" ht="15" customHeight="1">
      <c r="A7388" s="333"/>
      <c r="C7388" s="184" t="s">
        <v>1992</v>
      </c>
      <c r="D7388" s="1317" t="s">
        <v>1993</v>
      </c>
      <c r="E7388" s="1318"/>
      <c r="F7388" s="1318"/>
      <c r="G7388" s="1318"/>
      <c r="H7388" s="1319"/>
      <c r="I7388" s="188">
        <f>ROUNDDOWN(I7404,-2)</f>
        <v>176000</v>
      </c>
    </row>
    <row r="7389" spans="1:10" ht="15" customHeight="1">
      <c r="A7389" s="333"/>
      <c r="C7389" s="189" t="s">
        <v>65</v>
      </c>
      <c r="D7389" s="190" t="s">
        <v>66</v>
      </c>
      <c r="E7389" s="294" t="s">
        <v>3</v>
      </c>
      <c r="F7389" s="190" t="s">
        <v>669</v>
      </c>
      <c r="G7389" s="190" t="s">
        <v>67</v>
      </c>
      <c r="H7389" s="190" t="s">
        <v>670</v>
      </c>
      <c r="I7389" s="482" t="s">
        <v>671</v>
      </c>
    </row>
    <row r="7390" spans="1:10" ht="15" customHeight="1">
      <c r="A7390" s="333"/>
      <c r="B7390" s="113"/>
      <c r="C7390" s="193" t="s">
        <v>69</v>
      </c>
      <c r="D7390" s="194" t="s">
        <v>672</v>
      </c>
      <c r="E7390" s="194"/>
      <c r="F7390" s="717"/>
      <c r="G7390" s="717"/>
      <c r="H7390" s="717"/>
      <c r="I7390" s="591"/>
      <c r="J7390" s="47"/>
    </row>
    <row r="7391" spans="1:10" ht="15" customHeight="1">
      <c r="A7391" s="333"/>
      <c r="C7391" s="199">
        <v>1</v>
      </c>
      <c r="D7391" s="195" t="s">
        <v>8</v>
      </c>
      <c r="E7391" s="309" t="s">
        <v>9</v>
      </c>
      <c r="F7391" s="200" t="s">
        <v>10</v>
      </c>
      <c r="G7391" s="326">
        <v>0.15</v>
      </c>
      <c r="H7391" s="62">
        <v>176000</v>
      </c>
      <c r="I7391" s="203">
        <f>G7391*H7391</f>
        <v>26400</v>
      </c>
    </row>
    <row r="7392" spans="1:10" ht="15" customHeight="1">
      <c r="A7392" s="333"/>
      <c r="C7392" s="199">
        <v>2</v>
      </c>
      <c r="D7392" s="195" t="s">
        <v>159</v>
      </c>
      <c r="E7392" s="309" t="s">
        <v>14</v>
      </c>
      <c r="F7392" s="200" t="s">
        <v>10</v>
      </c>
      <c r="G7392" s="326">
        <v>0.3</v>
      </c>
      <c r="H7392" s="62">
        <v>186000</v>
      </c>
      <c r="I7392" s="203">
        <f>G7392*H7392</f>
        <v>55800</v>
      </c>
    </row>
    <row r="7393" spans="1:10" ht="15" customHeight="1">
      <c r="A7393" s="333"/>
      <c r="C7393" s="199">
        <v>3</v>
      </c>
      <c r="D7393" s="195" t="s">
        <v>119</v>
      </c>
      <c r="E7393" s="309" t="s">
        <v>30</v>
      </c>
      <c r="F7393" s="200" t="s">
        <v>10</v>
      </c>
      <c r="G7393" s="326">
        <v>0.03</v>
      </c>
      <c r="H7393" s="62">
        <v>196000</v>
      </c>
      <c r="I7393" s="203">
        <f>G7393*H7393</f>
        <v>5880</v>
      </c>
    </row>
    <row r="7394" spans="1:10" ht="15" customHeight="1">
      <c r="A7394" s="333"/>
      <c r="C7394" s="199">
        <v>4</v>
      </c>
      <c r="D7394" s="195" t="s">
        <v>31</v>
      </c>
      <c r="E7394" s="309" t="s">
        <v>32</v>
      </c>
      <c r="F7394" s="200" t="s">
        <v>10</v>
      </c>
      <c r="G7394" s="326">
        <v>0.01</v>
      </c>
      <c r="H7394" s="62">
        <v>206000</v>
      </c>
      <c r="I7394" s="203">
        <f>G7394*H7394</f>
        <v>2060</v>
      </c>
    </row>
    <row r="7395" spans="1:10" ht="15" customHeight="1">
      <c r="A7395" s="333"/>
      <c r="C7395" s="204" t="s">
        <v>708</v>
      </c>
      <c r="D7395" s="215"/>
      <c r="E7395" s="215"/>
      <c r="F7395" s="216"/>
      <c r="G7395" s="653"/>
      <c r="H7395" s="654"/>
      <c r="I7395" s="208">
        <f>SUM(I7391:I7394)</f>
        <v>90140</v>
      </c>
    </row>
    <row r="7396" spans="1:10" ht="15" customHeight="1">
      <c r="A7396" s="333"/>
      <c r="C7396" s="193" t="s">
        <v>72</v>
      </c>
      <c r="D7396" s="194" t="s">
        <v>73</v>
      </c>
      <c r="E7396" s="194"/>
      <c r="F7396" s="196"/>
      <c r="G7396" s="196"/>
      <c r="H7396" s="196"/>
      <c r="I7396" s="464"/>
    </row>
    <row r="7397" spans="1:10" ht="15" customHeight="1">
      <c r="A7397" s="333"/>
      <c r="C7397" s="199">
        <v>1</v>
      </c>
      <c r="D7397" s="213" t="s">
        <v>657</v>
      </c>
      <c r="E7397" s="213"/>
      <c r="F7397" s="416" t="s">
        <v>79</v>
      </c>
      <c r="G7397" s="201">
        <v>1.4999999999999999E-2</v>
      </c>
      <c r="H7397" s="202">
        <f>BAHAN!$G$163</f>
        <v>4291200</v>
      </c>
      <c r="I7397" s="203">
        <f>G7397*H7397</f>
        <v>64368</v>
      </c>
    </row>
    <row r="7398" spans="1:10" ht="15" customHeight="1">
      <c r="A7398" s="333"/>
      <c r="C7398" s="199">
        <v>2</v>
      </c>
      <c r="D7398" s="213" t="s">
        <v>1994</v>
      </c>
      <c r="E7398" s="213"/>
      <c r="F7398" s="416" t="s">
        <v>120</v>
      </c>
      <c r="G7398" s="201">
        <v>0.25</v>
      </c>
      <c r="H7398" s="202">
        <f>BAHAN!$G$246</f>
        <v>22000</v>
      </c>
      <c r="I7398" s="203">
        <f>G7398*H7398</f>
        <v>5500</v>
      </c>
    </row>
    <row r="7399" spans="1:10" ht="15" customHeight="1">
      <c r="A7399" s="333"/>
      <c r="C7399" s="204" t="s">
        <v>85</v>
      </c>
      <c r="D7399" s="215"/>
      <c r="E7399" s="215"/>
      <c r="F7399" s="216"/>
      <c r="G7399" s="216"/>
      <c r="H7399" s="466"/>
      <c r="I7399" s="208">
        <f>SUM(I7397:I7398)</f>
        <v>69868</v>
      </c>
    </row>
    <row r="7400" spans="1:10" ht="15" customHeight="1">
      <c r="A7400" s="333"/>
      <c r="C7400" s="193" t="s">
        <v>86</v>
      </c>
      <c r="D7400" s="194" t="s">
        <v>87</v>
      </c>
      <c r="E7400" s="194"/>
      <c r="F7400" s="196"/>
      <c r="G7400" s="196"/>
      <c r="H7400" s="196"/>
      <c r="I7400" s="464"/>
    </row>
    <row r="7401" spans="1:10" ht="15" customHeight="1">
      <c r="A7401" s="333"/>
      <c r="C7401" s="204" t="s">
        <v>88</v>
      </c>
      <c r="D7401" s="215"/>
      <c r="E7401" s="215"/>
      <c r="F7401" s="216"/>
      <c r="G7401" s="216"/>
      <c r="H7401" s="466"/>
      <c r="I7401" s="467">
        <v>0</v>
      </c>
    </row>
    <row r="7402" spans="1:10" ht="15" customHeight="1">
      <c r="A7402" s="333"/>
      <c r="C7402" s="220" t="s">
        <v>89</v>
      </c>
      <c r="D7402" s="221" t="s">
        <v>90</v>
      </c>
      <c r="E7402" s="682"/>
      <c r="F7402" s="222"/>
      <c r="G7402" s="222"/>
      <c r="H7402" s="776"/>
      <c r="I7402" s="777">
        <f>I7401+I7399+I7395</f>
        <v>160008</v>
      </c>
    </row>
    <row r="7403" spans="1:10" ht="15" customHeight="1">
      <c r="A7403" s="333"/>
      <c r="C7403" s="227" t="s">
        <v>91</v>
      </c>
      <c r="D7403" s="228" t="s">
        <v>977</v>
      </c>
      <c r="E7403" s="684"/>
      <c r="F7403" s="229"/>
      <c r="G7403" s="313"/>
      <c r="H7403" s="226">
        <f>$M$3</f>
        <v>0.1</v>
      </c>
      <c r="I7403" s="224">
        <f>I7402*H7403</f>
        <v>16000.800000000001</v>
      </c>
    </row>
    <row r="7404" spans="1:10" ht="15" customHeight="1">
      <c r="A7404" s="333"/>
      <c r="C7404" s="316" t="s">
        <v>93</v>
      </c>
      <c r="D7404" s="317" t="s">
        <v>94</v>
      </c>
      <c r="E7404" s="323"/>
      <c r="F7404" s="244"/>
      <c r="G7404" s="244"/>
      <c r="H7404" s="399"/>
      <c r="I7404" s="303">
        <f>SUM(I7402:I7403)</f>
        <v>176008.8</v>
      </c>
    </row>
    <row r="7405" spans="1:10" ht="15" customHeight="1">
      <c r="A7405" s="333"/>
      <c r="C7405" s="920"/>
      <c r="D7405" s="461"/>
      <c r="E7405" s="461"/>
      <c r="F7405" s="461"/>
      <c r="G7405" s="461"/>
      <c r="H7405" s="461"/>
      <c r="I7405" s="921"/>
    </row>
    <row r="7406" spans="1:10" ht="15" customHeight="1">
      <c r="A7406" s="333"/>
      <c r="C7406" s="290" t="s">
        <v>1995</v>
      </c>
      <c r="D7406" s="1317" t="s">
        <v>1996</v>
      </c>
      <c r="E7406" s="1318"/>
      <c r="F7406" s="1318"/>
      <c r="G7406" s="1318"/>
      <c r="H7406" s="1319"/>
      <c r="I7406" s="188">
        <f>ROUNDDOWN(I7422,-2)</f>
        <v>191800</v>
      </c>
    </row>
    <row r="7407" spans="1:10" ht="15" customHeight="1">
      <c r="A7407" s="333"/>
      <c r="C7407" s="189" t="s">
        <v>65</v>
      </c>
      <c r="D7407" s="190" t="s">
        <v>66</v>
      </c>
      <c r="E7407" s="294" t="s">
        <v>3</v>
      </c>
      <c r="F7407" s="190" t="s">
        <v>669</v>
      </c>
      <c r="G7407" s="190" t="s">
        <v>67</v>
      </c>
      <c r="H7407" s="190" t="s">
        <v>670</v>
      </c>
      <c r="I7407" s="482" t="s">
        <v>671</v>
      </c>
    </row>
    <row r="7408" spans="1:10" ht="15" customHeight="1">
      <c r="A7408" s="333"/>
      <c r="B7408" s="113"/>
      <c r="C7408" s="193" t="s">
        <v>69</v>
      </c>
      <c r="D7408" s="194" t="s">
        <v>672</v>
      </c>
      <c r="E7408" s="194"/>
      <c r="F7408" s="717"/>
      <c r="G7408" s="717"/>
      <c r="H7408" s="717"/>
      <c r="I7408" s="591"/>
      <c r="J7408" s="47"/>
    </row>
    <row r="7409" spans="1:9" ht="15" customHeight="1">
      <c r="A7409" s="333"/>
      <c r="C7409" s="199">
        <v>1</v>
      </c>
      <c r="D7409" s="195" t="s">
        <v>8</v>
      </c>
      <c r="E7409" s="309" t="s">
        <v>9</v>
      </c>
      <c r="F7409" s="200" t="s">
        <v>10</v>
      </c>
      <c r="G7409" s="326">
        <v>0.2</v>
      </c>
      <c r="H7409" s="62">
        <v>176000</v>
      </c>
      <c r="I7409" s="203">
        <f>G7409*H7409</f>
        <v>35200</v>
      </c>
    </row>
    <row r="7410" spans="1:9" ht="15" customHeight="1">
      <c r="A7410" s="333"/>
      <c r="C7410" s="199">
        <v>2</v>
      </c>
      <c r="D7410" s="195" t="s">
        <v>159</v>
      </c>
      <c r="E7410" s="309" t="s">
        <v>14</v>
      </c>
      <c r="F7410" s="200" t="s">
        <v>10</v>
      </c>
      <c r="G7410" s="326">
        <v>0.3</v>
      </c>
      <c r="H7410" s="62">
        <v>186000</v>
      </c>
      <c r="I7410" s="203">
        <f>G7410*H7410</f>
        <v>55800</v>
      </c>
    </row>
    <row r="7411" spans="1:9" ht="15" customHeight="1">
      <c r="A7411" s="333"/>
      <c r="C7411" s="199">
        <v>3</v>
      </c>
      <c r="D7411" s="195" t="s">
        <v>119</v>
      </c>
      <c r="E7411" s="309" t="s">
        <v>30</v>
      </c>
      <c r="F7411" s="200" t="s">
        <v>10</v>
      </c>
      <c r="G7411" s="326">
        <v>0.03</v>
      </c>
      <c r="H7411" s="62">
        <v>196000</v>
      </c>
      <c r="I7411" s="203">
        <f>G7411*H7411</f>
        <v>5880</v>
      </c>
    </row>
    <row r="7412" spans="1:9" ht="15" customHeight="1">
      <c r="A7412" s="333"/>
      <c r="C7412" s="199">
        <v>4</v>
      </c>
      <c r="D7412" s="195" t="s">
        <v>31</v>
      </c>
      <c r="E7412" s="309" t="s">
        <v>32</v>
      </c>
      <c r="F7412" s="200" t="s">
        <v>10</v>
      </c>
      <c r="G7412" s="326">
        <v>0.01</v>
      </c>
      <c r="H7412" s="62">
        <v>206000</v>
      </c>
      <c r="I7412" s="203">
        <f>G7412*H7412</f>
        <v>2060</v>
      </c>
    </row>
    <row r="7413" spans="1:9" ht="15" customHeight="1">
      <c r="A7413" s="333"/>
      <c r="C7413" s="204" t="s">
        <v>708</v>
      </c>
      <c r="D7413" s="215"/>
      <c r="E7413" s="215"/>
      <c r="F7413" s="216"/>
      <c r="G7413" s="653"/>
      <c r="H7413" s="654"/>
      <c r="I7413" s="208">
        <f>SUM(I7409:I7412)</f>
        <v>98940</v>
      </c>
    </row>
    <row r="7414" spans="1:9" ht="15" customHeight="1">
      <c r="A7414" s="333"/>
      <c r="C7414" s="193" t="s">
        <v>72</v>
      </c>
      <c r="D7414" s="194" t="s">
        <v>73</v>
      </c>
      <c r="E7414" s="194"/>
      <c r="F7414" s="196"/>
      <c r="G7414" s="196"/>
      <c r="H7414" s="196"/>
      <c r="I7414" s="464"/>
    </row>
    <row r="7415" spans="1:9" ht="15" customHeight="1">
      <c r="A7415" s="333"/>
      <c r="C7415" s="199">
        <v>1</v>
      </c>
      <c r="D7415" s="213" t="s">
        <v>657</v>
      </c>
      <c r="E7415" s="213"/>
      <c r="F7415" s="416" t="s">
        <v>79</v>
      </c>
      <c r="G7415" s="201">
        <v>1.6299999999999999E-2</v>
      </c>
      <c r="H7415" s="202">
        <f>BAHAN!$G$163</f>
        <v>4291200</v>
      </c>
      <c r="I7415" s="203">
        <f>G7415*H7415</f>
        <v>69946.559999999998</v>
      </c>
    </row>
    <row r="7416" spans="1:9" ht="15" customHeight="1">
      <c r="A7416" s="333"/>
      <c r="C7416" s="199">
        <v>2</v>
      </c>
      <c r="D7416" s="213" t="s">
        <v>1994</v>
      </c>
      <c r="E7416" s="213"/>
      <c r="F7416" s="416" t="s">
        <v>120</v>
      </c>
      <c r="G7416" s="201">
        <v>0.25</v>
      </c>
      <c r="H7416" s="202">
        <f>BAHAN!$G$246</f>
        <v>22000</v>
      </c>
      <c r="I7416" s="203">
        <f>G7416*H7416</f>
        <v>5500</v>
      </c>
    </row>
    <row r="7417" spans="1:9" ht="15" customHeight="1">
      <c r="A7417" s="333"/>
      <c r="C7417" s="204" t="s">
        <v>85</v>
      </c>
      <c r="D7417" s="215"/>
      <c r="E7417" s="215"/>
      <c r="F7417" s="216"/>
      <c r="G7417" s="216"/>
      <c r="H7417" s="466"/>
      <c r="I7417" s="208">
        <f>SUM(I7415:I7416)</f>
        <v>75446.559999999998</v>
      </c>
    </row>
    <row r="7418" spans="1:9" ht="15" customHeight="1">
      <c r="A7418" s="333"/>
      <c r="C7418" s="193" t="s">
        <v>86</v>
      </c>
      <c r="D7418" s="194" t="s">
        <v>87</v>
      </c>
      <c r="E7418" s="194"/>
      <c r="F7418" s="196"/>
      <c r="G7418" s="196"/>
      <c r="H7418" s="196"/>
      <c r="I7418" s="464"/>
    </row>
    <row r="7419" spans="1:9" ht="15" customHeight="1">
      <c r="A7419" s="333"/>
      <c r="C7419" s="204" t="s">
        <v>88</v>
      </c>
      <c r="D7419" s="215"/>
      <c r="E7419" s="215"/>
      <c r="F7419" s="216"/>
      <c r="G7419" s="216"/>
      <c r="H7419" s="466"/>
      <c r="I7419" s="467">
        <v>0</v>
      </c>
    </row>
    <row r="7420" spans="1:9" ht="15" customHeight="1">
      <c r="A7420" s="333"/>
      <c r="C7420" s="220" t="s">
        <v>89</v>
      </c>
      <c r="D7420" s="221" t="s">
        <v>90</v>
      </c>
      <c r="E7420" s="682"/>
      <c r="F7420" s="222"/>
      <c r="G7420" s="222"/>
      <c r="H7420" s="776"/>
      <c r="I7420" s="777">
        <f>I7419+I7417+I7413</f>
        <v>174386.56</v>
      </c>
    </row>
    <row r="7421" spans="1:9" ht="15" customHeight="1">
      <c r="A7421" s="333"/>
      <c r="C7421" s="220" t="s">
        <v>91</v>
      </c>
      <c r="D7421" s="221" t="s">
        <v>977</v>
      </c>
      <c r="E7421" s="682"/>
      <c r="F7421" s="222"/>
      <c r="G7421" s="225"/>
      <c r="H7421" s="226">
        <f>$M$3</f>
        <v>0.1</v>
      </c>
      <c r="I7421" s="224">
        <f>I7420*H7421</f>
        <v>17438.655999999999</v>
      </c>
    </row>
    <row r="7422" spans="1:9" ht="15" customHeight="1" thickBot="1">
      <c r="A7422" s="333"/>
      <c r="C7422" s="231" t="s">
        <v>93</v>
      </c>
      <c r="D7422" s="232" t="s">
        <v>94</v>
      </c>
      <c r="E7422" s="741"/>
      <c r="F7422" s="233"/>
      <c r="G7422" s="233"/>
      <c r="H7422" s="458"/>
      <c r="I7422" s="235">
        <f>SUM(I7420:I7421)</f>
        <v>191825.21599999999</v>
      </c>
    </row>
    <row r="7423" spans="1:9" ht="15" customHeight="1">
      <c r="A7423" s="333"/>
      <c r="C7423" s="46"/>
      <c r="D7423" s="46"/>
      <c r="G7423" s="102"/>
      <c r="H7423" s="112"/>
      <c r="I7423" s="47"/>
    </row>
    <row r="7424" spans="1:9" ht="15" customHeight="1">
      <c r="A7424" s="333"/>
      <c r="C7424" s="459" t="s">
        <v>1997</v>
      </c>
      <c r="D7424" s="460" t="s">
        <v>1998</v>
      </c>
      <c r="E7424" s="460"/>
      <c r="F7424" s="460"/>
      <c r="G7424" s="460"/>
      <c r="H7424" s="460"/>
      <c r="I7424" s="460"/>
    </row>
    <row r="7425" spans="1:10" ht="15" customHeight="1" thickBot="1">
      <c r="A7425" s="333"/>
      <c r="C7425" s="459" t="s">
        <v>1999</v>
      </c>
      <c r="D7425" s="460" t="s">
        <v>2000</v>
      </c>
      <c r="E7425" s="460"/>
      <c r="F7425" s="460"/>
      <c r="G7425" s="460"/>
      <c r="H7425" s="460"/>
      <c r="I7425" s="460"/>
    </row>
    <row r="7426" spans="1:10" ht="33.5" customHeight="1">
      <c r="A7426" s="333"/>
      <c r="C7426" s="572" t="s">
        <v>2001</v>
      </c>
      <c r="D7426" s="1350" t="s">
        <v>2002</v>
      </c>
      <c r="E7426" s="1351"/>
      <c r="F7426" s="1351"/>
      <c r="G7426" s="1351"/>
      <c r="H7426" s="1352"/>
      <c r="I7426" s="241">
        <f>ROUNDDOWN(I7443,-2)</f>
        <v>505000</v>
      </c>
    </row>
    <row r="7427" spans="1:10" ht="25.25" customHeight="1">
      <c r="A7427" s="333"/>
      <c r="C7427" s="189" t="s">
        <v>65</v>
      </c>
      <c r="D7427" s="190" t="s">
        <v>66</v>
      </c>
      <c r="E7427" s="190"/>
      <c r="F7427" s="190" t="s">
        <v>669</v>
      </c>
      <c r="G7427" s="190" t="s">
        <v>67</v>
      </c>
      <c r="H7427" s="190" t="s">
        <v>670</v>
      </c>
      <c r="I7427" s="482" t="s">
        <v>671</v>
      </c>
    </row>
    <row r="7428" spans="1:10" ht="15" customHeight="1">
      <c r="A7428" s="333"/>
      <c r="C7428" s="193" t="s">
        <v>69</v>
      </c>
      <c r="D7428" s="194" t="s">
        <v>672</v>
      </c>
      <c r="E7428" s="194"/>
      <c r="F7428" s="717"/>
      <c r="G7428" s="717"/>
      <c r="H7428" s="717"/>
      <c r="I7428" s="591"/>
    </row>
    <row r="7429" spans="1:10" ht="15" customHeight="1">
      <c r="A7429" s="333"/>
      <c r="B7429" s="113"/>
      <c r="C7429" s="199">
        <v>1</v>
      </c>
      <c r="D7429" s="195" t="s">
        <v>8</v>
      </c>
      <c r="E7429" s="195"/>
      <c r="F7429" s="200" t="s">
        <v>10</v>
      </c>
      <c r="G7429" s="201">
        <v>0.4</v>
      </c>
      <c r="H7429" s="62">
        <v>176000</v>
      </c>
      <c r="I7429" s="203">
        <f>G7429*H7429</f>
        <v>70400</v>
      </c>
      <c r="J7429" s="47"/>
    </row>
    <row r="7430" spans="1:10" ht="15" customHeight="1">
      <c r="A7430" s="333"/>
      <c r="C7430" s="199">
        <v>2</v>
      </c>
      <c r="D7430" s="195" t="s">
        <v>106</v>
      </c>
      <c r="E7430" s="195"/>
      <c r="F7430" s="200" t="s">
        <v>10</v>
      </c>
      <c r="G7430" s="201">
        <v>0.2</v>
      </c>
      <c r="H7430" s="62">
        <v>186000</v>
      </c>
      <c r="I7430" s="203">
        <f>G7430*H7430</f>
        <v>37200</v>
      </c>
    </row>
    <row r="7431" spans="1:10" ht="15" customHeight="1">
      <c r="A7431" s="333"/>
      <c r="C7431" s="199">
        <v>3</v>
      </c>
      <c r="D7431" s="195" t="s">
        <v>119</v>
      </c>
      <c r="E7431" s="195"/>
      <c r="F7431" s="200" t="s">
        <v>10</v>
      </c>
      <c r="G7431" s="201">
        <v>0.02</v>
      </c>
      <c r="H7431" s="62">
        <v>196000</v>
      </c>
      <c r="I7431" s="203">
        <f>G7431*H7431</f>
        <v>3920</v>
      </c>
    </row>
    <row r="7432" spans="1:10" ht="15" customHeight="1">
      <c r="A7432" s="333"/>
      <c r="C7432" s="199">
        <v>4</v>
      </c>
      <c r="D7432" s="195" t="s">
        <v>31</v>
      </c>
      <c r="E7432" s="195"/>
      <c r="F7432" s="200" t="s">
        <v>10</v>
      </c>
      <c r="G7432" s="201">
        <v>6.7000000000000002E-3</v>
      </c>
      <c r="H7432" s="62">
        <v>206000</v>
      </c>
      <c r="I7432" s="203">
        <f>G7432*H7432</f>
        <v>1380.2</v>
      </c>
    </row>
    <row r="7433" spans="1:10" ht="15" customHeight="1">
      <c r="A7433" s="333"/>
      <c r="C7433" s="204" t="s">
        <v>71</v>
      </c>
      <c r="D7433" s="215"/>
      <c r="E7433" s="215"/>
      <c r="F7433" s="216"/>
      <c r="G7433" s="216"/>
      <c r="H7433" s="466"/>
      <c r="I7433" s="208">
        <f>SUM(I7429:I7432)</f>
        <v>112900.2</v>
      </c>
    </row>
    <row r="7434" spans="1:10" ht="15" customHeight="1">
      <c r="A7434" s="333"/>
      <c r="C7434" s="193" t="s">
        <v>72</v>
      </c>
      <c r="D7434" s="194" t="s">
        <v>73</v>
      </c>
      <c r="E7434" s="194"/>
      <c r="F7434" s="196"/>
      <c r="G7434" s="196"/>
      <c r="H7434" s="196"/>
      <c r="I7434" s="464"/>
    </row>
    <row r="7435" spans="1:10" ht="15" customHeight="1">
      <c r="A7435" s="333"/>
      <c r="C7435" s="199">
        <v>1</v>
      </c>
      <c r="D7435" s="195" t="s">
        <v>110</v>
      </c>
      <c r="E7435" s="195"/>
      <c r="F7435" s="200" t="s">
        <v>193</v>
      </c>
      <c r="G7435" s="674">
        <v>143.81</v>
      </c>
      <c r="H7435" s="202">
        <f>BAHAN!$G$40</f>
        <v>1780</v>
      </c>
      <c r="I7435" s="203">
        <f>G7435*H7435</f>
        <v>255981.80000000002</v>
      </c>
    </row>
    <row r="7436" spans="1:10" ht="15" customHeight="1">
      <c r="A7436" s="333"/>
      <c r="C7436" s="199">
        <v>2</v>
      </c>
      <c r="D7436" s="195" t="s">
        <v>1382</v>
      </c>
      <c r="E7436" s="195"/>
      <c r="F7436" s="200" t="s">
        <v>120</v>
      </c>
      <c r="G7436" s="674">
        <v>43.5</v>
      </c>
      <c r="H7436" s="202">
        <f>BAHAN!$G$449</f>
        <v>1820</v>
      </c>
      <c r="I7436" s="203">
        <f>G7436*H7436</f>
        <v>79170</v>
      </c>
    </row>
    <row r="7437" spans="1:10" ht="15" customHeight="1">
      <c r="A7437" s="333"/>
      <c r="C7437" s="199">
        <v>3</v>
      </c>
      <c r="D7437" s="213" t="s">
        <v>1405</v>
      </c>
      <c r="E7437" s="213"/>
      <c r="F7437" s="200" t="s">
        <v>79</v>
      </c>
      <c r="G7437" s="674">
        <v>0.08</v>
      </c>
      <c r="H7437" s="202">
        <f>BAHAN!$G$261</f>
        <v>139100</v>
      </c>
      <c r="I7437" s="203">
        <f>G7437*H7437</f>
        <v>11128</v>
      </c>
    </row>
    <row r="7438" spans="1:10" ht="15" customHeight="1">
      <c r="A7438" s="333"/>
      <c r="C7438" s="204" t="s">
        <v>85</v>
      </c>
      <c r="D7438" s="215"/>
      <c r="E7438" s="215"/>
      <c r="F7438" s="216"/>
      <c r="G7438" s="216"/>
      <c r="H7438" s="466"/>
      <c r="I7438" s="208">
        <f>SUM(I7435:I7437)</f>
        <v>346279.80000000005</v>
      </c>
    </row>
    <row r="7439" spans="1:10" ht="15" customHeight="1">
      <c r="A7439" s="333"/>
      <c r="C7439" s="193" t="s">
        <v>86</v>
      </c>
      <c r="D7439" s="194" t="s">
        <v>87</v>
      </c>
      <c r="E7439" s="194"/>
      <c r="F7439" s="196"/>
      <c r="G7439" s="196"/>
      <c r="H7439" s="196"/>
      <c r="I7439" s="464"/>
    </row>
    <row r="7440" spans="1:10" ht="15" customHeight="1">
      <c r="A7440" s="333"/>
      <c r="C7440" s="204" t="s">
        <v>88</v>
      </c>
      <c r="D7440" s="215"/>
      <c r="E7440" s="215"/>
      <c r="F7440" s="216"/>
      <c r="G7440" s="216"/>
      <c r="H7440" s="466"/>
      <c r="I7440" s="467">
        <v>0</v>
      </c>
    </row>
    <row r="7441" spans="1:10" ht="15" customHeight="1">
      <c r="A7441" s="333"/>
      <c r="C7441" s="220" t="s">
        <v>89</v>
      </c>
      <c r="D7441" s="221" t="s">
        <v>90</v>
      </c>
      <c r="E7441" s="682"/>
      <c r="F7441" s="222"/>
      <c r="G7441" s="222"/>
      <c r="H7441" s="776"/>
      <c r="I7441" s="777">
        <f>I7440+I7438+I7433</f>
        <v>459180.00000000006</v>
      </c>
    </row>
    <row r="7442" spans="1:10" ht="15" customHeight="1">
      <c r="A7442" s="333"/>
      <c r="C7442" s="227" t="s">
        <v>91</v>
      </c>
      <c r="D7442" s="228" t="s">
        <v>977</v>
      </c>
      <c r="E7442" s="684"/>
      <c r="F7442" s="229"/>
      <c r="G7442" s="313"/>
      <c r="H7442" s="226">
        <f>$M$3</f>
        <v>0.1</v>
      </c>
      <c r="I7442" s="224">
        <f>I7441*H7442</f>
        <v>45918.000000000007</v>
      </c>
    </row>
    <row r="7443" spans="1:10" ht="15" customHeight="1">
      <c r="A7443" s="333"/>
      <c r="C7443" s="316" t="s">
        <v>93</v>
      </c>
      <c r="D7443" s="317" t="s">
        <v>94</v>
      </c>
      <c r="E7443" s="323"/>
      <c r="F7443" s="244"/>
      <c r="G7443" s="244"/>
      <c r="H7443" s="399"/>
      <c r="I7443" s="303">
        <f>SUM(I7441:I7442)</f>
        <v>505098.00000000006</v>
      </c>
    </row>
    <row r="7444" spans="1:10" ht="15" customHeight="1">
      <c r="A7444" s="333"/>
      <c r="C7444" s="1070"/>
      <c r="D7444" s="493"/>
      <c r="E7444" s="493"/>
      <c r="F7444" s="493"/>
      <c r="G7444" s="493"/>
      <c r="H7444" s="493"/>
      <c r="I7444" s="1107"/>
    </row>
    <row r="7445" spans="1:10" ht="25.25" customHeight="1">
      <c r="A7445" s="333"/>
      <c r="C7445" s="574" t="s">
        <v>2003</v>
      </c>
      <c r="D7445" s="1326" t="s">
        <v>2004</v>
      </c>
      <c r="E7445" s="1327"/>
      <c r="F7445" s="1327"/>
      <c r="G7445" s="1327"/>
      <c r="H7445" s="1328"/>
      <c r="I7445" s="188">
        <f>ROUNDDOWN(I7462,-2)</f>
        <v>485600</v>
      </c>
    </row>
    <row r="7446" spans="1:10" ht="15" customHeight="1">
      <c r="A7446" s="333"/>
      <c r="C7446" s="189" t="s">
        <v>65</v>
      </c>
      <c r="D7446" s="190" t="s">
        <v>66</v>
      </c>
      <c r="E7446" s="190"/>
      <c r="F7446" s="190" t="s">
        <v>669</v>
      </c>
      <c r="G7446" s="190" t="s">
        <v>67</v>
      </c>
      <c r="H7446" s="190" t="s">
        <v>670</v>
      </c>
      <c r="I7446" s="482" t="s">
        <v>671</v>
      </c>
    </row>
    <row r="7447" spans="1:10" ht="15" customHeight="1">
      <c r="A7447" s="333"/>
      <c r="B7447" s="113"/>
      <c r="C7447" s="193" t="s">
        <v>69</v>
      </c>
      <c r="D7447" s="194" t="s">
        <v>672</v>
      </c>
      <c r="E7447" s="194"/>
      <c r="F7447" s="717"/>
      <c r="G7447" s="717"/>
      <c r="H7447" s="717"/>
      <c r="I7447" s="591"/>
      <c r="J7447" s="47"/>
    </row>
    <row r="7448" spans="1:10" ht="15" customHeight="1">
      <c r="A7448" s="333"/>
      <c r="C7448" s="199">
        <v>1</v>
      </c>
      <c r="D7448" s="195" t="s">
        <v>8</v>
      </c>
      <c r="E7448" s="195"/>
      <c r="F7448" s="200" t="s">
        <v>10</v>
      </c>
      <c r="G7448" s="201">
        <v>0.4</v>
      </c>
      <c r="H7448" s="62">
        <v>176000</v>
      </c>
      <c r="I7448" s="203">
        <f>G7448*H7448</f>
        <v>70400</v>
      </c>
    </row>
    <row r="7449" spans="1:10" ht="15" customHeight="1">
      <c r="A7449" s="333"/>
      <c r="C7449" s="199">
        <v>2</v>
      </c>
      <c r="D7449" s="195" t="s">
        <v>106</v>
      </c>
      <c r="E7449" s="195"/>
      <c r="F7449" s="200" t="s">
        <v>10</v>
      </c>
      <c r="G7449" s="201">
        <v>0.2</v>
      </c>
      <c r="H7449" s="62">
        <v>186000</v>
      </c>
      <c r="I7449" s="203">
        <f>G7449*H7449</f>
        <v>37200</v>
      </c>
    </row>
    <row r="7450" spans="1:10" ht="15" customHeight="1">
      <c r="A7450" s="333"/>
      <c r="C7450" s="199">
        <v>3</v>
      </c>
      <c r="D7450" s="195" t="s">
        <v>119</v>
      </c>
      <c r="E7450" s="195"/>
      <c r="F7450" s="200" t="s">
        <v>10</v>
      </c>
      <c r="G7450" s="201">
        <v>0.02</v>
      </c>
      <c r="H7450" s="62">
        <v>196000</v>
      </c>
      <c r="I7450" s="203">
        <f>G7450*H7450</f>
        <v>3920</v>
      </c>
    </row>
    <row r="7451" spans="1:10" ht="15" customHeight="1">
      <c r="A7451" s="333"/>
      <c r="C7451" s="199">
        <v>4</v>
      </c>
      <c r="D7451" s="195" t="s">
        <v>31</v>
      </c>
      <c r="E7451" s="195"/>
      <c r="F7451" s="200" t="s">
        <v>10</v>
      </c>
      <c r="G7451" s="201">
        <v>6.7000000000000002E-3</v>
      </c>
      <c r="H7451" s="62">
        <v>206000</v>
      </c>
      <c r="I7451" s="203">
        <f>G7451*H7451</f>
        <v>1380.2</v>
      </c>
    </row>
    <row r="7452" spans="1:10" ht="15" customHeight="1">
      <c r="A7452" s="333"/>
      <c r="C7452" s="204" t="s">
        <v>71</v>
      </c>
      <c r="D7452" s="391"/>
      <c r="E7452" s="391"/>
      <c r="F7452" s="328"/>
      <c r="G7452" s="328"/>
      <c r="H7452" s="328"/>
      <c r="I7452" s="208">
        <f>SUM(I7448:I7451)</f>
        <v>112900.2</v>
      </c>
    </row>
    <row r="7453" spans="1:10" ht="15" customHeight="1">
      <c r="A7453" s="333"/>
      <c r="C7453" s="193" t="s">
        <v>72</v>
      </c>
      <c r="D7453" s="194" t="s">
        <v>73</v>
      </c>
      <c r="E7453" s="194"/>
      <c r="F7453" s="196"/>
      <c r="G7453" s="196"/>
      <c r="H7453" s="196"/>
      <c r="I7453" s="464"/>
    </row>
    <row r="7454" spans="1:10" ht="15" customHeight="1">
      <c r="A7454" s="333"/>
      <c r="C7454" s="199">
        <v>1</v>
      </c>
      <c r="D7454" s="195" t="s">
        <v>110</v>
      </c>
      <c r="E7454" s="195"/>
      <c r="F7454" s="200" t="s">
        <v>193</v>
      </c>
      <c r="G7454" s="326">
        <v>143.81</v>
      </c>
      <c r="H7454" s="202">
        <f>BAHAN!$G$40</f>
        <v>1780</v>
      </c>
      <c r="I7454" s="203">
        <f>G7454*H7454</f>
        <v>255981.80000000002</v>
      </c>
    </row>
    <row r="7455" spans="1:10" ht="15" customHeight="1">
      <c r="A7455" s="333"/>
      <c r="C7455" s="199">
        <v>2</v>
      </c>
      <c r="D7455" s="195" t="s">
        <v>1382</v>
      </c>
      <c r="E7455" s="195"/>
      <c r="F7455" s="200" t="s">
        <v>120</v>
      </c>
      <c r="G7455" s="326">
        <v>32.950000000000003</v>
      </c>
      <c r="H7455" s="202">
        <f>BAHAN!$G$449</f>
        <v>1820</v>
      </c>
      <c r="I7455" s="203">
        <f>G7455*H7455</f>
        <v>59969.000000000007</v>
      </c>
    </row>
    <row r="7456" spans="1:10" ht="15" customHeight="1">
      <c r="A7456" s="333"/>
      <c r="C7456" s="199">
        <v>3</v>
      </c>
      <c r="D7456" s="213" t="s">
        <v>1405</v>
      </c>
      <c r="E7456" s="213"/>
      <c r="F7456" s="200" t="s">
        <v>79</v>
      </c>
      <c r="G7456" s="326">
        <v>9.0999999999999998E-2</v>
      </c>
      <c r="H7456" s="202">
        <f>BAHAN!$G$261</f>
        <v>139100</v>
      </c>
      <c r="I7456" s="203">
        <f>G7456*H7456</f>
        <v>12658.1</v>
      </c>
    </row>
    <row r="7457" spans="1:10" ht="15" customHeight="1">
      <c r="A7457" s="333"/>
      <c r="C7457" s="204" t="s">
        <v>85</v>
      </c>
      <c r="D7457" s="391"/>
      <c r="E7457" s="391"/>
      <c r="F7457" s="328"/>
      <c r="G7457" s="328"/>
      <c r="H7457" s="328"/>
      <c r="I7457" s="208">
        <f>SUM(I7454:I7456)</f>
        <v>328608.90000000002</v>
      </c>
    </row>
    <row r="7458" spans="1:10" ht="15" customHeight="1">
      <c r="A7458" s="333"/>
      <c r="C7458" s="193" t="s">
        <v>86</v>
      </c>
      <c r="D7458" s="194" t="s">
        <v>87</v>
      </c>
      <c r="E7458" s="194"/>
      <c r="F7458" s="196"/>
      <c r="G7458" s="196"/>
      <c r="H7458" s="196"/>
      <c r="I7458" s="464"/>
    </row>
    <row r="7459" spans="1:10" ht="15" customHeight="1">
      <c r="A7459" s="333"/>
      <c r="C7459" s="204" t="s">
        <v>88</v>
      </c>
      <c r="D7459" s="391"/>
      <c r="E7459" s="391"/>
      <c r="F7459" s="328"/>
      <c r="G7459" s="328"/>
      <c r="H7459" s="328"/>
      <c r="I7459" s="467">
        <v>0</v>
      </c>
    </row>
    <row r="7460" spans="1:10" ht="15" customHeight="1">
      <c r="A7460" s="333"/>
      <c r="C7460" s="220" t="s">
        <v>89</v>
      </c>
      <c r="D7460" s="221" t="s">
        <v>90</v>
      </c>
      <c r="E7460" s="682"/>
      <c r="F7460" s="222"/>
      <c r="G7460" s="222"/>
      <c r="H7460" s="776"/>
      <c r="I7460" s="777">
        <f>I7459+I7457+I7452</f>
        <v>441509.10000000003</v>
      </c>
    </row>
    <row r="7461" spans="1:10" ht="15" customHeight="1">
      <c r="A7461" s="333"/>
      <c r="C7461" s="227" t="s">
        <v>91</v>
      </c>
      <c r="D7461" s="228" t="s">
        <v>977</v>
      </c>
      <c r="E7461" s="684"/>
      <c r="F7461" s="229"/>
      <c r="G7461" s="313"/>
      <c r="H7461" s="226">
        <f>$M$3</f>
        <v>0.1</v>
      </c>
      <c r="I7461" s="224">
        <f>I7460*H7461</f>
        <v>44150.91</v>
      </c>
    </row>
    <row r="7462" spans="1:10" ht="15" customHeight="1">
      <c r="A7462" s="333"/>
      <c r="C7462" s="316" t="s">
        <v>93</v>
      </c>
      <c r="D7462" s="317" t="s">
        <v>94</v>
      </c>
      <c r="E7462" s="323"/>
      <c r="F7462" s="244"/>
      <c r="G7462" s="244"/>
      <c r="H7462" s="399"/>
      <c r="I7462" s="303">
        <f>SUM(I7460:I7461)</f>
        <v>485660.01</v>
      </c>
    </row>
    <row r="7463" spans="1:10" ht="15" customHeight="1">
      <c r="A7463" s="333"/>
      <c r="C7463" s="1070"/>
      <c r="D7463" s="493"/>
      <c r="E7463" s="493"/>
      <c r="F7463" s="493"/>
      <c r="G7463" s="493"/>
      <c r="H7463" s="493"/>
      <c r="I7463" s="517"/>
    </row>
    <row r="7464" spans="1:10" ht="34.75" customHeight="1">
      <c r="A7464" s="333"/>
      <c r="C7464" s="574" t="s">
        <v>2005</v>
      </c>
      <c r="D7464" s="1326" t="s">
        <v>2006</v>
      </c>
      <c r="E7464" s="1327"/>
      <c r="F7464" s="1327"/>
      <c r="G7464" s="1327"/>
      <c r="H7464" s="1328"/>
      <c r="I7464" s="188">
        <f>ROUNDDOWN(I7481,-2)</f>
        <v>430100</v>
      </c>
    </row>
    <row r="7465" spans="1:10" ht="15" customHeight="1">
      <c r="A7465" s="333"/>
      <c r="C7465" s="189" t="s">
        <v>65</v>
      </c>
      <c r="D7465" s="190" t="s">
        <v>66</v>
      </c>
      <c r="E7465" s="190"/>
      <c r="F7465" s="190" t="s">
        <v>669</v>
      </c>
      <c r="G7465" s="190" t="s">
        <v>67</v>
      </c>
      <c r="H7465" s="190" t="s">
        <v>670</v>
      </c>
      <c r="I7465" s="482" t="s">
        <v>671</v>
      </c>
    </row>
    <row r="7466" spans="1:10" ht="15" customHeight="1">
      <c r="A7466" s="333"/>
      <c r="C7466" s="193" t="s">
        <v>69</v>
      </c>
      <c r="D7466" s="194" t="s">
        <v>672</v>
      </c>
      <c r="E7466" s="194"/>
      <c r="F7466" s="717"/>
      <c r="G7466" s="717"/>
      <c r="H7466" s="717"/>
      <c r="I7466" s="591"/>
    </row>
    <row r="7467" spans="1:10" ht="15" customHeight="1">
      <c r="A7467" s="333"/>
      <c r="B7467" s="113"/>
      <c r="C7467" s="199">
        <v>1</v>
      </c>
      <c r="D7467" s="195" t="s">
        <v>8</v>
      </c>
      <c r="E7467" s="195"/>
      <c r="F7467" s="200" t="s">
        <v>10</v>
      </c>
      <c r="G7467" s="201">
        <v>0.4</v>
      </c>
      <c r="H7467" s="62">
        <v>176000</v>
      </c>
      <c r="I7467" s="203">
        <f>G7467*H7467</f>
        <v>70400</v>
      </c>
      <c r="J7467" s="47"/>
    </row>
    <row r="7468" spans="1:10" ht="15" customHeight="1">
      <c r="A7468" s="333"/>
      <c r="C7468" s="199">
        <v>2</v>
      </c>
      <c r="D7468" s="195" t="s">
        <v>106</v>
      </c>
      <c r="E7468" s="195"/>
      <c r="F7468" s="200" t="s">
        <v>10</v>
      </c>
      <c r="G7468" s="201">
        <v>0.2</v>
      </c>
      <c r="H7468" s="62">
        <v>186000</v>
      </c>
      <c r="I7468" s="203">
        <f>G7468*H7468</f>
        <v>37200</v>
      </c>
    </row>
    <row r="7469" spans="1:10" ht="15" customHeight="1">
      <c r="A7469" s="333"/>
      <c r="C7469" s="199">
        <v>3</v>
      </c>
      <c r="D7469" s="195" t="s">
        <v>119</v>
      </c>
      <c r="E7469" s="195"/>
      <c r="F7469" s="200" t="s">
        <v>10</v>
      </c>
      <c r="G7469" s="201">
        <v>0.02</v>
      </c>
      <c r="H7469" s="62">
        <v>196000</v>
      </c>
      <c r="I7469" s="203">
        <f>G7469*H7469</f>
        <v>3920</v>
      </c>
    </row>
    <row r="7470" spans="1:10" ht="15" customHeight="1">
      <c r="A7470" s="333"/>
      <c r="C7470" s="199">
        <v>4</v>
      </c>
      <c r="D7470" s="195" t="s">
        <v>31</v>
      </c>
      <c r="E7470" s="195"/>
      <c r="F7470" s="200" t="s">
        <v>10</v>
      </c>
      <c r="G7470" s="201">
        <v>6.7000000000000002E-3</v>
      </c>
      <c r="H7470" s="62">
        <v>206000</v>
      </c>
      <c r="I7470" s="203">
        <f>G7470*H7470</f>
        <v>1380.2</v>
      </c>
    </row>
    <row r="7471" spans="1:10" ht="15" customHeight="1">
      <c r="A7471" s="333"/>
      <c r="C7471" s="204" t="s">
        <v>71</v>
      </c>
      <c r="D7471" s="391"/>
      <c r="E7471" s="391"/>
      <c r="F7471" s="328"/>
      <c r="G7471" s="328"/>
      <c r="H7471" s="328"/>
      <c r="I7471" s="208">
        <f>SUM(I7467:I7470)</f>
        <v>112900.2</v>
      </c>
    </row>
    <row r="7472" spans="1:10" ht="15" customHeight="1">
      <c r="A7472" s="333"/>
      <c r="C7472" s="193" t="s">
        <v>72</v>
      </c>
      <c r="D7472" s="194" t="s">
        <v>73</v>
      </c>
      <c r="E7472" s="194"/>
      <c r="F7472" s="196"/>
      <c r="G7472" s="196"/>
      <c r="H7472" s="196"/>
      <c r="I7472" s="464"/>
    </row>
    <row r="7473" spans="1:10" ht="15" customHeight="1">
      <c r="A7473" s="333"/>
      <c r="C7473" s="199">
        <v>1</v>
      </c>
      <c r="D7473" s="195" t="s">
        <v>110</v>
      </c>
      <c r="E7473" s="195"/>
      <c r="F7473" s="200" t="s">
        <v>193</v>
      </c>
      <c r="G7473" s="326">
        <v>143.81</v>
      </c>
      <c r="H7473" s="202">
        <f>BAHAN!$G$40</f>
        <v>1780</v>
      </c>
      <c r="I7473" s="203">
        <f>G7473*H7473</f>
        <v>255981.80000000002</v>
      </c>
    </row>
    <row r="7474" spans="1:10" ht="15" customHeight="1">
      <c r="A7474" s="333"/>
      <c r="C7474" s="199">
        <v>2</v>
      </c>
      <c r="D7474" s="195" t="s">
        <v>1382</v>
      </c>
      <c r="E7474" s="195"/>
      <c r="F7474" s="200" t="s">
        <v>120</v>
      </c>
      <c r="G7474" s="326">
        <v>26.55</v>
      </c>
      <c r="H7474" s="202">
        <f>BAHAN!$G$449</f>
        <v>1820</v>
      </c>
      <c r="I7474" s="203">
        <f>G7474*H7474</f>
        <v>48321</v>
      </c>
    </row>
    <row r="7475" spans="1:10" ht="15" customHeight="1">
      <c r="A7475" s="333"/>
      <c r="C7475" s="199">
        <v>3</v>
      </c>
      <c r="D7475" s="213" t="s">
        <v>1405</v>
      </c>
      <c r="E7475" s="213"/>
      <c r="F7475" s="200" t="s">
        <v>79</v>
      </c>
      <c r="G7475" s="326">
        <v>9.2999999999999999E-2</v>
      </c>
      <c r="H7475" s="202">
        <f>BAHAN!$G$261</f>
        <v>139100</v>
      </c>
      <c r="I7475" s="203">
        <f>G7475*H7475</f>
        <v>12936.3</v>
      </c>
    </row>
    <row r="7476" spans="1:10" ht="15" customHeight="1">
      <c r="A7476" s="333"/>
      <c r="C7476" s="204" t="s">
        <v>85</v>
      </c>
      <c r="D7476" s="391"/>
      <c r="E7476" s="391"/>
      <c r="F7476" s="328"/>
      <c r="G7476" s="328"/>
      <c r="H7476" s="328"/>
      <c r="I7476" s="208">
        <f>SUM(I7473:I7475)</f>
        <v>317239.10000000003</v>
      </c>
    </row>
    <row r="7477" spans="1:10" ht="15" customHeight="1">
      <c r="A7477" s="333"/>
      <c r="C7477" s="193" t="s">
        <v>86</v>
      </c>
      <c r="D7477" s="194" t="s">
        <v>87</v>
      </c>
      <c r="E7477" s="194"/>
      <c r="F7477" s="196"/>
      <c r="G7477" s="196"/>
      <c r="H7477" s="196"/>
      <c r="I7477" s="464"/>
    </row>
    <row r="7478" spans="1:10" ht="15" customHeight="1">
      <c r="A7478" s="333"/>
      <c r="C7478" s="204" t="s">
        <v>88</v>
      </c>
      <c r="D7478" s="391"/>
      <c r="E7478" s="391"/>
      <c r="F7478" s="328"/>
      <c r="G7478" s="328"/>
      <c r="H7478" s="328"/>
      <c r="I7478" s="467">
        <v>0</v>
      </c>
    </row>
    <row r="7479" spans="1:10" ht="15" customHeight="1">
      <c r="A7479" s="333"/>
      <c r="C7479" s="220" t="s">
        <v>89</v>
      </c>
      <c r="D7479" s="221" t="s">
        <v>90</v>
      </c>
      <c r="E7479" s="682"/>
      <c r="F7479" s="222"/>
      <c r="G7479" s="222"/>
      <c r="H7479" s="776"/>
      <c r="I7479" s="777">
        <f>I7478+I7476+I7471</f>
        <v>430139.30000000005</v>
      </c>
    </row>
    <row r="7480" spans="1:10" ht="15" customHeight="1">
      <c r="A7480" s="333"/>
      <c r="C7480" s="227" t="s">
        <v>91</v>
      </c>
      <c r="D7480" s="228" t="s">
        <v>977</v>
      </c>
      <c r="E7480" s="684"/>
      <c r="F7480" s="229"/>
      <c r="G7480" s="313"/>
      <c r="H7480" s="226">
        <f>$L$5</f>
        <v>0</v>
      </c>
      <c r="I7480" s="224">
        <f>I7479*H7480</f>
        <v>0</v>
      </c>
    </row>
    <row r="7481" spans="1:10" ht="15" customHeight="1">
      <c r="A7481" s="333"/>
      <c r="C7481" s="316" t="s">
        <v>93</v>
      </c>
      <c r="D7481" s="317" t="s">
        <v>94</v>
      </c>
      <c r="E7481" s="323"/>
      <c r="F7481" s="244"/>
      <c r="G7481" s="244"/>
      <c r="H7481" s="399"/>
      <c r="I7481" s="303">
        <f>SUM(I7479:I7480)</f>
        <v>430139.30000000005</v>
      </c>
    </row>
    <row r="7482" spans="1:10" ht="15" customHeight="1">
      <c r="A7482" s="333"/>
      <c r="C7482" s="1071"/>
      <c r="D7482" s="555"/>
      <c r="E7482" s="555"/>
      <c r="F7482" s="555"/>
      <c r="G7482" s="555"/>
      <c r="H7482" s="555"/>
      <c r="I7482" s="556"/>
    </row>
    <row r="7483" spans="1:10" ht="34.75" customHeight="1">
      <c r="A7483" s="333"/>
      <c r="C7483" s="574" t="s">
        <v>2007</v>
      </c>
      <c r="D7483" s="1326" t="s">
        <v>2008</v>
      </c>
      <c r="E7483" s="1327"/>
      <c r="F7483" s="1327"/>
      <c r="G7483" s="1327"/>
      <c r="H7483" s="1328"/>
      <c r="I7483" s="188">
        <f>ROUNDDOWN(I7500,-2)</f>
        <v>465800</v>
      </c>
    </row>
    <row r="7484" spans="1:10" ht="15" customHeight="1">
      <c r="A7484" s="333"/>
      <c r="B7484" s="113"/>
      <c r="C7484" s="189" t="s">
        <v>65</v>
      </c>
      <c r="D7484" s="190" t="s">
        <v>66</v>
      </c>
      <c r="E7484" s="190"/>
      <c r="F7484" s="190" t="s">
        <v>669</v>
      </c>
      <c r="G7484" s="190" t="s">
        <v>67</v>
      </c>
      <c r="H7484" s="190" t="s">
        <v>670</v>
      </c>
      <c r="I7484" s="482" t="s">
        <v>671</v>
      </c>
      <c r="J7484" s="47"/>
    </row>
    <row r="7485" spans="1:10" ht="15" customHeight="1">
      <c r="A7485" s="333"/>
      <c r="C7485" s="193" t="s">
        <v>69</v>
      </c>
      <c r="D7485" s="194" t="s">
        <v>672</v>
      </c>
      <c r="E7485" s="194"/>
      <c r="F7485" s="717"/>
      <c r="G7485" s="717"/>
      <c r="H7485" s="717"/>
      <c r="I7485" s="591"/>
    </row>
    <row r="7486" spans="1:10" ht="15" customHeight="1">
      <c r="A7486" s="333"/>
      <c r="C7486" s="199">
        <v>1</v>
      </c>
      <c r="D7486" s="195" t="s">
        <v>8</v>
      </c>
      <c r="E7486" s="195"/>
      <c r="F7486" s="200" t="s">
        <v>10</v>
      </c>
      <c r="G7486" s="201">
        <v>0.4</v>
      </c>
      <c r="H7486" s="62">
        <v>176000</v>
      </c>
      <c r="I7486" s="203">
        <f>G7486*H7486</f>
        <v>70400</v>
      </c>
    </row>
    <row r="7487" spans="1:10" ht="15" customHeight="1">
      <c r="A7487" s="333"/>
      <c r="C7487" s="199">
        <v>2</v>
      </c>
      <c r="D7487" s="195" t="s">
        <v>106</v>
      </c>
      <c r="E7487" s="195"/>
      <c r="F7487" s="200" t="s">
        <v>10</v>
      </c>
      <c r="G7487" s="201">
        <v>0.2</v>
      </c>
      <c r="H7487" s="62">
        <v>186000</v>
      </c>
      <c r="I7487" s="203">
        <f>G7487*H7487</f>
        <v>37200</v>
      </c>
    </row>
    <row r="7488" spans="1:10" ht="15" customHeight="1">
      <c r="A7488" s="333"/>
      <c r="C7488" s="199">
        <v>3</v>
      </c>
      <c r="D7488" s="195" t="s">
        <v>119</v>
      </c>
      <c r="E7488" s="195"/>
      <c r="F7488" s="200" t="s">
        <v>10</v>
      </c>
      <c r="G7488" s="201">
        <v>0.02</v>
      </c>
      <c r="H7488" s="62">
        <v>196000</v>
      </c>
      <c r="I7488" s="203">
        <f>G7488*H7488</f>
        <v>3920</v>
      </c>
    </row>
    <row r="7489" spans="1:9" ht="15" customHeight="1">
      <c r="A7489" s="333"/>
      <c r="C7489" s="199">
        <v>4</v>
      </c>
      <c r="D7489" s="195" t="s">
        <v>31</v>
      </c>
      <c r="E7489" s="195"/>
      <c r="F7489" s="200" t="s">
        <v>10</v>
      </c>
      <c r="G7489" s="201">
        <v>6.7000000000000002E-3</v>
      </c>
      <c r="H7489" s="62">
        <v>206000</v>
      </c>
      <c r="I7489" s="203">
        <f>G7489*H7489</f>
        <v>1380.2</v>
      </c>
    </row>
    <row r="7490" spans="1:9" ht="15" customHeight="1">
      <c r="A7490" s="333"/>
      <c r="C7490" s="204" t="s">
        <v>71</v>
      </c>
      <c r="D7490" s="215"/>
      <c r="E7490" s="215"/>
      <c r="F7490" s="216"/>
      <c r="G7490" s="216"/>
      <c r="H7490" s="466"/>
      <c r="I7490" s="208">
        <f>SUM(I7486:I7489)</f>
        <v>112900.2</v>
      </c>
    </row>
    <row r="7491" spans="1:9" ht="15" customHeight="1">
      <c r="A7491" s="333"/>
      <c r="C7491" s="193" t="s">
        <v>72</v>
      </c>
      <c r="D7491" s="194" t="s">
        <v>73</v>
      </c>
      <c r="E7491" s="194"/>
      <c r="F7491" s="196"/>
      <c r="G7491" s="196"/>
      <c r="H7491" s="196"/>
      <c r="I7491" s="464"/>
    </row>
    <row r="7492" spans="1:9" ht="15" customHeight="1">
      <c r="A7492" s="333"/>
      <c r="C7492" s="199">
        <v>1</v>
      </c>
      <c r="D7492" s="195" t="s">
        <v>110</v>
      </c>
      <c r="E7492" s="195"/>
      <c r="F7492" s="200" t="s">
        <v>193</v>
      </c>
      <c r="G7492" s="326">
        <v>143.81</v>
      </c>
      <c r="H7492" s="202">
        <f>BAHAN!$G$40</f>
        <v>1780</v>
      </c>
      <c r="I7492" s="203">
        <f>G7492*H7492</f>
        <v>255981.80000000002</v>
      </c>
    </row>
    <row r="7493" spans="1:9" ht="15" customHeight="1">
      <c r="A7493" s="333"/>
      <c r="C7493" s="199">
        <v>2</v>
      </c>
      <c r="D7493" s="195" t="s">
        <v>1382</v>
      </c>
      <c r="E7493" s="195"/>
      <c r="F7493" s="200" t="s">
        <v>120</v>
      </c>
      <c r="G7493" s="326">
        <v>22.2</v>
      </c>
      <c r="H7493" s="202">
        <f>BAHAN!$G$449</f>
        <v>1820</v>
      </c>
      <c r="I7493" s="203">
        <f>G7493*H7493</f>
        <v>40404</v>
      </c>
    </row>
    <row r="7494" spans="1:9" ht="15" customHeight="1">
      <c r="A7494" s="333"/>
      <c r="C7494" s="199">
        <v>3</v>
      </c>
      <c r="D7494" s="213" t="s">
        <v>1405</v>
      </c>
      <c r="E7494" s="213"/>
      <c r="F7494" s="200" t="s">
        <v>79</v>
      </c>
      <c r="G7494" s="326">
        <v>0.10199999999999999</v>
      </c>
      <c r="H7494" s="202">
        <f>BAHAN!$G$261</f>
        <v>139100</v>
      </c>
      <c r="I7494" s="203">
        <f>G7494*H7494</f>
        <v>14188.199999999999</v>
      </c>
    </row>
    <row r="7495" spans="1:9" ht="15" customHeight="1">
      <c r="A7495" s="333"/>
      <c r="C7495" s="204" t="s">
        <v>85</v>
      </c>
      <c r="D7495" s="215"/>
      <c r="E7495" s="215"/>
      <c r="F7495" s="216"/>
      <c r="G7495" s="216"/>
      <c r="H7495" s="466"/>
      <c r="I7495" s="208">
        <f>SUM(I7492:I7494)</f>
        <v>310574.00000000006</v>
      </c>
    </row>
    <row r="7496" spans="1:9" ht="15" customHeight="1">
      <c r="A7496" s="333"/>
      <c r="C7496" s="193" t="s">
        <v>86</v>
      </c>
      <c r="D7496" s="194" t="s">
        <v>87</v>
      </c>
      <c r="E7496" s="194"/>
      <c r="F7496" s="196"/>
      <c r="G7496" s="196"/>
      <c r="H7496" s="196"/>
      <c r="I7496" s="464"/>
    </row>
    <row r="7497" spans="1:9" ht="15" customHeight="1">
      <c r="A7497" s="333"/>
      <c r="C7497" s="204" t="s">
        <v>88</v>
      </c>
      <c r="D7497" s="215"/>
      <c r="E7497" s="215"/>
      <c r="F7497" s="216"/>
      <c r="G7497" s="216"/>
      <c r="H7497" s="466"/>
      <c r="I7497" s="467">
        <v>0</v>
      </c>
    </row>
    <row r="7498" spans="1:9" ht="15" customHeight="1">
      <c r="A7498" s="333"/>
      <c r="C7498" s="220" t="s">
        <v>89</v>
      </c>
      <c r="D7498" s="221" t="s">
        <v>90</v>
      </c>
      <c r="E7498" s="682"/>
      <c r="F7498" s="222"/>
      <c r="G7498" s="222"/>
      <c r="H7498" s="776"/>
      <c r="I7498" s="777">
        <f>I7497+I7495+I7490</f>
        <v>423474.20000000007</v>
      </c>
    </row>
    <row r="7499" spans="1:9" ht="15" customHeight="1">
      <c r="A7499" s="333"/>
      <c r="C7499" s="220" t="s">
        <v>91</v>
      </c>
      <c r="D7499" s="221" t="s">
        <v>977</v>
      </c>
      <c r="E7499" s="682"/>
      <c r="F7499" s="222"/>
      <c r="G7499" s="225"/>
      <c r="H7499" s="226">
        <f>$M$3</f>
        <v>0.1</v>
      </c>
      <c r="I7499" s="224">
        <f>I7498*H7499</f>
        <v>42347.420000000013</v>
      </c>
    </row>
    <row r="7500" spans="1:9" ht="15" customHeight="1">
      <c r="A7500" s="333"/>
      <c r="C7500" s="329" t="s">
        <v>93</v>
      </c>
      <c r="D7500" s="330" t="s">
        <v>94</v>
      </c>
      <c r="E7500" s="688"/>
      <c r="F7500" s="247"/>
      <c r="G7500" s="247"/>
      <c r="H7500" s="399"/>
      <c r="I7500" s="303">
        <f>SUM(I7498:I7499)</f>
        <v>465821.62000000011</v>
      </c>
    </row>
    <row r="7501" spans="1:9" ht="15" customHeight="1">
      <c r="A7501" s="333"/>
      <c r="C7501" s="1070"/>
      <c r="D7501" s="493"/>
      <c r="E7501" s="493"/>
      <c r="F7501" s="493"/>
      <c r="G7501" s="493"/>
      <c r="H7501" s="493"/>
      <c r="I7501" s="517"/>
    </row>
    <row r="7502" spans="1:9" ht="15" customHeight="1">
      <c r="A7502" s="333"/>
      <c r="C7502" s="1086" t="s">
        <v>2009</v>
      </c>
      <c r="D7502" s="1108" t="s">
        <v>2010</v>
      </c>
      <c r="E7502" s="1109"/>
      <c r="F7502" s="1110"/>
      <c r="G7502" s="1111"/>
      <c r="H7502" s="1111"/>
      <c r="I7502" s="188">
        <f>ROUNDDOWN(I7519,-2)</f>
        <v>461400</v>
      </c>
    </row>
    <row r="7503" spans="1:9" ht="15" customHeight="1">
      <c r="A7503" s="333"/>
      <c r="C7503" s="189" t="s">
        <v>65</v>
      </c>
      <c r="D7503" s="190" t="s">
        <v>66</v>
      </c>
      <c r="E7503" s="190"/>
      <c r="F7503" s="190" t="s">
        <v>669</v>
      </c>
      <c r="G7503" s="190" t="s">
        <v>67</v>
      </c>
      <c r="H7503" s="190" t="s">
        <v>670</v>
      </c>
      <c r="I7503" s="482" t="s">
        <v>671</v>
      </c>
    </row>
    <row r="7504" spans="1:9" ht="15" customHeight="1">
      <c r="A7504" s="333"/>
      <c r="C7504" s="193" t="s">
        <v>69</v>
      </c>
      <c r="D7504" s="194" t="s">
        <v>672</v>
      </c>
      <c r="E7504" s="194"/>
      <c r="F7504" s="717"/>
      <c r="G7504" s="717"/>
      <c r="H7504" s="717"/>
      <c r="I7504" s="591"/>
    </row>
    <row r="7505" spans="1:10" ht="15" customHeight="1">
      <c r="A7505" s="333"/>
      <c r="C7505" s="199">
        <v>1</v>
      </c>
      <c r="D7505" s="195" t="s">
        <v>8</v>
      </c>
      <c r="E7505" s="195"/>
      <c r="F7505" s="200" t="s">
        <v>10</v>
      </c>
      <c r="G7505" s="326">
        <v>0.4</v>
      </c>
      <c r="H7505" s="62">
        <v>176000</v>
      </c>
      <c r="I7505" s="203">
        <f>G7505*H7505</f>
        <v>70400</v>
      </c>
    </row>
    <row r="7506" spans="1:10" ht="15" customHeight="1">
      <c r="A7506" s="333"/>
      <c r="B7506" s="113"/>
      <c r="C7506" s="199">
        <v>2</v>
      </c>
      <c r="D7506" s="195" t="s">
        <v>106</v>
      </c>
      <c r="E7506" s="195"/>
      <c r="F7506" s="200" t="s">
        <v>10</v>
      </c>
      <c r="G7506" s="326">
        <v>0.2</v>
      </c>
      <c r="H7506" s="62">
        <v>186000</v>
      </c>
      <c r="I7506" s="203">
        <f>G7506*H7506</f>
        <v>37200</v>
      </c>
      <c r="J7506" s="47"/>
    </row>
    <row r="7507" spans="1:10" ht="15" customHeight="1">
      <c r="A7507" s="333"/>
      <c r="C7507" s="199">
        <v>3</v>
      </c>
      <c r="D7507" s="195" t="s">
        <v>119</v>
      </c>
      <c r="E7507" s="195"/>
      <c r="F7507" s="200" t="s">
        <v>10</v>
      </c>
      <c r="G7507" s="326">
        <v>0.02</v>
      </c>
      <c r="H7507" s="62">
        <v>196000</v>
      </c>
      <c r="I7507" s="203">
        <f>G7507*H7507</f>
        <v>3920</v>
      </c>
    </row>
    <row r="7508" spans="1:10" ht="15" customHeight="1">
      <c r="A7508" s="333"/>
      <c r="C7508" s="199">
        <v>4</v>
      </c>
      <c r="D7508" s="195" t="s">
        <v>31</v>
      </c>
      <c r="E7508" s="195"/>
      <c r="F7508" s="200" t="s">
        <v>10</v>
      </c>
      <c r="G7508" s="326">
        <v>6.7000000000000002E-3</v>
      </c>
      <c r="H7508" s="62">
        <v>206000</v>
      </c>
      <c r="I7508" s="203">
        <f>G7508*H7508</f>
        <v>1380.2</v>
      </c>
    </row>
    <row r="7509" spans="1:10" ht="15" customHeight="1">
      <c r="A7509" s="333"/>
      <c r="C7509" s="204" t="s">
        <v>71</v>
      </c>
      <c r="D7509" s="215"/>
      <c r="E7509" s="215"/>
      <c r="F7509" s="216"/>
      <c r="G7509" s="216"/>
      <c r="H7509" s="466"/>
      <c r="I7509" s="208">
        <f>SUM(I7505:I7508)</f>
        <v>112900.2</v>
      </c>
    </row>
    <row r="7510" spans="1:10" ht="15" customHeight="1">
      <c r="A7510" s="333"/>
      <c r="C7510" s="193" t="s">
        <v>72</v>
      </c>
      <c r="D7510" s="194" t="s">
        <v>73</v>
      </c>
      <c r="E7510" s="194"/>
      <c r="F7510" s="196"/>
      <c r="G7510" s="196"/>
      <c r="H7510" s="196"/>
      <c r="I7510" s="464"/>
    </row>
    <row r="7511" spans="1:10" ht="15" customHeight="1">
      <c r="A7511" s="333"/>
      <c r="C7511" s="199">
        <v>1</v>
      </c>
      <c r="D7511" s="195" t="s">
        <v>110</v>
      </c>
      <c r="E7511" s="195"/>
      <c r="F7511" s="200" t="s">
        <v>193</v>
      </c>
      <c r="G7511" s="326">
        <v>143.81</v>
      </c>
      <c r="H7511" s="202">
        <f>BAHAN!$G$40</f>
        <v>1780</v>
      </c>
      <c r="I7511" s="203">
        <f>G7511*H7511</f>
        <v>255981.80000000002</v>
      </c>
    </row>
    <row r="7512" spans="1:10" ht="15" customHeight="1">
      <c r="A7512" s="333"/>
      <c r="C7512" s="199">
        <v>2</v>
      </c>
      <c r="D7512" s="195" t="s">
        <v>1382</v>
      </c>
      <c r="E7512" s="195"/>
      <c r="F7512" s="200" t="s">
        <v>120</v>
      </c>
      <c r="G7512" s="326">
        <v>18.5</v>
      </c>
      <c r="H7512" s="202">
        <f>BAHAN!$G$449</f>
        <v>1820</v>
      </c>
      <c r="I7512" s="203">
        <f>G7512*H7512</f>
        <v>33670</v>
      </c>
    </row>
    <row r="7513" spans="1:10" ht="15" customHeight="1">
      <c r="A7513" s="333"/>
      <c r="C7513" s="199">
        <v>3</v>
      </c>
      <c r="D7513" s="213" t="s">
        <v>1405</v>
      </c>
      <c r="E7513" s="213"/>
      <c r="F7513" s="200" t="s">
        <v>79</v>
      </c>
      <c r="G7513" s="326">
        <v>0.122</v>
      </c>
      <c r="H7513" s="202">
        <f>BAHAN!$G$261</f>
        <v>139100</v>
      </c>
      <c r="I7513" s="203">
        <f>G7513*H7513</f>
        <v>16970.2</v>
      </c>
    </row>
    <row r="7514" spans="1:10" ht="15" customHeight="1">
      <c r="A7514" s="333"/>
      <c r="C7514" s="204" t="s">
        <v>85</v>
      </c>
      <c r="D7514" s="215"/>
      <c r="E7514" s="215"/>
      <c r="F7514" s="216"/>
      <c r="G7514" s="216"/>
      <c r="H7514" s="466"/>
      <c r="I7514" s="208">
        <f>SUM(I7511:I7513)</f>
        <v>306622.00000000006</v>
      </c>
    </row>
    <row r="7515" spans="1:10" ht="15" customHeight="1">
      <c r="A7515" s="333"/>
      <c r="C7515" s="193" t="s">
        <v>86</v>
      </c>
      <c r="D7515" s="194" t="s">
        <v>87</v>
      </c>
      <c r="E7515" s="194"/>
      <c r="F7515" s="196"/>
      <c r="G7515" s="196"/>
      <c r="H7515" s="196"/>
      <c r="I7515" s="464"/>
    </row>
    <row r="7516" spans="1:10" ht="15" customHeight="1">
      <c r="A7516" s="333"/>
      <c r="C7516" s="204" t="s">
        <v>88</v>
      </c>
      <c r="D7516" s="215"/>
      <c r="E7516" s="215"/>
      <c r="F7516" s="216"/>
      <c r="G7516" s="216"/>
      <c r="H7516" s="466"/>
      <c r="I7516" s="467">
        <v>0</v>
      </c>
    </row>
    <row r="7517" spans="1:10" ht="15" customHeight="1">
      <c r="A7517" s="333"/>
      <c r="C7517" s="220" t="s">
        <v>89</v>
      </c>
      <c r="D7517" s="221" t="s">
        <v>90</v>
      </c>
      <c r="E7517" s="682"/>
      <c r="F7517" s="222"/>
      <c r="G7517" s="222"/>
      <c r="H7517" s="776"/>
      <c r="I7517" s="777">
        <f>I7516+I7514+I7509</f>
        <v>419522.20000000007</v>
      </c>
    </row>
    <row r="7518" spans="1:10" ht="15" customHeight="1">
      <c r="A7518" s="333"/>
      <c r="C7518" s="220" t="s">
        <v>91</v>
      </c>
      <c r="D7518" s="221" t="s">
        <v>977</v>
      </c>
      <c r="E7518" s="682"/>
      <c r="F7518" s="222"/>
      <c r="G7518" s="225"/>
      <c r="H7518" s="226">
        <f>$M$3</f>
        <v>0.1</v>
      </c>
      <c r="I7518" s="224">
        <f>I7517*H7518</f>
        <v>41952.220000000008</v>
      </c>
    </row>
    <row r="7519" spans="1:10" ht="15" customHeight="1">
      <c r="A7519" s="333"/>
      <c r="C7519" s="329" t="s">
        <v>93</v>
      </c>
      <c r="D7519" s="330" t="s">
        <v>94</v>
      </c>
      <c r="E7519" s="688"/>
      <c r="F7519" s="247"/>
      <c r="G7519" s="247"/>
      <c r="H7519" s="399"/>
      <c r="I7519" s="303">
        <f>SUM(I7517:I7518)</f>
        <v>461474.4200000001</v>
      </c>
    </row>
    <row r="7520" spans="1:10" ht="15" customHeight="1">
      <c r="A7520" s="333"/>
      <c r="C7520" s="1070"/>
      <c r="D7520" s="493"/>
      <c r="E7520" s="493"/>
      <c r="F7520" s="493"/>
      <c r="G7520" s="493"/>
      <c r="H7520" s="493"/>
      <c r="I7520" s="517"/>
    </row>
    <row r="7521" spans="1:10" ht="25.25" customHeight="1">
      <c r="A7521" s="333"/>
      <c r="C7521" s="574" t="s">
        <v>2011</v>
      </c>
      <c r="D7521" s="1317" t="s">
        <v>2012</v>
      </c>
      <c r="E7521" s="1318"/>
      <c r="F7521" s="1318"/>
      <c r="G7521" s="1318"/>
      <c r="H7521" s="1319"/>
      <c r="I7521" s="188">
        <f>ROUNDDOWN(I7538,-2)</f>
        <v>246600</v>
      </c>
    </row>
    <row r="7522" spans="1:10" ht="15" customHeight="1">
      <c r="A7522" s="333"/>
      <c r="C7522" s="189" t="s">
        <v>65</v>
      </c>
      <c r="D7522" s="190" t="s">
        <v>66</v>
      </c>
      <c r="E7522" s="190"/>
      <c r="F7522" s="190" t="s">
        <v>669</v>
      </c>
      <c r="G7522" s="190" t="s">
        <v>67</v>
      </c>
      <c r="H7522" s="190" t="s">
        <v>670</v>
      </c>
      <c r="I7522" s="482" t="s">
        <v>671</v>
      </c>
    </row>
    <row r="7523" spans="1:10" ht="15" customHeight="1">
      <c r="A7523" s="333"/>
      <c r="C7523" s="193" t="s">
        <v>69</v>
      </c>
      <c r="D7523" s="194" t="s">
        <v>672</v>
      </c>
      <c r="E7523" s="194"/>
      <c r="F7523" s="717"/>
      <c r="G7523" s="717"/>
      <c r="H7523" s="717"/>
      <c r="I7523" s="591"/>
    </row>
    <row r="7524" spans="1:10" ht="15" customHeight="1">
      <c r="A7524" s="333"/>
      <c r="C7524" s="199">
        <v>1</v>
      </c>
      <c r="D7524" s="195" t="s">
        <v>8</v>
      </c>
      <c r="E7524" s="195"/>
      <c r="F7524" s="200" t="s">
        <v>10</v>
      </c>
      <c r="G7524" s="201">
        <v>0.2</v>
      </c>
      <c r="H7524" s="62">
        <v>176000</v>
      </c>
      <c r="I7524" s="203">
        <f>G7524*H7524</f>
        <v>35200</v>
      </c>
    </row>
    <row r="7525" spans="1:10" ht="15" customHeight="1">
      <c r="A7525" s="333"/>
      <c r="C7525" s="199">
        <v>2</v>
      </c>
      <c r="D7525" s="195" t="s">
        <v>106</v>
      </c>
      <c r="E7525" s="195"/>
      <c r="F7525" s="200" t="s">
        <v>10</v>
      </c>
      <c r="G7525" s="201">
        <v>0.1</v>
      </c>
      <c r="H7525" s="62">
        <v>186000</v>
      </c>
      <c r="I7525" s="203">
        <f>G7525*H7525</f>
        <v>18600</v>
      </c>
    </row>
    <row r="7526" spans="1:10" ht="15" customHeight="1">
      <c r="A7526" s="333"/>
      <c r="C7526" s="199">
        <v>3</v>
      </c>
      <c r="D7526" s="195" t="s">
        <v>119</v>
      </c>
      <c r="E7526" s="195"/>
      <c r="F7526" s="200" t="s">
        <v>10</v>
      </c>
      <c r="G7526" s="201">
        <v>0.01</v>
      </c>
      <c r="H7526" s="62">
        <v>196000</v>
      </c>
      <c r="I7526" s="203">
        <f>G7526*H7526</f>
        <v>1960</v>
      </c>
    </row>
    <row r="7527" spans="1:10" ht="15" customHeight="1">
      <c r="A7527" s="333"/>
      <c r="C7527" s="199">
        <v>4</v>
      </c>
      <c r="D7527" s="195" t="s">
        <v>31</v>
      </c>
      <c r="E7527" s="195"/>
      <c r="F7527" s="200" t="s">
        <v>10</v>
      </c>
      <c r="G7527" s="201">
        <v>3.3E-3</v>
      </c>
      <c r="H7527" s="62">
        <v>206000</v>
      </c>
      <c r="I7527" s="203">
        <f>G7527*H7527</f>
        <v>679.8</v>
      </c>
    </row>
    <row r="7528" spans="1:10" ht="15" customHeight="1">
      <c r="A7528" s="333"/>
      <c r="B7528" s="113"/>
      <c r="C7528" s="204" t="s">
        <v>71</v>
      </c>
      <c r="D7528" s="215"/>
      <c r="E7528" s="215"/>
      <c r="F7528" s="216"/>
      <c r="G7528" s="216"/>
      <c r="H7528" s="466"/>
      <c r="I7528" s="208">
        <f>SUM(I7524:I7527)</f>
        <v>56439.8</v>
      </c>
      <c r="J7528" s="47"/>
    </row>
    <row r="7529" spans="1:10" ht="15" customHeight="1">
      <c r="A7529" s="333"/>
      <c r="C7529" s="193" t="s">
        <v>72</v>
      </c>
      <c r="D7529" s="194" t="s">
        <v>73</v>
      </c>
      <c r="E7529" s="194"/>
      <c r="F7529" s="196"/>
      <c r="G7529" s="196"/>
      <c r="H7529" s="196"/>
      <c r="I7529" s="464"/>
    </row>
    <row r="7530" spans="1:10" ht="15" customHeight="1">
      <c r="A7530" s="333"/>
      <c r="C7530" s="199">
        <v>1</v>
      </c>
      <c r="D7530" s="195" t="s">
        <v>110</v>
      </c>
      <c r="E7530" s="195"/>
      <c r="F7530" s="200" t="s">
        <v>193</v>
      </c>
      <c r="G7530" s="326">
        <v>71.91</v>
      </c>
      <c r="H7530" s="202">
        <f>BAHAN!$G$40</f>
        <v>1780</v>
      </c>
      <c r="I7530" s="203">
        <f>G7530*H7530</f>
        <v>127999.79999999999</v>
      </c>
    </row>
    <row r="7531" spans="1:10" ht="15" customHeight="1">
      <c r="A7531" s="333"/>
      <c r="C7531" s="199">
        <v>2</v>
      </c>
      <c r="D7531" s="195" t="s">
        <v>1382</v>
      </c>
      <c r="E7531" s="195"/>
      <c r="F7531" s="200" t="s">
        <v>120</v>
      </c>
      <c r="G7531" s="326">
        <v>18.95</v>
      </c>
      <c r="H7531" s="202">
        <f>BAHAN!$G$449</f>
        <v>1820</v>
      </c>
      <c r="I7531" s="203">
        <f>G7531*H7531</f>
        <v>34489</v>
      </c>
    </row>
    <row r="7532" spans="1:10" ht="15" customHeight="1">
      <c r="A7532" s="333"/>
      <c r="C7532" s="199">
        <v>3</v>
      </c>
      <c r="D7532" s="213" t="s">
        <v>1405</v>
      </c>
      <c r="E7532" s="213"/>
      <c r="F7532" s="200" t="s">
        <v>79</v>
      </c>
      <c r="G7532" s="326">
        <v>3.7999999999999999E-2</v>
      </c>
      <c r="H7532" s="202">
        <f>BAHAN!$G$261</f>
        <v>139100</v>
      </c>
      <c r="I7532" s="203">
        <f>G7532*H7532</f>
        <v>5285.8</v>
      </c>
    </row>
    <row r="7533" spans="1:10" ht="15" customHeight="1">
      <c r="A7533" s="333"/>
      <c r="C7533" s="204" t="s">
        <v>85</v>
      </c>
      <c r="D7533" s="215"/>
      <c r="E7533" s="215"/>
      <c r="F7533" s="216"/>
      <c r="G7533" s="216"/>
      <c r="H7533" s="466"/>
      <c r="I7533" s="208">
        <f>SUM(I7530:I7532)</f>
        <v>167774.59999999998</v>
      </c>
    </row>
    <row r="7534" spans="1:10" ht="15" customHeight="1">
      <c r="A7534" s="333"/>
      <c r="C7534" s="193" t="s">
        <v>86</v>
      </c>
      <c r="D7534" s="194" t="s">
        <v>87</v>
      </c>
      <c r="E7534" s="194"/>
      <c r="F7534" s="196"/>
      <c r="G7534" s="196"/>
      <c r="H7534" s="196"/>
      <c r="I7534" s="464"/>
    </row>
    <row r="7535" spans="1:10" ht="15" customHeight="1">
      <c r="A7535" s="333"/>
      <c r="C7535" s="204" t="s">
        <v>88</v>
      </c>
      <c r="D7535" s="215"/>
      <c r="E7535" s="215"/>
      <c r="F7535" s="216"/>
      <c r="G7535" s="216"/>
      <c r="H7535" s="466"/>
      <c r="I7535" s="467">
        <v>0</v>
      </c>
    </row>
    <row r="7536" spans="1:10" ht="15" customHeight="1">
      <c r="A7536" s="333"/>
      <c r="C7536" s="220" t="s">
        <v>89</v>
      </c>
      <c r="D7536" s="221" t="s">
        <v>90</v>
      </c>
      <c r="E7536" s="682"/>
      <c r="F7536" s="222"/>
      <c r="G7536" s="222"/>
      <c r="H7536" s="776"/>
      <c r="I7536" s="777">
        <f>I7535+I7533+I7528</f>
        <v>224214.39999999997</v>
      </c>
    </row>
    <row r="7537" spans="1:10" ht="15" customHeight="1">
      <c r="A7537" s="333"/>
      <c r="C7537" s="227" t="s">
        <v>91</v>
      </c>
      <c r="D7537" s="228" t="s">
        <v>977</v>
      </c>
      <c r="E7537" s="684"/>
      <c r="F7537" s="229"/>
      <c r="G7537" s="313"/>
      <c r="H7537" s="226">
        <f>$M$3</f>
        <v>0.1</v>
      </c>
      <c r="I7537" s="224">
        <f>I7536*H7537</f>
        <v>22421.439999999999</v>
      </c>
    </row>
    <row r="7538" spans="1:10" ht="15" customHeight="1">
      <c r="A7538" s="333"/>
      <c r="C7538" s="316" t="s">
        <v>93</v>
      </c>
      <c r="D7538" s="317" t="s">
        <v>94</v>
      </c>
      <c r="E7538" s="323"/>
      <c r="F7538" s="244"/>
      <c r="G7538" s="244"/>
      <c r="H7538" s="399"/>
      <c r="I7538" s="303">
        <f>SUM(I7536:I7537)</f>
        <v>246635.83999999997</v>
      </c>
    </row>
    <row r="7539" spans="1:10" ht="15" customHeight="1">
      <c r="A7539" s="333"/>
      <c r="C7539" s="1071"/>
      <c r="D7539" s="555"/>
      <c r="E7539" s="555"/>
      <c r="F7539" s="555"/>
      <c r="G7539" s="555"/>
      <c r="H7539" s="555"/>
      <c r="I7539" s="556"/>
    </row>
    <row r="7540" spans="1:10" ht="33.5" customHeight="1">
      <c r="A7540" s="333"/>
      <c r="C7540" s="574" t="s">
        <v>2013</v>
      </c>
      <c r="D7540" s="1317" t="s">
        <v>2014</v>
      </c>
      <c r="E7540" s="1318"/>
      <c r="F7540" s="1318"/>
      <c r="G7540" s="1318"/>
      <c r="H7540" s="1319"/>
      <c r="I7540" s="188">
        <f>ROUNDDOWN(I7557,-2)</f>
        <v>237700</v>
      </c>
    </row>
    <row r="7541" spans="1:10" ht="15" customHeight="1">
      <c r="A7541" s="333"/>
      <c r="C7541" s="189" t="s">
        <v>65</v>
      </c>
      <c r="D7541" s="190" t="s">
        <v>66</v>
      </c>
      <c r="E7541" s="190"/>
      <c r="F7541" s="190" t="s">
        <v>669</v>
      </c>
      <c r="G7541" s="190" t="s">
        <v>67</v>
      </c>
      <c r="H7541" s="190" t="s">
        <v>670</v>
      </c>
      <c r="I7541" s="482" t="s">
        <v>671</v>
      </c>
    </row>
    <row r="7542" spans="1:10" ht="15" customHeight="1">
      <c r="A7542" s="333"/>
      <c r="C7542" s="193" t="s">
        <v>69</v>
      </c>
      <c r="D7542" s="194" t="s">
        <v>672</v>
      </c>
      <c r="E7542" s="194"/>
      <c r="F7542" s="717"/>
      <c r="G7542" s="717"/>
      <c r="H7542" s="717"/>
      <c r="I7542" s="591"/>
    </row>
    <row r="7543" spans="1:10" ht="15" customHeight="1">
      <c r="A7543" s="333"/>
      <c r="C7543" s="199">
        <v>1</v>
      </c>
      <c r="D7543" s="195" t="s">
        <v>8</v>
      </c>
      <c r="E7543" s="195"/>
      <c r="F7543" s="200" t="s">
        <v>10</v>
      </c>
      <c r="G7543" s="201">
        <v>0.2</v>
      </c>
      <c r="H7543" s="62">
        <v>176000</v>
      </c>
      <c r="I7543" s="203">
        <f>G7543*H7543</f>
        <v>35200</v>
      </c>
    </row>
    <row r="7544" spans="1:10" ht="15" customHeight="1">
      <c r="A7544" s="333"/>
      <c r="C7544" s="199">
        <v>2</v>
      </c>
      <c r="D7544" s="195" t="s">
        <v>106</v>
      </c>
      <c r="E7544" s="195"/>
      <c r="F7544" s="200" t="s">
        <v>10</v>
      </c>
      <c r="G7544" s="201">
        <v>0.1</v>
      </c>
      <c r="H7544" s="62">
        <v>186000</v>
      </c>
      <c r="I7544" s="203">
        <f>G7544*H7544</f>
        <v>18600</v>
      </c>
    </row>
    <row r="7545" spans="1:10" ht="15" customHeight="1">
      <c r="A7545" s="333"/>
      <c r="C7545" s="199">
        <v>3</v>
      </c>
      <c r="D7545" s="195" t="s">
        <v>119</v>
      </c>
      <c r="E7545" s="195"/>
      <c r="F7545" s="200" t="s">
        <v>10</v>
      </c>
      <c r="G7545" s="201">
        <v>0.01</v>
      </c>
      <c r="H7545" s="62">
        <v>196000</v>
      </c>
      <c r="I7545" s="203">
        <f>G7545*H7545</f>
        <v>1960</v>
      </c>
    </row>
    <row r="7546" spans="1:10" ht="15" customHeight="1">
      <c r="A7546" s="333"/>
      <c r="C7546" s="199">
        <v>4</v>
      </c>
      <c r="D7546" s="195" t="s">
        <v>31</v>
      </c>
      <c r="E7546" s="195"/>
      <c r="F7546" s="200" t="s">
        <v>10</v>
      </c>
      <c r="G7546" s="201">
        <v>3.3E-3</v>
      </c>
      <c r="H7546" s="62">
        <v>206000</v>
      </c>
      <c r="I7546" s="203">
        <f>G7546*H7546</f>
        <v>679.8</v>
      </c>
    </row>
    <row r="7547" spans="1:10" ht="15" customHeight="1">
      <c r="A7547" s="333"/>
      <c r="C7547" s="204" t="s">
        <v>71</v>
      </c>
      <c r="D7547" s="215"/>
      <c r="E7547" s="215"/>
      <c r="F7547" s="216"/>
      <c r="G7547" s="216"/>
      <c r="H7547" s="466"/>
      <c r="I7547" s="208">
        <f>SUM(I7543:I7546)</f>
        <v>56439.8</v>
      </c>
    </row>
    <row r="7548" spans="1:10" ht="15" customHeight="1">
      <c r="A7548" s="333"/>
      <c r="C7548" s="193" t="s">
        <v>72</v>
      </c>
      <c r="D7548" s="194" t="s">
        <v>73</v>
      </c>
      <c r="E7548" s="194"/>
      <c r="F7548" s="196"/>
      <c r="G7548" s="196"/>
      <c r="H7548" s="196"/>
      <c r="I7548" s="464"/>
    </row>
    <row r="7549" spans="1:10" ht="15" customHeight="1">
      <c r="A7549" s="333"/>
      <c r="C7549" s="199">
        <v>1</v>
      </c>
      <c r="D7549" s="195" t="s">
        <v>110</v>
      </c>
      <c r="E7549" s="195"/>
      <c r="F7549" s="200" t="s">
        <v>193</v>
      </c>
      <c r="G7549" s="326">
        <v>71.91</v>
      </c>
      <c r="H7549" s="202">
        <f>BAHAN!$G$40</f>
        <v>1780</v>
      </c>
      <c r="I7549" s="203">
        <f>G7549*H7549</f>
        <v>127999.79999999999</v>
      </c>
    </row>
    <row r="7550" spans="1:10" ht="15" customHeight="1">
      <c r="A7550" s="333"/>
      <c r="B7550" s="113"/>
      <c r="C7550" s="199">
        <v>2</v>
      </c>
      <c r="D7550" s="195" t="s">
        <v>1387</v>
      </c>
      <c r="E7550" s="195"/>
      <c r="F7550" s="200" t="s">
        <v>120</v>
      </c>
      <c r="G7550" s="326">
        <v>14.37</v>
      </c>
      <c r="H7550" s="202">
        <f>BAHAN!$G$449</f>
        <v>1820</v>
      </c>
      <c r="I7550" s="203">
        <f>G7550*H7550</f>
        <v>26153.399999999998</v>
      </c>
      <c r="J7550" s="47"/>
    </row>
    <row r="7551" spans="1:10" ht="15" customHeight="1">
      <c r="A7551" s="333"/>
      <c r="C7551" s="199">
        <v>3</v>
      </c>
      <c r="D7551" s="213" t="s">
        <v>1405</v>
      </c>
      <c r="E7551" s="213"/>
      <c r="F7551" s="200" t="s">
        <v>79</v>
      </c>
      <c r="G7551" s="326">
        <v>0.04</v>
      </c>
      <c r="H7551" s="202">
        <f>BAHAN!$G$261</f>
        <v>139100</v>
      </c>
      <c r="I7551" s="203">
        <f>G7551*H7551</f>
        <v>5564</v>
      </c>
    </row>
    <row r="7552" spans="1:10" ht="15" customHeight="1">
      <c r="A7552" s="333"/>
      <c r="C7552" s="204" t="s">
        <v>85</v>
      </c>
      <c r="D7552" s="215"/>
      <c r="E7552" s="215"/>
      <c r="F7552" s="216"/>
      <c r="G7552" s="216"/>
      <c r="H7552" s="466"/>
      <c r="I7552" s="208">
        <f>SUM(I7549:I7551)</f>
        <v>159717.19999999998</v>
      </c>
    </row>
    <row r="7553" spans="1:10" ht="15" customHeight="1">
      <c r="A7553" s="333"/>
      <c r="C7553" s="193" t="s">
        <v>86</v>
      </c>
      <c r="D7553" s="194" t="s">
        <v>87</v>
      </c>
      <c r="E7553" s="194"/>
      <c r="F7553" s="196"/>
      <c r="G7553" s="196"/>
      <c r="H7553" s="196"/>
      <c r="I7553" s="464"/>
    </row>
    <row r="7554" spans="1:10" ht="15" customHeight="1">
      <c r="A7554" s="333"/>
      <c r="C7554" s="204" t="s">
        <v>88</v>
      </c>
      <c r="D7554" s="215"/>
      <c r="E7554" s="215"/>
      <c r="F7554" s="216"/>
      <c r="G7554" s="216"/>
      <c r="H7554" s="466"/>
      <c r="I7554" s="467">
        <v>0</v>
      </c>
    </row>
    <row r="7555" spans="1:10" ht="15" customHeight="1">
      <c r="A7555" s="333"/>
      <c r="C7555" s="220" t="s">
        <v>89</v>
      </c>
      <c r="D7555" s="221" t="s">
        <v>90</v>
      </c>
      <c r="E7555" s="682"/>
      <c r="F7555" s="222"/>
      <c r="G7555" s="222"/>
      <c r="H7555" s="776"/>
      <c r="I7555" s="777">
        <f>I7554+I7552+I7547</f>
        <v>216157</v>
      </c>
    </row>
    <row r="7556" spans="1:10" ht="15" customHeight="1">
      <c r="A7556" s="333"/>
      <c r="C7556" s="227" t="s">
        <v>91</v>
      </c>
      <c r="D7556" s="228" t="s">
        <v>977</v>
      </c>
      <c r="E7556" s="684"/>
      <c r="F7556" s="229"/>
      <c r="G7556" s="313"/>
      <c r="H7556" s="226">
        <f>$M$3</f>
        <v>0.1</v>
      </c>
      <c r="I7556" s="224">
        <f>I7555*H7556</f>
        <v>21615.7</v>
      </c>
    </row>
    <row r="7557" spans="1:10" ht="15" customHeight="1">
      <c r="A7557" s="333"/>
      <c r="C7557" s="316" t="s">
        <v>93</v>
      </c>
      <c r="D7557" s="317" t="s">
        <v>94</v>
      </c>
      <c r="E7557" s="323"/>
      <c r="F7557" s="244"/>
      <c r="G7557" s="244"/>
      <c r="H7557" s="399"/>
      <c r="I7557" s="303">
        <f>SUM(I7555:I7556)</f>
        <v>237772.7</v>
      </c>
    </row>
    <row r="7558" spans="1:10" ht="15" customHeight="1">
      <c r="A7558" s="333"/>
      <c r="C7558" s="1070"/>
      <c r="D7558" s="493"/>
      <c r="E7558" s="493"/>
      <c r="F7558" s="493"/>
      <c r="G7558" s="493"/>
      <c r="H7558" s="493"/>
      <c r="I7558" s="517"/>
    </row>
    <row r="7559" spans="1:10" ht="33" customHeight="1">
      <c r="A7559" s="333"/>
      <c r="C7559" s="574" t="s">
        <v>2015</v>
      </c>
      <c r="D7559" s="1317" t="s">
        <v>2016</v>
      </c>
      <c r="E7559" s="1318"/>
      <c r="F7559" s="1318"/>
      <c r="G7559" s="1318"/>
      <c r="H7559" s="1319"/>
      <c r="I7559" s="188">
        <f>ROUNDDOWN(I7576,-2)</f>
        <v>232400</v>
      </c>
    </row>
    <row r="7560" spans="1:10" ht="15" customHeight="1">
      <c r="A7560" s="333"/>
      <c r="C7560" s="189" t="s">
        <v>65</v>
      </c>
      <c r="D7560" s="190" t="s">
        <v>66</v>
      </c>
      <c r="E7560" s="190"/>
      <c r="F7560" s="190" t="s">
        <v>669</v>
      </c>
      <c r="G7560" s="190" t="s">
        <v>67</v>
      </c>
      <c r="H7560" s="190" t="s">
        <v>670</v>
      </c>
      <c r="I7560" s="482" t="s">
        <v>671</v>
      </c>
    </row>
    <row r="7561" spans="1:10" ht="15" customHeight="1">
      <c r="A7561" s="333"/>
      <c r="C7561" s="193" t="s">
        <v>69</v>
      </c>
      <c r="D7561" s="194" t="s">
        <v>672</v>
      </c>
      <c r="E7561" s="194"/>
      <c r="F7561" s="717"/>
      <c r="G7561" s="717"/>
      <c r="H7561" s="717"/>
      <c r="I7561" s="591"/>
    </row>
    <row r="7562" spans="1:10" ht="15" customHeight="1">
      <c r="A7562" s="333"/>
      <c r="C7562" s="199">
        <v>1</v>
      </c>
      <c r="D7562" s="195" t="s">
        <v>8</v>
      </c>
      <c r="E7562" s="195"/>
      <c r="F7562" s="200" t="s">
        <v>10</v>
      </c>
      <c r="G7562" s="201">
        <v>0.2</v>
      </c>
      <c r="H7562" s="62">
        <v>176000</v>
      </c>
      <c r="I7562" s="203">
        <f>G7562*H7562</f>
        <v>35200</v>
      </c>
    </row>
    <row r="7563" spans="1:10" ht="15" customHeight="1">
      <c r="A7563" s="333"/>
      <c r="C7563" s="199">
        <v>2</v>
      </c>
      <c r="D7563" s="195" t="s">
        <v>106</v>
      </c>
      <c r="E7563" s="195"/>
      <c r="F7563" s="200" t="s">
        <v>10</v>
      </c>
      <c r="G7563" s="201">
        <v>0.1</v>
      </c>
      <c r="H7563" s="62">
        <v>186000</v>
      </c>
      <c r="I7563" s="203">
        <f>G7563*H7563</f>
        <v>18600</v>
      </c>
    </row>
    <row r="7564" spans="1:10" ht="15" customHeight="1">
      <c r="A7564" s="333"/>
      <c r="C7564" s="199">
        <v>3</v>
      </c>
      <c r="D7564" s="195" t="s">
        <v>119</v>
      </c>
      <c r="E7564" s="195"/>
      <c r="F7564" s="200" t="s">
        <v>10</v>
      </c>
      <c r="G7564" s="201">
        <v>0.01</v>
      </c>
      <c r="H7564" s="62">
        <v>196000</v>
      </c>
      <c r="I7564" s="203">
        <f>G7564*H7564</f>
        <v>1960</v>
      </c>
    </row>
    <row r="7565" spans="1:10" ht="15" customHeight="1">
      <c r="A7565" s="333"/>
      <c r="C7565" s="199">
        <v>4</v>
      </c>
      <c r="D7565" s="195" t="s">
        <v>31</v>
      </c>
      <c r="E7565" s="195"/>
      <c r="F7565" s="200" t="s">
        <v>10</v>
      </c>
      <c r="G7565" s="201">
        <v>3.3E-3</v>
      </c>
      <c r="H7565" s="62">
        <v>206000</v>
      </c>
      <c r="I7565" s="203">
        <f>G7565*H7565</f>
        <v>679.8</v>
      </c>
    </row>
    <row r="7566" spans="1:10" ht="15" customHeight="1">
      <c r="A7566" s="333"/>
      <c r="C7566" s="204" t="s">
        <v>71</v>
      </c>
      <c r="D7566" s="215"/>
      <c r="E7566" s="215"/>
      <c r="F7566" s="216"/>
      <c r="G7566" s="216"/>
      <c r="H7566" s="466"/>
      <c r="I7566" s="208">
        <f>SUM(I7562:I7565)</f>
        <v>56439.8</v>
      </c>
    </row>
    <row r="7567" spans="1:10" ht="15" customHeight="1">
      <c r="A7567" s="333"/>
      <c r="C7567" s="193" t="s">
        <v>72</v>
      </c>
      <c r="D7567" s="194" t="s">
        <v>73</v>
      </c>
      <c r="E7567" s="194"/>
      <c r="F7567" s="196"/>
      <c r="G7567" s="196"/>
      <c r="H7567" s="196"/>
      <c r="I7567" s="464"/>
    </row>
    <row r="7568" spans="1:10" ht="15" customHeight="1">
      <c r="A7568" s="333"/>
      <c r="B7568" s="113"/>
      <c r="C7568" s="199">
        <v>1</v>
      </c>
      <c r="D7568" s="195" t="s">
        <v>110</v>
      </c>
      <c r="E7568" s="195"/>
      <c r="F7568" s="200" t="s">
        <v>193</v>
      </c>
      <c r="G7568" s="326">
        <v>71.91</v>
      </c>
      <c r="H7568" s="202">
        <f>BAHAN!$G$40</f>
        <v>1780</v>
      </c>
      <c r="I7568" s="203">
        <f>G7568*H7568</f>
        <v>127999.79999999999</v>
      </c>
      <c r="J7568" s="47"/>
    </row>
    <row r="7569" spans="1:9" ht="15" customHeight="1">
      <c r="A7569" s="333"/>
      <c r="C7569" s="199">
        <v>2</v>
      </c>
      <c r="D7569" s="195" t="s">
        <v>1387</v>
      </c>
      <c r="E7569" s="195"/>
      <c r="F7569" s="200" t="s">
        <v>120</v>
      </c>
      <c r="G7569" s="326">
        <v>11.5</v>
      </c>
      <c r="H7569" s="202">
        <f>BAHAN!$G$449</f>
        <v>1820</v>
      </c>
      <c r="I7569" s="203">
        <f>G7569*H7569</f>
        <v>20930</v>
      </c>
    </row>
    <row r="7570" spans="1:9" ht="15" customHeight="1">
      <c r="A7570" s="333"/>
      <c r="C7570" s="199">
        <v>3</v>
      </c>
      <c r="D7570" s="213" t="s">
        <v>1405</v>
      </c>
      <c r="E7570" s="213"/>
      <c r="F7570" s="200" t="s">
        <v>79</v>
      </c>
      <c r="G7570" s="326">
        <v>4.2999999999999997E-2</v>
      </c>
      <c r="H7570" s="202">
        <f>BAHAN!$G$261</f>
        <v>139100</v>
      </c>
      <c r="I7570" s="203">
        <f>G7570*H7570</f>
        <v>5981.2999999999993</v>
      </c>
    </row>
    <row r="7571" spans="1:9" ht="15" customHeight="1">
      <c r="A7571" s="333"/>
      <c r="C7571" s="204" t="s">
        <v>85</v>
      </c>
      <c r="D7571" s="215"/>
      <c r="E7571" s="215"/>
      <c r="F7571" s="216"/>
      <c r="G7571" s="216"/>
      <c r="H7571" s="466"/>
      <c r="I7571" s="208">
        <f>SUM(I7568:I7570)</f>
        <v>154911.09999999998</v>
      </c>
    </row>
    <row r="7572" spans="1:9" ht="15" customHeight="1">
      <c r="A7572" s="333"/>
      <c r="C7572" s="193" t="s">
        <v>86</v>
      </c>
      <c r="D7572" s="194" t="s">
        <v>87</v>
      </c>
      <c r="E7572" s="194"/>
      <c r="F7572" s="196"/>
      <c r="G7572" s="196"/>
      <c r="H7572" s="196"/>
      <c r="I7572" s="464"/>
    </row>
    <row r="7573" spans="1:9" ht="15" customHeight="1">
      <c r="A7573" s="333"/>
      <c r="C7573" s="204" t="s">
        <v>88</v>
      </c>
      <c r="D7573" s="215"/>
      <c r="E7573" s="215"/>
      <c r="F7573" s="216"/>
      <c r="G7573" s="216"/>
      <c r="H7573" s="466"/>
      <c r="I7573" s="467">
        <v>0</v>
      </c>
    </row>
    <row r="7574" spans="1:9" ht="15" customHeight="1">
      <c r="A7574" s="333"/>
      <c r="C7574" s="220" t="s">
        <v>89</v>
      </c>
      <c r="D7574" s="221" t="s">
        <v>90</v>
      </c>
      <c r="E7574" s="682"/>
      <c r="F7574" s="222"/>
      <c r="G7574" s="222"/>
      <c r="H7574" s="776"/>
      <c r="I7574" s="777">
        <f>I7573+I7571+I7566</f>
        <v>211350.89999999997</v>
      </c>
    </row>
    <row r="7575" spans="1:9" ht="15" customHeight="1">
      <c r="A7575" s="333"/>
      <c r="C7575" s="220" t="s">
        <v>91</v>
      </c>
      <c r="D7575" s="221" t="s">
        <v>977</v>
      </c>
      <c r="E7575" s="682"/>
      <c r="F7575" s="222"/>
      <c r="G7575" s="225"/>
      <c r="H7575" s="226">
        <f>$M$3</f>
        <v>0.1</v>
      </c>
      <c r="I7575" s="224">
        <f>I7574*H7575</f>
        <v>21135.089999999997</v>
      </c>
    </row>
    <row r="7576" spans="1:9" ht="15" customHeight="1">
      <c r="A7576" s="333"/>
      <c r="C7576" s="329" t="s">
        <v>93</v>
      </c>
      <c r="D7576" s="330" t="s">
        <v>94</v>
      </c>
      <c r="E7576" s="688"/>
      <c r="F7576" s="247"/>
      <c r="G7576" s="247"/>
      <c r="H7576" s="399"/>
      <c r="I7576" s="303">
        <f>SUM(I7574:I7575)</f>
        <v>232485.98999999996</v>
      </c>
    </row>
    <row r="7577" spans="1:9" ht="15" customHeight="1">
      <c r="A7577" s="333"/>
      <c r="C7577" s="1070"/>
      <c r="D7577" s="493"/>
      <c r="E7577" s="493"/>
      <c r="F7577" s="493"/>
      <c r="G7577" s="493"/>
      <c r="H7577" s="493"/>
      <c r="I7577" s="517"/>
    </row>
    <row r="7578" spans="1:9" ht="33" customHeight="1">
      <c r="A7578" s="333"/>
      <c r="C7578" s="574" t="s">
        <v>2017</v>
      </c>
      <c r="D7578" s="1317" t="s">
        <v>2018</v>
      </c>
      <c r="E7578" s="1318"/>
      <c r="F7578" s="1318"/>
      <c r="G7578" s="1318"/>
      <c r="H7578" s="1319"/>
      <c r="I7578" s="518">
        <f>ROUNDDOWN(I7595,-2)</f>
        <v>229100</v>
      </c>
    </row>
    <row r="7579" spans="1:9" ht="15" customHeight="1">
      <c r="A7579" s="333"/>
      <c r="C7579" s="189" t="s">
        <v>65</v>
      </c>
      <c r="D7579" s="190" t="s">
        <v>66</v>
      </c>
      <c r="E7579" s="190"/>
      <c r="F7579" s="190" t="s">
        <v>669</v>
      </c>
      <c r="G7579" s="190" t="s">
        <v>67</v>
      </c>
      <c r="H7579" s="715" t="s">
        <v>670</v>
      </c>
      <c r="I7579" s="563" t="s">
        <v>671</v>
      </c>
    </row>
    <row r="7580" spans="1:9" ht="15" customHeight="1">
      <c r="A7580" s="333"/>
      <c r="C7580" s="193" t="s">
        <v>69</v>
      </c>
      <c r="D7580" s="194" t="s">
        <v>672</v>
      </c>
      <c r="E7580" s="194"/>
      <c r="F7580" s="717"/>
      <c r="G7580" s="717"/>
      <c r="H7580" s="717"/>
      <c r="I7580" s="591"/>
    </row>
    <row r="7581" spans="1:9" ht="15" customHeight="1">
      <c r="A7581" s="333"/>
      <c r="C7581" s="199">
        <v>1</v>
      </c>
      <c r="D7581" s="195" t="s">
        <v>8</v>
      </c>
      <c r="E7581" s="195"/>
      <c r="F7581" s="200" t="s">
        <v>10</v>
      </c>
      <c r="G7581" s="201">
        <v>0.2</v>
      </c>
      <c r="H7581" s="62">
        <v>176000</v>
      </c>
      <c r="I7581" s="203">
        <f>G7581*H7581</f>
        <v>35200</v>
      </c>
    </row>
    <row r="7582" spans="1:9" ht="15" customHeight="1">
      <c r="A7582" s="333"/>
      <c r="C7582" s="199">
        <v>2</v>
      </c>
      <c r="D7582" s="195" t="s">
        <v>106</v>
      </c>
      <c r="E7582" s="195"/>
      <c r="F7582" s="200" t="s">
        <v>10</v>
      </c>
      <c r="G7582" s="201">
        <v>0.1</v>
      </c>
      <c r="H7582" s="62">
        <v>186000</v>
      </c>
      <c r="I7582" s="203">
        <f>G7582*H7582</f>
        <v>18600</v>
      </c>
    </row>
    <row r="7583" spans="1:9" ht="15" customHeight="1">
      <c r="A7583" s="333"/>
      <c r="C7583" s="199">
        <v>3</v>
      </c>
      <c r="D7583" s="195" t="s">
        <v>119</v>
      </c>
      <c r="E7583" s="195"/>
      <c r="F7583" s="200" t="s">
        <v>10</v>
      </c>
      <c r="G7583" s="201">
        <v>0.01</v>
      </c>
      <c r="H7583" s="62">
        <v>196000</v>
      </c>
      <c r="I7583" s="203">
        <f>G7583*H7583</f>
        <v>1960</v>
      </c>
    </row>
    <row r="7584" spans="1:9" ht="15" customHeight="1">
      <c r="A7584" s="333"/>
      <c r="C7584" s="199">
        <v>4</v>
      </c>
      <c r="D7584" s="195" t="s">
        <v>31</v>
      </c>
      <c r="E7584" s="195"/>
      <c r="F7584" s="200" t="s">
        <v>10</v>
      </c>
      <c r="G7584" s="201">
        <v>3.3E-3</v>
      </c>
      <c r="H7584" s="62">
        <v>206000</v>
      </c>
      <c r="I7584" s="203">
        <f>G7584*H7584</f>
        <v>679.8</v>
      </c>
    </row>
    <row r="7585" spans="1:10" ht="15" customHeight="1">
      <c r="A7585" s="333"/>
      <c r="C7585" s="204" t="s">
        <v>71</v>
      </c>
      <c r="D7585" s="215"/>
      <c r="E7585" s="215"/>
      <c r="F7585" s="216"/>
      <c r="G7585" s="216"/>
      <c r="H7585" s="466"/>
      <c r="I7585" s="208">
        <f>SUM(I7581:I7584)</f>
        <v>56439.8</v>
      </c>
    </row>
    <row r="7586" spans="1:10" ht="15" customHeight="1">
      <c r="A7586" s="333"/>
      <c r="B7586" s="113"/>
      <c r="C7586" s="193" t="s">
        <v>72</v>
      </c>
      <c r="D7586" s="194" t="s">
        <v>73</v>
      </c>
      <c r="E7586" s="194"/>
      <c r="F7586" s="196"/>
      <c r="G7586" s="196"/>
      <c r="H7586" s="196"/>
      <c r="I7586" s="464"/>
      <c r="J7586" s="47"/>
    </row>
    <row r="7587" spans="1:10" ht="15" customHeight="1">
      <c r="A7587" s="333"/>
      <c r="C7587" s="199">
        <v>1</v>
      </c>
      <c r="D7587" s="195" t="s">
        <v>110</v>
      </c>
      <c r="E7587" s="195"/>
      <c r="F7587" s="200" t="s">
        <v>193</v>
      </c>
      <c r="G7587" s="326">
        <v>71.91</v>
      </c>
      <c r="H7587" s="202">
        <f>BAHAN!$G$40</f>
        <v>1780</v>
      </c>
      <c r="I7587" s="203">
        <f>G7587*H7587</f>
        <v>127999.79999999999</v>
      </c>
    </row>
    <row r="7588" spans="1:10" ht="15" customHeight="1">
      <c r="A7588" s="333"/>
      <c r="C7588" s="199">
        <v>2</v>
      </c>
      <c r="D7588" s="195" t="s">
        <v>1382</v>
      </c>
      <c r="E7588" s="195"/>
      <c r="F7588" s="200" t="s">
        <v>120</v>
      </c>
      <c r="G7588" s="326">
        <v>9.68</v>
      </c>
      <c r="H7588" s="202">
        <f>BAHAN!$G$449</f>
        <v>1820</v>
      </c>
      <c r="I7588" s="203">
        <f>G7588*H7588</f>
        <v>17617.599999999999</v>
      </c>
    </row>
    <row r="7589" spans="1:10" ht="15" customHeight="1">
      <c r="A7589" s="333"/>
      <c r="C7589" s="199">
        <v>3</v>
      </c>
      <c r="D7589" s="213" t="s">
        <v>1405</v>
      </c>
      <c r="E7589" s="213"/>
      <c r="F7589" s="200" t="s">
        <v>79</v>
      </c>
      <c r="G7589" s="326">
        <v>4.4999999999999998E-2</v>
      </c>
      <c r="H7589" s="202">
        <f>BAHAN!$G$261</f>
        <v>139100</v>
      </c>
      <c r="I7589" s="203">
        <f>G7589*H7589</f>
        <v>6259.5</v>
      </c>
    </row>
    <row r="7590" spans="1:10" ht="15" customHeight="1">
      <c r="A7590" s="333"/>
      <c r="C7590" s="204" t="s">
        <v>85</v>
      </c>
      <c r="D7590" s="215"/>
      <c r="E7590" s="215"/>
      <c r="F7590" s="216"/>
      <c r="G7590" s="216"/>
      <c r="H7590" s="466"/>
      <c r="I7590" s="208">
        <f>SUM(I7587:I7589)</f>
        <v>151876.9</v>
      </c>
    </row>
    <row r="7591" spans="1:10" ht="15" customHeight="1">
      <c r="A7591" s="333"/>
      <c r="C7591" s="193" t="s">
        <v>86</v>
      </c>
      <c r="D7591" s="194" t="s">
        <v>87</v>
      </c>
      <c r="E7591" s="194"/>
      <c r="F7591" s="196"/>
      <c r="G7591" s="196"/>
      <c r="H7591" s="196"/>
      <c r="I7591" s="464"/>
    </row>
    <row r="7592" spans="1:10" ht="15" customHeight="1">
      <c r="A7592" s="333"/>
      <c r="C7592" s="204" t="s">
        <v>88</v>
      </c>
      <c r="D7592" s="215"/>
      <c r="E7592" s="215"/>
      <c r="F7592" s="216"/>
      <c r="G7592" s="216"/>
      <c r="H7592" s="466"/>
      <c r="I7592" s="467">
        <v>0</v>
      </c>
    </row>
    <row r="7593" spans="1:10" ht="15" customHeight="1">
      <c r="A7593" s="333"/>
      <c r="C7593" s="220" t="s">
        <v>89</v>
      </c>
      <c r="D7593" s="221" t="s">
        <v>90</v>
      </c>
      <c r="E7593" s="682"/>
      <c r="F7593" s="222"/>
      <c r="G7593" s="222"/>
      <c r="H7593" s="776"/>
      <c r="I7593" s="777">
        <f>I7592+I7590+I7585</f>
        <v>208316.7</v>
      </c>
    </row>
    <row r="7594" spans="1:10" ht="15" customHeight="1">
      <c r="A7594" s="333"/>
      <c r="C7594" s="220" t="s">
        <v>91</v>
      </c>
      <c r="D7594" s="221" t="s">
        <v>977</v>
      </c>
      <c r="E7594" s="682"/>
      <c r="F7594" s="222"/>
      <c r="G7594" s="225"/>
      <c r="H7594" s="226">
        <f>$M$3</f>
        <v>0.1</v>
      </c>
      <c r="I7594" s="224">
        <f>I7593*H7594</f>
        <v>20831.670000000002</v>
      </c>
    </row>
    <row r="7595" spans="1:10" ht="15" customHeight="1">
      <c r="A7595" s="333"/>
      <c r="C7595" s="329" t="s">
        <v>93</v>
      </c>
      <c r="D7595" s="330" t="s">
        <v>94</v>
      </c>
      <c r="E7595" s="688"/>
      <c r="F7595" s="247"/>
      <c r="G7595" s="247"/>
      <c r="H7595" s="399"/>
      <c r="I7595" s="303">
        <f>SUM(I7593:I7594)</f>
        <v>229148.37000000002</v>
      </c>
    </row>
    <row r="7596" spans="1:10" ht="15" customHeight="1">
      <c r="A7596" s="333"/>
      <c r="C7596" s="1070"/>
      <c r="D7596" s="493"/>
      <c r="E7596" s="493"/>
      <c r="F7596" s="493"/>
      <c r="G7596" s="493"/>
      <c r="H7596" s="493"/>
      <c r="I7596" s="517"/>
    </row>
    <row r="7597" spans="1:10" ht="15" customHeight="1">
      <c r="A7597" s="333"/>
      <c r="C7597" s="1086" t="s">
        <v>2019</v>
      </c>
      <c r="D7597" s="1317" t="s">
        <v>2020</v>
      </c>
      <c r="E7597" s="1318"/>
      <c r="F7597" s="1318"/>
      <c r="G7597" s="1318"/>
      <c r="H7597" s="1319"/>
      <c r="I7597" s="188">
        <f>ROUNDDOWN(I7614,-2)</f>
        <v>227000</v>
      </c>
    </row>
    <row r="7598" spans="1:10" ht="15" customHeight="1">
      <c r="A7598" s="333"/>
      <c r="C7598" s="189" t="s">
        <v>65</v>
      </c>
      <c r="D7598" s="190" t="s">
        <v>66</v>
      </c>
      <c r="E7598" s="190"/>
      <c r="F7598" s="190" t="s">
        <v>669</v>
      </c>
      <c r="G7598" s="190" t="s">
        <v>67</v>
      </c>
      <c r="H7598" s="190" t="s">
        <v>670</v>
      </c>
      <c r="I7598" s="482" t="s">
        <v>671</v>
      </c>
    </row>
    <row r="7599" spans="1:10" ht="15" customHeight="1">
      <c r="A7599" s="333"/>
      <c r="C7599" s="193" t="s">
        <v>69</v>
      </c>
      <c r="D7599" s="194" t="s">
        <v>672</v>
      </c>
      <c r="E7599" s="194"/>
      <c r="F7599" s="717"/>
      <c r="G7599" s="717"/>
      <c r="H7599" s="717"/>
      <c r="I7599" s="591"/>
    </row>
    <row r="7600" spans="1:10" ht="15" customHeight="1">
      <c r="A7600" s="333"/>
      <c r="C7600" s="199">
        <v>1</v>
      </c>
      <c r="D7600" s="195" t="s">
        <v>8</v>
      </c>
      <c r="E7600" s="195"/>
      <c r="F7600" s="200" t="s">
        <v>10</v>
      </c>
      <c r="G7600" s="201">
        <v>0.2</v>
      </c>
      <c r="H7600" s="62">
        <v>176000</v>
      </c>
      <c r="I7600" s="203">
        <f>G7600*H7600</f>
        <v>35200</v>
      </c>
    </row>
    <row r="7601" spans="1:10" ht="15" customHeight="1">
      <c r="A7601" s="333"/>
      <c r="C7601" s="199">
        <v>2</v>
      </c>
      <c r="D7601" s="195" t="s">
        <v>106</v>
      </c>
      <c r="E7601" s="195"/>
      <c r="F7601" s="200" t="s">
        <v>10</v>
      </c>
      <c r="G7601" s="201">
        <v>0.1</v>
      </c>
      <c r="H7601" s="62">
        <v>186000</v>
      </c>
      <c r="I7601" s="203">
        <f>G7601*H7601</f>
        <v>18600</v>
      </c>
    </row>
    <row r="7602" spans="1:10" ht="15" customHeight="1">
      <c r="A7602" s="333"/>
      <c r="C7602" s="199">
        <v>3</v>
      </c>
      <c r="D7602" s="195" t="s">
        <v>119</v>
      </c>
      <c r="E7602" s="195"/>
      <c r="F7602" s="200" t="s">
        <v>10</v>
      </c>
      <c r="G7602" s="201">
        <v>0.01</v>
      </c>
      <c r="H7602" s="62">
        <v>196000</v>
      </c>
      <c r="I7602" s="203">
        <f>G7602*H7602</f>
        <v>1960</v>
      </c>
    </row>
    <row r="7603" spans="1:10" ht="15" customHeight="1">
      <c r="A7603" s="333"/>
      <c r="C7603" s="199">
        <v>4</v>
      </c>
      <c r="D7603" s="195" t="s">
        <v>31</v>
      </c>
      <c r="E7603" s="195"/>
      <c r="F7603" s="200" t="s">
        <v>10</v>
      </c>
      <c r="G7603" s="201">
        <v>3.3E-3</v>
      </c>
      <c r="H7603" s="62">
        <v>206000</v>
      </c>
      <c r="I7603" s="203">
        <f>G7603*H7603</f>
        <v>679.8</v>
      </c>
    </row>
    <row r="7604" spans="1:10" ht="15" customHeight="1">
      <c r="A7604" s="333"/>
      <c r="B7604" s="113"/>
      <c r="C7604" s="204" t="s">
        <v>71</v>
      </c>
      <c r="D7604" s="215"/>
      <c r="E7604" s="215"/>
      <c r="F7604" s="216"/>
      <c r="G7604" s="216"/>
      <c r="H7604" s="466"/>
      <c r="I7604" s="208">
        <f>SUM(I7600:I7603)</f>
        <v>56439.8</v>
      </c>
      <c r="J7604" s="47"/>
    </row>
    <row r="7605" spans="1:10" ht="15" customHeight="1">
      <c r="A7605" s="333"/>
      <c r="C7605" s="193" t="s">
        <v>72</v>
      </c>
      <c r="D7605" s="194" t="s">
        <v>73</v>
      </c>
      <c r="E7605" s="194"/>
      <c r="F7605" s="196"/>
      <c r="G7605" s="196"/>
      <c r="H7605" s="196"/>
      <c r="I7605" s="464"/>
    </row>
    <row r="7606" spans="1:10" ht="15" customHeight="1">
      <c r="A7606" s="333"/>
      <c r="C7606" s="199">
        <v>1</v>
      </c>
      <c r="D7606" s="195" t="s">
        <v>110</v>
      </c>
      <c r="E7606" s="195"/>
      <c r="F7606" s="200" t="s">
        <v>193</v>
      </c>
      <c r="G7606" s="326">
        <v>71.91</v>
      </c>
      <c r="H7606" s="202">
        <f>BAHAN!$G$40</f>
        <v>1780</v>
      </c>
      <c r="I7606" s="203">
        <f>G7606*H7606</f>
        <v>127999.79999999999</v>
      </c>
    </row>
    <row r="7607" spans="1:10" ht="15" customHeight="1">
      <c r="A7607" s="333"/>
      <c r="C7607" s="199">
        <v>2</v>
      </c>
      <c r="D7607" s="195" t="s">
        <v>1382</v>
      </c>
      <c r="E7607" s="195"/>
      <c r="F7607" s="200" t="s">
        <v>120</v>
      </c>
      <c r="G7607" s="326">
        <v>8.32</v>
      </c>
      <c r="H7607" s="202">
        <f>BAHAN!$G$449</f>
        <v>1820</v>
      </c>
      <c r="I7607" s="203">
        <f>G7607*H7607</f>
        <v>15142.4</v>
      </c>
    </row>
    <row r="7608" spans="1:10" ht="15" customHeight="1">
      <c r="A7608" s="333"/>
      <c r="C7608" s="199">
        <v>3</v>
      </c>
      <c r="D7608" s="213" t="s">
        <v>1405</v>
      </c>
      <c r="E7608" s="213"/>
      <c r="F7608" s="200" t="s">
        <v>79</v>
      </c>
      <c r="G7608" s="326">
        <v>4.9000000000000002E-2</v>
      </c>
      <c r="H7608" s="202">
        <f>BAHAN!$G$261</f>
        <v>139100</v>
      </c>
      <c r="I7608" s="203">
        <f>G7608*H7608</f>
        <v>6815.9000000000005</v>
      </c>
    </row>
    <row r="7609" spans="1:10" ht="15" customHeight="1">
      <c r="A7609" s="333"/>
      <c r="C7609" s="204" t="s">
        <v>85</v>
      </c>
      <c r="D7609" s="215"/>
      <c r="E7609" s="215"/>
      <c r="F7609" s="216"/>
      <c r="G7609" s="216"/>
      <c r="H7609" s="466"/>
      <c r="I7609" s="208">
        <f>SUM(I7606:I7608)</f>
        <v>149958.09999999998</v>
      </c>
    </row>
    <row r="7610" spans="1:10" ht="15" customHeight="1">
      <c r="A7610" s="333"/>
      <c r="C7610" s="193" t="s">
        <v>86</v>
      </c>
      <c r="D7610" s="194" t="s">
        <v>87</v>
      </c>
      <c r="E7610" s="194"/>
      <c r="F7610" s="196"/>
      <c r="G7610" s="196"/>
      <c r="H7610" s="196"/>
      <c r="I7610" s="464"/>
    </row>
    <row r="7611" spans="1:10" ht="15" customHeight="1">
      <c r="A7611" s="333"/>
      <c r="C7611" s="204" t="s">
        <v>88</v>
      </c>
      <c r="D7611" s="215"/>
      <c r="E7611" s="215"/>
      <c r="F7611" s="216"/>
      <c r="G7611" s="216"/>
      <c r="H7611" s="466"/>
      <c r="I7611" s="467">
        <v>0</v>
      </c>
    </row>
    <row r="7612" spans="1:10" ht="15" customHeight="1">
      <c r="A7612" s="333"/>
      <c r="C7612" s="220" t="s">
        <v>89</v>
      </c>
      <c r="D7612" s="221" t="s">
        <v>90</v>
      </c>
      <c r="E7612" s="682"/>
      <c r="F7612" s="222"/>
      <c r="G7612" s="222"/>
      <c r="H7612" s="776"/>
      <c r="I7612" s="777">
        <f>I7611+I7609+I7604</f>
        <v>206397.89999999997</v>
      </c>
    </row>
    <row r="7613" spans="1:10" ht="15" customHeight="1">
      <c r="A7613" s="333"/>
      <c r="C7613" s="227" t="s">
        <v>91</v>
      </c>
      <c r="D7613" s="228" t="s">
        <v>977</v>
      </c>
      <c r="E7613" s="684"/>
      <c r="F7613" s="229"/>
      <c r="G7613" s="313"/>
      <c r="H7613" s="226">
        <f>$M$3</f>
        <v>0.1</v>
      </c>
      <c r="I7613" s="224">
        <f>I7612*H7613</f>
        <v>20639.789999999997</v>
      </c>
    </row>
    <row r="7614" spans="1:10" ht="15" customHeight="1">
      <c r="A7614" s="333"/>
      <c r="C7614" s="316" t="s">
        <v>93</v>
      </c>
      <c r="D7614" s="317" t="s">
        <v>94</v>
      </c>
      <c r="E7614" s="323"/>
      <c r="F7614" s="244"/>
      <c r="G7614" s="244"/>
      <c r="H7614" s="399"/>
      <c r="I7614" s="303">
        <f>SUM(I7612:I7613)</f>
        <v>227037.68999999997</v>
      </c>
    </row>
    <row r="7615" spans="1:10" ht="15" customHeight="1">
      <c r="A7615" s="333"/>
      <c r="C7615" s="1112"/>
      <c r="D7615" s="1348"/>
      <c r="E7615" s="1348"/>
      <c r="F7615" s="1348"/>
      <c r="G7615" s="1348"/>
      <c r="H7615" s="1348"/>
      <c r="I7615" s="1349"/>
    </row>
    <row r="7616" spans="1:10" ht="15" customHeight="1">
      <c r="A7616" s="333"/>
      <c r="C7616" s="1112" t="s">
        <v>2021</v>
      </c>
      <c r="D7616" s="1113" t="s">
        <v>2022</v>
      </c>
      <c r="E7616" s="1113"/>
      <c r="F7616" s="1113"/>
      <c r="G7616" s="1113"/>
      <c r="H7616" s="1113"/>
      <c r="I7616" s="1114"/>
    </row>
    <row r="7617" spans="1:10" ht="28.25" customHeight="1">
      <c r="A7617" s="333"/>
      <c r="C7617" s="590" t="s">
        <v>2023</v>
      </c>
      <c r="D7617" s="1317" t="s">
        <v>2024</v>
      </c>
      <c r="E7617" s="1318"/>
      <c r="F7617" s="1318"/>
      <c r="G7617" s="1318"/>
      <c r="H7617" s="1319"/>
      <c r="I7617" s="188">
        <f>ROUNDDOWN(I7635,-2)</f>
        <v>51700</v>
      </c>
    </row>
    <row r="7618" spans="1:10" ht="15" customHeight="1">
      <c r="A7618" s="333"/>
      <c r="C7618" s="452" t="s">
        <v>65</v>
      </c>
      <c r="D7618" s="294" t="s">
        <v>66</v>
      </c>
      <c r="E7618" s="294"/>
      <c r="F7618" s="294" t="s">
        <v>669</v>
      </c>
      <c r="G7618" s="294" t="s">
        <v>67</v>
      </c>
      <c r="H7618" s="294" t="s">
        <v>670</v>
      </c>
      <c r="I7618" s="939" t="s">
        <v>671</v>
      </c>
    </row>
    <row r="7619" spans="1:10" ht="15" customHeight="1">
      <c r="A7619" s="333"/>
      <c r="C7619" s="280" t="s">
        <v>69</v>
      </c>
      <c r="D7619" s="281" t="s">
        <v>672</v>
      </c>
      <c r="E7619" s="281"/>
      <c r="F7619" s="940"/>
      <c r="G7619" s="940"/>
      <c r="H7619" s="940"/>
      <c r="I7619" s="941"/>
    </row>
    <row r="7620" spans="1:10" ht="15" customHeight="1">
      <c r="A7620" s="333"/>
      <c r="C7620" s="199">
        <v>1</v>
      </c>
      <c r="D7620" s="195" t="s">
        <v>8</v>
      </c>
      <c r="E7620" s="195"/>
      <c r="F7620" s="200" t="s">
        <v>10</v>
      </c>
      <c r="G7620" s="618">
        <v>0.16669999999999999</v>
      </c>
      <c r="H7620" s="62">
        <v>176000</v>
      </c>
      <c r="I7620" s="203">
        <f>G7620*H7620</f>
        <v>29339.199999999997</v>
      </c>
    </row>
    <row r="7621" spans="1:10" ht="15" customHeight="1">
      <c r="A7621" s="333"/>
      <c r="C7621" s="199">
        <v>2</v>
      </c>
      <c r="D7621" s="195" t="s">
        <v>106</v>
      </c>
      <c r="E7621" s="195"/>
      <c r="F7621" s="200" t="s">
        <v>10</v>
      </c>
      <c r="G7621" s="618">
        <v>8.3299999999999999E-2</v>
      </c>
      <c r="H7621" s="62">
        <v>186000</v>
      </c>
      <c r="I7621" s="203">
        <f>G7621*H7621</f>
        <v>15493.8</v>
      </c>
    </row>
    <row r="7622" spans="1:10" ht="15" customHeight="1">
      <c r="A7622" s="333"/>
      <c r="B7622" s="113"/>
      <c r="C7622" s="199">
        <v>3</v>
      </c>
      <c r="D7622" s="195" t="s">
        <v>119</v>
      </c>
      <c r="E7622" s="195"/>
      <c r="F7622" s="200" t="s">
        <v>10</v>
      </c>
      <c r="G7622" s="618">
        <v>8.3000000000000001E-3</v>
      </c>
      <c r="H7622" s="62">
        <v>196000</v>
      </c>
      <c r="I7622" s="203">
        <f>G7622*H7622</f>
        <v>1626.8</v>
      </c>
      <c r="J7622" s="47"/>
    </row>
    <row r="7623" spans="1:10" ht="15" customHeight="1">
      <c r="A7623" s="333"/>
      <c r="C7623" s="199">
        <v>4</v>
      </c>
      <c r="D7623" s="195" t="s">
        <v>31</v>
      </c>
      <c r="E7623" s="195"/>
      <c r="F7623" s="200" t="s">
        <v>10</v>
      </c>
      <c r="G7623" s="618">
        <v>2.8E-3</v>
      </c>
      <c r="H7623" s="62">
        <v>206000</v>
      </c>
      <c r="I7623" s="203">
        <f>G7623*H7623</f>
        <v>576.79999999999995</v>
      </c>
    </row>
    <row r="7624" spans="1:10" ht="15" customHeight="1">
      <c r="A7624" s="333"/>
      <c r="C7624" s="204" t="s">
        <v>71</v>
      </c>
      <c r="D7624" s="215"/>
      <c r="E7624" s="215"/>
      <c r="F7624" s="216"/>
      <c r="G7624" s="216"/>
      <c r="H7624" s="466"/>
      <c r="I7624" s="208">
        <f>SUM(I7620:I7623)</f>
        <v>47036.600000000006</v>
      </c>
    </row>
    <row r="7625" spans="1:10" ht="15" customHeight="1">
      <c r="A7625" s="333"/>
      <c r="C7625" s="193" t="s">
        <v>72</v>
      </c>
      <c r="D7625" s="194" t="s">
        <v>73</v>
      </c>
      <c r="E7625" s="194"/>
      <c r="F7625" s="196"/>
      <c r="G7625" s="196"/>
      <c r="H7625" s="196"/>
      <c r="I7625" s="464"/>
    </row>
    <row r="7626" spans="1:10" ht="15" customHeight="1">
      <c r="A7626" s="333"/>
      <c r="C7626" s="700" t="s">
        <v>674</v>
      </c>
      <c r="D7626" s="195" t="s">
        <v>217</v>
      </c>
      <c r="E7626" s="195"/>
      <c r="F7626" s="200" t="s">
        <v>193</v>
      </c>
      <c r="G7626" s="326">
        <v>14</v>
      </c>
      <c r="H7626" s="202">
        <v>1</v>
      </c>
      <c r="I7626" s="203">
        <f>G7626*H7626</f>
        <v>14</v>
      </c>
    </row>
    <row r="7627" spans="1:10" ht="15" customHeight="1">
      <c r="A7627" s="333"/>
      <c r="C7627" s="700" t="s">
        <v>676</v>
      </c>
      <c r="D7627" s="195" t="s">
        <v>1382</v>
      </c>
      <c r="E7627" s="195"/>
      <c r="F7627" s="200" t="s">
        <v>120</v>
      </c>
      <c r="G7627" s="326">
        <v>30.32</v>
      </c>
      <c r="H7627" s="202">
        <v>1</v>
      </c>
      <c r="I7627" s="203">
        <f>G7627*H7627</f>
        <v>30.32</v>
      </c>
    </row>
    <row r="7628" spans="1:10" ht="15" customHeight="1">
      <c r="A7628" s="333"/>
      <c r="C7628" s="700" t="s">
        <v>679</v>
      </c>
      <c r="D7628" s="213" t="s">
        <v>1405</v>
      </c>
      <c r="E7628" s="213"/>
      <c r="F7628" s="200" t="s">
        <v>79</v>
      </c>
      <c r="G7628" s="326">
        <v>0.72799999999999998</v>
      </c>
      <c r="H7628" s="202">
        <v>1</v>
      </c>
      <c r="I7628" s="203">
        <f>G7628*H7628</f>
        <v>0.72799999999999998</v>
      </c>
    </row>
    <row r="7629" spans="1:10" ht="15" customHeight="1">
      <c r="A7629" s="333"/>
      <c r="C7629" s="700" t="s">
        <v>680</v>
      </c>
      <c r="D7629" s="213" t="s">
        <v>2025</v>
      </c>
      <c r="E7629" s="213"/>
      <c r="F7629" s="200" t="s">
        <v>120</v>
      </c>
      <c r="G7629" s="326">
        <v>0.28000000000000003</v>
      </c>
      <c r="H7629" s="202">
        <v>1</v>
      </c>
      <c r="I7629" s="203">
        <f>G7629*H7629</f>
        <v>0.28000000000000003</v>
      </c>
    </row>
    <row r="7630" spans="1:10" ht="15" customHeight="1">
      <c r="A7630" s="333"/>
      <c r="C7630" s="204" t="s">
        <v>85</v>
      </c>
      <c r="D7630" s="215"/>
      <c r="E7630" s="215"/>
      <c r="F7630" s="216"/>
      <c r="G7630" s="216"/>
      <c r="H7630" s="466"/>
      <c r="I7630" s="208">
        <f>SUM(I7626:I7629)</f>
        <v>45.328000000000003</v>
      </c>
    </row>
    <row r="7631" spans="1:10" ht="15" customHeight="1">
      <c r="A7631" s="333"/>
      <c r="C7631" s="193" t="s">
        <v>86</v>
      </c>
      <c r="D7631" s="194" t="s">
        <v>87</v>
      </c>
      <c r="E7631" s="194"/>
      <c r="F7631" s="196"/>
      <c r="G7631" s="196"/>
      <c r="H7631" s="196"/>
      <c r="I7631" s="464"/>
    </row>
    <row r="7632" spans="1:10" ht="15" customHeight="1">
      <c r="A7632" s="333"/>
      <c r="C7632" s="204" t="s">
        <v>88</v>
      </c>
      <c r="D7632" s="215"/>
      <c r="E7632" s="215"/>
      <c r="F7632" s="216"/>
      <c r="G7632" s="216"/>
      <c r="H7632" s="466"/>
      <c r="I7632" s="467">
        <v>0</v>
      </c>
    </row>
    <row r="7633" spans="1:10" ht="15" customHeight="1">
      <c r="A7633" s="333"/>
      <c r="C7633" s="220" t="s">
        <v>89</v>
      </c>
      <c r="D7633" s="221" t="s">
        <v>90</v>
      </c>
      <c r="E7633" s="682"/>
      <c r="F7633" s="222"/>
      <c r="G7633" s="222"/>
      <c r="H7633" s="776"/>
      <c r="I7633" s="777">
        <f>I7632+I7630+I7624</f>
        <v>47081.928000000007</v>
      </c>
    </row>
    <row r="7634" spans="1:10" ht="15" customHeight="1">
      <c r="A7634" s="333"/>
      <c r="C7634" s="227" t="s">
        <v>91</v>
      </c>
      <c r="D7634" s="228" t="s">
        <v>977</v>
      </c>
      <c r="E7634" s="684"/>
      <c r="F7634" s="229"/>
      <c r="G7634" s="313"/>
      <c r="H7634" s="226">
        <f>$M$3</f>
        <v>0.1</v>
      </c>
      <c r="I7634" s="224">
        <f>I7633*H7634</f>
        <v>4708.1928000000007</v>
      </c>
    </row>
    <row r="7635" spans="1:10" ht="15" customHeight="1">
      <c r="A7635" s="333"/>
      <c r="C7635" s="316" t="s">
        <v>93</v>
      </c>
      <c r="D7635" s="317" t="s">
        <v>94</v>
      </c>
      <c r="E7635" s="323"/>
      <c r="F7635" s="244"/>
      <c r="G7635" s="244"/>
      <c r="H7635" s="399"/>
      <c r="I7635" s="303">
        <f>SUM(I7633:I7634)</f>
        <v>51790.120800000004</v>
      </c>
    </row>
    <row r="7636" spans="1:10" ht="15" customHeight="1">
      <c r="A7636" s="333"/>
      <c r="C7636" s="1070"/>
      <c r="D7636" s="493"/>
      <c r="E7636" s="493"/>
      <c r="F7636" s="493"/>
      <c r="G7636" s="493"/>
      <c r="H7636" s="493"/>
      <c r="I7636" s="517"/>
    </row>
    <row r="7637" spans="1:10" ht="15" customHeight="1">
      <c r="A7637" s="333"/>
      <c r="C7637" s="1089" t="s">
        <v>2026</v>
      </c>
      <c r="D7637" s="1317" t="s">
        <v>2027</v>
      </c>
      <c r="E7637" s="1318"/>
      <c r="F7637" s="1318"/>
      <c r="G7637" s="1318"/>
      <c r="H7637" s="1319"/>
      <c r="I7637" s="188">
        <f>ROUNDDOWN(I7655,-2)</f>
        <v>62100</v>
      </c>
    </row>
    <row r="7638" spans="1:10" ht="15" customHeight="1">
      <c r="A7638" s="333"/>
      <c r="C7638" s="189" t="s">
        <v>65</v>
      </c>
      <c r="D7638" s="190" t="s">
        <v>66</v>
      </c>
      <c r="E7638" s="190"/>
      <c r="F7638" s="190" t="s">
        <v>669</v>
      </c>
      <c r="G7638" s="190" t="s">
        <v>67</v>
      </c>
      <c r="H7638" s="190" t="s">
        <v>670</v>
      </c>
      <c r="I7638" s="1115" t="s">
        <v>671</v>
      </c>
    </row>
    <row r="7639" spans="1:10" ht="15" customHeight="1">
      <c r="A7639" s="333"/>
      <c r="C7639" s="193" t="s">
        <v>69</v>
      </c>
      <c r="D7639" s="194" t="s">
        <v>672</v>
      </c>
      <c r="E7639" s="194"/>
      <c r="F7639" s="717"/>
      <c r="G7639" s="717"/>
      <c r="H7639" s="717"/>
      <c r="I7639" s="591"/>
    </row>
    <row r="7640" spans="1:10" ht="15" customHeight="1">
      <c r="A7640" s="333"/>
      <c r="B7640" s="113"/>
      <c r="C7640" s="199">
        <v>1</v>
      </c>
      <c r="D7640" s="195" t="s">
        <v>8</v>
      </c>
      <c r="E7640" s="195"/>
      <c r="F7640" s="200" t="s">
        <v>10</v>
      </c>
      <c r="G7640" s="201">
        <v>0.2</v>
      </c>
      <c r="H7640" s="62">
        <v>176000</v>
      </c>
      <c r="I7640" s="203">
        <f>G7640*H7640</f>
        <v>35200</v>
      </c>
      <c r="J7640" s="47"/>
    </row>
    <row r="7641" spans="1:10" ht="15" customHeight="1">
      <c r="A7641" s="333"/>
      <c r="C7641" s="199">
        <v>2</v>
      </c>
      <c r="D7641" s="195" t="s">
        <v>106</v>
      </c>
      <c r="E7641" s="195"/>
      <c r="F7641" s="200" t="s">
        <v>10</v>
      </c>
      <c r="G7641" s="201">
        <v>0.1</v>
      </c>
      <c r="H7641" s="62">
        <v>186000</v>
      </c>
      <c r="I7641" s="203">
        <f>G7641*H7641</f>
        <v>18600</v>
      </c>
    </row>
    <row r="7642" spans="1:10" ht="15" customHeight="1">
      <c r="A7642" s="333"/>
      <c r="C7642" s="199">
        <v>3</v>
      </c>
      <c r="D7642" s="195" t="s">
        <v>119</v>
      </c>
      <c r="E7642" s="195"/>
      <c r="F7642" s="200" t="s">
        <v>10</v>
      </c>
      <c r="G7642" s="201">
        <v>0.01</v>
      </c>
      <c r="H7642" s="62">
        <v>196000</v>
      </c>
      <c r="I7642" s="203">
        <f>G7642*H7642</f>
        <v>1960</v>
      </c>
    </row>
    <row r="7643" spans="1:10" ht="15" customHeight="1">
      <c r="A7643" s="333"/>
      <c r="C7643" s="199">
        <v>4</v>
      </c>
      <c r="D7643" s="195" t="s">
        <v>31</v>
      </c>
      <c r="E7643" s="195"/>
      <c r="F7643" s="200" t="s">
        <v>10</v>
      </c>
      <c r="G7643" s="201">
        <v>3.3E-3</v>
      </c>
      <c r="H7643" s="62">
        <v>206000</v>
      </c>
      <c r="I7643" s="203">
        <f>G7643*H7643</f>
        <v>679.8</v>
      </c>
    </row>
    <row r="7644" spans="1:10" ht="15" customHeight="1">
      <c r="A7644" s="333"/>
      <c r="C7644" s="204" t="s">
        <v>71</v>
      </c>
      <c r="D7644" s="215"/>
      <c r="E7644" s="215"/>
      <c r="F7644" s="216"/>
      <c r="G7644" s="216"/>
      <c r="H7644" s="466"/>
      <c r="I7644" s="208">
        <f>SUM(I7640:I7643)</f>
        <v>56439.8</v>
      </c>
    </row>
    <row r="7645" spans="1:10" ht="15" customHeight="1">
      <c r="A7645" s="333"/>
      <c r="C7645" s="193" t="s">
        <v>72</v>
      </c>
      <c r="D7645" s="194" t="s">
        <v>73</v>
      </c>
      <c r="E7645" s="194"/>
      <c r="F7645" s="196"/>
      <c r="G7645" s="196"/>
      <c r="H7645" s="196"/>
      <c r="I7645" s="464"/>
    </row>
    <row r="7646" spans="1:10" ht="15" customHeight="1">
      <c r="A7646" s="333"/>
      <c r="C7646" s="1116" t="s">
        <v>674</v>
      </c>
      <c r="D7646" s="194" t="s">
        <v>217</v>
      </c>
      <c r="E7646" s="194"/>
      <c r="F7646" s="200" t="s">
        <v>193</v>
      </c>
      <c r="G7646" s="326">
        <v>14</v>
      </c>
      <c r="H7646" s="202">
        <v>1</v>
      </c>
      <c r="I7646" s="203">
        <f>G7646*H7646</f>
        <v>14</v>
      </c>
    </row>
    <row r="7647" spans="1:10" ht="15" customHeight="1">
      <c r="A7647" s="333"/>
      <c r="C7647" s="700" t="s">
        <v>676</v>
      </c>
      <c r="D7647" s="195" t="s">
        <v>1382</v>
      </c>
      <c r="E7647" s="195"/>
      <c r="F7647" s="200" t="s">
        <v>120</v>
      </c>
      <c r="G7647" s="326">
        <v>24.26</v>
      </c>
      <c r="H7647" s="202">
        <v>1</v>
      </c>
      <c r="I7647" s="203">
        <f>G7647*H7647</f>
        <v>24.26</v>
      </c>
    </row>
    <row r="7648" spans="1:10" ht="15" customHeight="1">
      <c r="A7648" s="333"/>
      <c r="C7648" s="700" t="s">
        <v>679</v>
      </c>
      <c r="D7648" s="213" t="s">
        <v>1405</v>
      </c>
      <c r="E7648" s="213"/>
      <c r="F7648" s="200" t="s">
        <v>79</v>
      </c>
      <c r="G7648" s="326">
        <v>0.77200000000000002</v>
      </c>
      <c r="H7648" s="202">
        <v>1</v>
      </c>
      <c r="I7648" s="203">
        <f>G7648*H7648</f>
        <v>0.77200000000000002</v>
      </c>
    </row>
    <row r="7649" spans="1:10" ht="15" customHeight="1">
      <c r="A7649" s="333"/>
      <c r="C7649" s="700" t="s">
        <v>680</v>
      </c>
      <c r="D7649" s="213" t="s">
        <v>2025</v>
      </c>
      <c r="E7649" s="213"/>
      <c r="F7649" s="200" t="s">
        <v>120</v>
      </c>
      <c r="G7649" s="326">
        <v>0.28000000000000003</v>
      </c>
      <c r="H7649" s="202">
        <v>1</v>
      </c>
      <c r="I7649" s="203">
        <f>G7649*H7649</f>
        <v>0.28000000000000003</v>
      </c>
    </row>
    <row r="7650" spans="1:10" ht="15" customHeight="1">
      <c r="A7650" s="333"/>
      <c r="C7650" s="204" t="s">
        <v>85</v>
      </c>
      <c r="D7650" s="215"/>
      <c r="E7650" s="215"/>
      <c r="F7650" s="216"/>
      <c r="G7650" s="216"/>
      <c r="H7650" s="466"/>
      <c r="I7650" s="208">
        <f>SUM(I7646:I7649)</f>
        <v>39.312000000000005</v>
      </c>
    </row>
    <row r="7651" spans="1:10" ht="15" customHeight="1">
      <c r="A7651" s="333"/>
      <c r="C7651" s="193" t="s">
        <v>86</v>
      </c>
      <c r="D7651" s="194" t="s">
        <v>87</v>
      </c>
      <c r="E7651" s="194"/>
      <c r="F7651" s="196"/>
      <c r="G7651" s="196"/>
      <c r="H7651" s="196"/>
      <c r="I7651" s="464"/>
    </row>
    <row r="7652" spans="1:10" ht="15" customHeight="1">
      <c r="A7652" s="333"/>
      <c r="C7652" s="204" t="s">
        <v>88</v>
      </c>
      <c r="D7652" s="215"/>
      <c r="E7652" s="215"/>
      <c r="F7652" s="216"/>
      <c r="G7652" s="216"/>
      <c r="H7652" s="466"/>
      <c r="I7652" s="467">
        <v>0</v>
      </c>
    </row>
    <row r="7653" spans="1:10" ht="15" customHeight="1">
      <c r="A7653" s="333"/>
      <c r="C7653" s="220" t="s">
        <v>89</v>
      </c>
      <c r="D7653" s="221" t="s">
        <v>90</v>
      </c>
      <c r="E7653" s="682"/>
      <c r="F7653" s="222"/>
      <c r="G7653" s="222"/>
      <c r="H7653" s="776"/>
      <c r="I7653" s="777">
        <f>I7652+I7650+I7644</f>
        <v>56479.112000000001</v>
      </c>
    </row>
    <row r="7654" spans="1:10" ht="15" customHeight="1">
      <c r="A7654" s="333"/>
      <c r="C7654" s="220" t="s">
        <v>91</v>
      </c>
      <c r="D7654" s="221" t="s">
        <v>977</v>
      </c>
      <c r="E7654" s="682"/>
      <c r="F7654" s="222"/>
      <c r="G7654" s="225"/>
      <c r="H7654" s="226">
        <f>$M$3</f>
        <v>0.1</v>
      </c>
      <c r="I7654" s="224">
        <f>I7653*H7654</f>
        <v>5647.9112000000005</v>
      </c>
    </row>
    <row r="7655" spans="1:10" ht="15" customHeight="1">
      <c r="A7655" s="333"/>
      <c r="C7655" s="329" t="s">
        <v>93</v>
      </c>
      <c r="D7655" s="330" t="s">
        <v>94</v>
      </c>
      <c r="E7655" s="688"/>
      <c r="F7655" s="247"/>
      <c r="G7655" s="247"/>
      <c r="H7655" s="399"/>
      <c r="I7655" s="303">
        <f>SUM(I7653:I7654)</f>
        <v>62127.023200000003</v>
      </c>
    </row>
    <row r="7656" spans="1:10" ht="15" customHeight="1">
      <c r="A7656" s="333"/>
      <c r="C7656" s="1070"/>
      <c r="D7656" s="493"/>
      <c r="E7656" s="493"/>
      <c r="F7656" s="493"/>
      <c r="G7656" s="493"/>
      <c r="H7656" s="493"/>
      <c r="I7656" s="517"/>
    </row>
    <row r="7657" spans="1:10" ht="26.5" customHeight="1">
      <c r="A7657" s="333"/>
      <c r="C7657" s="590" t="s">
        <v>2028</v>
      </c>
      <c r="D7657" s="1317" t="s">
        <v>2029</v>
      </c>
      <c r="E7657" s="1318"/>
      <c r="F7657" s="1318"/>
      <c r="G7657" s="1318"/>
      <c r="H7657" s="1319"/>
      <c r="I7657" s="188">
        <f>ROUNDDOWN(I7675,-2)</f>
        <v>51700</v>
      </c>
    </row>
    <row r="7658" spans="1:10" ht="15" customHeight="1">
      <c r="A7658" s="333"/>
      <c r="B7658" s="113"/>
      <c r="C7658" s="189" t="s">
        <v>65</v>
      </c>
      <c r="D7658" s="190" t="s">
        <v>66</v>
      </c>
      <c r="E7658" s="190"/>
      <c r="F7658" s="190" t="s">
        <v>669</v>
      </c>
      <c r="G7658" s="190" t="s">
        <v>67</v>
      </c>
      <c r="H7658" s="190" t="s">
        <v>670</v>
      </c>
      <c r="I7658" s="482" t="s">
        <v>671</v>
      </c>
      <c r="J7658" s="47"/>
    </row>
    <row r="7659" spans="1:10" ht="15" customHeight="1">
      <c r="A7659" s="333"/>
      <c r="C7659" s="193" t="s">
        <v>69</v>
      </c>
      <c r="D7659" s="194" t="s">
        <v>672</v>
      </c>
      <c r="E7659" s="194"/>
      <c r="F7659" s="717"/>
      <c r="G7659" s="717"/>
      <c r="H7659" s="717"/>
      <c r="I7659" s="591"/>
    </row>
    <row r="7660" spans="1:10" ht="15" customHeight="1">
      <c r="A7660" s="333"/>
      <c r="C7660" s="199">
        <v>1</v>
      </c>
      <c r="D7660" s="195" t="s">
        <v>8</v>
      </c>
      <c r="E7660" s="195"/>
      <c r="F7660" s="200" t="s">
        <v>10</v>
      </c>
      <c r="G7660" s="201">
        <v>0.16669999999999999</v>
      </c>
      <c r="H7660" s="62">
        <v>176000</v>
      </c>
      <c r="I7660" s="203">
        <f>G7660*H7660</f>
        <v>29339.199999999997</v>
      </c>
    </row>
    <row r="7661" spans="1:10" ht="15" customHeight="1">
      <c r="A7661" s="333"/>
      <c r="C7661" s="199">
        <v>2</v>
      </c>
      <c r="D7661" s="195" t="s">
        <v>106</v>
      </c>
      <c r="E7661" s="195"/>
      <c r="F7661" s="200" t="s">
        <v>10</v>
      </c>
      <c r="G7661" s="201">
        <v>8.3299999999999999E-2</v>
      </c>
      <c r="H7661" s="62">
        <v>186000</v>
      </c>
      <c r="I7661" s="203">
        <f>G7661*H7661</f>
        <v>15493.8</v>
      </c>
    </row>
    <row r="7662" spans="1:10" ht="15" customHeight="1">
      <c r="A7662" s="333"/>
      <c r="C7662" s="199">
        <v>3</v>
      </c>
      <c r="D7662" s="195" t="s">
        <v>119</v>
      </c>
      <c r="E7662" s="195"/>
      <c r="F7662" s="200" t="s">
        <v>10</v>
      </c>
      <c r="G7662" s="201">
        <v>8.3000000000000001E-3</v>
      </c>
      <c r="H7662" s="62">
        <v>196000</v>
      </c>
      <c r="I7662" s="203">
        <f>G7662*H7662</f>
        <v>1626.8</v>
      </c>
    </row>
    <row r="7663" spans="1:10" ht="15" customHeight="1">
      <c r="A7663" s="333"/>
      <c r="C7663" s="199">
        <v>4</v>
      </c>
      <c r="D7663" s="195" t="s">
        <v>31</v>
      </c>
      <c r="E7663" s="195"/>
      <c r="F7663" s="200" t="s">
        <v>10</v>
      </c>
      <c r="G7663" s="201">
        <v>2.8E-3</v>
      </c>
      <c r="H7663" s="62">
        <v>206000</v>
      </c>
      <c r="I7663" s="203">
        <f>G7663*H7663</f>
        <v>576.79999999999995</v>
      </c>
    </row>
    <row r="7664" spans="1:10" ht="15" customHeight="1">
      <c r="A7664" s="333"/>
      <c r="C7664" s="204" t="s">
        <v>71</v>
      </c>
      <c r="D7664" s="215"/>
      <c r="E7664" s="215"/>
      <c r="F7664" s="216"/>
      <c r="G7664" s="216"/>
      <c r="H7664" s="466"/>
      <c r="I7664" s="208">
        <f>SUM(I7660:I7663)</f>
        <v>47036.600000000006</v>
      </c>
    </row>
    <row r="7665" spans="1:10" ht="15" customHeight="1">
      <c r="A7665" s="333"/>
      <c r="C7665" s="193" t="s">
        <v>72</v>
      </c>
      <c r="D7665" s="194" t="s">
        <v>73</v>
      </c>
      <c r="E7665" s="194"/>
      <c r="F7665" s="196"/>
      <c r="G7665" s="732"/>
      <c r="H7665" s="196"/>
      <c r="I7665" s="464"/>
    </row>
    <row r="7666" spans="1:10" ht="15" customHeight="1">
      <c r="A7666" s="333"/>
      <c r="C7666" s="700" t="s">
        <v>674</v>
      </c>
      <c r="D7666" s="195" t="s">
        <v>219</v>
      </c>
      <c r="E7666" s="195"/>
      <c r="F7666" s="200" t="s">
        <v>193</v>
      </c>
      <c r="G7666" s="326">
        <v>12.5</v>
      </c>
      <c r="H7666" s="202">
        <v>1</v>
      </c>
      <c r="I7666" s="203">
        <f>G7666*H7666</f>
        <v>12.5</v>
      </c>
    </row>
    <row r="7667" spans="1:10" ht="15" customHeight="1">
      <c r="A7667" s="333"/>
      <c r="C7667" s="700" t="s">
        <v>676</v>
      </c>
      <c r="D7667" s="195" t="s">
        <v>1382</v>
      </c>
      <c r="E7667" s="195"/>
      <c r="F7667" s="200" t="s">
        <v>120</v>
      </c>
      <c r="G7667" s="326">
        <v>22.74</v>
      </c>
      <c r="H7667" s="202">
        <v>1</v>
      </c>
      <c r="I7667" s="203">
        <f>G7667*H7667</f>
        <v>22.74</v>
      </c>
    </row>
    <row r="7668" spans="1:10" ht="15" customHeight="1">
      <c r="A7668" s="333"/>
      <c r="C7668" s="700" t="s">
        <v>679</v>
      </c>
      <c r="D7668" s="213" t="s">
        <v>1405</v>
      </c>
      <c r="E7668" s="213"/>
      <c r="F7668" s="200" t="s">
        <v>79</v>
      </c>
      <c r="G7668" s="326">
        <v>0.55000000000000004</v>
      </c>
      <c r="H7668" s="202">
        <v>1</v>
      </c>
      <c r="I7668" s="203">
        <f>G7668*H7668</f>
        <v>0.55000000000000004</v>
      </c>
    </row>
    <row r="7669" spans="1:10" ht="15" customHeight="1">
      <c r="A7669" s="333"/>
      <c r="C7669" s="700" t="s">
        <v>680</v>
      </c>
      <c r="D7669" s="213" t="s">
        <v>2025</v>
      </c>
      <c r="E7669" s="213"/>
      <c r="F7669" s="200" t="s">
        <v>120</v>
      </c>
      <c r="G7669" s="326">
        <v>0.28000000000000003</v>
      </c>
      <c r="H7669" s="202">
        <v>1</v>
      </c>
      <c r="I7669" s="203">
        <f>G7669*H7669</f>
        <v>0.28000000000000003</v>
      </c>
    </row>
    <row r="7670" spans="1:10" ht="15" customHeight="1">
      <c r="A7670" s="333"/>
      <c r="C7670" s="204" t="s">
        <v>85</v>
      </c>
      <c r="D7670" s="215"/>
      <c r="E7670" s="215"/>
      <c r="F7670" s="216"/>
      <c r="G7670" s="216"/>
      <c r="H7670" s="466"/>
      <c r="I7670" s="208">
        <f>SUM(I7666:I7669)</f>
        <v>36.069999999999993</v>
      </c>
    </row>
    <row r="7671" spans="1:10" ht="15" customHeight="1">
      <c r="A7671" s="333"/>
      <c r="C7671" s="193" t="s">
        <v>86</v>
      </c>
      <c r="D7671" s="194" t="s">
        <v>87</v>
      </c>
      <c r="E7671" s="194"/>
      <c r="F7671" s="196"/>
      <c r="G7671" s="196"/>
      <c r="H7671" s="196"/>
      <c r="I7671" s="464"/>
    </row>
    <row r="7672" spans="1:10" ht="15" customHeight="1">
      <c r="A7672" s="333"/>
      <c r="C7672" s="204" t="s">
        <v>88</v>
      </c>
      <c r="D7672" s="215"/>
      <c r="E7672" s="215"/>
      <c r="F7672" s="216"/>
      <c r="G7672" s="216"/>
      <c r="H7672" s="466"/>
      <c r="I7672" s="467">
        <v>0</v>
      </c>
    </row>
    <row r="7673" spans="1:10" ht="15" customHeight="1">
      <c r="A7673" s="333"/>
      <c r="C7673" s="220" t="s">
        <v>89</v>
      </c>
      <c r="D7673" s="221" t="s">
        <v>90</v>
      </c>
      <c r="E7673" s="682"/>
      <c r="F7673" s="222"/>
      <c r="G7673" s="222"/>
      <c r="H7673" s="776"/>
      <c r="I7673" s="777">
        <f>I7672+I7670+I7664</f>
        <v>47072.670000000006</v>
      </c>
    </row>
    <row r="7674" spans="1:10" ht="15" customHeight="1">
      <c r="A7674" s="333"/>
      <c r="C7674" s="220" t="s">
        <v>91</v>
      </c>
      <c r="D7674" s="221" t="s">
        <v>977</v>
      </c>
      <c r="E7674" s="682"/>
      <c r="F7674" s="222"/>
      <c r="G7674" s="225"/>
      <c r="H7674" s="226">
        <f>$M$3</f>
        <v>0.1</v>
      </c>
      <c r="I7674" s="224">
        <f>I7673*H7674</f>
        <v>4707.2670000000007</v>
      </c>
    </row>
    <row r="7675" spans="1:10" ht="15" customHeight="1">
      <c r="A7675" s="333"/>
      <c r="C7675" s="329" t="s">
        <v>93</v>
      </c>
      <c r="D7675" s="330" t="s">
        <v>94</v>
      </c>
      <c r="E7675" s="688"/>
      <c r="F7675" s="247"/>
      <c r="G7675" s="247"/>
      <c r="H7675" s="399"/>
      <c r="I7675" s="303">
        <f>SUM(I7673:I7674)</f>
        <v>51779.937000000005</v>
      </c>
    </row>
    <row r="7676" spans="1:10" ht="15" customHeight="1">
      <c r="A7676" s="333"/>
      <c r="B7676" s="113"/>
      <c r="C7676" s="1070"/>
      <c r="D7676" s="493"/>
      <c r="E7676" s="493"/>
      <c r="F7676" s="493"/>
      <c r="G7676" s="493"/>
      <c r="H7676" s="493"/>
      <c r="I7676" s="517"/>
      <c r="J7676" s="47"/>
    </row>
    <row r="7677" spans="1:10" ht="15" customHeight="1">
      <c r="A7677" s="333"/>
      <c r="C7677" s="590" t="s">
        <v>2030</v>
      </c>
      <c r="D7677" s="1345" t="s">
        <v>2031</v>
      </c>
      <c r="E7677" s="1346"/>
      <c r="F7677" s="1346"/>
      <c r="G7677" s="1346"/>
      <c r="H7677" s="1347"/>
      <c r="I7677" s="188">
        <f>ROUNDDOWN(I7695,-2)</f>
        <v>51700</v>
      </c>
    </row>
    <row r="7678" spans="1:10" ht="15" customHeight="1">
      <c r="A7678" s="333"/>
      <c r="C7678" s="189" t="s">
        <v>65</v>
      </c>
      <c r="D7678" s="190" t="s">
        <v>66</v>
      </c>
      <c r="E7678" s="190"/>
      <c r="F7678" s="190" t="s">
        <v>669</v>
      </c>
      <c r="G7678" s="190" t="s">
        <v>67</v>
      </c>
      <c r="H7678" s="190" t="s">
        <v>670</v>
      </c>
      <c r="I7678" s="482" t="s">
        <v>671</v>
      </c>
    </row>
    <row r="7679" spans="1:10" ht="15" customHeight="1">
      <c r="A7679" s="333"/>
      <c r="C7679" s="193" t="s">
        <v>69</v>
      </c>
      <c r="D7679" s="194" t="s">
        <v>672</v>
      </c>
      <c r="E7679" s="194"/>
      <c r="F7679" s="717"/>
      <c r="G7679" s="717"/>
      <c r="H7679" s="717"/>
      <c r="I7679" s="591"/>
    </row>
    <row r="7680" spans="1:10" ht="15" customHeight="1">
      <c r="A7680" s="333"/>
      <c r="C7680" s="199">
        <v>1</v>
      </c>
      <c r="D7680" s="195" t="s">
        <v>8</v>
      </c>
      <c r="E7680" s="195"/>
      <c r="F7680" s="200" t="s">
        <v>10</v>
      </c>
      <c r="G7680" s="201">
        <v>0.16669999999999999</v>
      </c>
      <c r="H7680" s="62">
        <v>176000</v>
      </c>
      <c r="I7680" s="203">
        <f>G7680*H7680</f>
        <v>29339.199999999997</v>
      </c>
    </row>
    <row r="7681" spans="1:10" ht="15" customHeight="1">
      <c r="A7681" s="333"/>
      <c r="C7681" s="199">
        <v>2</v>
      </c>
      <c r="D7681" s="195" t="s">
        <v>106</v>
      </c>
      <c r="E7681" s="195"/>
      <c r="F7681" s="200" t="s">
        <v>10</v>
      </c>
      <c r="G7681" s="201">
        <v>8.3299999999999999E-2</v>
      </c>
      <c r="H7681" s="62">
        <v>186000</v>
      </c>
      <c r="I7681" s="203">
        <f>G7681*H7681</f>
        <v>15493.8</v>
      </c>
    </row>
    <row r="7682" spans="1:10" ht="15" customHeight="1">
      <c r="A7682" s="333"/>
      <c r="C7682" s="199">
        <v>3</v>
      </c>
      <c r="D7682" s="195" t="s">
        <v>119</v>
      </c>
      <c r="E7682" s="195"/>
      <c r="F7682" s="200" t="s">
        <v>10</v>
      </c>
      <c r="G7682" s="201">
        <v>8.3000000000000001E-3</v>
      </c>
      <c r="H7682" s="62">
        <v>196000</v>
      </c>
      <c r="I7682" s="203">
        <f>G7682*H7682</f>
        <v>1626.8</v>
      </c>
    </row>
    <row r="7683" spans="1:10" ht="15" customHeight="1">
      <c r="A7683" s="333"/>
      <c r="C7683" s="199">
        <v>4</v>
      </c>
      <c r="D7683" s="195" t="s">
        <v>31</v>
      </c>
      <c r="E7683" s="195"/>
      <c r="F7683" s="200" t="s">
        <v>10</v>
      </c>
      <c r="G7683" s="201">
        <v>2.8E-3</v>
      </c>
      <c r="H7683" s="62">
        <v>206000</v>
      </c>
      <c r="I7683" s="203">
        <f>G7683*H7683</f>
        <v>576.79999999999995</v>
      </c>
    </row>
    <row r="7684" spans="1:10" ht="15" customHeight="1">
      <c r="A7684" s="333"/>
      <c r="C7684" s="204" t="s">
        <v>71</v>
      </c>
      <c r="D7684" s="215"/>
      <c r="E7684" s="215"/>
      <c r="F7684" s="216"/>
      <c r="G7684" s="681"/>
      <c r="H7684" s="466"/>
      <c r="I7684" s="208">
        <f>SUM(I7680:I7683)</f>
        <v>47036.600000000006</v>
      </c>
    </row>
    <row r="7685" spans="1:10" ht="15" customHeight="1">
      <c r="A7685" s="333"/>
      <c r="C7685" s="193" t="s">
        <v>72</v>
      </c>
      <c r="D7685" s="194" t="s">
        <v>73</v>
      </c>
      <c r="E7685" s="194"/>
      <c r="F7685" s="196"/>
      <c r="G7685" s="732"/>
      <c r="H7685" s="196"/>
      <c r="I7685" s="464"/>
    </row>
    <row r="7686" spans="1:10" ht="15" customHeight="1">
      <c r="A7686" s="333"/>
      <c r="C7686" s="700" t="s">
        <v>674</v>
      </c>
      <c r="D7686" s="195" t="s">
        <v>219</v>
      </c>
      <c r="E7686" s="195"/>
      <c r="F7686" s="200" t="s">
        <v>193</v>
      </c>
      <c r="G7686" s="326">
        <v>12.5</v>
      </c>
      <c r="H7686" s="202">
        <v>1</v>
      </c>
      <c r="I7686" s="203">
        <f>G7686*H7686</f>
        <v>12.5</v>
      </c>
    </row>
    <row r="7687" spans="1:10" ht="15" customHeight="1">
      <c r="A7687" s="333"/>
      <c r="C7687" s="700" t="s">
        <v>676</v>
      </c>
      <c r="D7687" s="195" t="s">
        <v>1382</v>
      </c>
      <c r="E7687" s="195"/>
      <c r="F7687" s="200" t="s">
        <v>120</v>
      </c>
      <c r="G7687" s="326">
        <v>18.2</v>
      </c>
      <c r="H7687" s="202">
        <v>1</v>
      </c>
      <c r="I7687" s="203">
        <f>G7687*H7687</f>
        <v>18.2</v>
      </c>
    </row>
    <row r="7688" spans="1:10" ht="15" customHeight="1">
      <c r="A7688" s="333"/>
      <c r="C7688" s="700" t="s">
        <v>679</v>
      </c>
      <c r="D7688" s="213" t="s">
        <v>1405</v>
      </c>
      <c r="E7688" s="213"/>
      <c r="F7688" s="200" t="s">
        <v>79</v>
      </c>
      <c r="G7688" s="326">
        <v>0.58199999999999996</v>
      </c>
      <c r="H7688" s="202">
        <v>1</v>
      </c>
      <c r="I7688" s="203">
        <f>G7688*H7688</f>
        <v>0.58199999999999996</v>
      </c>
    </row>
    <row r="7689" spans="1:10" ht="15" customHeight="1">
      <c r="A7689" s="333"/>
      <c r="C7689" s="700" t="s">
        <v>680</v>
      </c>
      <c r="D7689" s="213" t="s">
        <v>2025</v>
      </c>
      <c r="E7689" s="213"/>
      <c r="F7689" s="200" t="s">
        <v>120</v>
      </c>
      <c r="G7689" s="326">
        <v>0.28000000000000003</v>
      </c>
      <c r="H7689" s="202">
        <v>1</v>
      </c>
      <c r="I7689" s="203">
        <f>G7689*H7689</f>
        <v>0.28000000000000003</v>
      </c>
    </row>
    <row r="7690" spans="1:10" ht="15" customHeight="1">
      <c r="A7690" s="333"/>
      <c r="C7690" s="204" t="s">
        <v>85</v>
      </c>
      <c r="D7690" s="215"/>
      <c r="E7690" s="215"/>
      <c r="F7690" s="216"/>
      <c r="G7690" s="216"/>
      <c r="H7690" s="466"/>
      <c r="I7690" s="208">
        <f>SUM(I7686:I7689)</f>
        <v>31.562000000000001</v>
      </c>
    </row>
    <row r="7691" spans="1:10" ht="15" customHeight="1">
      <c r="A7691" s="333"/>
      <c r="C7691" s="193" t="s">
        <v>86</v>
      </c>
      <c r="D7691" s="194" t="s">
        <v>87</v>
      </c>
      <c r="E7691" s="194"/>
      <c r="F7691" s="196"/>
      <c r="G7691" s="196"/>
      <c r="H7691" s="196"/>
      <c r="I7691" s="464"/>
    </row>
    <row r="7692" spans="1:10" ht="15" customHeight="1">
      <c r="A7692" s="333"/>
      <c r="C7692" s="204" t="s">
        <v>88</v>
      </c>
      <c r="D7692" s="215"/>
      <c r="E7692" s="215"/>
      <c r="F7692" s="216"/>
      <c r="G7692" s="216"/>
      <c r="H7692" s="466"/>
      <c r="I7692" s="467">
        <v>0</v>
      </c>
    </row>
    <row r="7693" spans="1:10" ht="15" customHeight="1">
      <c r="A7693" s="333"/>
      <c r="C7693" s="220" t="s">
        <v>89</v>
      </c>
      <c r="D7693" s="221" t="s">
        <v>90</v>
      </c>
      <c r="E7693" s="682"/>
      <c r="F7693" s="222"/>
      <c r="G7693" s="222"/>
      <c r="H7693" s="776"/>
      <c r="I7693" s="777">
        <f>I7692+I7690+I7684</f>
        <v>47068.162000000004</v>
      </c>
    </row>
    <row r="7694" spans="1:10" ht="15" customHeight="1">
      <c r="A7694" s="333"/>
      <c r="B7694" s="113"/>
      <c r="C7694" s="227" t="s">
        <v>91</v>
      </c>
      <c r="D7694" s="228" t="s">
        <v>977</v>
      </c>
      <c r="E7694" s="684"/>
      <c r="F7694" s="229"/>
      <c r="G7694" s="313"/>
      <c r="H7694" s="226">
        <f>$M$3</f>
        <v>0.1</v>
      </c>
      <c r="I7694" s="224">
        <f>I7693*H7694</f>
        <v>4706.8162000000002</v>
      </c>
      <c r="J7694" s="47"/>
    </row>
    <row r="7695" spans="1:10" ht="15" customHeight="1">
      <c r="A7695" s="333"/>
      <c r="C7695" s="316" t="s">
        <v>93</v>
      </c>
      <c r="D7695" s="317" t="s">
        <v>94</v>
      </c>
      <c r="E7695" s="323"/>
      <c r="F7695" s="244"/>
      <c r="G7695" s="244"/>
      <c r="H7695" s="399"/>
      <c r="I7695" s="303">
        <f>SUM(I7693:I7694)</f>
        <v>51774.978200000005</v>
      </c>
    </row>
    <row r="7696" spans="1:10" ht="15" customHeight="1">
      <c r="A7696" s="333"/>
      <c r="C7696" s="1071"/>
      <c r="D7696" s="555"/>
      <c r="E7696" s="555"/>
      <c r="F7696" s="555"/>
      <c r="G7696" s="555"/>
      <c r="H7696" s="555"/>
      <c r="I7696" s="556"/>
    </row>
    <row r="7697" spans="1:10" ht="28.75" customHeight="1">
      <c r="A7697" s="333"/>
      <c r="C7697" s="590" t="s">
        <v>2032</v>
      </c>
      <c r="D7697" s="1317" t="s">
        <v>2033</v>
      </c>
      <c r="E7697" s="1318"/>
      <c r="F7697" s="1318"/>
      <c r="G7697" s="1318"/>
      <c r="H7697" s="1319"/>
      <c r="I7697" s="188">
        <f>ROUNDDOWN(I7715,-2)</f>
        <v>51700</v>
      </c>
    </row>
    <row r="7698" spans="1:10" ht="15" customHeight="1">
      <c r="A7698" s="333"/>
      <c r="C7698" s="189" t="s">
        <v>65</v>
      </c>
      <c r="D7698" s="190" t="s">
        <v>66</v>
      </c>
      <c r="E7698" s="190"/>
      <c r="F7698" s="190" t="s">
        <v>669</v>
      </c>
      <c r="G7698" s="190" t="s">
        <v>67</v>
      </c>
      <c r="H7698" s="190" t="s">
        <v>670</v>
      </c>
      <c r="I7698" s="482" t="s">
        <v>671</v>
      </c>
    </row>
    <row r="7699" spans="1:10" ht="15" customHeight="1">
      <c r="A7699" s="333"/>
      <c r="C7699" s="193" t="s">
        <v>69</v>
      </c>
      <c r="D7699" s="194" t="s">
        <v>672</v>
      </c>
      <c r="E7699" s="194"/>
      <c r="F7699" s="717"/>
      <c r="G7699" s="717"/>
      <c r="H7699" s="717"/>
      <c r="I7699" s="591"/>
    </row>
    <row r="7700" spans="1:10" ht="15" customHeight="1">
      <c r="A7700" s="333"/>
      <c r="C7700" s="199">
        <v>1</v>
      </c>
      <c r="D7700" s="195" t="s">
        <v>8</v>
      </c>
      <c r="E7700" s="195"/>
      <c r="F7700" s="200" t="s">
        <v>10</v>
      </c>
      <c r="G7700" s="201">
        <v>0.16669999999999999</v>
      </c>
      <c r="H7700" s="62">
        <v>176000</v>
      </c>
      <c r="I7700" s="203">
        <f>G7700*H7700</f>
        <v>29339.199999999997</v>
      </c>
    </row>
    <row r="7701" spans="1:10" ht="15" customHeight="1">
      <c r="A7701" s="333"/>
      <c r="C7701" s="199">
        <v>2</v>
      </c>
      <c r="D7701" s="195" t="s">
        <v>106</v>
      </c>
      <c r="E7701" s="195"/>
      <c r="F7701" s="200" t="s">
        <v>10</v>
      </c>
      <c r="G7701" s="201">
        <v>8.3299999999999999E-2</v>
      </c>
      <c r="H7701" s="62">
        <v>186000</v>
      </c>
      <c r="I7701" s="203">
        <f>G7701*H7701</f>
        <v>15493.8</v>
      </c>
    </row>
    <row r="7702" spans="1:10" ht="15" customHeight="1">
      <c r="A7702" s="333"/>
      <c r="C7702" s="199">
        <v>3</v>
      </c>
      <c r="D7702" s="195" t="s">
        <v>119</v>
      </c>
      <c r="E7702" s="195"/>
      <c r="F7702" s="200" t="s">
        <v>10</v>
      </c>
      <c r="G7702" s="201">
        <v>8.3000000000000001E-3</v>
      </c>
      <c r="H7702" s="62">
        <v>196000</v>
      </c>
      <c r="I7702" s="203">
        <f>G7702*H7702</f>
        <v>1626.8</v>
      </c>
    </row>
    <row r="7703" spans="1:10" ht="15" customHeight="1">
      <c r="A7703" s="333"/>
      <c r="C7703" s="199">
        <v>4</v>
      </c>
      <c r="D7703" s="195" t="s">
        <v>31</v>
      </c>
      <c r="E7703" s="195"/>
      <c r="F7703" s="200" t="s">
        <v>10</v>
      </c>
      <c r="G7703" s="201">
        <v>2.8E-3</v>
      </c>
      <c r="H7703" s="62">
        <v>206000</v>
      </c>
      <c r="I7703" s="203">
        <f>G7703*H7703</f>
        <v>576.79999999999995</v>
      </c>
    </row>
    <row r="7704" spans="1:10" ht="15" customHeight="1">
      <c r="A7704" s="333"/>
      <c r="C7704" s="204" t="s">
        <v>71</v>
      </c>
      <c r="D7704" s="215"/>
      <c r="E7704" s="215"/>
      <c r="F7704" s="216"/>
      <c r="G7704" s="681"/>
      <c r="H7704" s="466"/>
      <c r="I7704" s="208">
        <f>SUM(I7700:I7703)</f>
        <v>47036.600000000006</v>
      </c>
    </row>
    <row r="7705" spans="1:10" ht="15" customHeight="1">
      <c r="A7705" s="333"/>
      <c r="C7705" s="193" t="s">
        <v>72</v>
      </c>
      <c r="D7705" s="194" t="s">
        <v>73</v>
      </c>
      <c r="E7705" s="194"/>
      <c r="F7705" s="196"/>
      <c r="G7705" s="732"/>
      <c r="H7705" s="196"/>
      <c r="I7705" s="464"/>
    </row>
    <row r="7706" spans="1:10" ht="15" customHeight="1">
      <c r="A7706" s="333"/>
      <c r="C7706" s="700" t="s">
        <v>674</v>
      </c>
      <c r="D7706" s="195" t="s">
        <v>220</v>
      </c>
      <c r="E7706" s="195"/>
      <c r="F7706" s="200" t="s">
        <v>193</v>
      </c>
      <c r="G7706" s="326">
        <v>12.5</v>
      </c>
      <c r="H7706" s="202">
        <v>1</v>
      </c>
      <c r="I7706" s="203">
        <f>G7706*H7706</f>
        <v>12.5</v>
      </c>
    </row>
    <row r="7707" spans="1:10" ht="15" customHeight="1">
      <c r="A7707" s="333"/>
      <c r="C7707" s="700" t="s">
        <v>676</v>
      </c>
      <c r="D7707" s="195" t="s">
        <v>1382</v>
      </c>
      <c r="E7707" s="195"/>
      <c r="F7707" s="200" t="s">
        <v>120</v>
      </c>
      <c r="G7707" s="326">
        <v>15.16</v>
      </c>
      <c r="H7707" s="202">
        <v>1</v>
      </c>
      <c r="I7707" s="203">
        <f>G7707*H7707</f>
        <v>15.16</v>
      </c>
    </row>
    <row r="7708" spans="1:10" ht="15" customHeight="1">
      <c r="A7708" s="333"/>
      <c r="C7708" s="700" t="s">
        <v>679</v>
      </c>
      <c r="D7708" s="213" t="s">
        <v>1405</v>
      </c>
      <c r="E7708" s="213"/>
      <c r="F7708" s="200" t="s">
        <v>79</v>
      </c>
      <c r="G7708" s="326">
        <v>0.36399999999999999</v>
      </c>
      <c r="H7708" s="202">
        <v>1</v>
      </c>
      <c r="I7708" s="203">
        <f>G7708*H7708</f>
        <v>0.36399999999999999</v>
      </c>
    </row>
    <row r="7709" spans="1:10" ht="15" customHeight="1">
      <c r="A7709" s="333"/>
      <c r="C7709" s="700" t="s">
        <v>680</v>
      </c>
      <c r="D7709" s="213" t="s">
        <v>2025</v>
      </c>
      <c r="E7709" s="213"/>
      <c r="F7709" s="200" t="s">
        <v>120</v>
      </c>
      <c r="G7709" s="326">
        <v>0.28000000000000003</v>
      </c>
      <c r="H7709" s="202">
        <v>1</v>
      </c>
      <c r="I7709" s="203">
        <f>G7709*H7709</f>
        <v>0.28000000000000003</v>
      </c>
    </row>
    <row r="7710" spans="1:10" ht="15" customHeight="1">
      <c r="A7710" s="333"/>
      <c r="C7710" s="204" t="s">
        <v>85</v>
      </c>
      <c r="D7710" s="215"/>
      <c r="E7710" s="215"/>
      <c r="F7710" s="216"/>
      <c r="G7710" s="216"/>
      <c r="H7710" s="466"/>
      <c r="I7710" s="208">
        <f>SUM(I7706:I7709)</f>
        <v>28.304000000000002</v>
      </c>
    </row>
    <row r="7711" spans="1:10" ht="15" customHeight="1">
      <c r="A7711" s="333"/>
      <c r="C7711" s="193" t="s">
        <v>86</v>
      </c>
      <c r="D7711" s="194" t="s">
        <v>87</v>
      </c>
      <c r="E7711" s="194"/>
      <c r="F7711" s="196"/>
      <c r="G7711" s="196"/>
      <c r="H7711" s="196"/>
      <c r="I7711" s="464"/>
    </row>
    <row r="7712" spans="1:10" ht="15" customHeight="1">
      <c r="A7712" s="333"/>
      <c r="B7712" s="113"/>
      <c r="C7712" s="204" t="s">
        <v>88</v>
      </c>
      <c r="D7712" s="215"/>
      <c r="E7712" s="215"/>
      <c r="F7712" s="216"/>
      <c r="G7712" s="216"/>
      <c r="H7712" s="466"/>
      <c r="I7712" s="467">
        <v>0</v>
      </c>
      <c r="J7712" s="47"/>
    </row>
    <row r="7713" spans="1:9" ht="15" customHeight="1">
      <c r="A7713" s="333"/>
      <c r="C7713" s="220" t="s">
        <v>89</v>
      </c>
      <c r="D7713" s="221" t="s">
        <v>90</v>
      </c>
      <c r="E7713" s="682"/>
      <c r="F7713" s="222"/>
      <c r="G7713" s="222"/>
      <c r="H7713" s="776"/>
      <c r="I7713" s="777">
        <f>I7712+I7710+I7704</f>
        <v>47064.904000000002</v>
      </c>
    </row>
    <row r="7714" spans="1:9" ht="15" customHeight="1">
      <c r="A7714" s="333"/>
      <c r="C7714" s="227" t="s">
        <v>91</v>
      </c>
      <c r="D7714" s="228" t="s">
        <v>977</v>
      </c>
      <c r="E7714" s="684"/>
      <c r="F7714" s="229"/>
      <c r="G7714" s="313"/>
      <c r="H7714" s="226">
        <f>$M$3</f>
        <v>0.1</v>
      </c>
      <c r="I7714" s="224">
        <f>I7713*H7714</f>
        <v>4706.4904000000006</v>
      </c>
    </row>
    <row r="7715" spans="1:9" ht="15" customHeight="1">
      <c r="A7715" s="333"/>
      <c r="C7715" s="316" t="s">
        <v>93</v>
      </c>
      <c r="D7715" s="317" t="s">
        <v>94</v>
      </c>
      <c r="E7715" s="323"/>
      <c r="F7715" s="244"/>
      <c r="G7715" s="244"/>
      <c r="H7715" s="399"/>
      <c r="I7715" s="303">
        <f>SUM(I7713:I7714)</f>
        <v>51771.394400000005</v>
      </c>
    </row>
    <row r="7716" spans="1:9" ht="15" customHeight="1">
      <c r="A7716" s="333"/>
      <c r="C7716" s="1070"/>
      <c r="D7716" s="493"/>
      <c r="E7716" s="493"/>
      <c r="F7716" s="493"/>
      <c r="G7716" s="493"/>
      <c r="H7716" s="493"/>
      <c r="I7716" s="517"/>
    </row>
    <row r="7717" spans="1:9" ht="15" customHeight="1">
      <c r="A7717" s="333"/>
      <c r="C7717" s="574" t="s">
        <v>2034</v>
      </c>
      <c r="D7717" s="1317" t="s">
        <v>2035</v>
      </c>
      <c r="E7717" s="1318"/>
      <c r="F7717" s="1318"/>
      <c r="G7717" s="1318"/>
      <c r="H7717" s="1319"/>
      <c r="I7717" s="188">
        <f>ROUNDDOWN(I7735,-2)</f>
        <v>51700</v>
      </c>
    </row>
    <row r="7718" spans="1:9" ht="15" customHeight="1">
      <c r="A7718" s="333"/>
      <c r="C7718" s="189" t="s">
        <v>65</v>
      </c>
      <c r="D7718" s="190" t="s">
        <v>66</v>
      </c>
      <c r="E7718" s="190"/>
      <c r="F7718" s="190" t="s">
        <v>669</v>
      </c>
      <c r="G7718" s="190" t="s">
        <v>67</v>
      </c>
      <c r="H7718" s="190" t="s">
        <v>670</v>
      </c>
      <c r="I7718" s="482" t="s">
        <v>671</v>
      </c>
    </row>
    <row r="7719" spans="1:9" ht="15" customHeight="1">
      <c r="A7719" s="333"/>
      <c r="C7719" s="193" t="s">
        <v>69</v>
      </c>
      <c r="D7719" s="194" t="s">
        <v>672</v>
      </c>
      <c r="E7719" s="194"/>
      <c r="F7719" s="717"/>
      <c r="G7719" s="717"/>
      <c r="H7719" s="717"/>
      <c r="I7719" s="591"/>
    </row>
    <row r="7720" spans="1:9" ht="15" customHeight="1">
      <c r="A7720" s="333"/>
      <c r="C7720" s="199">
        <v>1</v>
      </c>
      <c r="D7720" s="195" t="s">
        <v>8</v>
      </c>
      <c r="E7720" s="195"/>
      <c r="F7720" s="200" t="s">
        <v>10</v>
      </c>
      <c r="G7720" s="201">
        <v>0.16669999999999999</v>
      </c>
      <c r="H7720" s="62">
        <v>176000</v>
      </c>
      <c r="I7720" s="203">
        <f>G7720*H7720</f>
        <v>29339.199999999997</v>
      </c>
    </row>
    <row r="7721" spans="1:9" ht="15" customHeight="1">
      <c r="A7721" s="333"/>
      <c r="C7721" s="199">
        <v>2</v>
      </c>
      <c r="D7721" s="195" t="s">
        <v>106</v>
      </c>
      <c r="E7721" s="195"/>
      <c r="F7721" s="200" t="s">
        <v>10</v>
      </c>
      <c r="G7721" s="201">
        <v>8.3299999999999999E-2</v>
      </c>
      <c r="H7721" s="62">
        <v>186000</v>
      </c>
      <c r="I7721" s="203">
        <f>G7721*H7721</f>
        <v>15493.8</v>
      </c>
    </row>
    <row r="7722" spans="1:9" ht="15" customHeight="1">
      <c r="A7722" s="333"/>
      <c r="C7722" s="199">
        <v>3</v>
      </c>
      <c r="D7722" s="195" t="s">
        <v>119</v>
      </c>
      <c r="E7722" s="195"/>
      <c r="F7722" s="200" t="s">
        <v>10</v>
      </c>
      <c r="G7722" s="201">
        <v>8.3000000000000001E-3</v>
      </c>
      <c r="H7722" s="62">
        <v>196000</v>
      </c>
      <c r="I7722" s="203">
        <f>G7722*H7722</f>
        <v>1626.8</v>
      </c>
    </row>
    <row r="7723" spans="1:9" ht="15" customHeight="1">
      <c r="A7723" s="333"/>
      <c r="C7723" s="199">
        <v>4</v>
      </c>
      <c r="D7723" s="195" t="s">
        <v>31</v>
      </c>
      <c r="E7723" s="195"/>
      <c r="F7723" s="200" t="s">
        <v>10</v>
      </c>
      <c r="G7723" s="201">
        <v>2.8E-3</v>
      </c>
      <c r="H7723" s="62">
        <v>206000</v>
      </c>
      <c r="I7723" s="203">
        <f>G7723*H7723</f>
        <v>576.79999999999995</v>
      </c>
    </row>
    <row r="7724" spans="1:9" ht="15" customHeight="1">
      <c r="A7724" s="333"/>
      <c r="C7724" s="204" t="s">
        <v>71</v>
      </c>
      <c r="D7724" s="215"/>
      <c r="E7724" s="215"/>
      <c r="F7724" s="216"/>
      <c r="G7724" s="216"/>
      <c r="H7724" s="466"/>
      <c r="I7724" s="208">
        <f>SUM(I7720:I7723)</f>
        <v>47036.600000000006</v>
      </c>
    </row>
    <row r="7725" spans="1:9" ht="15" customHeight="1">
      <c r="A7725" s="333"/>
      <c r="C7725" s="193" t="s">
        <v>72</v>
      </c>
      <c r="D7725" s="194" t="s">
        <v>73</v>
      </c>
      <c r="E7725" s="194"/>
      <c r="F7725" s="196"/>
      <c r="G7725" s="196"/>
      <c r="H7725" s="196"/>
      <c r="I7725" s="464"/>
    </row>
    <row r="7726" spans="1:9" ht="15" customHeight="1">
      <c r="A7726" s="333"/>
      <c r="C7726" s="1116" t="s">
        <v>674</v>
      </c>
      <c r="D7726" s="194" t="s">
        <v>220</v>
      </c>
      <c r="E7726" s="194"/>
      <c r="F7726" s="200" t="s">
        <v>193</v>
      </c>
      <c r="G7726" s="674">
        <v>12.5</v>
      </c>
      <c r="H7726" s="202">
        <v>1</v>
      </c>
      <c r="I7726" s="203">
        <f>G7726*H7726</f>
        <v>12.5</v>
      </c>
    </row>
    <row r="7727" spans="1:9" ht="15" customHeight="1">
      <c r="A7727" s="333"/>
      <c r="C7727" s="700" t="s">
        <v>676</v>
      </c>
      <c r="D7727" s="195" t="s">
        <v>1382</v>
      </c>
      <c r="E7727" s="195"/>
      <c r="F7727" s="200" t="s">
        <v>120</v>
      </c>
      <c r="G7727" s="674">
        <v>12.13</v>
      </c>
      <c r="H7727" s="202">
        <v>1</v>
      </c>
      <c r="I7727" s="203">
        <f>G7727*H7727</f>
        <v>12.13</v>
      </c>
    </row>
    <row r="7728" spans="1:9" ht="15" customHeight="1">
      <c r="A7728" s="333"/>
      <c r="C7728" s="700" t="s">
        <v>679</v>
      </c>
      <c r="D7728" s="213" t="s">
        <v>1405</v>
      </c>
      <c r="E7728" s="213"/>
      <c r="F7728" s="200" t="s">
        <v>79</v>
      </c>
      <c r="G7728" s="326">
        <v>0.38800000000000001</v>
      </c>
      <c r="H7728" s="202">
        <v>1</v>
      </c>
      <c r="I7728" s="203">
        <f>G7728*H7728</f>
        <v>0.38800000000000001</v>
      </c>
    </row>
    <row r="7729" spans="1:10" ht="15" customHeight="1">
      <c r="A7729" s="333"/>
      <c r="C7729" s="700" t="s">
        <v>680</v>
      </c>
      <c r="D7729" s="213" t="s">
        <v>2025</v>
      </c>
      <c r="E7729" s="213"/>
      <c r="F7729" s="200" t="s">
        <v>120</v>
      </c>
      <c r="G7729" s="326">
        <v>0.28000000000000003</v>
      </c>
      <c r="H7729" s="202">
        <v>1</v>
      </c>
      <c r="I7729" s="203">
        <f>G7729*H7729</f>
        <v>0.28000000000000003</v>
      </c>
    </row>
    <row r="7730" spans="1:10" ht="15" customHeight="1">
      <c r="A7730" s="333"/>
      <c r="B7730" s="113"/>
      <c r="C7730" s="204" t="s">
        <v>85</v>
      </c>
      <c r="D7730" s="215"/>
      <c r="E7730" s="215"/>
      <c r="F7730" s="216"/>
      <c r="G7730" s="216"/>
      <c r="H7730" s="466"/>
      <c r="I7730" s="208">
        <f>SUM(I7726:I7729)</f>
        <v>25.298000000000005</v>
      </c>
      <c r="J7730" s="47"/>
    </row>
    <row r="7731" spans="1:10" ht="15" customHeight="1">
      <c r="A7731" s="333"/>
      <c r="C7731" s="676" t="s">
        <v>86</v>
      </c>
      <c r="D7731" s="194" t="s">
        <v>87</v>
      </c>
      <c r="E7731" s="194"/>
      <c r="F7731" s="196"/>
      <c r="G7731" s="196"/>
      <c r="H7731" s="196"/>
      <c r="I7731" s="464"/>
    </row>
    <row r="7732" spans="1:10" ht="15" customHeight="1">
      <c r="A7732" s="333"/>
      <c r="C7732" s="204" t="s">
        <v>88</v>
      </c>
      <c r="D7732" s="215"/>
      <c r="E7732" s="215"/>
      <c r="F7732" s="216"/>
      <c r="G7732" s="216"/>
      <c r="H7732" s="466"/>
      <c r="I7732" s="467">
        <v>0</v>
      </c>
    </row>
    <row r="7733" spans="1:10" ht="15" customHeight="1">
      <c r="A7733" s="333"/>
      <c r="C7733" s="220" t="s">
        <v>89</v>
      </c>
      <c r="D7733" s="221" t="s">
        <v>90</v>
      </c>
      <c r="E7733" s="682"/>
      <c r="F7733" s="222"/>
      <c r="G7733" s="222"/>
      <c r="H7733" s="776"/>
      <c r="I7733" s="777">
        <f>I7732+I7730+I7724</f>
        <v>47061.898000000008</v>
      </c>
    </row>
    <row r="7734" spans="1:10" ht="15" customHeight="1">
      <c r="A7734" s="333"/>
      <c r="C7734" s="227" t="s">
        <v>91</v>
      </c>
      <c r="D7734" s="228" t="s">
        <v>977</v>
      </c>
      <c r="E7734" s="684"/>
      <c r="F7734" s="229"/>
      <c r="G7734" s="313"/>
      <c r="H7734" s="226">
        <f>$M$3</f>
        <v>0.1</v>
      </c>
      <c r="I7734" s="224">
        <f>I7733*H7734</f>
        <v>4706.189800000001</v>
      </c>
    </row>
    <row r="7735" spans="1:10" ht="15" customHeight="1">
      <c r="A7735" s="333"/>
      <c r="C7735" s="316" t="s">
        <v>93</v>
      </c>
      <c r="D7735" s="317" t="s">
        <v>94</v>
      </c>
      <c r="E7735" s="323"/>
      <c r="F7735" s="244"/>
      <c r="G7735" s="244"/>
      <c r="H7735" s="399"/>
      <c r="I7735" s="303">
        <f>SUM(I7733:I7734)</f>
        <v>51768.087800000008</v>
      </c>
    </row>
    <row r="7736" spans="1:10" ht="15" customHeight="1">
      <c r="A7736" s="333"/>
      <c r="C7736" s="1070"/>
      <c r="D7736" s="493"/>
      <c r="E7736" s="493"/>
      <c r="F7736" s="493"/>
      <c r="G7736" s="493"/>
      <c r="H7736" s="493"/>
      <c r="I7736" s="517"/>
    </row>
    <row r="7737" spans="1:10" ht="15" customHeight="1">
      <c r="A7737" s="333"/>
      <c r="C7737" s="1105" t="s">
        <v>2036</v>
      </c>
      <c r="D7737" s="492" t="s">
        <v>2037</v>
      </c>
      <c r="E7737" s="492"/>
      <c r="F7737" s="493"/>
      <c r="G7737" s="493"/>
      <c r="H7737" s="493"/>
      <c r="I7737" s="517"/>
    </row>
    <row r="7738" spans="1:10" ht="25.75" customHeight="1">
      <c r="A7738" s="333"/>
      <c r="C7738" s="1089" t="s">
        <v>2038</v>
      </c>
      <c r="D7738" s="1317" t="s">
        <v>2039</v>
      </c>
      <c r="E7738" s="1318"/>
      <c r="F7738" s="1318"/>
      <c r="G7738" s="1318"/>
      <c r="H7738" s="1319"/>
      <c r="I7738" s="188">
        <f>ROUNDDOWN(I7755,-2)</f>
        <v>897100</v>
      </c>
    </row>
    <row r="7739" spans="1:10" ht="15" customHeight="1">
      <c r="A7739" s="333"/>
      <c r="C7739" s="189" t="s">
        <v>65</v>
      </c>
      <c r="D7739" s="190" t="s">
        <v>66</v>
      </c>
      <c r="E7739" s="190"/>
      <c r="F7739" s="190" t="s">
        <v>669</v>
      </c>
      <c r="G7739" s="190" t="s">
        <v>67</v>
      </c>
      <c r="H7739" s="190" t="s">
        <v>670</v>
      </c>
      <c r="I7739" s="482" t="s">
        <v>671</v>
      </c>
    </row>
    <row r="7740" spans="1:10" ht="15" customHeight="1">
      <c r="A7740" s="333"/>
      <c r="C7740" s="193" t="s">
        <v>69</v>
      </c>
      <c r="D7740" s="194" t="s">
        <v>672</v>
      </c>
      <c r="E7740" s="194"/>
      <c r="F7740" s="717"/>
      <c r="G7740" s="717"/>
      <c r="H7740" s="717"/>
      <c r="I7740" s="591"/>
    </row>
    <row r="7741" spans="1:10" ht="15" customHeight="1">
      <c r="A7741" s="333"/>
      <c r="C7741" s="199">
        <v>1</v>
      </c>
      <c r="D7741" s="195" t="s">
        <v>8</v>
      </c>
      <c r="E7741" s="195"/>
      <c r="F7741" s="200" t="s">
        <v>10</v>
      </c>
      <c r="G7741" s="201">
        <v>0.2</v>
      </c>
      <c r="H7741" s="62">
        <v>176000</v>
      </c>
      <c r="I7741" s="203">
        <f>G7741*H7741</f>
        <v>35200</v>
      </c>
    </row>
    <row r="7742" spans="1:10" ht="15" customHeight="1">
      <c r="A7742" s="333"/>
      <c r="C7742" s="199">
        <v>2</v>
      </c>
      <c r="D7742" s="195" t="s">
        <v>106</v>
      </c>
      <c r="E7742" s="195"/>
      <c r="F7742" s="200" t="s">
        <v>10</v>
      </c>
      <c r="G7742" s="201">
        <v>0.1</v>
      </c>
      <c r="H7742" s="62">
        <v>186000</v>
      </c>
      <c r="I7742" s="203">
        <f>G7742*H7742</f>
        <v>18600</v>
      </c>
    </row>
    <row r="7743" spans="1:10" ht="15" customHeight="1">
      <c r="A7743" s="333"/>
      <c r="C7743" s="199">
        <v>3</v>
      </c>
      <c r="D7743" s="195" t="s">
        <v>119</v>
      </c>
      <c r="E7743" s="195"/>
      <c r="F7743" s="200" t="s">
        <v>10</v>
      </c>
      <c r="G7743" s="201">
        <v>0.01</v>
      </c>
      <c r="H7743" s="62">
        <v>196000</v>
      </c>
      <c r="I7743" s="203">
        <f>G7743*H7743</f>
        <v>1960</v>
      </c>
    </row>
    <row r="7744" spans="1:10" ht="15" customHeight="1">
      <c r="A7744" s="333"/>
      <c r="C7744" s="199">
        <v>4</v>
      </c>
      <c r="D7744" s="195" t="s">
        <v>31</v>
      </c>
      <c r="E7744" s="195"/>
      <c r="F7744" s="200" t="s">
        <v>10</v>
      </c>
      <c r="G7744" s="201">
        <v>3.3E-3</v>
      </c>
      <c r="H7744" s="62">
        <v>206000</v>
      </c>
      <c r="I7744" s="203">
        <f>G7744*H7744</f>
        <v>679.8</v>
      </c>
    </row>
    <row r="7745" spans="1:10" ht="15" customHeight="1">
      <c r="A7745" s="333"/>
      <c r="C7745" s="204" t="s">
        <v>71</v>
      </c>
      <c r="D7745" s="215"/>
      <c r="E7745" s="215"/>
      <c r="F7745" s="216"/>
      <c r="G7745" s="681"/>
      <c r="H7745" s="1117"/>
      <c r="I7745" s="208">
        <f>SUM(I7741:I7744)</f>
        <v>56439.8</v>
      </c>
    </row>
    <row r="7746" spans="1:10" ht="15" customHeight="1">
      <c r="A7746" s="333"/>
      <c r="C7746" s="193" t="s">
        <v>72</v>
      </c>
      <c r="D7746" s="194" t="s">
        <v>73</v>
      </c>
      <c r="E7746" s="194"/>
      <c r="F7746" s="196"/>
      <c r="G7746" s="732"/>
      <c r="H7746" s="732"/>
      <c r="I7746" s="464"/>
    </row>
    <row r="7747" spans="1:10" ht="15" customHeight="1">
      <c r="A7747" s="333"/>
      <c r="C7747" s="199">
        <v>1</v>
      </c>
      <c r="D7747" s="195" t="s">
        <v>221</v>
      </c>
      <c r="E7747" s="195"/>
      <c r="F7747" s="200" t="s">
        <v>193</v>
      </c>
      <c r="G7747" s="326">
        <v>36.46</v>
      </c>
      <c r="H7747" s="202">
        <f>BAHAN!$G$42</f>
        <v>20000</v>
      </c>
      <c r="I7747" s="203">
        <f>G7747*H7747</f>
        <v>729200</v>
      </c>
    </row>
    <row r="7748" spans="1:10" ht="15" customHeight="1">
      <c r="A7748" s="333"/>
      <c r="B7748" s="113"/>
      <c r="C7748" s="199">
        <v>2</v>
      </c>
      <c r="D7748" s="195" t="s">
        <v>1382</v>
      </c>
      <c r="E7748" s="195"/>
      <c r="F7748" s="200" t="s">
        <v>120</v>
      </c>
      <c r="G7748" s="326">
        <v>14</v>
      </c>
      <c r="H7748" s="202">
        <f>BAHAN!$G$449</f>
        <v>1820</v>
      </c>
      <c r="I7748" s="203">
        <f>G7748*H7748</f>
        <v>25480</v>
      </c>
      <c r="J7748" s="47"/>
    </row>
    <row r="7749" spans="1:10" ht="15" customHeight="1">
      <c r="A7749" s="333"/>
      <c r="C7749" s="199">
        <v>3</v>
      </c>
      <c r="D7749" s="213" t="s">
        <v>1405</v>
      </c>
      <c r="E7749" s="213"/>
      <c r="F7749" s="200" t="s">
        <v>79</v>
      </c>
      <c r="G7749" s="201">
        <v>3.2000000000000001E-2</v>
      </c>
      <c r="H7749" s="202">
        <f>BAHAN!$G$261</f>
        <v>139100</v>
      </c>
      <c r="I7749" s="203">
        <f>G7749*H7749</f>
        <v>4451.2</v>
      </c>
    </row>
    <row r="7750" spans="1:10" ht="15" customHeight="1">
      <c r="A7750" s="333"/>
      <c r="C7750" s="204" t="s">
        <v>85</v>
      </c>
      <c r="D7750" s="215"/>
      <c r="E7750" s="215"/>
      <c r="F7750" s="216"/>
      <c r="G7750" s="216"/>
      <c r="H7750" s="466"/>
      <c r="I7750" s="208">
        <f>SUM(I7747:I7749)</f>
        <v>759131.2</v>
      </c>
    </row>
    <row r="7751" spans="1:10" ht="15" customHeight="1">
      <c r="A7751" s="333"/>
      <c r="C7751" s="193" t="s">
        <v>86</v>
      </c>
      <c r="D7751" s="194" t="s">
        <v>87</v>
      </c>
      <c r="E7751" s="194"/>
      <c r="F7751" s="196"/>
      <c r="G7751" s="196"/>
      <c r="H7751" s="196"/>
      <c r="I7751" s="464"/>
    </row>
    <row r="7752" spans="1:10" ht="15" customHeight="1">
      <c r="A7752" s="333"/>
      <c r="C7752" s="204" t="s">
        <v>88</v>
      </c>
      <c r="D7752" s="215"/>
      <c r="E7752" s="215"/>
      <c r="F7752" s="216"/>
      <c r="G7752" s="216"/>
      <c r="H7752" s="466"/>
      <c r="I7752" s="467">
        <v>0</v>
      </c>
    </row>
    <row r="7753" spans="1:10" ht="15" customHeight="1">
      <c r="A7753" s="333"/>
      <c r="C7753" s="220" t="s">
        <v>89</v>
      </c>
      <c r="D7753" s="221" t="s">
        <v>90</v>
      </c>
      <c r="E7753" s="682"/>
      <c r="F7753" s="222"/>
      <c r="G7753" s="222"/>
      <c r="H7753" s="776"/>
      <c r="I7753" s="777">
        <f>I7752+I7750+I7745</f>
        <v>815571</v>
      </c>
    </row>
    <row r="7754" spans="1:10" ht="15" customHeight="1">
      <c r="A7754" s="333"/>
      <c r="C7754" s="227" t="s">
        <v>91</v>
      </c>
      <c r="D7754" s="228" t="s">
        <v>977</v>
      </c>
      <c r="E7754" s="684"/>
      <c r="F7754" s="229"/>
      <c r="G7754" s="313"/>
      <c r="H7754" s="226">
        <f>$M$3</f>
        <v>0.1</v>
      </c>
      <c r="I7754" s="224">
        <f>I7753*H7754</f>
        <v>81557.100000000006</v>
      </c>
    </row>
    <row r="7755" spans="1:10" ht="15" customHeight="1">
      <c r="A7755" s="333"/>
      <c r="C7755" s="316" t="s">
        <v>93</v>
      </c>
      <c r="D7755" s="317" t="s">
        <v>94</v>
      </c>
      <c r="E7755" s="323"/>
      <c r="F7755" s="244"/>
      <c r="G7755" s="244"/>
      <c r="H7755" s="399"/>
      <c r="I7755" s="303">
        <f>SUM(I7753:I7754)</f>
        <v>897128.1</v>
      </c>
    </row>
    <row r="7756" spans="1:10" ht="15" customHeight="1">
      <c r="A7756" s="333"/>
      <c r="C7756" s="1118"/>
      <c r="D7756" s="1344"/>
      <c r="E7756" s="1344"/>
      <c r="F7756" s="1344"/>
      <c r="G7756" s="1119"/>
      <c r="H7756" s="1119"/>
      <c r="I7756" s="1120"/>
    </row>
    <row r="7757" spans="1:10" ht="30" customHeight="1">
      <c r="A7757" s="333"/>
      <c r="C7757" s="1089" t="s">
        <v>2040</v>
      </c>
      <c r="D7757" s="1317" t="s">
        <v>2041</v>
      </c>
      <c r="E7757" s="1318"/>
      <c r="F7757" s="1318"/>
      <c r="G7757" s="1318"/>
      <c r="H7757" s="1319"/>
      <c r="I7757" s="188">
        <f>ROUNDDOWN(I7774,-2)</f>
        <v>891500</v>
      </c>
    </row>
    <row r="7758" spans="1:10" ht="15" customHeight="1">
      <c r="A7758" s="333"/>
      <c r="C7758" s="189" t="s">
        <v>65</v>
      </c>
      <c r="D7758" s="190" t="s">
        <v>66</v>
      </c>
      <c r="E7758" s="190"/>
      <c r="F7758" s="190" t="s">
        <v>669</v>
      </c>
      <c r="G7758" s="190" t="s">
        <v>67</v>
      </c>
      <c r="H7758" s="190" t="s">
        <v>670</v>
      </c>
      <c r="I7758" s="482" t="s">
        <v>671</v>
      </c>
    </row>
    <row r="7759" spans="1:10" ht="15" customHeight="1">
      <c r="A7759" s="333"/>
      <c r="C7759" s="193" t="s">
        <v>69</v>
      </c>
      <c r="D7759" s="194" t="s">
        <v>672</v>
      </c>
      <c r="E7759" s="194"/>
      <c r="F7759" s="717"/>
      <c r="G7759" s="717"/>
      <c r="H7759" s="717"/>
      <c r="I7759" s="591"/>
    </row>
    <row r="7760" spans="1:10" ht="15" customHeight="1">
      <c r="A7760" s="333"/>
      <c r="C7760" s="199">
        <v>1</v>
      </c>
      <c r="D7760" s="195" t="s">
        <v>8</v>
      </c>
      <c r="E7760" s="195"/>
      <c r="F7760" s="200" t="s">
        <v>10</v>
      </c>
      <c r="G7760" s="201">
        <v>0.2</v>
      </c>
      <c r="H7760" s="62">
        <v>176000</v>
      </c>
      <c r="I7760" s="203">
        <f>G7760*H7760</f>
        <v>35200</v>
      </c>
    </row>
    <row r="7761" spans="1:10" ht="15" customHeight="1">
      <c r="A7761" s="333"/>
      <c r="C7761" s="199">
        <v>2</v>
      </c>
      <c r="D7761" s="195" t="s">
        <v>106</v>
      </c>
      <c r="E7761" s="195"/>
      <c r="F7761" s="200" t="s">
        <v>10</v>
      </c>
      <c r="G7761" s="201">
        <v>0.1</v>
      </c>
      <c r="H7761" s="62">
        <v>186000</v>
      </c>
      <c r="I7761" s="203">
        <f>G7761*H7761</f>
        <v>18600</v>
      </c>
    </row>
    <row r="7762" spans="1:10" ht="15" customHeight="1">
      <c r="A7762" s="333"/>
      <c r="C7762" s="199">
        <v>3</v>
      </c>
      <c r="D7762" s="195" t="s">
        <v>119</v>
      </c>
      <c r="E7762" s="195"/>
      <c r="F7762" s="200" t="s">
        <v>10</v>
      </c>
      <c r="G7762" s="201">
        <v>0.01</v>
      </c>
      <c r="H7762" s="62">
        <v>196000</v>
      </c>
      <c r="I7762" s="203">
        <f>G7762*H7762</f>
        <v>1960</v>
      </c>
    </row>
    <row r="7763" spans="1:10" ht="15" customHeight="1">
      <c r="A7763" s="333"/>
      <c r="C7763" s="199">
        <v>4</v>
      </c>
      <c r="D7763" s="195" t="s">
        <v>31</v>
      </c>
      <c r="E7763" s="195"/>
      <c r="F7763" s="200" t="s">
        <v>10</v>
      </c>
      <c r="G7763" s="201">
        <v>3.3E-3</v>
      </c>
      <c r="H7763" s="62">
        <v>206000</v>
      </c>
      <c r="I7763" s="203">
        <f>G7763*H7763</f>
        <v>679.8</v>
      </c>
    </row>
    <row r="7764" spans="1:10" ht="15" customHeight="1">
      <c r="A7764" s="333"/>
      <c r="C7764" s="204" t="s">
        <v>71</v>
      </c>
      <c r="D7764" s="215"/>
      <c r="E7764" s="215"/>
      <c r="F7764" s="216"/>
      <c r="G7764" s="681"/>
      <c r="H7764" s="466"/>
      <c r="I7764" s="208">
        <f>SUM(I7760:I7763)</f>
        <v>56439.8</v>
      </c>
    </row>
    <row r="7765" spans="1:10" ht="15" customHeight="1">
      <c r="A7765" s="333"/>
      <c r="C7765" s="193" t="s">
        <v>72</v>
      </c>
      <c r="D7765" s="194" t="s">
        <v>73</v>
      </c>
      <c r="E7765" s="194"/>
      <c r="F7765" s="196"/>
      <c r="G7765" s="732"/>
      <c r="H7765" s="196"/>
      <c r="I7765" s="464"/>
    </row>
    <row r="7766" spans="1:10" ht="15" customHeight="1">
      <c r="A7766" s="333"/>
      <c r="B7766" s="113"/>
      <c r="C7766" s="199">
        <v>1</v>
      </c>
      <c r="D7766" s="195" t="s">
        <v>221</v>
      </c>
      <c r="E7766" s="195"/>
      <c r="F7766" s="200" t="s">
        <v>193</v>
      </c>
      <c r="G7766" s="326">
        <v>36.46</v>
      </c>
      <c r="H7766" s="202">
        <f>BAHAN!$G$42</f>
        <v>20000</v>
      </c>
      <c r="I7766" s="203">
        <f>G7766*H7766</f>
        <v>729200</v>
      </c>
      <c r="J7766" s="47"/>
    </row>
    <row r="7767" spans="1:10" ht="15" customHeight="1">
      <c r="A7767" s="333"/>
      <c r="C7767" s="199">
        <v>2</v>
      </c>
      <c r="D7767" s="195" t="s">
        <v>1382</v>
      </c>
      <c r="E7767" s="195"/>
      <c r="F7767" s="200" t="s">
        <v>120</v>
      </c>
      <c r="G7767" s="326">
        <v>11</v>
      </c>
      <c r="H7767" s="202">
        <f>BAHAN!$G$449</f>
        <v>1820</v>
      </c>
      <c r="I7767" s="203">
        <f>G7767*H7767</f>
        <v>20020</v>
      </c>
    </row>
    <row r="7768" spans="1:10" ht="15" customHeight="1">
      <c r="A7768" s="333"/>
      <c r="C7768" s="199">
        <v>3</v>
      </c>
      <c r="D7768" s="213" t="s">
        <v>1405</v>
      </c>
      <c r="E7768" s="213"/>
      <c r="F7768" s="200" t="s">
        <v>79</v>
      </c>
      <c r="G7768" s="326">
        <v>3.5000000000000003E-2</v>
      </c>
      <c r="H7768" s="202">
        <f>BAHAN!$G$261</f>
        <v>139100</v>
      </c>
      <c r="I7768" s="203">
        <f>G7768*H7768</f>
        <v>4868.5000000000009</v>
      </c>
    </row>
    <row r="7769" spans="1:10" ht="15" customHeight="1">
      <c r="A7769" s="333"/>
      <c r="C7769" s="204" t="s">
        <v>85</v>
      </c>
      <c r="D7769" s="215"/>
      <c r="E7769" s="215"/>
      <c r="F7769" s="216"/>
      <c r="G7769" s="216"/>
      <c r="H7769" s="466"/>
      <c r="I7769" s="208">
        <f>SUM(I7766:I7768)</f>
        <v>754088.5</v>
      </c>
    </row>
    <row r="7770" spans="1:10" ht="15" customHeight="1">
      <c r="A7770" s="333"/>
      <c r="C7770" s="193" t="s">
        <v>86</v>
      </c>
      <c r="D7770" s="194" t="s">
        <v>87</v>
      </c>
      <c r="E7770" s="194"/>
      <c r="F7770" s="196"/>
      <c r="G7770" s="196"/>
      <c r="H7770" s="196"/>
      <c r="I7770" s="464"/>
    </row>
    <row r="7771" spans="1:10" ht="15" customHeight="1">
      <c r="A7771" s="333"/>
      <c r="C7771" s="204" t="s">
        <v>88</v>
      </c>
      <c r="D7771" s="215"/>
      <c r="E7771" s="215"/>
      <c r="F7771" s="216"/>
      <c r="G7771" s="216"/>
      <c r="H7771" s="466"/>
      <c r="I7771" s="467">
        <v>0</v>
      </c>
    </row>
    <row r="7772" spans="1:10" ht="15" customHeight="1">
      <c r="A7772" s="333"/>
      <c r="C7772" s="220" t="s">
        <v>89</v>
      </c>
      <c r="D7772" s="221" t="s">
        <v>90</v>
      </c>
      <c r="E7772" s="682"/>
      <c r="F7772" s="222"/>
      <c r="G7772" s="222"/>
      <c r="H7772" s="776"/>
      <c r="I7772" s="777">
        <f>I7771+I7769+I7764</f>
        <v>810528.3</v>
      </c>
    </row>
    <row r="7773" spans="1:10" ht="15" customHeight="1">
      <c r="A7773" s="333"/>
      <c r="C7773" s="227" t="s">
        <v>91</v>
      </c>
      <c r="D7773" s="228" t="s">
        <v>977</v>
      </c>
      <c r="E7773" s="684"/>
      <c r="F7773" s="229"/>
      <c r="G7773" s="313"/>
      <c r="H7773" s="226">
        <f>$M$3</f>
        <v>0.1</v>
      </c>
      <c r="I7773" s="224">
        <f>I7772*H7773</f>
        <v>81052.830000000016</v>
      </c>
    </row>
    <row r="7774" spans="1:10" ht="15" customHeight="1">
      <c r="A7774" s="333"/>
      <c r="C7774" s="316" t="s">
        <v>93</v>
      </c>
      <c r="D7774" s="317" t="s">
        <v>94</v>
      </c>
      <c r="E7774" s="323"/>
      <c r="F7774" s="244"/>
      <c r="G7774" s="244"/>
      <c r="H7774" s="399"/>
      <c r="I7774" s="303">
        <f>SUM(I7772:I7773)</f>
        <v>891581.13000000012</v>
      </c>
    </row>
    <row r="7775" spans="1:10" ht="15" customHeight="1">
      <c r="A7775" s="333"/>
      <c r="C7775" s="1118"/>
      <c r="D7775" s="1344"/>
      <c r="E7775" s="1344"/>
      <c r="F7775" s="1344"/>
      <c r="G7775" s="1119"/>
      <c r="H7775" s="1119"/>
      <c r="I7775" s="1120"/>
    </row>
    <row r="7776" spans="1:10" ht="25.25" customHeight="1">
      <c r="A7776" s="333"/>
      <c r="C7776" s="1089" t="s">
        <v>2042</v>
      </c>
      <c r="D7776" s="1317" t="s">
        <v>2043</v>
      </c>
      <c r="E7776" s="1318"/>
      <c r="F7776" s="1318"/>
      <c r="G7776" s="1318"/>
      <c r="H7776" s="1319"/>
      <c r="I7776" s="188">
        <f>ROUNDDOWN(I7793,-2)</f>
        <v>312900</v>
      </c>
    </row>
    <row r="7777" spans="1:10" ht="15" customHeight="1">
      <c r="A7777" s="333"/>
      <c r="C7777" s="189" t="s">
        <v>65</v>
      </c>
      <c r="D7777" s="190" t="s">
        <v>66</v>
      </c>
      <c r="E7777" s="190"/>
      <c r="F7777" s="190" t="s">
        <v>669</v>
      </c>
      <c r="G7777" s="190" t="s">
        <v>67</v>
      </c>
      <c r="H7777" s="190" t="s">
        <v>670</v>
      </c>
      <c r="I7777" s="482" t="s">
        <v>671</v>
      </c>
    </row>
    <row r="7778" spans="1:10" ht="15" customHeight="1">
      <c r="A7778" s="333"/>
      <c r="C7778" s="193" t="s">
        <v>69</v>
      </c>
      <c r="D7778" s="194" t="s">
        <v>672</v>
      </c>
      <c r="E7778" s="194"/>
      <c r="F7778" s="717"/>
      <c r="G7778" s="717"/>
      <c r="H7778" s="1121"/>
      <c r="I7778" s="591"/>
    </row>
    <row r="7779" spans="1:10" ht="15" customHeight="1">
      <c r="A7779" s="333"/>
      <c r="C7779" s="199">
        <v>1</v>
      </c>
      <c r="D7779" s="195" t="s">
        <v>8</v>
      </c>
      <c r="E7779" s="195"/>
      <c r="F7779" s="200" t="s">
        <v>10</v>
      </c>
      <c r="G7779" s="326">
        <v>0.3</v>
      </c>
      <c r="H7779" s="62">
        <v>176000</v>
      </c>
      <c r="I7779" s="203">
        <f>G7779*H7779</f>
        <v>52800</v>
      </c>
    </row>
    <row r="7780" spans="1:10" ht="15" customHeight="1">
      <c r="A7780" s="333"/>
      <c r="C7780" s="199">
        <v>2</v>
      </c>
      <c r="D7780" s="195" t="s">
        <v>106</v>
      </c>
      <c r="E7780" s="195"/>
      <c r="F7780" s="200" t="s">
        <v>10</v>
      </c>
      <c r="G7780" s="326">
        <v>0.15</v>
      </c>
      <c r="H7780" s="62">
        <v>186000</v>
      </c>
      <c r="I7780" s="203">
        <f>G7780*H7780</f>
        <v>27900</v>
      </c>
    </row>
    <row r="7781" spans="1:10" ht="15" customHeight="1">
      <c r="A7781" s="333"/>
      <c r="C7781" s="199">
        <v>3</v>
      </c>
      <c r="D7781" s="195" t="s">
        <v>119</v>
      </c>
      <c r="E7781" s="195"/>
      <c r="F7781" s="200" t="s">
        <v>10</v>
      </c>
      <c r="G7781" s="326">
        <v>1.4999999999999999E-2</v>
      </c>
      <c r="H7781" s="62">
        <v>196000</v>
      </c>
      <c r="I7781" s="203">
        <f>G7781*H7781</f>
        <v>2940</v>
      </c>
    </row>
    <row r="7782" spans="1:10" ht="15" customHeight="1">
      <c r="A7782" s="333"/>
      <c r="C7782" s="199">
        <v>4</v>
      </c>
      <c r="D7782" s="195" t="s">
        <v>31</v>
      </c>
      <c r="E7782" s="195"/>
      <c r="F7782" s="200" t="s">
        <v>10</v>
      </c>
      <c r="G7782" s="326">
        <v>5.0000000000000001E-3</v>
      </c>
      <c r="H7782" s="62">
        <v>206000</v>
      </c>
      <c r="I7782" s="203">
        <f>G7782*H7782</f>
        <v>1030</v>
      </c>
    </row>
    <row r="7783" spans="1:10" ht="15" customHeight="1">
      <c r="A7783" s="333"/>
      <c r="C7783" s="204" t="s">
        <v>71</v>
      </c>
      <c r="D7783" s="215"/>
      <c r="E7783" s="215"/>
      <c r="F7783" s="216"/>
      <c r="G7783" s="681"/>
      <c r="H7783" s="466"/>
      <c r="I7783" s="208">
        <f>SUM(I7779:I7782)</f>
        <v>84670</v>
      </c>
    </row>
    <row r="7784" spans="1:10" ht="15" customHeight="1">
      <c r="A7784" s="333"/>
      <c r="B7784" s="113"/>
      <c r="C7784" s="193" t="s">
        <v>72</v>
      </c>
      <c r="D7784" s="194" t="s">
        <v>73</v>
      </c>
      <c r="E7784" s="194"/>
      <c r="F7784" s="196"/>
      <c r="G7784" s="732"/>
      <c r="H7784" s="196"/>
      <c r="I7784" s="464"/>
      <c r="J7784" s="47"/>
    </row>
    <row r="7785" spans="1:10" ht="15" customHeight="1">
      <c r="A7785" s="333"/>
      <c r="C7785" s="199">
        <v>1</v>
      </c>
      <c r="D7785" s="195" t="s">
        <v>2044</v>
      </c>
      <c r="E7785" s="195"/>
      <c r="F7785" s="200" t="s">
        <v>193</v>
      </c>
      <c r="G7785" s="326">
        <v>36.46</v>
      </c>
      <c r="H7785" s="202">
        <f>BAHAN!$G$39</f>
        <v>4660</v>
      </c>
      <c r="I7785" s="203">
        <f>G7785*H7785</f>
        <v>169903.6</v>
      </c>
    </row>
    <row r="7786" spans="1:10" ht="15" customHeight="1">
      <c r="A7786" s="333"/>
      <c r="C7786" s="199">
        <v>2</v>
      </c>
      <c r="D7786" s="195" t="s">
        <v>1382</v>
      </c>
      <c r="E7786" s="195"/>
      <c r="F7786" s="200" t="s">
        <v>120</v>
      </c>
      <c r="G7786" s="326">
        <v>14</v>
      </c>
      <c r="H7786" s="202">
        <f>BAHAN!$G$449</f>
        <v>1820</v>
      </c>
      <c r="I7786" s="203">
        <f>G7786*H7786</f>
        <v>25480</v>
      </c>
    </row>
    <row r="7787" spans="1:10" ht="15" customHeight="1">
      <c r="A7787" s="333"/>
      <c r="C7787" s="199">
        <v>3</v>
      </c>
      <c r="D7787" s="213" t="s">
        <v>1405</v>
      </c>
      <c r="E7787" s="213"/>
      <c r="F7787" s="200" t="s">
        <v>79</v>
      </c>
      <c r="G7787" s="326">
        <v>3.2000000000000001E-2</v>
      </c>
      <c r="H7787" s="202">
        <f>BAHAN!$G$261</f>
        <v>139100</v>
      </c>
      <c r="I7787" s="203">
        <f>G7787*H7787</f>
        <v>4451.2</v>
      </c>
    </row>
    <row r="7788" spans="1:10" ht="15" customHeight="1">
      <c r="A7788" s="333"/>
      <c r="C7788" s="204" t="s">
        <v>85</v>
      </c>
      <c r="D7788" s="215"/>
      <c r="E7788" s="215"/>
      <c r="F7788" s="216"/>
      <c r="G7788" s="216"/>
      <c r="H7788" s="466"/>
      <c r="I7788" s="208">
        <f>SUM(I7785:I7787)</f>
        <v>199834.80000000002</v>
      </c>
    </row>
    <row r="7789" spans="1:10" ht="15" customHeight="1">
      <c r="A7789" s="333"/>
      <c r="C7789" s="193" t="s">
        <v>86</v>
      </c>
      <c r="D7789" s="194" t="s">
        <v>87</v>
      </c>
      <c r="E7789" s="194"/>
      <c r="F7789" s="196"/>
      <c r="G7789" s="196"/>
      <c r="H7789" s="196"/>
      <c r="I7789" s="464"/>
    </row>
    <row r="7790" spans="1:10" ht="15" customHeight="1">
      <c r="A7790" s="333"/>
      <c r="C7790" s="204" t="s">
        <v>88</v>
      </c>
      <c r="D7790" s="215"/>
      <c r="E7790" s="215"/>
      <c r="F7790" s="216"/>
      <c r="G7790" s="216"/>
      <c r="H7790" s="466"/>
      <c r="I7790" s="467">
        <v>0</v>
      </c>
    </row>
    <row r="7791" spans="1:10" ht="15" customHeight="1">
      <c r="A7791" s="333"/>
      <c r="C7791" s="220" t="s">
        <v>89</v>
      </c>
      <c r="D7791" s="221" t="s">
        <v>90</v>
      </c>
      <c r="E7791" s="682"/>
      <c r="F7791" s="222"/>
      <c r="G7791" s="222"/>
      <c r="H7791" s="776"/>
      <c r="I7791" s="777">
        <f>I7790+I7788+I7783</f>
        <v>284504.80000000005</v>
      </c>
    </row>
    <row r="7792" spans="1:10" ht="15" customHeight="1">
      <c r="A7792" s="333"/>
      <c r="C7792" s="227" t="s">
        <v>91</v>
      </c>
      <c r="D7792" s="228" t="s">
        <v>977</v>
      </c>
      <c r="E7792" s="684"/>
      <c r="F7792" s="229"/>
      <c r="G7792" s="313"/>
      <c r="H7792" s="226">
        <f>$M$3</f>
        <v>0.1</v>
      </c>
      <c r="I7792" s="224">
        <f>I7791*H7792</f>
        <v>28450.480000000007</v>
      </c>
    </row>
    <row r="7793" spans="1:10" ht="15" customHeight="1">
      <c r="A7793" s="333"/>
      <c r="C7793" s="316" t="s">
        <v>93</v>
      </c>
      <c r="D7793" s="317" t="s">
        <v>94</v>
      </c>
      <c r="E7793" s="323"/>
      <c r="F7793" s="244"/>
      <c r="G7793" s="244"/>
      <c r="H7793" s="399"/>
      <c r="I7793" s="303">
        <f>SUM(I7791:I7792)</f>
        <v>312955.28000000003</v>
      </c>
    </row>
    <row r="7794" spans="1:10" ht="15" customHeight="1">
      <c r="A7794" s="333"/>
      <c r="C7794" s="942"/>
      <c r="D7794" s="581"/>
      <c r="E7794" s="581"/>
      <c r="F7794" s="581"/>
      <c r="G7794" s="581"/>
      <c r="H7794" s="581"/>
      <c r="I7794" s="582"/>
    </row>
    <row r="7795" spans="1:10" ht="15" customHeight="1">
      <c r="A7795" s="333"/>
      <c r="C7795" s="590" t="s">
        <v>2045</v>
      </c>
      <c r="D7795" s="1109" t="s">
        <v>2046</v>
      </c>
      <c r="E7795" s="1109"/>
      <c r="F7795" s="641"/>
      <c r="G7795" s="641"/>
      <c r="H7795" s="642"/>
      <c r="I7795" s="188">
        <f>ROUNDDOWN(I7812,-2)</f>
        <v>62100</v>
      </c>
    </row>
    <row r="7796" spans="1:10" ht="15" customHeight="1">
      <c r="A7796" s="333"/>
      <c r="C7796" s="189" t="s">
        <v>65</v>
      </c>
      <c r="D7796" s="190" t="s">
        <v>66</v>
      </c>
      <c r="E7796" s="190"/>
      <c r="F7796" s="190" t="s">
        <v>669</v>
      </c>
      <c r="G7796" s="190" t="s">
        <v>67</v>
      </c>
      <c r="H7796" s="190" t="s">
        <v>670</v>
      </c>
      <c r="I7796" s="482" t="s">
        <v>671</v>
      </c>
    </row>
    <row r="7797" spans="1:10" ht="15" customHeight="1">
      <c r="A7797" s="333"/>
      <c r="C7797" s="193" t="s">
        <v>69</v>
      </c>
      <c r="D7797" s="194" t="s">
        <v>672</v>
      </c>
      <c r="E7797" s="194"/>
      <c r="F7797" s="717"/>
      <c r="G7797" s="717"/>
      <c r="H7797" s="717"/>
      <c r="I7797" s="591"/>
    </row>
    <row r="7798" spans="1:10" ht="15" customHeight="1">
      <c r="A7798" s="333"/>
      <c r="C7798" s="199">
        <v>1</v>
      </c>
      <c r="D7798" s="195" t="s">
        <v>8</v>
      </c>
      <c r="E7798" s="195"/>
      <c r="F7798" s="200" t="s">
        <v>10</v>
      </c>
      <c r="G7798" s="201">
        <v>0.2</v>
      </c>
      <c r="H7798" s="62">
        <v>176000</v>
      </c>
      <c r="I7798" s="203">
        <f>G7798*H7798</f>
        <v>35200</v>
      </c>
    </row>
    <row r="7799" spans="1:10" ht="15" customHeight="1">
      <c r="A7799" s="333"/>
      <c r="C7799" s="199">
        <v>2</v>
      </c>
      <c r="D7799" s="195" t="s">
        <v>106</v>
      </c>
      <c r="E7799" s="195"/>
      <c r="F7799" s="200" t="s">
        <v>10</v>
      </c>
      <c r="G7799" s="201">
        <v>0.1</v>
      </c>
      <c r="H7799" s="62">
        <v>186000</v>
      </c>
      <c r="I7799" s="203">
        <f>G7799*H7799</f>
        <v>18600</v>
      </c>
    </row>
    <row r="7800" spans="1:10" ht="15" customHeight="1">
      <c r="A7800" s="333"/>
      <c r="C7800" s="199">
        <v>3</v>
      </c>
      <c r="D7800" s="195" t="s">
        <v>119</v>
      </c>
      <c r="E7800" s="195"/>
      <c r="F7800" s="200" t="s">
        <v>10</v>
      </c>
      <c r="G7800" s="201">
        <v>0.01</v>
      </c>
      <c r="H7800" s="62">
        <v>196000</v>
      </c>
      <c r="I7800" s="203">
        <f>G7800*H7800</f>
        <v>1960</v>
      </c>
    </row>
    <row r="7801" spans="1:10" ht="15" customHeight="1">
      <c r="A7801" s="333"/>
      <c r="C7801" s="199">
        <v>4</v>
      </c>
      <c r="D7801" s="195" t="s">
        <v>31</v>
      </c>
      <c r="E7801" s="195"/>
      <c r="F7801" s="200" t="s">
        <v>10</v>
      </c>
      <c r="G7801" s="201">
        <v>3.3E-3</v>
      </c>
      <c r="H7801" s="62">
        <v>206000</v>
      </c>
      <c r="I7801" s="203">
        <f>G7801*H7801</f>
        <v>679.8</v>
      </c>
    </row>
    <row r="7802" spans="1:10" ht="15" customHeight="1">
      <c r="A7802" s="333"/>
      <c r="B7802" s="113"/>
      <c r="C7802" s="204" t="s">
        <v>71</v>
      </c>
      <c r="D7802" s="215"/>
      <c r="E7802" s="215"/>
      <c r="F7802" s="216"/>
      <c r="G7802" s="681"/>
      <c r="H7802" s="466"/>
      <c r="I7802" s="208">
        <f>SUM(I7798:I7801)</f>
        <v>56439.8</v>
      </c>
      <c r="J7802" s="47"/>
    </row>
    <row r="7803" spans="1:10" ht="15" customHeight="1">
      <c r="A7803" s="333"/>
      <c r="C7803" s="193" t="s">
        <v>72</v>
      </c>
      <c r="D7803" s="194" t="s">
        <v>73</v>
      </c>
      <c r="E7803" s="194"/>
      <c r="F7803" s="196"/>
      <c r="G7803" s="732"/>
      <c r="H7803" s="196"/>
      <c r="I7803" s="464"/>
    </row>
    <row r="7804" spans="1:10" ht="15" customHeight="1">
      <c r="A7804" s="333"/>
      <c r="C7804" s="199">
        <v>1</v>
      </c>
      <c r="D7804" s="195" t="s">
        <v>2047</v>
      </c>
      <c r="E7804" s="195"/>
      <c r="F7804" s="200" t="s">
        <v>193</v>
      </c>
      <c r="G7804" s="326">
        <v>26.25</v>
      </c>
      <c r="H7804" s="202">
        <v>1</v>
      </c>
      <c r="I7804" s="203">
        <f>G7804*H7804</f>
        <v>26.25</v>
      </c>
    </row>
    <row r="7805" spans="1:10" ht="15" customHeight="1">
      <c r="A7805" s="333"/>
      <c r="C7805" s="199">
        <v>2</v>
      </c>
      <c r="D7805" s="195" t="s">
        <v>1387</v>
      </c>
      <c r="E7805" s="195"/>
      <c r="F7805" s="200" t="s">
        <v>120</v>
      </c>
      <c r="G7805" s="326">
        <v>14</v>
      </c>
      <c r="H7805" s="202">
        <v>1</v>
      </c>
      <c r="I7805" s="203">
        <f>G7805*H7805</f>
        <v>14</v>
      </c>
    </row>
    <row r="7806" spans="1:10" ht="15" customHeight="1">
      <c r="A7806" s="333"/>
      <c r="C7806" s="199">
        <v>3</v>
      </c>
      <c r="D7806" s="213" t="s">
        <v>1405</v>
      </c>
      <c r="E7806" s="213"/>
      <c r="F7806" s="200" t="s">
        <v>79</v>
      </c>
      <c r="G7806" s="326">
        <v>3.2000000000000001E-2</v>
      </c>
      <c r="H7806" s="202">
        <v>1</v>
      </c>
      <c r="I7806" s="203">
        <f>G7806*H7806</f>
        <v>3.2000000000000001E-2</v>
      </c>
    </row>
    <row r="7807" spans="1:10" ht="15" customHeight="1">
      <c r="A7807" s="333"/>
      <c r="C7807" s="204" t="s">
        <v>85</v>
      </c>
      <c r="D7807" s="215"/>
      <c r="E7807" s="215"/>
      <c r="F7807" s="216"/>
      <c r="G7807" s="216"/>
      <c r="H7807" s="466"/>
      <c r="I7807" s="208">
        <f>SUM(I7804:I7806)</f>
        <v>40.281999999999996</v>
      </c>
    </row>
    <row r="7808" spans="1:10" ht="15" customHeight="1">
      <c r="A7808" s="333"/>
      <c r="C7808" s="193" t="s">
        <v>86</v>
      </c>
      <c r="D7808" s="194" t="s">
        <v>87</v>
      </c>
      <c r="E7808" s="194"/>
      <c r="F7808" s="196"/>
      <c r="G7808" s="196"/>
      <c r="H7808" s="196"/>
      <c r="I7808" s="464"/>
    </row>
    <row r="7809" spans="1:10" ht="15" customHeight="1">
      <c r="A7809" s="333"/>
      <c r="C7809" s="204" t="s">
        <v>88</v>
      </c>
      <c r="D7809" s="215"/>
      <c r="E7809" s="215"/>
      <c r="F7809" s="216"/>
      <c r="G7809" s="216"/>
      <c r="H7809" s="466"/>
      <c r="I7809" s="467">
        <v>0</v>
      </c>
    </row>
    <row r="7810" spans="1:10" ht="15" customHeight="1">
      <c r="A7810" s="333"/>
      <c r="C7810" s="220" t="s">
        <v>89</v>
      </c>
      <c r="D7810" s="221" t="s">
        <v>90</v>
      </c>
      <c r="E7810" s="682"/>
      <c r="F7810" s="222"/>
      <c r="G7810" s="222"/>
      <c r="H7810" s="776"/>
      <c r="I7810" s="777">
        <f>I7809+I7807+I7802</f>
        <v>56480.082000000002</v>
      </c>
    </row>
    <row r="7811" spans="1:10" ht="15" customHeight="1">
      <c r="A7811" s="333"/>
      <c r="C7811" s="227" t="s">
        <v>91</v>
      </c>
      <c r="D7811" s="228" t="s">
        <v>977</v>
      </c>
      <c r="E7811" s="684"/>
      <c r="F7811" s="229"/>
      <c r="G7811" s="313"/>
      <c r="H7811" s="226">
        <f>$M$3</f>
        <v>0.1</v>
      </c>
      <c r="I7811" s="224">
        <f>I7810*H7811</f>
        <v>5648.0082000000002</v>
      </c>
    </row>
    <row r="7812" spans="1:10" ht="15" customHeight="1">
      <c r="A7812" s="333"/>
      <c r="C7812" s="316" t="s">
        <v>93</v>
      </c>
      <c r="D7812" s="317" t="s">
        <v>94</v>
      </c>
      <c r="E7812" s="323"/>
      <c r="F7812" s="244"/>
      <c r="G7812" s="244"/>
      <c r="H7812" s="399"/>
      <c r="I7812" s="303">
        <f>SUM(I7810:I7811)</f>
        <v>62128.090200000006</v>
      </c>
    </row>
    <row r="7813" spans="1:10" ht="15" customHeight="1">
      <c r="A7813" s="333"/>
      <c r="C7813" s="942"/>
      <c r="D7813" s="581"/>
      <c r="E7813" s="581"/>
      <c r="F7813" s="581"/>
      <c r="G7813" s="581"/>
      <c r="H7813" s="581"/>
      <c r="I7813" s="556"/>
    </row>
    <row r="7814" spans="1:10" ht="15" customHeight="1">
      <c r="A7814" s="333"/>
      <c r="C7814" s="1089" t="s">
        <v>2048</v>
      </c>
      <c r="D7814" s="1317" t="s">
        <v>2049</v>
      </c>
      <c r="E7814" s="1318"/>
      <c r="F7814" s="1318"/>
      <c r="G7814" s="1318"/>
      <c r="H7814" s="1319"/>
      <c r="I7814" s="188">
        <f>ROUNDDOWN(I7831,-2)</f>
        <v>672500</v>
      </c>
    </row>
    <row r="7815" spans="1:10" ht="15" customHeight="1">
      <c r="A7815" s="333"/>
      <c r="C7815" s="189" t="s">
        <v>65</v>
      </c>
      <c r="D7815" s="190" t="s">
        <v>66</v>
      </c>
      <c r="E7815" s="190"/>
      <c r="F7815" s="190" t="s">
        <v>669</v>
      </c>
      <c r="G7815" s="190" t="s">
        <v>67</v>
      </c>
      <c r="H7815" s="190" t="s">
        <v>670</v>
      </c>
      <c r="I7815" s="482" t="s">
        <v>671</v>
      </c>
    </row>
    <row r="7816" spans="1:10" ht="15" customHeight="1">
      <c r="A7816" s="333"/>
      <c r="C7816" s="193" t="s">
        <v>69</v>
      </c>
      <c r="D7816" s="194" t="s">
        <v>672</v>
      </c>
      <c r="E7816" s="194"/>
      <c r="F7816" s="717"/>
      <c r="G7816" s="717"/>
      <c r="H7816" s="717"/>
      <c r="I7816" s="591"/>
    </row>
    <row r="7817" spans="1:10" ht="15" customHeight="1">
      <c r="A7817" s="333"/>
      <c r="C7817" s="199">
        <v>1</v>
      </c>
      <c r="D7817" s="195" t="s">
        <v>8</v>
      </c>
      <c r="E7817" s="195"/>
      <c r="F7817" s="200" t="s">
        <v>10</v>
      </c>
      <c r="G7817" s="201">
        <v>0.2</v>
      </c>
      <c r="H7817" s="62">
        <v>176000</v>
      </c>
      <c r="I7817" s="203">
        <f>G7817*H7817</f>
        <v>35200</v>
      </c>
    </row>
    <row r="7818" spans="1:10" ht="15" customHeight="1">
      <c r="A7818" s="333"/>
      <c r="C7818" s="199">
        <v>2</v>
      </c>
      <c r="D7818" s="195" t="s">
        <v>106</v>
      </c>
      <c r="E7818" s="195"/>
      <c r="F7818" s="200" t="s">
        <v>10</v>
      </c>
      <c r="G7818" s="201">
        <v>0.1</v>
      </c>
      <c r="H7818" s="62">
        <v>186000</v>
      </c>
      <c r="I7818" s="203">
        <f>G7818*H7818</f>
        <v>18600</v>
      </c>
    </row>
    <row r="7819" spans="1:10" ht="15" customHeight="1">
      <c r="A7819" s="333"/>
      <c r="C7819" s="199">
        <v>3</v>
      </c>
      <c r="D7819" s="195" t="s">
        <v>119</v>
      </c>
      <c r="E7819" s="195"/>
      <c r="F7819" s="200" t="s">
        <v>10</v>
      </c>
      <c r="G7819" s="201">
        <v>0.01</v>
      </c>
      <c r="H7819" s="62">
        <v>196000</v>
      </c>
      <c r="I7819" s="203">
        <f>G7819*H7819</f>
        <v>1960</v>
      </c>
    </row>
    <row r="7820" spans="1:10" ht="15" customHeight="1">
      <c r="A7820" s="333"/>
      <c r="B7820" s="113"/>
      <c r="C7820" s="199">
        <v>4</v>
      </c>
      <c r="D7820" s="195" t="s">
        <v>31</v>
      </c>
      <c r="E7820" s="195"/>
      <c r="F7820" s="200" t="s">
        <v>10</v>
      </c>
      <c r="G7820" s="201">
        <v>3.3E-3</v>
      </c>
      <c r="H7820" s="62">
        <v>206000</v>
      </c>
      <c r="I7820" s="203">
        <f>G7820*H7820</f>
        <v>679.8</v>
      </c>
      <c r="J7820" s="47"/>
    </row>
    <row r="7821" spans="1:10" ht="15" customHeight="1">
      <c r="A7821" s="333"/>
      <c r="C7821" s="204" t="s">
        <v>71</v>
      </c>
      <c r="D7821" s="215"/>
      <c r="E7821" s="215"/>
      <c r="F7821" s="216"/>
      <c r="G7821" s="681"/>
      <c r="H7821" s="466"/>
      <c r="I7821" s="208">
        <f>SUM(I7817:I7820)</f>
        <v>56439.8</v>
      </c>
    </row>
    <row r="7822" spans="1:10" ht="15" customHeight="1">
      <c r="A7822" s="333"/>
      <c r="C7822" s="193" t="s">
        <v>72</v>
      </c>
      <c r="D7822" s="194" t="s">
        <v>73</v>
      </c>
      <c r="E7822" s="194"/>
      <c r="F7822" s="196"/>
      <c r="G7822" s="732"/>
      <c r="H7822" s="196"/>
      <c r="I7822" s="464"/>
    </row>
    <row r="7823" spans="1:10" ht="15" customHeight="1">
      <c r="A7823" s="333"/>
      <c r="C7823" s="199">
        <v>1</v>
      </c>
      <c r="D7823" s="195" t="s">
        <v>221</v>
      </c>
      <c r="E7823" s="195"/>
      <c r="F7823" s="200" t="s">
        <v>193</v>
      </c>
      <c r="G7823" s="326">
        <v>26.25</v>
      </c>
      <c r="H7823" s="202">
        <f>BAHAN!$G$42</f>
        <v>20000</v>
      </c>
      <c r="I7823" s="203">
        <f>G7823*H7823</f>
        <v>525000</v>
      </c>
    </row>
    <row r="7824" spans="1:10" ht="15" customHeight="1">
      <c r="A7824" s="333"/>
      <c r="C7824" s="199">
        <v>2</v>
      </c>
      <c r="D7824" s="195" t="s">
        <v>1382</v>
      </c>
      <c r="E7824" s="195"/>
      <c r="F7824" s="200" t="s">
        <v>120</v>
      </c>
      <c r="G7824" s="326">
        <v>14</v>
      </c>
      <c r="H7824" s="202">
        <f>BAHAN!$G$449</f>
        <v>1820</v>
      </c>
      <c r="I7824" s="203">
        <f>G7824*H7824</f>
        <v>25480</v>
      </c>
    </row>
    <row r="7825" spans="1:10" ht="15" customHeight="1">
      <c r="A7825" s="333"/>
      <c r="C7825" s="199">
        <v>3</v>
      </c>
      <c r="D7825" s="213" t="s">
        <v>1405</v>
      </c>
      <c r="E7825" s="213"/>
      <c r="F7825" s="200" t="s">
        <v>79</v>
      </c>
      <c r="G7825" s="326">
        <v>3.2000000000000001E-2</v>
      </c>
      <c r="H7825" s="202">
        <f>BAHAN!$G$261</f>
        <v>139100</v>
      </c>
      <c r="I7825" s="203">
        <f>G7825*H7825</f>
        <v>4451.2</v>
      </c>
    </row>
    <row r="7826" spans="1:10" ht="15" customHeight="1">
      <c r="A7826" s="333"/>
      <c r="C7826" s="204" t="s">
        <v>85</v>
      </c>
      <c r="D7826" s="215"/>
      <c r="E7826" s="215"/>
      <c r="F7826" s="216"/>
      <c r="G7826" s="216"/>
      <c r="H7826" s="466"/>
      <c r="I7826" s="208">
        <f>SUM(I7823:I7825)</f>
        <v>554931.19999999995</v>
      </c>
    </row>
    <row r="7827" spans="1:10" ht="15" customHeight="1">
      <c r="A7827" s="333"/>
      <c r="C7827" s="193" t="s">
        <v>86</v>
      </c>
      <c r="D7827" s="194" t="s">
        <v>87</v>
      </c>
      <c r="E7827" s="194"/>
      <c r="F7827" s="196"/>
      <c r="G7827" s="196"/>
      <c r="H7827" s="196"/>
      <c r="I7827" s="464"/>
    </row>
    <row r="7828" spans="1:10" ht="15" customHeight="1">
      <c r="A7828" s="333"/>
      <c r="C7828" s="204" t="s">
        <v>88</v>
      </c>
      <c r="D7828" s="215"/>
      <c r="E7828" s="215"/>
      <c r="F7828" s="216"/>
      <c r="G7828" s="216"/>
      <c r="H7828" s="466"/>
      <c r="I7828" s="467">
        <v>0</v>
      </c>
    </row>
    <row r="7829" spans="1:10" ht="15" customHeight="1">
      <c r="A7829" s="333"/>
      <c r="C7829" s="220" t="s">
        <v>89</v>
      </c>
      <c r="D7829" s="221" t="s">
        <v>90</v>
      </c>
      <c r="E7829" s="682"/>
      <c r="F7829" s="222"/>
      <c r="G7829" s="222"/>
      <c r="H7829" s="776"/>
      <c r="I7829" s="777">
        <f>I7828+I7826+I7821</f>
        <v>611371</v>
      </c>
    </row>
    <row r="7830" spans="1:10" ht="15" customHeight="1">
      <c r="A7830" s="333"/>
      <c r="C7830" s="227" t="s">
        <v>91</v>
      </c>
      <c r="D7830" s="228" t="s">
        <v>977</v>
      </c>
      <c r="E7830" s="684"/>
      <c r="F7830" s="229"/>
      <c r="G7830" s="313"/>
      <c r="H7830" s="226">
        <f>$M$3</f>
        <v>0.1</v>
      </c>
      <c r="I7830" s="224">
        <f>I7829*H7830</f>
        <v>61137.100000000006</v>
      </c>
    </row>
    <row r="7831" spans="1:10" ht="15" customHeight="1">
      <c r="A7831" s="333"/>
      <c r="C7831" s="316" t="s">
        <v>93</v>
      </c>
      <c r="D7831" s="317" t="s">
        <v>94</v>
      </c>
      <c r="E7831" s="323"/>
      <c r="F7831" s="244"/>
      <c r="G7831" s="244"/>
      <c r="H7831" s="399"/>
      <c r="I7831" s="303">
        <f>SUM(I7829:I7830)</f>
        <v>672508.1</v>
      </c>
    </row>
    <row r="7832" spans="1:10" ht="15" customHeight="1">
      <c r="A7832" s="333"/>
      <c r="C7832" s="942"/>
      <c r="D7832" s="581"/>
      <c r="E7832" s="581"/>
      <c r="F7832" s="581"/>
      <c r="G7832" s="581"/>
      <c r="H7832" s="581"/>
      <c r="I7832" s="582"/>
    </row>
    <row r="7833" spans="1:10" ht="15" customHeight="1">
      <c r="A7833" s="333"/>
      <c r="C7833" s="942"/>
      <c r="D7833" s="581"/>
      <c r="E7833" s="581"/>
      <c r="F7833" s="581"/>
      <c r="G7833" s="581"/>
      <c r="H7833" s="581"/>
      <c r="I7833" s="582"/>
    </row>
    <row r="7834" spans="1:10" ht="15" customHeight="1">
      <c r="A7834" s="333"/>
      <c r="C7834" s="553" t="s">
        <v>2050</v>
      </c>
      <c r="D7834" s="580" t="s">
        <v>2051</v>
      </c>
      <c r="E7834" s="580"/>
      <c r="F7834" s="581"/>
      <c r="G7834" s="581"/>
      <c r="H7834" s="581"/>
      <c r="I7834" s="582"/>
    </row>
    <row r="7835" spans="1:10" ht="15" customHeight="1">
      <c r="A7835" s="333"/>
      <c r="C7835" s="1086" t="s">
        <v>2052</v>
      </c>
      <c r="D7835" s="1317" t="s">
        <v>2053</v>
      </c>
      <c r="E7835" s="1318"/>
      <c r="F7835" s="1318"/>
      <c r="G7835" s="1318"/>
      <c r="H7835" s="1319"/>
      <c r="I7835" s="188">
        <f>ROUNDDOWN(I7851,-2)</f>
        <v>344600</v>
      </c>
    </row>
    <row r="7836" spans="1:10" ht="15" customHeight="1">
      <c r="A7836" s="333"/>
      <c r="C7836" s="189" t="s">
        <v>65</v>
      </c>
      <c r="D7836" s="190" t="s">
        <v>66</v>
      </c>
      <c r="E7836" s="190"/>
      <c r="F7836" s="190" t="s">
        <v>669</v>
      </c>
      <c r="G7836" s="190" t="s">
        <v>67</v>
      </c>
      <c r="H7836" s="190" t="s">
        <v>670</v>
      </c>
      <c r="I7836" s="482" t="s">
        <v>671</v>
      </c>
    </row>
    <row r="7837" spans="1:10" ht="15" customHeight="1">
      <c r="A7837" s="333"/>
      <c r="C7837" s="193" t="s">
        <v>69</v>
      </c>
      <c r="D7837" s="194" t="s">
        <v>672</v>
      </c>
      <c r="E7837" s="194"/>
      <c r="F7837" s="717"/>
      <c r="G7837" s="717"/>
      <c r="H7837" s="717"/>
      <c r="I7837" s="591"/>
    </row>
    <row r="7838" spans="1:10" ht="15" customHeight="1">
      <c r="A7838" s="333"/>
      <c r="C7838" s="199">
        <v>1</v>
      </c>
      <c r="D7838" s="195" t="s">
        <v>8</v>
      </c>
      <c r="E7838" s="195"/>
      <c r="F7838" s="200" t="s">
        <v>10</v>
      </c>
      <c r="G7838" s="201">
        <v>0.16769999999999999</v>
      </c>
      <c r="H7838" s="62">
        <v>176000</v>
      </c>
      <c r="I7838" s="203">
        <f>G7838*H7838</f>
        <v>29515.199999999997</v>
      </c>
    </row>
    <row r="7839" spans="1:10" ht="15" customHeight="1">
      <c r="A7839" s="333"/>
      <c r="C7839" s="199">
        <v>2</v>
      </c>
      <c r="D7839" s="195" t="s">
        <v>106</v>
      </c>
      <c r="E7839" s="195"/>
      <c r="F7839" s="200" t="s">
        <v>10</v>
      </c>
      <c r="G7839" s="201">
        <v>8.3299999999999999E-2</v>
      </c>
      <c r="H7839" s="62">
        <v>186000</v>
      </c>
      <c r="I7839" s="203">
        <f>G7839*H7839</f>
        <v>15493.8</v>
      </c>
    </row>
    <row r="7840" spans="1:10" ht="15" customHeight="1">
      <c r="A7840" s="333"/>
      <c r="B7840" s="113"/>
      <c r="C7840" s="199">
        <v>3</v>
      </c>
      <c r="D7840" s="195" t="s">
        <v>119</v>
      </c>
      <c r="E7840" s="195"/>
      <c r="F7840" s="200" t="s">
        <v>10</v>
      </c>
      <c r="G7840" s="201">
        <v>8.3000000000000001E-3</v>
      </c>
      <c r="H7840" s="62">
        <v>196000</v>
      </c>
      <c r="I7840" s="203">
        <f>G7840*H7840</f>
        <v>1626.8</v>
      </c>
      <c r="J7840" s="47"/>
    </row>
    <row r="7841" spans="1:9" ht="15" customHeight="1">
      <c r="A7841" s="333"/>
      <c r="C7841" s="199">
        <v>4</v>
      </c>
      <c r="D7841" s="195" t="s">
        <v>31</v>
      </c>
      <c r="E7841" s="195"/>
      <c r="F7841" s="200" t="s">
        <v>10</v>
      </c>
      <c r="G7841" s="201">
        <v>2.8E-3</v>
      </c>
      <c r="H7841" s="62">
        <v>206000</v>
      </c>
      <c r="I7841" s="203">
        <f>G7841*H7841</f>
        <v>576.79999999999995</v>
      </c>
    </row>
    <row r="7842" spans="1:9" ht="15" customHeight="1">
      <c r="A7842" s="333"/>
      <c r="C7842" s="204" t="s">
        <v>71</v>
      </c>
      <c r="D7842" s="215"/>
      <c r="E7842" s="215"/>
      <c r="F7842" s="216"/>
      <c r="G7842" s="681"/>
      <c r="H7842" s="466"/>
      <c r="I7842" s="208">
        <f>SUM(I7838:I7841)</f>
        <v>47212.600000000006</v>
      </c>
    </row>
    <row r="7843" spans="1:9" ht="15" customHeight="1">
      <c r="A7843" s="333"/>
      <c r="C7843" s="193" t="s">
        <v>72</v>
      </c>
      <c r="D7843" s="194" t="s">
        <v>73</v>
      </c>
      <c r="E7843" s="194"/>
      <c r="F7843" s="196"/>
      <c r="G7843" s="732"/>
      <c r="H7843" s="196"/>
      <c r="I7843" s="464"/>
    </row>
    <row r="7844" spans="1:9" ht="15" customHeight="1">
      <c r="A7844" s="333"/>
      <c r="C7844" s="199">
        <v>1</v>
      </c>
      <c r="D7844" s="195" t="s">
        <v>2054</v>
      </c>
      <c r="E7844" s="195"/>
      <c r="F7844" s="200" t="s">
        <v>193</v>
      </c>
      <c r="G7844" s="326">
        <v>8.75</v>
      </c>
      <c r="H7844" s="202">
        <f>BAHAN!G37</f>
        <v>21600</v>
      </c>
      <c r="I7844" s="203">
        <f>G7844*H7844</f>
        <v>189000</v>
      </c>
    </row>
    <row r="7845" spans="1:9" ht="15" customHeight="1">
      <c r="A7845" s="333"/>
      <c r="C7845" s="199">
        <v>2</v>
      </c>
      <c r="D7845" s="195" t="s">
        <v>224</v>
      </c>
      <c r="E7845" s="195"/>
      <c r="F7845" s="200" t="s">
        <v>120</v>
      </c>
      <c r="G7845" s="326">
        <v>2.5710000000000002</v>
      </c>
      <c r="H7845" s="202">
        <f>BAHAN!G231</f>
        <v>30000</v>
      </c>
      <c r="I7845" s="203">
        <f>G7845*H7845</f>
        <v>77130</v>
      </c>
    </row>
    <row r="7846" spans="1:9" ht="15" customHeight="1">
      <c r="A7846" s="333"/>
      <c r="C7846" s="204" t="s">
        <v>85</v>
      </c>
      <c r="D7846" s="215"/>
      <c r="E7846" s="215"/>
      <c r="F7846" s="1122"/>
      <c r="G7846" s="1122"/>
      <c r="H7846" s="1122"/>
      <c r="I7846" s="208">
        <f>SUM(I7844:I7845)</f>
        <v>266130</v>
      </c>
    </row>
    <row r="7847" spans="1:9" ht="15" customHeight="1">
      <c r="A7847" s="333"/>
      <c r="C7847" s="193" t="s">
        <v>86</v>
      </c>
      <c r="D7847" s="194" t="s">
        <v>87</v>
      </c>
      <c r="E7847" s="194"/>
      <c r="F7847" s="196"/>
      <c r="G7847" s="196"/>
      <c r="H7847" s="196"/>
      <c r="I7847" s="464"/>
    </row>
    <row r="7848" spans="1:9" ht="15" customHeight="1">
      <c r="A7848" s="333"/>
      <c r="C7848" s="204" t="s">
        <v>88</v>
      </c>
      <c r="D7848" s="215"/>
      <c r="E7848" s="215"/>
      <c r="F7848" s="216"/>
      <c r="G7848" s="216"/>
      <c r="H7848" s="466"/>
      <c r="I7848" s="467">
        <v>0</v>
      </c>
    </row>
    <row r="7849" spans="1:9" ht="15" customHeight="1">
      <c r="A7849" s="333"/>
      <c r="C7849" s="220" t="s">
        <v>89</v>
      </c>
      <c r="D7849" s="221" t="s">
        <v>90</v>
      </c>
      <c r="E7849" s="682"/>
      <c r="F7849" s="222"/>
      <c r="G7849" s="222"/>
      <c r="H7849" s="776"/>
      <c r="I7849" s="777">
        <f>I7848+I7846+I7842</f>
        <v>313342.59999999998</v>
      </c>
    </row>
    <row r="7850" spans="1:9" ht="15" customHeight="1">
      <c r="A7850" s="333"/>
      <c r="C7850" s="227" t="s">
        <v>91</v>
      </c>
      <c r="D7850" s="228" t="s">
        <v>977</v>
      </c>
      <c r="E7850" s="684"/>
      <c r="F7850" s="229"/>
      <c r="G7850" s="313"/>
      <c r="H7850" s="226">
        <f>$M$3</f>
        <v>0.1</v>
      </c>
      <c r="I7850" s="224">
        <f>I7849*H7850</f>
        <v>31334.26</v>
      </c>
    </row>
    <row r="7851" spans="1:9" ht="15" customHeight="1">
      <c r="A7851" s="333"/>
      <c r="C7851" s="316" t="s">
        <v>93</v>
      </c>
      <c r="D7851" s="317" t="s">
        <v>94</v>
      </c>
      <c r="E7851" s="323"/>
      <c r="F7851" s="244"/>
      <c r="G7851" s="244"/>
      <c r="H7851" s="399"/>
      <c r="I7851" s="303">
        <f>SUM(I7849:I7850)</f>
        <v>344676.86</v>
      </c>
    </row>
    <row r="7852" spans="1:9" ht="15" customHeight="1">
      <c r="A7852" s="333"/>
      <c r="C7852" s="1070"/>
      <c r="D7852" s="493"/>
      <c r="E7852" s="493"/>
      <c r="F7852" s="493"/>
      <c r="G7852" s="493"/>
      <c r="H7852" s="493"/>
      <c r="I7852" s="517"/>
    </row>
    <row r="7853" spans="1:9" ht="15" customHeight="1">
      <c r="A7853" s="333"/>
      <c r="C7853" s="552" t="s">
        <v>2055</v>
      </c>
      <c r="D7853" s="1317" t="s">
        <v>225</v>
      </c>
      <c r="E7853" s="1318"/>
      <c r="F7853" s="1318"/>
      <c r="G7853" s="1318"/>
      <c r="H7853" s="1319"/>
      <c r="I7853" s="188">
        <f>ROUNDDOWN(I7869,-2)</f>
        <v>51900</v>
      </c>
    </row>
    <row r="7854" spans="1:9" ht="15" customHeight="1">
      <c r="A7854" s="333"/>
      <c r="C7854" s="189" t="s">
        <v>65</v>
      </c>
      <c r="D7854" s="190" t="s">
        <v>66</v>
      </c>
      <c r="E7854" s="190"/>
      <c r="F7854" s="190" t="s">
        <v>669</v>
      </c>
      <c r="G7854" s="190" t="s">
        <v>67</v>
      </c>
      <c r="H7854" s="190" t="s">
        <v>670</v>
      </c>
      <c r="I7854" s="482" t="s">
        <v>671</v>
      </c>
    </row>
    <row r="7855" spans="1:9" ht="15" customHeight="1">
      <c r="A7855" s="333"/>
      <c r="C7855" s="193" t="s">
        <v>69</v>
      </c>
      <c r="D7855" s="194" t="s">
        <v>672</v>
      </c>
      <c r="E7855" s="194"/>
      <c r="F7855" s="717"/>
      <c r="G7855" s="717"/>
      <c r="H7855" s="717"/>
      <c r="I7855" s="591"/>
    </row>
    <row r="7856" spans="1:9" ht="15" customHeight="1">
      <c r="A7856" s="333"/>
      <c r="C7856" s="199">
        <v>1</v>
      </c>
      <c r="D7856" s="195" t="s">
        <v>8</v>
      </c>
      <c r="E7856" s="195"/>
      <c r="F7856" s="200" t="s">
        <v>10</v>
      </c>
      <c r="G7856" s="201">
        <v>0.16769999999999999</v>
      </c>
      <c r="H7856" s="62">
        <v>176000</v>
      </c>
      <c r="I7856" s="203">
        <f>G7856*H7856</f>
        <v>29515.199999999997</v>
      </c>
    </row>
    <row r="7857" spans="1:10" ht="15" customHeight="1">
      <c r="A7857" s="333"/>
      <c r="C7857" s="199">
        <v>2</v>
      </c>
      <c r="D7857" s="195" t="s">
        <v>106</v>
      </c>
      <c r="E7857" s="195"/>
      <c r="F7857" s="200" t="s">
        <v>10</v>
      </c>
      <c r="G7857" s="201">
        <v>8.3299999999999999E-2</v>
      </c>
      <c r="H7857" s="62">
        <v>186000</v>
      </c>
      <c r="I7857" s="203">
        <f>G7857*H7857</f>
        <v>15493.8</v>
      </c>
    </row>
    <row r="7858" spans="1:10" ht="15" customHeight="1">
      <c r="A7858" s="333"/>
      <c r="C7858" s="199">
        <v>3</v>
      </c>
      <c r="D7858" s="195" t="s">
        <v>119</v>
      </c>
      <c r="E7858" s="195"/>
      <c r="F7858" s="200" t="s">
        <v>10</v>
      </c>
      <c r="G7858" s="201">
        <v>8.3000000000000001E-3</v>
      </c>
      <c r="H7858" s="62">
        <v>196000</v>
      </c>
      <c r="I7858" s="203">
        <f>G7858*H7858</f>
        <v>1626.8</v>
      </c>
    </row>
    <row r="7859" spans="1:10" ht="15" customHeight="1">
      <c r="A7859" s="333"/>
      <c r="C7859" s="199">
        <v>4</v>
      </c>
      <c r="D7859" s="195" t="s">
        <v>31</v>
      </c>
      <c r="E7859" s="195"/>
      <c r="F7859" s="200" t="s">
        <v>10</v>
      </c>
      <c r="G7859" s="201">
        <v>2.8E-3</v>
      </c>
      <c r="H7859" s="62">
        <v>206000</v>
      </c>
      <c r="I7859" s="203">
        <f>G7859*H7859</f>
        <v>576.79999999999995</v>
      </c>
    </row>
    <row r="7860" spans="1:10" ht="15" customHeight="1">
      <c r="A7860" s="333"/>
      <c r="B7860" s="113"/>
      <c r="C7860" s="204" t="s">
        <v>71</v>
      </c>
      <c r="D7860" s="215"/>
      <c r="E7860" s="215"/>
      <c r="F7860" s="216"/>
      <c r="G7860" s="681"/>
      <c r="H7860" s="466"/>
      <c r="I7860" s="208">
        <f>SUM(I7856:I7859)</f>
        <v>47212.600000000006</v>
      </c>
      <c r="J7860" s="47"/>
    </row>
    <row r="7861" spans="1:10" ht="15" customHeight="1">
      <c r="A7861" s="333"/>
      <c r="C7861" s="193" t="s">
        <v>72</v>
      </c>
      <c r="D7861" s="194" t="s">
        <v>73</v>
      </c>
      <c r="E7861" s="194"/>
      <c r="F7861" s="196"/>
      <c r="G7861" s="1123"/>
      <c r="H7861" s="196"/>
      <c r="I7861" s="464"/>
    </row>
    <row r="7862" spans="1:10" ht="15" customHeight="1">
      <c r="A7862" s="333"/>
      <c r="C7862" s="199">
        <v>1</v>
      </c>
      <c r="D7862" s="195" t="s">
        <v>2056</v>
      </c>
      <c r="E7862" s="195"/>
      <c r="F7862" s="200" t="s">
        <v>193</v>
      </c>
      <c r="G7862" s="326">
        <v>8.75</v>
      </c>
      <c r="H7862" s="202">
        <v>1</v>
      </c>
      <c r="I7862" s="203">
        <f>G7862*H7862</f>
        <v>8.75</v>
      </c>
    </row>
    <row r="7863" spans="1:10" ht="15" customHeight="1">
      <c r="A7863" s="333"/>
      <c r="C7863" s="199">
        <v>2</v>
      </c>
      <c r="D7863" s="195" t="s">
        <v>224</v>
      </c>
      <c r="E7863" s="195"/>
      <c r="F7863" s="200" t="s">
        <v>120</v>
      </c>
      <c r="G7863" s="326">
        <v>3.4289999999999998</v>
      </c>
      <c r="H7863" s="202">
        <v>1</v>
      </c>
      <c r="I7863" s="203">
        <f>G7863*H7863</f>
        <v>3.4289999999999998</v>
      </c>
    </row>
    <row r="7864" spans="1:10" ht="15" customHeight="1">
      <c r="A7864" s="333"/>
      <c r="C7864" s="204" t="s">
        <v>85</v>
      </c>
      <c r="D7864" s="215"/>
      <c r="E7864" s="215"/>
      <c r="F7864" s="216"/>
      <c r="G7864" s="681"/>
      <c r="H7864" s="466"/>
      <c r="I7864" s="208">
        <f>SUM(I7862:I7863)</f>
        <v>12.179</v>
      </c>
    </row>
    <row r="7865" spans="1:10" ht="15" customHeight="1">
      <c r="A7865" s="333"/>
      <c r="C7865" s="193" t="s">
        <v>86</v>
      </c>
      <c r="D7865" s="194" t="s">
        <v>87</v>
      </c>
      <c r="E7865" s="194"/>
      <c r="F7865" s="196"/>
      <c r="G7865" s="196"/>
      <c r="H7865" s="196"/>
      <c r="I7865" s="464"/>
    </row>
    <row r="7866" spans="1:10" ht="15" customHeight="1">
      <c r="A7866" s="333"/>
      <c r="C7866" s="204" t="s">
        <v>88</v>
      </c>
      <c r="D7866" s="215"/>
      <c r="E7866" s="215"/>
      <c r="F7866" s="216"/>
      <c r="G7866" s="681"/>
      <c r="H7866" s="466"/>
      <c r="I7866" s="467">
        <v>0</v>
      </c>
    </row>
    <row r="7867" spans="1:10" ht="15" customHeight="1">
      <c r="A7867" s="333"/>
      <c r="C7867" s="220" t="s">
        <v>89</v>
      </c>
      <c r="D7867" s="221" t="s">
        <v>90</v>
      </c>
      <c r="E7867" s="682"/>
      <c r="F7867" s="222"/>
      <c r="G7867" s="222"/>
      <c r="H7867" s="776"/>
      <c r="I7867" s="777">
        <f>I7866+I7864+I7860</f>
        <v>47224.779000000002</v>
      </c>
    </row>
    <row r="7868" spans="1:10" ht="15" customHeight="1">
      <c r="A7868" s="333"/>
      <c r="C7868" s="220" t="s">
        <v>91</v>
      </c>
      <c r="D7868" s="221" t="s">
        <v>977</v>
      </c>
      <c r="E7868" s="682"/>
      <c r="F7868" s="222"/>
      <c r="G7868" s="225"/>
      <c r="H7868" s="226">
        <f>$M$3</f>
        <v>0.1</v>
      </c>
      <c r="I7868" s="224">
        <f>I7867*H7868</f>
        <v>4722.4779000000008</v>
      </c>
    </row>
    <row r="7869" spans="1:10" ht="15" customHeight="1">
      <c r="A7869" s="333"/>
      <c r="C7869" s="329" t="s">
        <v>93</v>
      </c>
      <c r="D7869" s="330" t="s">
        <v>94</v>
      </c>
      <c r="E7869" s="688"/>
      <c r="F7869" s="247"/>
      <c r="G7869" s="247"/>
      <c r="H7869" s="399"/>
      <c r="I7869" s="303">
        <f>SUM(I7867:I7868)</f>
        <v>51947.2569</v>
      </c>
    </row>
    <row r="7870" spans="1:10" ht="15" customHeight="1">
      <c r="A7870" s="333"/>
      <c r="C7870" s="1071"/>
      <c r="D7870" s="555"/>
      <c r="E7870" s="555"/>
      <c r="F7870" s="555"/>
      <c r="G7870" s="555"/>
      <c r="H7870" s="555"/>
      <c r="I7870" s="556"/>
    </row>
    <row r="7871" spans="1:10" ht="15" customHeight="1">
      <c r="A7871" s="333"/>
      <c r="C7871" s="590" t="s">
        <v>2057</v>
      </c>
      <c r="D7871" s="1317" t="s">
        <v>2058</v>
      </c>
      <c r="E7871" s="1318"/>
      <c r="F7871" s="1318"/>
      <c r="G7871" s="1318"/>
      <c r="H7871" s="1319"/>
      <c r="I7871" s="188">
        <f>ROUNDDOWN(I7887,-2)</f>
        <v>77600</v>
      </c>
    </row>
    <row r="7872" spans="1:10" ht="15" customHeight="1">
      <c r="A7872" s="333"/>
      <c r="C7872" s="189" t="s">
        <v>65</v>
      </c>
      <c r="D7872" s="190" t="s">
        <v>66</v>
      </c>
      <c r="E7872" s="190"/>
      <c r="F7872" s="190" t="s">
        <v>669</v>
      </c>
      <c r="G7872" s="190" t="s">
        <v>67</v>
      </c>
      <c r="H7872" s="190" t="s">
        <v>670</v>
      </c>
      <c r="I7872" s="482" t="s">
        <v>671</v>
      </c>
    </row>
    <row r="7873" spans="1:10" ht="15" customHeight="1">
      <c r="A7873" s="333"/>
      <c r="C7873" s="193" t="s">
        <v>69</v>
      </c>
      <c r="D7873" s="194" t="s">
        <v>672</v>
      </c>
      <c r="E7873" s="194"/>
      <c r="F7873" s="717"/>
      <c r="G7873" s="717"/>
      <c r="H7873" s="717"/>
      <c r="I7873" s="591"/>
    </row>
    <row r="7874" spans="1:10" ht="15" customHeight="1">
      <c r="A7874" s="333"/>
      <c r="C7874" s="199">
        <v>1</v>
      </c>
      <c r="D7874" s="195" t="s">
        <v>8</v>
      </c>
      <c r="E7874" s="195"/>
      <c r="F7874" s="200" t="s">
        <v>10</v>
      </c>
      <c r="G7874" s="201">
        <v>0.25</v>
      </c>
      <c r="H7874" s="62">
        <v>176000</v>
      </c>
      <c r="I7874" s="203">
        <f>G7874*H7874</f>
        <v>44000</v>
      </c>
    </row>
    <row r="7875" spans="1:10" ht="15" customHeight="1">
      <c r="A7875" s="333"/>
      <c r="C7875" s="199">
        <v>2</v>
      </c>
      <c r="D7875" s="195" t="s">
        <v>106</v>
      </c>
      <c r="E7875" s="195"/>
      <c r="F7875" s="200" t="s">
        <v>10</v>
      </c>
      <c r="G7875" s="201">
        <v>0.125</v>
      </c>
      <c r="H7875" s="62">
        <v>186000</v>
      </c>
      <c r="I7875" s="203">
        <f>G7875*H7875</f>
        <v>23250</v>
      </c>
    </row>
    <row r="7876" spans="1:10" ht="15" customHeight="1">
      <c r="A7876" s="333"/>
      <c r="C7876" s="199">
        <v>3</v>
      </c>
      <c r="D7876" s="195" t="s">
        <v>119</v>
      </c>
      <c r="E7876" s="195"/>
      <c r="F7876" s="200" t="s">
        <v>10</v>
      </c>
      <c r="G7876" s="201">
        <v>1.2500000000000001E-2</v>
      </c>
      <c r="H7876" s="62">
        <v>196000</v>
      </c>
      <c r="I7876" s="203">
        <f>G7876*H7876</f>
        <v>2450</v>
      </c>
    </row>
    <row r="7877" spans="1:10" ht="15" customHeight="1">
      <c r="A7877" s="333"/>
      <c r="C7877" s="199">
        <v>4</v>
      </c>
      <c r="D7877" s="195" t="s">
        <v>31</v>
      </c>
      <c r="E7877" s="195"/>
      <c r="F7877" s="200" t="s">
        <v>10</v>
      </c>
      <c r="G7877" s="201">
        <v>4.1999999999999997E-3</v>
      </c>
      <c r="H7877" s="62">
        <v>206000</v>
      </c>
      <c r="I7877" s="203">
        <f>G7877*H7877</f>
        <v>865.19999999999993</v>
      </c>
    </row>
    <row r="7878" spans="1:10" ht="15" customHeight="1">
      <c r="A7878" s="333"/>
      <c r="C7878" s="204" t="s">
        <v>71</v>
      </c>
      <c r="D7878" s="215"/>
      <c r="E7878" s="215"/>
      <c r="F7878" s="216"/>
      <c r="G7878" s="681"/>
      <c r="H7878" s="466"/>
      <c r="I7878" s="208">
        <f>SUM(I7874:I7877)</f>
        <v>70565.2</v>
      </c>
    </row>
    <row r="7879" spans="1:10" ht="15" customHeight="1">
      <c r="A7879" s="333"/>
      <c r="C7879" s="193" t="s">
        <v>72</v>
      </c>
      <c r="D7879" s="194" t="s">
        <v>73</v>
      </c>
      <c r="E7879" s="194"/>
      <c r="F7879" s="196"/>
      <c r="G7879" s="1123"/>
      <c r="H7879" s="196"/>
      <c r="I7879" s="464"/>
    </row>
    <row r="7880" spans="1:10" ht="15" customHeight="1">
      <c r="A7880" s="333"/>
      <c r="C7880" s="199">
        <v>1</v>
      </c>
      <c r="D7880" s="195" t="s">
        <v>2059</v>
      </c>
      <c r="E7880" s="195"/>
      <c r="F7880" s="200" t="s">
        <v>193</v>
      </c>
      <c r="G7880" s="326">
        <v>8.75</v>
      </c>
      <c r="H7880" s="202">
        <v>1</v>
      </c>
      <c r="I7880" s="203">
        <f>G7880*H7880</f>
        <v>8.75</v>
      </c>
    </row>
    <row r="7881" spans="1:10" ht="15" customHeight="1">
      <c r="A7881" s="333"/>
      <c r="B7881" s="113"/>
      <c r="C7881" s="199">
        <v>2</v>
      </c>
      <c r="D7881" s="195" t="s">
        <v>224</v>
      </c>
      <c r="E7881" s="195"/>
      <c r="F7881" s="200" t="s">
        <v>120</v>
      </c>
      <c r="G7881" s="326">
        <v>6.8570000000000002</v>
      </c>
      <c r="H7881" s="202">
        <v>1</v>
      </c>
      <c r="I7881" s="203">
        <f>G7881*H7881</f>
        <v>6.8570000000000002</v>
      </c>
      <c r="J7881" s="47"/>
    </row>
    <row r="7882" spans="1:10" ht="15" customHeight="1">
      <c r="A7882" s="333"/>
      <c r="C7882" s="204" t="s">
        <v>85</v>
      </c>
      <c r="D7882" s="215"/>
      <c r="E7882" s="215"/>
      <c r="F7882" s="216"/>
      <c r="G7882" s="681"/>
      <c r="H7882" s="466"/>
      <c r="I7882" s="208">
        <f>SUM(I7880:I7881)</f>
        <v>15.606999999999999</v>
      </c>
    </row>
    <row r="7883" spans="1:10" ht="15" customHeight="1">
      <c r="A7883" s="333"/>
      <c r="C7883" s="193" t="s">
        <v>86</v>
      </c>
      <c r="D7883" s="194" t="s">
        <v>87</v>
      </c>
      <c r="E7883" s="194"/>
      <c r="F7883" s="196"/>
      <c r="G7883" s="196"/>
      <c r="H7883" s="196"/>
      <c r="I7883" s="464"/>
    </row>
    <row r="7884" spans="1:10" ht="15" customHeight="1">
      <c r="A7884" s="333"/>
      <c r="C7884" s="204" t="s">
        <v>88</v>
      </c>
      <c r="D7884" s="215"/>
      <c r="E7884" s="215"/>
      <c r="F7884" s="216"/>
      <c r="G7884" s="681"/>
      <c r="H7884" s="466"/>
      <c r="I7884" s="467">
        <v>0</v>
      </c>
    </row>
    <row r="7885" spans="1:10" ht="15" customHeight="1">
      <c r="A7885" s="333"/>
      <c r="C7885" s="220" t="s">
        <v>89</v>
      </c>
      <c r="D7885" s="221" t="s">
        <v>90</v>
      </c>
      <c r="E7885" s="682"/>
      <c r="F7885" s="222"/>
      <c r="G7885" s="222"/>
      <c r="H7885" s="776"/>
      <c r="I7885" s="777">
        <f>I7884+I7882+I7878</f>
        <v>70580.807000000001</v>
      </c>
    </row>
    <row r="7886" spans="1:10" ht="15" customHeight="1">
      <c r="A7886" s="333"/>
      <c r="C7886" s="220" t="s">
        <v>91</v>
      </c>
      <c r="D7886" s="221" t="s">
        <v>977</v>
      </c>
      <c r="E7886" s="682"/>
      <c r="F7886" s="222"/>
      <c r="G7886" s="225"/>
      <c r="H7886" s="226">
        <f>$M$3</f>
        <v>0.1</v>
      </c>
      <c r="I7886" s="224">
        <f>I7885*H7886</f>
        <v>7058.0807000000004</v>
      </c>
    </row>
    <row r="7887" spans="1:10" ht="15" customHeight="1">
      <c r="A7887" s="333"/>
      <c r="C7887" s="329" t="s">
        <v>93</v>
      </c>
      <c r="D7887" s="330" t="s">
        <v>94</v>
      </c>
      <c r="E7887" s="688"/>
      <c r="F7887" s="247"/>
      <c r="G7887" s="247"/>
      <c r="H7887" s="399"/>
      <c r="I7887" s="303">
        <f>SUM(I7885:I7886)</f>
        <v>77638.887700000007</v>
      </c>
    </row>
    <row r="7888" spans="1:10" ht="15" customHeight="1">
      <c r="A7888" s="333"/>
      <c r="C7888" s="1071"/>
      <c r="D7888" s="555"/>
      <c r="E7888" s="555"/>
      <c r="F7888" s="555"/>
      <c r="G7888" s="555"/>
      <c r="H7888" s="555"/>
      <c r="I7888" s="556"/>
    </row>
    <row r="7889" spans="1:10" ht="15" customHeight="1">
      <c r="A7889" s="333"/>
      <c r="C7889" s="553" t="s">
        <v>2060</v>
      </c>
      <c r="D7889" s="554" t="s">
        <v>2061</v>
      </c>
      <c r="E7889" s="554"/>
      <c r="F7889" s="555"/>
      <c r="G7889" s="555"/>
      <c r="H7889" s="555"/>
      <c r="I7889" s="556"/>
    </row>
    <row r="7890" spans="1:10" ht="15" customHeight="1">
      <c r="A7890" s="333"/>
      <c r="C7890" s="574" t="s">
        <v>2062</v>
      </c>
      <c r="D7890" s="1317" t="s">
        <v>2063</v>
      </c>
      <c r="E7890" s="1318"/>
      <c r="F7890" s="1318"/>
      <c r="G7890" s="1318"/>
      <c r="H7890" s="1319"/>
      <c r="I7890" s="188">
        <f>ROUNDDOWN(I7908,-2)</f>
        <v>303500</v>
      </c>
    </row>
    <row r="7891" spans="1:10" ht="15" customHeight="1">
      <c r="A7891" s="333"/>
      <c r="C7891" s="189" t="s">
        <v>65</v>
      </c>
      <c r="D7891" s="190" t="s">
        <v>66</v>
      </c>
      <c r="E7891" s="190"/>
      <c r="F7891" s="190" t="s">
        <v>669</v>
      </c>
      <c r="G7891" s="190" t="s">
        <v>67</v>
      </c>
      <c r="H7891" s="190" t="s">
        <v>670</v>
      </c>
      <c r="I7891" s="482" t="s">
        <v>671</v>
      </c>
    </row>
    <row r="7892" spans="1:10" ht="15" customHeight="1">
      <c r="A7892" s="333"/>
      <c r="C7892" s="193" t="s">
        <v>69</v>
      </c>
      <c r="D7892" s="194" t="s">
        <v>672</v>
      </c>
      <c r="E7892" s="194"/>
      <c r="F7892" s="717"/>
      <c r="G7892" s="717"/>
      <c r="H7892" s="717"/>
      <c r="I7892" s="591"/>
    </row>
    <row r="7893" spans="1:10" ht="15" customHeight="1">
      <c r="A7893" s="333"/>
      <c r="C7893" s="199">
        <v>1</v>
      </c>
      <c r="D7893" s="195" t="s">
        <v>8</v>
      </c>
      <c r="E7893" s="195"/>
      <c r="F7893" s="200" t="s">
        <v>10</v>
      </c>
      <c r="G7893" s="201">
        <v>0.18179999999999999</v>
      </c>
      <c r="H7893" s="62">
        <v>176000</v>
      </c>
      <c r="I7893" s="203">
        <f>G7893*H7893</f>
        <v>31996.799999999999</v>
      </c>
    </row>
    <row r="7894" spans="1:10" ht="15" customHeight="1">
      <c r="A7894" s="333"/>
      <c r="C7894" s="199">
        <v>2</v>
      </c>
      <c r="D7894" s="195" t="s">
        <v>106</v>
      </c>
      <c r="E7894" s="195"/>
      <c r="F7894" s="200" t="s">
        <v>10</v>
      </c>
      <c r="G7894" s="201">
        <v>9.0899999999999995E-2</v>
      </c>
      <c r="H7894" s="62">
        <v>186000</v>
      </c>
      <c r="I7894" s="203">
        <f>G7894*H7894</f>
        <v>16907.399999999998</v>
      </c>
    </row>
    <row r="7895" spans="1:10" ht="15" customHeight="1">
      <c r="A7895" s="333"/>
      <c r="C7895" s="199">
        <v>3</v>
      </c>
      <c r="D7895" s="195" t="s">
        <v>119</v>
      </c>
      <c r="E7895" s="195"/>
      <c r="F7895" s="200" t="s">
        <v>10</v>
      </c>
      <c r="G7895" s="201">
        <v>9.1000000000000004E-3</v>
      </c>
      <c r="H7895" s="62">
        <v>196000</v>
      </c>
      <c r="I7895" s="203">
        <f>G7895*H7895</f>
        <v>1783.6000000000001</v>
      </c>
    </row>
    <row r="7896" spans="1:10" ht="15" customHeight="1">
      <c r="A7896" s="333"/>
      <c r="C7896" s="199">
        <v>4</v>
      </c>
      <c r="D7896" s="195" t="s">
        <v>31</v>
      </c>
      <c r="E7896" s="195"/>
      <c r="F7896" s="200" t="s">
        <v>10</v>
      </c>
      <c r="G7896" s="201">
        <v>3.0000000000000001E-3</v>
      </c>
      <c r="H7896" s="62">
        <v>206000</v>
      </c>
      <c r="I7896" s="203">
        <f>G7896*H7896</f>
        <v>618</v>
      </c>
    </row>
    <row r="7897" spans="1:10" ht="15" customHeight="1">
      <c r="A7897" s="333"/>
      <c r="C7897" s="204" t="s">
        <v>71</v>
      </c>
      <c r="D7897" s="215"/>
      <c r="E7897" s="215"/>
      <c r="F7897" s="216"/>
      <c r="G7897" s="681"/>
      <c r="H7897" s="466"/>
      <c r="I7897" s="208">
        <f>SUM(I7893:I7896)</f>
        <v>51305.799999999996</v>
      </c>
    </row>
    <row r="7898" spans="1:10" ht="15" customHeight="1">
      <c r="A7898" s="333"/>
      <c r="C7898" s="193" t="s">
        <v>72</v>
      </c>
      <c r="D7898" s="194" t="s">
        <v>73</v>
      </c>
      <c r="E7898" s="194"/>
      <c r="F7898" s="196"/>
      <c r="G7898" s="732"/>
      <c r="H7898" s="196"/>
      <c r="I7898" s="464"/>
    </row>
    <row r="7899" spans="1:10" ht="15" customHeight="1">
      <c r="A7899" s="333"/>
      <c r="C7899" s="700" t="s">
        <v>674</v>
      </c>
      <c r="D7899" s="195" t="s">
        <v>2064</v>
      </c>
      <c r="E7899" s="195"/>
      <c r="F7899" s="200" t="s">
        <v>193</v>
      </c>
      <c r="G7899" s="326">
        <v>14</v>
      </c>
      <c r="H7899" s="202">
        <f>BAHAN!$G$38</f>
        <v>10000</v>
      </c>
      <c r="I7899" s="203">
        <f>G7899*H7899</f>
        <v>140000</v>
      </c>
    </row>
    <row r="7900" spans="1:10" ht="15" customHeight="1">
      <c r="A7900" s="333"/>
      <c r="C7900" s="700" t="s">
        <v>676</v>
      </c>
      <c r="D7900" s="195" t="s">
        <v>1387</v>
      </c>
      <c r="E7900" s="195"/>
      <c r="F7900" s="200" t="s">
        <v>120</v>
      </c>
      <c r="G7900" s="326">
        <v>15.16</v>
      </c>
      <c r="H7900" s="202">
        <f>BAHAN!$G$449</f>
        <v>1820</v>
      </c>
      <c r="I7900" s="203">
        <f>G7900*H7900</f>
        <v>27591.200000000001</v>
      </c>
    </row>
    <row r="7901" spans="1:10" ht="15" customHeight="1">
      <c r="A7901" s="333"/>
      <c r="C7901" s="700" t="s">
        <v>679</v>
      </c>
      <c r="D7901" s="213" t="s">
        <v>1405</v>
      </c>
      <c r="E7901" s="213"/>
      <c r="F7901" s="200" t="s">
        <v>79</v>
      </c>
      <c r="G7901" s="201">
        <v>0.36399999999999999</v>
      </c>
      <c r="H7901" s="202">
        <f>BAHAN!$G$261</f>
        <v>139100</v>
      </c>
      <c r="I7901" s="203">
        <f>G7901*H7901</f>
        <v>50632.4</v>
      </c>
    </row>
    <row r="7902" spans="1:10" ht="15" customHeight="1">
      <c r="A7902" s="348"/>
      <c r="B7902" s="44"/>
      <c r="C7902" s="1124">
        <v>4</v>
      </c>
      <c r="D7902" s="1125" t="s">
        <v>2025</v>
      </c>
      <c r="E7902" s="1125"/>
      <c r="F7902" s="957" t="s">
        <v>1541</v>
      </c>
      <c r="G7902" s="1126">
        <v>0.28000000000000003</v>
      </c>
      <c r="H7902" s="202">
        <f>BAHAN!$G$62</f>
        <v>23000</v>
      </c>
      <c r="I7902" s="203">
        <f>G7902*H7902</f>
        <v>6440.0000000000009</v>
      </c>
    </row>
    <row r="7903" spans="1:10" ht="15" customHeight="1">
      <c r="A7903" s="333"/>
      <c r="B7903" s="113"/>
      <c r="C7903" s="204" t="s">
        <v>85</v>
      </c>
      <c r="D7903" s="664"/>
      <c r="E7903" s="664"/>
      <c r="F7903" s="666"/>
      <c r="G7903" s="1127"/>
      <c r="H7903" s="466"/>
      <c r="I7903" s="208">
        <f>SUM(I7899:I7902)</f>
        <v>224663.6</v>
      </c>
      <c r="J7903" s="337"/>
    </row>
    <row r="7904" spans="1:10" ht="15" customHeight="1">
      <c r="A7904" s="333"/>
      <c r="C7904" s="193" t="s">
        <v>86</v>
      </c>
      <c r="D7904" s="194" t="s">
        <v>87</v>
      </c>
      <c r="E7904" s="194"/>
      <c r="F7904" s="196"/>
      <c r="G7904" s="196"/>
      <c r="H7904" s="196"/>
      <c r="I7904" s="464"/>
    </row>
    <row r="7905" spans="1:9" ht="15" customHeight="1">
      <c r="A7905" s="333"/>
      <c r="C7905" s="204" t="s">
        <v>88</v>
      </c>
      <c r="D7905" s="215"/>
      <c r="E7905" s="215"/>
      <c r="F7905" s="216"/>
      <c r="G7905" s="681"/>
      <c r="H7905" s="466"/>
      <c r="I7905" s="467">
        <v>0</v>
      </c>
    </row>
    <row r="7906" spans="1:9" ht="15" customHeight="1">
      <c r="A7906" s="333"/>
      <c r="C7906" s="220" t="s">
        <v>89</v>
      </c>
      <c r="D7906" s="221" t="s">
        <v>90</v>
      </c>
      <c r="E7906" s="682"/>
      <c r="F7906" s="222"/>
      <c r="G7906" s="222"/>
      <c r="H7906" s="776"/>
      <c r="I7906" s="777">
        <f>I7905+I7903+I7897</f>
        <v>275969.40000000002</v>
      </c>
    </row>
    <row r="7907" spans="1:9" ht="15" customHeight="1">
      <c r="A7907" s="333"/>
      <c r="C7907" s="227" t="s">
        <v>91</v>
      </c>
      <c r="D7907" s="228" t="s">
        <v>977</v>
      </c>
      <c r="E7907" s="684"/>
      <c r="F7907" s="229"/>
      <c r="G7907" s="313"/>
      <c r="H7907" s="226">
        <f>$M$3</f>
        <v>0.1</v>
      </c>
      <c r="I7907" s="224">
        <f>I7906*H7907</f>
        <v>27596.940000000002</v>
      </c>
    </row>
    <row r="7908" spans="1:9" ht="15" customHeight="1">
      <c r="A7908" s="333"/>
      <c r="C7908" s="316" t="s">
        <v>93</v>
      </c>
      <c r="D7908" s="317" t="s">
        <v>94</v>
      </c>
      <c r="E7908" s="323"/>
      <c r="F7908" s="244"/>
      <c r="G7908" s="244"/>
      <c r="H7908" s="399"/>
      <c r="I7908" s="303">
        <f>SUM(I7906:I7907)</f>
        <v>303566.34000000003</v>
      </c>
    </row>
    <row r="7909" spans="1:9" ht="15" customHeight="1">
      <c r="A7909" s="333"/>
      <c r="C7909" s="1071"/>
      <c r="D7909" s="555"/>
      <c r="E7909" s="555"/>
      <c r="F7909" s="555"/>
      <c r="G7909" s="555"/>
      <c r="H7909" s="555"/>
      <c r="I7909" s="556"/>
    </row>
    <row r="7910" spans="1:9" ht="15" customHeight="1">
      <c r="A7910" s="333"/>
      <c r="C7910" s="184" t="s">
        <v>2065</v>
      </c>
      <c r="D7910" s="1317" t="s">
        <v>2066</v>
      </c>
      <c r="E7910" s="1318"/>
      <c r="F7910" s="1318"/>
      <c r="G7910" s="1318"/>
      <c r="H7910" s="1319"/>
      <c r="I7910" s="188">
        <f>ROUNDDOWN(I7928,-2)</f>
        <v>296400</v>
      </c>
    </row>
    <row r="7911" spans="1:9" ht="15" customHeight="1">
      <c r="A7911" s="333"/>
      <c r="C7911" s="189" t="s">
        <v>65</v>
      </c>
      <c r="D7911" s="190" t="s">
        <v>66</v>
      </c>
      <c r="E7911" s="190"/>
      <c r="F7911" s="190" t="s">
        <v>669</v>
      </c>
      <c r="G7911" s="190" t="s">
        <v>67</v>
      </c>
      <c r="H7911" s="190" t="s">
        <v>670</v>
      </c>
      <c r="I7911" s="482" t="s">
        <v>671</v>
      </c>
    </row>
    <row r="7912" spans="1:9" ht="15" customHeight="1">
      <c r="A7912" s="333"/>
      <c r="C7912" s="193" t="s">
        <v>69</v>
      </c>
      <c r="D7912" s="194" t="s">
        <v>672</v>
      </c>
      <c r="E7912" s="194"/>
      <c r="F7912" s="717"/>
      <c r="G7912" s="717"/>
      <c r="H7912" s="717"/>
      <c r="I7912" s="591"/>
    </row>
    <row r="7913" spans="1:9" ht="15" customHeight="1">
      <c r="A7913" s="333"/>
      <c r="C7913" s="199">
        <v>1</v>
      </c>
      <c r="D7913" s="195" t="s">
        <v>8</v>
      </c>
      <c r="E7913" s="195"/>
      <c r="F7913" s="200" t="s">
        <v>10</v>
      </c>
      <c r="G7913" s="201">
        <v>0.16669999999999999</v>
      </c>
      <c r="H7913" s="62">
        <v>176000</v>
      </c>
      <c r="I7913" s="203">
        <f>G7913*H7913</f>
        <v>29339.199999999997</v>
      </c>
    </row>
    <row r="7914" spans="1:9" ht="15" customHeight="1">
      <c r="A7914" s="333"/>
      <c r="C7914" s="199">
        <v>2</v>
      </c>
      <c r="D7914" s="195" t="s">
        <v>106</v>
      </c>
      <c r="E7914" s="195"/>
      <c r="F7914" s="200" t="s">
        <v>10</v>
      </c>
      <c r="G7914" s="201">
        <v>8.3299999999999999E-2</v>
      </c>
      <c r="H7914" s="62">
        <v>186000</v>
      </c>
      <c r="I7914" s="203">
        <f>G7914*H7914</f>
        <v>15493.8</v>
      </c>
    </row>
    <row r="7915" spans="1:9" ht="15" customHeight="1">
      <c r="A7915" s="333"/>
      <c r="C7915" s="199">
        <v>3</v>
      </c>
      <c r="D7915" s="195" t="s">
        <v>119</v>
      </c>
      <c r="E7915" s="195"/>
      <c r="F7915" s="200" t="s">
        <v>10</v>
      </c>
      <c r="G7915" s="201">
        <v>8.3000000000000001E-3</v>
      </c>
      <c r="H7915" s="62">
        <v>196000</v>
      </c>
      <c r="I7915" s="203">
        <f>G7915*H7915</f>
        <v>1626.8</v>
      </c>
    </row>
    <row r="7916" spans="1:9" ht="15" customHeight="1">
      <c r="A7916" s="333"/>
      <c r="C7916" s="199">
        <v>4</v>
      </c>
      <c r="D7916" s="195" t="s">
        <v>31</v>
      </c>
      <c r="E7916" s="195"/>
      <c r="F7916" s="200" t="s">
        <v>10</v>
      </c>
      <c r="G7916" s="201">
        <v>2.8E-3</v>
      </c>
      <c r="H7916" s="62">
        <v>206000</v>
      </c>
      <c r="I7916" s="203">
        <f>G7916*H7916</f>
        <v>576.79999999999995</v>
      </c>
    </row>
    <row r="7917" spans="1:9" ht="15" customHeight="1">
      <c r="A7917" s="333"/>
      <c r="C7917" s="204" t="s">
        <v>71</v>
      </c>
      <c r="D7917" s="215"/>
      <c r="E7917" s="215"/>
      <c r="F7917" s="216"/>
      <c r="G7917" s="653"/>
      <c r="H7917" s="654"/>
      <c r="I7917" s="208">
        <f>SUM(I7913:I7916)</f>
        <v>47036.600000000006</v>
      </c>
    </row>
    <row r="7918" spans="1:9" ht="15" customHeight="1">
      <c r="A7918" s="333"/>
      <c r="C7918" s="193" t="s">
        <v>72</v>
      </c>
      <c r="D7918" s="194" t="s">
        <v>73</v>
      </c>
      <c r="E7918" s="194"/>
      <c r="F7918" s="196"/>
      <c r="G7918" s="1123"/>
      <c r="H7918" s="1123"/>
      <c r="I7918" s="464"/>
    </row>
    <row r="7919" spans="1:9" ht="15" customHeight="1">
      <c r="A7919" s="333"/>
      <c r="C7919" s="700" t="s">
        <v>674</v>
      </c>
      <c r="D7919" s="195" t="s">
        <v>2064</v>
      </c>
      <c r="E7919" s="195"/>
      <c r="F7919" s="200" t="s">
        <v>193</v>
      </c>
      <c r="G7919" s="326">
        <v>14</v>
      </c>
      <c r="H7919" s="202">
        <f>BAHAN!$G$38</f>
        <v>10000</v>
      </c>
      <c r="I7919" s="203">
        <f>G7919*H7919</f>
        <v>140000</v>
      </c>
    </row>
    <row r="7920" spans="1:9" ht="15" customHeight="1">
      <c r="A7920" s="333"/>
      <c r="C7920" s="700" t="s">
        <v>676</v>
      </c>
      <c r="D7920" s="195" t="s">
        <v>1382</v>
      </c>
      <c r="E7920" s="195"/>
      <c r="F7920" s="200" t="s">
        <v>120</v>
      </c>
      <c r="G7920" s="326">
        <v>12.13</v>
      </c>
      <c r="H7920" s="202">
        <f>BAHAN!$G$449</f>
        <v>1820</v>
      </c>
      <c r="I7920" s="203">
        <f>G7920*H7920</f>
        <v>22076.600000000002</v>
      </c>
    </row>
    <row r="7921" spans="1:10" ht="15" customHeight="1">
      <c r="A7921" s="333"/>
      <c r="C7921" s="700" t="s">
        <v>679</v>
      </c>
      <c r="D7921" s="213" t="s">
        <v>1405</v>
      </c>
      <c r="E7921" s="213"/>
      <c r="F7921" s="200" t="s">
        <v>79</v>
      </c>
      <c r="G7921" s="201">
        <v>0.38800000000000001</v>
      </c>
      <c r="H7921" s="202">
        <f>BAHAN!$G$261</f>
        <v>139100</v>
      </c>
      <c r="I7921" s="203">
        <f>G7921*H7921</f>
        <v>53970.8</v>
      </c>
    </row>
    <row r="7922" spans="1:10" ht="15" customHeight="1">
      <c r="A7922" s="333"/>
      <c r="C7922" s="700" t="s">
        <v>680</v>
      </c>
      <c r="D7922" s="213" t="s">
        <v>2025</v>
      </c>
      <c r="E7922" s="213"/>
      <c r="F7922" s="200" t="s">
        <v>120</v>
      </c>
      <c r="G7922" s="326">
        <v>0.28000000000000003</v>
      </c>
      <c r="H7922" s="202">
        <f>BAHAN!$G$62</f>
        <v>23000</v>
      </c>
      <c r="I7922" s="203">
        <f>G7922*H7922</f>
        <v>6440.0000000000009</v>
      </c>
    </row>
    <row r="7923" spans="1:10" ht="15" customHeight="1">
      <c r="A7923" s="333"/>
      <c r="C7923" s="204" t="s">
        <v>85</v>
      </c>
      <c r="D7923" s="215"/>
      <c r="E7923" s="215"/>
      <c r="F7923" s="216"/>
      <c r="G7923" s="681"/>
      <c r="H7923" s="466"/>
      <c r="I7923" s="208">
        <f>SUM(I7919:I7922)</f>
        <v>222487.40000000002</v>
      </c>
    </row>
    <row r="7924" spans="1:10" ht="15" customHeight="1">
      <c r="A7924" s="333"/>
      <c r="C7924" s="193" t="s">
        <v>86</v>
      </c>
      <c r="D7924" s="194" t="s">
        <v>87</v>
      </c>
      <c r="E7924" s="194"/>
      <c r="F7924" s="196"/>
      <c r="G7924" s="196"/>
      <c r="H7924" s="196"/>
      <c r="I7924" s="464"/>
    </row>
    <row r="7925" spans="1:10" ht="15" customHeight="1">
      <c r="A7925" s="333"/>
      <c r="B7925" s="113"/>
      <c r="C7925" s="204" t="s">
        <v>88</v>
      </c>
      <c r="D7925" s="215"/>
      <c r="E7925" s="215"/>
      <c r="F7925" s="216"/>
      <c r="G7925" s="681"/>
      <c r="H7925" s="466"/>
      <c r="I7925" s="467">
        <v>0</v>
      </c>
      <c r="J7925" s="47"/>
    </row>
    <row r="7926" spans="1:10" ht="15" customHeight="1">
      <c r="A7926" s="333"/>
      <c r="C7926" s="220" t="s">
        <v>89</v>
      </c>
      <c r="D7926" s="221" t="s">
        <v>90</v>
      </c>
      <c r="E7926" s="682"/>
      <c r="F7926" s="222"/>
      <c r="G7926" s="222"/>
      <c r="H7926" s="776"/>
      <c r="I7926" s="777">
        <f>I7925+I7923+I7917</f>
        <v>269524</v>
      </c>
    </row>
    <row r="7927" spans="1:10" ht="15" customHeight="1">
      <c r="A7927" s="333"/>
      <c r="C7927" s="227" t="s">
        <v>91</v>
      </c>
      <c r="D7927" s="228" t="s">
        <v>977</v>
      </c>
      <c r="E7927" s="684"/>
      <c r="F7927" s="229"/>
      <c r="G7927" s="313"/>
      <c r="H7927" s="226">
        <f>$M$3</f>
        <v>0.1</v>
      </c>
      <c r="I7927" s="224">
        <f>I7926*H7927</f>
        <v>26952.400000000001</v>
      </c>
    </row>
    <row r="7928" spans="1:10" ht="15" customHeight="1">
      <c r="A7928" s="333"/>
      <c r="C7928" s="316" t="s">
        <v>93</v>
      </c>
      <c r="D7928" s="317" t="s">
        <v>94</v>
      </c>
      <c r="E7928" s="323"/>
      <c r="F7928" s="244"/>
      <c r="G7928" s="244"/>
      <c r="H7928" s="399"/>
      <c r="I7928" s="303">
        <f>SUM(I7926:I7927)</f>
        <v>296476.40000000002</v>
      </c>
    </row>
    <row r="7929" spans="1:10" ht="15" customHeight="1">
      <c r="A7929" s="333"/>
      <c r="C7929" s="1071"/>
      <c r="D7929" s="555"/>
      <c r="E7929" s="555"/>
      <c r="F7929" s="555"/>
      <c r="G7929" s="555"/>
      <c r="H7929" s="555"/>
      <c r="I7929" s="556"/>
    </row>
    <row r="7930" spans="1:10" ht="15" customHeight="1">
      <c r="A7930" s="333"/>
      <c r="C7930" s="553" t="s">
        <v>2067</v>
      </c>
      <c r="D7930" s="554" t="s">
        <v>2068</v>
      </c>
      <c r="E7930" s="554"/>
      <c r="F7930" s="555"/>
      <c r="G7930" s="555"/>
      <c r="H7930" s="555"/>
      <c r="I7930" s="556"/>
    </row>
    <row r="7931" spans="1:10" ht="15" customHeight="1">
      <c r="A7931" s="333"/>
      <c r="C7931" s="184" t="s">
        <v>2069</v>
      </c>
      <c r="D7931" s="1317" t="s">
        <v>2070</v>
      </c>
      <c r="E7931" s="1318"/>
      <c r="F7931" s="1318"/>
      <c r="G7931" s="1318"/>
      <c r="H7931" s="1319"/>
      <c r="I7931" s="188">
        <f>ROUNDDOWN(I7949,-2)</f>
        <v>141600</v>
      </c>
    </row>
    <row r="7932" spans="1:10" ht="15" customHeight="1">
      <c r="A7932" s="333"/>
      <c r="C7932" s="189" t="s">
        <v>65</v>
      </c>
      <c r="D7932" s="190" t="s">
        <v>66</v>
      </c>
      <c r="E7932" s="190"/>
      <c r="F7932" s="190" t="s">
        <v>669</v>
      </c>
      <c r="G7932" s="190" t="s">
        <v>67</v>
      </c>
      <c r="H7932" s="190" t="s">
        <v>670</v>
      </c>
      <c r="I7932" s="482" t="s">
        <v>671</v>
      </c>
    </row>
    <row r="7933" spans="1:10" ht="15" customHeight="1">
      <c r="A7933" s="333"/>
      <c r="C7933" s="193" t="s">
        <v>69</v>
      </c>
      <c r="D7933" s="194" t="s">
        <v>672</v>
      </c>
      <c r="E7933" s="194"/>
      <c r="F7933" s="717"/>
      <c r="G7933" s="717"/>
      <c r="H7933" s="717"/>
      <c r="I7933" s="591"/>
    </row>
    <row r="7934" spans="1:10" ht="15" customHeight="1">
      <c r="A7934" s="333"/>
      <c r="C7934" s="199">
        <v>1</v>
      </c>
      <c r="D7934" s="195" t="s">
        <v>8</v>
      </c>
      <c r="E7934" s="195"/>
      <c r="F7934" s="200" t="s">
        <v>10</v>
      </c>
      <c r="G7934" s="201">
        <v>0.2</v>
      </c>
      <c r="H7934" s="62">
        <v>176000</v>
      </c>
      <c r="I7934" s="203">
        <f>G7934*H7934</f>
        <v>35200</v>
      </c>
    </row>
    <row r="7935" spans="1:10" ht="15" customHeight="1">
      <c r="A7935" s="333"/>
      <c r="C7935" s="199">
        <v>2</v>
      </c>
      <c r="D7935" s="195" t="s">
        <v>106</v>
      </c>
      <c r="E7935" s="195"/>
      <c r="F7935" s="200" t="s">
        <v>10</v>
      </c>
      <c r="G7935" s="201">
        <v>0.1</v>
      </c>
      <c r="H7935" s="62">
        <v>186000</v>
      </c>
      <c r="I7935" s="203">
        <f>G7935*H7935</f>
        <v>18600</v>
      </c>
    </row>
    <row r="7936" spans="1:10" ht="15" customHeight="1">
      <c r="A7936" s="333"/>
      <c r="C7936" s="199">
        <v>3</v>
      </c>
      <c r="D7936" s="195" t="s">
        <v>119</v>
      </c>
      <c r="E7936" s="195"/>
      <c r="F7936" s="200" t="s">
        <v>10</v>
      </c>
      <c r="G7936" s="201">
        <v>0.01</v>
      </c>
      <c r="H7936" s="62">
        <v>196000</v>
      </c>
      <c r="I7936" s="203">
        <f>G7936*H7936</f>
        <v>1960</v>
      </c>
    </row>
    <row r="7937" spans="1:10" ht="15" customHeight="1">
      <c r="A7937" s="333"/>
      <c r="C7937" s="199">
        <v>4</v>
      </c>
      <c r="D7937" s="195" t="s">
        <v>31</v>
      </c>
      <c r="E7937" s="195"/>
      <c r="F7937" s="200" t="s">
        <v>10</v>
      </c>
      <c r="G7937" s="201">
        <v>3.0000000000000001E-3</v>
      </c>
      <c r="H7937" s="62">
        <v>206000</v>
      </c>
      <c r="I7937" s="203">
        <f>G7937*H7937</f>
        <v>618</v>
      </c>
    </row>
    <row r="7938" spans="1:10" ht="15" customHeight="1">
      <c r="A7938" s="333"/>
      <c r="C7938" s="204" t="s">
        <v>71</v>
      </c>
      <c r="D7938" s="215"/>
      <c r="E7938" s="215"/>
      <c r="F7938" s="216"/>
      <c r="G7938" s="653"/>
      <c r="H7938" s="654"/>
      <c r="I7938" s="208">
        <f>SUM(I7934:I7937)</f>
        <v>56378</v>
      </c>
    </row>
    <row r="7939" spans="1:10" ht="15" customHeight="1">
      <c r="A7939" s="333"/>
      <c r="C7939" s="193" t="s">
        <v>72</v>
      </c>
      <c r="D7939" s="194" t="s">
        <v>73</v>
      </c>
      <c r="E7939" s="194"/>
      <c r="F7939" s="196"/>
      <c r="G7939" s="1123"/>
      <c r="H7939" s="1123"/>
      <c r="I7939" s="464"/>
    </row>
    <row r="7940" spans="1:10" ht="24.5" customHeight="1">
      <c r="A7940" s="333"/>
      <c r="C7940" s="700" t="s">
        <v>674</v>
      </c>
      <c r="D7940" s="195" t="s">
        <v>2071</v>
      </c>
      <c r="E7940" s="195"/>
      <c r="F7940" s="200" t="s">
        <v>193</v>
      </c>
      <c r="G7940" s="326">
        <v>0.73899999999999999</v>
      </c>
      <c r="H7940" s="202">
        <f>BAHAN!G116</f>
        <v>98000</v>
      </c>
      <c r="I7940" s="203">
        <f>G7940*H7940</f>
        <v>72422</v>
      </c>
    </row>
    <row r="7941" spans="1:10" ht="15" customHeight="1">
      <c r="A7941" s="333"/>
      <c r="C7941" s="700" t="s">
        <v>676</v>
      </c>
      <c r="D7941" s="195" t="s">
        <v>2072</v>
      </c>
      <c r="E7941" s="195"/>
      <c r="F7941" s="200" t="s">
        <v>120</v>
      </c>
      <c r="G7941" s="326">
        <v>1.1000000000000001</v>
      </c>
      <c r="H7941" s="202">
        <v>1</v>
      </c>
      <c r="I7941" s="203">
        <f>G7941*H7941</f>
        <v>1.1000000000000001</v>
      </c>
    </row>
    <row r="7942" spans="1:10" ht="15" customHeight="1">
      <c r="A7942" s="333"/>
      <c r="C7942" s="700" t="s">
        <v>679</v>
      </c>
      <c r="D7942" s="213" t="s">
        <v>1814</v>
      </c>
      <c r="E7942" s="213"/>
      <c r="F7942" s="200" t="s">
        <v>79</v>
      </c>
      <c r="G7942" s="326">
        <v>0.05</v>
      </c>
      <c r="H7942" s="202">
        <v>1</v>
      </c>
      <c r="I7942" s="203">
        <f>G7942*H7942</f>
        <v>0.05</v>
      </c>
    </row>
    <row r="7943" spans="1:10" ht="15" customHeight="1">
      <c r="A7943" s="333"/>
      <c r="C7943" s="700" t="s">
        <v>680</v>
      </c>
      <c r="D7943" s="213" t="s">
        <v>2073</v>
      </c>
      <c r="E7943" s="213"/>
      <c r="F7943" s="200" t="s">
        <v>120</v>
      </c>
      <c r="G7943" s="326">
        <v>0.106</v>
      </c>
      <c r="H7943" s="202">
        <v>1</v>
      </c>
      <c r="I7943" s="203">
        <f>G7943*H7943</f>
        <v>0.106</v>
      </c>
    </row>
    <row r="7944" spans="1:10" ht="15" customHeight="1">
      <c r="A7944" s="333"/>
      <c r="C7944" s="204" t="s">
        <v>85</v>
      </c>
      <c r="D7944" s="215"/>
      <c r="E7944" s="215"/>
      <c r="F7944" s="216"/>
      <c r="G7944" s="681"/>
      <c r="H7944" s="466"/>
      <c r="I7944" s="208">
        <f>SUM(I7940:I7943)</f>
        <v>72423.256000000008</v>
      </c>
    </row>
    <row r="7945" spans="1:10" ht="15" customHeight="1">
      <c r="A7945" s="333"/>
      <c r="C7945" s="193" t="s">
        <v>86</v>
      </c>
      <c r="D7945" s="194" t="s">
        <v>87</v>
      </c>
      <c r="E7945" s="194"/>
      <c r="F7945" s="196"/>
      <c r="G7945" s="196"/>
      <c r="H7945" s="196"/>
      <c r="I7945" s="464"/>
    </row>
    <row r="7946" spans="1:10" ht="15" customHeight="1">
      <c r="A7946" s="333"/>
      <c r="C7946" s="204" t="s">
        <v>88</v>
      </c>
      <c r="D7946" s="215"/>
      <c r="E7946" s="215"/>
      <c r="F7946" s="216"/>
      <c r="G7946" s="681"/>
      <c r="H7946" s="466"/>
      <c r="I7946" s="467">
        <v>0</v>
      </c>
    </row>
    <row r="7947" spans="1:10" ht="15" customHeight="1">
      <c r="A7947" s="333"/>
      <c r="C7947" s="220" t="s">
        <v>89</v>
      </c>
      <c r="D7947" s="221" t="s">
        <v>90</v>
      </c>
      <c r="E7947" s="682"/>
      <c r="F7947" s="222"/>
      <c r="G7947" s="222"/>
      <c r="H7947" s="776"/>
      <c r="I7947" s="777">
        <f>I7946+I7944+I7938</f>
        <v>128801.25600000001</v>
      </c>
    </row>
    <row r="7948" spans="1:10" ht="15" customHeight="1">
      <c r="A7948" s="333"/>
      <c r="C7948" s="220" t="s">
        <v>91</v>
      </c>
      <c r="D7948" s="228" t="s">
        <v>977</v>
      </c>
      <c r="E7948" s="684"/>
      <c r="F7948" s="229"/>
      <c r="G7948" s="313"/>
      <c r="H7948" s="314">
        <f>$M$3</f>
        <v>0.1</v>
      </c>
      <c r="I7948" s="315">
        <f>I7947*H7948</f>
        <v>12880.125600000001</v>
      </c>
    </row>
    <row r="7949" spans="1:10" ht="15" customHeight="1">
      <c r="A7949" s="333"/>
      <c r="B7949" s="113"/>
      <c r="C7949" s="512" t="s">
        <v>93</v>
      </c>
      <c r="D7949" s="513" t="s">
        <v>94</v>
      </c>
      <c r="E7949" s="323"/>
      <c r="F7949" s="244"/>
      <c r="G7949" s="244"/>
      <c r="H7949" s="401"/>
      <c r="I7949" s="320">
        <f>SUM(I7947:I7948)</f>
        <v>141681.38160000002</v>
      </c>
      <c r="J7949" s="337"/>
    </row>
    <row r="7950" spans="1:10" ht="15" customHeight="1">
      <c r="A7950" s="333"/>
      <c r="C7950" s="1073"/>
      <c r="D7950" s="555"/>
      <c r="E7950" s="555"/>
      <c r="F7950" s="555"/>
      <c r="G7950" s="555"/>
      <c r="H7950" s="555"/>
      <c r="I7950" s="707"/>
    </row>
    <row r="7951" spans="1:10" ht="15" customHeight="1">
      <c r="A7951" s="333"/>
      <c r="C7951" s="184" t="s">
        <v>2074</v>
      </c>
      <c r="D7951" s="1317" t="s">
        <v>2075</v>
      </c>
      <c r="E7951" s="1318"/>
      <c r="F7951" s="1318"/>
      <c r="G7951" s="1318"/>
      <c r="H7951" s="1319"/>
      <c r="I7951" s="188">
        <f>ROUNDDOWN(I7967,-2)</f>
        <v>40700</v>
      </c>
    </row>
    <row r="7952" spans="1:10" ht="15" customHeight="1">
      <c r="A7952" s="333"/>
      <c r="C7952" s="189" t="s">
        <v>65</v>
      </c>
      <c r="D7952" s="190" t="s">
        <v>66</v>
      </c>
      <c r="E7952" s="190"/>
      <c r="F7952" s="190" t="s">
        <v>669</v>
      </c>
      <c r="G7952" s="190" t="s">
        <v>67</v>
      </c>
      <c r="H7952" s="190" t="s">
        <v>670</v>
      </c>
      <c r="I7952" s="482" t="s">
        <v>671</v>
      </c>
    </row>
    <row r="7953" spans="1:10" ht="15" customHeight="1">
      <c r="A7953" s="333"/>
      <c r="C7953" s="193" t="s">
        <v>69</v>
      </c>
      <c r="D7953" s="194" t="s">
        <v>672</v>
      </c>
      <c r="E7953" s="194"/>
      <c r="F7953" s="717"/>
      <c r="G7953" s="717"/>
      <c r="H7953" s="717"/>
      <c r="I7953" s="591"/>
    </row>
    <row r="7954" spans="1:10" ht="15" customHeight="1">
      <c r="A7954" s="333"/>
      <c r="C7954" s="199">
        <v>1</v>
      </c>
      <c r="D7954" s="195" t="s">
        <v>8</v>
      </c>
      <c r="E7954" s="195"/>
      <c r="F7954" s="200" t="s">
        <v>10</v>
      </c>
      <c r="G7954" s="201">
        <v>0.15</v>
      </c>
      <c r="H7954" s="62">
        <v>176000</v>
      </c>
      <c r="I7954" s="203">
        <f>G7954*H7954</f>
        <v>26400</v>
      </c>
    </row>
    <row r="7955" spans="1:10" ht="15" customHeight="1">
      <c r="A7955" s="333"/>
      <c r="C7955" s="199">
        <v>2</v>
      </c>
      <c r="D7955" s="195" t="s">
        <v>106</v>
      </c>
      <c r="E7955" s="195"/>
      <c r="F7955" s="200" t="s">
        <v>10</v>
      </c>
      <c r="G7955" s="201">
        <v>0.05</v>
      </c>
      <c r="H7955" s="62">
        <v>186000</v>
      </c>
      <c r="I7955" s="203">
        <f>G7955*H7955</f>
        <v>9300</v>
      </c>
    </row>
    <row r="7956" spans="1:10" ht="15" customHeight="1">
      <c r="A7956" s="333"/>
      <c r="C7956" s="199">
        <v>3</v>
      </c>
      <c r="D7956" s="195" t="s">
        <v>119</v>
      </c>
      <c r="E7956" s="195"/>
      <c r="F7956" s="200" t="s">
        <v>10</v>
      </c>
      <c r="G7956" s="201">
        <v>5.0000000000000001E-3</v>
      </c>
      <c r="H7956" s="62">
        <v>196000</v>
      </c>
      <c r="I7956" s="203">
        <f>G7956*H7956</f>
        <v>980</v>
      </c>
    </row>
    <row r="7957" spans="1:10" ht="15" customHeight="1">
      <c r="A7957" s="333"/>
      <c r="C7957" s="199">
        <v>4</v>
      </c>
      <c r="D7957" s="195" t="s">
        <v>31</v>
      </c>
      <c r="E7957" s="195"/>
      <c r="F7957" s="200" t="s">
        <v>10</v>
      </c>
      <c r="G7957" s="201">
        <v>1.6999999999999999E-3</v>
      </c>
      <c r="H7957" s="62">
        <v>206000</v>
      </c>
      <c r="I7957" s="203">
        <f>G7957*H7957</f>
        <v>350.2</v>
      </c>
    </row>
    <row r="7958" spans="1:10" ht="15" customHeight="1">
      <c r="A7958" s="333"/>
      <c r="C7958" s="204" t="s">
        <v>71</v>
      </c>
      <c r="D7958" s="215"/>
      <c r="E7958" s="215"/>
      <c r="F7958" s="216"/>
      <c r="G7958" s="653"/>
      <c r="H7958" s="654"/>
      <c r="I7958" s="208">
        <f>SUM(I7954:I7957)</f>
        <v>37030.199999999997</v>
      </c>
    </row>
    <row r="7959" spans="1:10" ht="15" customHeight="1">
      <c r="A7959" s="333"/>
      <c r="C7959" s="193" t="s">
        <v>72</v>
      </c>
      <c r="D7959" s="194" t="s">
        <v>73</v>
      </c>
      <c r="E7959" s="194"/>
      <c r="F7959" s="196"/>
      <c r="G7959" s="1123"/>
      <c r="H7959" s="1123"/>
      <c r="I7959" s="464"/>
    </row>
    <row r="7960" spans="1:10" ht="15" customHeight="1">
      <c r="A7960" s="333"/>
      <c r="C7960" s="700" t="s">
        <v>674</v>
      </c>
      <c r="D7960" s="195" t="s">
        <v>2076</v>
      </c>
      <c r="E7960" s="195"/>
      <c r="F7960" s="200" t="s">
        <v>215</v>
      </c>
      <c r="G7960" s="326">
        <v>1.1000000000000001</v>
      </c>
      <c r="H7960" s="202">
        <v>1</v>
      </c>
      <c r="I7960" s="203">
        <f>G7960*H7960</f>
        <v>1.1000000000000001</v>
      </c>
    </row>
    <row r="7961" spans="1:10" ht="15" customHeight="1">
      <c r="A7961" s="333"/>
      <c r="C7961" s="700" t="s">
        <v>680</v>
      </c>
      <c r="D7961" s="213" t="s">
        <v>2077</v>
      </c>
      <c r="E7961" s="213"/>
      <c r="F7961" s="200" t="s">
        <v>215</v>
      </c>
      <c r="G7961" s="326">
        <v>1.1000000000000001</v>
      </c>
      <c r="H7961" s="202">
        <v>1</v>
      </c>
      <c r="I7961" s="203">
        <f>G7961*H7961</f>
        <v>1.1000000000000001</v>
      </c>
    </row>
    <row r="7962" spans="1:10" ht="15" customHeight="1">
      <c r="A7962" s="333"/>
      <c r="C7962" s="204" t="s">
        <v>85</v>
      </c>
      <c r="D7962" s="215"/>
      <c r="E7962" s="215"/>
      <c r="F7962" s="216"/>
      <c r="G7962" s="681"/>
      <c r="H7962" s="466"/>
      <c r="I7962" s="208">
        <f>SUM(I7960:I7961)</f>
        <v>2.2000000000000002</v>
      </c>
    </row>
    <row r="7963" spans="1:10" ht="15" customHeight="1">
      <c r="A7963" s="333"/>
      <c r="C7963" s="193" t="s">
        <v>86</v>
      </c>
      <c r="D7963" s="194" t="s">
        <v>87</v>
      </c>
      <c r="E7963" s="194"/>
      <c r="F7963" s="196"/>
      <c r="G7963" s="196"/>
      <c r="H7963" s="196"/>
      <c r="I7963" s="464"/>
    </row>
    <row r="7964" spans="1:10" ht="15" customHeight="1">
      <c r="A7964" s="333"/>
      <c r="C7964" s="204" t="s">
        <v>88</v>
      </c>
      <c r="D7964" s="215"/>
      <c r="E7964" s="215"/>
      <c r="F7964" s="216"/>
      <c r="G7964" s="681"/>
      <c r="H7964" s="466"/>
      <c r="I7964" s="467">
        <v>0</v>
      </c>
    </row>
    <row r="7965" spans="1:10" ht="15" customHeight="1">
      <c r="A7965" s="333"/>
      <c r="C7965" s="220" t="s">
        <v>89</v>
      </c>
      <c r="D7965" s="221" t="s">
        <v>90</v>
      </c>
      <c r="E7965" s="682"/>
      <c r="F7965" s="222"/>
      <c r="G7965" s="222"/>
      <c r="H7965" s="776"/>
      <c r="I7965" s="777">
        <f>I7964+I7962+I7958</f>
        <v>37032.399999999994</v>
      </c>
    </row>
    <row r="7966" spans="1:10" ht="15" customHeight="1">
      <c r="A7966" s="333"/>
      <c r="C7966" s="220" t="s">
        <v>91</v>
      </c>
      <c r="D7966" s="221" t="s">
        <v>977</v>
      </c>
      <c r="E7966" s="682"/>
      <c r="F7966" s="222"/>
      <c r="G7966" s="225"/>
      <c r="H7966" s="226">
        <f>$M$3</f>
        <v>0.1</v>
      </c>
      <c r="I7966" s="224">
        <f>I7965*H7966</f>
        <v>3703.24</v>
      </c>
    </row>
    <row r="7967" spans="1:10" ht="15" customHeight="1" thickBot="1">
      <c r="A7967" s="333"/>
      <c r="B7967" s="113"/>
      <c r="C7967" s="231" t="s">
        <v>93</v>
      </c>
      <c r="D7967" s="232" t="s">
        <v>94</v>
      </c>
      <c r="E7967" s="741"/>
      <c r="F7967" s="233"/>
      <c r="G7967" s="233"/>
      <c r="H7967" s="458"/>
      <c r="I7967" s="235">
        <f>SUM(I7965:I7966)</f>
        <v>40735.639999999992</v>
      </c>
      <c r="J7967" s="337"/>
    </row>
    <row r="7968" spans="1:10" ht="15" customHeight="1">
      <c r="A7968" s="333"/>
      <c r="C7968" s="46"/>
      <c r="D7968" s="46"/>
      <c r="E7968" s="335"/>
      <c r="F7968" s="335"/>
      <c r="G7968" s="113"/>
      <c r="H7968" s="46"/>
      <c r="I7968" s="46"/>
    </row>
    <row r="7969" spans="1:9" ht="15" customHeight="1" thickBot="1">
      <c r="A7969" s="333"/>
      <c r="C7969" s="491" t="s">
        <v>2078</v>
      </c>
      <c r="D7969" s="460" t="s">
        <v>2079</v>
      </c>
      <c r="E7969" s="460"/>
      <c r="F7969" s="645"/>
      <c r="G7969" s="645"/>
      <c r="H7969" s="645"/>
      <c r="I7969" s="645"/>
    </row>
    <row r="7970" spans="1:9" ht="15" customHeight="1">
      <c r="A7970" s="333"/>
      <c r="C7970" s="596" t="s">
        <v>2080</v>
      </c>
      <c r="D7970" s="1128" t="s">
        <v>2081</v>
      </c>
      <c r="E7970" s="1128"/>
      <c r="F7970" s="1129"/>
      <c r="G7970" s="1129"/>
      <c r="H7970" s="1129"/>
      <c r="I7970" s="241">
        <f>ROUNDDOWN(I7986,-2)</f>
        <v>95500</v>
      </c>
    </row>
    <row r="7971" spans="1:9" ht="15" customHeight="1">
      <c r="A7971" s="333"/>
      <c r="C7971" s="189" t="s">
        <v>65</v>
      </c>
      <c r="D7971" s="190" t="s">
        <v>66</v>
      </c>
      <c r="E7971" s="190"/>
      <c r="F7971" s="190" t="s">
        <v>669</v>
      </c>
      <c r="G7971" s="190" t="s">
        <v>67</v>
      </c>
      <c r="H7971" s="190" t="s">
        <v>670</v>
      </c>
      <c r="I7971" s="482" t="s">
        <v>671</v>
      </c>
    </row>
    <row r="7972" spans="1:9" ht="15" customHeight="1">
      <c r="A7972" s="333"/>
      <c r="C7972" s="193" t="s">
        <v>69</v>
      </c>
      <c r="D7972" s="194" t="s">
        <v>672</v>
      </c>
      <c r="E7972" s="194"/>
      <c r="F7972" s="717"/>
      <c r="G7972" s="717"/>
      <c r="H7972" s="717"/>
      <c r="I7972" s="591"/>
    </row>
    <row r="7973" spans="1:9" ht="15" customHeight="1">
      <c r="A7973" s="333"/>
      <c r="C7973" s="199">
        <v>1</v>
      </c>
      <c r="D7973" s="195" t="s">
        <v>8</v>
      </c>
      <c r="E7973" s="195"/>
      <c r="F7973" s="200" t="s">
        <v>10</v>
      </c>
      <c r="G7973" s="201">
        <v>0.2</v>
      </c>
      <c r="H7973" s="62">
        <v>176000</v>
      </c>
      <c r="I7973" s="203">
        <f>G7973*H7973</f>
        <v>35200</v>
      </c>
    </row>
    <row r="7974" spans="1:9" ht="15" customHeight="1">
      <c r="A7974" s="333"/>
      <c r="C7974" s="199">
        <v>2</v>
      </c>
      <c r="D7974" s="195" t="s">
        <v>106</v>
      </c>
      <c r="E7974" s="195"/>
      <c r="F7974" s="200" t="s">
        <v>10</v>
      </c>
      <c r="G7974" s="201">
        <v>0.1</v>
      </c>
      <c r="H7974" s="62">
        <v>186000</v>
      </c>
      <c r="I7974" s="203">
        <f>G7974*H7974</f>
        <v>18600</v>
      </c>
    </row>
    <row r="7975" spans="1:9" ht="15" customHeight="1">
      <c r="A7975" s="333"/>
      <c r="C7975" s="199">
        <v>3</v>
      </c>
      <c r="D7975" s="195" t="s">
        <v>119</v>
      </c>
      <c r="E7975" s="195"/>
      <c r="F7975" s="200" t="s">
        <v>10</v>
      </c>
      <c r="G7975" s="201">
        <v>0.01</v>
      </c>
      <c r="H7975" s="62">
        <v>196000</v>
      </c>
      <c r="I7975" s="203">
        <f>G7975*H7975</f>
        <v>1960</v>
      </c>
    </row>
    <row r="7976" spans="1:9" ht="15" customHeight="1">
      <c r="A7976" s="333"/>
      <c r="C7976" s="199">
        <v>4</v>
      </c>
      <c r="D7976" s="195" t="s">
        <v>31</v>
      </c>
      <c r="E7976" s="195"/>
      <c r="F7976" s="200" t="s">
        <v>10</v>
      </c>
      <c r="G7976" s="201">
        <v>3.3E-3</v>
      </c>
      <c r="H7976" s="62">
        <v>206000</v>
      </c>
      <c r="I7976" s="203">
        <f>G7976*H7976</f>
        <v>679.8</v>
      </c>
    </row>
    <row r="7977" spans="1:9" ht="15" customHeight="1">
      <c r="A7977" s="333"/>
      <c r="C7977" s="204" t="s">
        <v>708</v>
      </c>
      <c r="D7977" s="215"/>
      <c r="E7977" s="215"/>
      <c r="F7977" s="216"/>
      <c r="G7977" s="681"/>
      <c r="H7977" s="1117"/>
      <c r="I7977" s="208">
        <f>SUM(I7973:I7976)</f>
        <v>56439.8</v>
      </c>
    </row>
    <row r="7978" spans="1:9" ht="15" customHeight="1">
      <c r="A7978" s="333"/>
      <c r="C7978" s="193" t="s">
        <v>72</v>
      </c>
      <c r="D7978" s="194" t="s">
        <v>73</v>
      </c>
      <c r="E7978" s="194"/>
      <c r="F7978" s="196"/>
      <c r="G7978" s="732"/>
      <c r="H7978" s="732"/>
      <c r="I7978" s="464"/>
    </row>
    <row r="7979" spans="1:9" ht="15" customHeight="1">
      <c r="A7979" s="333"/>
      <c r="C7979" s="199">
        <v>1</v>
      </c>
      <c r="D7979" s="195" t="s">
        <v>1382</v>
      </c>
      <c r="E7979" s="195"/>
      <c r="F7979" s="200" t="s">
        <v>120</v>
      </c>
      <c r="G7979" s="326">
        <v>15.504</v>
      </c>
      <c r="H7979" s="202">
        <f>BAHAN!$G$449</f>
        <v>1820</v>
      </c>
      <c r="I7979" s="203">
        <f>G7979*H7979</f>
        <v>28217.279999999999</v>
      </c>
    </row>
    <row r="7980" spans="1:9" ht="15" customHeight="1">
      <c r="A7980" s="333"/>
      <c r="C7980" s="199">
        <v>2</v>
      </c>
      <c r="D7980" s="213" t="s">
        <v>1405</v>
      </c>
      <c r="E7980" s="213"/>
      <c r="F7980" s="200" t="s">
        <v>79</v>
      </c>
      <c r="G7980" s="326">
        <v>1.6E-2</v>
      </c>
      <c r="H7980" s="202">
        <f>BAHAN!$G$261</f>
        <v>139100</v>
      </c>
      <c r="I7980" s="203">
        <f>G7980*H7980</f>
        <v>2225.6</v>
      </c>
    </row>
    <row r="7981" spans="1:9" ht="15" customHeight="1">
      <c r="A7981" s="333"/>
      <c r="C7981" s="204" t="s">
        <v>85</v>
      </c>
      <c r="D7981" s="215"/>
      <c r="E7981" s="215"/>
      <c r="F7981" s="216"/>
      <c r="G7981" s="216"/>
      <c r="H7981" s="466"/>
      <c r="I7981" s="208">
        <f>SUM(I7979:I7980)</f>
        <v>30442.879999999997</v>
      </c>
    </row>
    <row r="7982" spans="1:9" ht="15" customHeight="1">
      <c r="A7982" s="333"/>
      <c r="C7982" s="193" t="s">
        <v>86</v>
      </c>
      <c r="D7982" s="194" t="s">
        <v>87</v>
      </c>
      <c r="E7982" s="194"/>
      <c r="F7982" s="196"/>
      <c r="G7982" s="196"/>
      <c r="H7982" s="196"/>
      <c r="I7982" s="464"/>
    </row>
    <row r="7983" spans="1:9" ht="15" customHeight="1">
      <c r="A7983" s="333"/>
      <c r="C7983" s="204" t="s">
        <v>88</v>
      </c>
      <c r="D7983" s="215"/>
      <c r="E7983" s="215"/>
      <c r="F7983" s="216"/>
      <c r="G7983" s="216"/>
      <c r="H7983" s="466"/>
      <c r="I7983" s="467">
        <v>0</v>
      </c>
    </row>
    <row r="7984" spans="1:9" ht="15" customHeight="1">
      <c r="A7984" s="333"/>
      <c r="C7984" s="220" t="s">
        <v>89</v>
      </c>
      <c r="D7984" s="221" t="s">
        <v>90</v>
      </c>
      <c r="E7984" s="682"/>
      <c r="F7984" s="222"/>
      <c r="G7984" s="222"/>
      <c r="H7984" s="776"/>
      <c r="I7984" s="777">
        <f>I7983+I7981+I7977</f>
        <v>86882.68</v>
      </c>
    </row>
    <row r="7985" spans="1:10" ht="15" customHeight="1">
      <c r="A7985" s="333"/>
      <c r="B7985" s="113"/>
      <c r="C7985" s="227" t="s">
        <v>91</v>
      </c>
      <c r="D7985" s="228" t="s">
        <v>977</v>
      </c>
      <c r="E7985" s="684"/>
      <c r="F7985" s="229"/>
      <c r="G7985" s="313"/>
      <c r="H7985" s="226">
        <f>$M$3</f>
        <v>0.1</v>
      </c>
      <c r="I7985" s="224">
        <f>I7984*H7985</f>
        <v>8688.268</v>
      </c>
      <c r="J7985" s="337"/>
    </row>
    <row r="7986" spans="1:10" ht="15" customHeight="1">
      <c r="A7986" s="333"/>
      <c r="C7986" s="316" t="s">
        <v>93</v>
      </c>
      <c r="D7986" s="317" t="s">
        <v>94</v>
      </c>
      <c r="E7986" s="323"/>
      <c r="F7986" s="244"/>
      <c r="G7986" s="244"/>
      <c r="H7986" s="399"/>
      <c r="I7986" s="303">
        <f>SUM(I7984:I7985)</f>
        <v>95570.947999999989</v>
      </c>
    </row>
    <row r="7987" spans="1:10" ht="15" customHeight="1">
      <c r="A7987" s="333"/>
      <c r="C7987" s="1070"/>
      <c r="D7987" s="493"/>
      <c r="E7987" s="493"/>
      <c r="F7987" s="493"/>
      <c r="G7987" s="493"/>
      <c r="H7987" s="493"/>
      <c r="I7987" s="517"/>
    </row>
    <row r="7988" spans="1:10" ht="15" customHeight="1">
      <c r="A7988" s="333"/>
      <c r="C7988" s="574" t="s">
        <v>2082</v>
      </c>
      <c r="D7988" s="1109" t="s">
        <v>2083</v>
      </c>
      <c r="E7988" s="1109"/>
      <c r="F7988" s="668"/>
      <c r="G7988" s="668"/>
      <c r="H7988" s="669"/>
      <c r="I7988" s="188">
        <f>ROUNDDOWN(I8004,-2)</f>
        <v>85600</v>
      </c>
    </row>
    <row r="7989" spans="1:10" ht="15" customHeight="1">
      <c r="A7989" s="333"/>
      <c r="C7989" s="189" t="s">
        <v>65</v>
      </c>
      <c r="D7989" s="190" t="s">
        <v>66</v>
      </c>
      <c r="E7989" s="190"/>
      <c r="F7989" s="190" t="s">
        <v>669</v>
      </c>
      <c r="G7989" s="190" t="s">
        <v>67</v>
      </c>
      <c r="H7989" s="190" t="s">
        <v>670</v>
      </c>
      <c r="I7989" s="482" t="s">
        <v>671</v>
      </c>
    </row>
    <row r="7990" spans="1:10" ht="15" customHeight="1">
      <c r="A7990" s="333"/>
      <c r="C7990" s="193" t="s">
        <v>69</v>
      </c>
      <c r="D7990" s="194" t="s">
        <v>672</v>
      </c>
      <c r="E7990" s="194"/>
      <c r="F7990" s="717"/>
      <c r="G7990" s="717"/>
      <c r="H7990" s="717"/>
      <c r="I7990" s="591"/>
    </row>
    <row r="7991" spans="1:10" ht="15" customHeight="1">
      <c r="A7991" s="333"/>
      <c r="C7991" s="199">
        <v>1</v>
      </c>
      <c r="D7991" s="195" t="s">
        <v>8</v>
      </c>
      <c r="E7991" s="195"/>
      <c r="F7991" s="200" t="s">
        <v>10</v>
      </c>
      <c r="G7991" s="201">
        <v>0.2</v>
      </c>
      <c r="H7991" s="62">
        <v>176000</v>
      </c>
      <c r="I7991" s="203">
        <f>G7991*H7991</f>
        <v>35200</v>
      </c>
    </row>
    <row r="7992" spans="1:10" ht="15" customHeight="1">
      <c r="A7992" s="333"/>
      <c r="C7992" s="199">
        <v>2</v>
      </c>
      <c r="D7992" s="195" t="s">
        <v>106</v>
      </c>
      <c r="E7992" s="195"/>
      <c r="F7992" s="200" t="s">
        <v>10</v>
      </c>
      <c r="G7992" s="201">
        <v>0.1</v>
      </c>
      <c r="H7992" s="62">
        <v>186000</v>
      </c>
      <c r="I7992" s="203">
        <f>G7992*H7992</f>
        <v>18600</v>
      </c>
    </row>
    <row r="7993" spans="1:10" ht="15" customHeight="1">
      <c r="A7993" s="333"/>
      <c r="C7993" s="199">
        <v>3</v>
      </c>
      <c r="D7993" s="195" t="s">
        <v>119</v>
      </c>
      <c r="E7993" s="195"/>
      <c r="F7993" s="200" t="s">
        <v>10</v>
      </c>
      <c r="G7993" s="201">
        <v>0.01</v>
      </c>
      <c r="H7993" s="62">
        <v>196000</v>
      </c>
      <c r="I7993" s="203">
        <f>G7993*H7993</f>
        <v>1960</v>
      </c>
    </row>
    <row r="7994" spans="1:10" ht="15" customHeight="1">
      <c r="A7994" s="333"/>
      <c r="C7994" s="199">
        <v>4</v>
      </c>
      <c r="D7994" s="195" t="s">
        <v>31</v>
      </c>
      <c r="E7994" s="195"/>
      <c r="F7994" s="200" t="s">
        <v>10</v>
      </c>
      <c r="G7994" s="201">
        <v>3.3E-3</v>
      </c>
      <c r="H7994" s="62">
        <v>206000</v>
      </c>
      <c r="I7994" s="203">
        <f>G7994*H7994</f>
        <v>679.8</v>
      </c>
    </row>
    <row r="7995" spans="1:10" ht="15" customHeight="1">
      <c r="A7995" s="333"/>
      <c r="C7995" s="204" t="s">
        <v>71</v>
      </c>
      <c r="D7995" s="215"/>
      <c r="E7995" s="215"/>
      <c r="F7995" s="216"/>
      <c r="G7995" s="681"/>
      <c r="H7995" s="1117"/>
      <c r="I7995" s="208">
        <f>SUM(I7991:I7994)</f>
        <v>56439.8</v>
      </c>
    </row>
    <row r="7996" spans="1:10" ht="15" customHeight="1">
      <c r="A7996" s="333"/>
      <c r="C7996" s="193" t="s">
        <v>72</v>
      </c>
      <c r="D7996" s="194" t="s">
        <v>73</v>
      </c>
      <c r="E7996" s="194"/>
      <c r="F7996" s="196"/>
      <c r="G7996" s="732"/>
      <c r="H7996" s="732"/>
      <c r="I7996" s="464"/>
    </row>
    <row r="7997" spans="1:10" ht="15" customHeight="1">
      <c r="A7997" s="333"/>
      <c r="C7997" s="199">
        <v>1</v>
      </c>
      <c r="D7997" s="195" t="s">
        <v>1382</v>
      </c>
      <c r="E7997" s="195"/>
      <c r="F7997" s="200" t="s">
        <v>120</v>
      </c>
      <c r="G7997" s="326">
        <v>10.224</v>
      </c>
      <c r="H7997" s="202">
        <f>BAHAN!$G$449</f>
        <v>1820</v>
      </c>
      <c r="I7997" s="203">
        <f>G7997*H7997</f>
        <v>18607.68</v>
      </c>
    </row>
    <row r="7998" spans="1:10" ht="15" customHeight="1">
      <c r="A7998" s="333"/>
      <c r="C7998" s="199">
        <v>2</v>
      </c>
      <c r="D7998" s="213" t="s">
        <v>1405</v>
      </c>
      <c r="E7998" s="213"/>
      <c r="F7998" s="200" t="s">
        <v>79</v>
      </c>
      <c r="G7998" s="326">
        <v>0.02</v>
      </c>
      <c r="H7998" s="202">
        <f>BAHAN!$G$261</f>
        <v>139100</v>
      </c>
      <c r="I7998" s="203">
        <f>G7998*H7998</f>
        <v>2782</v>
      </c>
    </row>
    <row r="7999" spans="1:10" ht="15" customHeight="1">
      <c r="A7999" s="333"/>
      <c r="C7999" s="204" t="s">
        <v>85</v>
      </c>
      <c r="D7999" s="215"/>
      <c r="E7999" s="215"/>
      <c r="F7999" s="216"/>
      <c r="G7999" s="216"/>
      <c r="H7999" s="466"/>
      <c r="I7999" s="208">
        <f>SUM(I7997:I7998)</f>
        <v>21389.68</v>
      </c>
    </row>
    <row r="8000" spans="1:10" ht="15" customHeight="1">
      <c r="A8000" s="333"/>
      <c r="C8000" s="193" t="s">
        <v>86</v>
      </c>
      <c r="D8000" s="194" t="s">
        <v>87</v>
      </c>
      <c r="E8000" s="194"/>
      <c r="F8000" s="196"/>
      <c r="G8000" s="196"/>
      <c r="H8000" s="196"/>
      <c r="I8000" s="464"/>
    </row>
    <row r="8001" spans="1:10" ht="15" customHeight="1">
      <c r="A8001" s="333"/>
      <c r="C8001" s="204" t="s">
        <v>88</v>
      </c>
      <c r="D8001" s="215"/>
      <c r="E8001" s="215"/>
      <c r="F8001" s="216"/>
      <c r="G8001" s="216"/>
      <c r="H8001" s="466"/>
      <c r="I8001" s="467">
        <v>0</v>
      </c>
    </row>
    <row r="8002" spans="1:10" ht="15" customHeight="1">
      <c r="A8002" s="333"/>
      <c r="C8002" s="227" t="s">
        <v>89</v>
      </c>
      <c r="D8002" s="228" t="s">
        <v>90</v>
      </c>
      <c r="E8002" s="684"/>
      <c r="F8002" s="229"/>
      <c r="G8002" s="229"/>
      <c r="H8002" s="776"/>
      <c r="I8002" s="777">
        <f>I8001+I7999+I7995</f>
        <v>77829.48000000001</v>
      </c>
    </row>
    <row r="8003" spans="1:10" ht="15" customHeight="1">
      <c r="A8003" s="333"/>
      <c r="B8003" s="113"/>
      <c r="C8003" s="690" t="s">
        <v>91</v>
      </c>
      <c r="D8003" s="691" t="s">
        <v>977</v>
      </c>
      <c r="E8003" s="692"/>
      <c r="F8003" s="693"/>
      <c r="G8003" s="694"/>
      <c r="H8003" s="226">
        <f>$M$3</f>
        <v>0.1</v>
      </c>
      <c r="I8003" s="224">
        <f>I8002*H8003</f>
        <v>7782.9480000000012</v>
      </c>
      <c r="J8003" s="337"/>
    </row>
    <row r="8004" spans="1:10" ht="15" customHeight="1">
      <c r="A8004" s="333"/>
      <c r="C8004" s="329" t="s">
        <v>93</v>
      </c>
      <c r="D8004" s="330" t="s">
        <v>94</v>
      </c>
      <c r="E8004" s="688"/>
      <c r="F8004" s="247"/>
      <c r="G8004" s="247"/>
      <c r="H8004" s="399"/>
      <c r="I8004" s="303">
        <f>SUM(I8002:I8003)</f>
        <v>85612.428000000014</v>
      </c>
    </row>
    <row r="8005" spans="1:10" ht="15" customHeight="1">
      <c r="A8005" s="333"/>
      <c r="C8005" s="1071"/>
      <c r="D8005" s="555"/>
      <c r="E8005" s="555"/>
      <c r="F8005" s="555"/>
      <c r="G8005" s="555"/>
      <c r="H8005" s="555"/>
      <c r="I8005" s="556"/>
    </row>
    <row r="8006" spans="1:10" ht="15" customHeight="1">
      <c r="A8006" s="333"/>
      <c r="C8006" s="574" t="s">
        <v>2084</v>
      </c>
      <c r="D8006" s="1109" t="s">
        <v>2085</v>
      </c>
      <c r="E8006" s="1109"/>
      <c r="F8006" s="668"/>
      <c r="G8006" s="668"/>
      <c r="H8006" s="669"/>
      <c r="I8006" s="188">
        <f>ROUNDDOWN(I8022,-2)</f>
        <v>81100</v>
      </c>
    </row>
    <row r="8007" spans="1:10" ht="15" customHeight="1">
      <c r="A8007" s="333"/>
      <c r="C8007" s="189" t="s">
        <v>65</v>
      </c>
      <c r="D8007" s="190" t="s">
        <v>66</v>
      </c>
      <c r="E8007" s="190"/>
      <c r="F8007" s="190" t="s">
        <v>669</v>
      </c>
      <c r="G8007" s="190" t="s">
        <v>67</v>
      </c>
      <c r="H8007" s="190" t="s">
        <v>670</v>
      </c>
      <c r="I8007" s="482" t="s">
        <v>671</v>
      </c>
    </row>
    <row r="8008" spans="1:10" ht="15" customHeight="1">
      <c r="A8008" s="333"/>
      <c r="C8008" s="193" t="s">
        <v>69</v>
      </c>
      <c r="D8008" s="194" t="s">
        <v>672</v>
      </c>
      <c r="E8008" s="194"/>
      <c r="F8008" s="717"/>
      <c r="G8008" s="717"/>
      <c r="H8008" s="717"/>
      <c r="I8008" s="591"/>
    </row>
    <row r="8009" spans="1:10" ht="15" customHeight="1">
      <c r="A8009" s="333"/>
      <c r="C8009" s="199">
        <v>1</v>
      </c>
      <c r="D8009" s="195" t="s">
        <v>8</v>
      </c>
      <c r="E8009" s="195"/>
      <c r="F8009" s="200" t="s">
        <v>10</v>
      </c>
      <c r="G8009" s="201">
        <v>0.2</v>
      </c>
      <c r="H8009" s="62">
        <v>176000</v>
      </c>
      <c r="I8009" s="203">
        <f>G8009*H8009</f>
        <v>35200</v>
      </c>
    </row>
    <row r="8010" spans="1:10" ht="15" customHeight="1">
      <c r="A8010" s="333"/>
      <c r="C8010" s="199">
        <v>2</v>
      </c>
      <c r="D8010" s="195" t="s">
        <v>106</v>
      </c>
      <c r="E8010" s="195"/>
      <c r="F8010" s="200" t="s">
        <v>10</v>
      </c>
      <c r="G8010" s="201">
        <v>0.1</v>
      </c>
      <c r="H8010" s="62">
        <v>186000</v>
      </c>
      <c r="I8010" s="203">
        <f>G8010*H8010</f>
        <v>18600</v>
      </c>
    </row>
    <row r="8011" spans="1:10" ht="15" customHeight="1">
      <c r="A8011" s="333"/>
      <c r="C8011" s="199">
        <v>3</v>
      </c>
      <c r="D8011" s="195" t="s">
        <v>119</v>
      </c>
      <c r="E8011" s="195"/>
      <c r="F8011" s="200" t="s">
        <v>10</v>
      </c>
      <c r="G8011" s="201">
        <v>0.01</v>
      </c>
      <c r="H8011" s="62">
        <v>196000</v>
      </c>
      <c r="I8011" s="203">
        <f>G8011*H8011</f>
        <v>1960</v>
      </c>
    </row>
    <row r="8012" spans="1:10" ht="15" customHeight="1">
      <c r="A8012" s="333"/>
      <c r="C8012" s="199">
        <v>4</v>
      </c>
      <c r="D8012" s="195" t="s">
        <v>31</v>
      </c>
      <c r="E8012" s="195"/>
      <c r="F8012" s="200" t="s">
        <v>10</v>
      </c>
      <c r="G8012" s="201">
        <v>3.3E-3</v>
      </c>
      <c r="H8012" s="62">
        <v>206000</v>
      </c>
      <c r="I8012" s="203">
        <f>G8012*H8012</f>
        <v>679.8</v>
      </c>
    </row>
    <row r="8013" spans="1:10" ht="15" customHeight="1">
      <c r="A8013" s="333"/>
      <c r="C8013" s="204" t="s">
        <v>71</v>
      </c>
      <c r="D8013" s="215"/>
      <c r="E8013" s="215"/>
      <c r="F8013" s="216"/>
      <c r="G8013" s="681"/>
      <c r="H8013" s="1117"/>
      <c r="I8013" s="208">
        <f>SUM(I8009:I8012)</f>
        <v>56439.8</v>
      </c>
    </row>
    <row r="8014" spans="1:10" ht="15" customHeight="1">
      <c r="A8014" s="333"/>
      <c r="C8014" s="193" t="s">
        <v>72</v>
      </c>
      <c r="D8014" s="194" t="s">
        <v>73</v>
      </c>
      <c r="E8014" s="194"/>
      <c r="F8014" s="196"/>
      <c r="G8014" s="732"/>
      <c r="H8014" s="732"/>
      <c r="I8014" s="464"/>
    </row>
    <row r="8015" spans="1:10" ht="15" customHeight="1">
      <c r="A8015" s="333"/>
      <c r="C8015" s="199">
        <v>1</v>
      </c>
      <c r="D8015" s="195" t="s">
        <v>1382</v>
      </c>
      <c r="E8015" s="195"/>
      <c r="F8015" s="200" t="s">
        <v>120</v>
      </c>
      <c r="G8015" s="618">
        <v>7.7759999999999998</v>
      </c>
      <c r="H8015" s="202">
        <f>BAHAN!$G$449</f>
        <v>1820</v>
      </c>
      <c r="I8015" s="203">
        <f>G8015*H8015</f>
        <v>14152.32</v>
      </c>
    </row>
    <row r="8016" spans="1:10" ht="15" customHeight="1">
      <c r="A8016" s="333"/>
      <c r="C8016" s="199">
        <v>2</v>
      </c>
      <c r="D8016" s="213" t="s">
        <v>1405</v>
      </c>
      <c r="E8016" s="213"/>
      <c r="F8016" s="200" t="s">
        <v>79</v>
      </c>
      <c r="G8016" s="618">
        <v>2.3E-2</v>
      </c>
      <c r="H8016" s="202">
        <f>BAHAN!$G$261</f>
        <v>139100</v>
      </c>
      <c r="I8016" s="203">
        <f>G8016*H8016</f>
        <v>3199.2999999999997</v>
      </c>
    </row>
    <row r="8017" spans="1:9" ht="15" customHeight="1">
      <c r="A8017" s="333"/>
      <c r="C8017" s="204" t="s">
        <v>85</v>
      </c>
      <c r="D8017" s="215"/>
      <c r="E8017" s="215"/>
      <c r="F8017" s="216"/>
      <c r="G8017" s="216"/>
      <c r="H8017" s="466"/>
      <c r="I8017" s="208">
        <f>SUM(I8015:I8016)</f>
        <v>17351.62</v>
      </c>
    </row>
    <row r="8018" spans="1:9" ht="15" customHeight="1">
      <c r="A8018" s="333"/>
      <c r="C8018" s="193" t="s">
        <v>86</v>
      </c>
      <c r="D8018" s="194" t="s">
        <v>87</v>
      </c>
      <c r="E8018" s="194"/>
      <c r="F8018" s="196"/>
      <c r="G8018" s="196"/>
      <c r="H8018" s="196"/>
      <c r="I8018" s="464"/>
    </row>
    <row r="8019" spans="1:9" ht="15" customHeight="1">
      <c r="A8019" s="333"/>
      <c r="C8019" s="204" t="s">
        <v>88</v>
      </c>
      <c r="D8019" s="215"/>
      <c r="E8019" s="215"/>
      <c r="F8019" s="216"/>
      <c r="G8019" s="216"/>
      <c r="H8019" s="466"/>
      <c r="I8019" s="467">
        <v>0</v>
      </c>
    </row>
    <row r="8020" spans="1:9" ht="15" customHeight="1">
      <c r="A8020" s="333"/>
      <c r="C8020" s="220" t="s">
        <v>89</v>
      </c>
      <c r="D8020" s="221" t="s">
        <v>90</v>
      </c>
      <c r="E8020" s="682"/>
      <c r="F8020" s="222"/>
      <c r="G8020" s="222"/>
      <c r="H8020" s="776"/>
      <c r="I8020" s="777">
        <f>I8019+I8017+I8013</f>
        <v>73791.42</v>
      </c>
    </row>
    <row r="8021" spans="1:9" ht="15" customHeight="1">
      <c r="A8021" s="333"/>
      <c r="C8021" s="227" t="s">
        <v>91</v>
      </c>
      <c r="D8021" s="228" t="s">
        <v>977</v>
      </c>
      <c r="E8021" s="684"/>
      <c r="F8021" s="229"/>
      <c r="G8021" s="313"/>
      <c r="H8021" s="226">
        <f>$M$3</f>
        <v>0.1</v>
      </c>
      <c r="I8021" s="224">
        <f>I8020*H8021</f>
        <v>7379.1419999999998</v>
      </c>
    </row>
    <row r="8022" spans="1:9" ht="15" customHeight="1">
      <c r="A8022" s="333"/>
      <c r="C8022" s="316" t="s">
        <v>93</v>
      </c>
      <c r="D8022" s="317" t="s">
        <v>94</v>
      </c>
      <c r="E8022" s="323"/>
      <c r="F8022" s="244"/>
      <c r="G8022" s="244"/>
      <c r="H8022" s="399"/>
      <c r="I8022" s="303">
        <f>SUM(I8020:I8021)</f>
        <v>81170.562000000005</v>
      </c>
    </row>
    <row r="8023" spans="1:9" ht="15" customHeight="1">
      <c r="A8023" s="333"/>
      <c r="C8023" s="1070"/>
      <c r="D8023" s="493"/>
      <c r="E8023" s="493"/>
      <c r="F8023" s="493"/>
      <c r="G8023" s="493"/>
      <c r="H8023" s="493"/>
      <c r="I8023" s="517"/>
    </row>
    <row r="8024" spans="1:9" ht="15" customHeight="1">
      <c r="A8024" s="333"/>
      <c r="C8024" s="574" t="s">
        <v>2086</v>
      </c>
      <c r="D8024" s="1109" t="s">
        <v>226</v>
      </c>
      <c r="E8024" s="1109"/>
      <c r="F8024" s="668"/>
      <c r="G8024" s="668"/>
      <c r="H8024" s="669"/>
      <c r="I8024" s="188">
        <f>ROUNDDOWN(I8040,-2)</f>
        <v>78200</v>
      </c>
    </row>
    <row r="8025" spans="1:9" ht="15" customHeight="1">
      <c r="A8025" s="333"/>
      <c r="C8025" s="189" t="s">
        <v>65</v>
      </c>
      <c r="D8025" s="190" t="s">
        <v>66</v>
      </c>
      <c r="E8025" s="190"/>
      <c r="F8025" s="190" t="s">
        <v>669</v>
      </c>
      <c r="G8025" s="190" t="s">
        <v>67</v>
      </c>
      <c r="H8025" s="715" t="s">
        <v>670</v>
      </c>
      <c r="I8025" s="563" t="s">
        <v>671</v>
      </c>
    </row>
    <row r="8026" spans="1:9" ht="15" customHeight="1">
      <c r="A8026" s="333"/>
      <c r="C8026" s="193" t="s">
        <v>69</v>
      </c>
      <c r="D8026" s="194" t="s">
        <v>672</v>
      </c>
      <c r="E8026" s="194"/>
      <c r="F8026" s="717"/>
      <c r="G8026" s="717"/>
      <c r="H8026" s="717"/>
      <c r="I8026" s="591"/>
    </row>
    <row r="8027" spans="1:9" ht="15" customHeight="1">
      <c r="A8027" s="333"/>
      <c r="C8027" s="199">
        <v>1</v>
      </c>
      <c r="D8027" s="195" t="s">
        <v>8</v>
      </c>
      <c r="E8027" s="195"/>
      <c r="F8027" s="200" t="s">
        <v>10</v>
      </c>
      <c r="G8027" s="201">
        <v>0.2</v>
      </c>
      <c r="H8027" s="62">
        <v>176000</v>
      </c>
      <c r="I8027" s="203">
        <f>G8027*H8027</f>
        <v>35200</v>
      </c>
    </row>
    <row r="8028" spans="1:9" ht="15" customHeight="1">
      <c r="A8028" s="333"/>
      <c r="C8028" s="199">
        <v>2</v>
      </c>
      <c r="D8028" s="195" t="s">
        <v>106</v>
      </c>
      <c r="E8028" s="195"/>
      <c r="F8028" s="200" t="s">
        <v>10</v>
      </c>
      <c r="G8028" s="201">
        <v>0.1</v>
      </c>
      <c r="H8028" s="62">
        <v>186000</v>
      </c>
      <c r="I8028" s="203">
        <f>G8028*H8028</f>
        <v>18600</v>
      </c>
    </row>
    <row r="8029" spans="1:9" ht="15" customHeight="1">
      <c r="A8029" s="333"/>
      <c r="C8029" s="199">
        <v>3</v>
      </c>
      <c r="D8029" s="195" t="s">
        <v>119</v>
      </c>
      <c r="E8029" s="195"/>
      <c r="F8029" s="200" t="s">
        <v>10</v>
      </c>
      <c r="G8029" s="201">
        <v>0.01</v>
      </c>
      <c r="H8029" s="62">
        <v>196000</v>
      </c>
      <c r="I8029" s="203">
        <f>G8029*H8029</f>
        <v>1960</v>
      </c>
    </row>
    <row r="8030" spans="1:9" ht="15" customHeight="1">
      <c r="A8030" s="333"/>
      <c r="C8030" s="199">
        <v>4</v>
      </c>
      <c r="D8030" s="195" t="s">
        <v>31</v>
      </c>
      <c r="E8030" s="195"/>
      <c r="F8030" s="200" t="s">
        <v>10</v>
      </c>
      <c r="G8030" s="201">
        <v>3.3E-3</v>
      </c>
      <c r="H8030" s="62">
        <v>206000</v>
      </c>
      <c r="I8030" s="203">
        <f>G8030*H8030</f>
        <v>679.8</v>
      </c>
    </row>
    <row r="8031" spans="1:9" ht="15" customHeight="1">
      <c r="A8031" s="333"/>
      <c r="C8031" s="204" t="s">
        <v>71</v>
      </c>
      <c r="D8031" s="215"/>
      <c r="E8031" s="215"/>
      <c r="F8031" s="216"/>
      <c r="G8031" s="681"/>
      <c r="H8031" s="1117"/>
      <c r="I8031" s="208">
        <f>SUM(I8027:I8030)</f>
        <v>56439.8</v>
      </c>
    </row>
    <row r="8032" spans="1:9" ht="15" customHeight="1">
      <c r="A8032" s="333"/>
      <c r="C8032" s="193" t="s">
        <v>72</v>
      </c>
      <c r="D8032" s="194" t="s">
        <v>73</v>
      </c>
      <c r="E8032" s="194"/>
      <c r="F8032" s="196"/>
      <c r="G8032" s="196"/>
      <c r="H8032" s="196"/>
      <c r="I8032" s="464"/>
    </row>
    <row r="8033" spans="1:9" ht="15" customHeight="1">
      <c r="A8033" s="333"/>
      <c r="C8033" s="199">
        <v>1</v>
      </c>
      <c r="D8033" s="195" t="s">
        <v>1382</v>
      </c>
      <c r="E8033" s="195"/>
      <c r="F8033" s="200" t="s">
        <v>120</v>
      </c>
      <c r="G8033" s="326">
        <v>6.24</v>
      </c>
      <c r="H8033" s="202">
        <f>BAHAN!$G$449</f>
        <v>1820</v>
      </c>
      <c r="I8033" s="203">
        <f>G8033*H8033</f>
        <v>11356.800000000001</v>
      </c>
    </row>
    <row r="8034" spans="1:9" ht="15" customHeight="1">
      <c r="A8034" s="333"/>
      <c r="C8034" s="199">
        <v>2</v>
      </c>
      <c r="D8034" s="213" t="s">
        <v>1405</v>
      </c>
      <c r="E8034" s="213"/>
      <c r="F8034" s="200" t="s">
        <v>79</v>
      </c>
      <c r="G8034" s="326">
        <v>2.4E-2</v>
      </c>
      <c r="H8034" s="202">
        <f>BAHAN!$G$261</f>
        <v>139100</v>
      </c>
      <c r="I8034" s="203">
        <f>G8034*H8034</f>
        <v>3338.4</v>
      </c>
    </row>
    <row r="8035" spans="1:9" ht="15" customHeight="1">
      <c r="A8035" s="333"/>
      <c r="C8035" s="204" t="s">
        <v>85</v>
      </c>
      <c r="D8035" s="215"/>
      <c r="E8035" s="215"/>
      <c r="F8035" s="216"/>
      <c r="G8035" s="216"/>
      <c r="H8035" s="466"/>
      <c r="I8035" s="208">
        <f>SUM(I8033:I8034)</f>
        <v>14695.2</v>
      </c>
    </row>
    <row r="8036" spans="1:9" ht="15" customHeight="1">
      <c r="A8036" s="333"/>
      <c r="C8036" s="193" t="s">
        <v>86</v>
      </c>
      <c r="D8036" s="194" t="s">
        <v>87</v>
      </c>
      <c r="E8036" s="194"/>
      <c r="F8036" s="196"/>
      <c r="G8036" s="196"/>
      <c r="H8036" s="196"/>
      <c r="I8036" s="464"/>
    </row>
    <row r="8037" spans="1:9" ht="15" customHeight="1">
      <c r="A8037" s="333"/>
      <c r="C8037" s="204" t="s">
        <v>88</v>
      </c>
      <c r="D8037" s="215"/>
      <c r="E8037" s="215"/>
      <c r="F8037" s="216"/>
      <c r="G8037" s="216"/>
      <c r="H8037" s="466"/>
      <c r="I8037" s="467">
        <v>0</v>
      </c>
    </row>
    <row r="8038" spans="1:9" ht="15" customHeight="1">
      <c r="A8038" s="333"/>
      <c r="C8038" s="220" t="s">
        <v>89</v>
      </c>
      <c r="D8038" s="221" t="s">
        <v>90</v>
      </c>
      <c r="E8038" s="682"/>
      <c r="F8038" s="222"/>
      <c r="G8038" s="222"/>
      <c r="H8038" s="776"/>
      <c r="I8038" s="777">
        <f>I8037+I8035+I8031</f>
        <v>71135</v>
      </c>
    </row>
    <row r="8039" spans="1:9" ht="15" customHeight="1">
      <c r="A8039" s="333"/>
      <c r="C8039" s="220" t="s">
        <v>91</v>
      </c>
      <c r="D8039" s="221" t="s">
        <v>977</v>
      </c>
      <c r="E8039" s="682"/>
      <c r="F8039" s="222"/>
      <c r="G8039" s="225"/>
      <c r="H8039" s="226">
        <f>$M$3</f>
        <v>0.1</v>
      </c>
      <c r="I8039" s="224">
        <f>I8038*H8039</f>
        <v>7113.5</v>
      </c>
    </row>
    <row r="8040" spans="1:9" ht="15" customHeight="1">
      <c r="A8040" s="333"/>
      <c r="C8040" s="329" t="s">
        <v>93</v>
      </c>
      <c r="D8040" s="330" t="s">
        <v>94</v>
      </c>
      <c r="E8040" s="688"/>
      <c r="F8040" s="247"/>
      <c r="G8040" s="247"/>
      <c r="H8040" s="399"/>
      <c r="I8040" s="303">
        <f>SUM(I8038:I8039)</f>
        <v>78248.5</v>
      </c>
    </row>
    <row r="8041" spans="1:9" ht="15" customHeight="1">
      <c r="A8041" s="333"/>
      <c r="C8041" s="1070"/>
      <c r="D8041" s="493"/>
      <c r="E8041" s="493"/>
      <c r="F8041" s="493"/>
      <c r="G8041" s="493"/>
      <c r="H8041" s="493"/>
      <c r="I8041" s="517"/>
    </row>
    <row r="8042" spans="1:9" ht="15" customHeight="1">
      <c r="A8042" s="333"/>
      <c r="C8042" s="574" t="s">
        <v>2087</v>
      </c>
      <c r="D8042" s="1108" t="s">
        <v>227</v>
      </c>
      <c r="E8042" s="1109"/>
      <c r="F8042" s="1130"/>
      <c r="G8042" s="1130"/>
      <c r="H8042" s="1131"/>
      <c r="I8042" s="188">
        <f>ROUNDDOWN(I8058,-2)</f>
        <v>76400</v>
      </c>
    </row>
    <row r="8043" spans="1:9" ht="15" customHeight="1">
      <c r="A8043" s="333"/>
      <c r="C8043" s="189" t="s">
        <v>65</v>
      </c>
      <c r="D8043" s="190" t="s">
        <v>66</v>
      </c>
      <c r="E8043" s="190"/>
      <c r="F8043" s="190" t="s">
        <v>669</v>
      </c>
      <c r="G8043" s="190" t="s">
        <v>67</v>
      </c>
      <c r="H8043" s="190" t="s">
        <v>670</v>
      </c>
      <c r="I8043" s="482" t="s">
        <v>671</v>
      </c>
    </row>
    <row r="8044" spans="1:9" ht="15" customHeight="1">
      <c r="A8044" s="333"/>
      <c r="C8044" s="193" t="s">
        <v>69</v>
      </c>
      <c r="D8044" s="194" t="s">
        <v>672</v>
      </c>
      <c r="E8044" s="194"/>
      <c r="F8044" s="717"/>
      <c r="G8044" s="717"/>
      <c r="H8044" s="717"/>
      <c r="I8044" s="591"/>
    </row>
    <row r="8045" spans="1:9" ht="15" customHeight="1">
      <c r="A8045" s="333"/>
      <c r="C8045" s="199">
        <v>1</v>
      </c>
      <c r="D8045" s="195" t="s">
        <v>8</v>
      </c>
      <c r="E8045" s="195"/>
      <c r="F8045" s="200" t="s">
        <v>10</v>
      </c>
      <c r="G8045" s="201">
        <v>0.2</v>
      </c>
      <c r="H8045" s="62">
        <v>176000</v>
      </c>
      <c r="I8045" s="203">
        <f>G8045*H8045</f>
        <v>35200</v>
      </c>
    </row>
    <row r="8046" spans="1:9" ht="15" customHeight="1">
      <c r="A8046" s="333"/>
      <c r="C8046" s="199">
        <v>2</v>
      </c>
      <c r="D8046" s="195" t="s">
        <v>106</v>
      </c>
      <c r="E8046" s="195"/>
      <c r="F8046" s="200" t="s">
        <v>10</v>
      </c>
      <c r="G8046" s="201">
        <v>0.1</v>
      </c>
      <c r="H8046" s="62">
        <v>186000</v>
      </c>
      <c r="I8046" s="203">
        <f>G8046*H8046</f>
        <v>18600</v>
      </c>
    </row>
    <row r="8047" spans="1:9" ht="15" customHeight="1">
      <c r="A8047" s="333"/>
      <c r="C8047" s="199">
        <v>3</v>
      </c>
      <c r="D8047" s="195" t="s">
        <v>119</v>
      </c>
      <c r="E8047" s="195"/>
      <c r="F8047" s="200" t="s">
        <v>10</v>
      </c>
      <c r="G8047" s="201">
        <v>0.01</v>
      </c>
      <c r="H8047" s="62">
        <v>196000</v>
      </c>
      <c r="I8047" s="203">
        <f>G8047*H8047</f>
        <v>1960</v>
      </c>
    </row>
    <row r="8048" spans="1:9" ht="15" customHeight="1">
      <c r="A8048" s="333"/>
      <c r="C8048" s="199">
        <v>4</v>
      </c>
      <c r="D8048" s="195" t="s">
        <v>31</v>
      </c>
      <c r="E8048" s="195"/>
      <c r="F8048" s="200" t="s">
        <v>10</v>
      </c>
      <c r="G8048" s="201">
        <v>3.3E-3</v>
      </c>
      <c r="H8048" s="62">
        <v>206000</v>
      </c>
      <c r="I8048" s="203">
        <f>G8048*H8048</f>
        <v>679.8</v>
      </c>
    </row>
    <row r="8049" spans="1:9" ht="15" customHeight="1">
      <c r="A8049" s="333"/>
      <c r="C8049" s="204" t="s">
        <v>71</v>
      </c>
      <c r="D8049" s="215"/>
      <c r="E8049" s="215"/>
      <c r="F8049" s="216"/>
      <c r="G8049" s="681"/>
      <c r="H8049" s="1117"/>
      <c r="I8049" s="208">
        <f>SUM(I8045:I8048)</f>
        <v>56439.8</v>
      </c>
    </row>
    <row r="8050" spans="1:9" ht="15" customHeight="1">
      <c r="A8050" s="333"/>
      <c r="C8050" s="193" t="s">
        <v>72</v>
      </c>
      <c r="D8050" s="194" t="s">
        <v>73</v>
      </c>
      <c r="E8050" s="194"/>
      <c r="F8050" s="196"/>
      <c r="G8050" s="196"/>
      <c r="H8050" s="196"/>
      <c r="I8050" s="464"/>
    </row>
    <row r="8051" spans="1:9" ht="15" customHeight="1">
      <c r="A8051" s="333"/>
      <c r="C8051" s="199">
        <v>1</v>
      </c>
      <c r="D8051" s="195" t="s">
        <v>1382</v>
      </c>
      <c r="E8051" s="195"/>
      <c r="F8051" s="200" t="s">
        <v>120</v>
      </c>
      <c r="G8051" s="326">
        <v>5.1840000000000002</v>
      </c>
      <c r="H8051" s="202">
        <f>BAHAN!$G$449</f>
        <v>1820</v>
      </c>
      <c r="I8051" s="203">
        <f>G8051*H8051</f>
        <v>9434.880000000001</v>
      </c>
    </row>
    <row r="8052" spans="1:9" ht="15" customHeight="1">
      <c r="A8052" s="333"/>
      <c r="C8052" s="199">
        <v>2</v>
      </c>
      <c r="D8052" s="213" t="s">
        <v>1405</v>
      </c>
      <c r="E8052" s="213"/>
      <c r="F8052" s="200" t="s">
        <v>79</v>
      </c>
      <c r="G8052" s="326">
        <v>2.5999999999999999E-2</v>
      </c>
      <c r="H8052" s="202">
        <f>BAHAN!$G$261</f>
        <v>139100</v>
      </c>
      <c r="I8052" s="203">
        <f>G8052*H8052</f>
        <v>3616.6</v>
      </c>
    </row>
    <row r="8053" spans="1:9" ht="15" customHeight="1">
      <c r="A8053" s="333"/>
      <c r="C8053" s="204" t="s">
        <v>85</v>
      </c>
      <c r="D8053" s="215"/>
      <c r="E8053" s="215"/>
      <c r="F8053" s="216"/>
      <c r="G8053" s="216"/>
      <c r="H8053" s="466"/>
      <c r="I8053" s="208">
        <f>SUM(I8051:I8052)</f>
        <v>13051.480000000001</v>
      </c>
    </row>
    <row r="8054" spans="1:9" ht="15" customHeight="1">
      <c r="A8054" s="333"/>
      <c r="C8054" s="193" t="s">
        <v>86</v>
      </c>
      <c r="D8054" s="194" t="s">
        <v>87</v>
      </c>
      <c r="E8054" s="194"/>
      <c r="F8054" s="196"/>
      <c r="G8054" s="196"/>
      <c r="H8054" s="196"/>
      <c r="I8054" s="464"/>
    </row>
    <row r="8055" spans="1:9" ht="15" customHeight="1">
      <c r="A8055" s="333"/>
      <c r="C8055" s="204" t="s">
        <v>88</v>
      </c>
      <c r="D8055" s="215"/>
      <c r="E8055" s="215"/>
      <c r="F8055" s="216"/>
      <c r="G8055" s="216"/>
      <c r="H8055" s="466"/>
      <c r="I8055" s="467">
        <v>0</v>
      </c>
    </row>
    <row r="8056" spans="1:9" ht="15" customHeight="1">
      <c r="A8056" s="333"/>
      <c r="C8056" s="220" t="s">
        <v>89</v>
      </c>
      <c r="D8056" s="221" t="s">
        <v>90</v>
      </c>
      <c r="E8056" s="682"/>
      <c r="F8056" s="222"/>
      <c r="G8056" s="222"/>
      <c r="H8056" s="776"/>
      <c r="I8056" s="777">
        <f>I8055+I8053+I8049</f>
        <v>69491.28</v>
      </c>
    </row>
    <row r="8057" spans="1:9" ht="15" customHeight="1">
      <c r="A8057" s="333"/>
      <c r="C8057" s="227" t="s">
        <v>91</v>
      </c>
      <c r="D8057" s="228" t="s">
        <v>977</v>
      </c>
      <c r="E8057" s="684"/>
      <c r="F8057" s="229"/>
      <c r="G8057" s="313"/>
      <c r="H8057" s="226">
        <f>$M$3</f>
        <v>0.1</v>
      </c>
      <c r="I8057" s="224">
        <f>I8056*H8057</f>
        <v>6949.1280000000006</v>
      </c>
    </row>
    <row r="8058" spans="1:9" ht="15" customHeight="1">
      <c r="A8058" s="333"/>
      <c r="C8058" s="316" t="s">
        <v>93</v>
      </c>
      <c r="D8058" s="317" t="s">
        <v>94</v>
      </c>
      <c r="E8058" s="323"/>
      <c r="F8058" s="244"/>
      <c r="G8058" s="244"/>
      <c r="H8058" s="399"/>
      <c r="I8058" s="303">
        <f>SUM(I8056:I8057)</f>
        <v>76440.407999999996</v>
      </c>
    </row>
    <row r="8059" spans="1:9" ht="15" customHeight="1">
      <c r="A8059" s="333"/>
      <c r="C8059" s="1070"/>
      <c r="D8059" s="493"/>
      <c r="E8059" s="493"/>
      <c r="F8059" s="493"/>
      <c r="G8059" s="493"/>
      <c r="H8059" s="493"/>
      <c r="I8059" s="517"/>
    </row>
    <row r="8060" spans="1:9" ht="15" customHeight="1">
      <c r="A8060" s="333"/>
      <c r="C8060" s="574" t="s">
        <v>2088</v>
      </c>
      <c r="D8060" s="1108" t="s">
        <v>2089</v>
      </c>
      <c r="E8060" s="1109"/>
      <c r="F8060" s="1130"/>
      <c r="G8060" s="1130"/>
      <c r="H8060" s="1131"/>
      <c r="I8060" s="188">
        <f>ROUNDDOWN(I8076,-2)</f>
        <v>75000</v>
      </c>
    </row>
    <row r="8061" spans="1:9" ht="15" customHeight="1">
      <c r="A8061" s="333"/>
      <c r="C8061" s="189" t="s">
        <v>65</v>
      </c>
      <c r="D8061" s="190" t="s">
        <v>66</v>
      </c>
      <c r="E8061" s="190"/>
      <c r="F8061" s="190" t="s">
        <v>669</v>
      </c>
      <c r="G8061" s="190" t="s">
        <v>67</v>
      </c>
      <c r="H8061" s="190" t="s">
        <v>670</v>
      </c>
      <c r="I8061" s="482" t="s">
        <v>671</v>
      </c>
    </row>
    <row r="8062" spans="1:9" ht="15" customHeight="1">
      <c r="A8062" s="333"/>
      <c r="C8062" s="193" t="s">
        <v>69</v>
      </c>
      <c r="D8062" s="194" t="s">
        <v>672</v>
      </c>
      <c r="E8062" s="194"/>
      <c r="F8062" s="717"/>
      <c r="G8062" s="717"/>
      <c r="H8062" s="717"/>
      <c r="I8062" s="591"/>
    </row>
    <row r="8063" spans="1:9" ht="15" customHeight="1">
      <c r="A8063" s="333"/>
      <c r="C8063" s="199">
        <v>1</v>
      </c>
      <c r="D8063" s="195" t="s">
        <v>8</v>
      </c>
      <c r="E8063" s="195"/>
      <c r="F8063" s="200" t="s">
        <v>10</v>
      </c>
      <c r="G8063" s="201">
        <v>0.2</v>
      </c>
      <c r="H8063" s="62">
        <v>176000</v>
      </c>
      <c r="I8063" s="203">
        <f>G8063*H8063</f>
        <v>35200</v>
      </c>
    </row>
    <row r="8064" spans="1:9" ht="15" customHeight="1">
      <c r="A8064" s="333"/>
      <c r="C8064" s="199">
        <v>2</v>
      </c>
      <c r="D8064" s="195" t="s">
        <v>106</v>
      </c>
      <c r="E8064" s="195"/>
      <c r="F8064" s="200" t="s">
        <v>10</v>
      </c>
      <c r="G8064" s="201">
        <v>0.1</v>
      </c>
      <c r="H8064" s="62">
        <v>186000</v>
      </c>
      <c r="I8064" s="203">
        <f>G8064*H8064</f>
        <v>18600</v>
      </c>
    </row>
    <row r="8065" spans="1:9" ht="15" customHeight="1">
      <c r="A8065" s="333"/>
      <c r="C8065" s="199">
        <v>3</v>
      </c>
      <c r="D8065" s="195" t="s">
        <v>119</v>
      </c>
      <c r="E8065" s="195"/>
      <c r="F8065" s="200" t="s">
        <v>10</v>
      </c>
      <c r="G8065" s="201">
        <v>0.01</v>
      </c>
      <c r="H8065" s="62">
        <v>196000</v>
      </c>
      <c r="I8065" s="203">
        <f>G8065*H8065</f>
        <v>1960</v>
      </c>
    </row>
    <row r="8066" spans="1:9" ht="15" customHeight="1">
      <c r="A8066" s="333"/>
      <c r="C8066" s="199">
        <v>4</v>
      </c>
      <c r="D8066" s="195" t="s">
        <v>31</v>
      </c>
      <c r="E8066" s="195"/>
      <c r="F8066" s="200" t="s">
        <v>10</v>
      </c>
      <c r="G8066" s="201">
        <v>3.3E-3</v>
      </c>
      <c r="H8066" s="62">
        <v>206000</v>
      </c>
      <c r="I8066" s="203">
        <f>G8066*H8066</f>
        <v>679.8</v>
      </c>
    </row>
    <row r="8067" spans="1:9" ht="15" customHeight="1">
      <c r="A8067" s="333"/>
      <c r="C8067" s="204" t="s">
        <v>71</v>
      </c>
      <c r="D8067" s="215"/>
      <c r="E8067" s="215"/>
      <c r="F8067" s="216"/>
      <c r="G8067" s="681"/>
      <c r="H8067" s="1117"/>
      <c r="I8067" s="208">
        <f>SUM(I8063:I8066)</f>
        <v>56439.8</v>
      </c>
    </row>
    <row r="8068" spans="1:9" ht="15" customHeight="1">
      <c r="A8068" s="333"/>
      <c r="C8068" s="193" t="s">
        <v>72</v>
      </c>
      <c r="D8068" s="194" t="s">
        <v>73</v>
      </c>
      <c r="E8068" s="194"/>
      <c r="F8068" s="196"/>
      <c r="G8068" s="196"/>
      <c r="H8068" s="283"/>
      <c r="I8068" s="536"/>
    </row>
    <row r="8069" spans="1:9" ht="15" customHeight="1">
      <c r="A8069" s="333"/>
      <c r="C8069" s="199">
        <v>1</v>
      </c>
      <c r="D8069" s="195" t="s">
        <v>1382</v>
      </c>
      <c r="E8069" s="195"/>
      <c r="F8069" s="200" t="s">
        <v>120</v>
      </c>
      <c r="G8069" s="326">
        <v>4.4160000000000004</v>
      </c>
      <c r="H8069" s="202">
        <f>BAHAN!$G$449</f>
        <v>1820</v>
      </c>
      <c r="I8069" s="203">
        <f>G8069*H8069</f>
        <v>8037.1200000000008</v>
      </c>
    </row>
    <row r="8070" spans="1:9" ht="15" customHeight="1">
      <c r="A8070" s="333"/>
      <c r="C8070" s="199">
        <v>2</v>
      </c>
      <c r="D8070" s="213" t="s">
        <v>1405</v>
      </c>
      <c r="E8070" s="213"/>
      <c r="F8070" s="200" t="s">
        <v>79</v>
      </c>
      <c r="G8070" s="326">
        <v>2.7E-2</v>
      </c>
      <c r="H8070" s="202">
        <f>BAHAN!$G$261</f>
        <v>139100</v>
      </c>
      <c r="I8070" s="203">
        <f>G8070*H8070</f>
        <v>3755.7</v>
      </c>
    </row>
    <row r="8071" spans="1:9" ht="15" customHeight="1">
      <c r="A8071" s="333"/>
      <c r="C8071" s="204" t="s">
        <v>85</v>
      </c>
      <c r="D8071" s="215"/>
      <c r="E8071" s="215"/>
      <c r="F8071" s="216"/>
      <c r="G8071" s="216"/>
      <c r="H8071" s="466"/>
      <c r="I8071" s="208">
        <f>SUM(I8069:I8070)</f>
        <v>11792.82</v>
      </c>
    </row>
    <row r="8072" spans="1:9" ht="15" customHeight="1">
      <c r="A8072" s="333"/>
      <c r="C8072" s="193" t="s">
        <v>86</v>
      </c>
      <c r="D8072" s="194" t="s">
        <v>87</v>
      </c>
      <c r="E8072" s="194"/>
      <c r="F8072" s="196"/>
      <c r="G8072" s="196"/>
      <c r="H8072" s="196"/>
      <c r="I8072" s="464"/>
    </row>
    <row r="8073" spans="1:9" ht="15" customHeight="1">
      <c r="A8073" s="333"/>
      <c r="C8073" s="204" t="s">
        <v>88</v>
      </c>
      <c r="D8073" s="215"/>
      <c r="E8073" s="215"/>
      <c r="F8073" s="216"/>
      <c r="G8073" s="216"/>
      <c r="H8073" s="466"/>
      <c r="I8073" s="467">
        <v>0</v>
      </c>
    </row>
    <row r="8074" spans="1:9" ht="15" customHeight="1">
      <c r="A8074" s="333"/>
      <c r="C8074" s="220" t="s">
        <v>89</v>
      </c>
      <c r="D8074" s="221" t="s">
        <v>90</v>
      </c>
      <c r="E8074" s="682"/>
      <c r="F8074" s="222"/>
      <c r="G8074" s="222"/>
      <c r="H8074" s="776"/>
      <c r="I8074" s="777">
        <f>I8073+I8071+I8067</f>
        <v>68232.62</v>
      </c>
    </row>
    <row r="8075" spans="1:9" ht="15" customHeight="1">
      <c r="C8075" s="227" t="s">
        <v>91</v>
      </c>
      <c r="D8075" s="228" t="s">
        <v>977</v>
      </c>
      <c r="E8075" s="684"/>
      <c r="F8075" s="229"/>
      <c r="G8075" s="313"/>
      <c r="H8075" s="226">
        <f>$M$3</f>
        <v>0.1</v>
      </c>
      <c r="I8075" s="224">
        <f>I8074*H8075</f>
        <v>6823.2619999999997</v>
      </c>
    </row>
    <row r="8076" spans="1:9" ht="15" customHeight="1">
      <c r="C8076" s="316" t="s">
        <v>93</v>
      </c>
      <c r="D8076" s="317" t="s">
        <v>94</v>
      </c>
      <c r="E8076" s="323"/>
      <c r="F8076" s="244"/>
      <c r="G8076" s="244"/>
      <c r="H8076" s="399"/>
      <c r="I8076" s="303">
        <f>SUM(I8074:I8075)</f>
        <v>75055.881999999998</v>
      </c>
    </row>
    <row r="8077" spans="1:9" ht="15" customHeight="1">
      <c r="C8077" s="1118"/>
      <c r="D8077" s="493"/>
      <c r="E8077" s="493"/>
      <c r="F8077" s="1119"/>
      <c r="G8077" s="1119"/>
      <c r="H8077" s="1119"/>
      <c r="I8077" s="1120"/>
    </row>
    <row r="8078" spans="1:9" ht="15" customHeight="1">
      <c r="C8078" s="574" t="s">
        <v>2090</v>
      </c>
      <c r="D8078" s="1109" t="s">
        <v>2091</v>
      </c>
      <c r="E8078" s="1109"/>
      <c r="F8078" s="1130"/>
      <c r="G8078" s="1130"/>
      <c r="H8078" s="1130"/>
      <c r="I8078" s="188">
        <f>ROUNDDOWN(I8093,-2)</f>
        <v>601800</v>
      </c>
    </row>
    <row r="8079" spans="1:9" ht="15" customHeight="1">
      <c r="C8079" s="189" t="s">
        <v>65</v>
      </c>
      <c r="D8079" s="190" t="s">
        <v>66</v>
      </c>
      <c r="E8079" s="190"/>
      <c r="F8079" s="190" t="s">
        <v>669</v>
      </c>
      <c r="G8079" s="190" t="s">
        <v>67</v>
      </c>
      <c r="H8079" s="190" t="s">
        <v>670</v>
      </c>
      <c r="I8079" s="482" t="s">
        <v>671</v>
      </c>
    </row>
    <row r="8080" spans="1:9" ht="15" customHeight="1">
      <c r="C8080" s="193" t="s">
        <v>69</v>
      </c>
      <c r="D8080" s="194" t="s">
        <v>672</v>
      </c>
      <c r="E8080" s="194"/>
      <c r="F8080" s="717"/>
      <c r="G8080" s="717"/>
      <c r="H8080" s="717"/>
      <c r="I8080" s="591"/>
    </row>
    <row r="8081" spans="3:9" ht="15" customHeight="1">
      <c r="C8081" s="199">
        <v>1</v>
      </c>
      <c r="D8081" s="195" t="s">
        <v>8</v>
      </c>
      <c r="E8081" s="195"/>
      <c r="F8081" s="200" t="s">
        <v>10</v>
      </c>
      <c r="G8081" s="201">
        <v>0.16669999999999999</v>
      </c>
      <c r="H8081" s="62">
        <v>176000</v>
      </c>
      <c r="I8081" s="203">
        <f>G8081*H8081</f>
        <v>29339.199999999997</v>
      </c>
    </row>
    <row r="8082" spans="3:9" ht="15" customHeight="1">
      <c r="C8082" s="199">
        <v>2</v>
      </c>
      <c r="D8082" s="195" t="s">
        <v>106</v>
      </c>
      <c r="E8082" s="195"/>
      <c r="F8082" s="200" t="s">
        <v>10</v>
      </c>
      <c r="G8082" s="201">
        <v>8.3299999999999999E-2</v>
      </c>
      <c r="H8082" s="62">
        <v>186000</v>
      </c>
      <c r="I8082" s="203">
        <f>G8082*H8082</f>
        <v>15493.8</v>
      </c>
    </row>
    <row r="8083" spans="3:9" ht="15" customHeight="1">
      <c r="C8083" s="199">
        <v>3</v>
      </c>
      <c r="D8083" s="195" t="s">
        <v>119</v>
      </c>
      <c r="E8083" s="195"/>
      <c r="F8083" s="200" t="s">
        <v>10</v>
      </c>
      <c r="G8083" s="201">
        <v>8.3000000000000001E-3</v>
      </c>
      <c r="H8083" s="62">
        <v>196000</v>
      </c>
      <c r="I8083" s="203">
        <f>G8083*H8083</f>
        <v>1626.8</v>
      </c>
    </row>
    <row r="8084" spans="3:9" ht="15" customHeight="1">
      <c r="C8084" s="199">
        <v>4</v>
      </c>
      <c r="D8084" s="195" t="s">
        <v>31</v>
      </c>
      <c r="E8084" s="195"/>
      <c r="F8084" s="200" t="s">
        <v>10</v>
      </c>
      <c r="G8084" s="201">
        <v>2.8E-3</v>
      </c>
      <c r="H8084" s="62">
        <v>206000</v>
      </c>
      <c r="I8084" s="203">
        <f>G8084*H8084</f>
        <v>576.79999999999995</v>
      </c>
    </row>
    <row r="8085" spans="3:9" ht="15" customHeight="1">
      <c r="C8085" s="204" t="s">
        <v>71</v>
      </c>
      <c r="D8085" s="215"/>
      <c r="E8085" s="215"/>
      <c r="F8085" s="216"/>
      <c r="G8085" s="653"/>
      <c r="H8085" s="654"/>
      <c r="I8085" s="208">
        <f>SUM(I8081:I8084)</f>
        <v>47036.600000000006</v>
      </c>
    </row>
    <row r="8086" spans="3:9" ht="15" customHeight="1">
      <c r="C8086" s="193" t="s">
        <v>72</v>
      </c>
      <c r="D8086" s="194" t="s">
        <v>73</v>
      </c>
      <c r="E8086" s="194"/>
      <c r="F8086" s="196"/>
      <c r="G8086" s="1123"/>
      <c r="H8086" s="1123"/>
      <c r="I8086" s="1132"/>
    </row>
    <row r="8087" spans="3:9" ht="15" customHeight="1">
      <c r="C8087" s="199">
        <v>1</v>
      </c>
      <c r="D8087" s="195" t="s">
        <v>224</v>
      </c>
      <c r="E8087" s="195"/>
      <c r="F8087" s="200" t="s">
        <v>120</v>
      </c>
      <c r="G8087" s="326">
        <v>16.670000000000002</v>
      </c>
      <c r="H8087" s="202">
        <f>BAHAN!G231</f>
        <v>30000</v>
      </c>
      <c r="I8087" s="203">
        <f>G8087*H8087</f>
        <v>500100.00000000006</v>
      </c>
    </row>
    <row r="8088" spans="3:9" ht="15" customHeight="1">
      <c r="C8088" s="204" t="s">
        <v>85</v>
      </c>
      <c r="D8088" s="215"/>
      <c r="E8088" s="215"/>
      <c r="F8088" s="216"/>
      <c r="G8088" s="216"/>
      <c r="H8088" s="466"/>
      <c r="I8088" s="208">
        <f>SUM(I8087:I8087)</f>
        <v>500100.00000000006</v>
      </c>
    </row>
    <row r="8089" spans="3:9" ht="15" customHeight="1">
      <c r="C8089" s="193" t="s">
        <v>86</v>
      </c>
      <c r="D8089" s="194" t="s">
        <v>87</v>
      </c>
      <c r="E8089" s="194"/>
      <c r="F8089" s="196"/>
      <c r="G8089" s="196"/>
      <c r="H8089" s="196"/>
      <c r="I8089" s="464"/>
    </row>
    <row r="8090" spans="3:9" ht="15" customHeight="1">
      <c r="C8090" s="204" t="s">
        <v>88</v>
      </c>
      <c r="D8090" s="215"/>
      <c r="E8090" s="215"/>
      <c r="F8090" s="216"/>
      <c r="G8090" s="216"/>
      <c r="H8090" s="466"/>
      <c r="I8090" s="467">
        <v>0</v>
      </c>
    </row>
    <row r="8091" spans="3:9" ht="15" customHeight="1">
      <c r="C8091" s="220" t="s">
        <v>89</v>
      </c>
      <c r="D8091" s="221" t="s">
        <v>90</v>
      </c>
      <c r="E8091" s="682"/>
      <c r="F8091" s="222"/>
      <c r="G8091" s="222"/>
      <c r="H8091" s="776"/>
      <c r="I8091" s="777">
        <f>I8090+I8088+I8085</f>
        <v>547136.60000000009</v>
      </c>
    </row>
    <row r="8092" spans="3:9" ht="15" customHeight="1">
      <c r="C8092" s="220" t="s">
        <v>91</v>
      </c>
      <c r="D8092" s="221" t="s">
        <v>977</v>
      </c>
      <c r="E8092" s="682"/>
      <c r="F8092" s="222"/>
      <c r="G8092" s="225"/>
      <c r="H8092" s="226">
        <f>$M$3</f>
        <v>0.1</v>
      </c>
      <c r="I8092" s="224">
        <f>I8091*H8092</f>
        <v>54713.660000000011</v>
      </c>
    </row>
    <row r="8093" spans="3:9" ht="15" customHeight="1">
      <c r="C8093" s="329" t="s">
        <v>93</v>
      </c>
      <c r="D8093" s="330" t="s">
        <v>94</v>
      </c>
      <c r="E8093" s="688"/>
      <c r="F8093" s="247"/>
      <c r="G8093" s="247"/>
      <c r="H8093" s="399"/>
      <c r="I8093" s="303">
        <f>SUM(I8091:I8092)</f>
        <v>601850.26000000013</v>
      </c>
    </row>
    <row r="8094" spans="3:9" ht="15" customHeight="1">
      <c r="C8094" s="1070"/>
      <c r="D8094" s="493"/>
      <c r="E8094" s="493"/>
      <c r="F8094" s="493"/>
      <c r="G8094" s="493"/>
      <c r="H8094" s="493"/>
      <c r="I8094" s="517"/>
    </row>
    <row r="8095" spans="3:9" ht="15" customHeight="1">
      <c r="C8095" s="574" t="s">
        <v>2092</v>
      </c>
      <c r="D8095" s="1108" t="s">
        <v>2093</v>
      </c>
      <c r="E8095" s="1109"/>
      <c r="F8095" s="668"/>
      <c r="G8095" s="668"/>
      <c r="H8095" s="669"/>
      <c r="I8095" s="188">
        <f>ROUNDDOWN(I8110,-2)</f>
        <v>68500</v>
      </c>
    </row>
    <row r="8096" spans="3:9" ht="15" customHeight="1">
      <c r="C8096" s="189" t="s">
        <v>65</v>
      </c>
      <c r="D8096" s="190" t="s">
        <v>66</v>
      </c>
      <c r="E8096" s="190"/>
      <c r="F8096" s="190" t="s">
        <v>669</v>
      </c>
      <c r="G8096" s="190" t="s">
        <v>67</v>
      </c>
      <c r="H8096" s="715" t="s">
        <v>670</v>
      </c>
      <c r="I8096" s="563" t="s">
        <v>671</v>
      </c>
    </row>
    <row r="8097" spans="3:9" ht="15" customHeight="1">
      <c r="C8097" s="193" t="s">
        <v>69</v>
      </c>
      <c r="D8097" s="194" t="s">
        <v>672</v>
      </c>
      <c r="E8097" s="194"/>
      <c r="F8097" s="717"/>
      <c r="G8097" s="717"/>
      <c r="H8097" s="717"/>
      <c r="I8097" s="591"/>
    </row>
    <row r="8098" spans="3:9" ht="15" customHeight="1">
      <c r="C8098" s="199">
        <v>1</v>
      </c>
      <c r="D8098" s="195" t="s">
        <v>8</v>
      </c>
      <c r="E8098" s="195"/>
      <c r="F8098" s="200" t="s">
        <v>10</v>
      </c>
      <c r="G8098" s="201">
        <v>0.2</v>
      </c>
      <c r="H8098" s="62">
        <v>176000</v>
      </c>
      <c r="I8098" s="203">
        <f>G8098*H8098</f>
        <v>35200</v>
      </c>
    </row>
    <row r="8099" spans="3:9" ht="15" customHeight="1">
      <c r="C8099" s="199">
        <v>2</v>
      </c>
      <c r="D8099" s="195" t="s">
        <v>106</v>
      </c>
      <c r="E8099" s="195"/>
      <c r="F8099" s="200" t="s">
        <v>10</v>
      </c>
      <c r="G8099" s="201">
        <v>0.1</v>
      </c>
      <c r="H8099" s="62">
        <v>186000</v>
      </c>
      <c r="I8099" s="203">
        <f>G8099*H8099</f>
        <v>18600</v>
      </c>
    </row>
    <row r="8100" spans="3:9" ht="15" customHeight="1">
      <c r="C8100" s="199">
        <v>3</v>
      </c>
      <c r="D8100" s="195" t="s">
        <v>119</v>
      </c>
      <c r="E8100" s="195"/>
      <c r="F8100" s="200" t="s">
        <v>10</v>
      </c>
      <c r="G8100" s="201">
        <v>0.01</v>
      </c>
      <c r="H8100" s="62">
        <v>196000</v>
      </c>
      <c r="I8100" s="203">
        <f>G8100*H8100</f>
        <v>1960</v>
      </c>
    </row>
    <row r="8101" spans="3:9" ht="15" customHeight="1">
      <c r="C8101" s="199">
        <v>4</v>
      </c>
      <c r="D8101" s="195" t="s">
        <v>31</v>
      </c>
      <c r="E8101" s="195"/>
      <c r="F8101" s="200" t="s">
        <v>10</v>
      </c>
      <c r="G8101" s="201">
        <v>3.3E-3</v>
      </c>
      <c r="H8101" s="62">
        <v>206000</v>
      </c>
      <c r="I8101" s="203">
        <f>G8101*H8101</f>
        <v>679.8</v>
      </c>
    </row>
    <row r="8102" spans="3:9" ht="15" customHeight="1">
      <c r="C8102" s="204" t="s">
        <v>71</v>
      </c>
      <c r="D8102" s="215"/>
      <c r="E8102" s="215"/>
      <c r="F8102" s="216"/>
      <c r="G8102" s="653"/>
      <c r="H8102" s="654"/>
      <c r="I8102" s="208">
        <f>SUM(I8098:I8101)</f>
        <v>56439.8</v>
      </c>
    </row>
    <row r="8103" spans="3:9" ht="15" customHeight="1">
      <c r="C8103" s="193" t="s">
        <v>72</v>
      </c>
      <c r="D8103" s="194" t="s">
        <v>73</v>
      </c>
      <c r="E8103" s="194"/>
      <c r="F8103" s="196"/>
      <c r="G8103" s="1123"/>
      <c r="H8103" s="1123"/>
      <c r="I8103" s="1132"/>
    </row>
    <row r="8104" spans="3:9" ht="15" customHeight="1">
      <c r="C8104" s="199">
        <v>1</v>
      </c>
      <c r="D8104" s="195" t="s">
        <v>1382</v>
      </c>
      <c r="E8104" s="195"/>
      <c r="F8104" s="200" t="s">
        <v>120</v>
      </c>
      <c r="G8104" s="326">
        <v>3.25</v>
      </c>
      <c r="H8104" s="202">
        <f>BAHAN!$G$449</f>
        <v>1820</v>
      </c>
      <c r="I8104" s="203">
        <f>G8104*H8104</f>
        <v>5915</v>
      </c>
    </row>
    <row r="8105" spans="3:9" ht="15" customHeight="1">
      <c r="C8105" s="204" t="s">
        <v>85</v>
      </c>
      <c r="D8105" s="215"/>
      <c r="E8105" s="215"/>
      <c r="F8105" s="216"/>
      <c r="G8105" s="216"/>
      <c r="H8105" s="466"/>
      <c r="I8105" s="208">
        <f>SUM(I8104:I8104)</f>
        <v>5915</v>
      </c>
    </row>
    <row r="8106" spans="3:9" ht="15" customHeight="1">
      <c r="C8106" s="193" t="s">
        <v>86</v>
      </c>
      <c r="D8106" s="194" t="s">
        <v>87</v>
      </c>
      <c r="E8106" s="194"/>
      <c r="F8106" s="196"/>
      <c r="G8106" s="196"/>
      <c r="H8106" s="196"/>
      <c r="I8106" s="464"/>
    </row>
    <row r="8107" spans="3:9" ht="15" customHeight="1">
      <c r="C8107" s="204" t="s">
        <v>88</v>
      </c>
      <c r="D8107" s="215"/>
      <c r="E8107" s="215"/>
      <c r="F8107" s="216"/>
      <c r="G8107" s="216"/>
      <c r="H8107" s="466"/>
      <c r="I8107" s="467">
        <v>0</v>
      </c>
    </row>
    <row r="8108" spans="3:9" ht="15" customHeight="1">
      <c r="C8108" s="220" t="s">
        <v>89</v>
      </c>
      <c r="D8108" s="221" t="s">
        <v>90</v>
      </c>
      <c r="E8108" s="682"/>
      <c r="F8108" s="222"/>
      <c r="G8108" s="222"/>
      <c r="H8108" s="776"/>
      <c r="I8108" s="777">
        <f>I8107+I8105+I8102</f>
        <v>62354.8</v>
      </c>
    </row>
    <row r="8109" spans="3:9" ht="15" customHeight="1">
      <c r="C8109" s="227" t="s">
        <v>91</v>
      </c>
      <c r="D8109" s="228" t="s">
        <v>977</v>
      </c>
      <c r="E8109" s="684"/>
      <c r="F8109" s="229"/>
      <c r="G8109" s="313"/>
      <c r="H8109" s="226">
        <f>$M$3</f>
        <v>0.1</v>
      </c>
      <c r="I8109" s="224">
        <f>I8108*H8109</f>
        <v>6235.4800000000005</v>
      </c>
    </row>
    <row r="8110" spans="3:9" ht="15" customHeight="1">
      <c r="C8110" s="316" t="s">
        <v>93</v>
      </c>
      <c r="D8110" s="317" t="s">
        <v>94</v>
      </c>
      <c r="E8110" s="323"/>
      <c r="F8110" s="244"/>
      <c r="G8110" s="244"/>
      <c r="H8110" s="399"/>
      <c r="I8110" s="303">
        <f>SUM(I8108:I8109)</f>
        <v>68590.28</v>
      </c>
    </row>
    <row r="8111" spans="3:9" ht="15" customHeight="1">
      <c r="C8111" s="1070"/>
      <c r="D8111" s="493"/>
      <c r="E8111" s="493"/>
      <c r="F8111" s="493"/>
      <c r="G8111" s="493"/>
      <c r="H8111" s="493"/>
      <c r="I8111" s="517"/>
    </row>
    <row r="8112" spans="3:9" ht="15" customHeight="1">
      <c r="C8112" s="574" t="s">
        <v>2094</v>
      </c>
      <c r="D8112" s="1109" t="s">
        <v>229</v>
      </c>
      <c r="E8112" s="1109"/>
      <c r="F8112" s="668"/>
      <c r="G8112" s="668"/>
      <c r="H8112" s="668"/>
      <c r="I8112" s="188">
        <f>ROUNDDOWN(I8128,-2)</f>
        <v>93700</v>
      </c>
    </row>
    <row r="8113" spans="3:9" ht="15" customHeight="1">
      <c r="C8113" s="189" t="s">
        <v>65</v>
      </c>
      <c r="D8113" s="190" t="s">
        <v>66</v>
      </c>
      <c r="E8113" s="190"/>
      <c r="F8113" s="190" t="s">
        <v>669</v>
      </c>
      <c r="G8113" s="190" t="s">
        <v>67</v>
      </c>
      <c r="H8113" s="190" t="s">
        <v>670</v>
      </c>
      <c r="I8113" s="482" t="s">
        <v>671</v>
      </c>
    </row>
    <row r="8114" spans="3:9" ht="15" customHeight="1">
      <c r="C8114" s="193" t="s">
        <v>69</v>
      </c>
      <c r="D8114" s="194" t="s">
        <v>672</v>
      </c>
      <c r="E8114" s="194"/>
      <c r="F8114" s="717"/>
      <c r="G8114" s="717"/>
      <c r="H8114" s="717"/>
      <c r="I8114" s="591"/>
    </row>
    <row r="8115" spans="3:9" ht="15" customHeight="1">
      <c r="C8115" s="199">
        <v>1</v>
      </c>
      <c r="D8115" s="195" t="s">
        <v>8</v>
      </c>
      <c r="E8115" s="195"/>
      <c r="F8115" s="200" t="s">
        <v>10</v>
      </c>
      <c r="G8115" s="201">
        <v>0.25</v>
      </c>
      <c r="H8115" s="62">
        <v>176000</v>
      </c>
      <c r="I8115" s="203">
        <f>G8115*H8115</f>
        <v>44000</v>
      </c>
    </row>
    <row r="8116" spans="3:9" ht="15" customHeight="1">
      <c r="C8116" s="199">
        <v>2</v>
      </c>
      <c r="D8116" s="195" t="s">
        <v>106</v>
      </c>
      <c r="E8116" s="195"/>
      <c r="F8116" s="200" t="s">
        <v>10</v>
      </c>
      <c r="G8116" s="201">
        <v>0.125</v>
      </c>
      <c r="H8116" s="62">
        <v>186000</v>
      </c>
      <c r="I8116" s="203">
        <f>G8116*H8116</f>
        <v>23250</v>
      </c>
    </row>
    <row r="8117" spans="3:9" ht="15" customHeight="1">
      <c r="C8117" s="199">
        <v>3</v>
      </c>
      <c r="D8117" s="195" t="s">
        <v>119</v>
      </c>
      <c r="E8117" s="195"/>
      <c r="F8117" s="200" t="s">
        <v>10</v>
      </c>
      <c r="G8117" s="201">
        <v>1.2500000000000001E-2</v>
      </c>
      <c r="H8117" s="62">
        <v>196000</v>
      </c>
      <c r="I8117" s="203">
        <f>G8117*H8117</f>
        <v>2450</v>
      </c>
    </row>
    <row r="8118" spans="3:9" ht="15" customHeight="1">
      <c r="C8118" s="199">
        <v>4</v>
      </c>
      <c r="D8118" s="195" t="s">
        <v>31</v>
      </c>
      <c r="E8118" s="195"/>
      <c r="F8118" s="200" t="s">
        <v>10</v>
      </c>
      <c r="G8118" s="201">
        <v>4.1999999999999997E-3</v>
      </c>
      <c r="H8118" s="62">
        <v>206000</v>
      </c>
      <c r="I8118" s="203">
        <f>G8118*H8118</f>
        <v>865.19999999999993</v>
      </c>
    </row>
    <row r="8119" spans="3:9" ht="15" customHeight="1">
      <c r="C8119" s="204" t="s">
        <v>71</v>
      </c>
      <c r="D8119" s="215"/>
      <c r="E8119" s="215"/>
      <c r="F8119" s="216"/>
      <c r="G8119" s="653"/>
      <c r="H8119" s="654"/>
      <c r="I8119" s="208">
        <f>SUM(I8115:I8118)</f>
        <v>70565.2</v>
      </c>
    </row>
    <row r="8120" spans="3:9" ht="15" customHeight="1">
      <c r="C8120" s="193" t="s">
        <v>72</v>
      </c>
      <c r="D8120" s="194" t="s">
        <v>73</v>
      </c>
      <c r="E8120" s="194"/>
      <c r="F8120" s="196"/>
      <c r="G8120" s="196"/>
      <c r="H8120" s="196"/>
      <c r="I8120" s="464"/>
    </row>
    <row r="8121" spans="3:9" ht="15" customHeight="1">
      <c r="C8121" s="199">
        <v>1</v>
      </c>
      <c r="D8121" s="195" t="s">
        <v>1382</v>
      </c>
      <c r="E8121" s="195"/>
      <c r="F8121" s="200" t="s">
        <v>120</v>
      </c>
      <c r="G8121" s="326">
        <v>6.24</v>
      </c>
      <c r="H8121" s="202">
        <f>BAHAN!$G$449</f>
        <v>1820</v>
      </c>
      <c r="I8121" s="203">
        <f>G8121*H8121</f>
        <v>11356.800000000001</v>
      </c>
    </row>
    <row r="8122" spans="3:9" ht="15" customHeight="1">
      <c r="C8122" s="199">
        <v>2</v>
      </c>
      <c r="D8122" s="213" t="s">
        <v>1405</v>
      </c>
      <c r="E8122" s="213"/>
      <c r="F8122" s="200" t="s">
        <v>79</v>
      </c>
      <c r="G8122" s="326">
        <v>2.4E-2</v>
      </c>
      <c r="H8122" s="202">
        <f>BAHAN!$G$261</f>
        <v>139100</v>
      </c>
      <c r="I8122" s="203">
        <f>G8122*H8122</f>
        <v>3338.4</v>
      </c>
    </row>
    <row r="8123" spans="3:9" ht="15" customHeight="1">
      <c r="C8123" s="204" t="s">
        <v>85</v>
      </c>
      <c r="D8123" s="215"/>
      <c r="E8123" s="215"/>
      <c r="F8123" s="216"/>
      <c r="G8123" s="216"/>
      <c r="H8123" s="466"/>
      <c r="I8123" s="208">
        <f>SUM(I8121:I8122)</f>
        <v>14695.2</v>
      </c>
    </row>
    <row r="8124" spans="3:9" ht="15" customHeight="1">
      <c r="C8124" s="193" t="s">
        <v>86</v>
      </c>
      <c r="D8124" s="194" t="s">
        <v>87</v>
      </c>
      <c r="E8124" s="194"/>
      <c r="F8124" s="196"/>
      <c r="G8124" s="196"/>
      <c r="H8124" s="196"/>
      <c r="I8124" s="464"/>
    </row>
    <row r="8125" spans="3:9" ht="15" customHeight="1">
      <c r="C8125" s="204" t="s">
        <v>88</v>
      </c>
      <c r="D8125" s="215"/>
      <c r="E8125" s="215"/>
      <c r="F8125" s="216"/>
      <c r="G8125" s="216"/>
      <c r="H8125" s="466"/>
      <c r="I8125" s="467">
        <v>0</v>
      </c>
    </row>
    <row r="8126" spans="3:9" ht="15" customHeight="1">
      <c r="C8126" s="220" t="s">
        <v>89</v>
      </c>
      <c r="D8126" s="221" t="s">
        <v>90</v>
      </c>
      <c r="E8126" s="682"/>
      <c r="F8126" s="222"/>
      <c r="G8126" s="222"/>
      <c r="H8126" s="776"/>
      <c r="I8126" s="777">
        <f>I8125+I8123+I8119</f>
        <v>85260.4</v>
      </c>
    </row>
    <row r="8127" spans="3:9" ht="15" customHeight="1">
      <c r="C8127" s="227" t="s">
        <v>91</v>
      </c>
      <c r="D8127" s="228" t="s">
        <v>977</v>
      </c>
      <c r="E8127" s="684"/>
      <c r="F8127" s="229"/>
      <c r="G8127" s="313"/>
      <c r="H8127" s="226">
        <f>$M$3</f>
        <v>0.1</v>
      </c>
      <c r="I8127" s="224">
        <f>I8126*H8127</f>
        <v>8526.0399999999991</v>
      </c>
    </row>
    <row r="8128" spans="3:9" ht="15" customHeight="1">
      <c r="C8128" s="316" t="s">
        <v>93</v>
      </c>
      <c r="D8128" s="317" t="s">
        <v>94</v>
      </c>
      <c r="E8128" s="323"/>
      <c r="F8128" s="244"/>
      <c r="G8128" s="244"/>
      <c r="H8128" s="399"/>
      <c r="I8128" s="303">
        <f>SUM(I8126:I8127)</f>
        <v>93786.439999999988</v>
      </c>
    </row>
    <row r="8129" spans="3:9" ht="15" customHeight="1">
      <c r="C8129" s="1071"/>
      <c r="D8129" s="555"/>
      <c r="E8129" s="555"/>
      <c r="F8129" s="555"/>
      <c r="G8129" s="555"/>
      <c r="H8129" s="555"/>
      <c r="I8129" s="556"/>
    </row>
    <row r="8130" spans="3:9" ht="15" customHeight="1">
      <c r="C8130" s="590" t="s">
        <v>2095</v>
      </c>
      <c r="D8130" s="1108" t="s">
        <v>2096</v>
      </c>
      <c r="E8130" s="1109"/>
      <c r="F8130" s="668"/>
      <c r="G8130" s="668"/>
      <c r="H8130" s="669"/>
      <c r="I8130" s="188">
        <f>ROUNDDOWN(I8146,-2)</f>
        <v>79300</v>
      </c>
    </row>
    <row r="8131" spans="3:9" ht="15" customHeight="1">
      <c r="C8131" s="189" t="s">
        <v>65</v>
      </c>
      <c r="D8131" s="190" t="s">
        <v>66</v>
      </c>
      <c r="E8131" s="190"/>
      <c r="F8131" s="190" t="s">
        <v>669</v>
      </c>
      <c r="G8131" s="190" t="s">
        <v>67</v>
      </c>
      <c r="H8131" s="190" t="s">
        <v>670</v>
      </c>
      <c r="I8131" s="482" t="s">
        <v>671</v>
      </c>
    </row>
    <row r="8132" spans="3:9" ht="15" customHeight="1">
      <c r="C8132" s="193" t="s">
        <v>69</v>
      </c>
      <c r="D8132" s="194" t="s">
        <v>672</v>
      </c>
      <c r="E8132" s="194"/>
      <c r="F8132" s="717"/>
      <c r="G8132" s="717"/>
      <c r="H8132" s="717"/>
      <c r="I8132" s="591"/>
    </row>
    <row r="8133" spans="3:9" ht="15" customHeight="1">
      <c r="C8133" s="199">
        <v>1</v>
      </c>
      <c r="D8133" s="195" t="s">
        <v>8</v>
      </c>
      <c r="E8133" s="195"/>
      <c r="F8133" s="200" t="s">
        <v>10</v>
      </c>
      <c r="G8133" s="201">
        <v>0.17860000000000001</v>
      </c>
      <c r="H8133" s="62">
        <v>176000</v>
      </c>
      <c r="I8133" s="203">
        <f>G8133*H8133</f>
        <v>31433.600000000002</v>
      </c>
    </row>
    <row r="8134" spans="3:9" ht="15" customHeight="1">
      <c r="C8134" s="199">
        <v>2</v>
      </c>
      <c r="D8134" s="195" t="s">
        <v>106</v>
      </c>
      <c r="E8134" s="195"/>
      <c r="F8134" s="200" t="s">
        <v>10</v>
      </c>
      <c r="G8134" s="201">
        <v>0.17860000000000001</v>
      </c>
      <c r="H8134" s="62">
        <v>186000</v>
      </c>
      <c r="I8134" s="203">
        <f>G8134*H8134</f>
        <v>33219.599999999999</v>
      </c>
    </row>
    <row r="8135" spans="3:9" ht="15" customHeight="1">
      <c r="C8135" s="199">
        <v>3</v>
      </c>
      <c r="D8135" s="195" t="s">
        <v>119</v>
      </c>
      <c r="E8135" s="195"/>
      <c r="F8135" s="200" t="s">
        <v>10</v>
      </c>
      <c r="G8135" s="201">
        <v>1.7899999999999999E-2</v>
      </c>
      <c r="H8135" s="62">
        <v>196000</v>
      </c>
      <c r="I8135" s="203">
        <f>G8135*H8135</f>
        <v>3508.3999999999996</v>
      </c>
    </row>
    <row r="8136" spans="3:9" ht="15" customHeight="1">
      <c r="C8136" s="199">
        <v>4</v>
      </c>
      <c r="D8136" s="195" t="s">
        <v>31</v>
      </c>
      <c r="E8136" s="195"/>
      <c r="F8136" s="200" t="s">
        <v>10</v>
      </c>
      <c r="G8136" s="201">
        <v>6.0000000000000001E-3</v>
      </c>
      <c r="H8136" s="62">
        <v>206000</v>
      </c>
      <c r="I8136" s="203">
        <f>G8136*H8136</f>
        <v>1236</v>
      </c>
    </row>
    <row r="8137" spans="3:9" ht="15" customHeight="1">
      <c r="C8137" s="204" t="s">
        <v>71</v>
      </c>
      <c r="D8137" s="215"/>
      <c r="E8137" s="215"/>
      <c r="F8137" s="216"/>
      <c r="G8137" s="653"/>
      <c r="H8137" s="654"/>
      <c r="I8137" s="208">
        <f>SUM(I8133:I8136)</f>
        <v>69397.599999999991</v>
      </c>
    </row>
    <row r="8138" spans="3:9" ht="15" customHeight="1">
      <c r="C8138" s="193" t="s">
        <v>72</v>
      </c>
      <c r="D8138" s="194" t="s">
        <v>73</v>
      </c>
      <c r="E8138" s="194"/>
      <c r="F8138" s="196"/>
      <c r="G8138" s="196"/>
      <c r="H8138" s="196"/>
      <c r="I8138" s="464"/>
    </row>
    <row r="8139" spans="3:9" ht="15" customHeight="1">
      <c r="C8139" s="199">
        <v>1</v>
      </c>
      <c r="D8139" s="195" t="s">
        <v>1382</v>
      </c>
      <c r="E8139" s="195"/>
      <c r="F8139" s="200" t="s">
        <v>120</v>
      </c>
      <c r="G8139" s="326">
        <v>0.5</v>
      </c>
      <c r="H8139" s="202">
        <f>BAHAN!$G$449</f>
        <v>1820</v>
      </c>
      <c r="I8139" s="203">
        <f>G8139*H8139</f>
        <v>910</v>
      </c>
    </row>
    <row r="8140" spans="3:9" ht="15" customHeight="1">
      <c r="C8140" s="199">
        <v>2</v>
      </c>
      <c r="D8140" s="213" t="s">
        <v>1405</v>
      </c>
      <c r="E8140" s="213"/>
      <c r="F8140" s="200" t="s">
        <v>79</v>
      </c>
      <c r="G8140" s="326">
        <v>1.2999999999999999E-2</v>
      </c>
      <c r="H8140" s="202">
        <f>BAHAN!$G$261</f>
        <v>139100</v>
      </c>
      <c r="I8140" s="203">
        <f>G8140*H8140</f>
        <v>1808.3</v>
      </c>
    </row>
    <row r="8141" spans="3:9" ht="15" customHeight="1">
      <c r="C8141" s="204" t="s">
        <v>85</v>
      </c>
      <c r="D8141" s="215"/>
      <c r="E8141" s="215"/>
      <c r="F8141" s="216"/>
      <c r="G8141" s="216"/>
      <c r="H8141" s="466"/>
      <c r="I8141" s="208">
        <f>SUM(I8139:I8140)</f>
        <v>2718.3</v>
      </c>
    </row>
    <row r="8142" spans="3:9" ht="15" customHeight="1">
      <c r="C8142" s="193" t="s">
        <v>86</v>
      </c>
      <c r="D8142" s="194" t="s">
        <v>87</v>
      </c>
      <c r="E8142" s="194"/>
      <c r="F8142" s="196"/>
      <c r="G8142" s="196"/>
      <c r="H8142" s="196"/>
      <c r="I8142" s="464"/>
    </row>
    <row r="8143" spans="3:9" ht="15" customHeight="1">
      <c r="C8143" s="204" t="s">
        <v>88</v>
      </c>
      <c r="D8143" s="215"/>
      <c r="E8143" s="215"/>
      <c r="F8143" s="216"/>
      <c r="G8143" s="216"/>
      <c r="H8143" s="466"/>
      <c r="I8143" s="467">
        <v>0</v>
      </c>
    </row>
    <row r="8144" spans="3:9" ht="15" customHeight="1">
      <c r="C8144" s="220" t="s">
        <v>89</v>
      </c>
      <c r="D8144" s="221" t="s">
        <v>90</v>
      </c>
      <c r="E8144" s="682"/>
      <c r="F8144" s="222"/>
      <c r="G8144" s="222"/>
      <c r="H8144" s="776"/>
      <c r="I8144" s="777">
        <f>I8143+I8141+I8137</f>
        <v>72115.899999999994</v>
      </c>
    </row>
    <row r="8145" spans="3:9" ht="15" customHeight="1">
      <c r="C8145" s="227" t="s">
        <v>91</v>
      </c>
      <c r="D8145" s="228" t="s">
        <v>977</v>
      </c>
      <c r="E8145" s="684"/>
      <c r="F8145" s="229"/>
      <c r="G8145" s="313"/>
      <c r="H8145" s="226">
        <f>$M$3</f>
        <v>0.1</v>
      </c>
      <c r="I8145" s="224">
        <f>I8144*H8145</f>
        <v>7211.59</v>
      </c>
    </row>
    <row r="8146" spans="3:9" ht="15" customHeight="1">
      <c r="C8146" s="316" t="s">
        <v>93</v>
      </c>
      <c r="D8146" s="317" t="s">
        <v>94</v>
      </c>
      <c r="E8146" s="323"/>
      <c r="F8146" s="244"/>
      <c r="G8146" s="244"/>
      <c r="H8146" s="399"/>
      <c r="I8146" s="303">
        <f>SUM(I8144:I8145)</f>
        <v>79327.489999999991</v>
      </c>
    </row>
    <row r="8147" spans="3:9" ht="15" customHeight="1">
      <c r="C8147" s="1070"/>
      <c r="D8147" s="493"/>
      <c r="E8147" s="493"/>
      <c r="F8147" s="493"/>
      <c r="G8147" s="493"/>
      <c r="H8147" s="493"/>
      <c r="I8147" s="517"/>
    </row>
    <row r="8148" spans="3:9" ht="15" customHeight="1">
      <c r="C8148" s="574" t="s">
        <v>2097</v>
      </c>
      <c r="D8148" s="1109" t="s">
        <v>2098</v>
      </c>
      <c r="E8148" s="1109"/>
      <c r="F8148" s="668"/>
      <c r="G8148" s="668"/>
      <c r="H8148" s="668"/>
      <c r="I8148" s="188">
        <f>ROUNDDOWN(I8164,-2)</f>
        <v>2377100</v>
      </c>
    </row>
    <row r="8149" spans="3:9" ht="15" customHeight="1">
      <c r="C8149" s="189" t="s">
        <v>65</v>
      </c>
      <c r="D8149" s="190" t="s">
        <v>66</v>
      </c>
      <c r="E8149" s="190"/>
      <c r="F8149" s="190" t="s">
        <v>669</v>
      </c>
      <c r="G8149" s="190" t="s">
        <v>67</v>
      </c>
      <c r="H8149" s="190" t="s">
        <v>670</v>
      </c>
      <c r="I8149" s="482" t="s">
        <v>671</v>
      </c>
    </row>
    <row r="8150" spans="3:9" ht="15" customHeight="1">
      <c r="C8150" s="193" t="s">
        <v>69</v>
      </c>
      <c r="D8150" s="194" t="s">
        <v>672</v>
      </c>
      <c r="E8150" s="194"/>
      <c r="F8150" s="717"/>
      <c r="G8150" s="717"/>
      <c r="H8150" s="717"/>
      <c r="I8150" s="591"/>
    </row>
    <row r="8151" spans="3:9" ht="15" customHeight="1">
      <c r="C8151" s="199">
        <v>1</v>
      </c>
      <c r="D8151" s="195" t="s">
        <v>8</v>
      </c>
      <c r="E8151" s="195"/>
      <c r="F8151" s="200" t="s">
        <v>10</v>
      </c>
      <c r="G8151" s="201">
        <v>0.2</v>
      </c>
      <c r="H8151" s="62">
        <v>176000</v>
      </c>
      <c r="I8151" s="203">
        <f>G8151*H8151</f>
        <v>35200</v>
      </c>
    </row>
    <row r="8152" spans="3:9" ht="15" customHeight="1">
      <c r="C8152" s="199">
        <v>2</v>
      </c>
      <c r="D8152" s="195" t="s">
        <v>106</v>
      </c>
      <c r="E8152" s="195"/>
      <c r="F8152" s="200" t="s">
        <v>10</v>
      </c>
      <c r="G8152" s="201">
        <v>0.1</v>
      </c>
      <c r="H8152" s="62">
        <v>186000</v>
      </c>
      <c r="I8152" s="203">
        <f>G8152*H8152</f>
        <v>18600</v>
      </c>
    </row>
    <row r="8153" spans="3:9" ht="15" customHeight="1">
      <c r="C8153" s="199">
        <v>3</v>
      </c>
      <c r="D8153" s="195" t="s">
        <v>119</v>
      </c>
      <c r="E8153" s="195"/>
      <c r="F8153" s="200" t="s">
        <v>10</v>
      </c>
      <c r="G8153" s="201">
        <v>0.01</v>
      </c>
      <c r="H8153" s="62">
        <v>196000</v>
      </c>
      <c r="I8153" s="203">
        <f>G8153*H8153</f>
        <v>1960</v>
      </c>
    </row>
    <row r="8154" spans="3:9" ht="15" customHeight="1">
      <c r="C8154" s="199">
        <v>4</v>
      </c>
      <c r="D8154" s="195" t="s">
        <v>31</v>
      </c>
      <c r="E8154" s="195"/>
      <c r="F8154" s="200" t="s">
        <v>10</v>
      </c>
      <c r="G8154" s="201">
        <v>3.0000000000000001E-3</v>
      </c>
      <c r="H8154" s="62">
        <v>206000</v>
      </c>
      <c r="I8154" s="203">
        <f>G8154*H8154</f>
        <v>618</v>
      </c>
    </row>
    <row r="8155" spans="3:9" ht="15" customHeight="1">
      <c r="C8155" s="204" t="s">
        <v>71</v>
      </c>
      <c r="D8155" s="215"/>
      <c r="E8155" s="215"/>
      <c r="F8155" s="216"/>
      <c r="G8155" s="653"/>
      <c r="H8155" s="654"/>
      <c r="I8155" s="208">
        <f>SUM(I8151:I8154)</f>
        <v>56378</v>
      </c>
    </row>
    <row r="8156" spans="3:9" ht="15" customHeight="1">
      <c r="C8156" s="193" t="s">
        <v>72</v>
      </c>
      <c r="D8156" s="194" t="s">
        <v>73</v>
      </c>
      <c r="E8156" s="194"/>
      <c r="F8156" s="196"/>
      <c r="G8156" s="196"/>
      <c r="H8156" s="196"/>
      <c r="I8156" s="464"/>
    </row>
    <row r="8157" spans="3:9" ht="15" customHeight="1">
      <c r="C8157" s="199">
        <v>1</v>
      </c>
      <c r="D8157" s="195" t="s">
        <v>1382</v>
      </c>
      <c r="E8157" s="195"/>
      <c r="F8157" s="200" t="s">
        <v>120</v>
      </c>
      <c r="G8157" s="326">
        <v>10</v>
      </c>
      <c r="H8157" s="202">
        <f>BAHAN!$G$449</f>
        <v>1820</v>
      </c>
      <c r="I8157" s="203">
        <f>G8157*H8157</f>
        <v>18200</v>
      </c>
    </row>
    <row r="8158" spans="3:9" ht="15" customHeight="1">
      <c r="C8158" s="199">
        <v>2</v>
      </c>
      <c r="D8158" s="213" t="s">
        <v>2099</v>
      </c>
      <c r="E8158" s="213"/>
      <c r="F8158" s="200" t="s">
        <v>120</v>
      </c>
      <c r="G8158" s="326">
        <v>15</v>
      </c>
      <c r="H8158" s="202">
        <f>BAHAN!$G$261</f>
        <v>139100</v>
      </c>
      <c r="I8158" s="203">
        <f>G8158*H8158</f>
        <v>2086500</v>
      </c>
    </row>
    <row r="8159" spans="3:9" ht="15" customHeight="1">
      <c r="C8159" s="204" t="s">
        <v>85</v>
      </c>
      <c r="D8159" s="215"/>
      <c r="E8159" s="215"/>
      <c r="F8159" s="216"/>
      <c r="G8159" s="216"/>
      <c r="H8159" s="466"/>
      <c r="I8159" s="208">
        <f>SUM(I8157:I8158)</f>
        <v>2104700</v>
      </c>
    </row>
    <row r="8160" spans="3:9" ht="15" customHeight="1">
      <c r="C8160" s="193" t="s">
        <v>86</v>
      </c>
      <c r="D8160" s="194" t="s">
        <v>87</v>
      </c>
      <c r="E8160" s="194"/>
      <c r="F8160" s="196"/>
      <c r="G8160" s="196"/>
      <c r="H8160" s="196"/>
      <c r="I8160" s="464"/>
    </row>
    <row r="8161" spans="3:9" ht="15" customHeight="1">
      <c r="C8161" s="204" t="s">
        <v>88</v>
      </c>
      <c r="D8161" s="215"/>
      <c r="E8161" s="215"/>
      <c r="F8161" s="216"/>
      <c r="G8161" s="216"/>
      <c r="H8161" s="466"/>
      <c r="I8161" s="467">
        <v>0</v>
      </c>
    </row>
    <row r="8162" spans="3:9" ht="15" customHeight="1">
      <c r="C8162" s="220" t="s">
        <v>89</v>
      </c>
      <c r="D8162" s="221" t="s">
        <v>90</v>
      </c>
      <c r="E8162" s="682"/>
      <c r="F8162" s="222"/>
      <c r="G8162" s="222"/>
      <c r="H8162" s="776"/>
      <c r="I8162" s="777">
        <f>I8161+I8159+I8155</f>
        <v>2161078</v>
      </c>
    </row>
    <row r="8163" spans="3:9" ht="15" customHeight="1">
      <c r="C8163" s="227" t="s">
        <v>91</v>
      </c>
      <c r="D8163" s="228" t="s">
        <v>977</v>
      </c>
      <c r="E8163" s="684"/>
      <c r="F8163" s="229"/>
      <c r="G8163" s="313"/>
      <c r="H8163" s="226">
        <f>$M$3</f>
        <v>0.1</v>
      </c>
      <c r="I8163" s="224">
        <f>I8162*H8163</f>
        <v>216107.80000000002</v>
      </c>
    </row>
    <row r="8164" spans="3:9" ht="15" customHeight="1">
      <c r="C8164" s="316" t="s">
        <v>93</v>
      </c>
      <c r="D8164" s="317" t="s">
        <v>94</v>
      </c>
      <c r="E8164" s="323"/>
      <c r="F8164" s="244"/>
      <c r="G8164" s="244"/>
      <c r="H8164" s="399"/>
      <c r="I8164" s="303">
        <f>SUM(I8162:I8163)</f>
        <v>2377185.7999999998</v>
      </c>
    </row>
    <row r="8165" spans="3:9" ht="15" customHeight="1">
      <c r="C8165" s="1070"/>
      <c r="D8165" s="493"/>
      <c r="E8165" s="493"/>
      <c r="F8165" s="493"/>
      <c r="G8165" s="493"/>
      <c r="H8165" s="493"/>
      <c r="I8165" s="517"/>
    </row>
    <row r="8166" spans="3:9" ht="15" customHeight="1">
      <c r="C8166" s="1086" t="s">
        <v>2100</v>
      </c>
      <c r="D8166" s="1133" t="s">
        <v>2101</v>
      </c>
      <c r="E8166" s="1109"/>
      <c r="F8166" s="668"/>
      <c r="G8166" s="668"/>
      <c r="H8166" s="669"/>
      <c r="I8166" s="188">
        <f>ROUNDDOWN(I8182,-2)</f>
        <v>82000</v>
      </c>
    </row>
    <row r="8167" spans="3:9" ht="15" customHeight="1">
      <c r="C8167" s="189" t="s">
        <v>65</v>
      </c>
      <c r="D8167" s="190" t="s">
        <v>66</v>
      </c>
      <c r="E8167" s="190"/>
      <c r="F8167" s="190" t="s">
        <v>669</v>
      </c>
      <c r="G8167" s="190" t="s">
        <v>67</v>
      </c>
      <c r="H8167" s="190" t="s">
        <v>670</v>
      </c>
      <c r="I8167" s="482" t="s">
        <v>671</v>
      </c>
    </row>
    <row r="8168" spans="3:9" ht="15" customHeight="1">
      <c r="C8168" s="193" t="s">
        <v>69</v>
      </c>
      <c r="D8168" s="194" t="s">
        <v>672</v>
      </c>
      <c r="E8168" s="194"/>
      <c r="F8168" s="717"/>
      <c r="G8168" s="717"/>
      <c r="H8168" s="717"/>
      <c r="I8168" s="591"/>
    </row>
    <row r="8169" spans="3:9" ht="15" customHeight="1">
      <c r="C8169" s="199">
        <v>1</v>
      </c>
      <c r="D8169" s="195" t="s">
        <v>8</v>
      </c>
      <c r="E8169" s="195"/>
      <c r="F8169" s="200" t="s">
        <v>10</v>
      </c>
      <c r="G8169" s="201">
        <v>0.2</v>
      </c>
      <c r="H8169" s="62">
        <v>176000</v>
      </c>
      <c r="I8169" s="203">
        <f>G8169*H8169</f>
        <v>35200</v>
      </c>
    </row>
    <row r="8170" spans="3:9" ht="15" customHeight="1">
      <c r="C8170" s="199">
        <v>2</v>
      </c>
      <c r="D8170" s="195" t="s">
        <v>106</v>
      </c>
      <c r="E8170" s="195"/>
      <c r="F8170" s="200" t="s">
        <v>10</v>
      </c>
      <c r="G8170" s="201">
        <v>0.1</v>
      </c>
      <c r="H8170" s="62">
        <v>186000</v>
      </c>
      <c r="I8170" s="203">
        <f>G8170*H8170</f>
        <v>18600</v>
      </c>
    </row>
    <row r="8171" spans="3:9" ht="15" customHeight="1">
      <c r="C8171" s="199">
        <v>3</v>
      </c>
      <c r="D8171" s="195" t="s">
        <v>119</v>
      </c>
      <c r="E8171" s="195"/>
      <c r="F8171" s="200" t="s">
        <v>10</v>
      </c>
      <c r="G8171" s="201">
        <v>0.01</v>
      </c>
      <c r="H8171" s="62">
        <v>196000</v>
      </c>
      <c r="I8171" s="203">
        <f>G8171*H8171</f>
        <v>1960</v>
      </c>
    </row>
    <row r="8172" spans="3:9" ht="15" customHeight="1">
      <c r="C8172" s="199">
        <v>4</v>
      </c>
      <c r="D8172" s="195" t="s">
        <v>31</v>
      </c>
      <c r="E8172" s="195"/>
      <c r="F8172" s="200" t="s">
        <v>10</v>
      </c>
      <c r="G8172" s="201">
        <v>3.0000000000000001E-3</v>
      </c>
      <c r="H8172" s="62">
        <v>206000</v>
      </c>
      <c r="I8172" s="203">
        <f>G8172*H8172</f>
        <v>618</v>
      </c>
    </row>
    <row r="8173" spans="3:9" ht="15" customHeight="1">
      <c r="C8173" s="204" t="s">
        <v>71</v>
      </c>
      <c r="D8173" s="215"/>
      <c r="E8173" s="215"/>
      <c r="F8173" s="216"/>
      <c r="G8173" s="653"/>
      <c r="H8173" s="654"/>
      <c r="I8173" s="208">
        <f>SUM(I8169:I8172)</f>
        <v>56378</v>
      </c>
    </row>
    <row r="8174" spans="3:9" ht="15" customHeight="1">
      <c r="C8174" s="193" t="s">
        <v>72</v>
      </c>
      <c r="D8174" s="194" t="s">
        <v>73</v>
      </c>
      <c r="E8174" s="194"/>
      <c r="F8174" s="196"/>
      <c r="G8174" s="196"/>
      <c r="H8174" s="196"/>
      <c r="I8174" s="464"/>
    </row>
    <row r="8175" spans="3:9" ht="15" customHeight="1">
      <c r="C8175" s="199">
        <v>1</v>
      </c>
      <c r="D8175" s="195" t="s">
        <v>1382</v>
      </c>
      <c r="E8175" s="195"/>
      <c r="F8175" s="200" t="s">
        <v>120</v>
      </c>
      <c r="G8175" s="326">
        <v>10</v>
      </c>
      <c r="H8175" s="202">
        <f>BAHAN!$G$449</f>
        <v>1820</v>
      </c>
      <c r="I8175" s="203">
        <f>G8175*H8175</f>
        <v>18200</v>
      </c>
    </row>
    <row r="8176" spans="3:9" ht="15" customHeight="1">
      <c r="C8176" s="199">
        <v>2</v>
      </c>
      <c r="D8176" s="213" t="s">
        <v>2102</v>
      </c>
      <c r="E8176" s="213"/>
      <c r="F8176" s="200" t="s">
        <v>120</v>
      </c>
      <c r="G8176" s="326">
        <v>15</v>
      </c>
      <c r="H8176" s="202">
        <v>1</v>
      </c>
      <c r="I8176" s="203">
        <f>G8176*H8176</f>
        <v>15</v>
      </c>
    </row>
    <row r="8177" spans="3:9" ht="15" customHeight="1">
      <c r="C8177" s="204" t="s">
        <v>85</v>
      </c>
      <c r="D8177" s="215"/>
      <c r="E8177" s="215"/>
      <c r="F8177" s="216"/>
      <c r="G8177" s="216"/>
      <c r="H8177" s="466"/>
      <c r="I8177" s="208">
        <f>SUM(I8175:I8176)</f>
        <v>18215</v>
      </c>
    </row>
    <row r="8178" spans="3:9" ht="15" customHeight="1">
      <c r="C8178" s="193" t="s">
        <v>86</v>
      </c>
      <c r="D8178" s="194" t="s">
        <v>87</v>
      </c>
      <c r="E8178" s="194"/>
      <c r="F8178" s="196"/>
      <c r="G8178" s="196"/>
      <c r="H8178" s="196"/>
      <c r="I8178" s="464"/>
    </row>
    <row r="8179" spans="3:9" ht="15" customHeight="1">
      <c r="C8179" s="204" t="s">
        <v>88</v>
      </c>
      <c r="D8179" s="215"/>
      <c r="E8179" s="215"/>
      <c r="F8179" s="216"/>
      <c r="G8179" s="216"/>
      <c r="H8179" s="466"/>
      <c r="I8179" s="467">
        <v>0</v>
      </c>
    </row>
    <row r="8180" spans="3:9" ht="15" customHeight="1">
      <c r="C8180" s="220" t="s">
        <v>89</v>
      </c>
      <c r="D8180" s="221" t="s">
        <v>90</v>
      </c>
      <c r="E8180" s="682"/>
      <c r="F8180" s="222"/>
      <c r="G8180" s="222"/>
      <c r="H8180" s="776"/>
      <c r="I8180" s="777">
        <f>I8179+I8177+I8173</f>
        <v>74593</v>
      </c>
    </row>
    <row r="8181" spans="3:9" ht="15" customHeight="1">
      <c r="C8181" s="227" t="s">
        <v>91</v>
      </c>
      <c r="D8181" s="228" t="s">
        <v>977</v>
      </c>
      <c r="E8181" s="684"/>
      <c r="F8181" s="229"/>
      <c r="G8181" s="313"/>
      <c r="H8181" s="226">
        <f>$M$3</f>
        <v>0.1</v>
      </c>
      <c r="I8181" s="224">
        <f>I8180*H8181</f>
        <v>7459.3</v>
      </c>
    </row>
    <row r="8182" spans="3:9" ht="15" customHeight="1">
      <c r="C8182" s="316" t="s">
        <v>93</v>
      </c>
      <c r="D8182" s="317" t="s">
        <v>94</v>
      </c>
      <c r="E8182" s="323"/>
      <c r="F8182" s="244"/>
      <c r="G8182" s="244"/>
      <c r="H8182" s="399"/>
      <c r="I8182" s="303">
        <f>SUM(I8180:I8181)</f>
        <v>82052.3</v>
      </c>
    </row>
    <row r="8183" spans="3:9" ht="15" customHeight="1">
      <c r="C8183" s="1070"/>
      <c r="D8183" s="493"/>
      <c r="E8183" s="493"/>
      <c r="F8183" s="493"/>
      <c r="G8183" s="493"/>
      <c r="H8183" s="493"/>
      <c r="I8183" s="517"/>
    </row>
    <row r="8184" spans="3:9" ht="15" customHeight="1">
      <c r="C8184" s="590" t="s">
        <v>2103</v>
      </c>
      <c r="D8184" s="1108" t="s">
        <v>2104</v>
      </c>
      <c r="E8184" s="1109"/>
      <c r="F8184" s="668"/>
      <c r="G8184" s="668"/>
      <c r="H8184" s="669"/>
      <c r="I8184" s="188">
        <f>ROUNDDOWN(I8200,-2)</f>
        <v>45500</v>
      </c>
    </row>
    <row r="8185" spans="3:9" ht="15" customHeight="1">
      <c r="C8185" s="189" t="s">
        <v>65</v>
      </c>
      <c r="D8185" s="190" t="s">
        <v>66</v>
      </c>
      <c r="E8185" s="190"/>
      <c r="F8185" s="190" t="s">
        <v>669</v>
      </c>
      <c r="G8185" s="190" t="s">
        <v>67</v>
      </c>
      <c r="H8185" s="190" t="s">
        <v>670</v>
      </c>
      <c r="I8185" s="482" t="s">
        <v>671</v>
      </c>
    </row>
    <row r="8186" spans="3:9" ht="15" customHeight="1">
      <c r="C8186" s="193" t="s">
        <v>69</v>
      </c>
      <c r="D8186" s="194" t="s">
        <v>672</v>
      </c>
      <c r="E8186" s="194"/>
      <c r="F8186" s="717"/>
      <c r="G8186" s="717"/>
      <c r="H8186" s="717"/>
      <c r="I8186" s="591"/>
    </row>
    <row r="8187" spans="3:9" ht="15" customHeight="1">
      <c r="C8187" s="199">
        <v>1</v>
      </c>
      <c r="D8187" s="195" t="s">
        <v>8</v>
      </c>
      <c r="E8187" s="195"/>
      <c r="F8187" s="200" t="s">
        <v>10</v>
      </c>
      <c r="G8187" s="326">
        <v>0.13300000000000001</v>
      </c>
      <c r="H8187" s="62">
        <v>176000</v>
      </c>
      <c r="I8187" s="203">
        <f>G8187*H8187</f>
        <v>23408</v>
      </c>
    </row>
    <row r="8188" spans="3:9" ht="15" customHeight="1">
      <c r="C8188" s="199">
        <v>2</v>
      </c>
      <c r="D8188" s="195" t="s">
        <v>106</v>
      </c>
      <c r="E8188" s="195"/>
      <c r="F8188" s="200" t="s">
        <v>10</v>
      </c>
      <c r="G8188" s="326">
        <v>6.7000000000000004E-2</v>
      </c>
      <c r="H8188" s="62">
        <v>186000</v>
      </c>
      <c r="I8188" s="203">
        <f>G8188*H8188</f>
        <v>12462</v>
      </c>
    </row>
    <row r="8189" spans="3:9" ht="15" customHeight="1">
      <c r="C8189" s="199">
        <v>3</v>
      </c>
      <c r="D8189" s="195" t="s">
        <v>119</v>
      </c>
      <c r="E8189" s="195"/>
      <c r="F8189" s="200" t="s">
        <v>10</v>
      </c>
      <c r="G8189" s="326">
        <v>7.0000000000000001E-3</v>
      </c>
      <c r="H8189" s="62">
        <v>196000</v>
      </c>
      <c r="I8189" s="203">
        <f>G8189*H8189</f>
        <v>1372</v>
      </c>
    </row>
    <row r="8190" spans="3:9" ht="15" customHeight="1">
      <c r="C8190" s="199">
        <v>4</v>
      </c>
      <c r="D8190" s="195" t="s">
        <v>31</v>
      </c>
      <c r="E8190" s="195"/>
      <c r="F8190" s="200" t="s">
        <v>10</v>
      </c>
      <c r="G8190" s="326">
        <v>2E-3</v>
      </c>
      <c r="H8190" s="62">
        <v>206000</v>
      </c>
      <c r="I8190" s="203">
        <f>G8190*H8190</f>
        <v>412</v>
      </c>
    </row>
    <row r="8191" spans="3:9" ht="15" customHeight="1">
      <c r="C8191" s="204" t="s">
        <v>71</v>
      </c>
      <c r="D8191" s="215"/>
      <c r="E8191" s="215"/>
      <c r="F8191" s="216"/>
      <c r="G8191" s="653"/>
      <c r="H8191" s="654"/>
      <c r="I8191" s="208">
        <f>SUM(I8187:I8190)</f>
        <v>37654</v>
      </c>
    </row>
    <row r="8192" spans="3:9" ht="15" customHeight="1">
      <c r="C8192" s="193" t="s">
        <v>72</v>
      </c>
      <c r="D8192" s="194" t="s">
        <v>73</v>
      </c>
      <c r="E8192" s="194"/>
      <c r="F8192" s="196"/>
      <c r="G8192" s="196"/>
      <c r="H8192" s="196"/>
      <c r="I8192" s="464"/>
    </row>
    <row r="8193" spans="3:9" ht="15" customHeight="1">
      <c r="C8193" s="199">
        <v>1</v>
      </c>
      <c r="D8193" s="195" t="s">
        <v>1382</v>
      </c>
      <c r="E8193" s="195"/>
      <c r="F8193" s="200" t="s">
        <v>120</v>
      </c>
      <c r="G8193" s="326">
        <v>4.32</v>
      </c>
      <c r="H8193" s="202">
        <f>BAHAN!$G$449</f>
        <v>1820</v>
      </c>
      <c r="I8193" s="203">
        <f>G8193*H8193</f>
        <v>7862.4000000000005</v>
      </c>
    </row>
    <row r="8194" spans="3:9" ht="15" customHeight="1">
      <c r="C8194" s="199">
        <v>2</v>
      </c>
      <c r="D8194" s="213" t="s">
        <v>109</v>
      </c>
      <c r="E8194" s="213"/>
      <c r="F8194" s="200" t="s">
        <v>79</v>
      </c>
      <c r="G8194" s="326">
        <v>6.0000000000000001E-3</v>
      </c>
      <c r="H8194" s="202">
        <v>1</v>
      </c>
      <c r="I8194" s="203">
        <f>G8194*H8194</f>
        <v>6.0000000000000001E-3</v>
      </c>
    </row>
    <row r="8195" spans="3:9" ht="15" customHeight="1">
      <c r="C8195" s="204" t="s">
        <v>85</v>
      </c>
      <c r="D8195" s="215"/>
      <c r="E8195" s="215"/>
      <c r="F8195" s="216"/>
      <c r="G8195" s="216"/>
      <c r="H8195" s="466"/>
      <c r="I8195" s="208">
        <f>SUM(I8193:I8194)</f>
        <v>7862.4060000000009</v>
      </c>
    </row>
    <row r="8196" spans="3:9" ht="15" customHeight="1">
      <c r="C8196" s="193" t="s">
        <v>86</v>
      </c>
      <c r="D8196" s="194" t="s">
        <v>87</v>
      </c>
      <c r="E8196" s="194"/>
      <c r="F8196" s="196"/>
      <c r="G8196" s="196"/>
      <c r="H8196" s="196"/>
      <c r="I8196" s="464"/>
    </row>
    <row r="8197" spans="3:9" ht="15" customHeight="1">
      <c r="C8197" s="204" t="s">
        <v>88</v>
      </c>
      <c r="D8197" s="215"/>
      <c r="E8197" s="215"/>
      <c r="F8197" s="216"/>
      <c r="G8197" s="216"/>
      <c r="H8197" s="466"/>
      <c r="I8197" s="467">
        <v>0</v>
      </c>
    </row>
    <row r="8198" spans="3:9" ht="15" customHeight="1">
      <c r="C8198" s="220" t="s">
        <v>89</v>
      </c>
      <c r="D8198" s="221" t="s">
        <v>90</v>
      </c>
      <c r="E8198" s="682"/>
      <c r="F8198" s="222"/>
      <c r="G8198" s="222"/>
      <c r="H8198" s="776"/>
      <c r="I8198" s="777">
        <f>I8197+I8195+I8191</f>
        <v>45516.406000000003</v>
      </c>
    </row>
    <row r="8199" spans="3:9" ht="15" customHeight="1">
      <c r="C8199" s="227" t="s">
        <v>91</v>
      </c>
      <c r="D8199" s="228" t="s">
        <v>977</v>
      </c>
      <c r="E8199" s="684"/>
      <c r="F8199" s="229"/>
      <c r="G8199" s="313"/>
      <c r="H8199" s="226">
        <f>$M$5</f>
        <v>0</v>
      </c>
      <c r="I8199" s="224">
        <f>I8198*H8199</f>
        <v>0</v>
      </c>
    </row>
    <row r="8200" spans="3:9" ht="15" customHeight="1">
      <c r="C8200" s="316" t="s">
        <v>93</v>
      </c>
      <c r="D8200" s="317" t="s">
        <v>94</v>
      </c>
      <c r="E8200" s="323"/>
      <c r="F8200" s="244"/>
      <c r="G8200" s="244"/>
      <c r="H8200" s="399"/>
      <c r="I8200" s="303">
        <f>SUM(I8198:I8199)</f>
        <v>45516.406000000003</v>
      </c>
    </row>
    <row r="8201" spans="3:9" ht="15" customHeight="1">
      <c r="C8201" s="703"/>
      <c r="D8201" s="554"/>
      <c r="E8201" s="554"/>
      <c r="F8201" s="555"/>
      <c r="G8201" s="555"/>
      <c r="H8201" s="555"/>
      <c r="I8201" s="556"/>
    </row>
    <row r="8202" spans="3:9" ht="15" customHeight="1">
      <c r="C8202" s="574" t="s">
        <v>2105</v>
      </c>
      <c r="D8202" s="1108" t="s">
        <v>232</v>
      </c>
      <c r="E8202" s="1109"/>
      <c r="F8202" s="668"/>
      <c r="G8202" s="668"/>
      <c r="H8202" s="669"/>
      <c r="I8202" s="188">
        <f>ROUNDDOWN(I8217,-2)</f>
        <v>50100</v>
      </c>
    </row>
    <row r="8203" spans="3:9" ht="15" customHeight="1">
      <c r="C8203" s="189" t="s">
        <v>65</v>
      </c>
      <c r="D8203" s="190" t="s">
        <v>66</v>
      </c>
      <c r="E8203" s="190"/>
      <c r="F8203" s="190" t="s">
        <v>669</v>
      </c>
      <c r="G8203" s="190" t="s">
        <v>67</v>
      </c>
      <c r="H8203" s="715" t="s">
        <v>670</v>
      </c>
      <c r="I8203" s="1134" t="s">
        <v>671</v>
      </c>
    </row>
    <row r="8204" spans="3:9" ht="15" customHeight="1">
      <c r="C8204" s="193" t="s">
        <v>69</v>
      </c>
      <c r="D8204" s="194" t="s">
        <v>672</v>
      </c>
      <c r="E8204" s="194"/>
      <c r="F8204" s="717"/>
      <c r="G8204" s="717"/>
      <c r="H8204" s="717"/>
      <c r="I8204" s="941"/>
    </row>
    <row r="8205" spans="3:9" ht="15" customHeight="1">
      <c r="C8205" s="199">
        <v>1</v>
      </c>
      <c r="D8205" s="195" t="s">
        <v>8</v>
      </c>
      <c r="E8205" s="195"/>
      <c r="F8205" s="200" t="s">
        <v>10</v>
      </c>
      <c r="G8205" s="618">
        <v>6.7000000000000004E-2</v>
      </c>
      <c r="H8205" s="62">
        <v>176000</v>
      </c>
      <c r="I8205" s="203">
        <f>G8205*H8205</f>
        <v>11792</v>
      </c>
    </row>
    <row r="8206" spans="3:9" ht="15" customHeight="1">
      <c r="C8206" s="199">
        <v>2</v>
      </c>
      <c r="D8206" s="195" t="s">
        <v>106</v>
      </c>
      <c r="E8206" s="195"/>
      <c r="F8206" s="200" t="s">
        <v>10</v>
      </c>
      <c r="G8206" s="618">
        <v>0.13300000000000001</v>
      </c>
      <c r="H8206" s="62">
        <v>186000</v>
      </c>
      <c r="I8206" s="203">
        <f>G8206*H8206</f>
        <v>24738</v>
      </c>
    </row>
    <row r="8207" spans="3:9" ht="15" customHeight="1">
      <c r="C8207" s="199">
        <v>3</v>
      </c>
      <c r="D8207" s="195" t="s">
        <v>119</v>
      </c>
      <c r="E8207" s="195"/>
      <c r="F8207" s="200" t="s">
        <v>10</v>
      </c>
      <c r="G8207" s="618">
        <v>1.2999999999999999E-2</v>
      </c>
      <c r="H8207" s="62">
        <v>196000</v>
      </c>
      <c r="I8207" s="203">
        <f>G8207*H8207</f>
        <v>2548</v>
      </c>
    </row>
    <row r="8208" spans="3:9" ht="15" customHeight="1">
      <c r="C8208" s="199">
        <v>4</v>
      </c>
      <c r="D8208" s="195" t="s">
        <v>31</v>
      </c>
      <c r="E8208" s="195"/>
      <c r="F8208" s="200" t="s">
        <v>10</v>
      </c>
      <c r="G8208" s="618">
        <v>4.0000000000000001E-3</v>
      </c>
      <c r="H8208" s="62">
        <v>206000</v>
      </c>
      <c r="I8208" s="203">
        <f>G8208*H8208</f>
        <v>824</v>
      </c>
    </row>
    <row r="8209" spans="3:9" ht="15" customHeight="1">
      <c r="C8209" s="204" t="s">
        <v>71</v>
      </c>
      <c r="D8209" s="215"/>
      <c r="E8209" s="215"/>
      <c r="F8209" s="216"/>
      <c r="G8209" s="653"/>
      <c r="H8209" s="654"/>
      <c r="I8209" s="208">
        <f>SUM(I8205:I8208)</f>
        <v>39902</v>
      </c>
    </row>
    <row r="8210" spans="3:9" ht="15" customHeight="1">
      <c r="C8210" s="193" t="s">
        <v>72</v>
      </c>
      <c r="D8210" s="194" t="s">
        <v>73</v>
      </c>
      <c r="E8210" s="194"/>
      <c r="F8210" s="196"/>
      <c r="G8210" s="196"/>
      <c r="H8210" s="196"/>
      <c r="I8210" s="464"/>
    </row>
    <row r="8211" spans="3:9" ht="15" customHeight="1">
      <c r="C8211" s="199">
        <v>1</v>
      </c>
      <c r="D8211" s="195" t="s">
        <v>1382</v>
      </c>
      <c r="E8211" s="195"/>
      <c r="F8211" s="200" t="s">
        <v>120</v>
      </c>
      <c r="G8211" s="618">
        <v>3.1080000000000001</v>
      </c>
      <c r="H8211" s="202">
        <f>BAHAN!$G$449</f>
        <v>1820</v>
      </c>
      <c r="I8211" s="203">
        <f>G8211*H8211</f>
        <v>5656.56</v>
      </c>
    </row>
    <row r="8212" spans="3:9" ht="15" customHeight="1">
      <c r="C8212" s="204" t="s">
        <v>85</v>
      </c>
      <c r="D8212" s="215"/>
      <c r="E8212" s="215"/>
      <c r="F8212" s="216"/>
      <c r="G8212" s="216"/>
      <c r="H8212" s="466"/>
      <c r="I8212" s="208">
        <f>SUM(I8210:I8211)</f>
        <v>5656.56</v>
      </c>
    </row>
    <row r="8213" spans="3:9" ht="15" customHeight="1">
      <c r="C8213" s="193" t="s">
        <v>86</v>
      </c>
      <c r="D8213" s="194" t="s">
        <v>87</v>
      </c>
      <c r="E8213" s="194"/>
      <c r="F8213" s="196"/>
      <c r="G8213" s="196"/>
      <c r="H8213" s="196"/>
      <c r="I8213" s="464"/>
    </row>
    <row r="8214" spans="3:9" ht="15" customHeight="1">
      <c r="C8214" s="204" t="s">
        <v>88</v>
      </c>
      <c r="D8214" s="215"/>
      <c r="E8214" s="215"/>
      <c r="F8214" s="216"/>
      <c r="G8214" s="216"/>
      <c r="H8214" s="466"/>
      <c r="I8214" s="467">
        <v>0</v>
      </c>
    </row>
    <row r="8215" spans="3:9" ht="15" customHeight="1">
      <c r="C8215" s="220" t="s">
        <v>89</v>
      </c>
      <c r="D8215" s="221" t="s">
        <v>90</v>
      </c>
      <c r="E8215" s="682"/>
      <c r="F8215" s="222"/>
      <c r="G8215" s="222"/>
      <c r="H8215" s="776"/>
      <c r="I8215" s="777">
        <f>I8214+I8212+I8209</f>
        <v>45558.559999999998</v>
      </c>
    </row>
    <row r="8216" spans="3:9" ht="15" customHeight="1">
      <c r="C8216" s="227" t="s">
        <v>91</v>
      </c>
      <c r="D8216" s="228" t="s">
        <v>977</v>
      </c>
      <c r="E8216" s="684"/>
      <c r="F8216" s="229"/>
      <c r="G8216" s="313"/>
      <c r="H8216" s="226">
        <f>$M$3</f>
        <v>0.1</v>
      </c>
      <c r="I8216" s="224">
        <f>I8215*H8216</f>
        <v>4555.8559999999998</v>
      </c>
    </row>
    <row r="8217" spans="3:9" ht="15" customHeight="1">
      <c r="C8217" s="316" t="s">
        <v>93</v>
      </c>
      <c r="D8217" s="317" t="s">
        <v>94</v>
      </c>
      <c r="E8217" s="323"/>
      <c r="F8217" s="244"/>
      <c r="G8217" s="244"/>
      <c r="H8217" s="399"/>
      <c r="I8217" s="303">
        <f>SUM(I8215:I8216)</f>
        <v>50114.415999999997</v>
      </c>
    </row>
    <row r="8218" spans="3:9" ht="15" customHeight="1">
      <c r="C8218" s="1070"/>
      <c r="D8218" s="493"/>
      <c r="E8218" s="493"/>
      <c r="F8218" s="493"/>
      <c r="G8218" s="493"/>
      <c r="H8218" s="493"/>
      <c r="I8218" s="517"/>
    </row>
    <row r="8219" spans="3:9" ht="15" customHeight="1">
      <c r="C8219" s="590" t="s">
        <v>2106</v>
      </c>
      <c r="D8219" s="1109" t="s">
        <v>2107</v>
      </c>
      <c r="E8219" s="1109"/>
      <c r="F8219" s="668"/>
      <c r="G8219" s="668"/>
      <c r="H8219" s="669"/>
      <c r="I8219" s="188">
        <f>ROUNDDOWN(I8234,-2)</f>
        <v>36100</v>
      </c>
    </row>
    <row r="8220" spans="3:9" ht="15" customHeight="1">
      <c r="C8220" s="189" t="s">
        <v>65</v>
      </c>
      <c r="D8220" s="190" t="s">
        <v>66</v>
      </c>
      <c r="E8220" s="190"/>
      <c r="F8220" s="190" t="s">
        <v>669</v>
      </c>
      <c r="G8220" s="190" t="s">
        <v>67</v>
      </c>
      <c r="H8220" s="190" t="s">
        <v>670</v>
      </c>
      <c r="I8220" s="482" t="s">
        <v>671</v>
      </c>
    </row>
    <row r="8221" spans="3:9" ht="15" customHeight="1">
      <c r="C8221" s="193" t="s">
        <v>69</v>
      </c>
      <c r="D8221" s="194" t="s">
        <v>672</v>
      </c>
      <c r="E8221" s="194"/>
      <c r="F8221" s="717"/>
      <c r="G8221" s="717"/>
      <c r="H8221" s="717"/>
      <c r="I8221" s="591"/>
    </row>
    <row r="8222" spans="3:9" ht="15" customHeight="1">
      <c r="C8222" s="199">
        <v>1</v>
      </c>
      <c r="D8222" s="195" t="s">
        <v>8</v>
      </c>
      <c r="E8222" s="195"/>
      <c r="F8222" s="200" t="s">
        <v>10</v>
      </c>
      <c r="G8222" s="326">
        <v>0.05</v>
      </c>
      <c r="H8222" s="62">
        <v>176000</v>
      </c>
      <c r="I8222" s="203">
        <f>G8222*H8222</f>
        <v>8800</v>
      </c>
    </row>
    <row r="8223" spans="3:9" ht="15" customHeight="1">
      <c r="C8223" s="199">
        <v>2</v>
      </c>
      <c r="D8223" s="195" t="s">
        <v>106</v>
      </c>
      <c r="E8223" s="195"/>
      <c r="F8223" s="200" t="s">
        <v>10</v>
      </c>
      <c r="G8223" s="326">
        <v>0.1</v>
      </c>
      <c r="H8223" s="62">
        <v>186000</v>
      </c>
      <c r="I8223" s="203">
        <f>G8223*H8223</f>
        <v>18600</v>
      </c>
    </row>
    <row r="8224" spans="3:9" ht="15" customHeight="1">
      <c r="C8224" s="199">
        <v>3</v>
      </c>
      <c r="D8224" s="195" t="s">
        <v>119</v>
      </c>
      <c r="E8224" s="195"/>
      <c r="F8224" s="200" t="s">
        <v>10</v>
      </c>
      <c r="G8224" s="326">
        <v>0.01</v>
      </c>
      <c r="H8224" s="62">
        <v>196000</v>
      </c>
      <c r="I8224" s="203">
        <f>G8224*H8224</f>
        <v>1960</v>
      </c>
    </row>
    <row r="8225" spans="3:9" ht="15" customHeight="1">
      <c r="C8225" s="199">
        <v>4</v>
      </c>
      <c r="D8225" s="195" t="s">
        <v>31</v>
      </c>
      <c r="E8225" s="195"/>
      <c r="F8225" s="200" t="s">
        <v>10</v>
      </c>
      <c r="G8225" s="326">
        <v>3.0000000000000001E-3</v>
      </c>
      <c r="H8225" s="62">
        <v>206000</v>
      </c>
      <c r="I8225" s="203">
        <f>G8225*H8225</f>
        <v>618</v>
      </c>
    </row>
    <row r="8226" spans="3:9" ht="15" customHeight="1">
      <c r="C8226" s="204" t="s">
        <v>71</v>
      </c>
      <c r="D8226" s="215"/>
      <c r="E8226" s="215"/>
      <c r="F8226" s="216"/>
      <c r="G8226" s="653"/>
      <c r="H8226" s="654"/>
      <c r="I8226" s="208">
        <f>SUM(I8222:I8225)</f>
        <v>29978</v>
      </c>
    </row>
    <row r="8227" spans="3:9" ht="15" customHeight="1">
      <c r="C8227" s="193" t="s">
        <v>72</v>
      </c>
      <c r="D8227" s="194" t="s">
        <v>73</v>
      </c>
      <c r="E8227" s="194"/>
      <c r="F8227" s="196"/>
      <c r="G8227" s="196"/>
      <c r="H8227" s="196"/>
      <c r="I8227" s="464"/>
    </row>
    <row r="8228" spans="3:9" ht="15" customHeight="1">
      <c r="C8228" s="199">
        <v>1</v>
      </c>
      <c r="D8228" s="195" t="s">
        <v>1382</v>
      </c>
      <c r="E8228" s="195"/>
      <c r="F8228" s="200" t="s">
        <v>120</v>
      </c>
      <c r="G8228" s="326">
        <v>1.6</v>
      </c>
      <c r="H8228" s="202">
        <f>BAHAN!$G$449</f>
        <v>1820</v>
      </c>
      <c r="I8228" s="203">
        <f>G8228*H8228</f>
        <v>2912</v>
      </c>
    </row>
    <row r="8229" spans="3:9" ht="15" customHeight="1">
      <c r="C8229" s="204" t="s">
        <v>85</v>
      </c>
      <c r="D8229" s="215"/>
      <c r="E8229" s="215"/>
      <c r="F8229" s="216"/>
      <c r="G8229" s="216"/>
      <c r="H8229" s="466"/>
      <c r="I8229" s="208">
        <f>SUM(I8228)</f>
        <v>2912</v>
      </c>
    </row>
    <row r="8230" spans="3:9" ht="15" customHeight="1">
      <c r="C8230" s="193" t="s">
        <v>86</v>
      </c>
      <c r="D8230" s="194" t="s">
        <v>87</v>
      </c>
      <c r="E8230" s="194"/>
      <c r="F8230" s="196"/>
      <c r="G8230" s="196"/>
      <c r="H8230" s="196"/>
      <c r="I8230" s="464"/>
    </row>
    <row r="8231" spans="3:9" ht="15" customHeight="1">
      <c r="C8231" s="204" t="s">
        <v>88</v>
      </c>
      <c r="D8231" s="215"/>
      <c r="E8231" s="215"/>
      <c r="F8231" s="216"/>
      <c r="G8231" s="216"/>
      <c r="H8231" s="466"/>
      <c r="I8231" s="467">
        <v>0</v>
      </c>
    </row>
    <row r="8232" spans="3:9" ht="15" customHeight="1">
      <c r="C8232" s="220" t="s">
        <v>89</v>
      </c>
      <c r="D8232" s="221" t="s">
        <v>90</v>
      </c>
      <c r="E8232" s="682"/>
      <c r="F8232" s="222"/>
      <c r="G8232" s="222"/>
      <c r="H8232" s="776"/>
      <c r="I8232" s="777">
        <f>I8231+I8229+I8226</f>
        <v>32890</v>
      </c>
    </row>
    <row r="8233" spans="3:9" ht="15" customHeight="1">
      <c r="C8233" s="227" t="s">
        <v>91</v>
      </c>
      <c r="D8233" s="228" t="s">
        <v>977</v>
      </c>
      <c r="E8233" s="684"/>
      <c r="F8233" s="229"/>
      <c r="G8233" s="313"/>
      <c r="H8233" s="226">
        <f>$M$3</f>
        <v>0.1</v>
      </c>
      <c r="I8233" s="224">
        <f>I8232*H8233</f>
        <v>3289</v>
      </c>
    </row>
    <row r="8234" spans="3:9" ht="15" customHeight="1">
      <c r="C8234" s="316" t="s">
        <v>93</v>
      </c>
      <c r="D8234" s="317" t="s">
        <v>94</v>
      </c>
      <c r="E8234" s="323"/>
      <c r="F8234" s="244"/>
      <c r="G8234" s="244"/>
      <c r="H8234" s="399"/>
      <c r="I8234" s="303">
        <f>SUM(I8232:I8233)</f>
        <v>36179</v>
      </c>
    </row>
    <row r="8235" spans="3:9" ht="15" customHeight="1">
      <c r="C8235" s="1071"/>
      <c r="D8235" s="555"/>
      <c r="E8235" s="555"/>
      <c r="F8235" s="555"/>
      <c r="G8235" s="555"/>
      <c r="H8235" s="555"/>
      <c r="I8235" s="556"/>
    </row>
    <row r="8236" spans="3:9" ht="15" customHeight="1">
      <c r="C8236" s="590" t="s">
        <v>2108</v>
      </c>
      <c r="D8236" s="1108" t="s">
        <v>2109</v>
      </c>
      <c r="E8236" s="1109"/>
      <c r="F8236" s="668"/>
      <c r="G8236" s="668"/>
      <c r="H8236" s="669"/>
      <c r="I8236" s="188">
        <f>ROUNDDOWN(I8251,-2)</f>
        <v>42700</v>
      </c>
    </row>
    <row r="8237" spans="3:9" ht="15" customHeight="1">
      <c r="C8237" s="189" t="s">
        <v>65</v>
      </c>
      <c r="D8237" s="190" t="s">
        <v>66</v>
      </c>
      <c r="E8237" s="190"/>
      <c r="F8237" s="190" t="s">
        <v>669</v>
      </c>
      <c r="G8237" s="190" t="s">
        <v>67</v>
      </c>
      <c r="H8237" s="190" t="s">
        <v>670</v>
      </c>
      <c r="I8237" s="482" t="s">
        <v>671</v>
      </c>
    </row>
    <row r="8238" spans="3:9" ht="15" customHeight="1">
      <c r="C8238" s="193" t="s">
        <v>69</v>
      </c>
      <c r="D8238" s="194" t="s">
        <v>672</v>
      </c>
      <c r="E8238" s="194"/>
      <c r="F8238" s="717"/>
      <c r="G8238" s="717"/>
      <c r="H8238" s="717"/>
      <c r="I8238" s="591"/>
    </row>
    <row r="8239" spans="3:9" ht="15" customHeight="1">
      <c r="C8239" s="199">
        <v>1</v>
      </c>
      <c r="D8239" s="195" t="s">
        <v>8</v>
      </c>
      <c r="E8239" s="195"/>
      <c r="F8239" s="200" t="s">
        <v>10</v>
      </c>
      <c r="G8239" s="201">
        <v>0.1</v>
      </c>
      <c r="H8239" s="62">
        <v>176000</v>
      </c>
      <c r="I8239" s="203">
        <f>G8239*H8239</f>
        <v>17600</v>
      </c>
    </row>
    <row r="8240" spans="3:9" ht="15" customHeight="1">
      <c r="C8240" s="199">
        <v>2</v>
      </c>
      <c r="D8240" s="195" t="s">
        <v>106</v>
      </c>
      <c r="E8240" s="195"/>
      <c r="F8240" s="200" t="s">
        <v>10</v>
      </c>
      <c r="G8240" s="201">
        <v>0.1</v>
      </c>
      <c r="H8240" s="62">
        <v>186000</v>
      </c>
      <c r="I8240" s="203">
        <f>G8240*H8240</f>
        <v>18600</v>
      </c>
    </row>
    <row r="8241" spans="3:9" ht="15" customHeight="1">
      <c r="C8241" s="199">
        <v>3</v>
      </c>
      <c r="D8241" s="195" t="s">
        <v>119</v>
      </c>
      <c r="E8241" s="195"/>
      <c r="F8241" s="200" t="s">
        <v>10</v>
      </c>
      <c r="G8241" s="201">
        <v>0.01</v>
      </c>
      <c r="H8241" s="62">
        <v>196000</v>
      </c>
      <c r="I8241" s="203">
        <f>G8241*H8241</f>
        <v>1960</v>
      </c>
    </row>
    <row r="8242" spans="3:9" ht="15" customHeight="1">
      <c r="C8242" s="199">
        <v>4</v>
      </c>
      <c r="D8242" s="195" t="s">
        <v>31</v>
      </c>
      <c r="E8242" s="195"/>
      <c r="F8242" s="200" t="s">
        <v>10</v>
      </c>
      <c r="G8242" s="201">
        <v>3.3E-3</v>
      </c>
      <c r="H8242" s="62">
        <v>206000</v>
      </c>
      <c r="I8242" s="203">
        <f>G8242*H8242</f>
        <v>679.8</v>
      </c>
    </row>
    <row r="8243" spans="3:9" ht="15" customHeight="1">
      <c r="C8243" s="204" t="s">
        <v>71</v>
      </c>
      <c r="D8243" s="215"/>
      <c r="E8243" s="215"/>
      <c r="F8243" s="216"/>
      <c r="G8243" s="653"/>
      <c r="H8243" s="654"/>
      <c r="I8243" s="208">
        <f>SUM(I8239:I8242)</f>
        <v>38839.800000000003</v>
      </c>
    </row>
    <row r="8244" spans="3:9" ht="15" customHeight="1">
      <c r="C8244" s="193" t="s">
        <v>72</v>
      </c>
      <c r="D8244" s="194" t="s">
        <v>73</v>
      </c>
      <c r="E8244" s="194"/>
      <c r="F8244" s="196"/>
      <c r="G8244" s="196"/>
      <c r="H8244" s="196"/>
      <c r="I8244" s="464"/>
    </row>
    <row r="8245" spans="3:9" ht="15" customHeight="1">
      <c r="C8245" s="199">
        <v>1</v>
      </c>
      <c r="D8245" s="195" t="s">
        <v>2110</v>
      </c>
      <c r="E8245" s="195"/>
      <c r="F8245" s="200" t="s">
        <v>120</v>
      </c>
      <c r="G8245" s="326">
        <v>2</v>
      </c>
      <c r="H8245" s="202">
        <v>1</v>
      </c>
      <c r="I8245" s="203">
        <f>G8245*H8245</f>
        <v>2</v>
      </c>
    </row>
    <row r="8246" spans="3:9" ht="15" customHeight="1">
      <c r="C8246" s="204" t="s">
        <v>85</v>
      </c>
      <c r="D8246" s="215"/>
      <c r="E8246" s="215"/>
      <c r="F8246" s="216"/>
      <c r="G8246" s="216"/>
      <c r="H8246" s="466"/>
      <c r="I8246" s="208">
        <f>SUM(I8245)</f>
        <v>2</v>
      </c>
    </row>
    <row r="8247" spans="3:9" ht="15" customHeight="1">
      <c r="C8247" s="193" t="s">
        <v>86</v>
      </c>
      <c r="D8247" s="194" t="s">
        <v>87</v>
      </c>
      <c r="E8247" s="194"/>
      <c r="F8247" s="196"/>
      <c r="G8247" s="196"/>
      <c r="H8247" s="196"/>
      <c r="I8247" s="464"/>
    </row>
    <row r="8248" spans="3:9" ht="15" customHeight="1">
      <c r="C8248" s="204" t="s">
        <v>88</v>
      </c>
      <c r="D8248" s="215"/>
      <c r="E8248" s="215"/>
      <c r="F8248" s="216"/>
      <c r="G8248" s="216"/>
      <c r="H8248" s="466"/>
      <c r="I8248" s="467">
        <v>0</v>
      </c>
    </row>
    <row r="8249" spans="3:9" ht="15" customHeight="1">
      <c r="C8249" s="220" t="s">
        <v>89</v>
      </c>
      <c r="D8249" s="221" t="s">
        <v>90</v>
      </c>
      <c r="E8249" s="682"/>
      <c r="F8249" s="222"/>
      <c r="G8249" s="222"/>
      <c r="H8249" s="776"/>
      <c r="I8249" s="777">
        <f>I8248+I8246+I8243</f>
        <v>38841.800000000003</v>
      </c>
    </row>
    <row r="8250" spans="3:9" ht="15" customHeight="1">
      <c r="C8250" s="220" t="s">
        <v>91</v>
      </c>
      <c r="D8250" s="221" t="s">
        <v>977</v>
      </c>
      <c r="E8250" s="682"/>
      <c r="F8250" s="222"/>
      <c r="G8250" s="225"/>
      <c r="H8250" s="226">
        <f>$M$3</f>
        <v>0.1</v>
      </c>
      <c r="I8250" s="224">
        <f>I8249*H8250</f>
        <v>3884.1800000000003</v>
      </c>
    </row>
    <row r="8251" spans="3:9" ht="15" customHeight="1" thickBot="1">
      <c r="C8251" s="231" t="s">
        <v>93</v>
      </c>
      <c r="D8251" s="232" t="s">
        <v>94</v>
      </c>
      <c r="E8251" s="741"/>
      <c r="F8251" s="233"/>
      <c r="G8251" s="233"/>
      <c r="H8251" s="458"/>
      <c r="I8251" s="235">
        <f>SUM(I8249:I8250)</f>
        <v>42725.98</v>
      </c>
    </row>
    <row r="8253" spans="3:9" ht="15" customHeight="1" thickBot="1">
      <c r="C8253" s="491" t="s">
        <v>2111</v>
      </c>
      <c r="D8253" s="460" t="s">
        <v>2112</v>
      </c>
      <c r="E8253" s="460"/>
      <c r="F8253" s="645"/>
      <c r="G8253" s="645"/>
      <c r="H8253" s="645"/>
      <c r="I8253" s="645"/>
    </row>
    <row r="8254" spans="3:9" ht="15" customHeight="1">
      <c r="C8254" s="596" t="s">
        <v>2113</v>
      </c>
      <c r="D8254" s="1128" t="s">
        <v>2114</v>
      </c>
      <c r="E8254" s="1128"/>
      <c r="F8254" s="648"/>
      <c r="G8254" s="648"/>
      <c r="H8254" s="649"/>
      <c r="I8254" s="241">
        <f>ROUNDDOWN(I8267,-2)</f>
        <v>33500</v>
      </c>
    </row>
    <row r="8255" spans="3:9" ht="22.75" customHeight="1">
      <c r="C8255" s="452" t="s">
        <v>65</v>
      </c>
      <c r="D8255" s="294" t="s">
        <v>66</v>
      </c>
      <c r="E8255" s="294"/>
      <c r="F8255" s="294" t="s">
        <v>669</v>
      </c>
      <c r="G8255" s="294" t="s">
        <v>67</v>
      </c>
      <c r="H8255" s="294" t="s">
        <v>670</v>
      </c>
      <c r="I8255" s="939" t="s">
        <v>671</v>
      </c>
    </row>
    <row r="8256" spans="3:9" ht="15" customHeight="1">
      <c r="C8256" s="280" t="s">
        <v>69</v>
      </c>
      <c r="D8256" s="281" t="s">
        <v>672</v>
      </c>
      <c r="E8256" s="281"/>
      <c r="F8256" s="940"/>
      <c r="G8256" s="940"/>
      <c r="H8256" s="940"/>
      <c r="I8256" s="941"/>
    </row>
    <row r="8257" spans="3:9" ht="15" customHeight="1">
      <c r="C8257" s="199">
        <v>1</v>
      </c>
      <c r="D8257" s="195" t="s">
        <v>8</v>
      </c>
      <c r="E8257" s="195"/>
      <c r="F8257" s="200" t="s">
        <v>10</v>
      </c>
      <c r="G8257" s="201">
        <v>0.15</v>
      </c>
      <c r="H8257" s="62">
        <v>176000</v>
      </c>
      <c r="I8257" s="203">
        <f>G8257*H8257</f>
        <v>26400</v>
      </c>
    </row>
    <row r="8258" spans="3:9" ht="15" customHeight="1">
      <c r="C8258" s="199">
        <v>2</v>
      </c>
      <c r="D8258" s="195" t="s">
        <v>31</v>
      </c>
      <c r="E8258" s="195"/>
      <c r="F8258" s="200" t="s">
        <v>10</v>
      </c>
      <c r="G8258" s="201">
        <v>7.4999999999999997E-3</v>
      </c>
      <c r="H8258" s="62">
        <v>206000</v>
      </c>
      <c r="I8258" s="203">
        <f t="shared" ref="I8258" si="69">G8258*H8258</f>
        <v>1545</v>
      </c>
    </row>
    <row r="8259" spans="3:9" ht="15" customHeight="1">
      <c r="C8259" s="204" t="s">
        <v>708</v>
      </c>
      <c r="D8259" s="215"/>
      <c r="E8259" s="215"/>
      <c r="F8259" s="216"/>
      <c r="G8259" s="653"/>
      <c r="H8259" s="654"/>
      <c r="I8259" s="208">
        <f>SUM(I8257:I8258)</f>
        <v>27945</v>
      </c>
    </row>
    <row r="8260" spans="3:9" ht="15" customHeight="1">
      <c r="C8260" s="193" t="s">
        <v>72</v>
      </c>
      <c r="D8260" s="194" t="s">
        <v>73</v>
      </c>
      <c r="E8260" s="194"/>
      <c r="F8260" s="196"/>
      <c r="G8260" s="196"/>
      <c r="H8260" s="196"/>
      <c r="I8260" s="464"/>
    </row>
    <row r="8261" spans="3:9" ht="15" customHeight="1">
      <c r="C8261" s="199">
        <v>1</v>
      </c>
      <c r="D8261" s="195" t="s">
        <v>402</v>
      </c>
      <c r="E8261" s="195"/>
      <c r="F8261" s="200" t="s">
        <v>120</v>
      </c>
      <c r="G8261" s="326">
        <v>0.05</v>
      </c>
      <c r="H8261" s="202">
        <f>BAHAN!G457</f>
        <v>50850</v>
      </c>
      <c r="I8261" s="203">
        <f t="shared" ref="I8261" si="70">G8261*H8261</f>
        <v>2542.5</v>
      </c>
    </row>
    <row r="8262" spans="3:9" ht="15" customHeight="1">
      <c r="C8262" s="204" t="s">
        <v>85</v>
      </c>
      <c r="D8262" s="215"/>
      <c r="E8262" s="215"/>
      <c r="F8262" s="216"/>
      <c r="G8262" s="216"/>
      <c r="H8262" s="466"/>
      <c r="I8262" s="208">
        <f>SUM(I8261)</f>
        <v>2542.5</v>
      </c>
    </row>
    <row r="8263" spans="3:9" ht="15" customHeight="1">
      <c r="C8263" s="193" t="s">
        <v>86</v>
      </c>
      <c r="D8263" s="194" t="s">
        <v>87</v>
      </c>
      <c r="E8263" s="194"/>
      <c r="F8263" s="196"/>
      <c r="G8263" s="196"/>
      <c r="H8263" s="196"/>
      <c r="I8263" s="464"/>
    </row>
    <row r="8264" spans="3:9" ht="15" customHeight="1">
      <c r="C8264" s="204" t="s">
        <v>88</v>
      </c>
      <c r="D8264" s="215"/>
      <c r="E8264" s="215"/>
      <c r="F8264" s="216"/>
      <c r="G8264" s="216"/>
      <c r="H8264" s="466"/>
      <c r="I8264" s="467">
        <v>0</v>
      </c>
    </row>
    <row r="8265" spans="3:9" ht="15" customHeight="1">
      <c r="C8265" s="220" t="s">
        <v>89</v>
      </c>
      <c r="D8265" s="221" t="s">
        <v>90</v>
      </c>
      <c r="E8265" s="682"/>
      <c r="F8265" s="222"/>
      <c r="G8265" s="222"/>
      <c r="H8265" s="776"/>
      <c r="I8265" s="777">
        <f>I8264+I8262+I8259</f>
        <v>30487.5</v>
      </c>
    </row>
    <row r="8266" spans="3:9" ht="15" customHeight="1">
      <c r="C8266" s="227" t="s">
        <v>91</v>
      </c>
      <c r="D8266" s="228" t="s">
        <v>977</v>
      </c>
      <c r="E8266" s="684"/>
      <c r="F8266" s="229"/>
      <c r="G8266" s="313"/>
      <c r="H8266" s="226">
        <f>$M$3</f>
        <v>0.1</v>
      </c>
      <c r="I8266" s="224">
        <f>I8265*H8266</f>
        <v>3048.75</v>
      </c>
    </row>
    <row r="8267" spans="3:9" ht="15" customHeight="1">
      <c r="C8267" s="316" t="s">
        <v>93</v>
      </c>
      <c r="D8267" s="317" t="s">
        <v>94</v>
      </c>
      <c r="E8267" s="323"/>
      <c r="F8267" s="244"/>
      <c r="G8267" s="244"/>
      <c r="H8267" s="399"/>
      <c r="I8267" s="303">
        <f>SUM(I8265:I8266)</f>
        <v>33536.25</v>
      </c>
    </row>
    <row r="8268" spans="3:9" ht="15" customHeight="1">
      <c r="C8268" s="1070"/>
      <c r="D8268" s="493"/>
      <c r="E8268" s="493"/>
      <c r="F8268" s="493"/>
      <c r="G8268" s="493"/>
      <c r="H8268" s="493"/>
      <c r="I8268" s="517"/>
    </row>
    <row r="8269" spans="3:9" ht="15" customHeight="1">
      <c r="C8269" s="574" t="s">
        <v>2115</v>
      </c>
      <c r="D8269" s="1109" t="s">
        <v>2116</v>
      </c>
      <c r="E8269" s="1109"/>
      <c r="F8269" s="668"/>
      <c r="G8269" s="668"/>
      <c r="H8269" s="669"/>
      <c r="I8269" s="188">
        <f>ROUNDDOWN(I8282,-2)</f>
        <v>31400</v>
      </c>
    </row>
    <row r="8270" spans="3:9" ht="15" customHeight="1">
      <c r="C8270" s="189" t="s">
        <v>65</v>
      </c>
      <c r="D8270" s="190" t="s">
        <v>66</v>
      </c>
      <c r="E8270" s="190"/>
      <c r="F8270" s="190" t="s">
        <v>669</v>
      </c>
      <c r="G8270" s="190" t="s">
        <v>67</v>
      </c>
      <c r="H8270" s="190" t="s">
        <v>670</v>
      </c>
      <c r="I8270" s="482" t="s">
        <v>671</v>
      </c>
    </row>
    <row r="8271" spans="3:9" ht="15" customHeight="1">
      <c r="C8271" s="193" t="s">
        <v>69</v>
      </c>
      <c r="D8271" s="194" t="s">
        <v>672</v>
      </c>
      <c r="E8271" s="194"/>
      <c r="F8271" s="717"/>
      <c r="G8271" s="717"/>
      <c r="H8271" s="717"/>
      <c r="I8271" s="591"/>
    </row>
    <row r="8272" spans="3:9" ht="15" customHeight="1">
      <c r="C8272" s="199">
        <v>1</v>
      </c>
      <c r="D8272" s="195" t="s">
        <v>8</v>
      </c>
      <c r="E8272" s="195"/>
      <c r="F8272" s="200" t="s">
        <v>10</v>
      </c>
      <c r="G8272" s="201">
        <v>0.15</v>
      </c>
      <c r="H8272" s="62">
        <v>176000</v>
      </c>
      <c r="I8272" s="203">
        <f>G8272*H8272</f>
        <v>26400</v>
      </c>
    </row>
    <row r="8273" spans="3:9" ht="15" customHeight="1">
      <c r="C8273" s="199">
        <v>2</v>
      </c>
      <c r="D8273" s="195" t="s">
        <v>31</v>
      </c>
      <c r="E8273" s="195"/>
      <c r="F8273" s="200" t="s">
        <v>10</v>
      </c>
      <c r="G8273" s="201">
        <v>7.4999999999999997E-3</v>
      </c>
      <c r="H8273" s="62">
        <v>206000</v>
      </c>
      <c r="I8273" s="203">
        <f t="shared" ref="I8273" si="71">G8273*H8273</f>
        <v>1545</v>
      </c>
    </row>
    <row r="8274" spans="3:9" ht="15" customHeight="1">
      <c r="C8274" s="204" t="s">
        <v>71</v>
      </c>
      <c r="D8274" s="215"/>
      <c r="E8274" s="215"/>
      <c r="F8274" s="216"/>
      <c r="G8274" s="653"/>
      <c r="H8274" s="654"/>
      <c r="I8274" s="208">
        <f>SUM(I8272:I8273)</f>
        <v>27945</v>
      </c>
    </row>
    <row r="8275" spans="3:9" ht="15" customHeight="1">
      <c r="C8275" s="193" t="s">
        <v>72</v>
      </c>
      <c r="D8275" s="194" t="s">
        <v>73</v>
      </c>
      <c r="E8275" s="194"/>
      <c r="F8275" s="196"/>
      <c r="G8275" s="196"/>
      <c r="H8275" s="196"/>
      <c r="I8275" s="464"/>
    </row>
    <row r="8276" spans="3:9" ht="15" customHeight="1">
      <c r="C8276" s="199">
        <v>1</v>
      </c>
      <c r="D8276" s="195" t="s">
        <v>403</v>
      </c>
      <c r="E8276" s="195"/>
      <c r="F8276" s="200" t="s">
        <v>120</v>
      </c>
      <c r="G8276" s="326">
        <v>0.05</v>
      </c>
      <c r="H8276" s="202">
        <f>BAHAN!G436</f>
        <v>13000</v>
      </c>
      <c r="I8276" s="203">
        <f t="shared" ref="I8276" si="72">G8276*H8276</f>
        <v>650</v>
      </c>
    </row>
    <row r="8277" spans="3:9" ht="15" customHeight="1">
      <c r="C8277" s="204" t="s">
        <v>85</v>
      </c>
      <c r="D8277" s="215"/>
      <c r="E8277" s="215"/>
      <c r="F8277" s="216"/>
      <c r="G8277" s="216"/>
      <c r="H8277" s="466"/>
      <c r="I8277" s="208">
        <f>SUM(I8276)</f>
        <v>650</v>
      </c>
    </row>
    <row r="8278" spans="3:9" ht="15" customHeight="1">
      <c r="C8278" s="193" t="s">
        <v>86</v>
      </c>
      <c r="D8278" s="194" t="s">
        <v>87</v>
      </c>
      <c r="E8278" s="194"/>
      <c r="F8278" s="196"/>
      <c r="G8278" s="196"/>
      <c r="H8278" s="196"/>
      <c r="I8278" s="464"/>
    </row>
    <row r="8279" spans="3:9" ht="15" customHeight="1">
      <c r="C8279" s="204" t="s">
        <v>88</v>
      </c>
      <c r="D8279" s="215"/>
      <c r="E8279" s="215"/>
      <c r="F8279" s="216"/>
      <c r="G8279" s="216"/>
      <c r="H8279" s="466"/>
      <c r="I8279" s="467">
        <v>0</v>
      </c>
    </row>
    <row r="8280" spans="3:9" ht="15" customHeight="1">
      <c r="C8280" s="220" t="s">
        <v>89</v>
      </c>
      <c r="D8280" s="221" t="s">
        <v>90</v>
      </c>
      <c r="E8280" s="682"/>
      <c r="F8280" s="222"/>
      <c r="G8280" s="222"/>
      <c r="H8280" s="776"/>
      <c r="I8280" s="777">
        <f>I8279+I8277+I8274</f>
        <v>28595</v>
      </c>
    </row>
    <row r="8281" spans="3:9" ht="15" customHeight="1">
      <c r="C8281" s="220" t="s">
        <v>91</v>
      </c>
      <c r="D8281" s="221" t="s">
        <v>977</v>
      </c>
      <c r="E8281" s="682"/>
      <c r="F8281" s="222"/>
      <c r="G8281" s="225"/>
      <c r="H8281" s="226">
        <f>$M$3</f>
        <v>0.1</v>
      </c>
      <c r="I8281" s="224">
        <f>I8280*H8281</f>
        <v>2859.5</v>
      </c>
    </row>
    <row r="8282" spans="3:9" ht="15" customHeight="1">
      <c r="C8282" s="329" t="s">
        <v>93</v>
      </c>
      <c r="D8282" s="330" t="s">
        <v>94</v>
      </c>
      <c r="E8282" s="688"/>
      <c r="F8282" s="247"/>
      <c r="G8282" s="247"/>
      <c r="H8282" s="399"/>
      <c r="I8282" s="303">
        <f>SUM(I8280:I8281)</f>
        <v>31454.5</v>
      </c>
    </row>
    <row r="8283" spans="3:9" ht="15" customHeight="1">
      <c r="C8283" s="1070"/>
      <c r="D8283" s="493"/>
      <c r="E8283" s="493"/>
      <c r="F8283" s="493"/>
      <c r="G8283" s="493"/>
      <c r="H8283" s="493"/>
      <c r="I8283" s="517"/>
    </row>
    <row r="8284" spans="3:9" ht="15" customHeight="1">
      <c r="C8284" s="574" t="s">
        <v>2117</v>
      </c>
      <c r="D8284" s="1320" t="s">
        <v>2118</v>
      </c>
      <c r="E8284" s="1321"/>
      <c r="F8284" s="1321"/>
      <c r="G8284" s="1321"/>
      <c r="H8284" s="1322"/>
      <c r="I8284" s="188">
        <f>ROUNDDOWN(I8297,-2)</f>
        <v>35100</v>
      </c>
    </row>
    <row r="8285" spans="3:9" ht="15" customHeight="1">
      <c r="C8285" s="189" t="s">
        <v>65</v>
      </c>
      <c r="D8285" s="190" t="s">
        <v>66</v>
      </c>
      <c r="E8285" s="190"/>
      <c r="F8285" s="190" t="s">
        <v>669</v>
      </c>
      <c r="G8285" s="190" t="s">
        <v>67</v>
      </c>
      <c r="H8285" s="190" t="s">
        <v>670</v>
      </c>
      <c r="I8285" s="482" t="s">
        <v>671</v>
      </c>
    </row>
    <row r="8286" spans="3:9" ht="15" customHeight="1">
      <c r="C8286" s="193" t="s">
        <v>69</v>
      </c>
      <c r="D8286" s="194" t="s">
        <v>672</v>
      </c>
      <c r="E8286" s="194"/>
      <c r="F8286" s="717"/>
      <c r="G8286" s="717"/>
      <c r="H8286" s="717"/>
      <c r="I8286" s="591"/>
    </row>
    <row r="8287" spans="3:9" ht="15" customHeight="1">
      <c r="C8287" s="199">
        <v>1</v>
      </c>
      <c r="D8287" s="195" t="s">
        <v>8</v>
      </c>
      <c r="E8287" s="195"/>
      <c r="F8287" s="200" t="s">
        <v>10</v>
      </c>
      <c r="G8287" s="201">
        <v>0.15</v>
      </c>
      <c r="H8287" s="62">
        <v>176000</v>
      </c>
      <c r="I8287" s="203">
        <f t="shared" ref="I8287:I8288" si="73">G8287*H8287</f>
        <v>26400</v>
      </c>
    </row>
    <row r="8288" spans="3:9" ht="15" customHeight="1">
      <c r="C8288" s="199">
        <v>2</v>
      </c>
      <c r="D8288" s="195" t="s">
        <v>31</v>
      </c>
      <c r="E8288" s="195"/>
      <c r="F8288" s="200" t="s">
        <v>10</v>
      </c>
      <c r="G8288" s="201">
        <v>7.4999999999999997E-3</v>
      </c>
      <c r="H8288" s="62">
        <v>206000</v>
      </c>
      <c r="I8288" s="203">
        <f t="shared" si="73"/>
        <v>1545</v>
      </c>
    </row>
    <row r="8289" spans="3:9" ht="15" customHeight="1">
      <c r="C8289" s="204" t="s">
        <v>71</v>
      </c>
      <c r="D8289" s="215"/>
      <c r="E8289" s="215"/>
      <c r="F8289" s="216"/>
      <c r="G8289" s="653"/>
      <c r="H8289" s="654"/>
      <c r="I8289" s="208">
        <f>SUM(I8287:I8288)</f>
        <v>27945</v>
      </c>
    </row>
    <row r="8290" spans="3:9" ht="15" customHeight="1">
      <c r="C8290" s="193" t="s">
        <v>72</v>
      </c>
      <c r="D8290" s="194" t="s">
        <v>73</v>
      </c>
      <c r="E8290" s="194"/>
      <c r="F8290" s="196"/>
      <c r="G8290" s="196"/>
      <c r="H8290" s="196"/>
      <c r="I8290" s="464"/>
    </row>
    <row r="8291" spans="3:9" ht="15" customHeight="1">
      <c r="C8291" s="199">
        <v>1</v>
      </c>
      <c r="D8291" s="195" t="s">
        <v>2119</v>
      </c>
      <c r="E8291" s="195"/>
      <c r="F8291" s="200" t="s">
        <v>120</v>
      </c>
      <c r="G8291" s="326">
        <v>0.05</v>
      </c>
      <c r="H8291" s="202">
        <f>BAHAN!G87</f>
        <v>80000</v>
      </c>
      <c r="I8291" s="203">
        <f t="shared" ref="I8291" si="74">G8291*H8291</f>
        <v>4000</v>
      </c>
    </row>
    <row r="8292" spans="3:9" ht="15" customHeight="1">
      <c r="C8292" s="204" t="s">
        <v>85</v>
      </c>
      <c r="D8292" s="215"/>
      <c r="E8292" s="215"/>
      <c r="F8292" s="216"/>
      <c r="G8292" s="216"/>
      <c r="H8292" s="466"/>
      <c r="I8292" s="208">
        <f>SUM(I8291)</f>
        <v>4000</v>
      </c>
    </row>
    <row r="8293" spans="3:9" ht="15" customHeight="1">
      <c r="C8293" s="193" t="s">
        <v>86</v>
      </c>
      <c r="D8293" s="194" t="s">
        <v>87</v>
      </c>
      <c r="E8293" s="194"/>
      <c r="F8293" s="196"/>
      <c r="G8293" s="196"/>
      <c r="H8293" s="196"/>
      <c r="I8293" s="464"/>
    </row>
    <row r="8294" spans="3:9" ht="15" customHeight="1">
      <c r="C8294" s="204" t="s">
        <v>88</v>
      </c>
      <c r="D8294" s="215"/>
      <c r="E8294" s="215"/>
      <c r="F8294" s="216"/>
      <c r="G8294" s="216"/>
      <c r="H8294" s="466"/>
      <c r="I8294" s="467">
        <v>0</v>
      </c>
    </row>
    <row r="8295" spans="3:9" ht="15" customHeight="1">
      <c r="C8295" s="220" t="s">
        <v>89</v>
      </c>
      <c r="D8295" s="221" t="s">
        <v>90</v>
      </c>
      <c r="E8295" s="682"/>
      <c r="F8295" s="222"/>
      <c r="G8295" s="222"/>
      <c r="H8295" s="776"/>
      <c r="I8295" s="777">
        <f>I8294+I8292+I8289</f>
        <v>31945</v>
      </c>
    </row>
    <row r="8296" spans="3:9" ht="15" customHeight="1">
      <c r="C8296" s="227" t="s">
        <v>91</v>
      </c>
      <c r="D8296" s="228" t="s">
        <v>977</v>
      </c>
      <c r="E8296" s="684"/>
      <c r="F8296" s="229"/>
      <c r="G8296" s="313"/>
      <c r="H8296" s="226">
        <f>$M$3</f>
        <v>0.1</v>
      </c>
      <c r="I8296" s="224">
        <f>I8295*H8296</f>
        <v>3194.5</v>
      </c>
    </row>
    <row r="8297" spans="3:9" ht="15" customHeight="1">
      <c r="C8297" s="316" t="s">
        <v>93</v>
      </c>
      <c r="D8297" s="317" t="s">
        <v>94</v>
      </c>
      <c r="E8297" s="323"/>
      <c r="F8297" s="244"/>
      <c r="G8297" s="244"/>
      <c r="H8297" s="399"/>
      <c r="I8297" s="303">
        <f>SUM(I8295:I8296)</f>
        <v>35139.5</v>
      </c>
    </row>
    <row r="8298" spans="3:9" ht="15" customHeight="1">
      <c r="C8298" s="1070"/>
      <c r="D8298" s="493"/>
      <c r="E8298" s="493"/>
      <c r="F8298" s="493"/>
      <c r="G8298" s="493"/>
      <c r="H8298" s="493"/>
      <c r="I8298" s="517"/>
    </row>
    <row r="8299" spans="3:9" ht="15" customHeight="1">
      <c r="C8299" s="574" t="s">
        <v>2120</v>
      </c>
      <c r="D8299" s="1317" t="s">
        <v>2121</v>
      </c>
      <c r="E8299" s="1318"/>
      <c r="F8299" s="1318"/>
      <c r="G8299" s="1318"/>
      <c r="H8299" s="1319"/>
      <c r="I8299" s="188">
        <f>ROUNDDOWN(I8320,-2)</f>
        <v>71900</v>
      </c>
    </row>
    <row r="8300" spans="3:9" ht="15" customHeight="1">
      <c r="C8300" s="189" t="s">
        <v>65</v>
      </c>
      <c r="D8300" s="190" t="s">
        <v>66</v>
      </c>
      <c r="E8300" s="190"/>
      <c r="F8300" s="190" t="s">
        <v>669</v>
      </c>
      <c r="G8300" s="190" t="s">
        <v>67</v>
      </c>
      <c r="H8300" s="190" t="s">
        <v>670</v>
      </c>
      <c r="I8300" s="482" t="s">
        <v>671</v>
      </c>
    </row>
    <row r="8301" spans="3:9" ht="15" customHeight="1">
      <c r="C8301" s="193" t="s">
        <v>69</v>
      </c>
      <c r="D8301" s="194" t="s">
        <v>672</v>
      </c>
      <c r="E8301" s="194"/>
      <c r="F8301" s="717"/>
      <c r="G8301" s="717"/>
      <c r="H8301" s="717"/>
      <c r="I8301" s="591"/>
    </row>
    <row r="8302" spans="3:9" ht="15" customHeight="1">
      <c r="C8302" s="199">
        <v>1</v>
      </c>
      <c r="D8302" s="195" t="s">
        <v>8</v>
      </c>
      <c r="E8302" s="195"/>
      <c r="F8302" s="200" t="s">
        <v>10</v>
      </c>
      <c r="G8302" s="201">
        <v>7.0000000000000007E-2</v>
      </c>
      <c r="H8302" s="62">
        <v>176000</v>
      </c>
      <c r="I8302" s="203">
        <f t="shared" ref="I8302:I8305" si="75">G8302*H8302</f>
        <v>12320.000000000002</v>
      </c>
    </row>
    <row r="8303" spans="3:9" ht="15" customHeight="1">
      <c r="C8303" s="199">
        <v>2</v>
      </c>
      <c r="D8303" s="195" t="s">
        <v>404</v>
      </c>
      <c r="E8303" s="195"/>
      <c r="F8303" s="200" t="s">
        <v>10</v>
      </c>
      <c r="G8303" s="201">
        <v>8.9999999999999993E-3</v>
      </c>
      <c r="H8303" s="62">
        <v>186000</v>
      </c>
      <c r="I8303" s="203">
        <f t="shared" si="75"/>
        <v>1673.9999999999998</v>
      </c>
    </row>
    <row r="8304" spans="3:9" ht="15" customHeight="1">
      <c r="C8304" s="199">
        <v>3</v>
      </c>
      <c r="D8304" s="195" t="s">
        <v>119</v>
      </c>
      <c r="E8304" s="195"/>
      <c r="F8304" s="200" t="s">
        <v>10</v>
      </c>
      <c r="G8304" s="201">
        <v>8.9999999999999998E-4</v>
      </c>
      <c r="H8304" s="62">
        <v>196000</v>
      </c>
      <c r="I8304" s="203">
        <f t="shared" si="75"/>
        <v>176.4</v>
      </c>
    </row>
    <row r="8305" spans="3:9" ht="15" customHeight="1">
      <c r="C8305" s="199">
        <v>4</v>
      </c>
      <c r="D8305" s="195" t="s">
        <v>31</v>
      </c>
      <c r="E8305" s="195"/>
      <c r="F8305" s="200" t="s">
        <v>10</v>
      </c>
      <c r="G8305" s="201">
        <v>2.9999999999999997E-4</v>
      </c>
      <c r="H8305" s="62">
        <v>206000</v>
      </c>
      <c r="I8305" s="203">
        <f t="shared" si="75"/>
        <v>61.8</v>
      </c>
    </row>
    <row r="8306" spans="3:9" ht="15" customHeight="1">
      <c r="C8306" s="204" t="s">
        <v>708</v>
      </c>
      <c r="D8306" s="215"/>
      <c r="E8306" s="215"/>
      <c r="F8306" s="216"/>
      <c r="G8306" s="681"/>
      <c r="H8306" s="1117"/>
      <c r="I8306" s="208">
        <f>SUM(I8302:I8305)</f>
        <v>14232.2</v>
      </c>
    </row>
    <row r="8307" spans="3:9" ht="15" customHeight="1">
      <c r="C8307" s="193" t="s">
        <v>72</v>
      </c>
      <c r="D8307" s="194" t="s">
        <v>73</v>
      </c>
      <c r="E8307" s="194"/>
      <c r="F8307" s="196"/>
      <c r="G8307" s="196"/>
      <c r="H8307" s="196"/>
      <c r="I8307" s="464"/>
    </row>
    <row r="8308" spans="3:9" ht="15" customHeight="1">
      <c r="C8308" s="199">
        <v>1</v>
      </c>
      <c r="D8308" s="195" t="s">
        <v>2122</v>
      </c>
      <c r="E8308" s="195"/>
      <c r="F8308" s="200" t="s">
        <v>120</v>
      </c>
      <c r="G8308" s="326">
        <v>0.2</v>
      </c>
      <c r="H8308" s="202">
        <f>BAHAN!$G$222</f>
        <v>40000</v>
      </c>
      <c r="I8308" s="203">
        <f t="shared" ref="I8308:I8314" si="76">G8308*H8308</f>
        <v>8000</v>
      </c>
    </row>
    <row r="8309" spans="3:9" ht="15" customHeight="1">
      <c r="C8309" s="199">
        <v>2</v>
      </c>
      <c r="D8309" s="195" t="s">
        <v>2123</v>
      </c>
      <c r="E8309" s="195"/>
      <c r="F8309" s="200" t="s">
        <v>120</v>
      </c>
      <c r="G8309" s="326">
        <v>0.15</v>
      </c>
      <c r="H8309" s="202">
        <f>BAHAN!$G$242</f>
        <v>55000</v>
      </c>
      <c r="I8309" s="203">
        <f t="shared" si="76"/>
        <v>8250</v>
      </c>
    </row>
    <row r="8310" spans="3:9" ht="15" customHeight="1">
      <c r="C8310" s="199">
        <v>3</v>
      </c>
      <c r="D8310" s="195" t="s">
        <v>2124</v>
      </c>
      <c r="E8310" s="195"/>
      <c r="F8310" s="200" t="s">
        <v>120</v>
      </c>
      <c r="G8310" s="326">
        <v>0.17</v>
      </c>
      <c r="H8310" s="202">
        <f>BAHAN!$G$80</f>
        <v>81320</v>
      </c>
      <c r="I8310" s="203">
        <f t="shared" si="76"/>
        <v>13824.400000000001</v>
      </c>
    </row>
    <row r="8311" spans="3:9" ht="15" customHeight="1">
      <c r="C8311" s="199">
        <v>4</v>
      </c>
      <c r="D8311" s="195" t="s">
        <v>2125</v>
      </c>
      <c r="E8311" s="195"/>
      <c r="F8311" s="200" t="s">
        <v>120</v>
      </c>
      <c r="G8311" s="326">
        <v>0.26</v>
      </c>
      <c r="H8311" s="202">
        <f>BAHAN!$G$83</f>
        <v>65000</v>
      </c>
      <c r="I8311" s="203">
        <f t="shared" si="76"/>
        <v>16900</v>
      </c>
    </row>
    <row r="8312" spans="3:9" ht="15" customHeight="1">
      <c r="C8312" s="199">
        <v>5</v>
      </c>
      <c r="D8312" s="195" t="s">
        <v>2126</v>
      </c>
      <c r="E8312" s="195"/>
      <c r="F8312" s="200" t="s">
        <v>193</v>
      </c>
      <c r="G8312" s="326">
        <v>0.01</v>
      </c>
      <c r="H8312" s="202">
        <f>BAHAN!$G$201</f>
        <v>20000</v>
      </c>
      <c r="I8312" s="203">
        <f t="shared" si="76"/>
        <v>200</v>
      </c>
    </row>
    <row r="8313" spans="3:9" ht="15" customHeight="1">
      <c r="C8313" s="199">
        <v>6</v>
      </c>
      <c r="D8313" s="195" t="s">
        <v>2127</v>
      </c>
      <c r="E8313" s="195"/>
      <c r="F8313" s="200" t="s">
        <v>120</v>
      </c>
      <c r="G8313" s="326">
        <v>0.03</v>
      </c>
      <c r="H8313" s="202">
        <f>BAHAN!$G$269</f>
        <v>42000</v>
      </c>
      <c r="I8313" s="203">
        <f t="shared" si="76"/>
        <v>1260</v>
      </c>
    </row>
    <row r="8314" spans="3:9" ht="15" customHeight="1">
      <c r="C8314" s="199">
        <v>7</v>
      </c>
      <c r="D8314" s="195" t="s">
        <v>2128</v>
      </c>
      <c r="E8314" s="195"/>
      <c r="F8314" s="416" t="s">
        <v>664</v>
      </c>
      <c r="G8314" s="326">
        <v>0.2</v>
      </c>
      <c r="H8314" s="202">
        <f>BAHAN!$G$18</f>
        <v>13900</v>
      </c>
      <c r="I8314" s="203">
        <f t="shared" si="76"/>
        <v>2780</v>
      </c>
    </row>
    <row r="8315" spans="3:9" ht="15" customHeight="1">
      <c r="C8315" s="1341" t="s">
        <v>85</v>
      </c>
      <c r="D8315" s="1342"/>
      <c r="E8315" s="1342"/>
      <c r="F8315" s="1342"/>
      <c r="G8315" s="1342"/>
      <c r="H8315" s="1343"/>
      <c r="I8315" s="208">
        <f>SUM(I8308:I8314)</f>
        <v>51214.400000000001</v>
      </c>
    </row>
    <row r="8316" spans="3:9" ht="15" customHeight="1">
      <c r="C8316" s="193" t="s">
        <v>86</v>
      </c>
      <c r="D8316" s="194" t="s">
        <v>87</v>
      </c>
      <c r="E8316" s="194"/>
      <c r="F8316" s="717"/>
      <c r="G8316" s="717"/>
      <c r="H8316" s="717"/>
      <c r="I8316" s="464"/>
    </row>
    <row r="8317" spans="3:9" ht="15" customHeight="1">
      <c r="C8317" s="204" t="s">
        <v>88</v>
      </c>
      <c r="D8317" s="215"/>
      <c r="E8317" s="215"/>
      <c r="F8317" s="216"/>
      <c r="G8317" s="216"/>
      <c r="H8317" s="466"/>
      <c r="I8317" s="467">
        <v>0</v>
      </c>
    </row>
    <row r="8318" spans="3:9" ht="15" customHeight="1">
      <c r="C8318" s="220" t="s">
        <v>89</v>
      </c>
      <c r="D8318" s="221" t="s">
        <v>90</v>
      </c>
      <c r="E8318" s="682"/>
      <c r="F8318" s="222"/>
      <c r="G8318" s="222"/>
      <c r="H8318" s="776"/>
      <c r="I8318" s="777">
        <f>I8317+I8315+I8306</f>
        <v>65446.600000000006</v>
      </c>
    </row>
    <row r="8319" spans="3:9" ht="15" customHeight="1">
      <c r="C8319" s="227" t="s">
        <v>91</v>
      </c>
      <c r="D8319" s="228" t="s">
        <v>977</v>
      </c>
      <c r="E8319" s="684"/>
      <c r="F8319" s="229"/>
      <c r="G8319" s="313"/>
      <c r="H8319" s="226">
        <f>$M$3</f>
        <v>0.1</v>
      </c>
      <c r="I8319" s="224">
        <f>I8318*H8319</f>
        <v>6544.6600000000008</v>
      </c>
    </row>
    <row r="8320" spans="3:9" ht="15" customHeight="1">
      <c r="C8320" s="316" t="s">
        <v>93</v>
      </c>
      <c r="D8320" s="317" t="s">
        <v>94</v>
      </c>
      <c r="E8320" s="323"/>
      <c r="F8320" s="244"/>
      <c r="G8320" s="244"/>
      <c r="H8320" s="399"/>
      <c r="I8320" s="303">
        <f>SUM(I8318:I8319)</f>
        <v>71991.260000000009</v>
      </c>
    </row>
    <row r="8321" spans="3:9" ht="15" customHeight="1">
      <c r="C8321" s="1071"/>
      <c r="D8321" s="555"/>
      <c r="E8321" s="555"/>
      <c r="F8321" s="555"/>
      <c r="G8321" s="555"/>
      <c r="H8321" s="555"/>
      <c r="I8321" s="556"/>
    </row>
    <row r="8322" spans="3:9" ht="15" customHeight="1">
      <c r="C8322" s="574" t="s">
        <v>2129</v>
      </c>
      <c r="D8322" s="1317" t="s">
        <v>2130</v>
      </c>
      <c r="E8322" s="1318"/>
      <c r="F8322" s="1318"/>
      <c r="G8322" s="1318"/>
      <c r="H8322" s="1318"/>
      <c r="I8322" s="188">
        <f>ROUNDDOWN(I8343,-2)</f>
        <v>100800</v>
      </c>
    </row>
    <row r="8323" spans="3:9" ht="15" customHeight="1">
      <c r="C8323" s="189" t="s">
        <v>65</v>
      </c>
      <c r="D8323" s="190" t="s">
        <v>66</v>
      </c>
      <c r="E8323" s="190"/>
      <c r="F8323" s="190" t="s">
        <v>669</v>
      </c>
      <c r="G8323" s="190" t="s">
        <v>67</v>
      </c>
      <c r="H8323" s="190" t="s">
        <v>670</v>
      </c>
      <c r="I8323" s="482" t="s">
        <v>671</v>
      </c>
    </row>
    <row r="8324" spans="3:9" ht="15" customHeight="1">
      <c r="C8324" s="193" t="s">
        <v>69</v>
      </c>
      <c r="D8324" s="194" t="s">
        <v>672</v>
      </c>
      <c r="E8324" s="194"/>
      <c r="F8324" s="717"/>
      <c r="G8324" s="717"/>
      <c r="H8324" s="717"/>
      <c r="I8324" s="591"/>
    </row>
    <row r="8325" spans="3:9" ht="15" customHeight="1">
      <c r="C8325" s="199">
        <v>1</v>
      </c>
      <c r="D8325" s="195" t="s">
        <v>8</v>
      </c>
      <c r="E8325" s="195"/>
      <c r="F8325" s="200" t="s">
        <v>10</v>
      </c>
      <c r="G8325" s="201">
        <v>7.0000000000000007E-2</v>
      </c>
      <c r="H8325" s="62">
        <v>176000</v>
      </c>
      <c r="I8325" s="203">
        <f t="shared" ref="I8325:I8328" si="77">G8325*H8325</f>
        <v>12320.000000000002</v>
      </c>
    </row>
    <row r="8326" spans="3:9" ht="15" customHeight="1">
      <c r="C8326" s="199">
        <v>2</v>
      </c>
      <c r="D8326" s="195" t="s">
        <v>404</v>
      </c>
      <c r="E8326" s="195"/>
      <c r="F8326" s="200" t="s">
        <v>10</v>
      </c>
      <c r="G8326" s="201">
        <v>0.105</v>
      </c>
      <c r="H8326" s="62">
        <v>186000</v>
      </c>
      <c r="I8326" s="203">
        <f t="shared" si="77"/>
        <v>19530</v>
      </c>
    </row>
    <row r="8327" spans="3:9" ht="15" customHeight="1">
      <c r="C8327" s="199">
        <v>3</v>
      </c>
      <c r="D8327" s="195" t="s">
        <v>119</v>
      </c>
      <c r="E8327" s="195"/>
      <c r="F8327" s="200" t="s">
        <v>10</v>
      </c>
      <c r="G8327" s="201">
        <v>1.0500000000000001E-2</v>
      </c>
      <c r="H8327" s="62">
        <v>196000</v>
      </c>
      <c r="I8327" s="203">
        <f t="shared" si="77"/>
        <v>2058</v>
      </c>
    </row>
    <row r="8328" spans="3:9" ht="15" customHeight="1">
      <c r="C8328" s="199">
        <v>4</v>
      </c>
      <c r="D8328" s="195" t="s">
        <v>31</v>
      </c>
      <c r="E8328" s="195"/>
      <c r="F8328" s="200" t="s">
        <v>10</v>
      </c>
      <c r="G8328" s="201">
        <v>3.5000000000000001E-3</v>
      </c>
      <c r="H8328" s="62">
        <v>206000</v>
      </c>
      <c r="I8328" s="203">
        <f t="shared" si="77"/>
        <v>721</v>
      </c>
    </row>
    <row r="8329" spans="3:9" ht="15" customHeight="1">
      <c r="C8329" s="204" t="s">
        <v>708</v>
      </c>
      <c r="D8329" s="215"/>
      <c r="E8329" s="215"/>
      <c r="F8329" s="216"/>
      <c r="G8329" s="681"/>
      <c r="H8329" s="1117"/>
      <c r="I8329" s="208">
        <f>SUM(I8325:I8328)</f>
        <v>34629</v>
      </c>
    </row>
    <row r="8330" spans="3:9" ht="15" customHeight="1">
      <c r="C8330" s="193" t="s">
        <v>72</v>
      </c>
      <c r="D8330" s="194" t="s">
        <v>73</v>
      </c>
      <c r="E8330" s="194"/>
      <c r="F8330" s="196"/>
      <c r="G8330" s="196"/>
      <c r="H8330" s="196"/>
      <c r="I8330" s="464"/>
    </row>
    <row r="8331" spans="3:9" ht="15" customHeight="1">
      <c r="C8331" s="199">
        <v>1</v>
      </c>
      <c r="D8331" s="195" t="s">
        <v>2122</v>
      </c>
      <c r="E8331" s="195"/>
      <c r="F8331" s="200" t="s">
        <v>120</v>
      </c>
      <c r="G8331" s="326">
        <v>0.2</v>
      </c>
      <c r="H8331" s="202">
        <f>BAHAN!$G$222</f>
        <v>40000</v>
      </c>
      <c r="I8331" s="203">
        <f t="shared" ref="I8331:I8337" si="78">G8331*H8331</f>
        <v>8000</v>
      </c>
    </row>
    <row r="8332" spans="3:9" ht="15" customHeight="1">
      <c r="C8332" s="199">
        <v>2</v>
      </c>
      <c r="D8332" s="195" t="s">
        <v>2123</v>
      </c>
      <c r="E8332" s="195"/>
      <c r="F8332" s="200" t="s">
        <v>120</v>
      </c>
      <c r="G8332" s="326">
        <v>0.15</v>
      </c>
      <c r="H8332" s="202">
        <f>BAHAN!$G$242</f>
        <v>55000</v>
      </c>
      <c r="I8332" s="203">
        <f t="shared" si="78"/>
        <v>8250</v>
      </c>
    </row>
    <row r="8333" spans="3:9" ht="15" customHeight="1">
      <c r="C8333" s="199">
        <v>3</v>
      </c>
      <c r="D8333" s="195" t="s">
        <v>2124</v>
      </c>
      <c r="E8333" s="195"/>
      <c r="F8333" s="200" t="s">
        <v>120</v>
      </c>
      <c r="G8333" s="326">
        <v>0.17</v>
      </c>
      <c r="H8333" s="202">
        <f>BAHAN!$G$80</f>
        <v>81320</v>
      </c>
      <c r="I8333" s="203">
        <f t="shared" si="78"/>
        <v>13824.400000000001</v>
      </c>
    </row>
    <row r="8334" spans="3:9" ht="15" customHeight="1">
      <c r="C8334" s="199">
        <v>4</v>
      </c>
      <c r="D8334" s="195" t="s">
        <v>2125</v>
      </c>
      <c r="E8334" s="195"/>
      <c r="F8334" s="200" t="s">
        <v>120</v>
      </c>
      <c r="G8334" s="326">
        <v>0.35</v>
      </c>
      <c r="H8334" s="202">
        <f>BAHAN!$G$83</f>
        <v>65000</v>
      </c>
      <c r="I8334" s="203">
        <f t="shared" si="78"/>
        <v>22750</v>
      </c>
    </row>
    <row r="8335" spans="3:9" ht="15" customHeight="1">
      <c r="C8335" s="199">
        <v>5</v>
      </c>
      <c r="D8335" s="195" t="s">
        <v>2126</v>
      </c>
      <c r="E8335" s="195"/>
      <c r="F8335" s="200" t="s">
        <v>193</v>
      </c>
      <c r="G8335" s="326">
        <v>0.01</v>
      </c>
      <c r="H8335" s="202">
        <f>BAHAN!$G$201</f>
        <v>20000</v>
      </c>
      <c r="I8335" s="203">
        <f t="shared" si="78"/>
        <v>200</v>
      </c>
    </row>
    <row r="8336" spans="3:9" ht="15" customHeight="1">
      <c r="C8336" s="199">
        <v>6</v>
      </c>
      <c r="D8336" s="195" t="s">
        <v>2127</v>
      </c>
      <c r="E8336" s="195"/>
      <c r="F8336" s="200" t="s">
        <v>120</v>
      </c>
      <c r="G8336" s="326">
        <v>0.03</v>
      </c>
      <c r="H8336" s="202">
        <f>BAHAN!$G$269</f>
        <v>42000</v>
      </c>
      <c r="I8336" s="203">
        <f t="shared" si="78"/>
        <v>1260</v>
      </c>
    </row>
    <row r="8337" spans="3:9" ht="15" customHeight="1">
      <c r="C8337" s="199">
        <v>7</v>
      </c>
      <c r="D8337" s="195" t="s">
        <v>2128</v>
      </c>
      <c r="E8337" s="195"/>
      <c r="F8337" s="416" t="s">
        <v>664</v>
      </c>
      <c r="G8337" s="326">
        <v>0.2</v>
      </c>
      <c r="H8337" s="202">
        <f>BAHAN!$G$18</f>
        <v>13900</v>
      </c>
      <c r="I8337" s="203">
        <f t="shared" si="78"/>
        <v>2780</v>
      </c>
    </row>
    <row r="8338" spans="3:9" ht="15" customHeight="1">
      <c r="C8338" s="204" t="s">
        <v>85</v>
      </c>
      <c r="D8338" s="215"/>
      <c r="E8338" s="215"/>
      <c r="F8338" s="216"/>
      <c r="G8338" s="216"/>
      <c r="H8338" s="466"/>
      <c r="I8338" s="208">
        <f>SUM(I8331:I8337)</f>
        <v>57064.4</v>
      </c>
    </row>
    <row r="8339" spans="3:9" ht="15" customHeight="1">
      <c r="C8339" s="193" t="s">
        <v>86</v>
      </c>
      <c r="D8339" s="194" t="s">
        <v>87</v>
      </c>
      <c r="E8339" s="194"/>
      <c r="F8339" s="196"/>
      <c r="G8339" s="196"/>
      <c r="H8339" s="196"/>
      <c r="I8339" s="464"/>
    </row>
    <row r="8340" spans="3:9" ht="15" customHeight="1">
      <c r="C8340" s="204" t="s">
        <v>88</v>
      </c>
      <c r="D8340" s="215"/>
      <c r="E8340" s="215"/>
      <c r="F8340" s="216"/>
      <c r="G8340" s="216"/>
      <c r="H8340" s="466"/>
      <c r="I8340" s="467">
        <v>0</v>
      </c>
    </row>
    <row r="8341" spans="3:9" ht="15" customHeight="1">
      <c r="C8341" s="220" t="s">
        <v>89</v>
      </c>
      <c r="D8341" s="221" t="s">
        <v>90</v>
      </c>
      <c r="E8341" s="682"/>
      <c r="F8341" s="222"/>
      <c r="G8341" s="222"/>
      <c r="H8341" s="776"/>
      <c r="I8341" s="777">
        <f>I8340+I8338+I8329</f>
        <v>91693.4</v>
      </c>
    </row>
    <row r="8342" spans="3:9" ht="15" customHeight="1">
      <c r="C8342" s="220" t="s">
        <v>91</v>
      </c>
      <c r="D8342" s="221" t="s">
        <v>977</v>
      </c>
      <c r="E8342" s="682"/>
      <c r="F8342" s="222"/>
      <c r="G8342" s="225"/>
      <c r="H8342" s="226">
        <f>$M$3</f>
        <v>0.1</v>
      </c>
      <c r="I8342" s="224">
        <f>I8341*H8342</f>
        <v>9169.34</v>
      </c>
    </row>
    <row r="8343" spans="3:9" ht="15" customHeight="1">
      <c r="C8343" s="329" t="s">
        <v>93</v>
      </c>
      <c r="D8343" s="330" t="s">
        <v>94</v>
      </c>
      <c r="E8343" s="688"/>
      <c r="F8343" s="247"/>
      <c r="G8343" s="247"/>
      <c r="H8343" s="399"/>
      <c r="I8343" s="303">
        <f>SUM(I8341:I8342)</f>
        <v>100862.73999999999</v>
      </c>
    </row>
    <row r="8344" spans="3:9" ht="15" customHeight="1">
      <c r="C8344" s="1070"/>
      <c r="D8344" s="493"/>
      <c r="E8344" s="493"/>
      <c r="F8344" s="493"/>
      <c r="G8344" s="493"/>
      <c r="H8344" s="493"/>
      <c r="I8344" s="405"/>
    </row>
    <row r="8345" spans="3:9" ht="15" customHeight="1">
      <c r="C8345" s="590" t="s">
        <v>2131</v>
      </c>
      <c r="D8345" s="1108" t="s">
        <v>412</v>
      </c>
      <c r="E8345" s="1109"/>
      <c r="F8345" s="668"/>
      <c r="G8345" s="668"/>
      <c r="H8345" s="669"/>
      <c r="I8345" s="188">
        <f>ROUNDDOWN(I8360,-2)</f>
        <v>30500</v>
      </c>
    </row>
    <row r="8346" spans="3:9" ht="15" customHeight="1">
      <c r="C8346" s="189" t="s">
        <v>65</v>
      </c>
      <c r="D8346" s="190" t="s">
        <v>66</v>
      </c>
      <c r="E8346" s="190"/>
      <c r="F8346" s="190" t="s">
        <v>669</v>
      </c>
      <c r="G8346" s="190" t="s">
        <v>67</v>
      </c>
      <c r="H8346" s="190" t="s">
        <v>670</v>
      </c>
      <c r="I8346" s="482" t="s">
        <v>671</v>
      </c>
    </row>
    <row r="8347" spans="3:9" ht="15" customHeight="1">
      <c r="C8347" s="193" t="s">
        <v>69</v>
      </c>
      <c r="D8347" s="194" t="s">
        <v>672</v>
      </c>
      <c r="E8347" s="194"/>
      <c r="F8347" s="717"/>
      <c r="G8347" s="717"/>
      <c r="H8347" s="717"/>
      <c r="I8347" s="591"/>
    </row>
    <row r="8348" spans="3:9" ht="15" customHeight="1">
      <c r="C8348" s="199">
        <v>1</v>
      </c>
      <c r="D8348" s="195" t="s">
        <v>8</v>
      </c>
      <c r="E8348" s="195"/>
      <c r="F8348" s="200" t="s">
        <v>10</v>
      </c>
      <c r="G8348" s="201">
        <v>0.04</v>
      </c>
      <c r="H8348" s="62">
        <v>176000</v>
      </c>
      <c r="I8348" s="203">
        <f t="shared" ref="I8348:I8351" si="79">G8348*H8348</f>
        <v>7040</v>
      </c>
    </row>
    <row r="8349" spans="3:9" ht="15" customHeight="1">
      <c r="C8349" s="199">
        <v>2</v>
      </c>
      <c r="D8349" s="195" t="s">
        <v>404</v>
      </c>
      <c r="E8349" s="195"/>
      <c r="F8349" s="200" t="s">
        <v>10</v>
      </c>
      <c r="G8349" s="201">
        <v>6.3E-2</v>
      </c>
      <c r="H8349" s="62">
        <v>186000</v>
      </c>
      <c r="I8349" s="203">
        <f t="shared" si="79"/>
        <v>11718</v>
      </c>
    </row>
    <row r="8350" spans="3:9" ht="15" customHeight="1">
      <c r="C8350" s="199">
        <v>3</v>
      </c>
      <c r="D8350" s="195" t="s">
        <v>119</v>
      </c>
      <c r="E8350" s="195"/>
      <c r="F8350" s="200" t="s">
        <v>10</v>
      </c>
      <c r="G8350" s="201">
        <v>6.3E-3</v>
      </c>
      <c r="H8350" s="62">
        <v>196000</v>
      </c>
      <c r="I8350" s="203">
        <f t="shared" si="79"/>
        <v>1234.8</v>
      </c>
    </row>
    <row r="8351" spans="3:9" ht="15" customHeight="1">
      <c r="C8351" s="199">
        <v>4</v>
      </c>
      <c r="D8351" s="195" t="s">
        <v>31</v>
      </c>
      <c r="E8351" s="195"/>
      <c r="F8351" s="200" t="s">
        <v>10</v>
      </c>
      <c r="G8351" s="201">
        <v>2.0999999999999999E-3</v>
      </c>
      <c r="H8351" s="62">
        <v>206000</v>
      </c>
      <c r="I8351" s="203">
        <f t="shared" si="79"/>
        <v>432.59999999999997</v>
      </c>
    </row>
    <row r="8352" spans="3:9" ht="15" customHeight="1">
      <c r="C8352" s="204" t="s">
        <v>708</v>
      </c>
      <c r="D8352" s="215"/>
      <c r="E8352" s="215"/>
      <c r="F8352" s="216"/>
      <c r="G8352" s="681"/>
      <c r="H8352" s="1117"/>
      <c r="I8352" s="208">
        <f>SUM(I8348:I8351)</f>
        <v>20425.399999999998</v>
      </c>
    </row>
    <row r="8353" spans="3:9" ht="15" customHeight="1">
      <c r="C8353" s="193" t="s">
        <v>72</v>
      </c>
      <c r="D8353" s="194" t="s">
        <v>73</v>
      </c>
      <c r="E8353" s="194"/>
      <c r="F8353" s="196"/>
      <c r="G8353" s="196"/>
      <c r="H8353" s="196"/>
      <c r="I8353" s="464"/>
    </row>
    <row r="8354" spans="3:9" ht="15" customHeight="1">
      <c r="C8354" s="199">
        <v>1</v>
      </c>
      <c r="D8354" s="195" t="s">
        <v>413</v>
      </c>
      <c r="E8354" s="195"/>
      <c r="F8354" s="200" t="s">
        <v>493</v>
      </c>
      <c r="G8354" s="326">
        <v>0.36</v>
      </c>
      <c r="H8354" s="202">
        <f>BAHAN!G468</f>
        <v>20460</v>
      </c>
      <c r="I8354" s="203">
        <f>G8354*H8354</f>
        <v>7365.5999999999995</v>
      </c>
    </row>
    <row r="8355" spans="3:9" ht="15" customHeight="1">
      <c r="C8355" s="204" t="s">
        <v>85</v>
      </c>
      <c r="D8355" s="215"/>
      <c r="E8355" s="215"/>
      <c r="F8355" s="216"/>
      <c r="G8355" s="216"/>
      <c r="H8355" s="466"/>
      <c r="I8355" s="208">
        <f>SUM(I8354)</f>
        <v>7365.5999999999995</v>
      </c>
    </row>
    <row r="8356" spans="3:9" ht="15" customHeight="1">
      <c r="C8356" s="193" t="s">
        <v>86</v>
      </c>
      <c r="D8356" s="194" t="s">
        <v>87</v>
      </c>
      <c r="E8356" s="194"/>
      <c r="F8356" s="196"/>
      <c r="G8356" s="196"/>
      <c r="H8356" s="196"/>
      <c r="I8356" s="464"/>
    </row>
    <row r="8357" spans="3:9" ht="15" customHeight="1">
      <c r="C8357" s="204" t="s">
        <v>88</v>
      </c>
      <c r="D8357" s="215"/>
      <c r="E8357" s="215"/>
      <c r="F8357" s="216"/>
      <c r="G8357" s="216"/>
      <c r="H8357" s="466"/>
      <c r="I8357" s="467">
        <v>0</v>
      </c>
    </row>
    <row r="8358" spans="3:9" ht="15" customHeight="1">
      <c r="C8358" s="220" t="s">
        <v>89</v>
      </c>
      <c r="D8358" s="221" t="s">
        <v>90</v>
      </c>
      <c r="E8358" s="682"/>
      <c r="F8358" s="222"/>
      <c r="G8358" s="222"/>
      <c r="H8358" s="776"/>
      <c r="I8358" s="777">
        <f>I8357+I8355+I8352</f>
        <v>27790.999999999996</v>
      </c>
    </row>
    <row r="8359" spans="3:9" ht="15" customHeight="1">
      <c r="C8359" s="227" t="s">
        <v>91</v>
      </c>
      <c r="D8359" s="228" t="s">
        <v>977</v>
      </c>
      <c r="E8359" s="684"/>
      <c r="F8359" s="229"/>
      <c r="G8359" s="313"/>
      <c r="H8359" s="226">
        <f>$M$3</f>
        <v>0.1</v>
      </c>
      <c r="I8359" s="224">
        <f>I8358*H8359</f>
        <v>2779.1</v>
      </c>
    </row>
    <row r="8360" spans="3:9" ht="15" customHeight="1">
      <c r="C8360" s="316" t="s">
        <v>93</v>
      </c>
      <c r="D8360" s="317" t="s">
        <v>94</v>
      </c>
      <c r="E8360" s="323"/>
      <c r="F8360" s="244"/>
      <c r="G8360" s="244"/>
      <c r="H8360" s="399"/>
      <c r="I8360" s="303">
        <f>SUM(I8358:I8359)</f>
        <v>30570.099999999995</v>
      </c>
    </row>
    <row r="8361" spans="3:9" ht="15" customHeight="1">
      <c r="C8361" s="1070"/>
      <c r="D8361" s="493"/>
      <c r="E8361" s="493"/>
      <c r="F8361" s="493"/>
      <c r="G8361" s="493"/>
      <c r="H8361" s="493"/>
      <c r="I8361" s="517"/>
    </row>
    <row r="8362" spans="3:9" ht="15" customHeight="1">
      <c r="C8362" s="574" t="s">
        <v>2132</v>
      </c>
      <c r="D8362" s="1109" t="s">
        <v>2133</v>
      </c>
      <c r="E8362" s="1109"/>
      <c r="F8362" s="668"/>
      <c r="G8362" s="668"/>
      <c r="H8362" s="668"/>
      <c r="I8362" s="188">
        <f>ROUNDDOWN(I8379,-2)</f>
        <v>65800</v>
      </c>
    </row>
    <row r="8363" spans="3:9" ht="15" customHeight="1">
      <c r="C8363" s="189" t="s">
        <v>65</v>
      </c>
      <c r="D8363" s="190" t="s">
        <v>66</v>
      </c>
      <c r="E8363" s="190"/>
      <c r="F8363" s="190" t="s">
        <v>669</v>
      </c>
      <c r="G8363" s="190" t="s">
        <v>67</v>
      </c>
      <c r="H8363" s="190" t="s">
        <v>670</v>
      </c>
      <c r="I8363" s="482" t="s">
        <v>671</v>
      </c>
    </row>
    <row r="8364" spans="3:9" ht="15" customHeight="1">
      <c r="C8364" s="193" t="s">
        <v>69</v>
      </c>
      <c r="D8364" s="194" t="s">
        <v>672</v>
      </c>
      <c r="E8364" s="194"/>
      <c r="F8364" s="717"/>
      <c r="G8364" s="717"/>
      <c r="H8364" s="717"/>
      <c r="I8364" s="591"/>
    </row>
    <row r="8365" spans="3:9" ht="15" customHeight="1">
      <c r="C8365" s="199">
        <v>1</v>
      </c>
      <c r="D8365" s="195" t="s">
        <v>8</v>
      </c>
      <c r="E8365" s="195"/>
      <c r="F8365" s="200" t="s">
        <v>10</v>
      </c>
      <c r="G8365" s="326">
        <v>0.04</v>
      </c>
      <c r="H8365" s="62">
        <v>176000</v>
      </c>
      <c r="I8365" s="203">
        <f t="shared" ref="I8365:I8368" si="80">G8365*H8365</f>
        <v>7040</v>
      </c>
    </row>
    <row r="8366" spans="3:9" ht="15" customHeight="1">
      <c r="C8366" s="199">
        <v>2</v>
      </c>
      <c r="D8366" s="195" t="s">
        <v>404</v>
      </c>
      <c r="E8366" s="195"/>
      <c r="F8366" s="200" t="s">
        <v>10</v>
      </c>
      <c r="G8366" s="326">
        <v>0.06</v>
      </c>
      <c r="H8366" s="62">
        <v>186000</v>
      </c>
      <c r="I8366" s="203">
        <f t="shared" si="80"/>
        <v>11160</v>
      </c>
    </row>
    <row r="8367" spans="3:9" ht="15" customHeight="1">
      <c r="C8367" s="199">
        <v>3</v>
      </c>
      <c r="D8367" s="195" t="s">
        <v>119</v>
      </c>
      <c r="E8367" s="195"/>
      <c r="F8367" s="200" t="s">
        <v>10</v>
      </c>
      <c r="G8367" s="618">
        <v>6.0000000000000001E-3</v>
      </c>
      <c r="H8367" s="62">
        <v>196000</v>
      </c>
      <c r="I8367" s="203">
        <f t="shared" si="80"/>
        <v>1176</v>
      </c>
    </row>
    <row r="8368" spans="3:9" ht="15" customHeight="1">
      <c r="C8368" s="199">
        <v>4</v>
      </c>
      <c r="D8368" s="195" t="s">
        <v>31</v>
      </c>
      <c r="E8368" s="195"/>
      <c r="F8368" s="200" t="s">
        <v>10</v>
      </c>
      <c r="G8368" s="618">
        <v>2E-3</v>
      </c>
      <c r="H8368" s="62">
        <v>206000</v>
      </c>
      <c r="I8368" s="203">
        <f t="shared" si="80"/>
        <v>412</v>
      </c>
    </row>
    <row r="8369" spans="3:9" ht="15" customHeight="1">
      <c r="C8369" s="204" t="s">
        <v>708</v>
      </c>
      <c r="D8369" s="215"/>
      <c r="E8369" s="215"/>
      <c r="F8369" s="216"/>
      <c r="G8369" s="681"/>
      <c r="H8369" s="1117"/>
      <c r="I8369" s="208">
        <f>SUM(I8365:I8368)</f>
        <v>19788</v>
      </c>
    </row>
    <row r="8370" spans="3:9" ht="15" customHeight="1">
      <c r="C8370" s="193" t="s">
        <v>72</v>
      </c>
      <c r="D8370" s="194" t="s">
        <v>73</v>
      </c>
      <c r="E8370" s="194"/>
      <c r="F8370" s="196"/>
      <c r="G8370" s="196"/>
      <c r="H8370" s="196"/>
      <c r="I8370" s="464"/>
    </row>
    <row r="8371" spans="3:9" ht="15" customHeight="1">
      <c r="C8371" s="199">
        <v>1</v>
      </c>
      <c r="D8371" s="195" t="s">
        <v>2134</v>
      </c>
      <c r="E8371" s="195"/>
      <c r="F8371" s="200" t="s">
        <v>493</v>
      </c>
      <c r="G8371" s="326">
        <v>0.15</v>
      </c>
      <c r="H8371" s="202">
        <f>BAHAN!G240</f>
        <v>20000</v>
      </c>
      <c r="I8371" s="203">
        <f t="shared" ref="I8371:I8373" si="81">G8371*H8371</f>
        <v>3000</v>
      </c>
    </row>
    <row r="8372" spans="3:9" ht="15" customHeight="1">
      <c r="C8372" s="199">
        <v>2</v>
      </c>
      <c r="D8372" s="195" t="s">
        <v>2135</v>
      </c>
      <c r="E8372" s="195"/>
      <c r="F8372" s="200" t="s">
        <v>493</v>
      </c>
      <c r="G8372" s="326">
        <v>0.372</v>
      </c>
      <c r="H8372" s="202">
        <f>BAHAN!G241</f>
        <v>25000</v>
      </c>
      <c r="I8372" s="203">
        <f t="shared" si="81"/>
        <v>9300</v>
      </c>
    </row>
    <row r="8373" spans="3:9" ht="15" customHeight="1">
      <c r="C8373" s="199">
        <v>3</v>
      </c>
      <c r="D8373" s="195" t="s">
        <v>2128</v>
      </c>
      <c r="E8373" s="195"/>
      <c r="F8373" s="416" t="s">
        <v>664</v>
      </c>
      <c r="G8373" s="326">
        <v>2</v>
      </c>
      <c r="H8373" s="202">
        <f>BAHAN!G18</f>
        <v>13900</v>
      </c>
      <c r="I8373" s="203">
        <f t="shared" si="81"/>
        <v>27800</v>
      </c>
    </row>
    <row r="8374" spans="3:9" ht="15" customHeight="1">
      <c r="C8374" s="204" t="s">
        <v>85</v>
      </c>
      <c r="D8374" s="215"/>
      <c r="E8374" s="215"/>
      <c r="F8374" s="216"/>
      <c r="G8374" s="216"/>
      <c r="H8374" s="466"/>
      <c r="I8374" s="208">
        <f>SUM(I8371:I8373)</f>
        <v>40100</v>
      </c>
    </row>
    <row r="8375" spans="3:9" ht="15" customHeight="1">
      <c r="C8375" s="193" t="s">
        <v>86</v>
      </c>
      <c r="D8375" s="194" t="s">
        <v>87</v>
      </c>
      <c r="E8375" s="194"/>
      <c r="F8375" s="196"/>
      <c r="G8375" s="196"/>
      <c r="H8375" s="196"/>
      <c r="I8375" s="464"/>
    </row>
    <row r="8376" spans="3:9" ht="15" customHeight="1">
      <c r="C8376" s="204" t="s">
        <v>88</v>
      </c>
      <c r="D8376" s="215"/>
      <c r="E8376" s="215"/>
      <c r="F8376" s="216"/>
      <c r="G8376" s="216"/>
      <c r="H8376" s="466"/>
      <c r="I8376" s="467">
        <v>0</v>
      </c>
    </row>
    <row r="8377" spans="3:9" ht="15" customHeight="1">
      <c r="C8377" s="220" t="s">
        <v>89</v>
      </c>
      <c r="D8377" s="221" t="s">
        <v>90</v>
      </c>
      <c r="E8377" s="682"/>
      <c r="F8377" s="222"/>
      <c r="G8377" s="222"/>
      <c r="H8377" s="776"/>
      <c r="I8377" s="777">
        <f>I8376+I8374+I8369</f>
        <v>59888</v>
      </c>
    </row>
    <row r="8378" spans="3:9" ht="15" customHeight="1">
      <c r="C8378" s="227" t="s">
        <v>91</v>
      </c>
      <c r="D8378" s="228" t="s">
        <v>977</v>
      </c>
      <c r="E8378" s="684"/>
      <c r="F8378" s="229"/>
      <c r="G8378" s="313"/>
      <c r="H8378" s="226">
        <f>$M$3</f>
        <v>0.1</v>
      </c>
      <c r="I8378" s="224">
        <f>I8377*H8378</f>
        <v>5988.8</v>
      </c>
    </row>
    <row r="8379" spans="3:9" ht="15" customHeight="1">
      <c r="C8379" s="316" t="s">
        <v>93</v>
      </c>
      <c r="D8379" s="317" t="s">
        <v>94</v>
      </c>
      <c r="E8379" s="323"/>
      <c r="F8379" s="244"/>
      <c r="G8379" s="244"/>
      <c r="H8379" s="399"/>
      <c r="I8379" s="303">
        <f>SUM(I8377:I8378)</f>
        <v>65876.800000000003</v>
      </c>
    </row>
    <row r="8380" spans="3:9" ht="15" customHeight="1">
      <c r="C8380" s="1070"/>
      <c r="D8380" s="493"/>
      <c r="E8380" s="493"/>
      <c r="F8380" s="493"/>
      <c r="G8380" s="493"/>
      <c r="H8380" s="493"/>
      <c r="I8380" s="517"/>
    </row>
    <row r="8381" spans="3:9" ht="15" customHeight="1">
      <c r="C8381" s="574" t="s">
        <v>2136</v>
      </c>
      <c r="D8381" s="1109" t="s">
        <v>2137</v>
      </c>
      <c r="E8381" s="1109"/>
      <c r="F8381" s="668"/>
      <c r="G8381" s="668"/>
      <c r="H8381" s="669"/>
      <c r="I8381" s="188">
        <f>ROUNDDOWN(I8394,-2)</f>
        <v>42600</v>
      </c>
    </row>
    <row r="8382" spans="3:9" ht="15" customHeight="1">
      <c r="C8382" s="189" t="s">
        <v>65</v>
      </c>
      <c r="D8382" s="190" t="s">
        <v>66</v>
      </c>
      <c r="E8382" s="190"/>
      <c r="F8382" s="190" t="s">
        <v>669</v>
      </c>
      <c r="G8382" s="190" t="s">
        <v>67</v>
      </c>
      <c r="H8382" s="190" t="s">
        <v>670</v>
      </c>
      <c r="I8382" s="482" t="s">
        <v>671</v>
      </c>
    </row>
    <row r="8383" spans="3:9" ht="15" customHeight="1">
      <c r="C8383" s="193" t="s">
        <v>69</v>
      </c>
      <c r="D8383" s="194" t="s">
        <v>672</v>
      </c>
      <c r="E8383" s="194"/>
      <c r="F8383" s="717"/>
      <c r="G8383" s="717"/>
      <c r="H8383" s="717"/>
      <c r="I8383" s="591"/>
    </row>
    <row r="8384" spans="3:9" ht="15" customHeight="1">
      <c r="C8384" s="199">
        <v>1</v>
      </c>
      <c r="D8384" s="195" t="s">
        <v>8</v>
      </c>
      <c r="E8384" s="195"/>
      <c r="F8384" s="200" t="s">
        <v>10</v>
      </c>
      <c r="G8384" s="326">
        <v>0.1</v>
      </c>
      <c r="H8384" s="62">
        <v>176000</v>
      </c>
      <c r="I8384" s="203">
        <f t="shared" ref="I8384:I8385" si="82">G8384*H8384</f>
        <v>17600</v>
      </c>
    </row>
    <row r="8385" spans="3:9" ht="15" customHeight="1">
      <c r="C8385" s="199">
        <v>2</v>
      </c>
      <c r="D8385" s="195" t="s">
        <v>31</v>
      </c>
      <c r="E8385" s="195"/>
      <c r="F8385" s="200" t="s">
        <v>10</v>
      </c>
      <c r="G8385" s="326">
        <v>5.0000000000000001E-3</v>
      </c>
      <c r="H8385" s="62">
        <v>206000</v>
      </c>
      <c r="I8385" s="203">
        <f t="shared" si="82"/>
        <v>1030</v>
      </c>
    </row>
    <row r="8386" spans="3:9" ht="15" customHeight="1">
      <c r="C8386" s="204" t="s">
        <v>708</v>
      </c>
      <c r="D8386" s="215"/>
      <c r="E8386" s="215"/>
      <c r="F8386" s="216"/>
      <c r="G8386" s="681"/>
      <c r="H8386" s="1117"/>
      <c r="I8386" s="208">
        <f>SUM(I8384:I8385)</f>
        <v>18630</v>
      </c>
    </row>
    <row r="8387" spans="3:9" ht="15" customHeight="1">
      <c r="C8387" s="193" t="s">
        <v>72</v>
      </c>
      <c r="D8387" s="194" t="s">
        <v>73</v>
      </c>
      <c r="E8387" s="194"/>
      <c r="F8387" s="196"/>
      <c r="G8387" s="196"/>
      <c r="H8387" s="196"/>
      <c r="I8387" s="464"/>
    </row>
    <row r="8388" spans="3:9" ht="15" customHeight="1">
      <c r="C8388" s="199">
        <v>1</v>
      </c>
      <c r="D8388" s="195" t="s">
        <v>83</v>
      </c>
      <c r="E8388" s="195"/>
      <c r="F8388" s="200" t="s">
        <v>493</v>
      </c>
      <c r="G8388" s="326">
        <v>0.35</v>
      </c>
      <c r="H8388" s="202">
        <f>BAHAN!G432</f>
        <v>57600</v>
      </c>
      <c r="I8388" s="203">
        <f t="shared" ref="I8388" si="83">G8388*H8388</f>
        <v>20160</v>
      </c>
    </row>
    <row r="8389" spans="3:9" ht="15" customHeight="1">
      <c r="C8389" s="204" t="s">
        <v>85</v>
      </c>
      <c r="D8389" s="215"/>
      <c r="E8389" s="215"/>
      <c r="F8389" s="216"/>
      <c r="G8389" s="216"/>
      <c r="H8389" s="466"/>
      <c r="I8389" s="208">
        <f>SUM(I8388)</f>
        <v>20160</v>
      </c>
    </row>
    <row r="8390" spans="3:9" ht="15" customHeight="1">
      <c r="C8390" s="193" t="s">
        <v>86</v>
      </c>
      <c r="D8390" s="194" t="s">
        <v>87</v>
      </c>
      <c r="E8390" s="194"/>
      <c r="F8390" s="196"/>
      <c r="G8390" s="196"/>
      <c r="H8390" s="196"/>
      <c r="I8390" s="464"/>
    </row>
    <row r="8391" spans="3:9" ht="15" customHeight="1">
      <c r="C8391" s="204" t="s">
        <v>88</v>
      </c>
      <c r="D8391" s="215"/>
      <c r="E8391" s="215"/>
      <c r="F8391" s="216"/>
      <c r="G8391" s="216"/>
      <c r="H8391" s="466"/>
      <c r="I8391" s="467">
        <v>0</v>
      </c>
    </row>
    <row r="8392" spans="3:9" ht="15" customHeight="1">
      <c r="C8392" s="220" t="s">
        <v>89</v>
      </c>
      <c r="D8392" s="221" t="s">
        <v>90</v>
      </c>
      <c r="E8392" s="682"/>
      <c r="F8392" s="222"/>
      <c r="G8392" s="222"/>
      <c r="H8392" s="776"/>
      <c r="I8392" s="777">
        <f>I8391+I8389+I8386</f>
        <v>38790</v>
      </c>
    </row>
    <row r="8393" spans="3:9" ht="15" customHeight="1">
      <c r="C8393" s="227" t="s">
        <v>91</v>
      </c>
      <c r="D8393" s="228" t="s">
        <v>977</v>
      </c>
      <c r="E8393" s="684"/>
      <c r="F8393" s="229"/>
      <c r="G8393" s="313"/>
      <c r="H8393" s="226">
        <f>$M$3</f>
        <v>0.1</v>
      </c>
      <c r="I8393" s="224">
        <f>I8392*H8393</f>
        <v>3879</v>
      </c>
    </row>
    <row r="8394" spans="3:9" ht="15" customHeight="1">
      <c r="C8394" s="316" t="s">
        <v>93</v>
      </c>
      <c r="D8394" s="317" t="s">
        <v>94</v>
      </c>
      <c r="E8394" s="323"/>
      <c r="F8394" s="244"/>
      <c r="G8394" s="244"/>
      <c r="H8394" s="399"/>
      <c r="I8394" s="303">
        <f>SUM(I8392:I8393)</f>
        <v>42669</v>
      </c>
    </row>
    <row r="8395" spans="3:9" ht="15" customHeight="1">
      <c r="C8395" s="1071"/>
      <c r="D8395" s="555"/>
      <c r="E8395" s="555"/>
      <c r="F8395" s="555"/>
      <c r="G8395" s="555"/>
      <c r="H8395" s="555"/>
      <c r="I8395" s="556"/>
    </row>
    <row r="8396" spans="3:9" ht="15" customHeight="1">
      <c r="C8396" s="574" t="s">
        <v>2138</v>
      </c>
      <c r="D8396" s="1109" t="s">
        <v>417</v>
      </c>
      <c r="E8396" s="1109"/>
      <c r="F8396" s="668"/>
      <c r="G8396" s="668"/>
      <c r="H8396" s="669"/>
      <c r="I8396" s="188">
        <f>ROUNDDOWN(I8413,-2)</f>
        <v>96500</v>
      </c>
    </row>
    <row r="8397" spans="3:9" ht="15" customHeight="1">
      <c r="C8397" s="189" t="s">
        <v>65</v>
      </c>
      <c r="D8397" s="190" t="s">
        <v>66</v>
      </c>
      <c r="E8397" s="190"/>
      <c r="F8397" s="190" t="s">
        <v>669</v>
      </c>
      <c r="G8397" s="190" t="s">
        <v>67</v>
      </c>
      <c r="H8397" s="190" t="s">
        <v>670</v>
      </c>
      <c r="I8397" s="482" t="s">
        <v>671</v>
      </c>
    </row>
    <row r="8398" spans="3:9" ht="15" customHeight="1">
      <c r="C8398" s="193" t="s">
        <v>69</v>
      </c>
      <c r="D8398" s="194" t="s">
        <v>672</v>
      </c>
      <c r="E8398" s="194"/>
      <c r="F8398" s="717"/>
      <c r="G8398" s="717"/>
      <c r="H8398" s="717"/>
      <c r="I8398" s="591"/>
    </row>
    <row r="8399" spans="3:9" ht="15" customHeight="1">
      <c r="C8399" s="199">
        <v>1</v>
      </c>
      <c r="D8399" s="195" t="s">
        <v>8</v>
      </c>
      <c r="E8399" s="195"/>
      <c r="F8399" s="200" t="s">
        <v>10</v>
      </c>
      <c r="G8399" s="201">
        <v>0.16</v>
      </c>
      <c r="H8399" s="62">
        <v>176000</v>
      </c>
      <c r="I8399" s="203">
        <f t="shared" ref="I8399:I8402" si="84">G8399*H8399</f>
        <v>28160</v>
      </c>
    </row>
    <row r="8400" spans="3:9" ht="15" customHeight="1">
      <c r="C8400" s="199">
        <v>2</v>
      </c>
      <c r="D8400" s="195" t="s">
        <v>404</v>
      </c>
      <c r="E8400" s="195"/>
      <c r="F8400" s="200" t="s">
        <v>10</v>
      </c>
      <c r="G8400" s="201">
        <v>0.16</v>
      </c>
      <c r="H8400" s="62">
        <v>186000</v>
      </c>
      <c r="I8400" s="203">
        <f t="shared" si="84"/>
        <v>29760</v>
      </c>
    </row>
    <row r="8401" spans="3:9" ht="15" customHeight="1">
      <c r="C8401" s="199">
        <v>3</v>
      </c>
      <c r="D8401" s="195" t="s">
        <v>119</v>
      </c>
      <c r="E8401" s="195"/>
      <c r="F8401" s="200" t="s">
        <v>10</v>
      </c>
      <c r="G8401" s="201">
        <v>1.6E-2</v>
      </c>
      <c r="H8401" s="62">
        <v>196000</v>
      </c>
      <c r="I8401" s="203">
        <f t="shared" si="84"/>
        <v>3136</v>
      </c>
    </row>
    <row r="8402" spans="3:9" ht="15" customHeight="1">
      <c r="C8402" s="199">
        <v>4</v>
      </c>
      <c r="D8402" s="195" t="s">
        <v>31</v>
      </c>
      <c r="E8402" s="195"/>
      <c r="F8402" s="200" t="s">
        <v>10</v>
      </c>
      <c r="G8402" s="201">
        <v>5.3E-3</v>
      </c>
      <c r="H8402" s="62">
        <v>206000</v>
      </c>
      <c r="I8402" s="203">
        <f t="shared" si="84"/>
        <v>1091.8</v>
      </c>
    </row>
    <row r="8403" spans="3:9" ht="15" customHeight="1">
      <c r="C8403" s="204" t="s">
        <v>708</v>
      </c>
      <c r="D8403" s="215"/>
      <c r="E8403" s="215"/>
      <c r="F8403" s="216"/>
      <c r="G8403" s="681"/>
      <c r="H8403" s="1117"/>
      <c r="I8403" s="208">
        <f>SUM(I8399:I8402)</f>
        <v>62147.8</v>
      </c>
    </row>
    <row r="8404" spans="3:9" ht="15" customHeight="1">
      <c r="C8404" s="193" t="s">
        <v>72</v>
      </c>
      <c r="D8404" s="194" t="s">
        <v>73</v>
      </c>
      <c r="E8404" s="194"/>
      <c r="F8404" s="196"/>
      <c r="G8404" s="196"/>
      <c r="H8404" s="196"/>
      <c r="I8404" s="464"/>
    </row>
    <row r="8405" spans="3:9" ht="15" customHeight="1">
      <c r="C8405" s="199">
        <v>1</v>
      </c>
      <c r="D8405" s="195" t="s">
        <v>418</v>
      </c>
      <c r="E8405" s="195"/>
      <c r="F8405" s="200" t="s">
        <v>493</v>
      </c>
      <c r="G8405" s="326">
        <v>0.15</v>
      </c>
      <c r="H8405" s="202">
        <f>BAHAN!G528</f>
        <v>146050</v>
      </c>
      <c r="I8405" s="203">
        <f t="shared" ref="I8405:I8407" si="85">G8405*H8405</f>
        <v>21907.5</v>
      </c>
    </row>
    <row r="8406" spans="3:9" ht="15" customHeight="1">
      <c r="C8406" s="199">
        <v>2</v>
      </c>
      <c r="D8406" s="195" t="s">
        <v>419</v>
      </c>
      <c r="E8406" s="195"/>
      <c r="F8406" s="200" t="s">
        <v>120</v>
      </c>
      <c r="G8406" s="326">
        <v>0.05</v>
      </c>
      <c r="H8406" s="202">
        <f>BAHAN!G91</f>
        <v>46800</v>
      </c>
      <c r="I8406" s="203">
        <f t="shared" si="85"/>
        <v>2340</v>
      </c>
    </row>
    <row r="8407" spans="3:9" ht="15" customHeight="1">
      <c r="C8407" s="199">
        <v>3</v>
      </c>
      <c r="D8407" s="195" t="s">
        <v>2128</v>
      </c>
      <c r="E8407" s="195"/>
      <c r="F8407" s="416" t="s">
        <v>664</v>
      </c>
      <c r="G8407" s="326">
        <v>0.1</v>
      </c>
      <c r="H8407" s="202">
        <f>BAHAN!G18</f>
        <v>13900</v>
      </c>
      <c r="I8407" s="203">
        <f t="shared" si="85"/>
        <v>1390</v>
      </c>
    </row>
    <row r="8408" spans="3:9" ht="15" customHeight="1">
      <c r="C8408" s="204" t="s">
        <v>85</v>
      </c>
      <c r="D8408" s="215"/>
      <c r="E8408" s="215"/>
      <c r="F8408" s="216"/>
      <c r="G8408" s="216"/>
      <c r="H8408" s="466"/>
      <c r="I8408" s="208">
        <f>SUM(I8405:I8407)</f>
        <v>25637.5</v>
      </c>
    </row>
    <row r="8409" spans="3:9" ht="15" customHeight="1">
      <c r="C8409" s="193" t="s">
        <v>86</v>
      </c>
      <c r="D8409" s="194" t="s">
        <v>87</v>
      </c>
      <c r="E8409" s="194"/>
      <c r="F8409" s="196"/>
      <c r="G8409" s="196"/>
      <c r="H8409" s="196"/>
      <c r="I8409" s="464"/>
    </row>
    <row r="8410" spans="3:9" ht="15" customHeight="1">
      <c r="C8410" s="204" t="s">
        <v>88</v>
      </c>
      <c r="D8410" s="215"/>
      <c r="E8410" s="215"/>
      <c r="F8410" s="216"/>
      <c r="G8410" s="216"/>
      <c r="H8410" s="466"/>
      <c r="I8410" s="467">
        <v>0</v>
      </c>
    </row>
    <row r="8411" spans="3:9" ht="15" customHeight="1">
      <c r="C8411" s="220" t="s">
        <v>89</v>
      </c>
      <c r="D8411" s="221" t="s">
        <v>90</v>
      </c>
      <c r="E8411" s="682"/>
      <c r="F8411" s="222"/>
      <c r="G8411" s="222"/>
      <c r="H8411" s="776"/>
      <c r="I8411" s="777">
        <f>I8410+I8408+I8403</f>
        <v>87785.3</v>
      </c>
    </row>
    <row r="8412" spans="3:9" ht="15" customHeight="1">
      <c r="C8412" s="227" t="s">
        <v>91</v>
      </c>
      <c r="D8412" s="228" t="s">
        <v>977</v>
      </c>
      <c r="E8412" s="684"/>
      <c r="F8412" s="229"/>
      <c r="G8412" s="313"/>
      <c r="H8412" s="226">
        <f>$M$3</f>
        <v>0.1</v>
      </c>
      <c r="I8412" s="224">
        <f>I8411*H8412</f>
        <v>8778.5300000000007</v>
      </c>
    </row>
    <row r="8413" spans="3:9" ht="15" customHeight="1">
      <c r="C8413" s="316" t="s">
        <v>93</v>
      </c>
      <c r="D8413" s="317" t="s">
        <v>94</v>
      </c>
      <c r="E8413" s="323"/>
      <c r="F8413" s="244"/>
      <c r="G8413" s="244"/>
      <c r="H8413" s="399"/>
      <c r="I8413" s="303">
        <f>SUM(I8411:I8412)</f>
        <v>96563.83</v>
      </c>
    </row>
    <row r="8414" spans="3:9" ht="15" customHeight="1">
      <c r="C8414" s="1070"/>
      <c r="D8414" s="493"/>
      <c r="E8414" s="493"/>
      <c r="F8414" s="493"/>
      <c r="G8414" s="493"/>
      <c r="H8414" s="493"/>
      <c r="I8414" s="517"/>
    </row>
    <row r="8415" spans="3:9" ht="15" customHeight="1">
      <c r="C8415" s="1135" t="s">
        <v>2139</v>
      </c>
      <c r="D8415" s="492" t="s">
        <v>2140</v>
      </c>
      <c r="E8415" s="492"/>
      <c r="F8415" s="493"/>
      <c r="G8415" s="493"/>
      <c r="H8415" s="493"/>
      <c r="I8415" s="517"/>
    </row>
    <row r="8416" spans="3:9" ht="15" customHeight="1">
      <c r="C8416" s="574" t="s">
        <v>2141</v>
      </c>
      <c r="D8416" s="670" t="s">
        <v>2142</v>
      </c>
      <c r="E8416" s="675"/>
      <c r="F8416" s="1136"/>
      <c r="G8416" s="1136"/>
      <c r="H8416" s="1137"/>
      <c r="I8416" s="188">
        <f>ROUNDDOWN(I8432,-2)</f>
        <v>100000</v>
      </c>
    </row>
    <row r="8417" spans="3:9" ht="15" customHeight="1">
      <c r="C8417" s="189" t="s">
        <v>65</v>
      </c>
      <c r="D8417" s="190" t="s">
        <v>66</v>
      </c>
      <c r="E8417" s="190"/>
      <c r="F8417" s="190" t="s">
        <v>669</v>
      </c>
      <c r="G8417" s="190" t="s">
        <v>67</v>
      </c>
      <c r="H8417" s="190" t="s">
        <v>670</v>
      </c>
      <c r="I8417" s="482" t="s">
        <v>671</v>
      </c>
    </row>
    <row r="8418" spans="3:9" ht="15" customHeight="1">
      <c r="C8418" s="193" t="s">
        <v>69</v>
      </c>
      <c r="D8418" s="194" t="s">
        <v>672</v>
      </c>
      <c r="E8418" s="194"/>
      <c r="F8418" s="717"/>
      <c r="G8418" s="717"/>
      <c r="H8418" s="717"/>
      <c r="I8418" s="591"/>
    </row>
    <row r="8419" spans="3:9" ht="15" customHeight="1">
      <c r="C8419" s="199">
        <v>1</v>
      </c>
      <c r="D8419" s="195" t="s">
        <v>8</v>
      </c>
      <c r="E8419" s="195"/>
      <c r="F8419" s="200" t="s">
        <v>10</v>
      </c>
      <c r="G8419" s="618">
        <v>6.6699999999999995E-2</v>
      </c>
      <c r="H8419" s="62">
        <v>176000</v>
      </c>
      <c r="I8419" s="203">
        <f t="shared" ref="I8419:I8422" si="86">G8419*H8419</f>
        <v>11739.199999999999</v>
      </c>
    </row>
    <row r="8420" spans="3:9" ht="15" customHeight="1">
      <c r="C8420" s="199">
        <v>2</v>
      </c>
      <c r="D8420" s="195" t="s">
        <v>404</v>
      </c>
      <c r="E8420" s="195"/>
      <c r="F8420" s="200" t="s">
        <v>10</v>
      </c>
      <c r="G8420" s="618">
        <v>6.6699999999999995E-2</v>
      </c>
      <c r="H8420" s="62">
        <v>186000</v>
      </c>
      <c r="I8420" s="203">
        <f t="shared" si="86"/>
        <v>12406.199999999999</v>
      </c>
    </row>
    <row r="8421" spans="3:9" ht="15" customHeight="1">
      <c r="C8421" s="199">
        <v>3</v>
      </c>
      <c r="D8421" s="195" t="s">
        <v>119</v>
      </c>
      <c r="E8421" s="195"/>
      <c r="F8421" s="200" t="s">
        <v>10</v>
      </c>
      <c r="G8421" s="618">
        <v>6.7000000000000002E-3</v>
      </c>
      <c r="H8421" s="62">
        <v>196000</v>
      </c>
      <c r="I8421" s="203">
        <f t="shared" si="86"/>
        <v>1313.2</v>
      </c>
    </row>
    <row r="8422" spans="3:9" ht="15" customHeight="1">
      <c r="C8422" s="199">
        <v>4</v>
      </c>
      <c r="D8422" s="195" t="s">
        <v>31</v>
      </c>
      <c r="E8422" s="195"/>
      <c r="F8422" s="200" t="s">
        <v>10</v>
      </c>
      <c r="G8422" s="618">
        <v>2.2000000000000001E-3</v>
      </c>
      <c r="H8422" s="62">
        <v>206000</v>
      </c>
      <c r="I8422" s="203">
        <f t="shared" si="86"/>
        <v>453.20000000000005</v>
      </c>
    </row>
    <row r="8423" spans="3:9" ht="15" customHeight="1">
      <c r="C8423" s="204" t="s">
        <v>708</v>
      </c>
      <c r="D8423" s="215"/>
      <c r="E8423" s="215"/>
      <c r="F8423" s="216"/>
      <c r="G8423" s="681"/>
      <c r="H8423" s="1117"/>
      <c r="I8423" s="208">
        <f>SUM(I8419:I8422)</f>
        <v>25911.8</v>
      </c>
    </row>
    <row r="8424" spans="3:9" ht="15" customHeight="1">
      <c r="C8424" s="193" t="s">
        <v>72</v>
      </c>
      <c r="D8424" s="194" t="s">
        <v>73</v>
      </c>
      <c r="E8424" s="194"/>
      <c r="F8424" s="196"/>
      <c r="G8424" s="196"/>
      <c r="H8424" s="196"/>
      <c r="I8424" s="464"/>
    </row>
    <row r="8425" spans="3:9" ht="15" customHeight="1">
      <c r="C8425" s="199">
        <v>2</v>
      </c>
      <c r="D8425" s="195" t="s">
        <v>2143</v>
      </c>
      <c r="E8425" s="195"/>
      <c r="F8425" s="200" t="s">
        <v>120</v>
      </c>
      <c r="G8425" s="326">
        <v>0.1</v>
      </c>
      <c r="H8425" s="202">
        <f>BAHAN!G81</f>
        <v>133140</v>
      </c>
      <c r="I8425" s="203">
        <f t="shared" ref="I8425:I8426" si="87">G8425*H8425</f>
        <v>13314</v>
      </c>
    </row>
    <row r="8426" spans="3:9" ht="15" customHeight="1">
      <c r="C8426" s="199">
        <v>3</v>
      </c>
      <c r="D8426" s="195" t="s">
        <v>2144</v>
      </c>
      <c r="E8426" s="195"/>
      <c r="F8426" s="200" t="s">
        <v>120</v>
      </c>
      <c r="G8426" s="326">
        <v>0.26</v>
      </c>
      <c r="H8426" s="202">
        <f>BAHAN!G85</f>
        <v>198920</v>
      </c>
      <c r="I8426" s="203">
        <f t="shared" si="87"/>
        <v>51719.200000000004</v>
      </c>
    </row>
    <row r="8427" spans="3:9" ht="15" customHeight="1">
      <c r="C8427" s="204" t="s">
        <v>85</v>
      </c>
      <c r="D8427" s="215"/>
      <c r="E8427" s="215"/>
      <c r="F8427" s="216"/>
      <c r="G8427" s="216"/>
      <c r="H8427" s="466"/>
      <c r="I8427" s="208">
        <f>SUM(I8425:I8426)</f>
        <v>65033.200000000004</v>
      </c>
    </row>
    <row r="8428" spans="3:9" ht="15" customHeight="1">
      <c r="C8428" s="193" t="s">
        <v>86</v>
      </c>
      <c r="D8428" s="194" t="s">
        <v>87</v>
      </c>
      <c r="E8428" s="194"/>
      <c r="F8428" s="196"/>
      <c r="G8428" s="196"/>
      <c r="H8428" s="196"/>
      <c r="I8428" s="464"/>
    </row>
    <row r="8429" spans="3:9" ht="15" customHeight="1">
      <c r="C8429" s="204" t="s">
        <v>88</v>
      </c>
      <c r="D8429" s="215"/>
      <c r="E8429" s="215"/>
      <c r="F8429" s="216"/>
      <c r="G8429" s="216"/>
      <c r="H8429" s="466"/>
      <c r="I8429" s="467">
        <v>0</v>
      </c>
    </row>
    <row r="8430" spans="3:9" ht="15" customHeight="1">
      <c r="C8430" s="220" t="s">
        <v>89</v>
      </c>
      <c r="D8430" s="221" t="s">
        <v>90</v>
      </c>
      <c r="E8430" s="682"/>
      <c r="F8430" s="222"/>
      <c r="G8430" s="222"/>
      <c r="H8430" s="776"/>
      <c r="I8430" s="777">
        <f>I8429+I8427+I8423</f>
        <v>90945</v>
      </c>
    </row>
    <row r="8431" spans="3:9" ht="15" customHeight="1">
      <c r="C8431" s="227" t="s">
        <v>91</v>
      </c>
      <c r="D8431" s="228" t="s">
        <v>977</v>
      </c>
      <c r="E8431" s="684"/>
      <c r="F8431" s="229"/>
      <c r="G8431" s="313"/>
      <c r="H8431" s="226">
        <f>$M$3</f>
        <v>0.1</v>
      </c>
      <c r="I8431" s="224">
        <f>I8430*H8431</f>
        <v>9094.5</v>
      </c>
    </row>
    <row r="8432" spans="3:9" ht="15" customHeight="1">
      <c r="C8432" s="316" t="s">
        <v>93</v>
      </c>
      <c r="D8432" s="317" t="s">
        <v>94</v>
      </c>
      <c r="E8432" s="323"/>
      <c r="F8432" s="244"/>
      <c r="G8432" s="244"/>
      <c r="H8432" s="399"/>
      <c r="I8432" s="303">
        <f>SUM(I8430:I8431)</f>
        <v>100039.5</v>
      </c>
    </row>
    <row r="8433" spans="3:9" ht="15" customHeight="1">
      <c r="C8433" s="1070"/>
      <c r="D8433" s="493"/>
      <c r="E8433" s="493"/>
      <c r="F8433" s="493"/>
      <c r="G8433" s="493"/>
      <c r="H8433" s="493"/>
      <c r="I8433" s="517"/>
    </row>
    <row r="8434" spans="3:9" ht="15" customHeight="1">
      <c r="C8434" s="184" t="s">
        <v>2145</v>
      </c>
      <c r="D8434" s="1317" t="s">
        <v>2146</v>
      </c>
      <c r="E8434" s="1318"/>
      <c r="F8434" s="1318"/>
      <c r="G8434" s="1318"/>
      <c r="H8434" s="1319"/>
      <c r="I8434" s="188">
        <f>ROUNDDOWN(I8450,-2)</f>
        <v>136400</v>
      </c>
    </row>
    <row r="8435" spans="3:9" ht="15" customHeight="1">
      <c r="C8435" s="189" t="s">
        <v>65</v>
      </c>
      <c r="D8435" s="257" t="s">
        <v>66</v>
      </c>
      <c r="E8435" s="352"/>
      <c r="F8435" s="293" t="s">
        <v>669</v>
      </c>
      <c r="G8435" s="294" t="s">
        <v>67</v>
      </c>
      <c r="H8435" s="562" t="s">
        <v>670</v>
      </c>
      <c r="I8435" s="563" t="s">
        <v>671</v>
      </c>
    </row>
    <row r="8436" spans="3:9" ht="15" customHeight="1">
      <c r="C8436" s="193" t="s">
        <v>69</v>
      </c>
      <c r="D8436" s="194" t="s">
        <v>672</v>
      </c>
      <c r="E8436" s="1138"/>
      <c r="F8436" s="940"/>
      <c r="G8436" s="940"/>
      <c r="H8436" s="940"/>
      <c r="I8436" s="591"/>
    </row>
    <row r="8437" spans="3:9" ht="15" customHeight="1">
      <c r="C8437" s="199">
        <v>1</v>
      </c>
      <c r="D8437" s="195" t="s">
        <v>8</v>
      </c>
      <c r="E8437" s="195"/>
      <c r="F8437" s="200" t="s">
        <v>10</v>
      </c>
      <c r="G8437" s="618">
        <v>7.6899999999999996E-2</v>
      </c>
      <c r="H8437" s="62">
        <v>176000</v>
      </c>
      <c r="I8437" s="203">
        <f t="shared" ref="I8437:I8440" si="88">G8437*H8437</f>
        <v>13534.4</v>
      </c>
    </row>
    <row r="8438" spans="3:9" ht="15" customHeight="1">
      <c r="C8438" s="199">
        <v>2</v>
      </c>
      <c r="D8438" s="195" t="s">
        <v>404</v>
      </c>
      <c r="E8438" s="195"/>
      <c r="F8438" s="200" t="s">
        <v>10</v>
      </c>
      <c r="G8438" s="618">
        <v>7.6899999999999996E-2</v>
      </c>
      <c r="H8438" s="62">
        <v>186000</v>
      </c>
      <c r="I8438" s="203">
        <f t="shared" si="88"/>
        <v>14303.4</v>
      </c>
    </row>
    <row r="8439" spans="3:9" ht="15" customHeight="1">
      <c r="C8439" s="199">
        <v>3</v>
      </c>
      <c r="D8439" s="195" t="s">
        <v>119</v>
      </c>
      <c r="E8439" s="195"/>
      <c r="F8439" s="200" t="s">
        <v>10</v>
      </c>
      <c r="G8439" s="618">
        <v>7.7000000000000002E-3</v>
      </c>
      <c r="H8439" s="62">
        <v>196000</v>
      </c>
      <c r="I8439" s="203">
        <f t="shared" si="88"/>
        <v>1509.2</v>
      </c>
    </row>
    <row r="8440" spans="3:9" ht="15" customHeight="1">
      <c r="C8440" s="199">
        <v>4</v>
      </c>
      <c r="D8440" s="195" t="s">
        <v>31</v>
      </c>
      <c r="E8440" s="195"/>
      <c r="F8440" s="200" t="s">
        <v>10</v>
      </c>
      <c r="G8440" s="618">
        <v>2.5999999999999999E-3</v>
      </c>
      <c r="H8440" s="62">
        <v>206000</v>
      </c>
      <c r="I8440" s="203">
        <f t="shared" si="88"/>
        <v>535.6</v>
      </c>
    </row>
    <row r="8441" spans="3:9" ht="15" customHeight="1">
      <c r="C8441" s="204" t="s">
        <v>708</v>
      </c>
      <c r="D8441" s="215"/>
      <c r="E8441" s="215"/>
      <c r="F8441" s="216"/>
      <c r="G8441" s="681"/>
      <c r="H8441" s="1117"/>
      <c r="I8441" s="208">
        <f>SUM(I8437:I8440)</f>
        <v>29882.6</v>
      </c>
    </row>
    <row r="8442" spans="3:9" ht="15" customHeight="1">
      <c r="C8442" s="193" t="s">
        <v>72</v>
      </c>
      <c r="D8442" s="194" t="s">
        <v>73</v>
      </c>
      <c r="E8442" s="194"/>
      <c r="F8442" s="196"/>
      <c r="G8442" s="196"/>
      <c r="H8442" s="196"/>
      <c r="I8442" s="464"/>
    </row>
    <row r="8443" spans="3:9" ht="15" customHeight="1">
      <c r="C8443" s="199">
        <v>1</v>
      </c>
      <c r="D8443" s="195" t="s">
        <v>2147</v>
      </c>
      <c r="E8443" s="195"/>
      <c r="F8443" s="200" t="s">
        <v>120</v>
      </c>
      <c r="G8443" s="326">
        <v>0.1</v>
      </c>
      <c r="H8443" s="202">
        <f>BAHAN!G81</f>
        <v>133140</v>
      </c>
      <c r="I8443" s="203">
        <f t="shared" ref="I8443:I8444" si="89">G8443*H8443</f>
        <v>13314</v>
      </c>
    </row>
    <row r="8444" spans="3:9" ht="15" customHeight="1">
      <c r="C8444" s="199">
        <v>2</v>
      </c>
      <c r="D8444" s="195" t="s">
        <v>2148</v>
      </c>
      <c r="E8444" s="195"/>
      <c r="F8444" s="200" t="s">
        <v>120</v>
      </c>
      <c r="G8444" s="326">
        <v>0.26</v>
      </c>
      <c r="H8444" s="202">
        <f>BAHAN!G86</f>
        <v>310800</v>
      </c>
      <c r="I8444" s="203">
        <f t="shared" si="89"/>
        <v>80808</v>
      </c>
    </row>
    <row r="8445" spans="3:9" ht="15" customHeight="1">
      <c r="C8445" s="204" t="s">
        <v>85</v>
      </c>
      <c r="D8445" s="215"/>
      <c r="E8445" s="215"/>
      <c r="F8445" s="216"/>
      <c r="G8445" s="216"/>
      <c r="H8445" s="466"/>
      <c r="I8445" s="208">
        <f>SUM(I8443:I8444)</f>
        <v>94122</v>
      </c>
    </row>
    <row r="8446" spans="3:9" ht="15" customHeight="1">
      <c r="C8446" s="193" t="s">
        <v>86</v>
      </c>
      <c r="D8446" s="194" t="s">
        <v>87</v>
      </c>
      <c r="E8446" s="194"/>
      <c r="F8446" s="196"/>
      <c r="G8446" s="196"/>
      <c r="H8446" s="196"/>
      <c r="I8446" s="464"/>
    </row>
    <row r="8447" spans="3:9" ht="15" customHeight="1">
      <c r="C8447" s="204" t="s">
        <v>88</v>
      </c>
      <c r="D8447" s="215"/>
      <c r="E8447" s="215"/>
      <c r="F8447" s="216"/>
      <c r="G8447" s="216"/>
      <c r="H8447" s="466"/>
      <c r="I8447" s="467">
        <v>0</v>
      </c>
    </row>
    <row r="8448" spans="3:9" ht="15" customHeight="1">
      <c r="C8448" s="220" t="s">
        <v>89</v>
      </c>
      <c r="D8448" s="221" t="s">
        <v>90</v>
      </c>
      <c r="E8448" s="682"/>
      <c r="F8448" s="222"/>
      <c r="G8448" s="222"/>
      <c r="H8448" s="776"/>
      <c r="I8448" s="777">
        <f>I8447+I8445+I8441</f>
        <v>124004.6</v>
      </c>
    </row>
    <row r="8449" spans="3:9" ht="15" customHeight="1">
      <c r="C8449" s="227" t="s">
        <v>91</v>
      </c>
      <c r="D8449" s="228" t="s">
        <v>977</v>
      </c>
      <c r="E8449" s="684"/>
      <c r="F8449" s="229"/>
      <c r="G8449" s="313"/>
      <c r="H8449" s="226">
        <f>$M$3</f>
        <v>0.1</v>
      </c>
      <c r="I8449" s="224">
        <f>I8448*H8449</f>
        <v>12400.460000000001</v>
      </c>
    </row>
    <row r="8450" spans="3:9" ht="15" customHeight="1">
      <c r="C8450" s="316" t="s">
        <v>93</v>
      </c>
      <c r="D8450" s="317" t="s">
        <v>94</v>
      </c>
      <c r="E8450" s="323"/>
      <c r="F8450" s="244"/>
      <c r="G8450" s="244"/>
      <c r="H8450" s="399"/>
      <c r="I8450" s="303">
        <f>SUM(I8448:I8449)</f>
        <v>136405.06</v>
      </c>
    </row>
    <row r="8451" spans="3:9" ht="15" customHeight="1">
      <c r="C8451" s="1070"/>
      <c r="D8451" s="493"/>
      <c r="E8451" s="493"/>
      <c r="F8451" s="493"/>
      <c r="G8451" s="493"/>
      <c r="H8451" s="493"/>
      <c r="I8451" s="1107"/>
    </row>
    <row r="8452" spans="3:9" ht="15" customHeight="1">
      <c r="C8452" s="292" t="s">
        <v>2149</v>
      </c>
      <c r="D8452" s="492" t="s">
        <v>2150</v>
      </c>
      <c r="E8452" s="492"/>
      <c r="F8452" s="493"/>
      <c r="G8452" s="493"/>
      <c r="H8452" s="493"/>
      <c r="I8452" s="1107"/>
    </row>
    <row r="8453" spans="3:9" ht="15" customHeight="1">
      <c r="C8453" s="184" t="s">
        <v>2151</v>
      </c>
      <c r="D8453" s="1109" t="s">
        <v>2152</v>
      </c>
      <c r="E8453" s="1109"/>
      <c r="F8453" s="668"/>
      <c r="G8453" s="668"/>
      <c r="H8453" s="669"/>
      <c r="I8453" s="188">
        <f>ROUNDDOWN(I8469,-2)</f>
        <v>78300</v>
      </c>
    </row>
    <row r="8454" spans="3:9" ht="15" customHeight="1">
      <c r="C8454" s="189" t="s">
        <v>65</v>
      </c>
      <c r="D8454" s="190" t="s">
        <v>66</v>
      </c>
      <c r="E8454" s="190"/>
      <c r="F8454" s="190" t="s">
        <v>669</v>
      </c>
      <c r="G8454" s="190" t="s">
        <v>67</v>
      </c>
      <c r="H8454" s="190" t="s">
        <v>670</v>
      </c>
      <c r="I8454" s="482" t="s">
        <v>671</v>
      </c>
    </row>
    <row r="8455" spans="3:9" ht="15" customHeight="1">
      <c r="C8455" s="193" t="s">
        <v>69</v>
      </c>
      <c r="D8455" s="194" t="s">
        <v>672</v>
      </c>
      <c r="E8455" s="194"/>
      <c r="F8455" s="717"/>
      <c r="G8455" s="717"/>
      <c r="H8455" s="717"/>
      <c r="I8455" s="591"/>
    </row>
    <row r="8456" spans="3:9" ht="15" customHeight="1">
      <c r="C8456" s="199">
        <v>1</v>
      </c>
      <c r="D8456" s="195" t="s">
        <v>8</v>
      </c>
      <c r="E8456" s="195"/>
      <c r="F8456" s="200" t="s">
        <v>10</v>
      </c>
      <c r="G8456" s="201">
        <v>0.05</v>
      </c>
      <c r="H8456" s="62">
        <v>176000</v>
      </c>
      <c r="I8456" s="203">
        <f t="shared" ref="I8456:I8459" si="90">G8456*H8456</f>
        <v>8800</v>
      </c>
    </row>
    <row r="8457" spans="3:9" ht="15" customHeight="1">
      <c r="C8457" s="199">
        <v>2</v>
      </c>
      <c r="D8457" s="195" t="s">
        <v>404</v>
      </c>
      <c r="E8457" s="195"/>
      <c r="F8457" s="200" t="s">
        <v>10</v>
      </c>
      <c r="G8457" s="201">
        <v>0.05</v>
      </c>
      <c r="H8457" s="62">
        <v>186000</v>
      </c>
      <c r="I8457" s="203">
        <f t="shared" si="90"/>
        <v>9300</v>
      </c>
    </row>
    <row r="8458" spans="3:9" ht="15" customHeight="1">
      <c r="C8458" s="199">
        <v>3</v>
      </c>
      <c r="D8458" s="195" t="s">
        <v>119</v>
      </c>
      <c r="E8458" s="195"/>
      <c r="F8458" s="200" t="s">
        <v>10</v>
      </c>
      <c r="G8458" s="201">
        <v>5.0000000000000001E-3</v>
      </c>
      <c r="H8458" s="62">
        <v>196000</v>
      </c>
      <c r="I8458" s="203">
        <f t="shared" si="90"/>
        <v>980</v>
      </c>
    </row>
    <row r="8459" spans="3:9" ht="15" customHeight="1">
      <c r="C8459" s="199">
        <v>4</v>
      </c>
      <c r="D8459" s="195" t="s">
        <v>31</v>
      </c>
      <c r="E8459" s="195"/>
      <c r="F8459" s="200" t="s">
        <v>10</v>
      </c>
      <c r="G8459" s="201">
        <v>1.6999999999999999E-3</v>
      </c>
      <c r="H8459" s="62">
        <v>206000</v>
      </c>
      <c r="I8459" s="203">
        <f t="shared" si="90"/>
        <v>350.2</v>
      </c>
    </row>
    <row r="8460" spans="3:9" ht="15" customHeight="1">
      <c r="C8460" s="204" t="s">
        <v>708</v>
      </c>
      <c r="D8460" s="215"/>
      <c r="E8460" s="215"/>
      <c r="F8460" s="216"/>
      <c r="G8460" s="681"/>
      <c r="H8460" s="1117"/>
      <c r="I8460" s="208">
        <f>SUM(I8456:I8459)</f>
        <v>19430.2</v>
      </c>
    </row>
    <row r="8461" spans="3:9" ht="15" customHeight="1">
      <c r="C8461" s="193" t="s">
        <v>72</v>
      </c>
      <c r="D8461" s="194" t="s">
        <v>73</v>
      </c>
      <c r="E8461" s="194"/>
      <c r="F8461" s="196"/>
      <c r="G8461" s="196"/>
      <c r="H8461" s="196"/>
      <c r="I8461" s="464"/>
    </row>
    <row r="8462" spans="3:9" ht="15" customHeight="1">
      <c r="C8462" s="199">
        <v>1</v>
      </c>
      <c r="D8462" s="195" t="s">
        <v>2143</v>
      </c>
      <c r="E8462" s="195"/>
      <c r="F8462" s="200" t="s">
        <v>120</v>
      </c>
      <c r="G8462" s="326">
        <v>0.12</v>
      </c>
      <c r="H8462" s="202">
        <f>BAHAN!G81</f>
        <v>133140</v>
      </c>
      <c r="I8462" s="203">
        <f t="shared" ref="I8462:I8463" si="91">G8462*H8462</f>
        <v>15976.8</v>
      </c>
    </row>
    <row r="8463" spans="3:9" ht="15" customHeight="1">
      <c r="C8463" s="199">
        <v>2</v>
      </c>
      <c r="D8463" s="195" t="s">
        <v>2144</v>
      </c>
      <c r="E8463" s="195"/>
      <c r="F8463" s="200" t="s">
        <v>120</v>
      </c>
      <c r="G8463" s="326">
        <v>0.18</v>
      </c>
      <c r="H8463" s="202">
        <f>BAHAN!G85</f>
        <v>198920</v>
      </c>
      <c r="I8463" s="203">
        <f t="shared" si="91"/>
        <v>35805.599999999999</v>
      </c>
    </row>
    <row r="8464" spans="3:9" ht="15" customHeight="1">
      <c r="C8464" s="204" t="s">
        <v>85</v>
      </c>
      <c r="D8464" s="215"/>
      <c r="E8464" s="215"/>
      <c r="F8464" s="216"/>
      <c r="G8464" s="216"/>
      <c r="H8464" s="466"/>
      <c r="I8464" s="208">
        <f>SUM(I8462:I8463)</f>
        <v>51782.399999999994</v>
      </c>
    </row>
    <row r="8465" spans="3:9" ht="15" customHeight="1">
      <c r="C8465" s="193" t="s">
        <v>86</v>
      </c>
      <c r="D8465" s="194" t="s">
        <v>87</v>
      </c>
      <c r="E8465" s="194"/>
      <c r="F8465" s="196"/>
      <c r="G8465" s="196"/>
      <c r="H8465" s="196"/>
      <c r="I8465" s="464"/>
    </row>
    <row r="8466" spans="3:9" ht="15" customHeight="1">
      <c r="C8466" s="204" t="s">
        <v>88</v>
      </c>
      <c r="D8466" s="215"/>
      <c r="E8466" s="215"/>
      <c r="F8466" s="216"/>
      <c r="G8466" s="216"/>
      <c r="H8466" s="466"/>
      <c r="I8466" s="467">
        <v>0</v>
      </c>
    </row>
    <row r="8467" spans="3:9" ht="15" customHeight="1">
      <c r="C8467" s="220" t="s">
        <v>89</v>
      </c>
      <c r="D8467" s="221" t="s">
        <v>90</v>
      </c>
      <c r="E8467" s="682"/>
      <c r="F8467" s="222"/>
      <c r="G8467" s="222"/>
      <c r="H8467" s="776"/>
      <c r="I8467" s="777">
        <f>I8466+I8464+I8460</f>
        <v>71212.599999999991</v>
      </c>
    </row>
    <row r="8468" spans="3:9" ht="15" customHeight="1">
      <c r="C8468" s="227" t="s">
        <v>91</v>
      </c>
      <c r="D8468" s="228" t="s">
        <v>977</v>
      </c>
      <c r="E8468" s="684"/>
      <c r="F8468" s="229"/>
      <c r="G8468" s="313"/>
      <c r="H8468" s="226">
        <f>$M$3</f>
        <v>0.1</v>
      </c>
      <c r="I8468" s="224">
        <f>I8467*H8468</f>
        <v>7121.2599999999993</v>
      </c>
    </row>
    <row r="8469" spans="3:9" ht="15" customHeight="1">
      <c r="C8469" s="316" t="s">
        <v>93</v>
      </c>
      <c r="D8469" s="317" t="s">
        <v>94</v>
      </c>
      <c r="E8469" s="323"/>
      <c r="F8469" s="244"/>
      <c r="G8469" s="244"/>
      <c r="H8469" s="399"/>
      <c r="I8469" s="303">
        <f>SUM(I8467:I8468)</f>
        <v>78333.859999999986</v>
      </c>
    </row>
    <row r="8470" spans="3:9" ht="15" customHeight="1">
      <c r="C8470" s="1071"/>
      <c r="D8470" s="555"/>
      <c r="E8470" s="555"/>
      <c r="F8470" s="555"/>
      <c r="G8470" s="555"/>
      <c r="H8470" s="555"/>
      <c r="I8470" s="556"/>
    </row>
    <row r="8471" spans="3:9" ht="15" customHeight="1">
      <c r="C8471" s="184" t="s">
        <v>2153</v>
      </c>
      <c r="D8471" s="1108" t="s">
        <v>2154</v>
      </c>
      <c r="E8471" s="1109"/>
      <c r="F8471" s="668"/>
      <c r="G8471" s="668"/>
      <c r="H8471" s="669"/>
      <c r="I8471" s="188">
        <f>ROUNDDOWN(I8487,-2)</f>
        <v>100400</v>
      </c>
    </row>
    <row r="8472" spans="3:9" ht="15" customHeight="1">
      <c r="C8472" s="189" t="s">
        <v>65</v>
      </c>
      <c r="D8472" s="190" t="s">
        <v>66</v>
      </c>
      <c r="E8472" s="190"/>
      <c r="F8472" s="190" t="s">
        <v>669</v>
      </c>
      <c r="G8472" s="190" t="s">
        <v>67</v>
      </c>
      <c r="H8472" s="190" t="s">
        <v>670</v>
      </c>
      <c r="I8472" s="482" t="s">
        <v>671</v>
      </c>
    </row>
    <row r="8473" spans="3:9" ht="15" customHeight="1">
      <c r="C8473" s="193" t="s">
        <v>69</v>
      </c>
      <c r="D8473" s="194" t="s">
        <v>672</v>
      </c>
      <c r="E8473" s="194"/>
      <c r="F8473" s="717"/>
      <c r="G8473" s="717"/>
      <c r="H8473" s="717"/>
      <c r="I8473" s="591"/>
    </row>
    <row r="8474" spans="3:9" ht="15" customHeight="1">
      <c r="C8474" s="199">
        <v>1</v>
      </c>
      <c r="D8474" s="195" t="s">
        <v>8</v>
      </c>
      <c r="E8474" s="195"/>
      <c r="F8474" s="200" t="s">
        <v>10</v>
      </c>
      <c r="G8474" s="201">
        <v>0.05</v>
      </c>
      <c r="H8474" s="62">
        <v>176000</v>
      </c>
      <c r="I8474" s="203">
        <f t="shared" ref="I8474:I8477" si="92">G8474*H8474</f>
        <v>8800</v>
      </c>
    </row>
    <row r="8475" spans="3:9" ht="15" customHeight="1">
      <c r="C8475" s="199">
        <v>2</v>
      </c>
      <c r="D8475" s="195" t="s">
        <v>404</v>
      </c>
      <c r="E8475" s="195"/>
      <c r="F8475" s="200" t="s">
        <v>10</v>
      </c>
      <c r="G8475" s="201">
        <v>0.05</v>
      </c>
      <c r="H8475" s="62">
        <v>186000</v>
      </c>
      <c r="I8475" s="203">
        <f t="shared" si="92"/>
        <v>9300</v>
      </c>
    </row>
    <row r="8476" spans="3:9" ht="15" customHeight="1">
      <c r="C8476" s="199">
        <v>3</v>
      </c>
      <c r="D8476" s="195" t="s">
        <v>119</v>
      </c>
      <c r="E8476" s="195"/>
      <c r="F8476" s="200" t="s">
        <v>10</v>
      </c>
      <c r="G8476" s="201">
        <v>5.0000000000000001E-3</v>
      </c>
      <c r="H8476" s="62">
        <v>196000</v>
      </c>
      <c r="I8476" s="203">
        <f t="shared" si="92"/>
        <v>980</v>
      </c>
    </row>
    <row r="8477" spans="3:9" ht="15" customHeight="1">
      <c r="C8477" s="199">
        <v>4</v>
      </c>
      <c r="D8477" s="195" t="s">
        <v>31</v>
      </c>
      <c r="E8477" s="195"/>
      <c r="F8477" s="200" t="s">
        <v>10</v>
      </c>
      <c r="G8477" s="201">
        <v>1.6999999999999999E-3</v>
      </c>
      <c r="H8477" s="62">
        <v>206000</v>
      </c>
      <c r="I8477" s="203">
        <f t="shared" si="92"/>
        <v>350.2</v>
      </c>
    </row>
    <row r="8478" spans="3:9" ht="15" customHeight="1">
      <c r="C8478" s="204" t="s">
        <v>708</v>
      </c>
      <c r="D8478" s="215"/>
      <c r="E8478" s="215"/>
      <c r="F8478" s="216"/>
      <c r="G8478" s="681"/>
      <c r="H8478" s="1117"/>
      <c r="I8478" s="208">
        <f>SUM(I8474:I8477)</f>
        <v>19430.2</v>
      </c>
    </row>
    <row r="8479" spans="3:9" ht="15" customHeight="1">
      <c r="C8479" s="193" t="s">
        <v>72</v>
      </c>
      <c r="D8479" s="194" t="s">
        <v>73</v>
      </c>
      <c r="E8479" s="194"/>
      <c r="F8479" s="196"/>
      <c r="G8479" s="196"/>
      <c r="H8479" s="196"/>
      <c r="I8479" s="464"/>
    </row>
    <row r="8480" spans="3:9" ht="15" customHeight="1">
      <c r="C8480" s="199">
        <v>1</v>
      </c>
      <c r="D8480" s="195" t="s">
        <v>2147</v>
      </c>
      <c r="E8480" s="195"/>
      <c r="F8480" s="200" t="s">
        <v>120</v>
      </c>
      <c r="G8480" s="326">
        <v>0.12</v>
      </c>
      <c r="H8480" s="202">
        <f>BAHAN!G81</f>
        <v>133140</v>
      </c>
      <c r="I8480" s="203">
        <f t="shared" ref="I8480:I8481" si="93">G8480*H8480</f>
        <v>15976.8</v>
      </c>
    </row>
    <row r="8481" spans="3:9" ht="15" customHeight="1">
      <c r="C8481" s="199">
        <v>2</v>
      </c>
      <c r="D8481" s="195" t="s">
        <v>2148</v>
      </c>
      <c r="E8481" s="195"/>
      <c r="F8481" s="200" t="s">
        <v>120</v>
      </c>
      <c r="G8481" s="326">
        <v>0.18</v>
      </c>
      <c r="H8481" s="202">
        <f>BAHAN!G86</f>
        <v>310800</v>
      </c>
      <c r="I8481" s="203">
        <f t="shared" si="93"/>
        <v>55944</v>
      </c>
    </row>
    <row r="8482" spans="3:9" ht="15" customHeight="1">
      <c r="C8482" s="204" t="s">
        <v>85</v>
      </c>
      <c r="D8482" s="215"/>
      <c r="E8482" s="215"/>
      <c r="F8482" s="216"/>
      <c r="G8482" s="216"/>
      <c r="H8482" s="466"/>
      <c r="I8482" s="208">
        <f>SUM(I8480:I8481)</f>
        <v>71920.800000000003</v>
      </c>
    </row>
    <row r="8483" spans="3:9" ht="15" customHeight="1">
      <c r="C8483" s="193" t="s">
        <v>86</v>
      </c>
      <c r="D8483" s="194" t="s">
        <v>87</v>
      </c>
      <c r="E8483" s="194"/>
      <c r="F8483" s="196"/>
      <c r="G8483" s="196"/>
      <c r="H8483" s="196"/>
      <c r="I8483" s="464"/>
    </row>
    <row r="8484" spans="3:9" ht="15" customHeight="1">
      <c r="C8484" s="204" t="s">
        <v>88</v>
      </c>
      <c r="D8484" s="215"/>
      <c r="E8484" s="215"/>
      <c r="F8484" s="216"/>
      <c r="G8484" s="216"/>
      <c r="H8484" s="466"/>
      <c r="I8484" s="467">
        <v>0</v>
      </c>
    </row>
    <row r="8485" spans="3:9" ht="15" customHeight="1">
      <c r="C8485" s="227" t="s">
        <v>89</v>
      </c>
      <c r="D8485" s="228" t="s">
        <v>90</v>
      </c>
      <c r="E8485" s="684"/>
      <c r="F8485" s="229"/>
      <c r="G8485" s="229"/>
      <c r="H8485" s="776"/>
      <c r="I8485" s="777">
        <f>I8484+I8482+I8478</f>
        <v>91351</v>
      </c>
    </row>
    <row r="8486" spans="3:9" ht="15" customHeight="1">
      <c r="C8486" s="690" t="s">
        <v>91</v>
      </c>
      <c r="D8486" s="691" t="s">
        <v>977</v>
      </c>
      <c r="E8486" s="692"/>
      <c r="F8486" s="693"/>
      <c r="G8486" s="694"/>
      <c r="H8486" s="226">
        <f>$M$3</f>
        <v>0.1</v>
      </c>
      <c r="I8486" s="224">
        <f>I8485*H8486</f>
        <v>9135.1</v>
      </c>
    </row>
    <row r="8487" spans="3:9" ht="15" customHeight="1">
      <c r="C8487" s="329" t="s">
        <v>93</v>
      </c>
      <c r="D8487" s="330" t="s">
        <v>94</v>
      </c>
      <c r="E8487" s="688"/>
      <c r="F8487" s="247"/>
      <c r="G8487" s="247"/>
      <c r="H8487" s="399"/>
      <c r="I8487" s="303">
        <f>SUM(I8485:I8486)</f>
        <v>100486.1</v>
      </c>
    </row>
    <row r="8488" spans="3:9" ht="15" customHeight="1">
      <c r="C8488" s="943"/>
      <c r="D8488" s="581"/>
      <c r="E8488" s="581"/>
      <c r="F8488" s="581"/>
      <c r="G8488" s="581"/>
      <c r="H8488" s="581"/>
      <c r="I8488" s="582"/>
    </row>
    <row r="8489" spans="3:9" ht="15" customHeight="1">
      <c r="C8489" s="184" t="s">
        <v>2155</v>
      </c>
      <c r="D8489" s="1108" t="s">
        <v>2156</v>
      </c>
      <c r="E8489" s="1109"/>
      <c r="F8489" s="668"/>
      <c r="G8489" s="668"/>
      <c r="H8489" s="669"/>
      <c r="I8489" s="188">
        <f>ROUNDDOWN(I8506,-2)</f>
        <v>143900</v>
      </c>
    </row>
    <row r="8490" spans="3:9" ht="15" customHeight="1">
      <c r="C8490" s="189" t="s">
        <v>65</v>
      </c>
      <c r="D8490" s="190" t="s">
        <v>66</v>
      </c>
      <c r="E8490" s="190"/>
      <c r="F8490" s="190" t="s">
        <v>669</v>
      </c>
      <c r="G8490" s="190" t="s">
        <v>67</v>
      </c>
      <c r="H8490" s="190" t="s">
        <v>670</v>
      </c>
      <c r="I8490" s="482" t="s">
        <v>671</v>
      </c>
    </row>
    <row r="8491" spans="3:9" ht="15" customHeight="1">
      <c r="C8491" s="193" t="s">
        <v>69</v>
      </c>
      <c r="D8491" s="194" t="s">
        <v>672</v>
      </c>
      <c r="E8491" s="194"/>
      <c r="F8491" s="717"/>
      <c r="G8491" s="717"/>
      <c r="H8491" s="717"/>
      <c r="I8491" s="591"/>
    </row>
    <row r="8492" spans="3:9" ht="15" customHeight="1">
      <c r="C8492" s="199">
        <v>1</v>
      </c>
      <c r="D8492" s="195" t="s">
        <v>8</v>
      </c>
      <c r="E8492" s="195"/>
      <c r="F8492" s="200" t="s">
        <v>10</v>
      </c>
      <c r="G8492" s="701">
        <v>0.15</v>
      </c>
      <c r="H8492" s="62">
        <v>176000</v>
      </c>
      <c r="I8492" s="203">
        <f>G8492*H8492</f>
        <v>26400</v>
      </c>
    </row>
    <row r="8493" spans="3:9" ht="15" customHeight="1">
      <c r="C8493" s="199">
        <v>2</v>
      </c>
      <c r="D8493" s="195" t="s">
        <v>404</v>
      </c>
      <c r="E8493" s="195"/>
      <c r="F8493" s="200" t="s">
        <v>10</v>
      </c>
      <c r="G8493" s="701">
        <v>1E-3</v>
      </c>
      <c r="H8493" s="62">
        <v>186000</v>
      </c>
      <c r="I8493" s="203">
        <f t="shared" ref="I8493:I8495" si="94">G8493*H8493</f>
        <v>186</v>
      </c>
    </row>
    <row r="8494" spans="3:9" ht="15" customHeight="1">
      <c r="C8494" s="199">
        <v>3</v>
      </c>
      <c r="D8494" s="195" t="s">
        <v>119</v>
      </c>
      <c r="E8494" s="195"/>
      <c r="F8494" s="200" t="s">
        <v>10</v>
      </c>
      <c r="G8494" s="701">
        <v>1E-4</v>
      </c>
      <c r="H8494" s="62">
        <v>196000</v>
      </c>
      <c r="I8494" s="203">
        <f t="shared" si="94"/>
        <v>19.600000000000001</v>
      </c>
    </row>
    <row r="8495" spans="3:9" ht="15" customHeight="1">
      <c r="C8495" s="199">
        <v>4</v>
      </c>
      <c r="D8495" s="195" t="s">
        <v>31</v>
      </c>
      <c r="E8495" s="195"/>
      <c r="F8495" s="200" t="s">
        <v>10</v>
      </c>
      <c r="G8495" s="701">
        <v>3.3000000000000003E-5</v>
      </c>
      <c r="H8495" s="62">
        <v>206000</v>
      </c>
      <c r="I8495" s="203">
        <f t="shared" si="94"/>
        <v>6.7980000000000009</v>
      </c>
    </row>
    <row r="8496" spans="3:9" ht="15" customHeight="1">
      <c r="C8496" s="204" t="s">
        <v>708</v>
      </c>
      <c r="D8496" s="215"/>
      <c r="E8496" s="215"/>
      <c r="F8496" s="216"/>
      <c r="G8496" s="681"/>
      <c r="H8496" s="1117"/>
      <c r="I8496" s="208">
        <f>SUM(I8492:I8495)</f>
        <v>26612.397999999997</v>
      </c>
    </row>
    <row r="8497" spans="3:9" ht="15" customHeight="1">
      <c r="C8497" s="193" t="s">
        <v>72</v>
      </c>
      <c r="D8497" s="194" t="s">
        <v>73</v>
      </c>
      <c r="E8497" s="194"/>
      <c r="F8497" s="196"/>
      <c r="G8497" s="196"/>
      <c r="H8497" s="196"/>
      <c r="I8497" s="464"/>
    </row>
    <row r="8498" spans="3:9" ht="15" customHeight="1">
      <c r="C8498" s="199">
        <v>1</v>
      </c>
      <c r="D8498" s="213" t="s">
        <v>2157</v>
      </c>
      <c r="E8498" s="213"/>
      <c r="F8498" s="416" t="s">
        <v>120</v>
      </c>
      <c r="G8498" s="326">
        <v>0.15</v>
      </c>
      <c r="H8498" s="202">
        <f>BAHAN!$G$148</f>
        <v>683800</v>
      </c>
      <c r="I8498" s="203">
        <f>G8498*H8498</f>
        <v>102570</v>
      </c>
    </row>
    <row r="8499" spans="3:9" ht="15" customHeight="1">
      <c r="C8499" s="199">
        <v>2</v>
      </c>
      <c r="D8499" s="213" t="s">
        <v>2128</v>
      </c>
      <c r="E8499" s="213"/>
      <c r="F8499" s="416" t="s">
        <v>664</v>
      </c>
      <c r="G8499" s="326">
        <v>0.1</v>
      </c>
      <c r="H8499" s="202">
        <f>BAHAN!$G$18</f>
        <v>13900</v>
      </c>
      <c r="I8499" s="203">
        <f t="shared" ref="I8499:I8500" si="95">G8499*H8499</f>
        <v>1390</v>
      </c>
    </row>
    <row r="8500" spans="3:9" ht="15" customHeight="1">
      <c r="C8500" s="199">
        <v>3</v>
      </c>
      <c r="D8500" s="213" t="s">
        <v>424</v>
      </c>
      <c r="E8500" s="213"/>
      <c r="F8500" s="416" t="s">
        <v>2158</v>
      </c>
      <c r="G8500" s="326">
        <v>0.25</v>
      </c>
      <c r="H8500" s="202">
        <f>BAHAN!$G$13</f>
        <v>1000</v>
      </c>
      <c r="I8500" s="203">
        <f t="shared" si="95"/>
        <v>250</v>
      </c>
    </row>
    <row r="8501" spans="3:9" ht="15" customHeight="1">
      <c r="C8501" s="204" t="s">
        <v>85</v>
      </c>
      <c r="D8501" s="215"/>
      <c r="E8501" s="215"/>
      <c r="F8501" s="216"/>
      <c r="G8501" s="216"/>
      <c r="H8501" s="466"/>
      <c r="I8501" s="208">
        <f>SUM(I8498:I8500)</f>
        <v>104210</v>
      </c>
    </row>
    <row r="8502" spans="3:9" ht="15" customHeight="1">
      <c r="C8502" s="193" t="s">
        <v>86</v>
      </c>
      <c r="D8502" s="194" t="s">
        <v>87</v>
      </c>
      <c r="E8502" s="194"/>
      <c r="F8502" s="196"/>
      <c r="G8502" s="196"/>
      <c r="H8502" s="196"/>
      <c r="I8502" s="464"/>
    </row>
    <row r="8503" spans="3:9" ht="15" customHeight="1">
      <c r="C8503" s="204" t="s">
        <v>88</v>
      </c>
      <c r="D8503" s="215"/>
      <c r="E8503" s="215"/>
      <c r="F8503" s="216"/>
      <c r="G8503" s="216"/>
      <c r="H8503" s="466"/>
      <c r="I8503" s="467">
        <v>0</v>
      </c>
    </row>
    <row r="8504" spans="3:9" ht="15" customHeight="1">
      <c r="C8504" s="220" t="s">
        <v>89</v>
      </c>
      <c r="D8504" s="221" t="s">
        <v>90</v>
      </c>
      <c r="E8504" s="682"/>
      <c r="F8504" s="222"/>
      <c r="G8504" s="222"/>
      <c r="H8504" s="776"/>
      <c r="I8504" s="777">
        <f>I8503+I8501+I8496</f>
        <v>130822.398</v>
      </c>
    </row>
    <row r="8505" spans="3:9" ht="15" customHeight="1">
      <c r="C8505" s="227" t="s">
        <v>91</v>
      </c>
      <c r="D8505" s="228" t="s">
        <v>977</v>
      </c>
      <c r="E8505" s="684"/>
      <c r="F8505" s="229"/>
      <c r="G8505" s="313"/>
      <c r="H8505" s="226">
        <f>$M$3</f>
        <v>0.1</v>
      </c>
      <c r="I8505" s="224">
        <f>I8504*H8505</f>
        <v>13082.239800000001</v>
      </c>
    </row>
    <row r="8506" spans="3:9" ht="15" customHeight="1">
      <c r="C8506" s="316" t="s">
        <v>93</v>
      </c>
      <c r="D8506" s="317" t="s">
        <v>94</v>
      </c>
      <c r="E8506" s="323"/>
      <c r="F8506" s="244"/>
      <c r="G8506" s="244"/>
      <c r="H8506" s="399"/>
      <c r="I8506" s="303">
        <f>SUM(I8504:I8505)</f>
        <v>143904.6378</v>
      </c>
    </row>
    <row r="8507" spans="3:9" ht="15" customHeight="1">
      <c r="C8507" s="942"/>
      <c r="D8507" s="581"/>
      <c r="E8507" s="581"/>
      <c r="F8507" s="581"/>
      <c r="G8507" s="581"/>
      <c r="H8507" s="581"/>
      <c r="I8507" s="582"/>
    </row>
    <row r="8508" spans="3:9" ht="15" customHeight="1">
      <c r="C8508" s="184" t="s">
        <v>2159</v>
      </c>
      <c r="D8508" s="1108" t="s">
        <v>2160</v>
      </c>
      <c r="E8508" s="1109"/>
      <c r="F8508" s="668"/>
      <c r="G8508" s="668"/>
      <c r="H8508" s="669"/>
      <c r="I8508" s="188">
        <f>ROUNDDOWN(I8525,-2)</f>
        <v>237900</v>
      </c>
    </row>
    <row r="8509" spans="3:9" ht="15" customHeight="1">
      <c r="C8509" s="189" t="s">
        <v>65</v>
      </c>
      <c r="D8509" s="190" t="s">
        <v>66</v>
      </c>
      <c r="E8509" s="190"/>
      <c r="F8509" s="190" t="s">
        <v>669</v>
      </c>
      <c r="G8509" s="190" t="s">
        <v>67</v>
      </c>
      <c r="H8509" s="190" t="s">
        <v>670</v>
      </c>
      <c r="I8509" s="482" t="s">
        <v>671</v>
      </c>
    </row>
    <row r="8510" spans="3:9" ht="15" customHeight="1">
      <c r="C8510" s="193" t="s">
        <v>69</v>
      </c>
      <c r="D8510" s="194" t="s">
        <v>672</v>
      </c>
      <c r="E8510" s="194"/>
      <c r="F8510" s="717"/>
      <c r="G8510" s="717"/>
      <c r="H8510" s="717"/>
      <c r="I8510" s="591"/>
    </row>
    <row r="8511" spans="3:9" ht="15" customHeight="1">
      <c r="C8511" s="199">
        <v>1</v>
      </c>
      <c r="D8511" s="195" t="s">
        <v>8</v>
      </c>
      <c r="E8511" s="195"/>
      <c r="F8511" s="200" t="s">
        <v>10</v>
      </c>
      <c r="G8511" s="201">
        <v>0.04</v>
      </c>
      <c r="H8511" s="62">
        <v>176000</v>
      </c>
      <c r="I8511" s="203">
        <f t="shared" ref="I8511:I8514" si="96">G8511*H8511</f>
        <v>7040</v>
      </c>
    </row>
    <row r="8512" spans="3:9" ht="15" customHeight="1">
      <c r="C8512" s="199">
        <v>2</v>
      </c>
      <c r="D8512" s="195" t="s">
        <v>404</v>
      </c>
      <c r="E8512" s="195"/>
      <c r="F8512" s="200" t="s">
        <v>10</v>
      </c>
      <c r="G8512" s="201">
        <v>5.0000000000000001E-3</v>
      </c>
      <c r="H8512" s="62">
        <v>186000</v>
      </c>
      <c r="I8512" s="203">
        <f t="shared" si="96"/>
        <v>930</v>
      </c>
    </row>
    <row r="8513" spans="3:9" ht="15" customHeight="1">
      <c r="C8513" s="199">
        <v>3</v>
      </c>
      <c r="D8513" s="195" t="s">
        <v>119</v>
      </c>
      <c r="E8513" s="195"/>
      <c r="F8513" s="200" t="s">
        <v>10</v>
      </c>
      <c r="G8513" s="201">
        <v>5.0000000000000001E-4</v>
      </c>
      <c r="H8513" s="62">
        <v>196000</v>
      </c>
      <c r="I8513" s="203">
        <f t="shared" si="96"/>
        <v>98</v>
      </c>
    </row>
    <row r="8514" spans="3:9" ht="15" customHeight="1">
      <c r="C8514" s="199">
        <v>4</v>
      </c>
      <c r="D8514" s="195" t="s">
        <v>31</v>
      </c>
      <c r="E8514" s="195"/>
      <c r="F8514" s="200" t="s">
        <v>10</v>
      </c>
      <c r="G8514" s="201">
        <v>2.0000000000000001E-4</v>
      </c>
      <c r="H8514" s="62">
        <v>206000</v>
      </c>
      <c r="I8514" s="203">
        <f t="shared" si="96"/>
        <v>41.2</v>
      </c>
    </row>
    <row r="8515" spans="3:9" ht="15" customHeight="1">
      <c r="C8515" s="204" t="s">
        <v>708</v>
      </c>
      <c r="D8515" s="215"/>
      <c r="E8515" s="215"/>
      <c r="F8515" s="216"/>
      <c r="G8515" s="681"/>
      <c r="H8515" s="1117"/>
      <c r="I8515" s="208">
        <f>SUM(I8511:I8514)</f>
        <v>8109.2</v>
      </c>
    </row>
    <row r="8516" spans="3:9" ht="15" customHeight="1">
      <c r="C8516" s="193" t="s">
        <v>72</v>
      </c>
      <c r="D8516" s="194" t="s">
        <v>73</v>
      </c>
      <c r="E8516" s="194"/>
      <c r="F8516" s="196"/>
      <c r="G8516" s="196"/>
      <c r="H8516" s="196"/>
      <c r="I8516" s="464"/>
    </row>
    <row r="8517" spans="3:9" ht="15" customHeight="1">
      <c r="C8517" s="199">
        <v>1</v>
      </c>
      <c r="D8517" s="213" t="s">
        <v>2157</v>
      </c>
      <c r="E8517" s="213"/>
      <c r="F8517" s="416" t="s">
        <v>120</v>
      </c>
      <c r="G8517" s="326">
        <v>0.3</v>
      </c>
      <c r="H8517" s="202">
        <f>BAHAN!$G$148</f>
        <v>683800</v>
      </c>
      <c r="I8517" s="203">
        <f t="shared" ref="I8517:I8519" si="97">G8517*H8517</f>
        <v>205140</v>
      </c>
    </row>
    <row r="8518" spans="3:9" ht="15" customHeight="1">
      <c r="C8518" s="199">
        <v>2</v>
      </c>
      <c r="D8518" s="213" t="s">
        <v>2128</v>
      </c>
      <c r="E8518" s="213"/>
      <c r="F8518" s="416" t="s">
        <v>664</v>
      </c>
      <c r="G8518" s="326">
        <v>0.2</v>
      </c>
      <c r="H8518" s="202">
        <f>BAHAN!$G$18</f>
        <v>13900</v>
      </c>
      <c r="I8518" s="203">
        <f t="shared" si="97"/>
        <v>2780</v>
      </c>
    </row>
    <row r="8519" spans="3:9" ht="15" customHeight="1">
      <c r="C8519" s="199">
        <v>3</v>
      </c>
      <c r="D8519" s="213" t="s">
        <v>424</v>
      </c>
      <c r="E8519" s="213"/>
      <c r="F8519" s="416" t="s">
        <v>2158</v>
      </c>
      <c r="G8519" s="326">
        <v>0.25</v>
      </c>
      <c r="H8519" s="202">
        <f>BAHAN!$G$13</f>
        <v>1000</v>
      </c>
      <c r="I8519" s="203">
        <f t="shared" si="97"/>
        <v>250</v>
      </c>
    </row>
    <row r="8520" spans="3:9" ht="15" customHeight="1">
      <c r="C8520" s="204" t="s">
        <v>85</v>
      </c>
      <c r="D8520" s="215"/>
      <c r="E8520" s="215"/>
      <c r="F8520" s="216"/>
      <c r="G8520" s="216"/>
      <c r="H8520" s="466"/>
      <c r="I8520" s="208">
        <f>SUM(I8517:I8519)</f>
        <v>208170</v>
      </c>
    </row>
    <row r="8521" spans="3:9" ht="15" customHeight="1">
      <c r="C8521" s="193" t="s">
        <v>86</v>
      </c>
      <c r="D8521" s="194" t="s">
        <v>87</v>
      </c>
      <c r="E8521" s="194"/>
      <c r="F8521" s="196"/>
      <c r="G8521" s="196"/>
      <c r="H8521" s="196"/>
      <c r="I8521" s="464"/>
    </row>
    <row r="8522" spans="3:9" ht="15" customHeight="1">
      <c r="C8522" s="204" t="s">
        <v>88</v>
      </c>
      <c r="D8522" s="215"/>
      <c r="E8522" s="215"/>
      <c r="F8522" s="216"/>
      <c r="G8522" s="216"/>
      <c r="H8522" s="466"/>
      <c r="I8522" s="467">
        <v>0</v>
      </c>
    </row>
    <row r="8523" spans="3:9" ht="15" customHeight="1">
      <c r="C8523" s="220" t="s">
        <v>89</v>
      </c>
      <c r="D8523" s="221" t="s">
        <v>90</v>
      </c>
      <c r="E8523" s="682"/>
      <c r="F8523" s="222"/>
      <c r="G8523" s="222"/>
      <c r="H8523" s="776"/>
      <c r="I8523" s="777">
        <f>I8522+I8520+I8515</f>
        <v>216279.2</v>
      </c>
    </row>
    <row r="8524" spans="3:9" ht="15" customHeight="1">
      <c r="C8524" s="227" t="s">
        <v>91</v>
      </c>
      <c r="D8524" s="228" t="s">
        <v>977</v>
      </c>
      <c r="E8524" s="684"/>
      <c r="F8524" s="229"/>
      <c r="G8524" s="313"/>
      <c r="H8524" s="226">
        <f>$M$3</f>
        <v>0.1</v>
      </c>
      <c r="I8524" s="224">
        <f>I8523*H8524</f>
        <v>21627.920000000002</v>
      </c>
    </row>
    <row r="8525" spans="3:9" ht="15" customHeight="1">
      <c r="C8525" s="316" t="s">
        <v>93</v>
      </c>
      <c r="D8525" s="317" t="s">
        <v>94</v>
      </c>
      <c r="E8525" s="323"/>
      <c r="F8525" s="244"/>
      <c r="G8525" s="244"/>
      <c r="H8525" s="399"/>
      <c r="I8525" s="303">
        <f>SUM(I8523:I8524)</f>
        <v>237907.12000000002</v>
      </c>
    </row>
    <row r="8526" spans="3:9" ht="15" customHeight="1">
      <c r="C8526" s="942"/>
      <c r="D8526" s="581"/>
      <c r="E8526" s="581"/>
      <c r="F8526" s="581"/>
      <c r="G8526" s="581"/>
      <c r="H8526" s="581"/>
      <c r="I8526" s="582"/>
    </row>
    <row r="8527" spans="3:9" ht="15" customHeight="1">
      <c r="C8527" s="184" t="s">
        <v>2161</v>
      </c>
      <c r="D8527" s="1108" t="s">
        <v>2162</v>
      </c>
      <c r="E8527" s="1109"/>
      <c r="F8527" s="668"/>
      <c r="G8527" s="668"/>
      <c r="H8527" s="669"/>
      <c r="I8527" s="188">
        <f>ROUNDDOWN(I8543,-2)</f>
        <v>99800</v>
      </c>
    </row>
    <row r="8528" spans="3:9" ht="15" customHeight="1">
      <c r="C8528" s="189" t="s">
        <v>65</v>
      </c>
      <c r="D8528" s="190" t="s">
        <v>66</v>
      </c>
      <c r="E8528" s="190"/>
      <c r="F8528" s="190" t="s">
        <v>669</v>
      </c>
      <c r="G8528" s="190" t="s">
        <v>67</v>
      </c>
      <c r="H8528" s="190" t="s">
        <v>670</v>
      </c>
      <c r="I8528" s="482" t="s">
        <v>671</v>
      </c>
    </row>
    <row r="8529" spans="3:9" ht="15" customHeight="1">
      <c r="C8529" s="193" t="s">
        <v>69</v>
      </c>
      <c r="D8529" s="194" t="s">
        <v>672</v>
      </c>
      <c r="E8529" s="194"/>
      <c r="F8529" s="717"/>
      <c r="G8529" s="717"/>
      <c r="H8529" s="717"/>
      <c r="I8529" s="591"/>
    </row>
    <row r="8530" spans="3:9" ht="15" customHeight="1">
      <c r="C8530" s="199">
        <v>1</v>
      </c>
      <c r="D8530" s="195" t="s">
        <v>8</v>
      </c>
      <c r="E8530" s="195"/>
      <c r="F8530" s="200" t="s">
        <v>10</v>
      </c>
      <c r="G8530" s="201">
        <v>0.2</v>
      </c>
      <c r="H8530" s="62">
        <v>176000</v>
      </c>
      <c r="I8530" s="203">
        <f t="shared" ref="I8530:I8533" si="98">G8530*H8530</f>
        <v>35200</v>
      </c>
    </row>
    <row r="8531" spans="3:9" ht="15" customHeight="1">
      <c r="C8531" s="199">
        <v>2</v>
      </c>
      <c r="D8531" s="195" t="s">
        <v>404</v>
      </c>
      <c r="E8531" s="195"/>
      <c r="F8531" s="200" t="s">
        <v>10</v>
      </c>
      <c r="G8531" s="201">
        <v>0.2</v>
      </c>
      <c r="H8531" s="62">
        <v>186000</v>
      </c>
      <c r="I8531" s="203">
        <f t="shared" si="98"/>
        <v>37200</v>
      </c>
    </row>
    <row r="8532" spans="3:9" ht="15" customHeight="1">
      <c r="C8532" s="199">
        <v>3</v>
      </c>
      <c r="D8532" s="195" t="s">
        <v>119</v>
      </c>
      <c r="E8532" s="195"/>
      <c r="F8532" s="200" t="s">
        <v>10</v>
      </c>
      <c r="G8532" s="201">
        <v>0.02</v>
      </c>
      <c r="H8532" s="62">
        <v>196000</v>
      </c>
      <c r="I8532" s="203">
        <f t="shared" si="98"/>
        <v>3920</v>
      </c>
    </row>
    <row r="8533" spans="3:9" ht="15" customHeight="1">
      <c r="C8533" s="199">
        <v>4</v>
      </c>
      <c r="D8533" s="195" t="s">
        <v>31</v>
      </c>
      <c r="E8533" s="195"/>
      <c r="F8533" s="200" t="s">
        <v>10</v>
      </c>
      <c r="G8533" s="201">
        <v>6.7000000000000002E-3</v>
      </c>
      <c r="H8533" s="62">
        <v>206000</v>
      </c>
      <c r="I8533" s="203">
        <f t="shared" si="98"/>
        <v>1380.2</v>
      </c>
    </row>
    <row r="8534" spans="3:9" ht="15" customHeight="1">
      <c r="C8534" s="204" t="s">
        <v>708</v>
      </c>
      <c r="D8534" s="215"/>
      <c r="E8534" s="215"/>
      <c r="F8534" s="216"/>
      <c r="G8534" s="681"/>
      <c r="H8534" s="1117"/>
      <c r="I8534" s="208">
        <f>SUM(I8530:I8533)</f>
        <v>77700.2</v>
      </c>
    </row>
    <row r="8535" spans="3:9" ht="15" customHeight="1">
      <c r="C8535" s="193" t="s">
        <v>72</v>
      </c>
      <c r="D8535" s="194" t="s">
        <v>73</v>
      </c>
      <c r="E8535" s="194"/>
      <c r="F8535" s="196"/>
      <c r="G8535" s="196"/>
      <c r="H8535" s="196"/>
      <c r="I8535" s="464"/>
    </row>
    <row r="8536" spans="3:9" ht="15" customHeight="1">
      <c r="C8536" s="199">
        <v>1</v>
      </c>
      <c r="D8536" s="213" t="s">
        <v>2163</v>
      </c>
      <c r="E8536" s="213"/>
      <c r="F8536" s="416" t="s">
        <v>120</v>
      </c>
      <c r="G8536" s="326">
        <v>0.3</v>
      </c>
      <c r="H8536" s="202">
        <f>BAHAN!G79</f>
        <v>71400</v>
      </c>
      <c r="I8536" s="203">
        <f t="shared" ref="I8536:I8537" si="99">G8536*H8536</f>
        <v>21420</v>
      </c>
    </row>
    <row r="8537" spans="3:9" ht="15" customHeight="1">
      <c r="C8537" s="199">
        <v>2</v>
      </c>
      <c r="D8537" s="213" t="s">
        <v>2127</v>
      </c>
      <c r="E8537" s="213"/>
      <c r="F8537" s="416" t="s">
        <v>493</v>
      </c>
      <c r="G8537" s="326">
        <v>0.01</v>
      </c>
      <c r="H8537" s="202">
        <f>BAHAN!G78</f>
        <v>75000</v>
      </c>
      <c r="I8537" s="203">
        <f t="shared" si="99"/>
        <v>750</v>
      </c>
    </row>
    <row r="8538" spans="3:9" ht="15" customHeight="1">
      <c r="C8538" s="204" t="s">
        <v>85</v>
      </c>
      <c r="D8538" s="215"/>
      <c r="E8538" s="215"/>
      <c r="F8538" s="216"/>
      <c r="G8538" s="216"/>
      <c r="H8538" s="466"/>
      <c r="I8538" s="208">
        <f>SUM(I8536:I8537)</f>
        <v>22170</v>
      </c>
    </row>
    <row r="8539" spans="3:9" ht="15" customHeight="1">
      <c r="C8539" s="193" t="s">
        <v>86</v>
      </c>
      <c r="D8539" s="194" t="s">
        <v>87</v>
      </c>
      <c r="E8539" s="194"/>
      <c r="F8539" s="196"/>
      <c r="G8539" s="196"/>
      <c r="H8539" s="196"/>
      <c r="I8539" s="464"/>
    </row>
    <row r="8540" spans="3:9" ht="15" customHeight="1">
      <c r="C8540" s="204" t="s">
        <v>88</v>
      </c>
      <c r="D8540" s="215"/>
      <c r="E8540" s="215"/>
      <c r="F8540" s="216"/>
      <c r="G8540" s="216"/>
      <c r="H8540" s="466"/>
      <c r="I8540" s="467">
        <v>0</v>
      </c>
    </row>
    <row r="8541" spans="3:9" ht="15" customHeight="1">
      <c r="C8541" s="220" t="s">
        <v>89</v>
      </c>
      <c r="D8541" s="221" t="s">
        <v>90</v>
      </c>
      <c r="E8541" s="682"/>
      <c r="F8541" s="222"/>
      <c r="G8541" s="222"/>
      <c r="H8541" s="776"/>
      <c r="I8541" s="777">
        <f>I8540+I8538+I8534</f>
        <v>99870.2</v>
      </c>
    </row>
    <row r="8542" spans="3:9" ht="15" customHeight="1">
      <c r="C8542" s="227" t="s">
        <v>91</v>
      </c>
      <c r="D8542" s="228" t="s">
        <v>977</v>
      </c>
      <c r="E8542" s="684"/>
      <c r="F8542" s="229"/>
      <c r="G8542" s="313"/>
      <c r="H8542" s="226">
        <f>$M$5</f>
        <v>0</v>
      </c>
      <c r="I8542" s="224">
        <f>I8541*H8542</f>
        <v>0</v>
      </c>
    </row>
    <row r="8543" spans="3:9" ht="15" customHeight="1">
      <c r="C8543" s="316" t="s">
        <v>93</v>
      </c>
      <c r="D8543" s="317" t="s">
        <v>94</v>
      </c>
      <c r="E8543" s="323"/>
      <c r="F8543" s="244"/>
      <c r="G8543" s="244"/>
      <c r="H8543" s="399"/>
      <c r="I8543" s="303">
        <f>SUM(I8541:I8542)</f>
        <v>99870.2</v>
      </c>
    </row>
    <row r="8544" spans="3:9" ht="15" customHeight="1">
      <c r="C8544" s="942"/>
      <c r="D8544" s="581"/>
      <c r="E8544" s="581"/>
      <c r="F8544" s="581"/>
      <c r="G8544" s="581"/>
      <c r="H8544" s="581"/>
      <c r="I8544" s="582"/>
    </row>
    <row r="8545" spans="3:9" ht="15" customHeight="1">
      <c r="C8545" s="184" t="s">
        <v>2164</v>
      </c>
      <c r="D8545" s="1109" t="s">
        <v>433</v>
      </c>
      <c r="E8545" s="1109"/>
      <c r="F8545" s="668"/>
      <c r="G8545" s="668"/>
      <c r="H8545" s="668"/>
      <c r="I8545" s="188">
        <f>ROUNDDOWN(I8564,-2)</f>
        <v>292400</v>
      </c>
    </row>
    <row r="8546" spans="3:9" ht="15" customHeight="1">
      <c r="C8546" s="189" t="s">
        <v>65</v>
      </c>
      <c r="D8546" s="190" t="s">
        <v>66</v>
      </c>
      <c r="E8546" s="190"/>
      <c r="F8546" s="190" t="s">
        <v>669</v>
      </c>
      <c r="G8546" s="190" t="s">
        <v>67</v>
      </c>
      <c r="H8546" s="190" t="s">
        <v>670</v>
      </c>
      <c r="I8546" s="482" t="s">
        <v>671</v>
      </c>
    </row>
    <row r="8547" spans="3:9" ht="15" customHeight="1">
      <c r="C8547" s="193" t="s">
        <v>69</v>
      </c>
      <c r="D8547" s="194" t="s">
        <v>672</v>
      </c>
      <c r="E8547" s="194"/>
      <c r="F8547" s="717"/>
      <c r="G8547" s="717"/>
      <c r="H8547" s="717"/>
      <c r="I8547" s="591"/>
    </row>
    <row r="8548" spans="3:9" ht="15" customHeight="1">
      <c r="C8548" s="199">
        <v>1</v>
      </c>
      <c r="D8548" s="195" t="s">
        <v>8</v>
      </c>
      <c r="E8548" s="195"/>
      <c r="F8548" s="200" t="s">
        <v>10</v>
      </c>
      <c r="G8548" s="201">
        <v>0.4</v>
      </c>
      <c r="H8548" s="62">
        <v>176000</v>
      </c>
      <c r="I8548" s="203">
        <f t="shared" ref="I8548:I8551" si="100">G8548*H8548</f>
        <v>70400</v>
      </c>
    </row>
    <row r="8549" spans="3:9" ht="15" customHeight="1">
      <c r="C8549" s="199">
        <v>2</v>
      </c>
      <c r="D8549" s="195" t="s">
        <v>404</v>
      </c>
      <c r="E8549" s="195"/>
      <c r="F8549" s="200" t="s">
        <v>10</v>
      </c>
      <c r="G8549" s="201">
        <v>0.8</v>
      </c>
      <c r="H8549" s="62">
        <v>186000</v>
      </c>
      <c r="I8549" s="203">
        <f t="shared" si="100"/>
        <v>148800</v>
      </c>
    </row>
    <row r="8550" spans="3:9" ht="15" customHeight="1">
      <c r="C8550" s="199">
        <v>3</v>
      </c>
      <c r="D8550" s="195" t="s">
        <v>119</v>
      </c>
      <c r="E8550" s="195"/>
      <c r="F8550" s="200" t="s">
        <v>10</v>
      </c>
      <c r="G8550" s="201">
        <v>0.08</v>
      </c>
      <c r="H8550" s="62">
        <v>196000</v>
      </c>
      <c r="I8550" s="203">
        <f t="shared" si="100"/>
        <v>15680</v>
      </c>
    </row>
    <row r="8551" spans="3:9" ht="15" customHeight="1">
      <c r="C8551" s="199">
        <v>4</v>
      </c>
      <c r="D8551" s="195" t="s">
        <v>31</v>
      </c>
      <c r="E8551" s="195"/>
      <c r="F8551" s="200" t="s">
        <v>10</v>
      </c>
      <c r="G8551" s="201">
        <v>2.6700000000000002E-2</v>
      </c>
      <c r="H8551" s="62">
        <v>206000</v>
      </c>
      <c r="I8551" s="203">
        <f t="shared" si="100"/>
        <v>5500.2000000000007</v>
      </c>
    </row>
    <row r="8552" spans="3:9" ht="15" customHeight="1">
      <c r="C8552" s="204" t="s">
        <v>708</v>
      </c>
      <c r="D8552" s="215"/>
      <c r="E8552" s="215"/>
      <c r="F8552" s="216"/>
      <c r="G8552" s="681"/>
      <c r="H8552" s="1117"/>
      <c r="I8552" s="208">
        <f>SUM(I8548:I8551)</f>
        <v>240380.2</v>
      </c>
    </row>
    <row r="8553" spans="3:9" ht="15" customHeight="1">
      <c r="C8553" s="193" t="s">
        <v>72</v>
      </c>
      <c r="D8553" s="194" t="s">
        <v>73</v>
      </c>
      <c r="E8553" s="194"/>
      <c r="F8553" s="196"/>
      <c r="G8553" s="196"/>
      <c r="H8553" s="196"/>
      <c r="I8553" s="464"/>
    </row>
    <row r="8554" spans="3:9" ht="15" customHeight="1">
      <c r="C8554" s="700" t="s">
        <v>674</v>
      </c>
      <c r="D8554" s="213" t="s">
        <v>2163</v>
      </c>
      <c r="E8554" s="213"/>
      <c r="F8554" s="416" t="s">
        <v>120</v>
      </c>
      <c r="G8554" s="326">
        <v>0.11</v>
      </c>
      <c r="H8554" s="202">
        <f>BAHAN!$G$79</f>
        <v>71400</v>
      </c>
      <c r="I8554" s="203">
        <f t="shared" ref="I8554:I8558" si="101">G8554*H8554</f>
        <v>7854</v>
      </c>
    </row>
    <row r="8555" spans="3:9" ht="15" customHeight="1">
      <c r="C8555" s="700" t="s">
        <v>676</v>
      </c>
      <c r="D8555" s="213" t="s">
        <v>2165</v>
      </c>
      <c r="E8555" s="213"/>
      <c r="F8555" s="416" t="s">
        <v>120</v>
      </c>
      <c r="G8555" s="326">
        <v>0.17</v>
      </c>
      <c r="H8555" s="202">
        <f>BAHAN!$G$77</f>
        <v>65000</v>
      </c>
      <c r="I8555" s="203">
        <f t="shared" si="101"/>
        <v>11050</v>
      </c>
    </row>
    <row r="8556" spans="3:9" ht="15" customHeight="1">
      <c r="C8556" s="700" t="s">
        <v>679</v>
      </c>
      <c r="D8556" s="213" t="s">
        <v>2166</v>
      </c>
      <c r="E8556" s="213"/>
      <c r="F8556" s="416" t="s">
        <v>120</v>
      </c>
      <c r="G8556" s="326">
        <v>0.08</v>
      </c>
      <c r="H8556" s="202">
        <f>BAHAN!$G$78</f>
        <v>75000</v>
      </c>
      <c r="I8556" s="203">
        <f t="shared" si="101"/>
        <v>6000</v>
      </c>
    </row>
    <row r="8557" spans="3:9" ht="15" customHeight="1">
      <c r="C8557" s="700" t="s">
        <v>680</v>
      </c>
      <c r="D8557" s="213" t="s">
        <v>2126</v>
      </c>
      <c r="E8557" s="213"/>
      <c r="F8557" s="416" t="s">
        <v>193</v>
      </c>
      <c r="G8557" s="326">
        <v>0.01</v>
      </c>
      <c r="H8557" s="202">
        <f>BAHAN!$G$201</f>
        <v>20000</v>
      </c>
      <c r="I8557" s="203">
        <f t="shared" si="101"/>
        <v>200</v>
      </c>
    </row>
    <row r="8558" spans="3:9" ht="15" customHeight="1">
      <c r="C8558" s="700" t="s">
        <v>681</v>
      </c>
      <c r="D8558" s="213" t="s">
        <v>2127</v>
      </c>
      <c r="E8558" s="213"/>
      <c r="F8558" s="416" t="s">
        <v>493</v>
      </c>
      <c r="G8558" s="326">
        <v>0.01</v>
      </c>
      <c r="H8558" s="202">
        <f>BAHAN!$G$269</f>
        <v>42000</v>
      </c>
      <c r="I8558" s="203">
        <f t="shared" si="101"/>
        <v>420</v>
      </c>
    </row>
    <row r="8559" spans="3:9" ht="15" customHeight="1">
      <c r="C8559" s="204" t="s">
        <v>85</v>
      </c>
      <c r="D8559" s="215"/>
      <c r="E8559" s="215"/>
      <c r="F8559" s="216"/>
      <c r="G8559" s="216"/>
      <c r="H8559" s="466"/>
      <c r="I8559" s="208">
        <f>SUM(I8554:I8558)</f>
        <v>25524</v>
      </c>
    </row>
    <row r="8560" spans="3:9" ht="15" customHeight="1">
      <c r="C8560" s="193" t="s">
        <v>86</v>
      </c>
      <c r="D8560" s="194" t="s">
        <v>87</v>
      </c>
      <c r="E8560" s="194"/>
      <c r="F8560" s="196"/>
      <c r="G8560" s="196"/>
      <c r="H8560" s="196"/>
      <c r="I8560" s="464"/>
    </row>
    <row r="8561" spans="3:9" ht="15" customHeight="1">
      <c r="C8561" s="204" t="s">
        <v>88</v>
      </c>
      <c r="D8561" s="215"/>
      <c r="E8561" s="215"/>
      <c r="F8561" s="216"/>
      <c r="G8561" s="216"/>
      <c r="H8561" s="466"/>
      <c r="I8561" s="467">
        <v>0</v>
      </c>
    </row>
    <row r="8562" spans="3:9" ht="15" customHeight="1">
      <c r="C8562" s="220" t="s">
        <v>89</v>
      </c>
      <c r="D8562" s="221" t="s">
        <v>90</v>
      </c>
      <c r="E8562" s="682"/>
      <c r="F8562" s="222"/>
      <c r="G8562" s="222"/>
      <c r="H8562" s="776"/>
      <c r="I8562" s="777">
        <f>I8561+I8559+I8552</f>
        <v>265904.2</v>
      </c>
    </row>
    <row r="8563" spans="3:9" ht="15" customHeight="1">
      <c r="C8563" s="227" t="s">
        <v>91</v>
      </c>
      <c r="D8563" s="228" t="s">
        <v>977</v>
      </c>
      <c r="E8563" s="684"/>
      <c r="F8563" s="229"/>
      <c r="G8563" s="313"/>
      <c r="H8563" s="226">
        <f>$M$3</f>
        <v>0.1</v>
      </c>
      <c r="I8563" s="224">
        <f>I8562*H8563</f>
        <v>26590.420000000002</v>
      </c>
    </row>
    <row r="8564" spans="3:9" ht="15" customHeight="1">
      <c r="C8564" s="316" t="s">
        <v>93</v>
      </c>
      <c r="D8564" s="317" t="s">
        <v>94</v>
      </c>
      <c r="E8564" s="323"/>
      <c r="F8564" s="244"/>
      <c r="G8564" s="244"/>
      <c r="H8564" s="399"/>
      <c r="I8564" s="303">
        <f>SUM(I8562:I8563)</f>
        <v>292494.62</v>
      </c>
    </row>
    <row r="8565" spans="3:9" ht="15" customHeight="1">
      <c r="C8565" s="942"/>
      <c r="D8565" s="581"/>
      <c r="E8565" s="581"/>
      <c r="F8565" s="581"/>
      <c r="G8565" s="581"/>
      <c r="H8565" s="581"/>
      <c r="I8565" s="582"/>
    </row>
    <row r="8566" spans="3:9" ht="15" customHeight="1">
      <c r="C8566" s="1089" t="s">
        <v>2167</v>
      </c>
      <c r="D8566" s="1108" t="s">
        <v>2168</v>
      </c>
      <c r="E8566" s="1109"/>
      <c r="F8566" s="668"/>
      <c r="G8566" s="668"/>
      <c r="H8566" s="669"/>
      <c r="I8566" s="188">
        <f>ROUNDDOWN(I8584,-2)</f>
        <v>54900</v>
      </c>
    </row>
    <row r="8567" spans="3:9" ht="15" customHeight="1">
      <c r="C8567" s="189" t="s">
        <v>65</v>
      </c>
      <c r="D8567" s="190" t="s">
        <v>66</v>
      </c>
      <c r="E8567" s="190"/>
      <c r="F8567" s="190" t="s">
        <v>669</v>
      </c>
      <c r="G8567" s="190" t="s">
        <v>67</v>
      </c>
      <c r="H8567" s="190" t="s">
        <v>670</v>
      </c>
      <c r="I8567" s="482" t="s">
        <v>671</v>
      </c>
    </row>
    <row r="8568" spans="3:9" ht="15" customHeight="1">
      <c r="C8568" s="193" t="s">
        <v>69</v>
      </c>
      <c r="D8568" s="194" t="s">
        <v>672</v>
      </c>
      <c r="E8568" s="194"/>
      <c r="F8568" s="717"/>
      <c r="G8568" s="717"/>
      <c r="H8568" s="717"/>
      <c r="I8568" s="591"/>
    </row>
    <row r="8569" spans="3:9" ht="15" customHeight="1">
      <c r="C8569" s="199">
        <v>1</v>
      </c>
      <c r="D8569" s="195" t="s">
        <v>8</v>
      </c>
      <c r="E8569" s="195"/>
      <c r="F8569" s="200" t="s">
        <v>10</v>
      </c>
      <c r="G8569" s="201">
        <v>0.02</v>
      </c>
      <c r="H8569" s="62">
        <v>176000</v>
      </c>
      <c r="I8569" s="203">
        <f t="shared" ref="I8569:I8572" si="102">G8569*H8569</f>
        <v>3520</v>
      </c>
    </row>
    <row r="8570" spans="3:9" ht="15" customHeight="1">
      <c r="C8570" s="199">
        <v>2</v>
      </c>
      <c r="D8570" s="195" t="s">
        <v>404</v>
      </c>
      <c r="E8570" s="195"/>
      <c r="F8570" s="200" t="s">
        <v>10</v>
      </c>
      <c r="G8570" s="201">
        <v>0.2</v>
      </c>
      <c r="H8570" s="62">
        <v>186000</v>
      </c>
      <c r="I8570" s="203">
        <f t="shared" si="102"/>
        <v>37200</v>
      </c>
    </row>
    <row r="8571" spans="3:9" ht="15" customHeight="1">
      <c r="C8571" s="199">
        <v>3</v>
      </c>
      <c r="D8571" s="195" t="s">
        <v>119</v>
      </c>
      <c r="E8571" s="195"/>
      <c r="F8571" s="200" t="s">
        <v>10</v>
      </c>
      <c r="G8571" s="201">
        <v>0.02</v>
      </c>
      <c r="H8571" s="62">
        <v>196000</v>
      </c>
      <c r="I8571" s="203">
        <f t="shared" si="102"/>
        <v>3920</v>
      </c>
    </row>
    <row r="8572" spans="3:9" ht="15" customHeight="1">
      <c r="C8572" s="199">
        <v>4</v>
      </c>
      <c r="D8572" s="195" t="s">
        <v>31</v>
      </c>
      <c r="E8572" s="195"/>
      <c r="F8572" s="200" t="s">
        <v>10</v>
      </c>
      <c r="G8572" s="201">
        <v>6.7000000000000002E-3</v>
      </c>
      <c r="H8572" s="62">
        <v>206000</v>
      </c>
      <c r="I8572" s="203">
        <f t="shared" si="102"/>
        <v>1380.2</v>
      </c>
    </row>
    <row r="8573" spans="3:9" ht="15" customHeight="1">
      <c r="C8573" s="204" t="s">
        <v>708</v>
      </c>
      <c r="D8573" s="215"/>
      <c r="E8573" s="215"/>
      <c r="F8573" s="216"/>
      <c r="G8573" s="681"/>
      <c r="H8573" s="1117"/>
      <c r="I8573" s="208">
        <f>SUM(I8569:I8572)</f>
        <v>46020.2</v>
      </c>
    </row>
    <row r="8574" spans="3:9" ht="15" customHeight="1">
      <c r="C8574" s="193" t="s">
        <v>72</v>
      </c>
      <c r="D8574" s="194" t="s">
        <v>73</v>
      </c>
      <c r="E8574" s="194"/>
      <c r="F8574" s="196"/>
      <c r="G8574" s="196"/>
      <c r="H8574" s="196"/>
      <c r="I8574" s="464"/>
    </row>
    <row r="8575" spans="3:9" ht="15" customHeight="1">
      <c r="C8575" s="700" t="s">
        <v>674</v>
      </c>
      <c r="D8575" s="213" t="s">
        <v>98</v>
      </c>
      <c r="E8575" s="213"/>
      <c r="F8575" s="200" t="s">
        <v>120</v>
      </c>
      <c r="G8575" s="326">
        <v>0.1</v>
      </c>
      <c r="H8575" s="202">
        <f>BAHAN!$G$223</f>
        <v>30000</v>
      </c>
      <c r="I8575" s="203">
        <f t="shared" ref="I8575:I8578" si="103">G8575*H8575</f>
        <v>3000</v>
      </c>
    </row>
    <row r="8576" spans="3:9" ht="15" customHeight="1">
      <c r="C8576" s="700" t="s">
        <v>676</v>
      </c>
      <c r="D8576" s="213" t="s">
        <v>2126</v>
      </c>
      <c r="E8576" s="213"/>
      <c r="F8576" s="200" t="s">
        <v>193</v>
      </c>
      <c r="G8576" s="326">
        <v>0.01</v>
      </c>
      <c r="H8576" s="202">
        <f>BAHAN!$G$201</f>
        <v>20000</v>
      </c>
      <c r="I8576" s="203">
        <f t="shared" si="103"/>
        <v>200</v>
      </c>
    </row>
    <row r="8577" spans="3:9" ht="15" customHeight="1">
      <c r="C8577" s="700" t="s">
        <v>679</v>
      </c>
      <c r="D8577" s="213" t="s">
        <v>2127</v>
      </c>
      <c r="E8577" s="213"/>
      <c r="F8577" s="200" t="s">
        <v>493</v>
      </c>
      <c r="G8577" s="326">
        <v>0.01</v>
      </c>
      <c r="H8577" s="202">
        <f>BAHAN!$G$269</f>
        <v>42000</v>
      </c>
      <c r="I8577" s="203">
        <f t="shared" si="103"/>
        <v>420</v>
      </c>
    </row>
    <row r="8578" spans="3:9" ht="15" customHeight="1">
      <c r="C8578" s="700" t="s">
        <v>680</v>
      </c>
      <c r="D8578" s="213" t="s">
        <v>2128</v>
      </c>
      <c r="E8578" s="213"/>
      <c r="F8578" s="416" t="s">
        <v>664</v>
      </c>
      <c r="G8578" s="326">
        <v>0.02</v>
      </c>
      <c r="H8578" s="202">
        <f>BAHAN!$G$18</f>
        <v>13900</v>
      </c>
      <c r="I8578" s="203">
        <f t="shared" si="103"/>
        <v>278</v>
      </c>
    </row>
    <row r="8579" spans="3:9" ht="15" customHeight="1">
      <c r="C8579" s="204" t="s">
        <v>85</v>
      </c>
      <c r="D8579" s="215"/>
      <c r="E8579" s="215"/>
      <c r="F8579" s="216"/>
      <c r="G8579" s="216"/>
      <c r="H8579" s="466"/>
      <c r="I8579" s="208">
        <f>SUM(I8575:I8578)</f>
        <v>3898</v>
      </c>
    </row>
    <row r="8580" spans="3:9" ht="15" customHeight="1">
      <c r="C8580" s="193" t="s">
        <v>86</v>
      </c>
      <c r="D8580" s="194" t="s">
        <v>87</v>
      </c>
      <c r="E8580" s="194"/>
      <c r="F8580" s="196"/>
      <c r="G8580" s="196"/>
      <c r="H8580" s="196"/>
      <c r="I8580" s="464"/>
    </row>
    <row r="8581" spans="3:9" ht="15" customHeight="1">
      <c r="C8581" s="204" t="s">
        <v>88</v>
      </c>
      <c r="D8581" s="215"/>
      <c r="E8581" s="215"/>
      <c r="F8581" s="216"/>
      <c r="G8581" s="216"/>
      <c r="H8581" s="466"/>
      <c r="I8581" s="467">
        <v>0</v>
      </c>
    </row>
    <row r="8582" spans="3:9" ht="15" customHeight="1">
      <c r="C8582" s="220" t="s">
        <v>89</v>
      </c>
      <c r="D8582" s="221" t="s">
        <v>90</v>
      </c>
      <c r="E8582" s="682"/>
      <c r="F8582" s="222"/>
      <c r="G8582" s="222"/>
      <c r="H8582" s="776"/>
      <c r="I8582" s="777">
        <f>I8581+I8579+I8573</f>
        <v>49918.2</v>
      </c>
    </row>
    <row r="8583" spans="3:9" ht="15" customHeight="1">
      <c r="C8583" s="227" t="s">
        <v>91</v>
      </c>
      <c r="D8583" s="228" t="s">
        <v>977</v>
      </c>
      <c r="E8583" s="684"/>
      <c r="F8583" s="229"/>
      <c r="G8583" s="313"/>
      <c r="H8583" s="226">
        <f>$M$3</f>
        <v>0.1</v>
      </c>
      <c r="I8583" s="224">
        <f>I8582*H8583</f>
        <v>4991.82</v>
      </c>
    </row>
    <row r="8584" spans="3:9" ht="15" customHeight="1">
      <c r="C8584" s="316" t="s">
        <v>93</v>
      </c>
      <c r="D8584" s="317" t="s">
        <v>94</v>
      </c>
      <c r="E8584" s="323"/>
      <c r="F8584" s="244"/>
      <c r="G8584" s="244"/>
      <c r="H8584" s="399"/>
      <c r="I8584" s="303">
        <f>SUM(I8582:I8583)</f>
        <v>54910.02</v>
      </c>
    </row>
    <row r="8585" spans="3:9" ht="15" customHeight="1">
      <c r="C8585" s="942"/>
      <c r="D8585" s="581"/>
      <c r="E8585" s="581"/>
      <c r="F8585" s="581"/>
      <c r="G8585" s="581"/>
      <c r="H8585" s="581"/>
      <c r="I8585" s="582"/>
    </row>
    <row r="8586" spans="3:9" ht="15" customHeight="1">
      <c r="C8586" s="290" t="s">
        <v>2169</v>
      </c>
      <c r="D8586" s="1133" t="s">
        <v>428</v>
      </c>
      <c r="E8586" s="1108"/>
      <c r="F8586" s="1082"/>
      <c r="G8586" s="668"/>
      <c r="H8586" s="669"/>
      <c r="I8586" s="188">
        <f>ROUNDDOWN(I8604,-2)</f>
        <v>104900</v>
      </c>
    </row>
    <row r="8587" spans="3:9" ht="15" customHeight="1">
      <c r="C8587" s="189" t="s">
        <v>65</v>
      </c>
      <c r="D8587" s="190" t="s">
        <v>66</v>
      </c>
      <c r="E8587" s="190"/>
      <c r="F8587" s="190" t="s">
        <v>669</v>
      </c>
      <c r="G8587" s="190" t="s">
        <v>67</v>
      </c>
      <c r="H8587" s="190" t="s">
        <v>670</v>
      </c>
      <c r="I8587" s="482" t="s">
        <v>671</v>
      </c>
    </row>
    <row r="8588" spans="3:9" ht="15" customHeight="1">
      <c r="C8588" s="193" t="s">
        <v>69</v>
      </c>
      <c r="D8588" s="194" t="s">
        <v>672</v>
      </c>
      <c r="E8588" s="194"/>
      <c r="F8588" s="717"/>
      <c r="G8588" s="717"/>
      <c r="H8588" s="717"/>
      <c r="I8588" s="591"/>
    </row>
    <row r="8589" spans="3:9" ht="15" customHeight="1">
      <c r="C8589" s="199">
        <v>1</v>
      </c>
      <c r="D8589" s="195" t="s">
        <v>8</v>
      </c>
      <c r="E8589" s="195"/>
      <c r="F8589" s="200" t="s">
        <v>10</v>
      </c>
      <c r="G8589" s="201">
        <v>0.25</v>
      </c>
      <c r="H8589" s="62">
        <v>176000</v>
      </c>
      <c r="I8589" s="203">
        <f t="shared" ref="I8589:I8592" si="104">G8589*H8589</f>
        <v>44000</v>
      </c>
    </row>
    <row r="8590" spans="3:9" ht="15" customHeight="1">
      <c r="C8590" s="199">
        <v>2</v>
      </c>
      <c r="D8590" s="195" t="s">
        <v>404</v>
      </c>
      <c r="E8590" s="195"/>
      <c r="F8590" s="200" t="s">
        <v>10</v>
      </c>
      <c r="G8590" s="201">
        <v>0.22500000000000001</v>
      </c>
      <c r="H8590" s="62">
        <v>186000</v>
      </c>
      <c r="I8590" s="203">
        <f t="shared" si="104"/>
        <v>41850</v>
      </c>
    </row>
    <row r="8591" spans="3:9" ht="15" customHeight="1">
      <c r="C8591" s="199">
        <v>3</v>
      </c>
      <c r="D8591" s="195" t="s">
        <v>119</v>
      </c>
      <c r="E8591" s="195"/>
      <c r="F8591" s="200" t="s">
        <v>10</v>
      </c>
      <c r="G8591" s="201">
        <v>2.2499999999999999E-2</v>
      </c>
      <c r="H8591" s="62">
        <v>196000</v>
      </c>
      <c r="I8591" s="203">
        <f t="shared" si="104"/>
        <v>4410</v>
      </c>
    </row>
    <row r="8592" spans="3:9" ht="15" customHeight="1">
      <c r="C8592" s="199">
        <v>4</v>
      </c>
      <c r="D8592" s="195" t="s">
        <v>31</v>
      </c>
      <c r="E8592" s="195"/>
      <c r="F8592" s="200" t="s">
        <v>10</v>
      </c>
      <c r="G8592" s="201">
        <v>7.4999999999999997E-3</v>
      </c>
      <c r="H8592" s="62">
        <v>206000</v>
      </c>
      <c r="I8592" s="203">
        <f t="shared" si="104"/>
        <v>1545</v>
      </c>
    </row>
    <row r="8593" spans="3:9" ht="15" customHeight="1">
      <c r="C8593" s="204" t="s">
        <v>708</v>
      </c>
      <c r="D8593" s="215"/>
      <c r="E8593" s="215"/>
      <c r="F8593" s="216"/>
      <c r="G8593" s="681"/>
      <c r="H8593" s="1117"/>
      <c r="I8593" s="208">
        <f>SUM(I8589:I8592)</f>
        <v>91805</v>
      </c>
    </row>
    <row r="8594" spans="3:9" ht="15" customHeight="1">
      <c r="C8594" s="193" t="s">
        <v>72</v>
      </c>
      <c r="D8594" s="194" t="s">
        <v>73</v>
      </c>
      <c r="E8594" s="194"/>
      <c r="F8594" s="196"/>
      <c r="G8594" s="196"/>
      <c r="H8594" s="196"/>
      <c r="I8594" s="464"/>
    </row>
    <row r="8595" spans="3:9" ht="15" customHeight="1">
      <c r="C8595" s="700" t="s">
        <v>674</v>
      </c>
      <c r="D8595" s="213" t="s">
        <v>98</v>
      </c>
      <c r="E8595" s="213"/>
      <c r="F8595" s="200" t="s">
        <v>120</v>
      </c>
      <c r="G8595" s="326">
        <v>0.1</v>
      </c>
      <c r="H8595" s="202">
        <f>BAHAN!$G$223</f>
        <v>30000</v>
      </c>
      <c r="I8595" s="203">
        <f t="shared" ref="I8595:I8598" si="105">G8595*H8595</f>
        <v>3000</v>
      </c>
    </row>
    <row r="8596" spans="3:9" ht="15" customHeight="1">
      <c r="C8596" s="700" t="s">
        <v>676</v>
      </c>
      <c r="D8596" s="213" t="s">
        <v>2126</v>
      </c>
      <c r="E8596" s="213"/>
      <c r="F8596" s="200" t="s">
        <v>193</v>
      </c>
      <c r="G8596" s="326">
        <v>0.01</v>
      </c>
      <c r="H8596" s="202">
        <f>BAHAN!$G$201</f>
        <v>20000</v>
      </c>
      <c r="I8596" s="203">
        <f t="shared" si="105"/>
        <v>200</v>
      </c>
    </row>
    <row r="8597" spans="3:9" ht="15" customHeight="1">
      <c r="C8597" s="700" t="s">
        <v>679</v>
      </c>
      <c r="D8597" s="213" t="s">
        <v>2127</v>
      </c>
      <c r="E8597" s="213"/>
      <c r="F8597" s="200" t="s">
        <v>493</v>
      </c>
      <c r="G8597" s="326">
        <v>0.01</v>
      </c>
      <c r="H8597" s="202">
        <f>BAHAN!$G$269</f>
        <v>42000</v>
      </c>
      <c r="I8597" s="203">
        <f t="shared" si="105"/>
        <v>420</v>
      </c>
    </row>
    <row r="8598" spans="3:9" ht="15" customHeight="1">
      <c r="C8598" s="700" t="s">
        <v>680</v>
      </c>
      <c r="D8598" s="213" t="s">
        <v>429</v>
      </c>
      <c r="E8598" s="213"/>
      <c r="F8598" s="416" t="s">
        <v>79</v>
      </c>
      <c r="G8598" s="326">
        <v>2E-3</v>
      </c>
      <c r="H8598" s="202">
        <f>BAHAN!$G$18</f>
        <v>13900</v>
      </c>
      <c r="I8598" s="203">
        <f t="shared" si="105"/>
        <v>27.8</v>
      </c>
    </row>
    <row r="8599" spans="3:9" ht="15" customHeight="1">
      <c r="C8599" s="204" t="s">
        <v>85</v>
      </c>
      <c r="D8599" s="215"/>
      <c r="E8599" s="215"/>
      <c r="F8599" s="216"/>
      <c r="G8599" s="216"/>
      <c r="H8599" s="466"/>
      <c r="I8599" s="208">
        <f>SUM(I8595:I8598)</f>
        <v>3647.8</v>
      </c>
    </row>
    <row r="8600" spans="3:9" ht="15" customHeight="1">
      <c r="C8600" s="193" t="s">
        <v>86</v>
      </c>
      <c r="D8600" s="194" t="s">
        <v>87</v>
      </c>
      <c r="E8600" s="194"/>
      <c r="F8600" s="196"/>
      <c r="G8600" s="196"/>
      <c r="H8600" s="196"/>
      <c r="I8600" s="464"/>
    </row>
    <row r="8601" spans="3:9" ht="15" customHeight="1">
      <c r="C8601" s="204" t="s">
        <v>88</v>
      </c>
      <c r="D8601" s="215"/>
      <c r="E8601" s="215"/>
      <c r="F8601" s="216"/>
      <c r="G8601" s="216"/>
      <c r="H8601" s="466"/>
      <c r="I8601" s="467">
        <v>0</v>
      </c>
    </row>
    <row r="8602" spans="3:9" ht="15" customHeight="1">
      <c r="C8602" s="220" t="s">
        <v>89</v>
      </c>
      <c r="D8602" s="221" t="s">
        <v>90</v>
      </c>
      <c r="E8602" s="682"/>
      <c r="F8602" s="222"/>
      <c r="G8602" s="222"/>
      <c r="H8602" s="776"/>
      <c r="I8602" s="777">
        <f>I8601+I8599+I8593</f>
        <v>95452.800000000003</v>
      </c>
    </row>
    <row r="8603" spans="3:9" ht="15" customHeight="1">
      <c r="C8603" s="227" t="s">
        <v>91</v>
      </c>
      <c r="D8603" s="228" t="s">
        <v>977</v>
      </c>
      <c r="E8603" s="684"/>
      <c r="F8603" s="229"/>
      <c r="G8603" s="313"/>
      <c r="H8603" s="226">
        <f>$M$3</f>
        <v>0.1</v>
      </c>
      <c r="I8603" s="224">
        <f>I8602*H8603</f>
        <v>9545.2800000000007</v>
      </c>
    </row>
    <row r="8604" spans="3:9" ht="15" customHeight="1">
      <c r="C8604" s="316" t="s">
        <v>93</v>
      </c>
      <c r="D8604" s="317" t="s">
        <v>94</v>
      </c>
      <c r="E8604" s="323"/>
      <c r="F8604" s="244"/>
      <c r="G8604" s="244"/>
      <c r="H8604" s="399"/>
      <c r="I8604" s="303">
        <f>SUM(I8602:I8603)</f>
        <v>104998.08</v>
      </c>
    </row>
    <row r="8605" spans="3:9" ht="15" customHeight="1">
      <c r="C8605" s="942"/>
      <c r="D8605" s="581"/>
      <c r="E8605" s="581"/>
      <c r="F8605" s="581"/>
      <c r="G8605" s="581"/>
      <c r="H8605" s="581"/>
      <c r="I8605" s="582"/>
    </row>
    <row r="8606" spans="3:9" ht="15" customHeight="1">
      <c r="C8606" s="184" t="s">
        <v>2170</v>
      </c>
      <c r="D8606" s="1109" t="s">
        <v>2171</v>
      </c>
      <c r="E8606" s="1109"/>
      <c r="F8606" s="668"/>
      <c r="G8606" s="668"/>
      <c r="H8606" s="669"/>
      <c r="I8606" s="188">
        <f>ROUNDDOWN(I8625,-2)</f>
        <v>129100</v>
      </c>
    </row>
    <row r="8607" spans="3:9" ht="15" customHeight="1">
      <c r="C8607" s="189" t="s">
        <v>65</v>
      </c>
      <c r="D8607" s="190" t="s">
        <v>66</v>
      </c>
      <c r="E8607" s="190"/>
      <c r="F8607" s="190" t="s">
        <v>669</v>
      </c>
      <c r="G8607" s="190" t="s">
        <v>67</v>
      </c>
      <c r="H8607" s="190" t="s">
        <v>670</v>
      </c>
      <c r="I8607" s="482" t="s">
        <v>671</v>
      </c>
    </row>
    <row r="8608" spans="3:9" ht="15" customHeight="1">
      <c r="C8608" s="193" t="s">
        <v>69</v>
      </c>
      <c r="D8608" s="194" t="s">
        <v>672</v>
      </c>
      <c r="E8608" s="194"/>
      <c r="F8608" s="717"/>
      <c r="G8608" s="717"/>
      <c r="H8608" s="717"/>
      <c r="I8608" s="591"/>
    </row>
    <row r="8609" spans="3:9" ht="15" customHeight="1">
      <c r="C8609" s="199">
        <v>1</v>
      </c>
      <c r="D8609" s="195" t="s">
        <v>8</v>
      </c>
      <c r="E8609" s="195"/>
      <c r="F8609" s="200" t="s">
        <v>10</v>
      </c>
      <c r="G8609" s="201">
        <v>0.25</v>
      </c>
      <c r="H8609" s="62">
        <v>176000</v>
      </c>
      <c r="I8609" s="203">
        <f t="shared" ref="I8609:I8612" si="106">G8609*H8609</f>
        <v>44000</v>
      </c>
    </row>
    <row r="8610" spans="3:9" ht="15" customHeight="1">
      <c r="C8610" s="199">
        <v>2</v>
      </c>
      <c r="D8610" s="195" t="s">
        <v>404</v>
      </c>
      <c r="E8610" s="195"/>
      <c r="F8610" s="200" t="s">
        <v>10</v>
      </c>
      <c r="G8610" s="201">
        <v>0.25</v>
      </c>
      <c r="H8610" s="62">
        <v>186000</v>
      </c>
      <c r="I8610" s="203">
        <f t="shared" si="106"/>
        <v>46500</v>
      </c>
    </row>
    <row r="8611" spans="3:9" ht="15" customHeight="1">
      <c r="C8611" s="199">
        <v>3</v>
      </c>
      <c r="D8611" s="195" t="s">
        <v>119</v>
      </c>
      <c r="E8611" s="195"/>
      <c r="F8611" s="200" t="s">
        <v>10</v>
      </c>
      <c r="G8611" s="201">
        <v>2.5000000000000001E-2</v>
      </c>
      <c r="H8611" s="62">
        <v>196000</v>
      </c>
      <c r="I8611" s="203">
        <f t="shared" si="106"/>
        <v>4900</v>
      </c>
    </row>
    <row r="8612" spans="3:9" ht="15" customHeight="1">
      <c r="C8612" s="199">
        <v>4</v>
      </c>
      <c r="D8612" s="195" t="s">
        <v>31</v>
      </c>
      <c r="E8612" s="195"/>
      <c r="F8612" s="200" t="s">
        <v>10</v>
      </c>
      <c r="G8612" s="201">
        <v>8.3000000000000001E-3</v>
      </c>
      <c r="H8612" s="62">
        <v>206000</v>
      </c>
      <c r="I8612" s="203">
        <f t="shared" si="106"/>
        <v>1709.8</v>
      </c>
    </row>
    <row r="8613" spans="3:9" ht="15" customHeight="1">
      <c r="C8613" s="204" t="s">
        <v>708</v>
      </c>
      <c r="D8613" s="215"/>
      <c r="E8613" s="215"/>
      <c r="F8613" s="216"/>
      <c r="G8613" s="681"/>
      <c r="H8613" s="1117"/>
      <c r="I8613" s="208">
        <f>SUM(I8609:I8612)</f>
        <v>97109.8</v>
      </c>
    </row>
    <row r="8614" spans="3:9" ht="15" customHeight="1">
      <c r="C8614" s="193" t="s">
        <v>72</v>
      </c>
      <c r="D8614" s="194" t="s">
        <v>73</v>
      </c>
      <c r="E8614" s="194"/>
      <c r="F8614" s="196"/>
      <c r="G8614" s="196"/>
      <c r="H8614" s="196"/>
      <c r="I8614" s="464"/>
    </row>
    <row r="8615" spans="3:9" ht="15" customHeight="1">
      <c r="C8615" s="700" t="s">
        <v>674</v>
      </c>
      <c r="D8615" s="213" t="s">
        <v>2163</v>
      </c>
      <c r="E8615" s="213"/>
      <c r="F8615" s="416" t="s">
        <v>120</v>
      </c>
      <c r="G8615" s="326">
        <v>0.1</v>
      </c>
      <c r="H8615" s="202">
        <f>BAHAN!G79</f>
        <v>71400</v>
      </c>
      <c r="I8615" s="203">
        <f t="shared" ref="I8615:I8619" si="107">G8615*H8615</f>
        <v>7140</v>
      </c>
    </row>
    <row r="8616" spans="3:9" ht="15" customHeight="1">
      <c r="C8616" s="700" t="s">
        <v>676</v>
      </c>
      <c r="D8616" s="213" t="s">
        <v>2165</v>
      </c>
      <c r="E8616" s="213"/>
      <c r="F8616" s="416" t="s">
        <v>120</v>
      </c>
      <c r="G8616" s="326">
        <v>0.1</v>
      </c>
      <c r="H8616" s="202">
        <f>BAHAN!G77</f>
        <v>65000</v>
      </c>
      <c r="I8616" s="203">
        <f t="shared" si="107"/>
        <v>6500</v>
      </c>
    </row>
    <row r="8617" spans="3:9" ht="15" customHeight="1">
      <c r="C8617" s="700" t="s">
        <v>679</v>
      </c>
      <c r="D8617" s="213" t="s">
        <v>2166</v>
      </c>
      <c r="E8617" s="213"/>
      <c r="F8617" s="416" t="s">
        <v>120</v>
      </c>
      <c r="G8617" s="326">
        <v>0.08</v>
      </c>
      <c r="H8617" s="202">
        <f>BAHAN!G78</f>
        <v>75000</v>
      </c>
      <c r="I8617" s="203">
        <f t="shared" si="107"/>
        <v>6000</v>
      </c>
    </row>
    <row r="8618" spans="3:9" ht="15" customHeight="1">
      <c r="C8618" s="700" t="s">
        <v>680</v>
      </c>
      <c r="D8618" s="213" t="s">
        <v>2126</v>
      </c>
      <c r="E8618" s="213"/>
      <c r="F8618" s="416" t="s">
        <v>193</v>
      </c>
      <c r="G8618" s="326">
        <v>0.01</v>
      </c>
      <c r="H8618" s="202">
        <f>BAHAN!G201</f>
        <v>20000</v>
      </c>
      <c r="I8618" s="203">
        <f t="shared" si="107"/>
        <v>200</v>
      </c>
    </row>
    <row r="8619" spans="3:9" ht="15" customHeight="1">
      <c r="C8619" s="700" t="s">
        <v>681</v>
      </c>
      <c r="D8619" s="213" t="s">
        <v>2127</v>
      </c>
      <c r="E8619" s="213"/>
      <c r="F8619" s="416" t="s">
        <v>493</v>
      </c>
      <c r="G8619" s="326">
        <v>0.01</v>
      </c>
      <c r="H8619" s="202">
        <f>BAHAN!G269</f>
        <v>42000</v>
      </c>
      <c r="I8619" s="203">
        <f t="shared" si="107"/>
        <v>420</v>
      </c>
    </row>
    <row r="8620" spans="3:9" ht="15" customHeight="1">
      <c r="C8620" s="204" t="s">
        <v>85</v>
      </c>
      <c r="D8620" s="215"/>
      <c r="E8620" s="215"/>
      <c r="F8620" s="216"/>
      <c r="G8620" s="216"/>
      <c r="H8620" s="466"/>
      <c r="I8620" s="208">
        <f>SUM(I8615:I8619)</f>
        <v>20260</v>
      </c>
    </row>
    <row r="8621" spans="3:9" ht="15" customHeight="1">
      <c r="C8621" s="193" t="s">
        <v>86</v>
      </c>
      <c r="D8621" s="194" t="s">
        <v>87</v>
      </c>
      <c r="E8621" s="194"/>
      <c r="F8621" s="196"/>
      <c r="G8621" s="196"/>
      <c r="H8621" s="196"/>
      <c r="I8621" s="464"/>
    </row>
    <row r="8622" spans="3:9" ht="15" customHeight="1">
      <c r="C8622" s="204" t="s">
        <v>88</v>
      </c>
      <c r="D8622" s="215"/>
      <c r="E8622" s="215"/>
      <c r="F8622" s="216"/>
      <c r="G8622" s="216"/>
      <c r="H8622" s="466"/>
      <c r="I8622" s="467">
        <v>0</v>
      </c>
    </row>
    <row r="8623" spans="3:9" ht="15" customHeight="1">
      <c r="C8623" s="220" t="s">
        <v>89</v>
      </c>
      <c r="D8623" s="221" t="s">
        <v>90</v>
      </c>
      <c r="E8623" s="682"/>
      <c r="F8623" s="222"/>
      <c r="G8623" s="222"/>
      <c r="H8623" s="776"/>
      <c r="I8623" s="777">
        <f>I8622+I8620+I8613</f>
        <v>117369.8</v>
      </c>
    </row>
    <row r="8624" spans="3:9" ht="15" customHeight="1">
      <c r="C8624" s="227" t="s">
        <v>91</v>
      </c>
      <c r="D8624" s="228" t="s">
        <v>977</v>
      </c>
      <c r="E8624" s="684"/>
      <c r="F8624" s="229"/>
      <c r="G8624" s="313"/>
      <c r="H8624" s="226">
        <f>$M$3</f>
        <v>0.1</v>
      </c>
      <c r="I8624" s="224">
        <f>I8623*H8624</f>
        <v>11736.980000000001</v>
      </c>
    </row>
    <row r="8625" spans="3:9" ht="15" customHeight="1">
      <c r="C8625" s="316" t="s">
        <v>93</v>
      </c>
      <c r="D8625" s="317" t="s">
        <v>94</v>
      </c>
      <c r="E8625" s="323"/>
      <c r="F8625" s="244"/>
      <c r="G8625" s="244"/>
      <c r="H8625" s="399"/>
      <c r="I8625" s="303">
        <f>SUM(I8623:I8624)</f>
        <v>129106.78</v>
      </c>
    </row>
    <row r="8626" spans="3:9" ht="15" customHeight="1">
      <c r="C8626" s="942"/>
      <c r="D8626" s="581"/>
      <c r="E8626" s="581"/>
      <c r="F8626" s="581"/>
      <c r="G8626" s="581"/>
      <c r="H8626" s="581"/>
      <c r="I8626" s="582"/>
    </row>
    <row r="8627" spans="3:9" ht="15" customHeight="1">
      <c r="C8627" s="290" t="s">
        <v>2172</v>
      </c>
      <c r="D8627" s="1317" t="s">
        <v>2173</v>
      </c>
      <c r="E8627" s="1318"/>
      <c r="F8627" s="1318"/>
      <c r="G8627" s="1318"/>
      <c r="H8627" s="1319"/>
      <c r="I8627" s="188">
        <f>ROUNDDOWN(I8644,-2)</f>
        <v>51000</v>
      </c>
    </row>
    <row r="8628" spans="3:9" ht="15" customHeight="1">
      <c r="C8628" s="189" t="s">
        <v>65</v>
      </c>
      <c r="D8628" s="190" t="s">
        <v>66</v>
      </c>
      <c r="E8628" s="190"/>
      <c r="F8628" s="190" t="s">
        <v>669</v>
      </c>
      <c r="G8628" s="190" t="s">
        <v>67</v>
      </c>
      <c r="H8628" s="190" t="s">
        <v>670</v>
      </c>
      <c r="I8628" s="482" t="s">
        <v>671</v>
      </c>
    </row>
    <row r="8629" spans="3:9" ht="15" customHeight="1">
      <c r="C8629" s="193" t="s">
        <v>69</v>
      </c>
      <c r="D8629" s="194" t="s">
        <v>672</v>
      </c>
      <c r="E8629" s="194"/>
      <c r="F8629" s="717"/>
      <c r="G8629" s="717"/>
      <c r="H8629" s="717"/>
      <c r="I8629" s="591"/>
    </row>
    <row r="8630" spans="3:9" ht="15" customHeight="1">
      <c r="C8630" s="199">
        <v>1</v>
      </c>
      <c r="D8630" s="195" t="s">
        <v>8</v>
      </c>
      <c r="E8630" s="195"/>
      <c r="F8630" s="200" t="s">
        <v>10</v>
      </c>
      <c r="G8630" s="201">
        <v>0.06</v>
      </c>
      <c r="H8630" s="62">
        <v>176000</v>
      </c>
      <c r="I8630" s="203">
        <f t="shared" ref="I8630:I8633" si="108">G8630*H8630</f>
        <v>10560</v>
      </c>
    </row>
    <row r="8631" spans="3:9" ht="15" customHeight="1">
      <c r="C8631" s="199">
        <v>2</v>
      </c>
      <c r="D8631" s="195" t="s">
        <v>404</v>
      </c>
      <c r="E8631" s="195"/>
      <c r="F8631" s="200" t="s">
        <v>10</v>
      </c>
      <c r="G8631" s="201">
        <v>0.06</v>
      </c>
      <c r="H8631" s="62">
        <v>186000</v>
      </c>
      <c r="I8631" s="203">
        <f t="shared" si="108"/>
        <v>11160</v>
      </c>
    </row>
    <row r="8632" spans="3:9" ht="15" customHeight="1">
      <c r="C8632" s="199">
        <v>3</v>
      </c>
      <c r="D8632" s="195" t="s">
        <v>119</v>
      </c>
      <c r="E8632" s="195"/>
      <c r="F8632" s="200" t="s">
        <v>10</v>
      </c>
      <c r="G8632" s="201">
        <v>6.0000000000000001E-3</v>
      </c>
      <c r="H8632" s="62">
        <v>196000</v>
      </c>
      <c r="I8632" s="203">
        <f t="shared" si="108"/>
        <v>1176</v>
      </c>
    </row>
    <row r="8633" spans="3:9" ht="15" customHeight="1">
      <c r="C8633" s="199">
        <v>4</v>
      </c>
      <c r="D8633" s="195" t="s">
        <v>31</v>
      </c>
      <c r="E8633" s="195"/>
      <c r="F8633" s="200" t="s">
        <v>10</v>
      </c>
      <c r="G8633" s="201">
        <v>2E-3</v>
      </c>
      <c r="H8633" s="62">
        <v>206000</v>
      </c>
      <c r="I8633" s="203">
        <f t="shared" si="108"/>
        <v>412</v>
      </c>
    </row>
    <row r="8634" spans="3:9" ht="15" customHeight="1">
      <c r="C8634" s="204" t="s">
        <v>708</v>
      </c>
      <c r="D8634" s="215"/>
      <c r="E8634" s="215"/>
      <c r="F8634" s="216"/>
      <c r="G8634" s="681"/>
      <c r="H8634" s="1117"/>
      <c r="I8634" s="208">
        <f>SUM(I8630:I8633)</f>
        <v>23308</v>
      </c>
    </row>
    <row r="8635" spans="3:9" ht="15" customHeight="1">
      <c r="C8635" s="193" t="s">
        <v>72</v>
      </c>
      <c r="D8635" s="194" t="s">
        <v>73</v>
      </c>
      <c r="E8635" s="194"/>
      <c r="F8635" s="196"/>
      <c r="G8635" s="196"/>
      <c r="H8635" s="196"/>
      <c r="I8635" s="464"/>
    </row>
    <row r="8636" spans="3:9" ht="15" customHeight="1">
      <c r="C8636" s="700" t="s">
        <v>674</v>
      </c>
      <c r="D8636" s="213" t="s">
        <v>2166</v>
      </c>
      <c r="E8636" s="213"/>
      <c r="F8636" s="416" t="s">
        <v>120</v>
      </c>
      <c r="G8636" s="326">
        <v>0.3</v>
      </c>
      <c r="H8636" s="202">
        <f>BAHAN!$G$78</f>
        <v>75000</v>
      </c>
      <c r="I8636" s="203">
        <f t="shared" ref="I8636:I8638" si="109">G8636*H8636</f>
        <v>22500</v>
      </c>
    </row>
    <row r="8637" spans="3:9" ht="15" customHeight="1">
      <c r="C8637" s="700" t="s">
        <v>676</v>
      </c>
      <c r="D8637" s="213" t="s">
        <v>2126</v>
      </c>
      <c r="E8637" s="213"/>
      <c r="F8637" s="416" t="s">
        <v>193</v>
      </c>
      <c r="G8637" s="326">
        <v>0.01</v>
      </c>
      <c r="H8637" s="202">
        <f>BAHAN!$G$201</f>
        <v>20000</v>
      </c>
      <c r="I8637" s="203">
        <f t="shared" si="109"/>
        <v>200</v>
      </c>
    </row>
    <row r="8638" spans="3:9" ht="15" customHeight="1">
      <c r="C8638" s="700" t="s">
        <v>679</v>
      </c>
      <c r="D8638" s="213" t="s">
        <v>2127</v>
      </c>
      <c r="E8638" s="213"/>
      <c r="F8638" s="416" t="s">
        <v>493</v>
      </c>
      <c r="G8638" s="326">
        <v>0.01</v>
      </c>
      <c r="H8638" s="202">
        <f>BAHAN!$G$269</f>
        <v>42000</v>
      </c>
      <c r="I8638" s="203">
        <f t="shared" si="109"/>
        <v>420</v>
      </c>
    </row>
    <row r="8639" spans="3:9" ht="15" customHeight="1">
      <c r="C8639" s="204" t="s">
        <v>85</v>
      </c>
      <c r="D8639" s="215"/>
      <c r="E8639" s="215"/>
      <c r="F8639" s="216"/>
      <c r="G8639" s="216"/>
      <c r="H8639" s="466"/>
      <c r="I8639" s="208">
        <f>SUM(I8636:I8638)</f>
        <v>23120</v>
      </c>
    </row>
    <row r="8640" spans="3:9" ht="15" customHeight="1">
      <c r="C8640" s="193" t="s">
        <v>86</v>
      </c>
      <c r="D8640" s="194" t="s">
        <v>87</v>
      </c>
      <c r="E8640" s="194"/>
      <c r="F8640" s="196"/>
      <c r="G8640" s="196"/>
      <c r="H8640" s="196"/>
      <c r="I8640" s="464"/>
    </row>
    <row r="8641" spans="3:9" ht="15" customHeight="1">
      <c r="C8641" s="204" t="s">
        <v>88</v>
      </c>
      <c r="D8641" s="215"/>
      <c r="E8641" s="215"/>
      <c r="F8641" s="216"/>
      <c r="G8641" s="216"/>
      <c r="H8641" s="466"/>
      <c r="I8641" s="467">
        <v>0</v>
      </c>
    </row>
    <row r="8642" spans="3:9" ht="15" customHeight="1">
      <c r="C8642" s="220" t="s">
        <v>89</v>
      </c>
      <c r="D8642" s="221" t="s">
        <v>90</v>
      </c>
      <c r="E8642" s="682"/>
      <c r="F8642" s="222"/>
      <c r="G8642" s="222"/>
      <c r="H8642" s="776"/>
      <c r="I8642" s="777">
        <f>I8641+I8639+I8634</f>
        <v>46428</v>
      </c>
    </row>
    <row r="8643" spans="3:9" ht="15" customHeight="1">
      <c r="C8643" s="227" t="s">
        <v>91</v>
      </c>
      <c r="D8643" s="228" t="s">
        <v>977</v>
      </c>
      <c r="E8643" s="684"/>
      <c r="F8643" s="229"/>
      <c r="G8643" s="313"/>
      <c r="H8643" s="226">
        <f>$M$3</f>
        <v>0.1</v>
      </c>
      <c r="I8643" s="224">
        <f>I8642*H8643</f>
        <v>4642.8</v>
      </c>
    </row>
    <row r="8644" spans="3:9" ht="15" customHeight="1">
      <c r="C8644" s="316" t="s">
        <v>93</v>
      </c>
      <c r="D8644" s="317" t="s">
        <v>94</v>
      </c>
      <c r="E8644" s="323"/>
      <c r="F8644" s="244"/>
      <c r="G8644" s="244"/>
      <c r="H8644" s="399"/>
      <c r="I8644" s="303">
        <f>SUM(I8642:I8643)</f>
        <v>51070.8</v>
      </c>
    </row>
    <row r="8645" spans="3:9" ht="15" customHeight="1">
      <c r="C8645" s="942"/>
      <c r="D8645" s="581"/>
      <c r="E8645" s="581"/>
      <c r="F8645" s="581"/>
      <c r="G8645" s="581"/>
      <c r="H8645" s="581"/>
      <c r="I8645" s="582"/>
    </row>
    <row r="8646" spans="3:9" ht="15" customHeight="1">
      <c r="C8646" s="938" t="s">
        <v>2174</v>
      </c>
      <c r="D8646" s="1139" t="s">
        <v>2175</v>
      </c>
      <c r="E8646" s="1139"/>
      <c r="F8646" s="1140"/>
      <c r="G8646" s="1140"/>
      <c r="H8646" s="1140"/>
      <c r="I8646" s="1141"/>
    </row>
    <row r="8647" spans="3:9" ht="15" customHeight="1">
      <c r="C8647" s="552" t="s">
        <v>2176</v>
      </c>
      <c r="D8647" s="1108" t="s">
        <v>2177</v>
      </c>
      <c r="E8647" s="1109"/>
      <c r="F8647" s="675"/>
      <c r="G8647" s="675"/>
      <c r="H8647" s="1081"/>
      <c r="I8647" s="188">
        <f>ROUNDDOWN(I8663,-2)</f>
        <v>50900</v>
      </c>
    </row>
    <row r="8648" spans="3:9" ht="15" customHeight="1">
      <c r="C8648" s="189" t="s">
        <v>65</v>
      </c>
      <c r="D8648" s="190" t="s">
        <v>66</v>
      </c>
      <c r="E8648" s="190"/>
      <c r="F8648" s="190" t="s">
        <v>669</v>
      </c>
      <c r="G8648" s="190" t="s">
        <v>67</v>
      </c>
      <c r="H8648" s="190" t="s">
        <v>670</v>
      </c>
      <c r="I8648" s="482" t="s">
        <v>671</v>
      </c>
    </row>
    <row r="8649" spans="3:9" ht="15" customHeight="1">
      <c r="C8649" s="193" t="s">
        <v>69</v>
      </c>
      <c r="D8649" s="194" t="s">
        <v>672</v>
      </c>
      <c r="E8649" s="194"/>
      <c r="F8649" s="717"/>
      <c r="G8649" s="717"/>
      <c r="H8649" s="717"/>
      <c r="I8649" s="591"/>
    </row>
    <row r="8650" spans="3:9" ht="15" customHeight="1">
      <c r="C8650" s="199">
        <v>1</v>
      </c>
      <c r="D8650" s="195" t="s">
        <v>8</v>
      </c>
      <c r="E8650" s="195"/>
      <c r="F8650" s="200" t="s">
        <v>10</v>
      </c>
      <c r="G8650" s="618">
        <v>6.25E-2</v>
      </c>
      <c r="H8650" s="62">
        <v>176000</v>
      </c>
      <c r="I8650" s="203">
        <f t="shared" ref="I8650:I8653" si="110">G8650*H8650</f>
        <v>11000</v>
      </c>
    </row>
    <row r="8651" spans="3:9" ht="15" customHeight="1">
      <c r="C8651" s="199">
        <v>2</v>
      </c>
      <c r="D8651" s="195" t="s">
        <v>404</v>
      </c>
      <c r="E8651" s="195"/>
      <c r="F8651" s="200" t="s">
        <v>10</v>
      </c>
      <c r="G8651" s="618">
        <v>6.25E-2</v>
      </c>
      <c r="H8651" s="62">
        <v>186000</v>
      </c>
      <c r="I8651" s="203">
        <f t="shared" si="110"/>
        <v>11625</v>
      </c>
    </row>
    <row r="8652" spans="3:9" ht="15" customHeight="1">
      <c r="C8652" s="199">
        <v>3</v>
      </c>
      <c r="D8652" s="195" t="s">
        <v>119</v>
      </c>
      <c r="E8652" s="195"/>
      <c r="F8652" s="200" t="s">
        <v>10</v>
      </c>
      <c r="G8652" s="618">
        <v>6.3E-3</v>
      </c>
      <c r="H8652" s="62">
        <v>196000</v>
      </c>
      <c r="I8652" s="203">
        <f t="shared" si="110"/>
        <v>1234.8</v>
      </c>
    </row>
    <row r="8653" spans="3:9" ht="15" customHeight="1">
      <c r="C8653" s="199">
        <v>4</v>
      </c>
      <c r="D8653" s="195" t="s">
        <v>31</v>
      </c>
      <c r="E8653" s="195"/>
      <c r="F8653" s="200" t="s">
        <v>10</v>
      </c>
      <c r="G8653" s="618">
        <v>2.0999999999999999E-3</v>
      </c>
      <c r="H8653" s="62">
        <v>206000</v>
      </c>
      <c r="I8653" s="203">
        <f t="shared" si="110"/>
        <v>432.59999999999997</v>
      </c>
    </row>
    <row r="8654" spans="3:9" ht="15" customHeight="1">
      <c r="C8654" s="204" t="s">
        <v>708</v>
      </c>
      <c r="D8654" s="215"/>
      <c r="E8654" s="215"/>
      <c r="F8654" s="216"/>
      <c r="G8654" s="681"/>
      <c r="H8654" s="1117"/>
      <c r="I8654" s="208">
        <f>SUM(I8650:I8653)</f>
        <v>24292.399999999998</v>
      </c>
    </row>
    <row r="8655" spans="3:9" ht="15" customHeight="1">
      <c r="C8655" s="193" t="s">
        <v>72</v>
      </c>
      <c r="D8655" s="194" t="s">
        <v>73</v>
      </c>
      <c r="E8655" s="194"/>
      <c r="F8655" s="196"/>
      <c r="G8655" s="196"/>
      <c r="H8655" s="196"/>
      <c r="I8655" s="464"/>
    </row>
    <row r="8656" spans="3:9" ht="15" customHeight="1">
      <c r="C8656" s="199">
        <v>1</v>
      </c>
      <c r="D8656" s="195" t="s">
        <v>2143</v>
      </c>
      <c r="E8656" s="195"/>
      <c r="F8656" s="200" t="s">
        <v>120</v>
      </c>
      <c r="G8656" s="326">
        <v>0.12</v>
      </c>
      <c r="H8656" s="202">
        <f>BAHAN!G79</f>
        <v>71400</v>
      </c>
      <c r="I8656" s="203">
        <f t="shared" ref="I8656:I8657" si="111">G8656*H8656</f>
        <v>8568</v>
      </c>
    </row>
    <row r="8657" spans="3:9" ht="15" customHeight="1">
      <c r="C8657" s="199">
        <v>2</v>
      </c>
      <c r="D8657" s="195" t="s">
        <v>2144</v>
      </c>
      <c r="E8657" s="195"/>
      <c r="F8657" s="200" t="s">
        <v>120</v>
      </c>
      <c r="G8657" s="326">
        <v>0.18</v>
      </c>
      <c r="H8657" s="202">
        <f>BAHAN!G78</f>
        <v>75000</v>
      </c>
      <c r="I8657" s="203">
        <f t="shared" si="111"/>
        <v>13500</v>
      </c>
    </row>
    <row r="8658" spans="3:9" ht="15" customHeight="1">
      <c r="C8658" s="204" t="s">
        <v>85</v>
      </c>
      <c r="D8658" s="215"/>
      <c r="E8658" s="215"/>
      <c r="F8658" s="216"/>
      <c r="G8658" s="216"/>
      <c r="H8658" s="466"/>
      <c r="I8658" s="208">
        <f>SUM(I8656:I8657)</f>
        <v>22068</v>
      </c>
    </row>
    <row r="8659" spans="3:9" ht="15" customHeight="1">
      <c r="C8659" s="193" t="s">
        <v>86</v>
      </c>
      <c r="D8659" s="194" t="s">
        <v>87</v>
      </c>
      <c r="E8659" s="194"/>
      <c r="F8659" s="196"/>
      <c r="G8659" s="196"/>
      <c r="H8659" s="196"/>
      <c r="I8659" s="464"/>
    </row>
    <row r="8660" spans="3:9" ht="15" customHeight="1">
      <c r="C8660" s="204" t="s">
        <v>88</v>
      </c>
      <c r="D8660" s="215"/>
      <c r="E8660" s="215"/>
      <c r="F8660" s="216"/>
      <c r="G8660" s="216"/>
      <c r="H8660" s="466"/>
      <c r="I8660" s="467">
        <v>0</v>
      </c>
    </row>
    <row r="8661" spans="3:9" ht="15" customHeight="1">
      <c r="C8661" s="220" t="s">
        <v>89</v>
      </c>
      <c r="D8661" s="221" t="s">
        <v>90</v>
      </c>
      <c r="E8661" s="682"/>
      <c r="F8661" s="222"/>
      <c r="G8661" s="222"/>
      <c r="H8661" s="776"/>
      <c r="I8661" s="777">
        <f>I8660+I8658+I8654</f>
        <v>46360.399999999994</v>
      </c>
    </row>
    <row r="8662" spans="3:9" ht="15" customHeight="1">
      <c r="C8662" s="227" t="s">
        <v>91</v>
      </c>
      <c r="D8662" s="228" t="s">
        <v>977</v>
      </c>
      <c r="E8662" s="684"/>
      <c r="F8662" s="229"/>
      <c r="G8662" s="313"/>
      <c r="H8662" s="226">
        <f>$M$3</f>
        <v>0.1</v>
      </c>
      <c r="I8662" s="224">
        <f>I8661*H8662</f>
        <v>4636.04</v>
      </c>
    </row>
    <row r="8663" spans="3:9" ht="15" customHeight="1">
      <c r="C8663" s="316" t="s">
        <v>93</v>
      </c>
      <c r="D8663" s="317" t="s">
        <v>94</v>
      </c>
      <c r="E8663" s="323"/>
      <c r="F8663" s="244"/>
      <c r="G8663" s="244"/>
      <c r="H8663" s="399"/>
      <c r="I8663" s="303">
        <f>SUM(I8661:I8662)</f>
        <v>50996.439999999995</v>
      </c>
    </row>
    <row r="8664" spans="3:9" ht="15" customHeight="1">
      <c r="C8664" s="942"/>
      <c r="D8664" s="581"/>
      <c r="E8664" s="581"/>
      <c r="F8664" s="581"/>
      <c r="G8664" s="581"/>
      <c r="H8664" s="581"/>
      <c r="I8664" s="582"/>
    </row>
    <row r="8665" spans="3:9" ht="15" customHeight="1">
      <c r="C8665" s="552" t="s">
        <v>2178</v>
      </c>
      <c r="D8665" s="1108" t="s">
        <v>2179</v>
      </c>
      <c r="E8665" s="1109"/>
      <c r="F8665" s="675"/>
      <c r="G8665" s="675"/>
      <c r="H8665" s="1081"/>
      <c r="I8665" s="188">
        <f>ROUNDDOWN(I8681,-2)</f>
        <v>105800</v>
      </c>
    </row>
    <row r="8666" spans="3:9" ht="15" customHeight="1">
      <c r="C8666" s="292" t="s">
        <v>65</v>
      </c>
      <c r="D8666" s="293" t="s">
        <v>66</v>
      </c>
      <c r="E8666" s="1069"/>
      <c r="F8666" s="294" t="s">
        <v>669</v>
      </c>
      <c r="G8666" s="294" t="s">
        <v>67</v>
      </c>
      <c r="H8666" s="562" t="s">
        <v>670</v>
      </c>
      <c r="I8666" s="563" t="s">
        <v>671</v>
      </c>
    </row>
    <row r="8667" spans="3:9" ht="15" customHeight="1">
      <c r="C8667" s="193" t="s">
        <v>69</v>
      </c>
      <c r="D8667" s="281" t="s">
        <v>672</v>
      </c>
      <c r="E8667" s="281"/>
      <c r="F8667" s="940"/>
      <c r="G8667" s="940"/>
      <c r="H8667" s="940"/>
      <c r="I8667" s="591"/>
    </row>
    <row r="8668" spans="3:9" ht="15" customHeight="1">
      <c r="C8668" s="199">
        <v>1</v>
      </c>
      <c r="D8668" s="195" t="s">
        <v>8</v>
      </c>
      <c r="E8668" s="195"/>
      <c r="F8668" s="200" t="s">
        <v>10</v>
      </c>
      <c r="G8668" s="618">
        <v>6.25E-2</v>
      </c>
      <c r="H8668" s="62">
        <v>176000</v>
      </c>
      <c r="I8668" s="203">
        <f t="shared" ref="I8668:I8671" si="112">G8668*H8668</f>
        <v>11000</v>
      </c>
    </row>
    <row r="8669" spans="3:9" ht="15" customHeight="1">
      <c r="C8669" s="199">
        <v>2</v>
      </c>
      <c r="D8669" s="195" t="s">
        <v>404</v>
      </c>
      <c r="E8669" s="195"/>
      <c r="F8669" s="200" t="s">
        <v>10</v>
      </c>
      <c r="G8669" s="618">
        <v>6.25E-2</v>
      </c>
      <c r="H8669" s="62">
        <v>186000</v>
      </c>
      <c r="I8669" s="203">
        <f t="shared" si="112"/>
        <v>11625</v>
      </c>
    </row>
    <row r="8670" spans="3:9" ht="15" customHeight="1">
      <c r="C8670" s="199">
        <v>3</v>
      </c>
      <c r="D8670" s="195" t="s">
        <v>119</v>
      </c>
      <c r="E8670" s="195"/>
      <c r="F8670" s="200" t="s">
        <v>10</v>
      </c>
      <c r="G8670" s="618">
        <v>6.3E-3</v>
      </c>
      <c r="H8670" s="62">
        <v>196000</v>
      </c>
      <c r="I8670" s="203">
        <f t="shared" si="112"/>
        <v>1234.8</v>
      </c>
    </row>
    <row r="8671" spans="3:9" ht="15" customHeight="1">
      <c r="C8671" s="199">
        <v>4</v>
      </c>
      <c r="D8671" s="195" t="s">
        <v>31</v>
      </c>
      <c r="E8671" s="195"/>
      <c r="F8671" s="200" t="s">
        <v>10</v>
      </c>
      <c r="G8671" s="618">
        <v>2.0999999999999999E-3</v>
      </c>
      <c r="H8671" s="62">
        <v>206000</v>
      </c>
      <c r="I8671" s="203">
        <f t="shared" si="112"/>
        <v>432.59999999999997</v>
      </c>
    </row>
    <row r="8672" spans="3:9" ht="15" customHeight="1">
      <c r="C8672" s="204" t="s">
        <v>708</v>
      </c>
      <c r="D8672" s="215"/>
      <c r="E8672" s="215"/>
      <c r="F8672" s="216"/>
      <c r="G8672" s="681"/>
      <c r="H8672" s="1117"/>
      <c r="I8672" s="208">
        <f>SUM(I8668:I8671)</f>
        <v>24292.399999999998</v>
      </c>
    </row>
    <row r="8673" spans="3:9" ht="15" customHeight="1">
      <c r="C8673" s="193" t="s">
        <v>72</v>
      </c>
      <c r="D8673" s="194" t="s">
        <v>73</v>
      </c>
      <c r="E8673" s="194"/>
      <c r="F8673" s="196"/>
      <c r="G8673" s="196"/>
      <c r="H8673" s="196"/>
      <c r="I8673" s="464"/>
    </row>
    <row r="8674" spans="3:9" ht="15" customHeight="1">
      <c r="C8674" s="199">
        <v>1</v>
      </c>
      <c r="D8674" s="195" t="s">
        <v>2180</v>
      </c>
      <c r="E8674" s="195"/>
      <c r="F8674" s="200" t="s">
        <v>120</v>
      </c>
      <c r="G8674" s="326">
        <v>0.12</v>
      </c>
      <c r="H8674" s="202">
        <f>BAHAN!G75</f>
        <v>133140</v>
      </c>
      <c r="I8674" s="203">
        <f t="shared" ref="I8674:I8675" si="113">G8674*H8674</f>
        <v>15976.8</v>
      </c>
    </row>
    <row r="8675" spans="3:9" ht="15" customHeight="1">
      <c r="C8675" s="199">
        <v>2</v>
      </c>
      <c r="D8675" s="195" t="s">
        <v>2181</v>
      </c>
      <c r="E8675" s="195"/>
      <c r="F8675" s="200" t="s">
        <v>120</v>
      </c>
      <c r="G8675" s="326">
        <v>0.18</v>
      </c>
      <c r="H8675" s="202">
        <f>BAHAN!G76</f>
        <v>310800</v>
      </c>
      <c r="I8675" s="203">
        <f t="shared" si="113"/>
        <v>55944</v>
      </c>
    </row>
    <row r="8676" spans="3:9" ht="15" customHeight="1">
      <c r="C8676" s="204" t="s">
        <v>85</v>
      </c>
      <c r="D8676" s="215"/>
      <c r="E8676" s="215"/>
      <c r="F8676" s="216"/>
      <c r="G8676" s="216"/>
      <c r="H8676" s="466"/>
      <c r="I8676" s="208">
        <f>SUM(I8674:I8675)</f>
        <v>71920.800000000003</v>
      </c>
    </row>
    <row r="8677" spans="3:9" ht="15" customHeight="1">
      <c r="C8677" s="193" t="s">
        <v>86</v>
      </c>
      <c r="D8677" s="194" t="s">
        <v>87</v>
      </c>
      <c r="E8677" s="194"/>
      <c r="F8677" s="196"/>
      <c r="G8677" s="196"/>
      <c r="H8677" s="196"/>
      <c r="I8677" s="464"/>
    </row>
    <row r="8678" spans="3:9" ht="15" customHeight="1">
      <c r="C8678" s="204" t="s">
        <v>88</v>
      </c>
      <c r="D8678" s="215"/>
      <c r="E8678" s="215"/>
      <c r="F8678" s="216"/>
      <c r="G8678" s="216"/>
      <c r="H8678" s="466"/>
      <c r="I8678" s="467">
        <v>0</v>
      </c>
    </row>
    <row r="8679" spans="3:9" ht="15" customHeight="1">
      <c r="C8679" s="220" t="s">
        <v>89</v>
      </c>
      <c r="D8679" s="221" t="s">
        <v>90</v>
      </c>
      <c r="E8679" s="682"/>
      <c r="F8679" s="222"/>
      <c r="G8679" s="222"/>
      <c r="H8679" s="776"/>
      <c r="I8679" s="777">
        <f>I8678+I8676+I8672</f>
        <v>96213.2</v>
      </c>
    </row>
    <row r="8680" spans="3:9" ht="15" customHeight="1">
      <c r="C8680" s="227" t="s">
        <v>91</v>
      </c>
      <c r="D8680" s="228" t="s">
        <v>977</v>
      </c>
      <c r="E8680" s="684"/>
      <c r="F8680" s="229"/>
      <c r="G8680" s="313"/>
      <c r="H8680" s="226">
        <f>$M$3</f>
        <v>0.1</v>
      </c>
      <c r="I8680" s="224">
        <f>I8679*H8680</f>
        <v>9621.32</v>
      </c>
    </row>
    <row r="8681" spans="3:9" ht="15" customHeight="1">
      <c r="C8681" s="316" t="s">
        <v>93</v>
      </c>
      <c r="D8681" s="317" t="s">
        <v>94</v>
      </c>
      <c r="E8681" s="323"/>
      <c r="F8681" s="244"/>
      <c r="G8681" s="244"/>
      <c r="H8681" s="399"/>
      <c r="I8681" s="303">
        <f>SUM(I8679:I8680)</f>
        <v>105834.51999999999</v>
      </c>
    </row>
    <row r="8682" spans="3:9" ht="15" customHeight="1">
      <c r="C8682" s="942"/>
      <c r="D8682" s="581"/>
      <c r="E8682" s="581"/>
      <c r="F8682" s="581"/>
      <c r="G8682" s="581"/>
      <c r="H8682" s="581"/>
      <c r="I8682" s="582"/>
    </row>
    <row r="8683" spans="3:9" ht="15" customHeight="1">
      <c r="C8683" s="184" t="s">
        <v>2182</v>
      </c>
      <c r="D8683" s="1109" t="s">
        <v>2183</v>
      </c>
      <c r="E8683" s="1109"/>
      <c r="F8683" s="675"/>
      <c r="G8683" s="675"/>
      <c r="H8683" s="1081"/>
      <c r="I8683" s="188">
        <f>ROUNDDOWN(I8698,-2)</f>
        <v>305400</v>
      </c>
    </row>
    <row r="8684" spans="3:9" ht="15" customHeight="1">
      <c r="C8684" s="189" t="s">
        <v>65</v>
      </c>
      <c r="D8684" s="190" t="s">
        <v>66</v>
      </c>
      <c r="E8684" s="190"/>
      <c r="F8684" s="190" t="s">
        <v>669</v>
      </c>
      <c r="G8684" s="190" t="s">
        <v>67</v>
      </c>
      <c r="H8684" s="190" t="s">
        <v>670</v>
      </c>
      <c r="I8684" s="482" t="s">
        <v>671</v>
      </c>
    </row>
    <row r="8685" spans="3:9" ht="15" customHeight="1">
      <c r="C8685" s="193" t="s">
        <v>69</v>
      </c>
      <c r="D8685" s="194" t="s">
        <v>672</v>
      </c>
      <c r="E8685" s="194"/>
      <c r="F8685" s="717"/>
      <c r="G8685" s="717"/>
      <c r="H8685" s="717"/>
      <c r="I8685" s="591"/>
    </row>
    <row r="8686" spans="3:9" ht="15" customHeight="1">
      <c r="C8686" s="199">
        <v>1</v>
      </c>
      <c r="D8686" s="195" t="s">
        <v>8</v>
      </c>
      <c r="E8686" s="195"/>
      <c r="F8686" s="200" t="s">
        <v>10</v>
      </c>
      <c r="G8686" s="201">
        <v>0.2</v>
      </c>
      <c r="H8686" s="62">
        <v>176000</v>
      </c>
      <c r="I8686" s="203">
        <f t="shared" ref="I8686:I8689" si="114">G8686*H8686</f>
        <v>35200</v>
      </c>
    </row>
    <row r="8687" spans="3:9" ht="15" customHeight="1">
      <c r="C8687" s="199">
        <v>2</v>
      </c>
      <c r="D8687" s="195" t="s">
        <v>404</v>
      </c>
      <c r="E8687" s="195"/>
      <c r="F8687" s="200" t="s">
        <v>10</v>
      </c>
      <c r="G8687" s="201">
        <v>0.2</v>
      </c>
      <c r="H8687" s="62">
        <v>186000</v>
      </c>
      <c r="I8687" s="203">
        <f t="shared" si="114"/>
        <v>37200</v>
      </c>
    </row>
    <row r="8688" spans="3:9" ht="15" customHeight="1">
      <c r="C8688" s="199">
        <v>3</v>
      </c>
      <c r="D8688" s="195" t="s">
        <v>119</v>
      </c>
      <c r="E8688" s="195"/>
      <c r="F8688" s="200" t="s">
        <v>10</v>
      </c>
      <c r="G8688" s="201">
        <v>0.02</v>
      </c>
      <c r="H8688" s="62">
        <v>196000</v>
      </c>
      <c r="I8688" s="203">
        <f t="shared" si="114"/>
        <v>3920</v>
      </c>
    </row>
    <row r="8689" spans="3:9" ht="15" customHeight="1">
      <c r="C8689" s="199">
        <v>4</v>
      </c>
      <c r="D8689" s="195" t="s">
        <v>31</v>
      </c>
      <c r="E8689" s="195"/>
      <c r="F8689" s="200" t="s">
        <v>10</v>
      </c>
      <c r="G8689" s="201">
        <v>6.7000000000000002E-3</v>
      </c>
      <c r="H8689" s="62">
        <v>206000</v>
      </c>
      <c r="I8689" s="203">
        <f t="shared" si="114"/>
        <v>1380.2</v>
      </c>
    </row>
    <row r="8690" spans="3:9" ht="15" customHeight="1">
      <c r="C8690" s="204" t="s">
        <v>708</v>
      </c>
      <c r="D8690" s="215"/>
      <c r="E8690" s="215"/>
      <c r="F8690" s="216"/>
      <c r="G8690" s="681"/>
      <c r="H8690" s="1117"/>
      <c r="I8690" s="208">
        <f>SUM(I8686:I8689)</f>
        <v>77700.2</v>
      </c>
    </row>
    <row r="8691" spans="3:9" ht="15" customHeight="1">
      <c r="C8691" s="193" t="s">
        <v>72</v>
      </c>
      <c r="D8691" s="194" t="s">
        <v>73</v>
      </c>
      <c r="E8691" s="194"/>
      <c r="F8691" s="196"/>
      <c r="G8691" s="196"/>
      <c r="H8691" s="196"/>
      <c r="I8691" s="464"/>
    </row>
    <row r="8692" spans="3:9" ht="15" customHeight="1">
      <c r="C8692" s="199">
        <v>1</v>
      </c>
      <c r="D8692" s="195" t="s">
        <v>2184</v>
      </c>
      <c r="E8692" s="195"/>
      <c r="F8692" s="200" t="s">
        <v>120</v>
      </c>
      <c r="G8692" s="326">
        <v>1</v>
      </c>
      <c r="H8692" s="202">
        <f>BAHAN!G88</f>
        <v>200000</v>
      </c>
      <c r="I8692" s="203">
        <f>G8692*H8692</f>
        <v>200000</v>
      </c>
    </row>
    <row r="8693" spans="3:9" ht="15" customHeight="1">
      <c r="C8693" s="204" t="s">
        <v>85</v>
      </c>
      <c r="D8693" s="215"/>
      <c r="E8693" s="215"/>
      <c r="F8693" s="216"/>
      <c r="G8693" s="216"/>
      <c r="H8693" s="466"/>
      <c r="I8693" s="208">
        <f>SUM(I8692:I8692)</f>
        <v>200000</v>
      </c>
    </row>
    <row r="8694" spans="3:9" ht="15" customHeight="1">
      <c r="C8694" s="193" t="s">
        <v>86</v>
      </c>
      <c r="D8694" s="194" t="s">
        <v>87</v>
      </c>
      <c r="E8694" s="194"/>
      <c r="F8694" s="196"/>
      <c r="G8694" s="196"/>
      <c r="H8694" s="196"/>
      <c r="I8694" s="464"/>
    </row>
    <row r="8695" spans="3:9" ht="15" customHeight="1">
      <c r="C8695" s="204" t="s">
        <v>88</v>
      </c>
      <c r="D8695" s="215"/>
      <c r="E8695" s="215"/>
      <c r="F8695" s="216"/>
      <c r="G8695" s="216"/>
      <c r="H8695" s="466"/>
      <c r="I8695" s="467">
        <v>0</v>
      </c>
    </row>
    <row r="8696" spans="3:9" ht="15" customHeight="1">
      <c r="C8696" s="220" t="s">
        <v>89</v>
      </c>
      <c r="D8696" s="221" t="s">
        <v>90</v>
      </c>
      <c r="E8696" s="682"/>
      <c r="F8696" s="222"/>
      <c r="G8696" s="222"/>
      <c r="H8696" s="776"/>
      <c r="I8696" s="777">
        <f>I8695+I8693+I8690</f>
        <v>277700.2</v>
      </c>
    </row>
    <row r="8697" spans="3:9" ht="15" customHeight="1">
      <c r="C8697" s="227" t="s">
        <v>91</v>
      </c>
      <c r="D8697" s="228" t="s">
        <v>977</v>
      </c>
      <c r="E8697" s="684"/>
      <c r="F8697" s="229"/>
      <c r="G8697" s="313"/>
      <c r="H8697" s="226">
        <f>$M$3</f>
        <v>0.1</v>
      </c>
      <c r="I8697" s="224">
        <f>I8696*H8697</f>
        <v>27770.020000000004</v>
      </c>
    </row>
    <row r="8698" spans="3:9" ht="15" customHeight="1">
      <c r="C8698" s="316" t="s">
        <v>93</v>
      </c>
      <c r="D8698" s="317" t="s">
        <v>94</v>
      </c>
      <c r="E8698" s="323"/>
      <c r="F8698" s="244"/>
      <c r="G8698" s="244"/>
      <c r="H8698" s="399"/>
      <c r="I8698" s="303">
        <f>SUM(I8696:I8697)</f>
        <v>305470.22000000003</v>
      </c>
    </row>
    <row r="8699" spans="3:9" ht="15" customHeight="1">
      <c r="C8699" s="942"/>
      <c r="D8699" s="581"/>
      <c r="E8699" s="581"/>
      <c r="F8699" s="581"/>
      <c r="G8699" s="581"/>
      <c r="H8699" s="581"/>
      <c r="I8699" s="582"/>
    </row>
    <row r="8700" spans="3:9" ht="15" customHeight="1">
      <c r="C8700" s="1089" t="s">
        <v>2185</v>
      </c>
      <c r="D8700" s="1108" t="s">
        <v>2186</v>
      </c>
      <c r="E8700" s="1109"/>
      <c r="F8700" s="675"/>
      <c r="G8700" s="675"/>
      <c r="H8700" s="675"/>
      <c r="I8700" s="188">
        <f>ROUNDDOWN(I8720,-2)</f>
        <v>319100</v>
      </c>
    </row>
    <row r="8701" spans="3:9" ht="15" customHeight="1">
      <c r="C8701" s="189" t="s">
        <v>65</v>
      </c>
      <c r="D8701" s="190" t="s">
        <v>66</v>
      </c>
      <c r="E8701" s="190"/>
      <c r="F8701" s="190" t="s">
        <v>669</v>
      </c>
      <c r="G8701" s="190" t="s">
        <v>67</v>
      </c>
      <c r="H8701" s="190" t="s">
        <v>670</v>
      </c>
      <c r="I8701" s="482" t="s">
        <v>671</v>
      </c>
    </row>
    <row r="8702" spans="3:9" ht="15" customHeight="1">
      <c r="C8702" s="193" t="s">
        <v>69</v>
      </c>
      <c r="D8702" s="194" t="s">
        <v>672</v>
      </c>
      <c r="E8702" s="194"/>
      <c r="F8702" s="717"/>
      <c r="G8702" s="717"/>
      <c r="H8702" s="717"/>
      <c r="I8702" s="591"/>
    </row>
    <row r="8703" spans="3:9" ht="15" customHeight="1">
      <c r="C8703" s="199">
        <v>1</v>
      </c>
      <c r="D8703" s="195" t="s">
        <v>8</v>
      </c>
      <c r="E8703" s="195"/>
      <c r="F8703" s="200" t="s">
        <v>10</v>
      </c>
      <c r="G8703" s="326">
        <v>0.2</v>
      </c>
      <c r="H8703" s="62">
        <v>176000</v>
      </c>
      <c r="I8703" s="203">
        <f t="shared" ref="I8703:I8706" si="115">G8703*H8703</f>
        <v>35200</v>
      </c>
    </row>
    <row r="8704" spans="3:9" ht="15" customHeight="1">
      <c r="C8704" s="199">
        <v>2</v>
      </c>
      <c r="D8704" s="195" t="s">
        <v>404</v>
      </c>
      <c r="E8704" s="195"/>
      <c r="F8704" s="200" t="s">
        <v>10</v>
      </c>
      <c r="G8704" s="326">
        <v>1.2</v>
      </c>
      <c r="H8704" s="62">
        <v>186000</v>
      </c>
      <c r="I8704" s="203">
        <f t="shared" si="115"/>
        <v>223200</v>
      </c>
    </row>
    <row r="8705" spans="3:9" ht="15" customHeight="1">
      <c r="C8705" s="199">
        <v>3</v>
      </c>
      <c r="D8705" s="195" t="s">
        <v>119</v>
      </c>
      <c r="E8705" s="195"/>
      <c r="F8705" s="200" t="s">
        <v>10</v>
      </c>
      <c r="G8705" s="326">
        <v>0.12</v>
      </c>
      <c r="H8705" s="62">
        <v>196000</v>
      </c>
      <c r="I8705" s="203">
        <f t="shared" si="115"/>
        <v>23520</v>
      </c>
    </row>
    <row r="8706" spans="3:9" ht="15" customHeight="1">
      <c r="C8706" s="199">
        <v>4</v>
      </c>
      <c r="D8706" s="195" t="s">
        <v>31</v>
      </c>
      <c r="E8706" s="195"/>
      <c r="F8706" s="200" t="s">
        <v>10</v>
      </c>
      <c r="G8706" s="326">
        <v>0.04</v>
      </c>
      <c r="H8706" s="62">
        <v>206000</v>
      </c>
      <c r="I8706" s="203">
        <f t="shared" si="115"/>
        <v>8240</v>
      </c>
    </row>
    <row r="8707" spans="3:9" ht="15" customHeight="1">
      <c r="C8707" s="204" t="s">
        <v>708</v>
      </c>
      <c r="D8707" s="215"/>
      <c r="E8707" s="215"/>
      <c r="F8707" s="216"/>
      <c r="G8707" s="681"/>
      <c r="H8707" s="1117"/>
      <c r="I8707" s="208">
        <f>SUM(I8703:I8706)</f>
        <v>290160</v>
      </c>
    </row>
    <row r="8708" spans="3:9" ht="15" customHeight="1">
      <c r="C8708" s="193" t="s">
        <v>72</v>
      </c>
      <c r="D8708" s="194" t="s">
        <v>73</v>
      </c>
      <c r="E8708" s="194"/>
      <c r="F8708" s="196"/>
      <c r="G8708" s="196"/>
      <c r="H8708" s="196"/>
      <c r="I8708" s="464"/>
    </row>
    <row r="8709" spans="3:9" ht="15" customHeight="1">
      <c r="C8709" s="700" t="s">
        <v>674</v>
      </c>
      <c r="D8709" s="195" t="s">
        <v>2187</v>
      </c>
      <c r="E8709" s="195"/>
      <c r="F8709" s="200" t="s">
        <v>120</v>
      </c>
      <c r="G8709" s="326">
        <v>0.15</v>
      </c>
      <c r="H8709" s="202">
        <f t="shared" ref="H8709:H8714" si="116">VLOOKUP(D8709,upahbahan,3,FALSE)</f>
        <v>1</v>
      </c>
      <c r="I8709" s="203">
        <f t="shared" ref="I8709:I8714" si="117">G8709*H8709</f>
        <v>0.15</v>
      </c>
    </row>
    <row r="8710" spans="3:9" ht="15" customHeight="1">
      <c r="C8710" s="700" t="s">
        <v>676</v>
      </c>
      <c r="D8710" s="195" t="s">
        <v>2188</v>
      </c>
      <c r="E8710" s="195"/>
      <c r="F8710" s="200" t="s">
        <v>120</v>
      </c>
      <c r="G8710" s="326">
        <v>0.15</v>
      </c>
      <c r="H8710" s="202">
        <f t="shared" si="116"/>
        <v>1</v>
      </c>
      <c r="I8710" s="203">
        <f t="shared" si="117"/>
        <v>0.15</v>
      </c>
    </row>
    <row r="8711" spans="3:9" ht="15" customHeight="1">
      <c r="C8711" s="700" t="s">
        <v>679</v>
      </c>
      <c r="D8711" s="195" t="s">
        <v>2189</v>
      </c>
      <c r="E8711" s="195"/>
      <c r="F8711" s="200" t="s">
        <v>120</v>
      </c>
      <c r="G8711" s="326">
        <v>0.15</v>
      </c>
      <c r="H8711" s="202">
        <f t="shared" si="116"/>
        <v>1</v>
      </c>
      <c r="I8711" s="203">
        <f t="shared" si="117"/>
        <v>0.15</v>
      </c>
    </row>
    <row r="8712" spans="3:9" ht="15" customHeight="1">
      <c r="C8712" s="700" t="s">
        <v>680</v>
      </c>
      <c r="D8712" s="195" t="s">
        <v>2190</v>
      </c>
      <c r="E8712" s="195"/>
      <c r="F8712" s="200" t="s">
        <v>120</v>
      </c>
      <c r="G8712" s="326">
        <v>0.24</v>
      </c>
      <c r="H8712" s="202">
        <f t="shared" si="116"/>
        <v>1</v>
      </c>
      <c r="I8712" s="203">
        <f t="shared" si="117"/>
        <v>0.24</v>
      </c>
    </row>
    <row r="8713" spans="3:9" ht="15" customHeight="1">
      <c r="C8713" s="700" t="s">
        <v>681</v>
      </c>
      <c r="D8713" s="195" t="s">
        <v>2191</v>
      </c>
      <c r="E8713" s="195"/>
      <c r="F8713" s="200" t="s">
        <v>493</v>
      </c>
      <c r="G8713" s="326">
        <v>0.2</v>
      </c>
      <c r="H8713" s="202">
        <f t="shared" si="116"/>
        <v>1</v>
      </c>
      <c r="I8713" s="203">
        <f t="shared" si="117"/>
        <v>0.2</v>
      </c>
    </row>
    <row r="8714" spans="3:9" ht="15" customHeight="1">
      <c r="C8714" s="700" t="s">
        <v>705</v>
      </c>
      <c r="D8714" s="213" t="s">
        <v>2128</v>
      </c>
      <c r="E8714" s="213"/>
      <c r="F8714" s="416" t="s">
        <v>664</v>
      </c>
      <c r="G8714" s="1085">
        <v>0.6</v>
      </c>
      <c r="H8714" s="202">
        <f t="shared" si="116"/>
        <v>1</v>
      </c>
      <c r="I8714" s="203">
        <f t="shared" si="117"/>
        <v>0.6</v>
      </c>
    </row>
    <row r="8715" spans="3:9" ht="15" customHeight="1">
      <c r="C8715" s="204" t="s">
        <v>85</v>
      </c>
      <c r="D8715" s="215"/>
      <c r="E8715" s="215"/>
      <c r="F8715" s="216"/>
      <c r="G8715" s="216"/>
      <c r="H8715" s="466"/>
      <c r="I8715" s="208">
        <f>SUM(I8709:I8714)</f>
        <v>1.4899999999999998</v>
      </c>
    </row>
    <row r="8716" spans="3:9" ht="15" customHeight="1">
      <c r="C8716" s="193" t="s">
        <v>86</v>
      </c>
      <c r="D8716" s="194" t="s">
        <v>87</v>
      </c>
      <c r="E8716" s="194"/>
      <c r="F8716" s="196"/>
      <c r="G8716" s="196"/>
      <c r="H8716" s="196"/>
      <c r="I8716" s="464"/>
    </row>
    <row r="8717" spans="3:9" ht="15" customHeight="1">
      <c r="C8717" s="204" t="s">
        <v>88</v>
      </c>
      <c r="D8717" s="215"/>
      <c r="E8717" s="215"/>
      <c r="F8717" s="216"/>
      <c r="G8717" s="216"/>
      <c r="H8717" s="466"/>
      <c r="I8717" s="467">
        <v>0</v>
      </c>
    </row>
    <row r="8718" spans="3:9" ht="15" customHeight="1">
      <c r="C8718" s="220" t="s">
        <v>89</v>
      </c>
      <c r="D8718" s="221" t="s">
        <v>90</v>
      </c>
      <c r="E8718" s="682"/>
      <c r="F8718" s="222"/>
      <c r="G8718" s="222"/>
      <c r="H8718" s="776"/>
      <c r="I8718" s="777">
        <f>I8717+I8715+I8707</f>
        <v>290161.49</v>
      </c>
    </row>
    <row r="8719" spans="3:9" ht="15" customHeight="1">
      <c r="C8719" s="220" t="s">
        <v>91</v>
      </c>
      <c r="D8719" s="221" t="s">
        <v>977</v>
      </c>
      <c r="E8719" s="682"/>
      <c r="F8719" s="222"/>
      <c r="G8719" s="225"/>
      <c r="H8719" s="226">
        <f>$M$3</f>
        <v>0.1</v>
      </c>
      <c r="I8719" s="224">
        <f>I8718*H8719</f>
        <v>29016.149000000001</v>
      </c>
    </row>
    <row r="8720" spans="3:9" ht="15" customHeight="1" thickBot="1">
      <c r="C8720" s="231" t="s">
        <v>93</v>
      </c>
      <c r="D8720" s="232" t="s">
        <v>94</v>
      </c>
      <c r="E8720" s="741"/>
      <c r="F8720" s="233"/>
      <c r="G8720" s="233"/>
      <c r="H8720" s="458"/>
      <c r="I8720" s="235">
        <f>SUM(I8718:I8719)</f>
        <v>319177.63899999997</v>
      </c>
    </row>
    <row r="8722" spans="3:9" ht="15" customHeight="1">
      <c r="C8722" s="459" t="s">
        <v>2192</v>
      </c>
      <c r="D8722" s="460" t="s">
        <v>2193</v>
      </c>
      <c r="E8722" s="460"/>
      <c r="F8722" s="460"/>
      <c r="G8722" s="460"/>
      <c r="H8722" s="460"/>
      <c r="I8722" s="460"/>
    </row>
    <row r="8723" spans="3:9" ht="15" customHeight="1" thickBot="1">
      <c r="C8723" s="459" t="s">
        <v>2194</v>
      </c>
      <c r="D8723" s="460" t="s">
        <v>2195</v>
      </c>
      <c r="E8723" s="460"/>
      <c r="F8723" s="460"/>
      <c r="G8723" s="460"/>
      <c r="H8723" s="460"/>
      <c r="I8723" s="460"/>
    </row>
    <row r="8724" spans="3:9" ht="15" customHeight="1">
      <c r="C8724" s="596" t="s">
        <v>2196</v>
      </c>
      <c r="D8724" s="1128" t="s">
        <v>2197</v>
      </c>
      <c r="E8724" s="1128"/>
      <c r="F8724" s="648"/>
      <c r="G8724" s="648"/>
      <c r="H8724" s="649"/>
      <c r="I8724" s="241">
        <f>ROUNDDOWN(I8741,-2)</f>
        <v>177600</v>
      </c>
    </row>
    <row r="8725" spans="3:9" ht="15" customHeight="1">
      <c r="C8725" s="189" t="s">
        <v>65</v>
      </c>
      <c r="D8725" s="190" t="s">
        <v>66</v>
      </c>
      <c r="E8725" s="190"/>
      <c r="F8725" s="190" t="s">
        <v>669</v>
      </c>
      <c r="G8725" s="190" t="s">
        <v>67</v>
      </c>
      <c r="H8725" s="190" t="s">
        <v>2198</v>
      </c>
      <c r="I8725" s="482" t="s">
        <v>671</v>
      </c>
    </row>
    <row r="8726" spans="3:9" ht="15" customHeight="1">
      <c r="C8726" s="193" t="s">
        <v>69</v>
      </c>
      <c r="D8726" s="194" t="s">
        <v>672</v>
      </c>
      <c r="E8726" s="194"/>
      <c r="F8726" s="717"/>
      <c r="G8726" s="717"/>
      <c r="H8726" s="717"/>
      <c r="I8726" s="591"/>
    </row>
    <row r="8727" spans="3:9" ht="15" customHeight="1">
      <c r="C8727" s="199">
        <v>1</v>
      </c>
      <c r="D8727" s="195" t="s">
        <v>8</v>
      </c>
      <c r="E8727" s="195"/>
      <c r="F8727" s="200" t="s">
        <v>10</v>
      </c>
      <c r="G8727" s="618">
        <v>0.1333</v>
      </c>
      <c r="H8727" s="62">
        <v>176000</v>
      </c>
      <c r="I8727" s="203">
        <f t="shared" ref="I8727:I8730" si="118">G8727*H8727</f>
        <v>23460.799999999999</v>
      </c>
    </row>
    <row r="8728" spans="3:9" ht="15" customHeight="1">
      <c r="C8728" s="199">
        <v>2</v>
      </c>
      <c r="D8728" s="195" t="s">
        <v>106</v>
      </c>
      <c r="E8728" s="195"/>
      <c r="F8728" s="200" t="s">
        <v>10</v>
      </c>
      <c r="G8728" s="618">
        <v>6.6699999999999995E-2</v>
      </c>
      <c r="H8728" s="62">
        <v>186000</v>
      </c>
      <c r="I8728" s="203">
        <f t="shared" si="118"/>
        <v>12406.199999999999</v>
      </c>
    </row>
    <row r="8729" spans="3:9" ht="15" customHeight="1">
      <c r="C8729" s="199">
        <v>3</v>
      </c>
      <c r="D8729" s="195" t="s">
        <v>119</v>
      </c>
      <c r="E8729" s="195"/>
      <c r="F8729" s="200" t="s">
        <v>10</v>
      </c>
      <c r="G8729" s="618">
        <v>6.7000000000000002E-3</v>
      </c>
      <c r="H8729" s="62">
        <v>196000</v>
      </c>
      <c r="I8729" s="203">
        <f t="shared" si="118"/>
        <v>1313.2</v>
      </c>
    </row>
    <row r="8730" spans="3:9" ht="15" customHeight="1">
      <c r="C8730" s="199">
        <v>4</v>
      </c>
      <c r="D8730" s="195" t="s">
        <v>31</v>
      </c>
      <c r="E8730" s="195"/>
      <c r="F8730" s="200" t="s">
        <v>10</v>
      </c>
      <c r="G8730" s="618">
        <v>2.2000000000000001E-3</v>
      </c>
      <c r="H8730" s="62">
        <v>206000</v>
      </c>
      <c r="I8730" s="203">
        <f t="shared" si="118"/>
        <v>453.20000000000005</v>
      </c>
    </row>
    <row r="8731" spans="3:9" ht="15" customHeight="1">
      <c r="C8731" s="204" t="s">
        <v>708</v>
      </c>
      <c r="D8731" s="215"/>
      <c r="E8731" s="215"/>
      <c r="F8731" s="216"/>
      <c r="G8731" s="653"/>
      <c r="H8731" s="654"/>
      <c r="I8731" s="208">
        <f>SUM(I8727:I8730)</f>
        <v>37633.399999999994</v>
      </c>
    </row>
    <row r="8732" spans="3:9" ht="15" customHeight="1">
      <c r="C8732" s="193" t="s">
        <v>72</v>
      </c>
      <c r="D8732" s="194" t="s">
        <v>73</v>
      </c>
      <c r="E8732" s="194"/>
      <c r="F8732" s="196"/>
      <c r="G8732" s="196"/>
      <c r="H8732" s="196"/>
      <c r="I8732" s="464"/>
    </row>
    <row r="8733" spans="3:9" ht="15" customHeight="1">
      <c r="C8733" s="199">
        <v>1</v>
      </c>
      <c r="D8733" s="195" t="s">
        <v>2199</v>
      </c>
      <c r="E8733" s="195"/>
      <c r="F8733" s="200" t="s">
        <v>193</v>
      </c>
      <c r="G8733" s="326">
        <v>26.25</v>
      </c>
      <c r="H8733" s="202">
        <f>BAHAN!G495</f>
        <v>3630</v>
      </c>
      <c r="I8733" s="203">
        <f t="shared" ref="I8733:I8735" si="119">G8733*H8733</f>
        <v>95287.5</v>
      </c>
    </row>
    <row r="8734" spans="3:9" ht="15" customHeight="1">
      <c r="C8734" s="199">
        <v>2</v>
      </c>
      <c r="D8734" s="195" t="s">
        <v>1382</v>
      </c>
      <c r="E8734" s="195"/>
      <c r="F8734" s="200" t="s">
        <v>120</v>
      </c>
      <c r="G8734" s="326">
        <v>13.632</v>
      </c>
      <c r="H8734" s="202">
        <f>BAHAN!G449</f>
        <v>1820</v>
      </c>
      <c r="I8734" s="203">
        <f t="shared" si="119"/>
        <v>24810.239999999998</v>
      </c>
    </row>
    <row r="8735" spans="3:9" ht="15" customHeight="1">
      <c r="C8735" s="199">
        <v>4</v>
      </c>
      <c r="D8735" s="213" t="s">
        <v>1405</v>
      </c>
      <c r="E8735" s="213"/>
      <c r="F8735" s="200" t="s">
        <v>79</v>
      </c>
      <c r="G8735" s="326">
        <v>2.7E-2</v>
      </c>
      <c r="H8735" s="202">
        <f>BAHAN!G261</f>
        <v>139100</v>
      </c>
      <c r="I8735" s="203">
        <f t="shared" si="119"/>
        <v>3755.7</v>
      </c>
    </row>
    <row r="8736" spans="3:9" ht="15" customHeight="1">
      <c r="C8736" s="204" t="s">
        <v>85</v>
      </c>
      <c r="D8736" s="215"/>
      <c r="E8736" s="215"/>
      <c r="F8736" s="216"/>
      <c r="G8736" s="216"/>
      <c r="H8736" s="466"/>
      <c r="I8736" s="208">
        <f>SUM(I8733:I8735)</f>
        <v>123853.43999999999</v>
      </c>
    </row>
    <row r="8737" spans="3:9" ht="15" customHeight="1">
      <c r="C8737" s="193" t="s">
        <v>86</v>
      </c>
      <c r="D8737" s="194" t="s">
        <v>87</v>
      </c>
      <c r="E8737" s="194"/>
      <c r="F8737" s="196"/>
      <c r="G8737" s="196"/>
      <c r="H8737" s="196"/>
      <c r="I8737" s="464"/>
    </row>
    <row r="8738" spans="3:9" ht="15" customHeight="1">
      <c r="C8738" s="204" t="s">
        <v>88</v>
      </c>
      <c r="D8738" s="215"/>
      <c r="E8738" s="215"/>
      <c r="F8738" s="216"/>
      <c r="G8738" s="216"/>
      <c r="H8738" s="466"/>
      <c r="I8738" s="467">
        <v>0</v>
      </c>
    </row>
    <row r="8739" spans="3:9" ht="15" customHeight="1">
      <c r="C8739" s="220" t="s">
        <v>89</v>
      </c>
      <c r="D8739" s="221" t="s">
        <v>90</v>
      </c>
      <c r="E8739" s="682"/>
      <c r="F8739" s="222"/>
      <c r="G8739" s="222"/>
      <c r="H8739" s="776"/>
      <c r="I8739" s="777">
        <f>I8738+I8736+I8731</f>
        <v>161486.83999999997</v>
      </c>
    </row>
    <row r="8740" spans="3:9" ht="15" customHeight="1">
      <c r="C8740" s="227" t="s">
        <v>91</v>
      </c>
      <c r="D8740" s="228" t="s">
        <v>977</v>
      </c>
      <c r="E8740" s="684"/>
      <c r="F8740" s="229"/>
      <c r="G8740" s="313"/>
      <c r="H8740" s="226">
        <f>$M$3</f>
        <v>0.1</v>
      </c>
      <c r="I8740" s="1142">
        <f>I8739*H8740</f>
        <v>16148.683999999997</v>
      </c>
    </row>
    <row r="8741" spans="3:9" ht="15" customHeight="1">
      <c r="C8741" s="316" t="s">
        <v>93</v>
      </c>
      <c r="D8741" s="317" t="s">
        <v>94</v>
      </c>
      <c r="E8741" s="323"/>
      <c r="F8741" s="244"/>
      <c r="G8741" s="244"/>
      <c r="H8741" s="399"/>
      <c r="I8741" s="303">
        <f>SUM(I8739:I8740)</f>
        <v>177635.52399999998</v>
      </c>
    </row>
    <row r="8742" spans="3:9" ht="15" customHeight="1">
      <c r="C8742" s="1071"/>
      <c r="D8742" s="555"/>
      <c r="E8742" s="555"/>
      <c r="F8742" s="555"/>
      <c r="G8742" s="555"/>
      <c r="H8742" s="555"/>
      <c r="I8742" s="556"/>
    </row>
    <row r="8743" spans="3:9" ht="15" customHeight="1">
      <c r="C8743" s="590" t="s">
        <v>2200</v>
      </c>
      <c r="D8743" s="1109" t="s">
        <v>2201</v>
      </c>
      <c r="E8743" s="1109"/>
      <c r="F8743" s="668"/>
      <c r="G8743" s="668"/>
      <c r="H8743" s="669"/>
      <c r="I8743" s="518">
        <f>ROUNDDOWN(I8760,-2)</f>
        <v>142200</v>
      </c>
    </row>
    <row r="8744" spans="3:9" ht="15" customHeight="1">
      <c r="C8744" s="1083" t="s">
        <v>65</v>
      </c>
      <c r="D8744" s="395" t="s">
        <v>66</v>
      </c>
      <c r="E8744" s="395"/>
      <c r="F8744" s="190" t="s">
        <v>669</v>
      </c>
      <c r="G8744" s="190" t="s">
        <v>67</v>
      </c>
      <c r="H8744" s="190" t="s">
        <v>2198</v>
      </c>
      <c r="I8744" s="482" t="s">
        <v>671</v>
      </c>
    </row>
    <row r="8745" spans="3:9" ht="15" customHeight="1">
      <c r="C8745" s="193" t="s">
        <v>69</v>
      </c>
      <c r="D8745" s="194" t="s">
        <v>672</v>
      </c>
      <c r="E8745" s="194"/>
      <c r="F8745" s="717"/>
      <c r="G8745" s="717"/>
      <c r="H8745" s="717"/>
      <c r="I8745" s="591"/>
    </row>
    <row r="8746" spans="3:9" ht="15" customHeight="1">
      <c r="C8746" s="199">
        <v>1</v>
      </c>
      <c r="D8746" s="195" t="s">
        <v>8</v>
      </c>
      <c r="E8746" s="195"/>
      <c r="F8746" s="200" t="s">
        <v>10</v>
      </c>
      <c r="G8746" s="618">
        <v>0.1429</v>
      </c>
      <c r="H8746" s="62">
        <v>176000</v>
      </c>
      <c r="I8746" s="203">
        <f t="shared" ref="I8746:I8749" si="120">G8746*H8746</f>
        <v>25150.400000000001</v>
      </c>
    </row>
    <row r="8747" spans="3:9" ht="15" customHeight="1">
      <c r="C8747" s="199">
        <v>2</v>
      </c>
      <c r="D8747" s="195" t="s">
        <v>106</v>
      </c>
      <c r="E8747" s="195"/>
      <c r="F8747" s="200" t="s">
        <v>10</v>
      </c>
      <c r="G8747" s="618">
        <v>7.1400000000000005E-2</v>
      </c>
      <c r="H8747" s="62">
        <v>186000</v>
      </c>
      <c r="I8747" s="203">
        <f t="shared" si="120"/>
        <v>13280.400000000001</v>
      </c>
    </row>
    <row r="8748" spans="3:9" ht="15" customHeight="1">
      <c r="C8748" s="199">
        <v>3</v>
      </c>
      <c r="D8748" s="195" t="s">
        <v>119</v>
      </c>
      <c r="E8748" s="195"/>
      <c r="F8748" s="200" t="s">
        <v>10</v>
      </c>
      <c r="G8748" s="618">
        <v>7.1000000000000004E-3</v>
      </c>
      <c r="H8748" s="62">
        <v>196000</v>
      </c>
      <c r="I8748" s="203">
        <f t="shared" si="120"/>
        <v>1391.6000000000001</v>
      </c>
    </row>
    <row r="8749" spans="3:9" ht="15" customHeight="1">
      <c r="C8749" s="199">
        <v>4</v>
      </c>
      <c r="D8749" s="195" t="s">
        <v>31</v>
      </c>
      <c r="E8749" s="195"/>
      <c r="F8749" s="200" t="s">
        <v>10</v>
      </c>
      <c r="G8749" s="618">
        <v>2.3999999999999998E-3</v>
      </c>
      <c r="H8749" s="62">
        <v>206000</v>
      </c>
      <c r="I8749" s="203">
        <f t="shared" si="120"/>
        <v>494.4</v>
      </c>
    </row>
    <row r="8750" spans="3:9" ht="15" customHeight="1">
      <c r="C8750" s="204" t="s">
        <v>708</v>
      </c>
      <c r="D8750" s="215"/>
      <c r="E8750" s="215"/>
      <c r="F8750" s="216"/>
      <c r="G8750" s="653"/>
      <c r="H8750" s="654"/>
      <c r="I8750" s="208">
        <f>SUM(I8746:I8749)</f>
        <v>40316.800000000003</v>
      </c>
    </row>
    <row r="8751" spans="3:9" ht="15" customHeight="1">
      <c r="C8751" s="193" t="s">
        <v>72</v>
      </c>
      <c r="D8751" s="194" t="s">
        <v>73</v>
      </c>
      <c r="E8751" s="194"/>
      <c r="F8751" s="196"/>
      <c r="G8751" s="196"/>
      <c r="H8751" s="196"/>
      <c r="I8751" s="464"/>
    </row>
    <row r="8752" spans="3:9" ht="15" customHeight="1">
      <c r="C8752" s="199">
        <v>1</v>
      </c>
      <c r="D8752" s="195" t="s">
        <v>2202</v>
      </c>
      <c r="E8752" s="195"/>
      <c r="F8752" s="200" t="s">
        <v>193</v>
      </c>
      <c r="G8752" s="618">
        <v>11.667</v>
      </c>
      <c r="H8752" s="202">
        <f>BAHAN!G496</f>
        <v>5180</v>
      </c>
      <c r="I8752" s="203">
        <f t="shared" ref="I8752:I8754" si="121">G8752*H8752</f>
        <v>60435.06</v>
      </c>
    </row>
    <row r="8753" spans="3:9" ht="15" customHeight="1">
      <c r="C8753" s="199">
        <v>2</v>
      </c>
      <c r="D8753" s="195" t="s">
        <v>1382</v>
      </c>
      <c r="E8753" s="195"/>
      <c r="F8753" s="200" t="s">
        <v>120</v>
      </c>
      <c r="G8753" s="618">
        <v>13.632</v>
      </c>
      <c r="H8753" s="202">
        <f>BAHAN!G449</f>
        <v>1820</v>
      </c>
      <c r="I8753" s="203">
        <f t="shared" si="121"/>
        <v>24810.239999999998</v>
      </c>
    </row>
    <row r="8754" spans="3:9" ht="15" customHeight="1">
      <c r="C8754" s="199">
        <v>4</v>
      </c>
      <c r="D8754" s="213" t="s">
        <v>1405</v>
      </c>
      <c r="E8754" s="213"/>
      <c r="F8754" s="200" t="s">
        <v>79</v>
      </c>
      <c r="G8754" s="618">
        <v>2.7E-2</v>
      </c>
      <c r="H8754" s="202">
        <f>BAHAN!G261</f>
        <v>139100</v>
      </c>
      <c r="I8754" s="203">
        <f t="shared" si="121"/>
        <v>3755.7</v>
      </c>
    </row>
    <row r="8755" spans="3:9" ht="15" customHeight="1">
      <c r="C8755" s="204" t="s">
        <v>85</v>
      </c>
      <c r="D8755" s="215"/>
      <c r="E8755" s="215"/>
      <c r="F8755" s="216"/>
      <c r="G8755" s="216"/>
      <c r="H8755" s="466"/>
      <c r="I8755" s="208">
        <f>SUM(I8752:I8754)</f>
        <v>89000.999999999985</v>
      </c>
    </row>
    <row r="8756" spans="3:9" ht="15" customHeight="1">
      <c r="C8756" s="193" t="s">
        <v>86</v>
      </c>
      <c r="D8756" s="194" t="s">
        <v>87</v>
      </c>
      <c r="E8756" s="194"/>
      <c r="F8756" s="196"/>
      <c r="G8756" s="196"/>
      <c r="H8756" s="196"/>
      <c r="I8756" s="464"/>
    </row>
    <row r="8757" spans="3:9" ht="15" customHeight="1">
      <c r="C8757" s="204" t="s">
        <v>88</v>
      </c>
      <c r="D8757" s="215"/>
      <c r="E8757" s="215"/>
      <c r="F8757" s="216"/>
      <c r="G8757" s="216"/>
      <c r="H8757" s="466"/>
      <c r="I8757" s="467">
        <v>0</v>
      </c>
    </row>
    <row r="8758" spans="3:9" ht="15" customHeight="1">
      <c r="C8758" s="220" t="s">
        <v>89</v>
      </c>
      <c r="D8758" s="221" t="s">
        <v>90</v>
      </c>
      <c r="E8758" s="682"/>
      <c r="F8758" s="222"/>
      <c r="G8758" s="222"/>
      <c r="H8758" s="776"/>
      <c r="I8758" s="777">
        <f>I8757+I8755+I8750</f>
        <v>129317.79999999999</v>
      </c>
    </row>
    <row r="8759" spans="3:9" ht="15" customHeight="1">
      <c r="C8759" s="227" t="s">
        <v>91</v>
      </c>
      <c r="D8759" s="228" t="s">
        <v>2203</v>
      </c>
      <c r="E8759" s="684"/>
      <c r="F8759" s="229"/>
      <c r="G8759" s="313"/>
      <c r="H8759" s="226">
        <f>$M$3</f>
        <v>0.1</v>
      </c>
      <c r="I8759" s="1142">
        <f>I8758*H8759</f>
        <v>12931.779999999999</v>
      </c>
    </row>
    <row r="8760" spans="3:9" ht="15" customHeight="1">
      <c r="C8760" s="316" t="s">
        <v>93</v>
      </c>
      <c r="D8760" s="317" t="s">
        <v>94</v>
      </c>
      <c r="E8760" s="323"/>
      <c r="F8760" s="244"/>
      <c r="G8760" s="244"/>
      <c r="H8760" s="399"/>
      <c r="I8760" s="303">
        <f>SUM(I8758:I8759)</f>
        <v>142249.57999999999</v>
      </c>
    </row>
    <row r="8761" spans="3:9" ht="15" customHeight="1">
      <c r="C8761" s="1070"/>
      <c r="D8761" s="493"/>
      <c r="E8761" s="493"/>
      <c r="F8761" s="493"/>
      <c r="G8761" s="493"/>
      <c r="H8761" s="493"/>
      <c r="I8761" s="517"/>
    </row>
    <row r="8762" spans="3:9" ht="15" customHeight="1">
      <c r="C8762" s="574" t="s">
        <v>2204</v>
      </c>
      <c r="D8762" s="1109" t="s">
        <v>2205</v>
      </c>
      <c r="E8762" s="1109"/>
      <c r="F8762" s="668"/>
      <c r="G8762" s="668"/>
      <c r="H8762" s="669"/>
      <c r="I8762" s="188">
        <f>ROUNDDOWN(I8779,-2)</f>
        <v>132400</v>
      </c>
    </row>
    <row r="8763" spans="3:9" ht="15" customHeight="1">
      <c r="C8763" s="189" t="s">
        <v>65</v>
      </c>
      <c r="D8763" s="190" t="s">
        <v>66</v>
      </c>
      <c r="E8763" s="190"/>
      <c r="F8763" s="190" t="s">
        <v>669</v>
      </c>
      <c r="G8763" s="190" t="s">
        <v>67</v>
      </c>
      <c r="H8763" s="190" t="s">
        <v>2198</v>
      </c>
      <c r="I8763" s="482" t="s">
        <v>671</v>
      </c>
    </row>
    <row r="8764" spans="3:9" ht="15" customHeight="1">
      <c r="C8764" s="193" t="s">
        <v>69</v>
      </c>
      <c r="D8764" s="194" t="s">
        <v>672</v>
      </c>
      <c r="E8764" s="194"/>
      <c r="F8764" s="717"/>
      <c r="G8764" s="717"/>
      <c r="H8764" s="717"/>
      <c r="I8764" s="591"/>
    </row>
    <row r="8765" spans="3:9" ht="15" customHeight="1">
      <c r="C8765" s="199">
        <v>1</v>
      </c>
      <c r="D8765" s="195" t="s">
        <v>8</v>
      </c>
      <c r="E8765" s="195"/>
      <c r="F8765" s="200" t="s">
        <v>10</v>
      </c>
      <c r="G8765" s="618">
        <v>0.15379999999999999</v>
      </c>
      <c r="H8765" s="62">
        <v>176000</v>
      </c>
      <c r="I8765" s="203">
        <f t="shared" ref="I8765:I8768" si="122">G8765*H8765</f>
        <v>27068.799999999999</v>
      </c>
    </row>
    <row r="8766" spans="3:9" ht="15" customHeight="1">
      <c r="C8766" s="199">
        <v>2</v>
      </c>
      <c r="D8766" s="195" t="s">
        <v>106</v>
      </c>
      <c r="E8766" s="195"/>
      <c r="F8766" s="200" t="s">
        <v>10</v>
      </c>
      <c r="G8766" s="618">
        <v>7.6899999999999996E-2</v>
      </c>
      <c r="H8766" s="62">
        <v>186000</v>
      </c>
      <c r="I8766" s="203">
        <f t="shared" si="122"/>
        <v>14303.4</v>
      </c>
    </row>
    <row r="8767" spans="3:9" ht="15" customHeight="1">
      <c r="C8767" s="199">
        <v>3</v>
      </c>
      <c r="D8767" s="195" t="s">
        <v>119</v>
      </c>
      <c r="E8767" s="195"/>
      <c r="F8767" s="200" t="s">
        <v>10</v>
      </c>
      <c r="G8767" s="618">
        <v>7.7000000000000002E-3</v>
      </c>
      <c r="H8767" s="62">
        <v>196000</v>
      </c>
      <c r="I8767" s="203">
        <f t="shared" si="122"/>
        <v>1509.2</v>
      </c>
    </row>
    <row r="8768" spans="3:9" ht="15" customHeight="1">
      <c r="C8768" s="199">
        <v>4</v>
      </c>
      <c r="D8768" s="195" t="s">
        <v>31</v>
      </c>
      <c r="E8768" s="195"/>
      <c r="F8768" s="200" t="s">
        <v>10</v>
      </c>
      <c r="G8768" s="618">
        <v>2.5999999999999999E-3</v>
      </c>
      <c r="H8768" s="62">
        <v>206000</v>
      </c>
      <c r="I8768" s="203">
        <f t="shared" si="122"/>
        <v>535.6</v>
      </c>
    </row>
    <row r="8769" spans="3:9" ht="15" customHeight="1">
      <c r="C8769" s="204" t="s">
        <v>708</v>
      </c>
      <c r="D8769" s="215"/>
      <c r="E8769" s="215"/>
      <c r="F8769" s="216"/>
      <c r="G8769" s="653"/>
      <c r="H8769" s="654"/>
      <c r="I8769" s="208">
        <f>SUM(I8765:I8768)</f>
        <v>43416.999999999993</v>
      </c>
    </row>
    <row r="8770" spans="3:9" ht="15" customHeight="1">
      <c r="C8770" s="193" t="s">
        <v>72</v>
      </c>
      <c r="D8770" s="194" t="s">
        <v>73</v>
      </c>
      <c r="E8770" s="194"/>
      <c r="F8770" s="196"/>
      <c r="G8770" s="196"/>
      <c r="H8770" s="196"/>
      <c r="I8770" s="464"/>
    </row>
    <row r="8771" spans="3:9" ht="15" customHeight="1">
      <c r="C8771" s="199">
        <v>1</v>
      </c>
      <c r="D8771" s="195" t="s">
        <v>2206</v>
      </c>
      <c r="E8771" s="195"/>
      <c r="F8771" s="200" t="s">
        <v>193</v>
      </c>
      <c r="G8771" s="326">
        <v>6.5629999999999997</v>
      </c>
      <c r="H8771" s="202">
        <f>BAHAN!G497</f>
        <v>7380</v>
      </c>
      <c r="I8771" s="203">
        <f t="shared" ref="I8771:I8773" si="123">G8771*H8771</f>
        <v>48434.939999999995</v>
      </c>
    </row>
    <row r="8772" spans="3:9" ht="15" customHeight="1">
      <c r="C8772" s="199">
        <v>2</v>
      </c>
      <c r="D8772" s="195" t="s">
        <v>1382</v>
      </c>
      <c r="E8772" s="195"/>
      <c r="F8772" s="200" t="s">
        <v>120</v>
      </c>
      <c r="G8772" s="326">
        <v>13.632</v>
      </c>
      <c r="H8772" s="202">
        <f>BAHAN!$G$449</f>
        <v>1820</v>
      </c>
      <c r="I8772" s="203">
        <f t="shared" si="123"/>
        <v>24810.239999999998</v>
      </c>
    </row>
    <row r="8773" spans="3:9" ht="15" customHeight="1">
      <c r="C8773" s="199">
        <v>4</v>
      </c>
      <c r="D8773" s="213" t="s">
        <v>1405</v>
      </c>
      <c r="E8773" s="213"/>
      <c r="F8773" s="200" t="s">
        <v>79</v>
      </c>
      <c r="G8773" s="326">
        <v>2.7E-2</v>
      </c>
      <c r="H8773" s="202">
        <f>BAHAN!$G$261</f>
        <v>139100</v>
      </c>
      <c r="I8773" s="203">
        <f t="shared" si="123"/>
        <v>3755.7</v>
      </c>
    </row>
    <row r="8774" spans="3:9" ht="15" customHeight="1">
      <c r="C8774" s="204" t="s">
        <v>85</v>
      </c>
      <c r="D8774" s="215"/>
      <c r="E8774" s="215"/>
      <c r="F8774" s="216"/>
      <c r="G8774" s="216"/>
      <c r="H8774" s="466"/>
      <c r="I8774" s="208">
        <f>SUM(I8771:I8773)</f>
        <v>77000.87999999999</v>
      </c>
    </row>
    <row r="8775" spans="3:9" ht="15" customHeight="1">
      <c r="C8775" s="193" t="s">
        <v>86</v>
      </c>
      <c r="D8775" s="194" t="s">
        <v>87</v>
      </c>
      <c r="E8775" s="194"/>
      <c r="F8775" s="196"/>
      <c r="G8775" s="196"/>
      <c r="H8775" s="196"/>
      <c r="I8775" s="464"/>
    </row>
    <row r="8776" spans="3:9" ht="15" customHeight="1">
      <c r="C8776" s="204" t="s">
        <v>88</v>
      </c>
      <c r="D8776" s="215"/>
      <c r="E8776" s="215"/>
      <c r="F8776" s="216"/>
      <c r="G8776" s="216"/>
      <c r="H8776" s="466"/>
      <c r="I8776" s="467">
        <v>0</v>
      </c>
    </row>
    <row r="8777" spans="3:9" ht="15" customHeight="1">
      <c r="C8777" s="220" t="s">
        <v>89</v>
      </c>
      <c r="D8777" s="221" t="s">
        <v>90</v>
      </c>
      <c r="E8777" s="682"/>
      <c r="F8777" s="222"/>
      <c r="G8777" s="222"/>
      <c r="H8777" s="776"/>
      <c r="I8777" s="777">
        <f>I8776+I8774+I8769</f>
        <v>120417.87999999998</v>
      </c>
    </row>
    <row r="8778" spans="3:9" ht="15" customHeight="1">
      <c r="C8778" s="227" t="s">
        <v>91</v>
      </c>
      <c r="D8778" s="228" t="s">
        <v>2203</v>
      </c>
      <c r="E8778" s="684"/>
      <c r="F8778" s="229"/>
      <c r="G8778" s="313"/>
      <c r="H8778" s="226">
        <f>$M$3</f>
        <v>0.1</v>
      </c>
      <c r="I8778" s="1142">
        <f>I8777*H8778</f>
        <v>12041.787999999999</v>
      </c>
    </row>
    <row r="8779" spans="3:9" ht="15" customHeight="1">
      <c r="C8779" s="316" t="s">
        <v>93</v>
      </c>
      <c r="D8779" s="317" t="s">
        <v>94</v>
      </c>
      <c r="E8779" s="323"/>
      <c r="F8779" s="244"/>
      <c r="G8779" s="244"/>
      <c r="H8779" s="399"/>
      <c r="I8779" s="303">
        <f>SUM(I8777:I8778)</f>
        <v>132459.66799999998</v>
      </c>
    </row>
    <row r="8780" spans="3:9" ht="15" customHeight="1">
      <c r="C8780" s="1070"/>
      <c r="D8780" s="493"/>
      <c r="E8780" s="493"/>
      <c r="F8780" s="493"/>
      <c r="G8780" s="493"/>
      <c r="H8780" s="493"/>
      <c r="I8780" s="517"/>
    </row>
    <row r="8781" spans="3:9" ht="15" customHeight="1">
      <c r="C8781" s="590" t="s">
        <v>2207</v>
      </c>
      <c r="D8781" s="1109" t="s">
        <v>2208</v>
      </c>
      <c r="E8781" s="1109"/>
      <c r="F8781" s="1109"/>
      <c r="G8781" s="1109"/>
      <c r="H8781" s="1143"/>
      <c r="I8781" s="188">
        <f>ROUNDDOWN(I8798,-2)</f>
        <v>67800</v>
      </c>
    </row>
    <row r="8782" spans="3:9" ht="15" customHeight="1">
      <c r="C8782" s="189" t="s">
        <v>65</v>
      </c>
      <c r="D8782" s="190" t="s">
        <v>66</v>
      </c>
      <c r="E8782" s="190"/>
      <c r="F8782" s="190" t="s">
        <v>669</v>
      </c>
      <c r="G8782" s="190" t="s">
        <v>67</v>
      </c>
      <c r="H8782" s="190" t="s">
        <v>2198</v>
      </c>
      <c r="I8782" s="482" t="s">
        <v>671</v>
      </c>
    </row>
    <row r="8783" spans="3:9" ht="15" customHeight="1">
      <c r="C8783" s="193" t="s">
        <v>69</v>
      </c>
      <c r="D8783" s="194" t="s">
        <v>672</v>
      </c>
      <c r="E8783" s="194"/>
      <c r="F8783" s="717"/>
      <c r="G8783" s="717"/>
      <c r="H8783" s="717"/>
      <c r="I8783" s="591"/>
    </row>
    <row r="8784" spans="3:9" ht="15" customHeight="1">
      <c r="C8784" s="199">
        <v>1</v>
      </c>
      <c r="D8784" s="195" t="s">
        <v>8</v>
      </c>
      <c r="E8784" s="195"/>
      <c r="F8784" s="200" t="s">
        <v>10</v>
      </c>
      <c r="G8784" s="201">
        <v>0.25</v>
      </c>
      <c r="H8784" s="62">
        <v>176000</v>
      </c>
      <c r="I8784" s="203">
        <f t="shared" ref="I8784:I8787" si="124">G8784*H8784</f>
        <v>44000</v>
      </c>
    </row>
    <row r="8785" spans="3:9" ht="15" customHeight="1">
      <c r="C8785" s="199">
        <v>2</v>
      </c>
      <c r="D8785" s="195" t="s">
        <v>106</v>
      </c>
      <c r="E8785" s="195"/>
      <c r="F8785" s="200" t="s">
        <v>10</v>
      </c>
      <c r="G8785" s="201">
        <v>8.3299999999999999E-2</v>
      </c>
      <c r="H8785" s="62">
        <v>186000</v>
      </c>
      <c r="I8785" s="203">
        <f t="shared" si="124"/>
        <v>15493.8</v>
      </c>
    </row>
    <row r="8786" spans="3:9" ht="15" customHeight="1">
      <c r="C8786" s="199">
        <v>3</v>
      </c>
      <c r="D8786" s="195" t="s">
        <v>119</v>
      </c>
      <c r="E8786" s="195"/>
      <c r="F8786" s="200" t="s">
        <v>10</v>
      </c>
      <c r="G8786" s="201">
        <v>8.3000000000000001E-3</v>
      </c>
      <c r="H8786" s="62">
        <v>196000</v>
      </c>
      <c r="I8786" s="203">
        <f t="shared" si="124"/>
        <v>1626.8</v>
      </c>
    </row>
    <row r="8787" spans="3:9" ht="15" customHeight="1">
      <c r="C8787" s="199">
        <v>4</v>
      </c>
      <c r="D8787" s="195" t="s">
        <v>31</v>
      </c>
      <c r="E8787" s="195"/>
      <c r="F8787" s="200" t="s">
        <v>10</v>
      </c>
      <c r="G8787" s="201">
        <v>2.8E-3</v>
      </c>
      <c r="H8787" s="62">
        <v>206000</v>
      </c>
      <c r="I8787" s="203">
        <f t="shared" si="124"/>
        <v>576.79999999999995</v>
      </c>
    </row>
    <row r="8788" spans="3:9" ht="15" customHeight="1">
      <c r="C8788" s="204" t="s">
        <v>708</v>
      </c>
      <c r="D8788" s="215"/>
      <c r="E8788" s="215"/>
      <c r="F8788" s="216"/>
      <c r="G8788" s="653"/>
      <c r="H8788" s="654"/>
      <c r="I8788" s="208">
        <f>SUM(I8784:I8787)</f>
        <v>61697.400000000009</v>
      </c>
    </row>
    <row r="8789" spans="3:9" ht="15" customHeight="1">
      <c r="C8789" s="193" t="s">
        <v>72</v>
      </c>
      <c r="D8789" s="194" t="s">
        <v>73</v>
      </c>
      <c r="E8789" s="194"/>
      <c r="F8789" s="196"/>
      <c r="G8789" s="196"/>
      <c r="H8789" s="196"/>
      <c r="I8789" s="464"/>
    </row>
    <row r="8790" spans="3:9" ht="15" customHeight="1">
      <c r="C8790" s="199">
        <v>1</v>
      </c>
      <c r="D8790" s="195" t="s">
        <v>2209</v>
      </c>
      <c r="E8790" s="195"/>
      <c r="F8790" s="200" t="s">
        <v>193</v>
      </c>
      <c r="G8790" s="618">
        <v>2.9169999999999998</v>
      </c>
      <c r="H8790" s="202">
        <v>1</v>
      </c>
      <c r="I8790" s="203">
        <f t="shared" ref="I8790:I8792" si="125">G8790*H8790</f>
        <v>2.9169999999999998</v>
      </c>
    </row>
    <row r="8791" spans="3:9" ht="15" customHeight="1">
      <c r="C8791" s="199">
        <v>2</v>
      </c>
      <c r="D8791" s="195" t="s">
        <v>1382</v>
      </c>
      <c r="E8791" s="195"/>
      <c r="F8791" s="200" t="s">
        <v>120</v>
      </c>
      <c r="G8791" s="326">
        <v>13.632</v>
      </c>
      <c r="H8791" s="202">
        <v>1</v>
      </c>
      <c r="I8791" s="203">
        <f t="shared" si="125"/>
        <v>13.632</v>
      </c>
    </row>
    <row r="8792" spans="3:9" ht="15" customHeight="1">
      <c r="C8792" s="199">
        <v>4</v>
      </c>
      <c r="D8792" s="213" t="s">
        <v>1405</v>
      </c>
      <c r="E8792" s="213"/>
      <c r="F8792" s="200" t="s">
        <v>79</v>
      </c>
      <c r="G8792" s="326">
        <v>2.7E-2</v>
      </c>
      <c r="H8792" s="202">
        <v>1</v>
      </c>
      <c r="I8792" s="203">
        <f t="shared" si="125"/>
        <v>2.7E-2</v>
      </c>
    </row>
    <row r="8793" spans="3:9" ht="15" customHeight="1">
      <c r="C8793" s="204" t="s">
        <v>85</v>
      </c>
      <c r="D8793" s="215"/>
      <c r="E8793" s="215"/>
      <c r="F8793" s="216"/>
      <c r="G8793" s="216"/>
      <c r="H8793" s="466"/>
      <c r="I8793" s="208">
        <f>SUM(I8790:I8792)</f>
        <v>16.576000000000001</v>
      </c>
    </row>
    <row r="8794" spans="3:9" ht="15" customHeight="1">
      <c r="C8794" s="193" t="s">
        <v>86</v>
      </c>
      <c r="D8794" s="194" t="s">
        <v>87</v>
      </c>
      <c r="E8794" s="194"/>
      <c r="F8794" s="196"/>
      <c r="G8794" s="196"/>
      <c r="H8794" s="196"/>
      <c r="I8794" s="464"/>
    </row>
    <row r="8795" spans="3:9" ht="15" customHeight="1">
      <c r="C8795" s="204" t="s">
        <v>88</v>
      </c>
      <c r="D8795" s="215"/>
      <c r="E8795" s="215"/>
      <c r="F8795" s="216"/>
      <c r="G8795" s="216"/>
      <c r="H8795" s="466"/>
      <c r="I8795" s="467">
        <v>0</v>
      </c>
    </row>
    <row r="8796" spans="3:9" ht="15" customHeight="1">
      <c r="C8796" s="220" t="s">
        <v>89</v>
      </c>
      <c r="D8796" s="221" t="s">
        <v>90</v>
      </c>
      <c r="E8796" s="682"/>
      <c r="F8796" s="222"/>
      <c r="G8796" s="222"/>
      <c r="H8796" s="776"/>
      <c r="I8796" s="777">
        <f>I8795+I8793+I8788</f>
        <v>61713.97600000001</v>
      </c>
    </row>
    <row r="8797" spans="3:9" ht="15" customHeight="1">
      <c r="C8797" s="227" t="s">
        <v>91</v>
      </c>
      <c r="D8797" s="228" t="s">
        <v>2203</v>
      </c>
      <c r="E8797" s="684"/>
      <c r="F8797" s="229"/>
      <c r="G8797" s="313"/>
      <c r="H8797" s="226">
        <f>$M$3</f>
        <v>0.1</v>
      </c>
      <c r="I8797" s="1142">
        <f>I8796*H8797</f>
        <v>6171.3976000000011</v>
      </c>
    </row>
    <row r="8798" spans="3:9" ht="15" customHeight="1">
      <c r="C8798" s="316" t="s">
        <v>93</v>
      </c>
      <c r="D8798" s="317" t="s">
        <v>94</v>
      </c>
      <c r="E8798" s="323"/>
      <c r="F8798" s="244"/>
      <c r="G8798" s="244"/>
      <c r="H8798" s="399"/>
      <c r="I8798" s="303">
        <f>SUM(I8796:I8797)</f>
        <v>67885.373600000006</v>
      </c>
    </row>
    <row r="8799" spans="3:9" ht="15" customHeight="1">
      <c r="C8799" s="942"/>
      <c r="D8799" s="581"/>
      <c r="E8799" s="581"/>
      <c r="F8799" s="581"/>
      <c r="G8799" s="581"/>
      <c r="H8799" s="581"/>
      <c r="I8799" s="582"/>
    </row>
    <row r="8800" spans="3:9" ht="15" customHeight="1">
      <c r="C8800" s="590" t="s">
        <v>2210</v>
      </c>
      <c r="D8800" s="1317" t="s">
        <v>2211</v>
      </c>
      <c r="E8800" s="1318"/>
      <c r="F8800" s="1318"/>
      <c r="G8800" s="1318"/>
      <c r="H8800" s="1319"/>
      <c r="I8800" s="188">
        <f>ROUNDDOWN(I8817,-2)</f>
        <v>17700</v>
      </c>
    </row>
    <row r="8801" spans="3:9" ht="15" customHeight="1">
      <c r="C8801" s="189" t="s">
        <v>65</v>
      </c>
      <c r="D8801" s="190" t="s">
        <v>66</v>
      </c>
      <c r="E8801" s="190"/>
      <c r="F8801" s="190" t="s">
        <v>669</v>
      </c>
      <c r="G8801" s="190" t="s">
        <v>67</v>
      </c>
      <c r="H8801" s="190" t="s">
        <v>2198</v>
      </c>
      <c r="I8801" s="482" t="s">
        <v>671</v>
      </c>
    </row>
    <row r="8802" spans="3:9" ht="15" customHeight="1">
      <c r="C8802" s="193" t="s">
        <v>69</v>
      </c>
      <c r="D8802" s="194" t="s">
        <v>672</v>
      </c>
      <c r="E8802" s="194"/>
      <c r="F8802" s="717"/>
      <c r="G8802" s="717"/>
      <c r="H8802" s="717"/>
      <c r="I8802" s="591"/>
    </row>
    <row r="8803" spans="3:9" ht="15" customHeight="1">
      <c r="C8803" s="199">
        <v>1</v>
      </c>
      <c r="D8803" s="195" t="s">
        <v>8</v>
      </c>
      <c r="E8803" s="195"/>
      <c r="F8803" s="200" t="s">
        <v>10</v>
      </c>
      <c r="G8803" s="201">
        <v>5.7099999999999998E-2</v>
      </c>
      <c r="H8803" s="62">
        <v>176000</v>
      </c>
      <c r="I8803" s="203">
        <f t="shared" ref="I8803:I8806" si="126">G8803*H8803</f>
        <v>10049.6</v>
      </c>
    </row>
    <row r="8804" spans="3:9" ht="15" customHeight="1">
      <c r="C8804" s="199">
        <v>2</v>
      </c>
      <c r="D8804" s="195" t="s">
        <v>106</v>
      </c>
      <c r="E8804" s="195"/>
      <c r="F8804" s="200" t="s">
        <v>10</v>
      </c>
      <c r="G8804" s="201">
        <v>2.86E-2</v>
      </c>
      <c r="H8804" s="62">
        <v>186000</v>
      </c>
      <c r="I8804" s="203">
        <f t="shared" si="126"/>
        <v>5319.6</v>
      </c>
    </row>
    <row r="8805" spans="3:9" ht="15" customHeight="1">
      <c r="C8805" s="199">
        <v>3</v>
      </c>
      <c r="D8805" s="195" t="s">
        <v>119</v>
      </c>
      <c r="E8805" s="195"/>
      <c r="F8805" s="200" t="s">
        <v>10</v>
      </c>
      <c r="G8805" s="201">
        <v>2.8999999999999998E-3</v>
      </c>
      <c r="H8805" s="62">
        <v>196000</v>
      </c>
      <c r="I8805" s="203">
        <f t="shared" si="126"/>
        <v>568.4</v>
      </c>
    </row>
    <row r="8806" spans="3:9" ht="15" customHeight="1">
      <c r="C8806" s="199">
        <v>4</v>
      </c>
      <c r="D8806" s="195" t="s">
        <v>31</v>
      </c>
      <c r="E8806" s="195"/>
      <c r="F8806" s="200" t="s">
        <v>10</v>
      </c>
      <c r="G8806" s="201">
        <v>1E-3</v>
      </c>
      <c r="H8806" s="62">
        <v>206000</v>
      </c>
      <c r="I8806" s="203">
        <f t="shared" si="126"/>
        <v>206</v>
      </c>
    </row>
    <row r="8807" spans="3:9" ht="15" customHeight="1">
      <c r="C8807" s="204" t="s">
        <v>708</v>
      </c>
      <c r="D8807" s="215"/>
      <c r="E8807" s="215"/>
      <c r="F8807" s="216"/>
      <c r="G8807" s="653"/>
      <c r="H8807" s="654"/>
      <c r="I8807" s="208">
        <f>SUM(I8803:I8806)</f>
        <v>16143.6</v>
      </c>
    </row>
    <row r="8808" spans="3:9" ht="15" customHeight="1">
      <c r="C8808" s="193" t="s">
        <v>72</v>
      </c>
      <c r="D8808" s="194" t="s">
        <v>73</v>
      </c>
      <c r="E8808" s="194"/>
      <c r="F8808" s="196"/>
      <c r="G8808" s="196"/>
      <c r="H8808" s="196"/>
      <c r="I8808" s="464"/>
    </row>
    <row r="8809" spans="3:9" ht="15" customHeight="1">
      <c r="C8809" s="199">
        <v>1</v>
      </c>
      <c r="D8809" s="213" t="s">
        <v>2212</v>
      </c>
      <c r="E8809" s="213"/>
      <c r="F8809" s="200" t="s">
        <v>193</v>
      </c>
      <c r="G8809" s="326">
        <v>5.25</v>
      </c>
      <c r="H8809" s="202">
        <v>1</v>
      </c>
      <c r="I8809" s="203">
        <f t="shared" ref="I8809:I8811" si="127">G8809*H8809</f>
        <v>5.25</v>
      </c>
    </row>
    <row r="8810" spans="3:9" ht="15" customHeight="1">
      <c r="C8810" s="199">
        <v>2</v>
      </c>
      <c r="D8810" s="195" t="s">
        <v>1382</v>
      </c>
      <c r="E8810" s="195"/>
      <c r="F8810" s="200" t="s">
        <v>120</v>
      </c>
      <c r="G8810" s="326">
        <v>1.704</v>
      </c>
      <c r="H8810" s="202">
        <v>1</v>
      </c>
      <c r="I8810" s="203">
        <f t="shared" si="127"/>
        <v>1.704</v>
      </c>
    </row>
    <row r="8811" spans="3:9" ht="15" customHeight="1">
      <c r="C8811" s="199">
        <v>4</v>
      </c>
      <c r="D8811" s="213" t="s">
        <v>1405</v>
      </c>
      <c r="E8811" s="213"/>
      <c r="F8811" s="200" t="s">
        <v>79</v>
      </c>
      <c r="G8811" s="326">
        <v>3.0000000000000001E-3</v>
      </c>
      <c r="H8811" s="202">
        <v>1</v>
      </c>
      <c r="I8811" s="203">
        <f t="shared" si="127"/>
        <v>3.0000000000000001E-3</v>
      </c>
    </row>
    <row r="8812" spans="3:9" ht="15" customHeight="1">
      <c r="C8812" s="204" t="s">
        <v>85</v>
      </c>
      <c r="D8812" s="215"/>
      <c r="E8812" s="215"/>
      <c r="F8812" s="216"/>
      <c r="G8812" s="216"/>
      <c r="H8812" s="466"/>
      <c r="I8812" s="208">
        <f>SUM(I8809:I8811)</f>
        <v>6.9569999999999999</v>
      </c>
    </row>
    <row r="8813" spans="3:9" ht="15" customHeight="1">
      <c r="C8813" s="193" t="s">
        <v>86</v>
      </c>
      <c r="D8813" s="194" t="s">
        <v>87</v>
      </c>
      <c r="E8813" s="194"/>
      <c r="F8813" s="196"/>
      <c r="G8813" s="196"/>
      <c r="H8813" s="196"/>
      <c r="I8813" s="464"/>
    </row>
    <row r="8814" spans="3:9" ht="15" customHeight="1">
      <c r="C8814" s="204" t="s">
        <v>88</v>
      </c>
      <c r="D8814" s="215"/>
      <c r="E8814" s="215"/>
      <c r="F8814" s="216"/>
      <c r="G8814" s="216"/>
      <c r="H8814" s="466"/>
      <c r="I8814" s="467">
        <v>0</v>
      </c>
    </row>
    <row r="8815" spans="3:9" ht="15" customHeight="1">
      <c r="C8815" s="220" t="s">
        <v>89</v>
      </c>
      <c r="D8815" s="221" t="s">
        <v>90</v>
      </c>
      <c r="E8815" s="682"/>
      <c r="F8815" s="222"/>
      <c r="G8815" s="222"/>
      <c r="H8815" s="776"/>
      <c r="I8815" s="777">
        <f>I8814+I8812+I8807</f>
        <v>16150.557000000001</v>
      </c>
    </row>
    <row r="8816" spans="3:9" ht="15" customHeight="1">
      <c r="C8816" s="227" t="s">
        <v>91</v>
      </c>
      <c r="D8816" s="228" t="s">
        <v>2203</v>
      </c>
      <c r="E8816" s="684"/>
      <c r="F8816" s="229"/>
      <c r="G8816" s="313"/>
      <c r="H8816" s="226">
        <f>$M$3</f>
        <v>0.1</v>
      </c>
      <c r="I8816" s="1142">
        <f>I8815*H8816</f>
        <v>1615.0557000000001</v>
      </c>
    </row>
    <row r="8817" spans="3:9" ht="15" customHeight="1">
      <c r="C8817" s="316" t="s">
        <v>93</v>
      </c>
      <c r="D8817" s="317" t="s">
        <v>94</v>
      </c>
      <c r="E8817" s="323"/>
      <c r="F8817" s="244"/>
      <c r="G8817" s="244"/>
      <c r="H8817" s="399"/>
      <c r="I8817" s="303">
        <f>SUM(I8815:I8816)</f>
        <v>17765.612700000001</v>
      </c>
    </row>
    <row r="8818" spans="3:9" ht="15" customHeight="1">
      <c r="C8818" s="1144"/>
      <c r="D8818" s="581"/>
      <c r="E8818" s="581"/>
      <c r="F8818" s="581"/>
      <c r="G8818" s="581"/>
      <c r="H8818" s="581"/>
      <c r="I8818" s="582"/>
    </row>
    <row r="8819" spans="3:9" ht="15" customHeight="1">
      <c r="C8819" s="574" t="s">
        <v>2213</v>
      </c>
      <c r="D8819" s="1317" t="s">
        <v>2214</v>
      </c>
      <c r="E8819" s="1318"/>
      <c r="F8819" s="1318"/>
      <c r="G8819" s="1318"/>
      <c r="H8819" s="1319"/>
      <c r="I8819" s="188">
        <f>ROUNDDOWN(I8836,-2)</f>
        <v>19400</v>
      </c>
    </row>
    <row r="8820" spans="3:9" ht="15" customHeight="1">
      <c r="C8820" s="189" t="s">
        <v>65</v>
      </c>
      <c r="D8820" s="190" t="s">
        <v>66</v>
      </c>
      <c r="E8820" s="190"/>
      <c r="F8820" s="190" t="s">
        <v>669</v>
      </c>
      <c r="G8820" s="190" t="s">
        <v>67</v>
      </c>
      <c r="H8820" s="190" t="s">
        <v>670</v>
      </c>
      <c r="I8820" s="482" t="s">
        <v>671</v>
      </c>
    </row>
    <row r="8821" spans="3:9" ht="15" customHeight="1">
      <c r="C8821" s="193" t="s">
        <v>69</v>
      </c>
      <c r="D8821" s="194" t="s">
        <v>672</v>
      </c>
      <c r="E8821" s="194"/>
      <c r="F8821" s="717"/>
      <c r="G8821" s="717"/>
      <c r="H8821" s="717"/>
      <c r="I8821" s="591"/>
    </row>
    <row r="8822" spans="3:9" ht="15" customHeight="1">
      <c r="C8822" s="199">
        <v>1</v>
      </c>
      <c r="D8822" s="195" t="s">
        <v>8</v>
      </c>
      <c r="E8822" s="195"/>
      <c r="F8822" s="200" t="s">
        <v>10</v>
      </c>
      <c r="G8822" s="201">
        <v>6.25E-2</v>
      </c>
      <c r="H8822" s="62">
        <v>176000</v>
      </c>
      <c r="I8822" s="203">
        <f t="shared" ref="I8822:I8825" si="128">G8822*H8822</f>
        <v>11000</v>
      </c>
    </row>
    <row r="8823" spans="3:9" ht="15" customHeight="1">
      <c r="C8823" s="199">
        <v>2</v>
      </c>
      <c r="D8823" s="195" t="s">
        <v>106</v>
      </c>
      <c r="E8823" s="195"/>
      <c r="F8823" s="200" t="s">
        <v>10</v>
      </c>
      <c r="G8823" s="201">
        <v>3.1300000000000001E-2</v>
      </c>
      <c r="H8823" s="62">
        <v>186000</v>
      </c>
      <c r="I8823" s="203">
        <f t="shared" si="128"/>
        <v>5821.8</v>
      </c>
    </row>
    <row r="8824" spans="3:9" ht="15" customHeight="1">
      <c r="C8824" s="199">
        <v>3</v>
      </c>
      <c r="D8824" s="195" t="s">
        <v>119</v>
      </c>
      <c r="E8824" s="195"/>
      <c r="F8824" s="200" t="s">
        <v>10</v>
      </c>
      <c r="G8824" s="201">
        <v>3.0999999999999999E-3</v>
      </c>
      <c r="H8824" s="62">
        <v>196000</v>
      </c>
      <c r="I8824" s="203">
        <f t="shared" si="128"/>
        <v>607.6</v>
      </c>
    </row>
    <row r="8825" spans="3:9" ht="15" customHeight="1">
      <c r="C8825" s="199">
        <v>4</v>
      </c>
      <c r="D8825" s="195" t="s">
        <v>31</v>
      </c>
      <c r="E8825" s="195"/>
      <c r="F8825" s="200" t="s">
        <v>10</v>
      </c>
      <c r="G8825" s="201">
        <v>1E-3</v>
      </c>
      <c r="H8825" s="62">
        <v>206000</v>
      </c>
      <c r="I8825" s="203">
        <f t="shared" si="128"/>
        <v>206</v>
      </c>
    </row>
    <row r="8826" spans="3:9" ht="15" customHeight="1">
      <c r="C8826" s="204" t="s">
        <v>708</v>
      </c>
      <c r="D8826" s="215"/>
      <c r="E8826" s="215"/>
      <c r="F8826" s="216"/>
      <c r="G8826" s="653"/>
      <c r="H8826" s="654"/>
      <c r="I8826" s="208">
        <f>SUM(I8822:I8825)</f>
        <v>17635.399999999998</v>
      </c>
    </row>
    <row r="8827" spans="3:9" ht="15" customHeight="1">
      <c r="C8827" s="193" t="s">
        <v>72</v>
      </c>
      <c r="D8827" s="194" t="s">
        <v>73</v>
      </c>
      <c r="E8827" s="194"/>
      <c r="F8827" s="196"/>
      <c r="G8827" s="196"/>
      <c r="H8827" s="196"/>
      <c r="I8827" s="464"/>
    </row>
    <row r="8828" spans="3:9" ht="15" customHeight="1">
      <c r="C8828" s="199">
        <v>1</v>
      </c>
      <c r="D8828" s="213" t="s">
        <v>2215</v>
      </c>
      <c r="E8828" s="213"/>
      <c r="F8828" s="200" t="s">
        <v>193</v>
      </c>
      <c r="G8828" s="326">
        <v>3.5</v>
      </c>
      <c r="H8828" s="202">
        <v>1</v>
      </c>
      <c r="I8828" s="203">
        <f t="shared" ref="I8828:I8830" si="129">G8828*H8828</f>
        <v>3.5</v>
      </c>
    </row>
    <row r="8829" spans="3:9" ht="15" customHeight="1">
      <c r="C8829" s="199">
        <v>2</v>
      </c>
      <c r="D8829" s="195" t="s">
        <v>1382</v>
      </c>
      <c r="E8829" s="195"/>
      <c r="F8829" s="200" t="s">
        <v>120</v>
      </c>
      <c r="G8829" s="326">
        <v>1.704</v>
      </c>
      <c r="H8829" s="202">
        <v>1</v>
      </c>
      <c r="I8829" s="203">
        <f t="shared" si="129"/>
        <v>1.704</v>
      </c>
    </row>
    <row r="8830" spans="3:9" ht="15" customHeight="1">
      <c r="C8830" s="199">
        <v>4</v>
      </c>
      <c r="D8830" s="213" t="s">
        <v>1405</v>
      </c>
      <c r="E8830" s="213"/>
      <c r="F8830" s="200" t="s">
        <v>79</v>
      </c>
      <c r="G8830" s="326">
        <v>3.0000000000000001E-3</v>
      </c>
      <c r="H8830" s="202">
        <v>1</v>
      </c>
      <c r="I8830" s="203">
        <f t="shared" si="129"/>
        <v>3.0000000000000001E-3</v>
      </c>
    </row>
    <row r="8831" spans="3:9" ht="15" customHeight="1">
      <c r="C8831" s="204" t="s">
        <v>85</v>
      </c>
      <c r="D8831" s="215"/>
      <c r="E8831" s="215"/>
      <c r="F8831" s="216"/>
      <c r="G8831" s="216"/>
      <c r="H8831" s="466"/>
      <c r="I8831" s="208">
        <f>SUM(I8828:I8830)</f>
        <v>5.2069999999999999</v>
      </c>
    </row>
    <row r="8832" spans="3:9" ht="15" customHeight="1">
      <c r="C8832" s="193" t="s">
        <v>86</v>
      </c>
      <c r="D8832" s="194" t="s">
        <v>87</v>
      </c>
      <c r="E8832" s="194"/>
      <c r="F8832" s="196"/>
      <c r="G8832" s="196"/>
      <c r="H8832" s="196"/>
      <c r="I8832" s="464"/>
    </row>
    <row r="8833" spans="3:9" ht="15" customHeight="1">
      <c r="C8833" s="204" t="s">
        <v>88</v>
      </c>
      <c r="D8833" s="215"/>
      <c r="E8833" s="215"/>
      <c r="F8833" s="216"/>
      <c r="G8833" s="216"/>
      <c r="H8833" s="466"/>
      <c r="I8833" s="467">
        <v>0</v>
      </c>
    </row>
    <row r="8834" spans="3:9" ht="15" customHeight="1">
      <c r="C8834" s="220" t="s">
        <v>89</v>
      </c>
      <c r="D8834" s="221" t="s">
        <v>90</v>
      </c>
      <c r="E8834" s="682"/>
      <c r="F8834" s="222"/>
      <c r="G8834" s="222"/>
      <c r="H8834" s="776"/>
      <c r="I8834" s="777">
        <f>I8833+I8831+I8826</f>
        <v>17640.606999999996</v>
      </c>
    </row>
    <row r="8835" spans="3:9" ht="15" customHeight="1">
      <c r="C8835" s="227" t="s">
        <v>91</v>
      </c>
      <c r="D8835" s="228" t="s">
        <v>2203</v>
      </c>
      <c r="E8835" s="684"/>
      <c r="F8835" s="229"/>
      <c r="G8835" s="313"/>
      <c r="H8835" s="226">
        <f>$M$3</f>
        <v>0.1</v>
      </c>
      <c r="I8835" s="1142">
        <f>I8834*H8835</f>
        <v>1764.0606999999998</v>
      </c>
    </row>
    <row r="8836" spans="3:9" ht="15" customHeight="1">
      <c r="C8836" s="316" t="s">
        <v>93</v>
      </c>
      <c r="D8836" s="317" t="s">
        <v>94</v>
      </c>
      <c r="E8836" s="323"/>
      <c r="F8836" s="244"/>
      <c r="G8836" s="244"/>
      <c r="H8836" s="399"/>
      <c r="I8836" s="303">
        <f>SUM(I8834:I8835)</f>
        <v>19404.667699999995</v>
      </c>
    </row>
    <row r="8837" spans="3:9" ht="15" customHeight="1">
      <c r="C8837" s="942"/>
      <c r="D8837" s="581"/>
      <c r="E8837" s="581"/>
      <c r="F8837" s="581"/>
      <c r="G8837" s="581"/>
      <c r="H8837" s="581"/>
      <c r="I8837" s="582"/>
    </row>
    <row r="8838" spans="3:9" ht="15" customHeight="1">
      <c r="C8838" s="1086" t="s">
        <v>2216</v>
      </c>
      <c r="D8838" s="1317" t="s">
        <v>2217</v>
      </c>
      <c r="E8838" s="1318"/>
      <c r="F8838" s="1318"/>
      <c r="G8838" s="1318"/>
      <c r="H8838" s="1319"/>
      <c r="I8838" s="188">
        <f>ROUNDDOWN(I8855,-2)</f>
        <v>20600</v>
      </c>
    </row>
    <row r="8839" spans="3:9" ht="15" customHeight="1">
      <c r="C8839" s="189" t="s">
        <v>65</v>
      </c>
      <c r="D8839" s="190" t="s">
        <v>66</v>
      </c>
      <c r="E8839" s="190"/>
      <c r="F8839" s="190" t="s">
        <v>669</v>
      </c>
      <c r="G8839" s="190" t="s">
        <v>67</v>
      </c>
      <c r="H8839" s="190" t="s">
        <v>670</v>
      </c>
      <c r="I8839" s="482" t="s">
        <v>671</v>
      </c>
    </row>
    <row r="8840" spans="3:9" ht="15" customHeight="1">
      <c r="C8840" s="193" t="s">
        <v>69</v>
      </c>
      <c r="D8840" s="194" t="s">
        <v>672</v>
      </c>
      <c r="E8840" s="194"/>
      <c r="F8840" s="717"/>
      <c r="G8840" s="717"/>
      <c r="H8840" s="717"/>
      <c r="I8840" s="591"/>
    </row>
    <row r="8841" spans="3:9" ht="15" customHeight="1">
      <c r="C8841" s="199">
        <v>1</v>
      </c>
      <c r="D8841" s="195" t="s">
        <v>8</v>
      </c>
      <c r="E8841" s="195"/>
      <c r="F8841" s="200" t="s">
        <v>10</v>
      </c>
      <c r="G8841" s="618">
        <v>6.6699999999999995E-2</v>
      </c>
      <c r="H8841" s="62">
        <v>176000</v>
      </c>
      <c r="I8841" s="203">
        <f t="shared" ref="I8841:I8844" si="130">G8841*H8841</f>
        <v>11739.199999999999</v>
      </c>
    </row>
    <row r="8842" spans="3:9" ht="15" customHeight="1">
      <c r="C8842" s="199">
        <v>2</v>
      </c>
      <c r="D8842" s="195" t="s">
        <v>106</v>
      </c>
      <c r="E8842" s="195"/>
      <c r="F8842" s="200" t="s">
        <v>10</v>
      </c>
      <c r="G8842" s="618">
        <v>3.3300000000000003E-2</v>
      </c>
      <c r="H8842" s="62">
        <v>186000</v>
      </c>
      <c r="I8842" s="203">
        <f t="shared" si="130"/>
        <v>6193.8</v>
      </c>
    </row>
    <row r="8843" spans="3:9" ht="15" customHeight="1">
      <c r="C8843" s="199">
        <v>3</v>
      </c>
      <c r="D8843" s="195" t="s">
        <v>119</v>
      </c>
      <c r="E8843" s="195"/>
      <c r="F8843" s="200" t="s">
        <v>10</v>
      </c>
      <c r="G8843" s="618">
        <v>3.3E-3</v>
      </c>
      <c r="H8843" s="62">
        <v>196000</v>
      </c>
      <c r="I8843" s="203">
        <f t="shared" si="130"/>
        <v>646.79999999999995</v>
      </c>
    </row>
    <row r="8844" spans="3:9" ht="15" customHeight="1">
      <c r="C8844" s="199">
        <v>4</v>
      </c>
      <c r="D8844" s="195" t="s">
        <v>31</v>
      </c>
      <c r="E8844" s="195"/>
      <c r="F8844" s="200" t="s">
        <v>10</v>
      </c>
      <c r="G8844" s="618">
        <v>1.1000000000000001E-3</v>
      </c>
      <c r="H8844" s="62">
        <v>206000</v>
      </c>
      <c r="I8844" s="203">
        <f t="shared" si="130"/>
        <v>226.60000000000002</v>
      </c>
    </row>
    <row r="8845" spans="3:9" ht="15" customHeight="1">
      <c r="C8845" s="204" t="s">
        <v>708</v>
      </c>
      <c r="D8845" s="215"/>
      <c r="E8845" s="215"/>
      <c r="F8845" s="216"/>
      <c r="G8845" s="653"/>
      <c r="H8845" s="654"/>
      <c r="I8845" s="208">
        <f>SUM(I8841:I8844)</f>
        <v>18806.399999999998</v>
      </c>
    </row>
    <row r="8846" spans="3:9" ht="15" customHeight="1">
      <c r="C8846" s="193" t="s">
        <v>72</v>
      </c>
      <c r="D8846" s="194" t="s">
        <v>73</v>
      </c>
      <c r="E8846" s="194"/>
      <c r="F8846" s="196"/>
      <c r="G8846" s="196"/>
      <c r="H8846" s="196"/>
      <c r="I8846" s="464"/>
    </row>
    <row r="8847" spans="3:9" ht="15" customHeight="1">
      <c r="C8847" s="199">
        <v>1</v>
      </c>
      <c r="D8847" s="213" t="s">
        <v>2218</v>
      </c>
      <c r="E8847" s="213"/>
      <c r="F8847" s="200" t="s">
        <v>193</v>
      </c>
      <c r="G8847" s="618">
        <v>2.625</v>
      </c>
      <c r="H8847" s="202">
        <v>1</v>
      </c>
      <c r="I8847" s="203">
        <f t="shared" ref="I8847:I8849" si="131">G8847*H8847</f>
        <v>2.625</v>
      </c>
    </row>
    <row r="8848" spans="3:9" ht="15" customHeight="1">
      <c r="C8848" s="199">
        <v>2</v>
      </c>
      <c r="D8848" s="195" t="s">
        <v>1382</v>
      </c>
      <c r="E8848" s="195"/>
      <c r="F8848" s="200" t="s">
        <v>120</v>
      </c>
      <c r="G8848" s="326">
        <v>1.704</v>
      </c>
      <c r="H8848" s="202">
        <v>1</v>
      </c>
      <c r="I8848" s="203">
        <f t="shared" si="131"/>
        <v>1.704</v>
      </c>
    </row>
    <row r="8849" spans="3:9" ht="15" customHeight="1">
      <c r="C8849" s="199">
        <v>4</v>
      </c>
      <c r="D8849" s="213" t="s">
        <v>1405</v>
      </c>
      <c r="E8849" s="213"/>
      <c r="F8849" s="200" t="s">
        <v>79</v>
      </c>
      <c r="G8849" s="326">
        <v>3.0000000000000001E-3</v>
      </c>
      <c r="H8849" s="202">
        <v>1</v>
      </c>
      <c r="I8849" s="203">
        <f t="shared" si="131"/>
        <v>3.0000000000000001E-3</v>
      </c>
    </row>
    <row r="8850" spans="3:9" ht="15" customHeight="1">
      <c r="C8850" s="204" t="s">
        <v>85</v>
      </c>
      <c r="D8850" s="215"/>
      <c r="E8850" s="215"/>
      <c r="F8850" s="216"/>
      <c r="G8850" s="216"/>
      <c r="H8850" s="466"/>
      <c r="I8850" s="208">
        <f>SUM(I8847:I8849)</f>
        <v>4.3319999999999999</v>
      </c>
    </row>
    <row r="8851" spans="3:9" ht="15" customHeight="1">
      <c r="C8851" s="193" t="s">
        <v>86</v>
      </c>
      <c r="D8851" s="194" t="s">
        <v>87</v>
      </c>
      <c r="E8851" s="194"/>
      <c r="F8851" s="196"/>
      <c r="G8851" s="196"/>
      <c r="H8851" s="196"/>
      <c r="I8851" s="464"/>
    </row>
    <row r="8852" spans="3:9" ht="15" customHeight="1">
      <c r="C8852" s="204" t="s">
        <v>88</v>
      </c>
      <c r="D8852" s="215"/>
      <c r="E8852" s="215"/>
      <c r="F8852" s="216"/>
      <c r="G8852" s="216"/>
      <c r="H8852" s="466"/>
      <c r="I8852" s="467">
        <v>0</v>
      </c>
    </row>
    <row r="8853" spans="3:9" ht="15" customHeight="1">
      <c r="C8853" s="220" t="s">
        <v>89</v>
      </c>
      <c r="D8853" s="221" t="s">
        <v>90</v>
      </c>
      <c r="E8853" s="682"/>
      <c r="F8853" s="222"/>
      <c r="G8853" s="222"/>
      <c r="H8853" s="776"/>
      <c r="I8853" s="777">
        <f>I8852+I8850+I8845</f>
        <v>18810.731999999996</v>
      </c>
    </row>
    <row r="8854" spans="3:9" ht="15" customHeight="1">
      <c r="C8854" s="227" t="s">
        <v>91</v>
      </c>
      <c r="D8854" s="228" t="s">
        <v>2203</v>
      </c>
      <c r="E8854" s="684"/>
      <c r="F8854" s="229"/>
      <c r="G8854" s="313"/>
      <c r="H8854" s="226">
        <f>$M$3</f>
        <v>0.1</v>
      </c>
      <c r="I8854" s="1142">
        <f>I8853*H8854</f>
        <v>1881.0731999999998</v>
      </c>
    </row>
    <row r="8855" spans="3:9" ht="15" customHeight="1">
      <c r="C8855" s="316" t="s">
        <v>93</v>
      </c>
      <c r="D8855" s="317" t="s">
        <v>94</v>
      </c>
      <c r="E8855" s="323"/>
      <c r="F8855" s="244"/>
      <c r="G8855" s="244"/>
      <c r="H8855" s="399"/>
      <c r="I8855" s="303">
        <f>SUM(I8853:I8854)</f>
        <v>20691.805199999995</v>
      </c>
    </row>
    <row r="8856" spans="3:9" ht="15" customHeight="1">
      <c r="C8856" s="1070"/>
      <c r="D8856" s="493"/>
      <c r="E8856" s="493"/>
      <c r="F8856" s="493"/>
      <c r="G8856" s="493"/>
      <c r="H8856" s="493"/>
      <c r="I8856" s="517"/>
    </row>
    <row r="8857" spans="3:9" ht="15" customHeight="1">
      <c r="C8857" s="590" t="s">
        <v>2219</v>
      </c>
      <c r="D8857" s="1317" t="s">
        <v>2220</v>
      </c>
      <c r="E8857" s="1318"/>
      <c r="F8857" s="1318"/>
      <c r="G8857" s="1318"/>
      <c r="H8857" s="1319"/>
      <c r="I8857" s="714">
        <f>ROUNDDOWN(I8874,-2)</f>
        <v>22100</v>
      </c>
    </row>
    <row r="8858" spans="3:9" ht="15" customHeight="1">
      <c r="C8858" s="189" t="s">
        <v>65</v>
      </c>
      <c r="D8858" s="190" t="s">
        <v>66</v>
      </c>
      <c r="E8858" s="190"/>
      <c r="F8858" s="190" t="s">
        <v>669</v>
      </c>
      <c r="G8858" s="190" t="s">
        <v>67</v>
      </c>
      <c r="H8858" s="190" t="s">
        <v>670</v>
      </c>
      <c r="I8858" s="482" t="s">
        <v>671</v>
      </c>
    </row>
    <row r="8859" spans="3:9" ht="15" customHeight="1">
      <c r="C8859" s="193" t="s">
        <v>69</v>
      </c>
      <c r="D8859" s="194" t="s">
        <v>672</v>
      </c>
      <c r="E8859" s="194"/>
      <c r="F8859" s="717"/>
      <c r="G8859" s="717"/>
      <c r="H8859" s="717"/>
      <c r="I8859" s="591"/>
    </row>
    <row r="8860" spans="3:9" ht="15" customHeight="1">
      <c r="C8860" s="199">
        <v>1</v>
      </c>
      <c r="D8860" s="195" t="s">
        <v>8</v>
      </c>
      <c r="E8860" s="195"/>
      <c r="F8860" s="200" t="s">
        <v>10</v>
      </c>
      <c r="G8860" s="618">
        <v>7.1400000000000005E-2</v>
      </c>
      <c r="H8860" s="62">
        <v>176000</v>
      </c>
      <c r="I8860" s="203">
        <f t="shared" ref="I8860:I8863" si="132">G8860*H8860</f>
        <v>12566.400000000001</v>
      </c>
    </row>
    <row r="8861" spans="3:9" ht="15" customHeight="1">
      <c r="C8861" s="199">
        <v>2</v>
      </c>
      <c r="D8861" s="195" t="s">
        <v>106</v>
      </c>
      <c r="E8861" s="195"/>
      <c r="F8861" s="200" t="s">
        <v>10</v>
      </c>
      <c r="G8861" s="618">
        <v>3.5700000000000003E-2</v>
      </c>
      <c r="H8861" s="62">
        <v>186000</v>
      </c>
      <c r="I8861" s="203">
        <f t="shared" si="132"/>
        <v>6640.2000000000007</v>
      </c>
    </row>
    <row r="8862" spans="3:9" ht="15" customHeight="1">
      <c r="C8862" s="199">
        <v>3</v>
      </c>
      <c r="D8862" s="195" t="s">
        <v>119</v>
      </c>
      <c r="E8862" s="195"/>
      <c r="F8862" s="200" t="s">
        <v>10</v>
      </c>
      <c r="G8862" s="618">
        <v>3.5999999999999999E-3</v>
      </c>
      <c r="H8862" s="62">
        <v>196000</v>
      </c>
      <c r="I8862" s="203">
        <f t="shared" si="132"/>
        <v>705.6</v>
      </c>
    </row>
    <row r="8863" spans="3:9" ht="15" customHeight="1">
      <c r="C8863" s="199">
        <v>4</v>
      </c>
      <c r="D8863" s="195" t="s">
        <v>31</v>
      </c>
      <c r="E8863" s="195"/>
      <c r="F8863" s="200" t="s">
        <v>10</v>
      </c>
      <c r="G8863" s="618">
        <v>1.1999999999999999E-3</v>
      </c>
      <c r="H8863" s="62">
        <v>206000</v>
      </c>
      <c r="I8863" s="203">
        <f t="shared" si="132"/>
        <v>247.2</v>
      </c>
    </row>
    <row r="8864" spans="3:9" ht="15" customHeight="1">
      <c r="C8864" s="204" t="s">
        <v>708</v>
      </c>
      <c r="D8864" s="215"/>
      <c r="E8864" s="215"/>
      <c r="F8864" s="216"/>
      <c r="G8864" s="653"/>
      <c r="H8864" s="654"/>
      <c r="I8864" s="208">
        <f>SUM(I8860:I8863)</f>
        <v>20159.400000000001</v>
      </c>
    </row>
    <row r="8865" spans="3:9" ht="15" customHeight="1">
      <c r="C8865" s="193" t="s">
        <v>72</v>
      </c>
      <c r="D8865" s="194" t="s">
        <v>73</v>
      </c>
      <c r="E8865" s="194"/>
      <c r="F8865" s="196"/>
      <c r="G8865" s="196"/>
      <c r="H8865" s="196"/>
      <c r="I8865" s="464"/>
    </row>
    <row r="8866" spans="3:9" ht="15" customHeight="1">
      <c r="C8866" s="199">
        <v>1</v>
      </c>
      <c r="D8866" s="213" t="s">
        <v>2221</v>
      </c>
      <c r="E8866" s="213"/>
      <c r="F8866" s="200" t="s">
        <v>193</v>
      </c>
      <c r="G8866" s="326">
        <v>1.75</v>
      </c>
      <c r="H8866" s="202">
        <v>1</v>
      </c>
      <c r="I8866" s="203">
        <f t="shared" ref="I8866:I8868" si="133">G8866*H8866</f>
        <v>1.75</v>
      </c>
    </row>
    <row r="8867" spans="3:9" ht="15" customHeight="1">
      <c r="C8867" s="199">
        <v>2</v>
      </c>
      <c r="D8867" s="195" t="s">
        <v>1382</v>
      </c>
      <c r="E8867" s="195"/>
      <c r="F8867" s="200" t="s">
        <v>120</v>
      </c>
      <c r="G8867" s="326">
        <v>1.704</v>
      </c>
      <c r="H8867" s="202">
        <v>1</v>
      </c>
      <c r="I8867" s="203">
        <f t="shared" si="133"/>
        <v>1.704</v>
      </c>
    </row>
    <row r="8868" spans="3:9" ht="15" customHeight="1">
      <c r="C8868" s="199">
        <v>4</v>
      </c>
      <c r="D8868" s="213" t="s">
        <v>1405</v>
      </c>
      <c r="E8868" s="213"/>
      <c r="F8868" s="200" t="s">
        <v>79</v>
      </c>
      <c r="G8868" s="326">
        <v>3.0000000000000001E-3</v>
      </c>
      <c r="H8868" s="202">
        <v>1</v>
      </c>
      <c r="I8868" s="203">
        <f t="shared" si="133"/>
        <v>3.0000000000000001E-3</v>
      </c>
    </row>
    <row r="8869" spans="3:9" ht="15" customHeight="1">
      <c r="C8869" s="204" t="s">
        <v>85</v>
      </c>
      <c r="D8869" s="215"/>
      <c r="E8869" s="215"/>
      <c r="F8869" s="216"/>
      <c r="G8869" s="216"/>
      <c r="H8869" s="466"/>
      <c r="I8869" s="208">
        <f>SUM(I8866:I8868)</f>
        <v>3.4569999999999999</v>
      </c>
    </row>
    <row r="8870" spans="3:9" ht="15" customHeight="1">
      <c r="C8870" s="193" t="s">
        <v>86</v>
      </c>
      <c r="D8870" s="194" t="s">
        <v>87</v>
      </c>
      <c r="E8870" s="194"/>
      <c r="F8870" s="196"/>
      <c r="G8870" s="196"/>
      <c r="H8870" s="196"/>
      <c r="I8870" s="464"/>
    </row>
    <row r="8871" spans="3:9" ht="15" customHeight="1">
      <c r="C8871" s="204" t="s">
        <v>88</v>
      </c>
      <c r="D8871" s="215"/>
      <c r="E8871" s="215"/>
      <c r="F8871" s="216"/>
      <c r="G8871" s="216"/>
      <c r="H8871" s="466"/>
      <c r="I8871" s="467">
        <v>0</v>
      </c>
    </row>
    <row r="8872" spans="3:9" ht="15" customHeight="1">
      <c r="C8872" s="220" t="s">
        <v>89</v>
      </c>
      <c r="D8872" s="221" t="s">
        <v>90</v>
      </c>
      <c r="E8872" s="682"/>
      <c r="F8872" s="222"/>
      <c r="G8872" s="222"/>
      <c r="H8872" s="776"/>
      <c r="I8872" s="777">
        <f>I8871+I8869+I8864</f>
        <v>20162.857</v>
      </c>
    </row>
    <row r="8873" spans="3:9" ht="15" customHeight="1">
      <c r="C8873" s="227" t="s">
        <v>91</v>
      </c>
      <c r="D8873" s="228" t="s">
        <v>2203</v>
      </c>
      <c r="E8873" s="684"/>
      <c r="F8873" s="229"/>
      <c r="G8873" s="313"/>
      <c r="H8873" s="226">
        <f>$M$3</f>
        <v>0.1</v>
      </c>
      <c r="I8873" s="1142">
        <f>I8872*H8873</f>
        <v>2016.2857000000001</v>
      </c>
    </row>
    <row r="8874" spans="3:9" ht="15" customHeight="1">
      <c r="C8874" s="316" t="s">
        <v>93</v>
      </c>
      <c r="D8874" s="317" t="s">
        <v>94</v>
      </c>
      <c r="E8874" s="323"/>
      <c r="F8874" s="244"/>
      <c r="G8874" s="244"/>
      <c r="H8874" s="399"/>
      <c r="I8874" s="303">
        <f>SUM(I8872:I8873)</f>
        <v>22179.1427</v>
      </c>
    </row>
    <row r="8875" spans="3:9" ht="15" customHeight="1">
      <c r="C8875" s="1070"/>
      <c r="D8875" s="493"/>
      <c r="E8875" s="493"/>
      <c r="F8875" s="493"/>
      <c r="G8875" s="493"/>
      <c r="H8875" s="493"/>
      <c r="I8875" s="517"/>
    </row>
    <row r="8876" spans="3:9" ht="15" customHeight="1">
      <c r="C8876" s="292" t="s">
        <v>2222</v>
      </c>
      <c r="D8876" s="492" t="s">
        <v>2223</v>
      </c>
      <c r="E8876" s="492"/>
      <c r="F8876" s="493"/>
      <c r="G8876" s="493"/>
      <c r="H8876" s="493"/>
      <c r="I8876" s="517"/>
    </row>
    <row r="8877" spans="3:9" ht="15" customHeight="1">
      <c r="C8877" s="574" t="s">
        <v>2224</v>
      </c>
      <c r="D8877" s="1108" t="s">
        <v>2225</v>
      </c>
      <c r="E8877" s="1109"/>
      <c r="F8877" s="1109"/>
      <c r="G8877" s="1109"/>
      <c r="H8877" s="1143"/>
      <c r="I8877" s="188">
        <f>ROUNDDOWN(I8895,-2)</f>
        <v>509900</v>
      </c>
    </row>
    <row r="8878" spans="3:9" ht="15" customHeight="1">
      <c r="C8878" s="189" t="s">
        <v>65</v>
      </c>
      <c r="D8878" s="190" t="s">
        <v>66</v>
      </c>
      <c r="E8878" s="190"/>
      <c r="F8878" s="190" t="s">
        <v>669</v>
      </c>
      <c r="G8878" s="190" t="s">
        <v>67</v>
      </c>
      <c r="H8878" s="190" t="s">
        <v>670</v>
      </c>
      <c r="I8878" s="482" t="s">
        <v>671</v>
      </c>
    </row>
    <row r="8879" spans="3:9" ht="15" customHeight="1">
      <c r="C8879" s="193" t="s">
        <v>69</v>
      </c>
      <c r="D8879" s="194" t="s">
        <v>672</v>
      </c>
      <c r="E8879" s="194"/>
      <c r="F8879" s="717"/>
      <c r="G8879" s="717"/>
      <c r="H8879" s="717"/>
      <c r="I8879" s="591"/>
    </row>
    <row r="8880" spans="3:9" ht="15" customHeight="1">
      <c r="C8880" s="199">
        <v>1</v>
      </c>
      <c r="D8880" s="195" t="s">
        <v>8</v>
      </c>
      <c r="E8880" s="195"/>
      <c r="F8880" s="200" t="s">
        <v>10</v>
      </c>
      <c r="G8880" s="618">
        <v>0.1333</v>
      </c>
      <c r="H8880" s="62">
        <v>176000</v>
      </c>
      <c r="I8880" s="203">
        <f t="shared" ref="I8880:I8883" si="134">G8880*H8880</f>
        <v>23460.799999999999</v>
      </c>
    </row>
    <row r="8881" spans="3:9" ht="15" customHeight="1">
      <c r="C8881" s="199">
        <v>2</v>
      </c>
      <c r="D8881" s="195" t="s">
        <v>106</v>
      </c>
      <c r="E8881" s="195"/>
      <c r="F8881" s="200" t="s">
        <v>10</v>
      </c>
      <c r="G8881" s="618">
        <v>6.6699999999999995E-2</v>
      </c>
      <c r="H8881" s="62">
        <v>186000</v>
      </c>
      <c r="I8881" s="203">
        <f t="shared" si="134"/>
        <v>12406.199999999999</v>
      </c>
    </row>
    <row r="8882" spans="3:9" ht="15" customHeight="1">
      <c r="C8882" s="199">
        <v>3</v>
      </c>
      <c r="D8882" s="195" t="s">
        <v>119</v>
      </c>
      <c r="E8882" s="195"/>
      <c r="F8882" s="200" t="s">
        <v>10</v>
      </c>
      <c r="G8882" s="618">
        <v>6.7000000000000002E-3</v>
      </c>
      <c r="H8882" s="62">
        <v>196000</v>
      </c>
      <c r="I8882" s="203">
        <f>G8882*H8882</f>
        <v>1313.2</v>
      </c>
    </row>
    <row r="8883" spans="3:9" ht="15" customHeight="1">
      <c r="C8883" s="199">
        <v>4</v>
      </c>
      <c r="D8883" s="195" t="s">
        <v>31</v>
      </c>
      <c r="E8883" s="195"/>
      <c r="F8883" s="200" t="s">
        <v>10</v>
      </c>
      <c r="G8883" s="618">
        <v>2.2000000000000001E-3</v>
      </c>
      <c r="H8883" s="62">
        <v>206000</v>
      </c>
      <c r="I8883" s="203">
        <f t="shared" si="134"/>
        <v>453.20000000000005</v>
      </c>
    </row>
    <row r="8884" spans="3:9" ht="15" customHeight="1">
      <c r="C8884" s="204" t="s">
        <v>708</v>
      </c>
      <c r="D8884" s="215"/>
      <c r="E8884" s="215"/>
      <c r="F8884" s="216"/>
      <c r="G8884" s="653"/>
      <c r="H8884" s="654"/>
      <c r="I8884" s="208">
        <f>SUM(I8880:I8883)</f>
        <v>37633.399999999994</v>
      </c>
    </row>
    <row r="8885" spans="3:9" ht="15" customHeight="1">
      <c r="C8885" s="193" t="s">
        <v>72</v>
      </c>
      <c r="D8885" s="194" t="s">
        <v>73</v>
      </c>
      <c r="E8885" s="194"/>
      <c r="F8885" s="196"/>
      <c r="G8885" s="196"/>
      <c r="H8885" s="196"/>
      <c r="I8885" s="464"/>
    </row>
    <row r="8886" spans="3:9" ht="15" customHeight="1">
      <c r="C8886" s="700" t="s">
        <v>674</v>
      </c>
      <c r="D8886" s="213" t="s">
        <v>2226</v>
      </c>
      <c r="E8886" s="213"/>
      <c r="F8886" s="200" t="s">
        <v>193</v>
      </c>
      <c r="G8886" s="326">
        <v>26.25</v>
      </c>
      <c r="H8886" s="202">
        <f>BAHAN!G506</f>
        <v>14260</v>
      </c>
      <c r="I8886" s="203">
        <f t="shared" ref="I8886:I8889" si="135">G8886*H8886</f>
        <v>374325</v>
      </c>
    </row>
    <row r="8887" spans="3:9" ht="15" customHeight="1">
      <c r="C8887" s="700" t="s">
        <v>676</v>
      </c>
      <c r="D8887" s="195" t="s">
        <v>1382</v>
      </c>
      <c r="E8887" s="195"/>
      <c r="F8887" s="200" t="s">
        <v>120</v>
      </c>
      <c r="G8887" s="326">
        <v>13.632</v>
      </c>
      <c r="H8887" s="202">
        <f>BAHAN!$G$449</f>
        <v>1820</v>
      </c>
      <c r="I8887" s="203">
        <f t="shared" si="135"/>
        <v>24810.239999999998</v>
      </c>
    </row>
    <row r="8888" spans="3:9" ht="15" customHeight="1">
      <c r="C8888" s="700" t="s">
        <v>679</v>
      </c>
      <c r="D8888" s="195" t="s">
        <v>267</v>
      </c>
      <c r="E8888" s="195"/>
      <c r="F8888" s="200" t="s">
        <v>120</v>
      </c>
      <c r="G8888" s="326">
        <v>1.5</v>
      </c>
      <c r="H8888" s="202">
        <f>BAHAN!$G$450</f>
        <v>15400</v>
      </c>
      <c r="I8888" s="203">
        <f t="shared" si="135"/>
        <v>23100</v>
      </c>
    </row>
    <row r="8889" spans="3:9" ht="15" customHeight="1">
      <c r="C8889" s="700" t="s">
        <v>680</v>
      </c>
      <c r="D8889" s="213" t="s">
        <v>1405</v>
      </c>
      <c r="E8889" s="213"/>
      <c r="F8889" s="200" t="s">
        <v>79</v>
      </c>
      <c r="G8889" s="326">
        <v>2.7E-2</v>
      </c>
      <c r="H8889" s="202">
        <f>BAHAN!$G$261</f>
        <v>139100</v>
      </c>
      <c r="I8889" s="203">
        <f t="shared" si="135"/>
        <v>3755.7</v>
      </c>
    </row>
    <row r="8890" spans="3:9" ht="15" customHeight="1">
      <c r="C8890" s="204" t="s">
        <v>85</v>
      </c>
      <c r="D8890" s="215"/>
      <c r="E8890" s="215"/>
      <c r="F8890" s="216"/>
      <c r="G8890" s="216"/>
      <c r="H8890" s="466"/>
      <c r="I8890" s="208">
        <f>SUM(I8886:I8889)</f>
        <v>425990.94</v>
      </c>
    </row>
    <row r="8891" spans="3:9" ht="15" customHeight="1">
      <c r="C8891" s="193" t="s">
        <v>86</v>
      </c>
      <c r="D8891" s="194" t="s">
        <v>87</v>
      </c>
      <c r="E8891" s="194"/>
      <c r="F8891" s="196"/>
      <c r="G8891" s="196"/>
      <c r="H8891" s="196"/>
      <c r="I8891" s="464"/>
    </row>
    <row r="8892" spans="3:9" ht="15" customHeight="1">
      <c r="C8892" s="204" t="s">
        <v>88</v>
      </c>
      <c r="D8892" s="215"/>
      <c r="E8892" s="215"/>
      <c r="F8892" s="216"/>
      <c r="G8892" s="216"/>
      <c r="H8892" s="466"/>
      <c r="I8892" s="467">
        <v>0</v>
      </c>
    </row>
    <row r="8893" spans="3:9" ht="15" customHeight="1">
      <c r="C8893" s="220" t="s">
        <v>89</v>
      </c>
      <c r="D8893" s="221" t="s">
        <v>90</v>
      </c>
      <c r="E8893" s="682"/>
      <c r="F8893" s="222"/>
      <c r="G8893" s="222"/>
      <c r="H8893" s="776"/>
      <c r="I8893" s="777">
        <f>I8892+I8890+I8884</f>
        <v>463624.33999999997</v>
      </c>
    </row>
    <row r="8894" spans="3:9" ht="15" customHeight="1">
      <c r="C8894" s="227" t="s">
        <v>91</v>
      </c>
      <c r="D8894" s="228" t="s">
        <v>2203</v>
      </c>
      <c r="E8894" s="684"/>
      <c r="F8894" s="229"/>
      <c r="G8894" s="313"/>
      <c r="H8894" s="226">
        <f>$M$3</f>
        <v>0.1</v>
      </c>
      <c r="I8894" s="1142">
        <f>I8893*H8894</f>
        <v>46362.434000000001</v>
      </c>
    </row>
    <row r="8895" spans="3:9" ht="15" customHeight="1">
      <c r="C8895" s="316" t="s">
        <v>93</v>
      </c>
      <c r="D8895" s="317" t="s">
        <v>94</v>
      </c>
      <c r="E8895" s="323"/>
      <c r="F8895" s="244"/>
      <c r="G8895" s="244"/>
      <c r="H8895" s="399"/>
      <c r="I8895" s="303">
        <f>SUM(I8893:I8894)</f>
        <v>509986.77399999998</v>
      </c>
    </row>
    <row r="8896" spans="3:9" ht="15" customHeight="1">
      <c r="C8896" s="1070"/>
      <c r="D8896" s="493"/>
      <c r="E8896" s="493"/>
      <c r="F8896" s="493"/>
      <c r="G8896" s="493"/>
      <c r="H8896" s="493"/>
      <c r="I8896" s="517"/>
    </row>
    <row r="8897" spans="3:9" ht="15" customHeight="1">
      <c r="C8897" s="1089" t="s">
        <v>2227</v>
      </c>
      <c r="D8897" s="1143" t="s">
        <v>2228</v>
      </c>
      <c r="E8897" s="1109"/>
      <c r="F8897" s="1108"/>
      <c r="G8897" s="1109"/>
      <c r="H8897" s="1109"/>
      <c r="I8897" s="188">
        <f>ROUNDDOWN(I8915,-2)</f>
        <v>303300</v>
      </c>
    </row>
    <row r="8898" spans="3:9" ht="15" customHeight="1">
      <c r="C8898" s="189" t="s">
        <v>65</v>
      </c>
      <c r="D8898" s="190" t="s">
        <v>66</v>
      </c>
      <c r="E8898" s="190"/>
      <c r="F8898" s="190" t="s">
        <v>669</v>
      </c>
      <c r="G8898" s="190" t="s">
        <v>67</v>
      </c>
      <c r="H8898" s="190" t="s">
        <v>670</v>
      </c>
      <c r="I8898" s="482" t="s">
        <v>671</v>
      </c>
    </row>
    <row r="8899" spans="3:9" ht="15" customHeight="1">
      <c r="C8899" s="193" t="s">
        <v>69</v>
      </c>
      <c r="D8899" s="194" t="s">
        <v>672</v>
      </c>
      <c r="E8899" s="194"/>
      <c r="F8899" s="717"/>
      <c r="G8899" s="717"/>
      <c r="H8899" s="717"/>
      <c r="I8899" s="591"/>
    </row>
    <row r="8900" spans="3:9" ht="15" customHeight="1">
      <c r="C8900" s="199">
        <v>1</v>
      </c>
      <c r="D8900" s="195" t="s">
        <v>8</v>
      </c>
      <c r="E8900" s="195"/>
      <c r="F8900" s="200" t="s">
        <v>10</v>
      </c>
      <c r="G8900" s="618">
        <v>0.1429</v>
      </c>
      <c r="H8900" s="62">
        <v>176000</v>
      </c>
      <c r="I8900" s="203">
        <f t="shared" ref="I8900:I8903" si="136">G8900*H8900</f>
        <v>25150.400000000001</v>
      </c>
    </row>
    <row r="8901" spans="3:9" ht="15" customHeight="1">
      <c r="C8901" s="199">
        <v>2</v>
      </c>
      <c r="D8901" s="195" t="s">
        <v>106</v>
      </c>
      <c r="E8901" s="195"/>
      <c r="F8901" s="200" t="s">
        <v>10</v>
      </c>
      <c r="G8901" s="618">
        <v>7.1400000000000005E-2</v>
      </c>
      <c r="H8901" s="62">
        <v>186000</v>
      </c>
      <c r="I8901" s="203">
        <f t="shared" si="136"/>
        <v>13280.400000000001</v>
      </c>
    </row>
    <row r="8902" spans="3:9" ht="15" customHeight="1">
      <c r="C8902" s="199">
        <v>3</v>
      </c>
      <c r="D8902" s="195" t="s">
        <v>119</v>
      </c>
      <c r="E8902" s="195"/>
      <c r="F8902" s="200" t="s">
        <v>10</v>
      </c>
      <c r="G8902" s="618">
        <v>7.1000000000000004E-3</v>
      </c>
      <c r="H8902" s="62">
        <v>196000</v>
      </c>
      <c r="I8902" s="203">
        <f t="shared" si="136"/>
        <v>1391.6000000000001</v>
      </c>
    </row>
    <row r="8903" spans="3:9" ht="15" customHeight="1">
      <c r="C8903" s="199">
        <v>4</v>
      </c>
      <c r="D8903" s="195" t="s">
        <v>31</v>
      </c>
      <c r="E8903" s="195"/>
      <c r="F8903" s="200" t="s">
        <v>10</v>
      </c>
      <c r="G8903" s="618">
        <v>2.3999999999999998E-3</v>
      </c>
      <c r="H8903" s="62">
        <v>206000</v>
      </c>
      <c r="I8903" s="203">
        <f t="shared" si="136"/>
        <v>494.4</v>
      </c>
    </row>
    <row r="8904" spans="3:9" ht="15" customHeight="1">
      <c r="C8904" s="204" t="s">
        <v>708</v>
      </c>
      <c r="D8904" s="215"/>
      <c r="E8904" s="215"/>
      <c r="F8904" s="216"/>
      <c r="G8904" s="653"/>
      <c r="H8904" s="654"/>
      <c r="I8904" s="208">
        <f>SUM(I8900:I8903)</f>
        <v>40316.800000000003</v>
      </c>
    </row>
    <row r="8905" spans="3:9" ht="15" customHeight="1">
      <c r="C8905" s="193" t="s">
        <v>72</v>
      </c>
      <c r="D8905" s="194" t="s">
        <v>73</v>
      </c>
      <c r="E8905" s="194"/>
      <c r="F8905" s="196"/>
      <c r="G8905" s="196"/>
      <c r="H8905" s="196"/>
      <c r="I8905" s="464"/>
    </row>
    <row r="8906" spans="3:9" ht="15" customHeight="1">
      <c r="C8906" s="700" t="s">
        <v>674</v>
      </c>
      <c r="D8906" s="213" t="s">
        <v>2229</v>
      </c>
      <c r="E8906" s="213"/>
      <c r="F8906" s="200" t="s">
        <v>193</v>
      </c>
      <c r="G8906" s="326">
        <v>11.667</v>
      </c>
      <c r="H8906" s="202">
        <f>BAHAN!G507</f>
        <v>15750</v>
      </c>
      <c r="I8906" s="203">
        <f t="shared" ref="I8906:I8909" si="137">G8906*H8906</f>
        <v>183755.25</v>
      </c>
    </row>
    <row r="8907" spans="3:9" ht="15" customHeight="1">
      <c r="C8907" s="700" t="s">
        <v>676</v>
      </c>
      <c r="D8907" s="195" t="s">
        <v>1382</v>
      </c>
      <c r="E8907" s="195"/>
      <c r="F8907" s="200" t="s">
        <v>120</v>
      </c>
      <c r="G8907" s="326">
        <v>13.632</v>
      </c>
      <c r="H8907" s="202">
        <f>BAHAN!$G$449</f>
        <v>1820</v>
      </c>
      <c r="I8907" s="203">
        <f t="shared" si="137"/>
        <v>24810.239999999998</v>
      </c>
    </row>
    <row r="8908" spans="3:9" ht="15" customHeight="1">
      <c r="C8908" s="700" t="s">
        <v>679</v>
      </c>
      <c r="D8908" s="195" t="s">
        <v>267</v>
      </c>
      <c r="E8908" s="195"/>
      <c r="F8908" s="200" t="s">
        <v>120</v>
      </c>
      <c r="G8908" s="326">
        <v>1.5</v>
      </c>
      <c r="H8908" s="202">
        <f>BAHAN!$G$450</f>
        <v>15400</v>
      </c>
      <c r="I8908" s="203">
        <f t="shared" si="137"/>
        <v>23100</v>
      </c>
    </row>
    <row r="8909" spans="3:9" ht="15" customHeight="1">
      <c r="C8909" s="700" t="s">
        <v>680</v>
      </c>
      <c r="D8909" s="213" t="s">
        <v>1405</v>
      </c>
      <c r="E8909" s="213"/>
      <c r="F8909" s="200" t="s">
        <v>79</v>
      </c>
      <c r="G8909" s="326">
        <v>2.7E-2</v>
      </c>
      <c r="H8909" s="202">
        <f>BAHAN!$G$261</f>
        <v>139100</v>
      </c>
      <c r="I8909" s="203">
        <f t="shared" si="137"/>
        <v>3755.7</v>
      </c>
    </row>
    <row r="8910" spans="3:9" ht="15" customHeight="1">
      <c r="C8910" s="204" t="s">
        <v>85</v>
      </c>
      <c r="D8910" s="215"/>
      <c r="E8910" s="215"/>
      <c r="F8910" s="216"/>
      <c r="G8910" s="216"/>
      <c r="H8910" s="466"/>
      <c r="I8910" s="208">
        <f>SUM(I8906:I8909)</f>
        <v>235421.19</v>
      </c>
    </row>
    <row r="8911" spans="3:9" ht="15" customHeight="1">
      <c r="C8911" s="676" t="s">
        <v>86</v>
      </c>
      <c r="D8911" s="194" t="s">
        <v>87</v>
      </c>
      <c r="E8911" s="194"/>
      <c r="F8911" s="196"/>
      <c r="G8911" s="196"/>
      <c r="H8911" s="196"/>
      <c r="I8911" s="464"/>
    </row>
    <row r="8912" spans="3:9" ht="15" customHeight="1">
      <c r="C8912" s="204" t="s">
        <v>88</v>
      </c>
      <c r="D8912" s="215"/>
      <c r="E8912" s="215"/>
      <c r="F8912" s="216"/>
      <c r="G8912" s="216"/>
      <c r="H8912" s="466"/>
      <c r="I8912" s="467">
        <v>0</v>
      </c>
    </row>
    <row r="8913" spans="3:9" ht="15" customHeight="1">
      <c r="C8913" s="220" t="s">
        <v>89</v>
      </c>
      <c r="D8913" s="221" t="s">
        <v>90</v>
      </c>
      <c r="E8913" s="682"/>
      <c r="F8913" s="222"/>
      <c r="G8913" s="222"/>
      <c r="H8913" s="776"/>
      <c r="I8913" s="777">
        <f>I8912+I8910+I8904</f>
        <v>275737.99</v>
      </c>
    </row>
    <row r="8914" spans="3:9" ht="15" customHeight="1">
      <c r="C8914" s="227" t="s">
        <v>91</v>
      </c>
      <c r="D8914" s="228" t="s">
        <v>2203</v>
      </c>
      <c r="E8914" s="684"/>
      <c r="F8914" s="229"/>
      <c r="G8914" s="313"/>
      <c r="H8914" s="226">
        <f>$M$3</f>
        <v>0.1</v>
      </c>
      <c r="I8914" s="1142">
        <f>I8913*H8914</f>
        <v>27573.798999999999</v>
      </c>
    </row>
    <row r="8915" spans="3:9" ht="15" customHeight="1">
      <c r="C8915" s="316" t="s">
        <v>93</v>
      </c>
      <c r="D8915" s="317" t="s">
        <v>94</v>
      </c>
      <c r="E8915" s="323"/>
      <c r="F8915" s="244"/>
      <c r="G8915" s="244"/>
      <c r="H8915" s="399"/>
      <c r="I8915" s="303">
        <f>SUM(I8913:I8914)</f>
        <v>303311.78899999999</v>
      </c>
    </row>
    <row r="8916" spans="3:9" ht="15" customHeight="1">
      <c r="C8916" s="1070"/>
      <c r="D8916" s="493"/>
      <c r="E8916" s="493"/>
      <c r="F8916" s="493"/>
      <c r="G8916" s="493"/>
      <c r="H8916" s="493"/>
      <c r="I8916" s="517"/>
    </row>
    <row r="8917" spans="3:9" ht="15" customHeight="1">
      <c r="C8917" s="552" t="s">
        <v>2230</v>
      </c>
      <c r="D8917" s="1108" t="s">
        <v>2231</v>
      </c>
      <c r="E8917" s="1109"/>
      <c r="F8917" s="1109"/>
      <c r="G8917" s="1109"/>
      <c r="H8917" s="1109"/>
      <c r="I8917" s="188">
        <f>ROUNDDOWN(I8935,-2)</f>
        <v>234300</v>
      </c>
    </row>
    <row r="8918" spans="3:9" ht="15" customHeight="1">
      <c r="C8918" s="189" t="s">
        <v>65</v>
      </c>
      <c r="D8918" s="190" t="s">
        <v>66</v>
      </c>
      <c r="E8918" s="190"/>
      <c r="F8918" s="190" t="s">
        <v>669</v>
      </c>
      <c r="G8918" s="190" t="s">
        <v>67</v>
      </c>
      <c r="H8918" s="190" t="s">
        <v>670</v>
      </c>
      <c r="I8918" s="482" t="s">
        <v>671</v>
      </c>
    </row>
    <row r="8919" spans="3:9" ht="15" customHeight="1">
      <c r="C8919" s="193" t="s">
        <v>69</v>
      </c>
      <c r="D8919" s="194" t="s">
        <v>672</v>
      </c>
      <c r="E8919" s="194"/>
      <c r="F8919" s="717"/>
      <c r="G8919" s="717"/>
      <c r="H8919" s="717"/>
      <c r="I8919" s="591"/>
    </row>
    <row r="8920" spans="3:9" ht="15" customHeight="1">
      <c r="C8920" s="199">
        <v>1</v>
      </c>
      <c r="D8920" s="195" t="s">
        <v>8</v>
      </c>
      <c r="E8920" s="195"/>
      <c r="F8920" s="200" t="s">
        <v>10</v>
      </c>
      <c r="G8920" s="618">
        <v>0.15379999999999999</v>
      </c>
      <c r="H8920" s="62">
        <v>176000</v>
      </c>
      <c r="I8920" s="203">
        <f t="shared" ref="I8920:I8923" si="138">G8920*H8920</f>
        <v>27068.799999999999</v>
      </c>
    </row>
    <row r="8921" spans="3:9" ht="15" customHeight="1">
      <c r="C8921" s="199">
        <v>2</v>
      </c>
      <c r="D8921" s="195" t="s">
        <v>106</v>
      </c>
      <c r="E8921" s="195"/>
      <c r="F8921" s="200" t="s">
        <v>10</v>
      </c>
      <c r="G8921" s="618">
        <v>7.6899999999999996E-2</v>
      </c>
      <c r="H8921" s="62">
        <v>186000</v>
      </c>
      <c r="I8921" s="203">
        <f t="shared" si="138"/>
        <v>14303.4</v>
      </c>
    </row>
    <row r="8922" spans="3:9" ht="15" customHeight="1">
      <c r="C8922" s="199">
        <v>3</v>
      </c>
      <c r="D8922" s="195" t="s">
        <v>119</v>
      </c>
      <c r="E8922" s="195"/>
      <c r="F8922" s="200" t="s">
        <v>10</v>
      </c>
      <c r="G8922" s="618">
        <v>7.7000000000000002E-3</v>
      </c>
      <c r="H8922" s="62">
        <v>196000</v>
      </c>
      <c r="I8922" s="203">
        <f t="shared" si="138"/>
        <v>1509.2</v>
      </c>
    </row>
    <row r="8923" spans="3:9" ht="15" customHeight="1">
      <c r="C8923" s="199">
        <v>4</v>
      </c>
      <c r="D8923" s="195" t="s">
        <v>31</v>
      </c>
      <c r="E8923" s="195"/>
      <c r="F8923" s="200" t="s">
        <v>10</v>
      </c>
      <c r="G8923" s="618">
        <v>2.5999999999999999E-3</v>
      </c>
      <c r="H8923" s="62">
        <v>206000</v>
      </c>
      <c r="I8923" s="203">
        <f t="shared" si="138"/>
        <v>535.6</v>
      </c>
    </row>
    <row r="8924" spans="3:9" ht="15" customHeight="1">
      <c r="C8924" s="204" t="s">
        <v>708</v>
      </c>
      <c r="D8924" s="215"/>
      <c r="E8924" s="215"/>
      <c r="F8924" s="216"/>
      <c r="G8924" s="653"/>
      <c r="H8924" s="654"/>
      <c r="I8924" s="208">
        <f>SUM(I8920:I8923)</f>
        <v>43416.999999999993</v>
      </c>
    </row>
    <row r="8925" spans="3:9" ht="15" customHeight="1">
      <c r="C8925" s="193" t="s">
        <v>72</v>
      </c>
      <c r="D8925" s="194" t="s">
        <v>73</v>
      </c>
      <c r="E8925" s="194"/>
      <c r="F8925" s="196"/>
      <c r="G8925" s="196"/>
      <c r="H8925" s="196"/>
      <c r="I8925" s="464"/>
    </row>
    <row r="8926" spans="3:9" ht="15" customHeight="1">
      <c r="C8926" s="700" t="s">
        <v>674</v>
      </c>
      <c r="D8926" s="213" t="s">
        <v>2232</v>
      </c>
      <c r="E8926" s="213"/>
      <c r="F8926" s="200" t="s">
        <v>193</v>
      </c>
      <c r="G8926" s="618">
        <v>6.5629999999999997</v>
      </c>
      <c r="H8926" s="202">
        <f>BAHAN!G508</f>
        <v>17980</v>
      </c>
      <c r="I8926" s="203">
        <f t="shared" ref="I8926:I8929" si="139">G8926*H8926</f>
        <v>118002.73999999999</v>
      </c>
    </row>
    <row r="8927" spans="3:9" ht="15" customHeight="1">
      <c r="C8927" s="700" t="s">
        <v>676</v>
      </c>
      <c r="D8927" s="195" t="s">
        <v>1382</v>
      </c>
      <c r="E8927" s="195"/>
      <c r="F8927" s="200" t="s">
        <v>120</v>
      </c>
      <c r="G8927" s="326">
        <v>13.632</v>
      </c>
      <c r="H8927" s="202">
        <f>BAHAN!$G$449</f>
        <v>1820</v>
      </c>
      <c r="I8927" s="203">
        <f t="shared" si="139"/>
        <v>24810.239999999998</v>
      </c>
    </row>
    <row r="8928" spans="3:9" ht="15" customHeight="1">
      <c r="C8928" s="700" t="s">
        <v>679</v>
      </c>
      <c r="D8928" s="195" t="s">
        <v>267</v>
      </c>
      <c r="E8928" s="195"/>
      <c r="F8928" s="200" t="s">
        <v>120</v>
      </c>
      <c r="G8928" s="326">
        <v>1.5</v>
      </c>
      <c r="H8928" s="202">
        <f>BAHAN!$G$450</f>
        <v>15400</v>
      </c>
      <c r="I8928" s="203">
        <f t="shared" si="139"/>
        <v>23100</v>
      </c>
    </row>
    <row r="8929" spans="3:9" ht="15" customHeight="1">
      <c r="C8929" s="700" t="s">
        <v>680</v>
      </c>
      <c r="D8929" s="213" t="s">
        <v>1405</v>
      </c>
      <c r="E8929" s="213"/>
      <c r="F8929" s="200" t="s">
        <v>79</v>
      </c>
      <c r="G8929" s="326">
        <v>2.7E-2</v>
      </c>
      <c r="H8929" s="202">
        <f>BAHAN!$G$261</f>
        <v>139100</v>
      </c>
      <c r="I8929" s="203">
        <f t="shared" si="139"/>
        <v>3755.7</v>
      </c>
    </row>
    <row r="8930" spans="3:9" ht="15" customHeight="1">
      <c r="C8930" s="204" t="s">
        <v>85</v>
      </c>
      <c r="D8930" s="215"/>
      <c r="E8930" s="215"/>
      <c r="F8930" s="216"/>
      <c r="G8930" s="216"/>
      <c r="H8930" s="466"/>
      <c r="I8930" s="208">
        <f>SUM(I8926:I8929)</f>
        <v>169668.68</v>
      </c>
    </row>
    <row r="8931" spans="3:9" ht="15" customHeight="1">
      <c r="C8931" s="193" t="s">
        <v>86</v>
      </c>
      <c r="D8931" s="194" t="s">
        <v>87</v>
      </c>
      <c r="E8931" s="194"/>
      <c r="F8931" s="196"/>
      <c r="G8931" s="196"/>
      <c r="H8931" s="196"/>
      <c r="I8931" s="464"/>
    </row>
    <row r="8932" spans="3:9" ht="15" customHeight="1">
      <c r="C8932" s="204" t="s">
        <v>88</v>
      </c>
      <c r="D8932" s="215"/>
      <c r="E8932" s="215"/>
      <c r="F8932" s="216"/>
      <c r="G8932" s="216"/>
      <c r="H8932" s="466"/>
      <c r="I8932" s="467">
        <v>0</v>
      </c>
    </row>
    <row r="8933" spans="3:9" ht="15" customHeight="1">
      <c r="C8933" s="220" t="s">
        <v>89</v>
      </c>
      <c r="D8933" s="221" t="s">
        <v>90</v>
      </c>
      <c r="E8933" s="682"/>
      <c r="F8933" s="222"/>
      <c r="G8933" s="222"/>
      <c r="H8933" s="776"/>
      <c r="I8933" s="777">
        <f>I8932+I8930+I8924</f>
        <v>213085.68</v>
      </c>
    </row>
    <row r="8934" spans="3:9" ht="15" customHeight="1">
      <c r="C8934" s="227" t="s">
        <v>91</v>
      </c>
      <c r="D8934" s="228" t="s">
        <v>2203</v>
      </c>
      <c r="E8934" s="684"/>
      <c r="F8934" s="229"/>
      <c r="G8934" s="313"/>
      <c r="H8934" s="226">
        <f>$M$3</f>
        <v>0.1</v>
      </c>
      <c r="I8934" s="1142">
        <f>I8933*H8934</f>
        <v>21308.567999999999</v>
      </c>
    </row>
    <row r="8935" spans="3:9" ht="15" customHeight="1">
      <c r="C8935" s="316" t="s">
        <v>93</v>
      </c>
      <c r="D8935" s="317" t="s">
        <v>94</v>
      </c>
      <c r="E8935" s="323"/>
      <c r="F8935" s="244"/>
      <c r="G8935" s="244"/>
      <c r="H8935" s="399"/>
      <c r="I8935" s="303">
        <f>SUM(I8933:I8934)</f>
        <v>234394.24799999999</v>
      </c>
    </row>
    <row r="8936" spans="3:9" ht="15" customHeight="1">
      <c r="C8936" s="942"/>
      <c r="D8936" s="581"/>
      <c r="E8936" s="581"/>
      <c r="F8936" s="581"/>
      <c r="G8936" s="581"/>
      <c r="H8936" s="581"/>
      <c r="I8936" s="582"/>
    </row>
    <row r="8937" spans="3:9" ht="15" customHeight="1">
      <c r="C8937" s="1089" t="s">
        <v>2233</v>
      </c>
      <c r="D8937" s="1108" t="s">
        <v>2234</v>
      </c>
      <c r="E8937" s="1109"/>
      <c r="F8937" s="1109"/>
      <c r="G8937" s="1109"/>
      <c r="H8937" s="1143"/>
      <c r="I8937" s="188">
        <f>ROUNDDOWN(I8955,-2)</f>
        <v>67800</v>
      </c>
    </row>
    <row r="8938" spans="3:9" ht="15" customHeight="1">
      <c r="C8938" s="189" t="s">
        <v>65</v>
      </c>
      <c r="D8938" s="190" t="s">
        <v>66</v>
      </c>
      <c r="E8938" s="190"/>
      <c r="F8938" s="190" t="s">
        <v>669</v>
      </c>
      <c r="G8938" s="190" t="s">
        <v>67</v>
      </c>
      <c r="H8938" s="190" t="s">
        <v>670</v>
      </c>
      <c r="I8938" s="482" t="s">
        <v>671</v>
      </c>
    </row>
    <row r="8939" spans="3:9" ht="15" customHeight="1">
      <c r="C8939" s="193" t="s">
        <v>69</v>
      </c>
      <c r="D8939" s="194" t="s">
        <v>672</v>
      </c>
      <c r="E8939" s="194"/>
      <c r="F8939" s="717"/>
      <c r="G8939" s="717"/>
      <c r="H8939" s="717"/>
      <c r="I8939" s="591"/>
    </row>
    <row r="8940" spans="3:9" ht="15" customHeight="1">
      <c r="C8940" s="199">
        <v>1</v>
      </c>
      <c r="D8940" s="195" t="s">
        <v>8</v>
      </c>
      <c r="E8940" s="195"/>
      <c r="F8940" s="200" t="s">
        <v>10</v>
      </c>
      <c r="G8940" s="201">
        <v>0.25</v>
      </c>
      <c r="H8940" s="62">
        <v>176000</v>
      </c>
      <c r="I8940" s="203">
        <f t="shared" ref="I8940:I8943" si="140">G8940*H8940</f>
        <v>44000</v>
      </c>
    </row>
    <row r="8941" spans="3:9" ht="15" customHeight="1">
      <c r="C8941" s="199">
        <v>2</v>
      </c>
      <c r="D8941" s="195" t="s">
        <v>106</v>
      </c>
      <c r="E8941" s="195"/>
      <c r="F8941" s="200" t="s">
        <v>10</v>
      </c>
      <c r="G8941" s="201">
        <v>8.3299999999999999E-2</v>
      </c>
      <c r="H8941" s="62">
        <v>186000</v>
      </c>
      <c r="I8941" s="203">
        <f t="shared" si="140"/>
        <v>15493.8</v>
      </c>
    </row>
    <row r="8942" spans="3:9" ht="15" customHeight="1">
      <c r="C8942" s="199">
        <v>3</v>
      </c>
      <c r="D8942" s="195" t="s">
        <v>119</v>
      </c>
      <c r="E8942" s="195"/>
      <c r="F8942" s="200" t="s">
        <v>10</v>
      </c>
      <c r="G8942" s="201">
        <v>8.3000000000000001E-3</v>
      </c>
      <c r="H8942" s="62">
        <v>196000</v>
      </c>
      <c r="I8942" s="203">
        <f t="shared" si="140"/>
        <v>1626.8</v>
      </c>
    </row>
    <row r="8943" spans="3:9" ht="15" customHeight="1">
      <c r="C8943" s="199">
        <v>4</v>
      </c>
      <c r="D8943" s="195" t="s">
        <v>31</v>
      </c>
      <c r="E8943" s="195"/>
      <c r="F8943" s="200" t="s">
        <v>10</v>
      </c>
      <c r="G8943" s="201">
        <v>2.8E-3</v>
      </c>
      <c r="H8943" s="62">
        <v>206000</v>
      </c>
      <c r="I8943" s="203">
        <f t="shared" si="140"/>
        <v>576.79999999999995</v>
      </c>
    </row>
    <row r="8944" spans="3:9" ht="15" customHeight="1">
      <c r="C8944" s="204" t="s">
        <v>708</v>
      </c>
      <c r="D8944" s="215"/>
      <c r="E8944" s="215"/>
      <c r="F8944" s="216"/>
      <c r="G8944" s="653"/>
      <c r="H8944" s="654"/>
      <c r="I8944" s="208">
        <f>SUM(I8940:I8943)</f>
        <v>61697.400000000009</v>
      </c>
    </row>
    <row r="8945" spans="3:9" ht="15" customHeight="1">
      <c r="C8945" s="193" t="s">
        <v>72</v>
      </c>
      <c r="D8945" s="194" t="s">
        <v>73</v>
      </c>
      <c r="E8945" s="194"/>
      <c r="F8945" s="196"/>
      <c r="G8945" s="196"/>
      <c r="H8945" s="196"/>
      <c r="I8945" s="464"/>
    </row>
    <row r="8946" spans="3:9" ht="15" customHeight="1">
      <c r="C8946" s="700" t="s">
        <v>674</v>
      </c>
      <c r="D8946" s="213" t="s">
        <v>2235</v>
      </c>
      <c r="E8946" s="213"/>
      <c r="F8946" s="200" t="s">
        <v>193</v>
      </c>
      <c r="G8946" s="618">
        <v>2.9169999999999998</v>
      </c>
      <c r="H8946" s="202">
        <v>1</v>
      </c>
      <c r="I8946" s="203">
        <f t="shared" ref="I8946:I8949" si="141">G8946*H8946</f>
        <v>2.9169999999999998</v>
      </c>
    </row>
    <row r="8947" spans="3:9" ht="15" customHeight="1">
      <c r="C8947" s="700" t="s">
        <v>676</v>
      </c>
      <c r="D8947" s="195" t="s">
        <v>1382</v>
      </c>
      <c r="E8947" s="195"/>
      <c r="F8947" s="200" t="s">
        <v>120</v>
      </c>
      <c r="G8947" s="326">
        <v>13.632</v>
      </c>
      <c r="H8947" s="202">
        <v>1</v>
      </c>
      <c r="I8947" s="203">
        <f t="shared" si="141"/>
        <v>13.632</v>
      </c>
    </row>
    <row r="8948" spans="3:9" ht="15" customHeight="1">
      <c r="C8948" s="700" t="s">
        <v>679</v>
      </c>
      <c r="D8948" s="195" t="s">
        <v>267</v>
      </c>
      <c r="E8948" s="195"/>
      <c r="F8948" s="200" t="s">
        <v>120</v>
      </c>
      <c r="G8948" s="326">
        <v>1.5</v>
      </c>
      <c r="H8948" s="202">
        <v>1</v>
      </c>
      <c r="I8948" s="203">
        <f t="shared" si="141"/>
        <v>1.5</v>
      </c>
    </row>
    <row r="8949" spans="3:9" ht="15" customHeight="1">
      <c r="C8949" s="700" t="s">
        <v>680</v>
      </c>
      <c r="D8949" s="213" t="s">
        <v>1405</v>
      </c>
      <c r="E8949" s="213"/>
      <c r="F8949" s="200" t="s">
        <v>79</v>
      </c>
      <c r="G8949" s="326">
        <v>2.7E-2</v>
      </c>
      <c r="H8949" s="202">
        <v>1</v>
      </c>
      <c r="I8949" s="203">
        <f t="shared" si="141"/>
        <v>2.7E-2</v>
      </c>
    </row>
    <row r="8950" spans="3:9" ht="15" customHeight="1">
      <c r="C8950" s="204" t="s">
        <v>85</v>
      </c>
      <c r="D8950" s="215"/>
      <c r="E8950" s="215"/>
      <c r="F8950" s="216"/>
      <c r="G8950" s="216"/>
      <c r="H8950" s="466"/>
      <c r="I8950" s="208">
        <f>SUM(I8946:I8949)</f>
        <v>18.076000000000001</v>
      </c>
    </row>
    <row r="8951" spans="3:9" ht="15" customHeight="1">
      <c r="C8951" s="193" t="s">
        <v>86</v>
      </c>
      <c r="D8951" s="194" t="s">
        <v>87</v>
      </c>
      <c r="E8951" s="194"/>
      <c r="F8951" s="196"/>
      <c r="G8951" s="196"/>
      <c r="H8951" s="196"/>
      <c r="I8951" s="464"/>
    </row>
    <row r="8952" spans="3:9" ht="15" customHeight="1">
      <c r="C8952" s="204" t="s">
        <v>88</v>
      </c>
      <c r="D8952" s="215"/>
      <c r="E8952" s="215"/>
      <c r="F8952" s="216"/>
      <c r="G8952" s="216"/>
      <c r="H8952" s="466"/>
      <c r="I8952" s="467">
        <v>0</v>
      </c>
    </row>
    <row r="8953" spans="3:9" ht="15" customHeight="1">
      <c r="C8953" s="220" t="s">
        <v>89</v>
      </c>
      <c r="D8953" s="221" t="s">
        <v>90</v>
      </c>
      <c r="E8953" s="682"/>
      <c r="F8953" s="222"/>
      <c r="G8953" s="222"/>
      <c r="H8953" s="776"/>
      <c r="I8953" s="777">
        <f>I8952+I8950+I8944</f>
        <v>61715.47600000001</v>
      </c>
    </row>
    <row r="8954" spans="3:9" ht="15" customHeight="1">
      <c r="C8954" s="227" t="s">
        <v>91</v>
      </c>
      <c r="D8954" s="228" t="s">
        <v>2203</v>
      </c>
      <c r="E8954" s="684"/>
      <c r="F8954" s="229"/>
      <c r="G8954" s="313"/>
      <c r="H8954" s="226">
        <f>$M$3</f>
        <v>0.1</v>
      </c>
      <c r="I8954" s="1142">
        <f>I8953*H8954</f>
        <v>6171.5476000000017</v>
      </c>
    </row>
    <row r="8955" spans="3:9" ht="15" customHeight="1">
      <c r="C8955" s="316" t="s">
        <v>93</v>
      </c>
      <c r="D8955" s="317" t="s">
        <v>94</v>
      </c>
      <c r="E8955" s="323"/>
      <c r="F8955" s="244"/>
      <c r="G8955" s="244"/>
      <c r="H8955" s="399"/>
      <c r="I8955" s="303">
        <f>SUM(I8953:I8954)</f>
        <v>67887.023600000015</v>
      </c>
    </row>
    <row r="8956" spans="3:9" ht="15" customHeight="1">
      <c r="C8956" s="942"/>
      <c r="D8956" s="581"/>
      <c r="E8956" s="581"/>
      <c r="F8956" s="581"/>
      <c r="G8956" s="581"/>
      <c r="H8956" s="581"/>
      <c r="I8956" s="582"/>
    </row>
    <row r="8957" spans="3:9" ht="15" customHeight="1">
      <c r="C8957" s="290" t="s">
        <v>2236</v>
      </c>
      <c r="D8957" s="1108" t="s">
        <v>2237</v>
      </c>
      <c r="E8957" s="1109"/>
      <c r="F8957" s="1109"/>
      <c r="G8957" s="1109"/>
      <c r="H8957" s="1143"/>
      <c r="I8957" s="518">
        <f>ROUNDDOWN(I8975,-2)</f>
        <v>17700</v>
      </c>
    </row>
    <row r="8958" spans="3:9" ht="15" customHeight="1">
      <c r="C8958" s="189" t="s">
        <v>65</v>
      </c>
      <c r="D8958" s="190" t="s">
        <v>66</v>
      </c>
      <c r="E8958" s="190"/>
      <c r="F8958" s="190" t="s">
        <v>669</v>
      </c>
      <c r="G8958" s="190" t="s">
        <v>67</v>
      </c>
      <c r="H8958" s="190" t="s">
        <v>670</v>
      </c>
      <c r="I8958" s="482" t="s">
        <v>671</v>
      </c>
    </row>
    <row r="8959" spans="3:9" ht="15" customHeight="1">
      <c r="C8959" s="193" t="s">
        <v>69</v>
      </c>
      <c r="D8959" s="194" t="s">
        <v>672</v>
      </c>
      <c r="E8959" s="194"/>
      <c r="F8959" s="717"/>
      <c r="G8959" s="717"/>
      <c r="H8959" s="717"/>
      <c r="I8959" s="591"/>
    </row>
    <row r="8960" spans="3:9" ht="15" customHeight="1">
      <c r="C8960" s="199">
        <v>1</v>
      </c>
      <c r="D8960" s="195" t="s">
        <v>8</v>
      </c>
      <c r="E8960" s="195"/>
      <c r="F8960" s="200" t="s">
        <v>10</v>
      </c>
      <c r="G8960" s="201">
        <v>5.7099999999999998E-2</v>
      </c>
      <c r="H8960" s="62">
        <v>176000</v>
      </c>
      <c r="I8960" s="203">
        <f t="shared" ref="I8960:I8963" si="142">G8960*H8960</f>
        <v>10049.6</v>
      </c>
    </row>
    <row r="8961" spans="3:9" ht="15" customHeight="1">
      <c r="C8961" s="199">
        <v>2</v>
      </c>
      <c r="D8961" s="195" t="s">
        <v>106</v>
      </c>
      <c r="E8961" s="195"/>
      <c r="F8961" s="200" t="s">
        <v>10</v>
      </c>
      <c r="G8961" s="201">
        <v>2.86E-2</v>
      </c>
      <c r="H8961" s="62">
        <v>186000</v>
      </c>
      <c r="I8961" s="203">
        <f t="shared" si="142"/>
        <v>5319.6</v>
      </c>
    </row>
    <row r="8962" spans="3:9" ht="15" customHeight="1">
      <c r="C8962" s="199">
        <v>3</v>
      </c>
      <c r="D8962" s="195" t="s">
        <v>119</v>
      </c>
      <c r="E8962" s="195"/>
      <c r="F8962" s="200" t="s">
        <v>10</v>
      </c>
      <c r="G8962" s="201">
        <v>2.8999999999999998E-3</v>
      </c>
      <c r="H8962" s="62">
        <v>196000</v>
      </c>
      <c r="I8962" s="203">
        <f t="shared" si="142"/>
        <v>568.4</v>
      </c>
    </row>
    <row r="8963" spans="3:9" ht="15" customHeight="1">
      <c r="C8963" s="199">
        <v>4</v>
      </c>
      <c r="D8963" s="195" t="s">
        <v>31</v>
      </c>
      <c r="E8963" s="195"/>
      <c r="F8963" s="200" t="s">
        <v>10</v>
      </c>
      <c r="G8963" s="201">
        <v>1E-3</v>
      </c>
      <c r="H8963" s="62">
        <v>206000</v>
      </c>
      <c r="I8963" s="203">
        <f t="shared" si="142"/>
        <v>206</v>
      </c>
    </row>
    <row r="8964" spans="3:9" ht="15" customHeight="1">
      <c r="C8964" s="204" t="s">
        <v>708</v>
      </c>
      <c r="D8964" s="215"/>
      <c r="E8964" s="215"/>
      <c r="F8964" s="216"/>
      <c r="G8964" s="653"/>
      <c r="H8964" s="654"/>
      <c r="I8964" s="208">
        <f>SUM(I8960:I8963)</f>
        <v>16143.6</v>
      </c>
    </row>
    <row r="8965" spans="3:9" ht="15" customHeight="1">
      <c r="C8965" s="193" t="s">
        <v>72</v>
      </c>
      <c r="D8965" s="194" t="s">
        <v>73</v>
      </c>
      <c r="E8965" s="194"/>
      <c r="F8965" s="196"/>
      <c r="G8965" s="196"/>
      <c r="H8965" s="196"/>
      <c r="I8965" s="464"/>
    </row>
    <row r="8966" spans="3:9" ht="15" customHeight="1">
      <c r="C8966" s="700" t="s">
        <v>674</v>
      </c>
      <c r="D8966" s="213" t="s">
        <v>2238</v>
      </c>
      <c r="E8966" s="213"/>
      <c r="F8966" s="200" t="s">
        <v>193</v>
      </c>
      <c r="G8966" s="326">
        <v>5.25</v>
      </c>
      <c r="H8966" s="202">
        <v>1</v>
      </c>
      <c r="I8966" s="203">
        <f t="shared" ref="I8966:I8969" si="143">G8966*H8966</f>
        <v>5.25</v>
      </c>
    </row>
    <row r="8967" spans="3:9" ht="15" customHeight="1">
      <c r="C8967" s="700" t="s">
        <v>676</v>
      </c>
      <c r="D8967" s="195" t="s">
        <v>1382</v>
      </c>
      <c r="E8967" s="195"/>
      <c r="F8967" s="200" t="s">
        <v>120</v>
      </c>
      <c r="G8967" s="326">
        <v>1.704</v>
      </c>
      <c r="H8967" s="202">
        <v>1</v>
      </c>
      <c r="I8967" s="203">
        <f t="shared" si="143"/>
        <v>1.704</v>
      </c>
    </row>
    <row r="8968" spans="3:9" ht="15" customHeight="1">
      <c r="C8968" s="700" t="s">
        <v>679</v>
      </c>
      <c r="D8968" s="195" t="s">
        <v>267</v>
      </c>
      <c r="E8968" s="195"/>
      <c r="F8968" s="200" t="s">
        <v>120</v>
      </c>
      <c r="G8968" s="326">
        <v>0.188</v>
      </c>
      <c r="H8968" s="202">
        <v>1</v>
      </c>
      <c r="I8968" s="203">
        <f t="shared" si="143"/>
        <v>0.188</v>
      </c>
    </row>
    <row r="8969" spans="3:9" ht="15" customHeight="1">
      <c r="C8969" s="700" t="s">
        <v>680</v>
      </c>
      <c r="D8969" s="213" t="s">
        <v>1405</v>
      </c>
      <c r="E8969" s="213"/>
      <c r="F8969" s="200" t="s">
        <v>79</v>
      </c>
      <c r="G8969" s="326">
        <v>3.0000000000000001E-3</v>
      </c>
      <c r="H8969" s="202">
        <v>1</v>
      </c>
      <c r="I8969" s="203">
        <f t="shared" si="143"/>
        <v>3.0000000000000001E-3</v>
      </c>
    </row>
    <row r="8970" spans="3:9" ht="15" customHeight="1">
      <c r="C8970" s="204" t="s">
        <v>85</v>
      </c>
      <c r="D8970" s="215"/>
      <c r="E8970" s="215"/>
      <c r="F8970" s="216"/>
      <c r="G8970" s="216"/>
      <c r="H8970" s="466"/>
      <c r="I8970" s="208">
        <f>SUM(I8966:I8969)</f>
        <v>7.1449999999999996</v>
      </c>
    </row>
    <row r="8971" spans="3:9" ht="15" customHeight="1">
      <c r="C8971" s="193" t="s">
        <v>86</v>
      </c>
      <c r="D8971" s="194" t="s">
        <v>87</v>
      </c>
      <c r="E8971" s="194"/>
      <c r="F8971" s="196"/>
      <c r="G8971" s="196"/>
      <c r="H8971" s="196"/>
      <c r="I8971" s="464"/>
    </row>
    <row r="8972" spans="3:9" ht="15" customHeight="1">
      <c r="C8972" s="204" t="s">
        <v>88</v>
      </c>
      <c r="D8972" s="215"/>
      <c r="E8972" s="215"/>
      <c r="F8972" s="216"/>
      <c r="G8972" s="216"/>
      <c r="H8972" s="466"/>
      <c r="I8972" s="467">
        <v>0</v>
      </c>
    </row>
    <row r="8973" spans="3:9" ht="15" customHeight="1">
      <c r="C8973" s="220" t="s">
        <v>89</v>
      </c>
      <c r="D8973" s="221" t="s">
        <v>90</v>
      </c>
      <c r="E8973" s="682"/>
      <c r="F8973" s="222"/>
      <c r="G8973" s="222"/>
      <c r="H8973" s="776"/>
      <c r="I8973" s="777">
        <f>I8972+I8970+I8964</f>
        <v>16150.745000000001</v>
      </c>
    </row>
    <row r="8974" spans="3:9" ht="15" customHeight="1">
      <c r="C8974" s="227" t="s">
        <v>91</v>
      </c>
      <c r="D8974" s="228" t="s">
        <v>2203</v>
      </c>
      <c r="E8974" s="684"/>
      <c r="F8974" s="229"/>
      <c r="G8974" s="313"/>
      <c r="H8974" s="226">
        <f>$M$3</f>
        <v>0.1</v>
      </c>
      <c r="I8974" s="1142">
        <f>I8973*H8974</f>
        <v>1615.0745000000002</v>
      </c>
    </row>
    <row r="8975" spans="3:9" ht="15" customHeight="1">
      <c r="C8975" s="316" t="s">
        <v>93</v>
      </c>
      <c r="D8975" s="317" t="s">
        <v>94</v>
      </c>
      <c r="E8975" s="323"/>
      <c r="F8975" s="244"/>
      <c r="G8975" s="244"/>
      <c r="H8975" s="399"/>
      <c r="I8975" s="303">
        <f>SUM(I8973:I8974)</f>
        <v>17765.819500000001</v>
      </c>
    </row>
    <row r="8976" spans="3:9" ht="15" customHeight="1">
      <c r="C8976" s="942"/>
      <c r="D8976" s="581"/>
      <c r="E8976" s="581"/>
      <c r="F8976" s="581"/>
      <c r="G8976" s="581"/>
      <c r="H8976" s="581"/>
      <c r="I8976" s="582"/>
    </row>
    <row r="8977" spans="3:9" ht="15" customHeight="1">
      <c r="C8977" s="590" t="s">
        <v>2239</v>
      </c>
      <c r="D8977" s="1338" t="s">
        <v>2240</v>
      </c>
      <c r="E8977" s="1339"/>
      <c r="F8977" s="1339"/>
      <c r="G8977" s="1339"/>
      <c r="H8977" s="1340"/>
      <c r="I8977" s="188">
        <f>ROUNDDOWN(I8995,-2)</f>
        <v>19400</v>
      </c>
    </row>
    <row r="8978" spans="3:9" ht="15" customHeight="1">
      <c r="C8978" s="189" t="s">
        <v>65</v>
      </c>
      <c r="D8978" s="190" t="s">
        <v>66</v>
      </c>
      <c r="E8978" s="190"/>
      <c r="F8978" s="190" t="s">
        <v>669</v>
      </c>
      <c r="G8978" s="190" t="s">
        <v>67</v>
      </c>
      <c r="H8978" s="190" t="s">
        <v>670</v>
      </c>
      <c r="I8978" s="482" t="s">
        <v>671</v>
      </c>
    </row>
    <row r="8979" spans="3:9" ht="15" customHeight="1">
      <c r="C8979" s="193" t="s">
        <v>69</v>
      </c>
      <c r="D8979" s="194" t="s">
        <v>672</v>
      </c>
      <c r="E8979" s="194"/>
      <c r="F8979" s="717"/>
      <c r="G8979" s="717"/>
      <c r="H8979" s="717"/>
      <c r="I8979" s="591"/>
    </row>
    <row r="8980" spans="3:9" ht="15" customHeight="1">
      <c r="C8980" s="199">
        <v>1</v>
      </c>
      <c r="D8980" s="195" t="s">
        <v>8</v>
      </c>
      <c r="E8980" s="195"/>
      <c r="F8980" s="200" t="s">
        <v>10</v>
      </c>
      <c r="G8980" s="201">
        <v>6.25E-2</v>
      </c>
      <c r="H8980" s="62">
        <v>176000</v>
      </c>
      <c r="I8980" s="203">
        <f>G8980*H8980</f>
        <v>11000</v>
      </c>
    </row>
    <row r="8981" spans="3:9" ht="15" customHeight="1">
      <c r="C8981" s="199">
        <v>2</v>
      </c>
      <c r="D8981" s="195" t="s">
        <v>106</v>
      </c>
      <c r="E8981" s="195"/>
      <c r="F8981" s="200" t="s">
        <v>10</v>
      </c>
      <c r="G8981" s="201">
        <v>3.1300000000000001E-2</v>
      </c>
      <c r="H8981" s="62">
        <v>186000</v>
      </c>
      <c r="I8981" s="203">
        <f t="shared" ref="I8981:I8982" si="144">G8981*H8981</f>
        <v>5821.8</v>
      </c>
    </row>
    <row r="8982" spans="3:9" ht="15" customHeight="1">
      <c r="C8982" s="199">
        <v>3</v>
      </c>
      <c r="D8982" s="195" t="s">
        <v>119</v>
      </c>
      <c r="E8982" s="195"/>
      <c r="F8982" s="200" t="s">
        <v>10</v>
      </c>
      <c r="G8982" s="201">
        <v>3.0999999999999999E-3</v>
      </c>
      <c r="H8982" s="62">
        <v>196000</v>
      </c>
      <c r="I8982" s="203">
        <f t="shared" si="144"/>
        <v>607.6</v>
      </c>
    </row>
    <row r="8983" spans="3:9" ht="15" customHeight="1">
      <c r="C8983" s="199">
        <v>4</v>
      </c>
      <c r="D8983" s="195" t="s">
        <v>31</v>
      </c>
      <c r="E8983" s="195"/>
      <c r="F8983" s="200" t="s">
        <v>10</v>
      </c>
      <c r="G8983" s="201">
        <v>1E-3</v>
      </c>
      <c r="H8983" s="62">
        <v>206000</v>
      </c>
      <c r="I8983" s="203">
        <f>G8983*H8983</f>
        <v>206</v>
      </c>
    </row>
    <row r="8984" spans="3:9" ht="15" customHeight="1">
      <c r="C8984" s="204" t="s">
        <v>708</v>
      </c>
      <c r="D8984" s="215"/>
      <c r="E8984" s="215"/>
      <c r="F8984" s="216"/>
      <c r="G8984" s="653"/>
      <c r="H8984" s="654"/>
      <c r="I8984" s="208">
        <f>SUM(I8980:I8983)</f>
        <v>17635.399999999998</v>
      </c>
    </row>
    <row r="8985" spans="3:9" ht="15" customHeight="1">
      <c r="C8985" s="193" t="s">
        <v>72</v>
      </c>
      <c r="D8985" s="194" t="s">
        <v>73</v>
      </c>
      <c r="E8985" s="194"/>
      <c r="F8985" s="196"/>
      <c r="G8985" s="196"/>
      <c r="H8985" s="196"/>
      <c r="I8985" s="464"/>
    </row>
    <row r="8986" spans="3:9" ht="15" customHeight="1">
      <c r="C8986" s="700" t="s">
        <v>674</v>
      </c>
      <c r="D8986" s="213" t="s">
        <v>2241</v>
      </c>
      <c r="E8986" s="213"/>
      <c r="F8986" s="200" t="s">
        <v>193</v>
      </c>
      <c r="G8986" s="326">
        <v>3.5</v>
      </c>
      <c r="H8986" s="202">
        <v>1</v>
      </c>
      <c r="I8986" s="203">
        <f>G8986*H8986</f>
        <v>3.5</v>
      </c>
    </row>
    <row r="8987" spans="3:9" ht="15" customHeight="1">
      <c r="C8987" s="700" t="s">
        <v>676</v>
      </c>
      <c r="D8987" s="195" t="s">
        <v>1382</v>
      </c>
      <c r="E8987" s="195"/>
      <c r="F8987" s="200" t="s">
        <v>120</v>
      </c>
      <c r="G8987" s="326">
        <v>1.704</v>
      </c>
      <c r="H8987" s="202">
        <v>1</v>
      </c>
      <c r="I8987" s="203">
        <f t="shared" ref="I8987:I8989" si="145">G8987*H8987</f>
        <v>1.704</v>
      </c>
    </row>
    <row r="8988" spans="3:9" ht="15" customHeight="1">
      <c r="C8988" s="700" t="s">
        <v>679</v>
      </c>
      <c r="D8988" s="195" t="s">
        <v>267</v>
      </c>
      <c r="E8988" s="195"/>
      <c r="F8988" s="200" t="s">
        <v>120</v>
      </c>
      <c r="G8988" s="326">
        <v>0.188</v>
      </c>
      <c r="H8988" s="202">
        <v>1</v>
      </c>
      <c r="I8988" s="203">
        <f t="shared" si="145"/>
        <v>0.188</v>
      </c>
    </row>
    <row r="8989" spans="3:9" ht="15" customHeight="1">
      <c r="C8989" s="700" t="s">
        <v>680</v>
      </c>
      <c r="D8989" s="213" t="s">
        <v>1405</v>
      </c>
      <c r="E8989" s="213"/>
      <c r="F8989" s="200" t="s">
        <v>79</v>
      </c>
      <c r="G8989" s="326">
        <v>3.0000000000000001E-3</v>
      </c>
      <c r="H8989" s="202">
        <v>1</v>
      </c>
      <c r="I8989" s="203">
        <f t="shared" si="145"/>
        <v>3.0000000000000001E-3</v>
      </c>
    </row>
    <row r="8990" spans="3:9" ht="15" customHeight="1">
      <c r="C8990" s="204" t="s">
        <v>85</v>
      </c>
      <c r="D8990" s="215"/>
      <c r="E8990" s="215"/>
      <c r="F8990" s="216"/>
      <c r="G8990" s="216"/>
      <c r="H8990" s="466"/>
      <c r="I8990" s="208">
        <f>SUM(I8986:I8989)</f>
        <v>5.3949999999999996</v>
      </c>
    </row>
    <row r="8991" spans="3:9" ht="15" customHeight="1">
      <c r="C8991" s="193" t="s">
        <v>86</v>
      </c>
      <c r="D8991" s="194" t="s">
        <v>87</v>
      </c>
      <c r="E8991" s="194"/>
      <c r="F8991" s="196"/>
      <c r="G8991" s="196"/>
      <c r="H8991" s="196"/>
      <c r="I8991" s="464"/>
    </row>
    <row r="8992" spans="3:9" ht="15" customHeight="1">
      <c r="C8992" s="204" t="s">
        <v>88</v>
      </c>
      <c r="D8992" s="215"/>
      <c r="E8992" s="215"/>
      <c r="F8992" s="216"/>
      <c r="G8992" s="216"/>
      <c r="H8992" s="466"/>
      <c r="I8992" s="467">
        <v>0</v>
      </c>
    </row>
    <row r="8993" spans="3:9" ht="15" customHeight="1">
      <c r="C8993" s="220" t="s">
        <v>89</v>
      </c>
      <c r="D8993" s="221" t="s">
        <v>90</v>
      </c>
      <c r="E8993" s="682"/>
      <c r="F8993" s="222"/>
      <c r="G8993" s="222"/>
      <c r="H8993" s="776"/>
      <c r="I8993" s="777">
        <f>I8992+I8990+I8984</f>
        <v>17640.794999999998</v>
      </c>
    </row>
    <row r="8994" spans="3:9" ht="15" customHeight="1">
      <c r="C8994" s="227" t="s">
        <v>91</v>
      </c>
      <c r="D8994" s="228" t="s">
        <v>2203</v>
      </c>
      <c r="E8994" s="684"/>
      <c r="F8994" s="229"/>
      <c r="G8994" s="313"/>
      <c r="H8994" s="226">
        <f>$M$3</f>
        <v>0.1</v>
      </c>
      <c r="I8994" s="224">
        <f>I8993*H8994</f>
        <v>1764.0794999999998</v>
      </c>
    </row>
    <row r="8995" spans="3:9" ht="15" customHeight="1">
      <c r="C8995" s="316" t="s">
        <v>93</v>
      </c>
      <c r="D8995" s="317" t="s">
        <v>94</v>
      </c>
      <c r="E8995" s="323"/>
      <c r="F8995" s="244"/>
      <c r="G8995" s="244"/>
      <c r="H8995" s="399"/>
      <c r="I8995" s="303">
        <f>SUM(I8993:I8994)</f>
        <v>19404.874499999998</v>
      </c>
    </row>
    <row r="8996" spans="3:9" ht="15" customHeight="1">
      <c r="C8996" s="1070"/>
      <c r="D8996" s="493"/>
      <c r="E8996" s="493"/>
      <c r="F8996" s="493"/>
      <c r="G8996" s="493"/>
      <c r="H8996" s="493"/>
      <c r="I8996" s="517"/>
    </row>
    <row r="8997" spans="3:9" ht="15" customHeight="1">
      <c r="C8997" s="590" t="s">
        <v>2242</v>
      </c>
      <c r="D8997" s="1326" t="s">
        <v>2243</v>
      </c>
      <c r="E8997" s="1327"/>
      <c r="F8997" s="1327"/>
      <c r="G8997" s="1327"/>
      <c r="H8997" s="1328"/>
      <c r="I8997" s="188">
        <f>ROUNDDOWN(I9015,-2)</f>
        <v>20600</v>
      </c>
    </row>
    <row r="8998" spans="3:9" ht="15" customHeight="1">
      <c r="C8998" s="189" t="s">
        <v>65</v>
      </c>
      <c r="D8998" s="190" t="s">
        <v>66</v>
      </c>
      <c r="E8998" s="190"/>
      <c r="F8998" s="190" t="s">
        <v>669</v>
      </c>
      <c r="G8998" s="190" t="s">
        <v>67</v>
      </c>
      <c r="H8998" s="190" t="s">
        <v>670</v>
      </c>
      <c r="I8998" s="482" t="s">
        <v>671</v>
      </c>
    </row>
    <row r="8999" spans="3:9" ht="15" customHeight="1">
      <c r="C8999" s="193" t="s">
        <v>69</v>
      </c>
      <c r="D8999" s="194" t="s">
        <v>672</v>
      </c>
      <c r="E8999" s="194"/>
      <c r="F8999" s="717"/>
      <c r="G8999" s="717"/>
      <c r="H8999" s="717"/>
      <c r="I8999" s="591"/>
    </row>
    <row r="9000" spans="3:9" ht="15" customHeight="1">
      <c r="C9000" s="199">
        <v>1</v>
      </c>
      <c r="D9000" s="195" t="s">
        <v>8</v>
      </c>
      <c r="E9000" s="195"/>
      <c r="F9000" s="200" t="s">
        <v>10</v>
      </c>
      <c r="G9000" s="618">
        <v>6.6699999999999995E-2</v>
      </c>
      <c r="H9000" s="62">
        <v>176000</v>
      </c>
      <c r="I9000" s="203">
        <f t="shared" ref="I9000:I9003" si="146">G9000*H9000</f>
        <v>11739.199999999999</v>
      </c>
    </row>
    <row r="9001" spans="3:9" ht="15" customHeight="1">
      <c r="C9001" s="199">
        <v>2</v>
      </c>
      <c r="D9001" s="195" t="s">
        <v>106</v>
      </c>
      <c r="E9001" s="195"/>
      <c r="F9001" s="200" t="s">
        <v>10</v>
      </c>
      <c r="G9001" s="618">
        <v>3.3300000000000003E-2</v>
      </c>
      <c r="H9001" s="62">
        <v>186000</v>
      </c>
      <c r="I9001" s="203">
        <f t="shared" si="146"/>
        <v>6193.8</v>
      </c>
    </row>
    <row r="9002" spans="3:9" ht="15" customHeight="1">
      <c r="C9002" s="199">
        <v>3</v>
      </c>
      <c r="D9002" s="195" t="s">
        <v>119</v>
      </c>
      <c r="E9002" s="195"/>
      <c r="F9002" s="200" t="s">
        <v>10</v>
      </c>
      <c r="G9002" s="618">
        <v>3.3E-3</v>
      </c>
      <c r="H9002" s="62">
        <v>196000</v>
      </c>
      <c r="I9002" s="203">
        <f t="shared" si="146"/>
        <v>646.79999999999995</v>
      </c>
    </row>
    <row r="9003" spans="3:9" ht="15" customHeight="1">
      <c r="C9003" s="199">
        <v>4</v>
      </c>
      <c r="D9003" s="195" t="s">
        <v>31</v>
      </c>
      <c r="E9003" s="195"/>
      <c r="F9003" s="200" t="s">
        <v>10</v>
      </c>
      <c r="G9003" s="618">
        <v>1.1000000000000001E-3</v>
      </c>
      <c r="H9003" s="62">
        <v>206000</v>
      </c>
      <c r="I9003" s="203">
        <f t="shared" si="146"/>
        <v>226.60000000000002</v>
      </c>
    </row>
    <row r="9004" spans="3:9" ht="15" customHeight="1">
      <c r="C9004" s="204" t="s">
        <v>708</v>
      </c>
      <c r="D9004" s="215"/>
      <c r="E9004" s="215"/>
      <c r="F9004" s="216"/>
      <c r="G9004" s="653"/>
      <c r="H9004" s="654"/>
      <c r="I9004" s="208">
        <f>SUM(I9000:I9003)</f>
        <v>18806.399999999998</v>
      </c>
    </row>
    <row r="9005" spans="3:9" ht="15" customHeight="1">
      <c r="C9005" s="193" t="s">
        <v>72</v>
      </c>
      <c r="D9005" s="194" t="s">
        <v>73</v>
      </c>
      <c r="E9005" s="194"/>
      <c r="F9005" s="196"/>
      <c r="G9005" s="196"/>
      <c r="H9005" s="196"/>
      <c r="I9005" s="464"/>
    </row>
    <row r="9006" spans="3:9" ht="15" customHeight="1">
      <c r="C9006" s="700" t="s">
        <v>674</v>
      </c>
      <c r="D9006" s="213" t="s">
        <v>2244</v>
      </c>
      <c r="E9006" s="213"/>
      <c r="F9006" s="200" t="s">
        <v>193</v>
      </c>
      <c r="G9006" s="326" t="s">
        <v>2245</v>
      </c>
      <c r="H9006" s="202">
        <v>1</v>
      </c>
      <c r="I9006" s="203">
        <f>H9006*G9006</f>
        <v>2.625</v>
      </c>
    </row>
    <row r="9007" spans="3:9" ht="15" customHeight="1">
      <c r="C9007" s="700" t="s">
        <v>676</v>
      </c>
      <c r="D9007" s="195" t="s">
        <v>1382</v>
      </c>
      <c r="E9007" s="195"/>
      <c r="F9007" s="200" t="s">
        <v>120</v>
      </c>
      <c r="G9007" s="326">
        <v>1.704</v>
      </c>
      <c r="H9007" s="202">
        <v>1</v>
      </c>
      <c r="I9007" s="203">
        <f t="shared" ref="I9007:I9009" si="147">G9007*H9007</f>
        <v>1.704</v>
      </c>
    </row>
    <row r="9008" spans="3:9" ht="15" customHeight="1">
      <c r="C9008" s="700" t="s">
        <v>679</v>
      </c>
      <c r="D9008" s="195" t="s">
        <v>267</v>
      </c>
      <c r="E9008" s="195"/>
      <c r="F9008" s="200" t="s">
        <v>120</v>
      </c>
      <c r="G9008" s="326">
        <v>0.188</v>
      </c>
      <c r="H9008" s="202">
        <v>1</v>
      </c>
      <c r="I9008" s="203">
        <f t="shared" si="147"/>
        <v>0.188</v>
      </c>
    </row>
    <row r="9009" spans="3:9" ht="15" customHeight="1">
      <c r="C9009" s="700" t="s">
        <v>680</v>
      </c>
      <c r="D9009" s="213" t="s">
        <v>1405</v>
      </c>
      <c r="E9009" s="213"/>
      <c r="F9009" s="200" t="s">
        <v>79</v>
      </c>
      <c r="G9009" s="326">
        <v>3.0000000000000001E-3</v>
      </c>
      <c r="H9009" s="202">
        <v>1</v>
      </c>
      <c r="I9009" s="203">
        <f t="shared" si="147"/>
        <v>3.0000000000000001E-3</v>
      </c>
    </row>
    <row r="9010" spans="3:9" ht="15" customHeight="1">
      <c r="C9010" s="204" t="s">
        <v>85</v>
      </c>
      <c r="D9010" s="215"/>
      <c r="E9010" s="215"/>
      <c r="F9010" s="216"/>
      <c r="G9010" s="216"/>
      <c r="H9010" s="466"/>
      <c r="I9010" s="208">
        <f>SUM(I9006:I9009)</f>
        <v>4.5199999999999996</v>
      </c>
    </row>
    <row r="9011" spans="3:9" ht="15" customHeight="1">
      <c r="C9011" s="193" t="s">
        <v>86</v>
      </c>
      <c r="D9011" s="194" t="s">
        <v>87</v>
      </c>
      <c r="E9011" s="194"/>
      <c r="F9011" s="196"/>
      <c r="G9011" s="196"/>
      <c r="H9011" s="196"/>
      <c r="I9011" s="464"/>
    </row>
    <row r="9012" spans="3:9" ht="15" customHeight="1">
      <c r="C9012" s="204" t="s">
        <v>88</v>
      </c>
      <c r="D9012" s="215"/>
      <c r="E9012" s="215"/>
      <c r="F9012" s="216"/>
      <c r="G9012" s="216"/>
      <c r="H9012" s="466"/>
      <c r="I9012" s="467">
        <v>0</v>
      </c>
    </row>
    <row r="9013" spans="3:9" ht="15" customHeight="1">
      <c r="C9013" s="220" t="s">
        <v>89</v>
      </c>
      <c r="D9013" s="221" t="s">
        <v>90</v>
      </c>
      <c r="E9013" s="682"/>
      <c r="F9013" s="222"/>
      <c r="G9013" s="222"/>
      <c r="H9013" s="776"/>
      <c r="I9013" s="777">
        <f>I9012+I9010+I9004</f>
        <v>18810.919999999998</v>
      </c>
    </row>
    <row r="9014" spans="3:9" ht="15" customHeight="1">
      <c r="C9014" s="227" t="s">
        <v>91</v>
      </c>
      <c r="D9014" s="228" t="s">
        <v>2203</v>
      </c>
      <c r="E9014" s="684"/>
      <c r="F9014" s="229"/>
      <c r="G9014" s="313"/>
      <c r="H9014" s="226">
        <f>$M$3</f>
        <v>0.1</v>
      </c>
      <c r="I9014" s="224">
        <f>I9013*H9014</f>
        <v>1881.0919999999999</v>
      </c>
    </row>
    <row r="9015" spans="3:9" ht="15" customHeight="1">
      <c r="C9015" s="316" t="s">
        <v>93</v>
      </c>
      <c r="D9015" s="317" t="s">
        <v>94</v>
      </c>
      <c r="E9015" s="323"/>
      <c r="F9015" s="244"/>
      <c r="G9015" s="244"/>
      <c r="H9015" s="399"/>
      <c r="I9015" s="303">
        <f>SUM(I9013:I9014)</f>
        <v>20692.011999999999</v>
      </c>
    </row>
    <row r="9016" spans="3:9" ht="15" customHeight="1">
      <c r="C9016" s="1070"/>
      <c r="D9016" s="493"/>
      <c r="E9016" s="493"/>
      <c r="F9016" s="493"/>
      <c r="G9016" s="493"/>
      <c r="H9016" s="493"/>
      <c r="I9016" s="517"/>
    </row>
    <row r="9017" spans="3:9" ht="15" customHeight="1">
      <c r="C9017" s="1086" t="s">
        <v>2246</v>
      </c>
      <c r="D9017" s="1326" t="s">
        <v>2247</v>
      </c>
      <c r="E9017" s="1327"/>
      <c r="F9017" s="1327"/>
      <c r="G9017" s="1327"/>
      <c r="H9017" s="1328"/>
      <c r="I9017" s="188">
        <f>ROUNDDOWN(I9035,-2)</f>
        <v>22100</v>
      </c>
    </row>
    <row r="9018" spans="3:9" ht="15" customHeight="1">
      <c r="C9018" s="189" t="s">
        <v>65</v>
      </c>
      <c r="D9018" s="190" t="s">
        <v>66</v>
      </c>
      <c r="E9018" s="190"/>
      <c r="F9018" s="190" t="s">
        <v>669</v>
      </c>
      <c r="G9018" s="190" t="s">
        <v>67</v>
      </c>
      <c r="H9018" s="190" t="s">
        <v>670</v>
      </c>
      <c r="I9018" s="482" t="s">
        <v>671</v>
      </c>
    </row>
    <row r="9019" spans="3:9" ht="15" customHeight="1">
      <c r="C9019" s="193" t="s">
        <v>69</v>
      </c>
      <c r="D9019" s="194" t="s">
        <v>672</v>
      </c>
      <c r="E9019" s="194"/>
      <c r="F9019" s="717"/>
      <c r="G9019" s="717"/>
      <c r="H9019" s="717"/>
      <c r="I9019" s="591"/>
    </row>
    <row r="9020" spans="3:9" ht="15" customHeight="1">
      <c r="C9020" s="199">
        <v>1</v>
      </c>
      <c r="D9020" s="195" t="s">
        <v>8</v>
      </c>
      <c r="E9020" s="195"/>
      <c r="F9020" s="200" t="s">
        <v>10</v>
      </c>
      <c r="G9020" s="618">
        <v>7.1400000000000005E-2</v>
      </c>
      <c r="H9020" s="62">
        <v>176000</v>
      </c>
      <c r="I9020" s="203">
        <f t="shared" ref="I9020:I9023" si="148">G9020*H9020</f>
        <v>12566.400000000001</v>
      </c>
    </row>
    <row r="9021" spans="3:9" ht="15" customHeight="1">
      <c r="C9021" s="199">
        <v>2</v>
      </c>
      <c r="D9021" s="195" t="s">
        <v>106</v>
      </c>
      <c r="E9021" s="195"/>
      <c r="F9021" s="200" t="s">
        <v>10</v>
      </c>
      <c r="G9021" s="618">
        <v>3.5700000000000003E-2</v>
      </c>
      <c r="H9021" s="62">
        <v>186000</v>
      </c>
      <c r="I9021" s="203">
        <f t="shared" si="148"/>
        <v>6640.2000000000007</v>
      </c>
    </row>
    <row r="9022" spans="3:9" ht="15" customHeight="1">
      <c r="C9022" s="199">
        <v>3</v>
      </c>
      <c r="D9022" s="195" t="s">
        <v>119</v>
      </c>
      <c r="E9022" s="195"/>
      <c r="F9022" s="200" t="s">
        <v>10</v>
      </c>
      <c r="G9022" s="618">
        <v>3.5999999999999999E-3</v>
      </c>
      <c r="H9022" s="62">
        <v>196000</v>
      </c>
      <c r="I9022" s="203">
        <f t="shared" si="148"/>
        <v>705.6</v>
      </c>
    </row>
    <row r="9023" spans="3:9" ht="15" customHeight="1">
      <c r="C9023" s="199">
        <v>4</v>
      </c>
      <c r="D9023" s="195" t="s">
        <v>31</v>
      </c>
      <c r="E9023" s="195"/>
      <c r="F9023" s="200" t="s">
        <v>10</v>
      </c>
      <c r="G9023" s="618">
        <v>1.1999999999999999E-3</v>
      </c>
      <c r="H9023" s="62">
        <v>206000</v>
      </c>
      <c r="I9023" s="203">
        <f t="shared" si="148"/>
        <v>247.2</v>
      </c>
    </row>
    <row r="9024" spans="3:9" ht="15" customHeight="1">
      <c r="C9024" s="204" t="s">
        <v>708</v>
      </c>
      <c r="D9024" s="215"/>
      <c r="E9024" s="215"/>
      <c r="F9024" s="216"/>
      <c r="G9024" s="653"/>
      <c r="H9024" s="654"/>
      <c r="I9024" s="208">
        <f>SUM(I9020:I9023)</f>
        <v>20159.400000000001</v>
      </c>
    </row>
    <row r="9025" spans="3:9" ht="15" customHeight="1">
      <c r="C9025" s="193" t="s">
        <v>72</v>
      </c>
      <c r="D9025" s="194" t="s">
        <v>73</v>
      </c>
      <c r="E9025" s="194"/>
      <c r="F9025" s="196"/>
      <c r="G9025" s="196"/>
      <c r="H9025" s="196"/>
      <c r="I9025" s="464"/>
    </row>
    <row r="9026" spans="3:9" ht="15" customHeight="1">
      <c r="C9026" s="700" t="s">
        <v>674</v>
      </c>
      <c r="D9026" s="195" t="s">
        <v>2248</v>
      </c>
      <c r="E9026" s="195"/>
      <c r="F9026" s="200" t="s">
        <v>193</v>
      </c>
      <c r="G9026" s="326">
        <v>1.75</v>
      </c>
      <c r="H9026" s="202">
        <v>1</v>
      </c>
      <c r="I9026" s="203">
        <f t="shared" ref="I9026:I9029" si="149">G9026*H9026</f>
        <v>1.75</v>
      </c>
    </row>
    <row r="9027" spans="3:9" ht="15" customHeight="1">
      <c r="C9027" s="700" t="s">
        <v>676</v>
      </c>
      <c r="D9027" s="195" t="s">
        <v>1387</v>
      </c>
      <c r="E9027" s="195"/>
      <c r="F9027" s="200" t="s">
        <v>120</v>
      </c>
      <c r="G9027" s="326">
        <v>1.704</v>
      </c>
      <c r="H9027" s="202">
        <v>1</v>
      </c>
      <c r="I9027" s="203">
        <f t="shared" si="149"/>
        <v>1.704</v>
      </c>
    </row>
    <row r="9028" spans="3:9" ht="15" customHeight="1">
      <c r="C9028" s="700" t="s">
        <v>679</v>
      </c>
      <c r="D9028" s="195" t="s">
        <v>267</v>
      </c>
      <c r="E9028" s="195"/>
      <c r="F9028" s="200" t="s">
        <v>120</v>
      </c>
      <c r="G9028" s="326">
        <v>0.188</v>
      </c>
      <c r="H9028" s="202">
        <v>1</v>
      </c>
      <c r="I9028" s="203">
        <f t="shared" si="149"/>
        <v>0.188</v>
      </c>
    </row>
    <row r="9029" spans="3:9" ht="15" customHeight="1">
      <c r="C9029" s="700" t="s">
        <v>680</v>
      </c>
      <c r="D9029" s="213" t="s">
        <v>1405</v>
      </c>
      <c r="E9029" s="213"/>
      <c r="F9029" s="200" t="s">
        <v>79</v>
      </c>
      <c r="G9029" s="326">
        <v>3.0000000000000001E-3</v>
      </c>
      <c r="H9029" s="202">
        <v>1</v>
      </c>
      <c r="I9029" s="203">
        <f t="shared" si="149"/>
        <v>3.0000000000000001E-3</v>
      </c>
    </row>
    <row r="9030" spans="3:9" ht="15" customHeight="1">
      <c r="C9030" s="204" t="s">
        <v>85</v>
      </c>
      <c r="D9030" s="215"/>
      <c r="E9030" s="215"/>
      <c r="F9030" s="216"/>
      <c r="G9030" s="216"/>
      <c r="H9030" s="466"/>
      <c r="I9030" s="208">
        <f>SUM(I9026:I9029)</f>
        <v>3.645</v>
      </c>
    </row>
    <row r="9031" spans="3:9" ht="15" customHeight="1">
      <c r="C9031" s="193" t="s">
        <v>86</v>
      </c>
      <c r="D9031" s="194" t="s">
        <v>87</v>
      </c>
      <c r="E9031" s="194"/>
      <c r="F9031" s="196"/>
      <c r="G9031" s="196"/>
      <c r="H9031" s="196"/>
      <c r="I9031" s="464"/>
    </row>
    <row r="9032" spans="3:9" ht="15" customHeight="1">
      <c r="C9032" s="204" t="s">
        <v>88</v>
      </c>
      <c r="D9032" s="215"/>
      <c r="E9032" s="215"/>
      <c r="F9032" s="216"/>
      <c r="G9032" s="216"/>
      <c r="H9032" s="466"/>
      <c r="I9032" s="467">
        <v>0</v>
      </c>
    </row>
    <row r="9033" spans="3:9" ht="15" customHeight="1">
      <c r="C9033" s="227" t="s">
        <v>89</v>
      </c>
      <c r="D9033" s="228" t="s">
        <v>90</v>
      </c>
      <c r="E9033" s="684"/>
      <c r="F9033" s="229"/>
      <c r="G9033" s="229"/>
      <c r="H9033" s="776"/>
      <c r="I9033" s="777">
        <f>I9032+I9030+I9024</f>
        <v>20163.045000000002</v>
      </c>
    </row>
    <row r="9034" spans="3:9" ht="15" customHeight="1">
      <c r="C9034" s="690" t="s">
        <v>91</v>
      </c>
      <c r="D9034" s="691" t="s">
        <v>2203</v>
      </c>
      <c r="E9034" s="692"/>
      <c r="F9034" s="693"/>
      <c r="G9034" s="694"/>
      <c r="H9034" s="226">
        <f>$M$3</f>
        <v>0.1</v>
      </c>
      <c r="I9034" s="224">
        <f>I9033*H9034</f>
        <v>2016.3045000000002</v>
      </c>
    </row>
    <row r="9035" spans="3:9" ht="15" customHeight="1">
      <c r="C9035" s="329" t="s">
        <v>93</v>
      </c>
      <c r="D9035" s="330" t="s">
        <v>94</v>
      </c>
      <c r="E9035" s="688"/>
      <c r="F9035" s="247"/>
      <c r="G9035" s="247"/>
      <c r="H9035" s="399"/>
      <c r="I9035" s="303">
        <f>SUM(I9033:I9034)</f>
        <v>22179.349500000004</v>
      </c>
    </row>
    <row r="9036" spans="3:9" ht="15" customHeight="1">
      <c r="C9036" s="942"/>
      <c r="D9036" s="581"/>
      <c r="E9036" s="581"/>
      <c r="F9036" s="581"/>
      <c r="G9036" s="581"/>
      <c r="H9036" s="581"/>
      <c r="I9036" s="582"/>
    </row>
    <row r="9037" spans="3:9" ht="15" customHeight="1">
      <c r="C9037" s="553" t="s">
        <v>2249</v>
      </c>
      <c r="D9037" s="580" t="s">
        <v>2250</v>
      </c>
      <c r="E9037" s="580"/>
      <c r="F9037" s="581"/>
      <c r="G9037" s="581"/>
      <c r="H9037" s="581"/>
      <c r="I9037" s="582"/>
    </row>
    <row r="9038" spans="3:9" ht="15" customHeight="1">
      <c r="C9038" s="590" t="s">
        <v>2251</v>
      </c>
      <c r="D9038" s="1326" t="s">
        <v>2252</v>
      </c>
      <c r="E9038" s="1327"/>
      <c r="F9038" s="1327"/>
      <c r="G9038" s="1327"/>
      <c r="H9038" s="1328"/>
      <c r="I9038" s="188">
        <f>ROUNDDOWN(I9056,-2)</f>
        <v>44300</v>
      </c>
    </row>
    <row r="9039" spans="3:9" ht="15" customHeight="1">
      <c r="C9039" s="189" t="s">
        <v>65</v>
      </c>
      <c r="D9039" s="190" t="s">
        <v>66</v>
      </c>
      <c r="E9039" s="190"/>
      <c r="F9039" s="190" t="s">
        <v>669</v>
      </c>
      <c r="G9039" s="190" t="s">
        <v>67</v>
      </c>
      <c r="H9039" s="190" t="s">
        <v>670</v>
      </c>
      <c r="I9039" s="482" t="s">
        <v>671</v>
      </c>
    </row>
    <row r="9040" spans="3:9" ht="15" customHeight="1">
      <c r="C9040" s="193" t="s">
        <v>69</v>
      </c>
      <c r="D9040" s="194" t="s">
        <v>672</v>
      </c>
      <c r="E9040" s="194"/>
      <c r="F9040" s="717"/>
      <c r="G9040" s="717"/>
      <c r="H9040" s="717"/>
      <c r="I9040" s="591"/>
    </row>
    <row r="9041" spans="3:9" ht="15" customHeight="1">
      <c r="C9041" s="199">
        <v>1</v>
      </c>
      <c r="D9041" s="195" t="s">
        <v>8</v>
      </c>
      <c r="E9041" s="195"/>
      <c r="F9041" s="200" t="s">
        <v>10</v>
      </c>
      <c r="G9041" s="618">
        <v>0.1429</v>
      </c>
      <c r="H9041" s="62">
        <v>176000</v>
      </c>
      <c r="I9041" s="203">
        <f>G9041*H9041</f>
        <v>25150.400000000001</v>
      </c>
    </row>
    <row r="9042" spans="3:9" ht="15" customHeight="1">
      <c r="C9042" s="199">
        <v>2</v>
      </c>
      <c r="D9042" s="195" t="s">
        <v>106</v>
      </c>
      <c r="E9042" s="195"/>
      <c r="F9042" s="200" t="s">
        <v>10</v>
      </c>
      <c r="G9042" s="618">
        <v>7.1400000000000005E-2</v>
      </c>
      <c r="H9042" s="62">
        <v>186000</v>
      </c>
      <c r="I9042" s="203">
        <f t="shared" ref="I9042:I9044" si="150">G9042*H9042</f>
        <v>13280.400000000001</v>
      </c>
    </row>
    <row r="9043" spans="3:9" ht="15" customHeight="1">
      <c r="C9043" s="199">
        <v>3</v>
      </c>
      <c r="D9043" s="195" t="s">
        <v>119</v>
      </c>
      <c r="E9043" s="195"/>
      <c r="F9043" s="200" t="s">
        <v>10</v>
      </c>
      <c r="G9043" s="618">
        <v>7.1000000000000004E-3</v>
      </c>
      <c r="H9043" s="62">
        <v>196000</v>
      </c>
      <c r="I9043" s="203">
        <f t="shared" si="150"/>
        <v>1391.6000000000001</v>
      </c>
    </row>
    <row r="9044" spans="3:9" ht="15" customHeight="1">
      <c r="C9044" s="199">
        <v>4</v>
      </c>
      <c r="D9044" s="195" t="s">
        <v>31</v>
      </c>
      <c r="E9044" s="195"/>
      <c r="F9044" s="200" t="s">
        <v>10</v>
      </c>
      <c r="G9044" s="618">
        <v>2.3999999999999998E-3</v>
      </c>
      <c r="H9044" s="62">
        <v>206000</v>
      </c>
      <c r="I9044" s="203">
        <f t="shared" si="150"/>
        <v>494.4</v>
      </c>
    </row>
    <row r="9045" spans="3:9" ht="15" customHeight="1">
      <c r="C9045" s="204" t="s">
        <v>708</v>
      </c>
      <c r="D9045" s="215"/>
      <c r="E9045" s="215"/>
      <c r="F9045" s="216"/>
      <c r="G9045" s="653"/>
      <c r="H9045" s="654"/>
      <c r="I9045" s="208">
        <f>SUM(I9041:I9044)</f>
        <v>40316.800000000003</v>
      </c>
    </row>
    <row r="9046" spans="3:9" ht="15" customHeight="1">
      <c r="C9046" s="193" t="s">
        <v>72</v>
      </c>
      <c r="D9046" s="194" t="s">
        <v>73</v>
      </c>
      <c r="E9046" s="194"/>
      <c r="F9046" s="196"/>
      <c r="G9046" s="196"/>
      <c r="H9046" s="196"/>
      <c r="I9046" s="464"/>
    </row>
    <row r="9047" spans="3:9" ht="15" customHeight="1">
      <c r="C9047" s="700" t="s">
        <v>674</v>
      </c>
      <c r="D9047" s="195" t="s">
        <v>2253</v>
      </c>
      <c r="E9047" s="195"/>
      <c r="F9047" s="200" t="s">
        <v>193</v>
      </c>
      <c r="G9047" s="326">
        <v>11.667</v>
      </c>
      <c r="H9047" s="202">
        <v>1</v>
      </c>
      <c r="I9047" s="203">
        <f t="shared" ref="I9047:I9050" si="151">G9047*H9047</f>
        <v>11.667</v>
      </c>
    </row>
    <row r="9048" spans="3:9" ht="15" customHeight="1">
      <c r="C9048" s="700" t="s">
        <v>676</v>
      </c>
      <c r="D9048" s="195" t="s">
        <v>1382</v>
      </c>
      <c r="E9048" s="195"/>
      <c r="F9048" s="200" t="s">
        <v>120</v>
      </c>
      <c r="G9048" s="326">
        <v>13.632</v>
      </c>
      <c r="H9048" s="202">
        <v>1</v>
      </c>
      <c r="I9048" s="203">
        <f t="shared" si="151"/>
        <v>13.632</v>
      </c>
    </row>
    <row r="9049" spans="3:9" ht="15" customHeight="1">
      <c r="C9049" s="700" t="s">
        <v>679</v>
      </c>
      <c r="D9049" s="195" t="s">
        <v>267</v>
      </c>
      <c r="E9049" s="195"/>
      <c r="F9049" s="200" t="s">
        <v>120</v>
      </c>
      <c r="G9049" s="326">
        <v>1.5</v>
      </c>
      <c r="H9049" s="202">
        <v>1</v>
      </c>
      <c r="I9049" s="203">
        <f t="shared" si="151"/>
        <v>1.5</v>
      </c>
    </row>
    <row r="9050" spans="3:9" ht="15" customHeight="1">
      <c r="C9050" s="700" t="s">
        <v>680</v>
      </c>
      <c r="D9050" s="213" t="s">
        <v>1405</v>
      </c>
      <c r="E9050" s="213"/>
      <c r="F9050" s="200" t="s">
        <v>79</v>
      </c>
      <c r="G9050" s="326">
        <v>2.7E-2</v>
      </c>
      <c r="H9050" s="202">
        <v>1</v>
      </c>
      <c r="I9050" s="203">
        <f t="shared" si="151"/>
        <v>2.7E-2</v>
      </c>
    </row>
    <row r="9051" spans="3:9" ht="15" customHeight="1">
      <c r="C9051" s="204" t="s">
        <v>85</v>
      </c>
      <c r="D9051" s="215"/>
      <c r="E9051" s="215"/>
      <c r="F9051" s="216"/>
      <c r="G9051" s="216"/>
      <c r="H9051" s="466"/>
      <c r="I9051" s="208">
        <f>SUM(I9047:I9050)</f>
        <v>26.826000000000001</v>
      </c>
    </row>
    <row r="9052" spans="3:9" ht="15" customHeight="1">
      <c r="C9052" s="193" t="s">
        <v>86</v>
      </c>
      <c r="D9052" s="194" t="s">
        <v>87</v>
      </c>
      <c r="E9052" s="194"/>
      <c r="F9052" s="196"/>
      <c r="G9052" s="196"/>
      <c r="H9052" s="196"/>
      <c r="I9052" s="464"/>
    </row>
    <row r="9053" spans="3:9" ht="15" customHeight="1">
      <c r="C9053" s="204" t="s">
        <v>88</v>
      </c>
      <c r="D9053" s="215"/>
      <c r="E9053" s="215"/>
      <c r="F9053" s="216"/>
      <c r="G9053" s="216"/>
      <c r="H9053" s="466"/>
      <c r="I9053" s="467">
        <v>0</v>
      </c>
    </row>
    <row r="9054" spans="3:9" ht="15" customHeight="1">
      <c r="C9054" s="220" t="s">
        <v>89</v>
      </c>
      <c r="D9054" s="221" t="s">
        <v>90</v>
      </c>
      <c r="E9054" s="682"/>
      <c r="F9054" s="222"/>
      <c r="G9054" s="222"/>
      <c r="H9054" s="776"/>
      <c r="I9054" s="777">
        <f>I9053+I9051+I9045</f>
        <v>40343.626000000004</v>
      </c>
    </row>
    <row r="9055" spans="3:9" ht="15" customHeight="1">
      <c r="C9055" s="227" t="s">
        <v>91</v>
      </c>
      <c r="D9055" s="228" t="s">
        <v>2203</v>
      </c>
      <c r="E9055" s="684"/>
      <c r="F9055" s="229"/>
      <c r="G9055" s="313"/>
      <c r="H9055" s="226">
        <f>$M$3</f>
        <v>0.1</v>
      </c>
      <c r="I9055" s="224">
        <f>I9054*H9055</f>
        <v>4034.3626000000004</v>
      </c>
    </row>
    <row r="9056" spans="3:9" ht="15" customHeight="1">
      <c r="C9056" s="316" t="s">
        <v>93</v>
      </c>
      <c r="D9056" s="317" t="s">
        <v>94</v>
      </c>
      <c r="E9056" s="323"/>
      <c r="F9056" s="244"/>
      <c r="G9056" s="244"/>
      <c r="H9056" s="399"/>
      <c r="I9056" s="303">
        <f>SUM(I9054:I9055)</f>
        <v>44377.988600000004</v>
      </c>
    </row>
    <row r="9057" spans="3:9" ht="15" customHeight="1">
      <c r="C9057" s="942"/>
      <c r="D9057" s="581"/>
      <c r="E9057" s="581"/>
      <c r="F9057" s="581"/>
      <c r="G9057" s="581"/>
      <c r="H9057" s="581"/>
      <c r="I9057" s="582"/>
    </row>
    <row r="9058" spans="3:9" ht="15" customHeight="1">
      <c r="C9058" s="1089" t="s">
        <v>2254</v>
      </c>
      <c r="D9058" s="1326" t="s">
        <v>2255</v>
      </c>
      <c r="E9058" s="1327"/>
      <c r="F9058" s="1327"/>
      <c r="G9058" s="1327"/>
      <c r="H9058" s="1328"/>
      <c r="I9058" s="188">
        <f>ROUNDDOWN(I9076,-2)</f>
        <v>47700</v>
      </c>
    </row>
    <row r="9059" spans="3:9" ht="15" customHeight="1">
      <c r="C9059" s="189" t="s">
        <v>65</v>
      </c>
      <c r="D9059" s="190" t="s">
        <v>66</v>
      </c>
      <c r="E9059" s="190"/>
      <c r="F9059" s="190" t="s">
        <v>669</v>
      </c>
      <c r="G9059" s="190" t="s">
        <v>67</v>
      </c>
      <c r="H9059" s="190" t="s">
        <v>670</v>
      </c>
      <c r="I9059" s="482" t="s">
        <v>671</v>
      </c>
    </row>
    <row r="9060" spans="3:9" ht="15" customHeight="1">
      <c r="C9060" s="193" t="s">
        <v>69</v>
      </c>
      <c r="D9060" s="194" t="s">
        <v>672</v>
      </c>
      <c r="E9060" s="194"/>
      <c r="F9060" s="717"/>
      <c r="G9060" s="717"/>
      <c r="H9060" s="717"/>
      <c r="I9060" s="591"/>
    </row>
    <row r="9061" spans="3:9" ht="15" customHeight="1">
      <c r="C9061" s="199">
        <v>1</v>
      </c>
      <c r="D9061" s="195" t="s">
        <v>8</v>
      </c>
      <c r="E9061" s="195"/>
      <c r="F9061" s="200" t="s">
        <v>10</v>
      </c>
      <c r="G9061" s="618">
        <v>0.15379999999999999</v>
      </c>
      <c r="H9061" s="62">
        <v>176000</v>
      </c>
      <c r="I9061" s="203">
        <f t="shared" ref="I9061:I9064" si="152">G9061*H9061</f>
        <v>27068.799999999999</v>
      </c>
    </row>
    <row r="9062" spans="3:9" ht="15" customHeight="1">
      <c r="C9062" s="199">
        <v>2</v>
      </c>
      <c r="D9062" s="195" t="s">
        <v>106</v>
      </c>
      <c r="E9062" s="195"/>
      <c r="F9062" s="200" t="s">
        <v>10</v>
      </c>
      <c r="G9062" s="618">
        <v>7.6899999999999996E-2</v>
      </c>
      <c r="H9062" s="62">
        <v>186000</v>
      </c>
      <c r="I9062" s="203">
        <f t="shared" si="152"/>
        <v>14303.4</v>
      </c>
    </row>
    <row r="9063" spans="3:9" ht="15" customHeight="1">
      <c r="C9063" s="199">
        <v>3</v>
      </c>
      <c r="D9063" s="195" t="s">
        <v>119</v>
      </c>
      <c r="E9063" s="195"/>
      <c r="F9063" s="200" t="s">
        <v>10</v>
      </c>
      <c r="G9063" s="618">
        <v>7.7000000000000002E-3</v>
      </c>
      <c r="H9063" s="62">
        <v>196000</v>
      </c>
      <c r="I9063" s="203">
        <f t="shared" si="152"/>
        <v>1509.2</v>
      </c>
    </row>
    <row r="9064" spans="3:9" ht="15" customHeight="1">
      <c r="C9064" s="199">
        <v>4</v>
      </c>
      <c r="D9064" s="195" t="s">
        <v>31</v>
      </c>
      <c r="E9064" s="195"/>
      <c r="F9064" s="200" t="s">
        <v>10</v>
      </c>
      <c r="G9064" s="618">
        <v>2.5999999999999999E-3</v>
      </c>
      <c r="H9064" s="62">
        <v>206000</v>
      </c>
      <c r="I9064" s="203">
        <f t="shared" si="152"/>
        <v>535.6</v>
      </c>
    </row>
    <row r="9065" spans="3:9" ht="15" customHeight="1">
      <c r="C9065" s="204" t="s">
        <v>708</v>
      </c>
      <c r="D9065" s="215"/>
      <c r="E9065" s="215"/>
      <c r="F9065" s="216"/>
      <c r="G9065" s="653"/>
      <c r="H9065" s="654"/>
      <c r="I9065" s="208">
        <f>SUM(I9061:I9064)</f>
        <v>43416.999999999993</v>
      </c>
    </row>
    <row r="9066" spans="3:9" ht="15" customHeight="1">
      <c r="C9066" s="193" t="s">
        <v>72</v>
      </c>
      <c r="D9066" s="194" t="s">
        <v>73</v>
      </c>
      <c r="E9066" s="194"/>
      <c r="F9066" s="196"/>
      <c r="G9066" s="196"/>
      <c r="H9066" s="196"/>
      <c r="I9066" s="464"/>
    </row>
    <row r="9067" spans="3:9" ht="15" customHeight="1">
      <c r="C9067" s="700" t="s">
        <v>674</v>
      </c>
      <c r="D9067" s="195" t="s">
        <v>2256</v>
      </c>
      <c r="E9067" s="195"/>
      <c r="F9067" s="200" t="s">
        <v>193</v>
      </c>
      <c r="G9067" s="618">
        <v>6.5629999999999997</v>
      </c>
      <c r="H9067" s="202">
        <v>1</v>
      </c>
      <c r="I9067" s="203">
        <f t="shared" ref="I9067:I9070" si="153">G9067*H9067</f>
        <v>6.5629999999999997</v>
      </c>
    </row>
    <row r="9068" spans="3:9" ht="15" customHeight="1">
      <c r="C9068" s="700" t="s">
        <v>676</v>
      </c>
      <c r="D9068" s="195" t="s">
        <v>1382</v>
      </c>
      <c r="E9068" s="195"/>
      <c r="F9068" s="200" t="s">
        <v>120</v>
      </c>
      <c r="G9068" s="326">
        <v>13.632</v>
      </c>
      <c r="H9068" s="202">
        <v>1</v>
      </c>
      <c r="I9068" s="203">
        <f t="shared" si="153"/>
        <v>13.632</v>
      </c>
    </row>
    <row r="9069" spans="3:9" ht="15" customHeight="1">
      <c r="C9069" s="700" t="s">
        <v>679</v>
      </c>
      <c r="D9069" s="195" t="s">
        <v>267</v>
      </c>
      <c r="E9069" s="195"/>
      <c r="F9069" s="200" t="s">
        <v>120</v>
      </c>
      <c r="G9069" s="326">
        <v>1.5</v>
      </c>
      <c r="H9069" s="202">
        <v>1</v>
      </c>
      <c r="I9069" s="203">
        <f t="shared" si="153"/>
        <v>1.5</v>
      </c>
    </row>
    <row r="9070" spans="3:9" ht="15" customHeight="1">
      <c r="C9070" s="700" t="s">
        <v>680</v>
      </c>
      <c r="D9070" s="213" t="s">
        <v>1405</v>
      </c>
      <c r="E9070" s="213"/>
      <c r="F9070" s="200" t="s">
        <v>79</v>
      </c>
      <c r="G9070" s="326">
        <v>2.7E-2</v>
      </c>
      <c r="H9070" s="202">
        <v>1</v>
      </c>
      <c r="I9070" s="203">
        <f t="shared" si="153"/>
        <v>2.7E-2</v>
      </c>
    </row>
    <row r="9071" spans="3:9" ht="15" customHeight="1">
      <c r="C9071" s="204" t="s">
        <v>85</v>
      </c>
      <c r="D9071" s="215"/>
      <c r="E9071" s="215"/>
      <c r="F9071" s="216"/>
      <c r="G9071" s="216"/>
      <c r="H9071" s="466"/>
      <c r="I9071" s="208">
        <f>SUM(I9067:I9070)</f>
        <v>21.722000000000001</v>
      </c>
    </row>
    <row r="9072" spans="3:9" ht="15" customHeight="1">
      <c r="C9072" s="193" t="s">
        <v>86</v>
      </c>
      <c r="D9072" s="194" t="s">
        <v>87</v>
      </c>
      <c r="E9072" s="194"/>
      <c r="F9072" s="196"/>
      <c r="G9072" s="196"/>
      <c r="H9072" s="196"/>
      <c r="I9072" s="464"/>
    </row>
    <row r="9073" spans="3:9" ht="15" customHeight="1">
      <c r="C9073" s="204" t="s">
        <v>88</v>
      </c>
      <c r="D9073" s="215"/>
      <c r="E9073" s="215"/>
      <c r="F9073" s="216"/>
      <c r="G9073" s="216"/>
      <c r="H9073" s="466"/>
      <c r="I9073" s="467">
        <v>0</v>
      </c>
    </row>
    <row r="9074" spans="3:9" ht="15" customHeight="1">
      <c r="C9074" s="220" t="s">
        <v>89</v>
      </c>
      <c r="D9074" s="221" t="s">
        <v>90</v>
      </c>
      <c r="E9074" s="682"/>
      <c r="F9074" s="222"/>
      <c r="G9074" s="222"/>
      <c r="H9074" s="776"/>
      <c r="I9074" s="777">
        <f>I9073+I9071+I9065</f>
        <v>43438.721999999994</v>
      </c>
    </row>
    <row r="9075" spans="3:9" ht="15" customHeight="1">
      <c r="C9075" s="227" t="s">
        <v>91</v>
      </c>
      <c r="D9075" s="228" t="s">
        <v>2203</v>
      </c>
      <c r="E9075" s="684"/>
      <c r="F9075" s="229"/>
      <c r="G9075" s="313"/>
      <c r="H9075" s="226">
        <f>$M$3</f>
        <v>0.1</v>
      </c>
      <c r="I9075" s="224">
        <f>I9074*H9075</f>
        <v>4343.8721999999998</v>
      </c>
    </row>
    <row r="9076" spans="3:9" ht="15" customHeight="1">
      <c r="C9076" s="316" t="s">
        <v>93</v>
      </c>
      <c r="D9076" s="317" t="s">
        <v>94</v>
      </c>
      <c r="E9076" s="323"/>
      <c r="F9076" s="244"/>
      <c r="G9076" s="244"/>
      <c r="H9076" s="399"/>
      <c r="I9076" s="303">
        <f>SUM(I9074:I9075)</f>
        <v>47782.594199999992</v>
      </c>
    </row>
    <row r="9077" spans="3:9" ht="15" customHeight="1">
      <c r="C9077" s="942"/>
      <c r="D9077" s="581"/>
      <c r="E9077" s="581"/>
      <c r="F9077" s="581"/>
      <c r="G9077" s="581"/>
      <c r="H9077" s="581"/>
      <c r="I9077" s="582"/>
    </row>
    <row r="9078" spans="3:9" ht="15" customHeight="1">
      <c r="C9078" s="1089" t="s">
        <v>2257</v>
      </c>
      <c r="D9078" s="1326" t="s">
        <v>2258</v>
      </c>
      <c r="E9078" s="1327"/>
      <c r="F9078" s="1327"/>
      <c r="G9078" s="1327"/>
      <c r="H9078" s="1328"/>
      <c r="I9078" s="188">
        <f>ROUNDDOWN(I9094,-2)</f>
        <v>111700</v>
      </c>
    </row>
    <row r="9079" spans="3:9" ht="15" customHeight="1">
      <c r="C9079" s="189" t="s">
        <v>65</v>
      </c>
      <c r="D9079" s="190" t="s">
        <v>66</v>
      </c>
      <c r="E9079" s="190"/>
      <c r="F9079" s="190" t="s">
        <v>669</v>
      </c>
      <c r="G9079" s="190" t="s">
        <v>67</v>
      </c>
      <c r="H9079" s="190" t="s">
        <v>670</v>
      </c>
      <c r="I9079" s="482" t="s">
        <v>671</v>
      </c>
    </row>
    <row r="9080" spans="3:9" ht="15" customHeight="1">
      <c r="C9080" s="193" t="s">
        <v>69</v>
      </c>
      <c r="D9080" s="194" t="s">
        <v>672</v>
      </c>
      <c r="E9080" s="194"/>
      <c r="F9080" s="717"/>
      <c r="G9080" s="717"/>
      <c r="H9080" s="717"/>
      <c r="I9080" s="591"/>
    </row>
    <row r="9081" spans="3:9" ht="15" customHeight="1">
      <c r="C9081" s="199">
        <v>1</v>
      </c>
      <c r="D9081" s="195" t="s">
        <v>8</v>
      </c>
      <c r="E9081" s="195"/>
      <c r="F9081" s="200" t="s">
        <v>10</v>
      </c>
      <c r="G9081" s="326">
        <v>0.36</v>
      </c>
      <c r="H9081" s="62">
        <v>176000</v>
      </c>
      <c r="I9081" s="203">
        <f>G9081*H9081</f>
        <v>63360</v>
      </c>
    </row>
    <row r="9082" spans="3:9" ht="15" customHeight="1">
      <c r="C9082" s="199">
        <v>2</v>
      </c>
      <c r="D9082" s="195" t="s">
        <v>106</v>
      </c>
      <c r="E9082" s="195"/>
      <c r="F9082" s="200" t="s">
        <v>10</v>
      </c>
      <c r="G9082" s="326">
        <v>0.18</v>
      </c>
      <c r="H9082" s="62">
        <v>186000</v>
      </c>
      <c r="I9082" s="203">
        <f t="shared" ref="I9082:I9084" si="154">G9082*H9082</f>
        <v>33480</v>
      </c>
    </row>
    <row r="9083" spans="3:9" ht="15" customHeight="1">
      <c r="C9083" s="199">
        <v>3</v>
      </c>
      <c r="D9083" s="195" t="s">
        <v>119</v>
      </c>
      <c r="E9083" s="195"/>
      <c r="F9083" s="200" t="s">
        <v>10</v>
      </c>
      <c r="G9083" s="326">
        <v>1.7999999999999999E-2</v>
      </c>
      <c r="H9083" s="62">
        <v>196000</v>
      </c>
      <c r="I9083" s="203">
        <f t="shared" si="154"/>
        <v>3527.9999999999995</v>
      </c>
    </row>
    <row r="9084" spans="3:9" ht="15" customHeight="1">
      <c r="C9084" s="199">
        <v>4</v>
      </c>
      <c r="D9084" s="195" t="s">
        <v>31</v>
      </c>
      <c r="E9084" s="195"/>
      <c r="F9084" s="200" t="s">
        <v>10</v>
      </c>
      <c r="G9084" s="326">
        <v>6.0000000000000001E-3</v>
      </c>
      <c r="H9084" s="62">
        <v>206000</v>
      </c>
      <c r="I9084" s="203">
        <f t="shared" si="154"/>
        <v>1236</v>
      </c>
    </row>
    <row r="9085" spans="3:9" ht="15" customHeight="1">
      <c r="C9085" s="204" t="s">
        <v>708</v>
      </c>
      <c r="D9085" s="215"/>
      <c r="E9085" s="215"/>
      <c r="F9085" s="216"/>
      <c r="G9085" s="653"/>
      <c r="H9085" s="654"/>
      <c r="I9085" s="208">
        <f>SUM(I9081:I9084)</f>
        <v>101604</v>
      </c>
    </row>
    <row r="9086" spans="3:9" ht="15" customHeight="1">
      <c r="C9086" s="193" t="s">
        <v>72</v>
      </c>
      <c r="D9086" s="194" t="s">
        <v>73</v>
      </c>
      <c r="E9086" s="194"/>
      <c r="F9086" s="196"/>
      <c r="G9086" s="196"/>
      <c r="H9086" s="196"/>
      <c r="I9086" s="464"/>
    </row>
    <row r="9087" spans="3:9" ht="15" customHeight="1">
      <c r="C9087" s="700" t="s">
        <v>674</v>
      </c>
      <c r="D9087" s="195" t="s">
        <v>2259</v>
      </c>
      <c r="E9087" s="195"/>
      <c r="F9087" s="200" t="s">
        <v>79</v>
      </c>
      <c r="G9087" s="326">
        <v>3.5999999999999997E-2</v>
      </c>
      <c r="H9087" s="202">
        <v>1</v>
      </c>
      <c r="I9087" s="203">
        <f>G9087*H9087</f>
        <v>3.5999999999999997E-2</v>
      </c>
    </row>
    <row r="9088" spans="3:9" ht="15" customHeight="1">
      <c r="C9088" s="700">
        <v>2</v>
      </c>
      <c r="D9088" s="195" t="s">
        <v>267</v>
      </c>
      <c r="E9088" s="195"/>
      <c r="F9088" s="200" t="s">
        <v>120</v>
      </c>
      <c r="G9088" s="326">
        <v>0.1</v>
      </c>
      <c r="H9088" s="202">
        <v>1</v>
      </c>
      <c r="I9088" s="203">
        <f>G9088*H9088</f>
        <v>0.1</v>
      </c>
    </row>
    <row r="9089" spans="3:9" ht="15" customHeight="1">
      <c r="C9089" s="204" t="s">
        <v>85</v>
      </c>
      <c r="D9089" s="215"/>
      <c r="E9089" s="215"/>
      <c r="F9089" s="216"/>
      <c r="G9089" s="216"/>
      <c r="H9089" s="466"/>
      <c r="I9089" s="208">
        <f>SUM(I9087:I9088)</f>
        <v>0.13600000000000001</v>
      </c>
    </row>
    <row r="9090" spans="3:9" ht="15" customHeight="1">
      <c r="C9090" s="193" t="s">
        <v>86</v>
      </c>
      <c r="D9090" s="194" t="s">
        <v>87</v>
      </c>
      <c r="E9090" s="194"/>
      <c r="F9090" s="196"/>
      <c r="G9090" s="196"/>
      <c r="H9090" s="196"/>
      <c r="I9090" s="464"/>
    </row>
    <row r="9091" spans="3:9" ht="15" customHeight="1">
      <c r="C9091" s="204" t="s">
        <v>88</v>
      </c>
      <c r="D9091" s="215"/>
      <c r="E9091" s="215"/>
      <c r="F9091" s="216"/>
      <c r="G9091" s="216"/>
      <c r="H9091" s="466"/>
      <c r="I9091" s="467">
        <v>0</v>
      </c>
    </row>
    <row r="9092" spans="3:9" ht="15" customHeight="1">
      <c r="C9092" s="220" t="s">
        <v>89</v>
      </c>
      <c r="D9092" s="221" t="s">
        <v>90</v>
      </c>
      <c r="E9092" s="682"/>
      <c r="F9092" s="222"/>
      <c r="G9092" s="222"/>
      <c r="H9092" s="776"/>
      <c r="I9092" s="777">
        <f>I9091+I9089+I9085</f>
        <v>101604.136</v>
      </c>
    </row>
    <row r="9093" spans="3:9" ht="15" customHeight="1">
      <c r="C9093" s="227" t="s">
        <v>91</v>
      </c>
      <c r="D9093" s="228" t="s">
        <v>977</v>
      </c>
      <c r="E9093" s="684"/>
      <c r="F9093" s="229"/>
      <c r="G9093" s="313"/>
      <c r="H9093" s="226">
        <f>$M$3</f>
        <v>0.1</v>
      </c>
      <c r="I9093" s="224">
        <f>I9092*H9093</f>
        <v>10160.4136</v>
      </c>
    </row>
    <row r="9094" spans="3:9" ht="15" customHeight="1">
      <c r="C9094" s="316" t="s">
        <v>93</v>
      </c>
      <c r="D9094" s="317" t="s">
        <v>94</v>
      </c>
      <c r="E9094" s="323"/>
      <c r="F9094" s="244"/>
      <c r="G9094" s="244"/>
      <c r="H9094" s="399"/>
      <c r="I9094" s="303">
        <f>SUM(I9092:I9093)</f>
        <v>111764.5496</v>
      </c>
    </row>
    <row r="9095" spans="3:9" ht="15" customHeight="1">
      <c r="C9095" s="942"/>
      <c r="D9095" s="581"/>
      <c r="E9095" s="581"/>
      <c r="F9095" s="581"/>
      <c r="G9095" s="581"/>
      <c r="H9095" s="581"/>
      <c r="I9095" s="582"/>
    </row>
    <row r="9096" spans="3:9" ht="15" customHeight="1">
      <c r="C9096" s="1089" t="s">
        <v>2260</v>
      </c>
      <c r="D9096" s="1326" t="s">
        <v>2261</v>
      </c>
      <c r="E9096" s="1327"/>
      <c r="F9096" s="1327"/>
      <c r="G9096" s="1327"/>
      <c r="H9096" s="1327"/>
      <c r="I9096" s="188">
        <f>ROUNDDOWN(I9114,-2)</f>
        <v>19400</v>
      </c>
    </row>
    <row r="9097" spans="3:9" ht="15" customHeight="1">
      <c r="C9097" s="189" t="s">
        <v>65</v>
      </c>
      <c r="D9097" s="190" t="s">
        <v>66</v>
      </c>
      <c r="E9097" s="190"/>
      <c r="F9097" s="190" t="s">
        <v>669</v>
      </c>
      <c r="G9097" s="190" t="s">
        <v>67</v>
      </c>
      <c r="H9097" s="190" t="s">
        <v>670</v>
      </c>
      <c r="I9097" s="482" t="s">
        <v>671</v>
      </c>
    </row>
    <row r="9098" spans="3:9" ht="15" customHeight="1">
      <c r="C9098" s="193" t="s">
        <v>69</v>
      </c>
      <c r="D9098" s="194" t="s">
        <v>672</v>
      </c>
      <c r="E9098" s="194"/>
      <c r="F9098" s="717"/>
      <c r="G9098" s="717"/>
      <c r="H9098" s="717"/>
      <c r="I9098" s="591"/>
    </row>
    <row r="9099" spans="3:9" ht="15" customHeight="1">
      <c r="C9099" s="199">
        <v>1</v>
      </c>
      <c r="D9099" s="195" t="s">
        <v>8</v>
      </c>
      <c r="E9099" s="195"/>
      <c r="F9099" s="200" t="s">
        <v>10</v>
      </c>
      <c r="G9099" s="201">
        <v>6.25E-2</v>
      </c>
      <c r="H9099" s="62">
        <v>176000</v>
      </c>
      <c r="I9099" s="203">
        <f t="shared" ref="I9099:I9102" si="155">G9099*H9099</f>
        <v>11000</v>
      </c>
    </row>
    <row r="9100" spans="3:9" ht="15" customHeight="1">
      <c r="C9100" s="199">
        <v>2</v>
      </c>
      <c r="D9100" s="195" t="s">
        <v>106</v>
      </c>
      <c r="E9100" s="195"/>
      <c r="F9100" s="200" t="s">
        <v>10</v>
      </c>
      <c r="G9100" s="201">
        <v>3.1300000000000001E-2</v>
      </c>
      <c r="H9100" s="62">
        <v>186000</v>
      </c>
      <c r="I9100" s="203">
        <f t="shared" si="155"/>
        <v>5821.8</v>
      </c>
    </row>
    <row r="9101" spans="3:9" ht="15" customHeight="1">
      <c r="C9101" s="199">
        <v>3</v>
      </c>
      <c r="D9101" s="195" t="s">
        <v>119</v>
      </c>
      <c r="E9101" s="195"/>
      <c r="F9101" s="200" t="s">
        <v>10</v>
      </c>
      <c r="G9101" s="201">
        <v>3.0999999999999999E-3</v>
      </c>
      <c r="H9101" s="62">
        <v>196000</v>
      </c>
      <c r="I9101" s="203">
        <f t="shared" si="155"/>
        <v>607.6</v>
      </c>
    </row>
    <row r="9102" spans="3:9" ht="15" customHeight="1">
      <c r="C9102" s="199">
        <v>4</v>
      </c>
      <c r="D9102" s="195" t="s">
        <v>31</v>
      </c>
      <c r="E9102" s="195"/>
      <c r="F9102" s="200" t="s">
        <v>10</v>
      </c>
      <c r="G9102" s="201">
        <v>1E-3</v>
      </c>
      <c r="H9102" s="62">
        <v>206000</v>
      </c>
      <c r="I9102" s="203">
        <f t="shared" si="155"/>
        <v>206</v>
      </c>
    </row>
    <row r="9103" spans="3:9" ht="15" customHeight="1">
      <c r="C9103" s="204" t="s">
        <v>708</v>
      </c>
      <c r="D9103" s="215"/>
      <c r="E9103" s="215"/>
      <c r="F9103" s="216"/>
      <c r="G9103" s="653"/>
      <c r="H9103" s="654"/>
      <c r="I9103" s="208">
        <f>SUM(I9099:I9102)</f>
        <v>17635.399999999998</v>
      </c>
    </row>
    <row r="9104" spans="3:9" ht="15" customHeight="1">
      <c r="C9104" s="193" t="s">
        <v>72</v>
      </c>
      <c r="D9104" s="194" t="s">
        <v>73</v>
      </c>
      <c r="E9104" s="194"/>
      <c r="F9104" s="196"/>
      <c r="G9104" s="196"/>
      <c r="H9104" s="196"/>
      <c r="I9104" s="464"/>
    </row>
    <row r="9105" spans="3:9" ht="15" customHeight="1">
      <c r="C9105" s="700" t="s">
        <v>674</v>
      </c>
      <c r="D9105" s="195" t="s">
        <v>2262</v>
      </c>
      <c r="E9105" s="195"/>
      <c r="F9105" s="200" t="s">
        <v>193</v>
      </c>
      <c r="G9105" s="326">
        <v>3.5</v>
      </c>
      <c r="H9105" s="202">
        <v>1</v>
      </c>
      <c r="I9105" s="203">
        <f t="shared" ref="I9105:I9108" si="156">G9105*H9105</f>
        <v>3.5</v>
      </c>
    </row>
    <row r="9106" spans="3:9" ht="15" customHeight="1">
      <c r="C9106" s="700" t="s">
        <v>676</v>
      </c>
      <c r="D9106" s="195" t="s">
        <v>1382</v>
      </c>
      <c r="E9106" s="195"/>
      <c r="F9106" s="200" t="s">
        <v>120</v>
      </c>
      <c r="G9106" s="326">
        <v>1.704</v>
      </c>
      <c r="H9106" s="202">
        <v>1</v>
      </c>
      <c r="I9106" s="203">
        <f t="shared" si="156"/>
        <v>1.704</v>
      </c>
    </row>
    <row r="9107" spans="3:9" ht="15" customHeight="1">
      <c r="C9107" s="700" t="s">
        <v>679</v>
      </c>
      <c r="D9107" s="195" t="s">
        <v>267</v>
      </c>
      <c r="E9107" s="195"/>
      <c r="F9107" s="200" t="s">
        <v>120</v>
      </c>
      <c r="G9107" s="326">
        <v>0.188</v>
      </c>
      <c r="H9107" s="202">
        <v>1</v>
      </c>
      <c r="I9107" s="203">
        <f t="shared" si="156"/>
        <v>0.188</v>
      </c>
    </row>
    <row r="9108" spans="3:9" ht="15" customHeight="1">
      <c r="C9108" s="700" t="s">
        <v>680</v>
      </c>
      <c r="D9108" s="213" t="s">
        <v>1405</v>
      </c>
      <c r="E9108" s="213"/>
      <c r="F9108" s="200" t="s">
        <v>79</v>
      </c>
      <c r="G9108" s="326">
        <v>3.0000000000000001E-3</v>
      </c>
      <c r="H9108" s="202">
        <v>1</v>
      </c>
      <c r="I9108" s="203">
        <f t="shared" si="156"/>
        <v>3.0000000000000001E-3</v>
      </c>
    </row>
    <row r="9109" spans="3:9" ht="15" customHeight="1">
      <c r="C9109" s="204" t="s">
        <v>85</v>
      </c>
      <c r="D9109" s="215"/>
      <c r="E9109" s="215"/>
      <c r="F9109" s="216"/>
      <c r="G9109" s="216"/>
      <c r="H9109" s="466"/>
      <c r="I9109" s="208">
        <f>SUM(I9105:I9108)</f>
        <v>5.3949999999999996</v>
      </c>
    </row>
    <row r="9110" spans="3:9" ht="15" customHeight="1">
      <c r="C9110" s="676" t="s">
        <v>86</v>
      </c>
      <c r="D9110" s="194" t="s">
        <v>87</v>
      </c>
      <c r="E9110" s="194"/>
      <c r="F9110" s="196"/>
      <c r="G9110" s="196"/>
      <c r="H9110" s="196"/>
      <c r="I9110" s="464"/>
    </row>
    <row r="9111" spans="3:9" ht="15" customHeight="1">
      <c r="C9111" s="204" t="s">
        <v>88</v>
      </c>
      <c r="D9111" s="215"/>
      <c r="E9111" s="215"/>
      <c r="F9111" s="216"/>
      <c r="G9111" s="216"/>
      <c r="H9111" s="466"/>
      <c r="I9111" s="467">
        <v>0</v>
      </c>
    </row>
    <row r="9112" spans="3:9" ht="15" customHeight="1">
      <c r="C9112" s="220" t="s">
        <v>89</v>
      </c>
      <c r="D9112" s="221" t="s">
        <v>90</v>
      </c>
      <c r="E9112" s="682"/>
      <c r="F9112" s="222"/>
      <c r="G9112" s="222"/>
      <c r="H9112" s="776"/>
      <c r="I9112" s="777">
        <f>I9111+I9109+I9103</f>
        <v>17640.794999999998</v>
      </c>
    </row>
    <row r="9113" spans="3:9" ht="15" customHeight="1">
      <c r="C9113" s="227" t="s">
        <v>91</v>
      </c>
      <c r="D9113" s="228" t="s">
        <v>977</v>
      </c>
      <c r="E9113" s="684"/>
      <c r="F9113" s="229"/>
      <c r="G9113" s="313"/>
      <c r="H9113" s="226">
        <f>$M$3</f>
        <v>0.1</v>
      </c>
      <c r="I9113" s="224">
        <f>I9112*H9113</f>
        <v>1764.0794999999998</v>
      </c>
    </row>
    <row r="9114" spans="3:9" ht="15" customHeight="1">
      <c r="C9114" s="316" t="s">
        <v>93</v>
      </c>
      <c r="D9114" s="317" t="s">
        <v>94</v>
      </c>
      <c r="E9114" s="323"/>
      <c r="F9114" s="244"/>
      <c r="G9114" s="244"/>
      <c r="H9114" s="399"/>
      <c r="I9114" s="303">
        <f>SUM(I9112:I9113)</f>
        <v>19404.874499999998</v>
      </c>
    </row>
    <row r="9115" spans="3:9" ht="15" customHeight="1">
      <c r="C9115" s="942"/>
      <c r="D9115" s="581"/>
      <c r="E9115" s="581"/>
      <c r="F9115" s="581"/>
      <c r="G9115" s="581"/>
      <c r="H9115" s="581"/>
      <c r="I9115" s="582"/>
    </row>
    <row r="9116" spans="3:9" ht="15" customHeight="1">
      <c r="C9116" s="1089" t="s">
        <v>2263</v>
      </c>
      <c r="D9116" s="1326" t="s">
        <v>2264</v>
      </c>
      <c r="E9116" s="1327"/>
      <c r="F9116" s="1327"/>
      <c r="G9116" s="1327"/>
      <c r="H9116" s="1328"/>
      <c r="I9116" s="188">
        <f>ROUNDDOWN(I9134,-2)</f>
        <v>20600</v>
      </c>
    </row>
    <row r="9117" spans="3:9" ht="15" customHeight="1">
      <c r="C9117" s="189" t="s">
        <v>65</v>
      </c>
      <c r="D9117" s="190" t="s">
        <v>66</v>
      </c>
      <c r="E9117" s="190"/>
      <c r="F9117" s="190" t="s">
        <v>669</v>
      </c>
      <c r="G9117" s="190" t="s">
        <v>67</v>
      </c>
      <c r="H9117" s="190" t="s">
        <v>670</v>
      </c>
      <c r="I9117" s="482" t="s">
        <v>671</v>
      </c>
    </row>
    <row r="9118" spans="3:9" ht="15" customHeight="1">
      <c r="C9118" s="193" t="s">
        <v>69</v>
      </c>
      <c r="D9118" s="194" t="s">
        <v>672</v>
      </c>
      <c r="E9118" s="194"/>
      <c r="F9118" s="717"/>
      <c r="G9118" s="717"/>
      <c r="H9118" s="717"/>
      <c r="I9118" s="591"/>
    </row>
    <row r="9119" spans="3:9" ht="15" customHeight="1">
      <c r="C9119" s="199">
        <v>1</v>
      </c>
      <c r="D9119" s="195" t="s">
        <v>8</v>
      </c>
      <c r="E9119" s="195"/>
      <c r="F9119" s="200" t="s">
        <v>10</v>
      </c>
      <c r="G9119" s="618">
        <v>6.6699999999999995E-2</v>
      </c>
      <c r="H9119" s="62">
        <v>176000</v>
      </c>
      <c r="I9119" s="203">
        <f>G9119*H9119</f>
        <v>11739.199999999999</v>
      </c>
    </row>
    <row r="9120" spans="3:9" ht="15" customHeight="1">
      <c r="C9120" s="199">
        <v>2</v>
      </c>
      <c r="D9120" s="195" t="s">
        <v>106</v>
      </c>
      <c r="E9120" s="195"/>
      <c r="F9120" s="200" t="s">
        <v>10</v>
      </c>
      <c r="G9120" s="618">
        <v>3.3300000000000003E-2</v>
      </c>
      <c r="H9120" s="62">
        <v>186000</v>
      </c>
      <c r="I9120" s="203">
        <f t="shared" ref="I9120:I9122" si="157">G9120*H9120</f>
        <v>6193.8</v>
      </c>
    </row>
    <row r="9121" spans="3:9" ht="15" customHeight="1">
      <c r="C9121" s="199">
        <v>3</v>
      </c>
      <c r="D9121" s="195" t="s">
        <v>119</v>
      </c>
      <c r="E9121" s="195"/>
      <c r="F9121" s="200" t="s">
        <v>10</v>
      </c>
      <c r="G9121" s="618">
        <v>3.3E-3</v>
      </c>
      <c r="H9121" s="62">
        <v>196000</v>
      </c>
      <c r="I9121" s="203">
        <f t="shared" si="157"/>
        <v>646.79999999999995</v>
      </c>
    </row>
    <row r="9122" spans="3:9" ht="15" customHeight="1">
      <c r="C9122" s="199">
        <v>4</v>
      </c>
      <c r="D9122" s="195" t="s">
        <v>31</v>
      </c>
      <c r="E9122" s="195"/>
      <c r="F9122" s="200" t="s">
        <v>10</v>
      </c>
      <c r="G9122" s="618">
        <v>1.1000000000000001E-3</v>
      </c>
      <c r="H9122" s="62">
        <v>206000</v>
      </c>
      <c r="I9122" s="203">
        <f t="shared" si="157"/>
        <v>226.60000000000002</v>
      </c>
    </row>
    <row r="9123" spans="3:9" ht="15" customHeight="1">
      <c r="C9123" s="204" t="s">
        <v>708</v>
      </c>
      <c r="D9123" s="215"/>
      <c r="E9123" s="215"/>
      <c r="F9123" s="216"/>
      <c r="G9123" s="653"/>
      <c r="H9123" s="654"/>
      <c r="I9123" s="208">
        <f>SUM(I9119:I9122)</f>
        <v>18806.399999999998</v>
      </c>
    </row>
    <row r="9124" spans="3:9" ht="15" customHeight="1">
      <c r="C9124" s="193" t="s">
        <v>72</v>
      </c>
      <c r="D9124" s="194" t="s">
        <v>73</v>
      </c>
      <c r="E9124" s="194"/>
      <c r="F9124" s="196"/>
      <c r="G9124" s="196"/>
      <c r="H9124" s="196"/>
      <c r="I9124" s="464"/>
    </row>
    <row r="9125" spans="3:9" ht="15" customHeight="1">
      <c r="C9125" s="700" t="s">
        <v>674</v>
      </c>
      <c r="D9125" s="195" t="s">
        <v>2265</v>
      </c>
      <c r="E9125" s="195"/>
      <c r="F9125" s="200" t="s">
        <v>193</v>
      </c>
      <c r="G9125" s="618">
        <v>2.625</v>
      </c>
      <c r="H9125" s="202">
        <v>1</v>
      </c>
      <c r="I9125" s="203">
        <f>G9125*H9125</f>
        <v>2.625</v>
      </c>
    </row>
    <row r="9126" spans="3:9" ht="15" customHeight="1">
      <c r="C9126" s="700" t="s">
        <v>676</v>
      </c>
      <c r="D9126" s="195" t="s">
        <v>1382</v>
      </c>
      <c r="E9126" s="195"/>
      <c r="F9126" s="200" t="s">
        <v>120</v>
      </c>
      <c r="G9126" s="618">
        <v>1.704</v>
      </c>
      <c r="H9126" s="202">
        <v>1</v>
      </c>
      <c r="I9126" s="203">
        <f t="shared" ref="I9126:I9128" si="158">G9126*H9126</f>
        <v>1.704</v>
      </c>
    </row>
    <row r="9127" spans="3:9" ht="15" customHeight="1">
      <c r="C9127" s="700" t="s">
        <v>679</v>
      </c>
      <c r="D9127" s="195" t="s">
        <v>267</v>
      </c>
      <c r="E9127" s="195"/>
      <c r="F9127" s="200" t="s">
        <v>120</v>
      </c>
      <c r="G9127" s="618">
        <v>0.188</v>
      </c>
      <c r="H9127" s="202">
        <v>1</v>
      </c>
      <c r="I9127" s="203">
        <f t="shared" si="158"/>
        <v>0.188</v>
      </c>
    </row>
    <row r="9128" spans="3:9" ht="15" customHeight="1">
      <c r="C9128" s="700" t="s">
        <v>680</v>
      </c>
      <c r="D9128" s="213" t="s">
        <v>1405</v>
      </c>
      <c r="E9128" s="213"/>
      <c r="F9128" s="200" t="s">
        <v>79</v>
      </c>
      <c r="G9128" s="618">
        <v>3.0000000000000001E-3</v>
      </c>
      <c r="H9128" s="202">
        <v>1</v>
      </c>
      <c r="I9128" s="203">
        <f t="shared" si="158"/>
        <v>3.0000000000000001E-3</v>
      </c>
    </row>
    <row r="9129" spans="3:9" ht="15" customHeight="1">
      <c r="C9129" s="204" t="s">
        <v>85</v>
      </c>
      <c r="D9129" s="215"/>
      <c r="E9129" s="215"/>
      <c r="F9129" s="216"/>
      <c r="G9129" s="216"/>
      <c r="H9129" s="466"/>
      <c r="I9129" s="208">
        <f>SUM(I9125:I9128)</f>
        <v>4.5199999999999996</v>
      </c>
    </row>
    <row r="9130" spans="3:9" ht="15" customHeight="1">
      <c r="C9130" s="193" t="s">
        <v>86</v>
      </c>
      <c r="D9130" s="194" t="s">
        <v>87</v>
      </c>
      <c r="E9130" s="194"/>
      <c r="F9130" s="196"/>
      <c r="G9130" s="196"/>
      <c r="H9130" s="196"/>
      <c r="I9130" s="464"/>
    </row>
    <row r="9131" spans="3:9" ht="15" customHeight="1">
      <c r="C9131" s="204" t="s">
        <v>88</v>
      </c>
      <c r="D9131" s="215"/>
      <c r="E9131" s="215"/>
      <c r="F9131" s="216"/>
      <c r="G9131" s="216"/>
      <c r="H9131" s="466"/>
      <c r="I9131" s="467">
        <v>0</v>
      </c>
    </row>
    <row r="9132" spans="3:9" ht="15" customHeight="1">
      <c r="C9132" s="220" t="s">
        <v>89</v>
      </c>
      <c r="D9132" s="221" t="s">
        <v>90</v>
      </c>
      <c r="E9132" s="682"/>
      <c r="F9132" s="222"/>
      <c r="G9132" s="222"/>
      <c r="H9132" s="776"/>
      <c r="I9132" s="777">
        <f>I9131+I9129+I9123</f>
        <v>18810.919999999998</v>
      </c>
    </row>
    <row r="9133" spans="3:9" ht="15" customHeight="1">
      <c r="C9133" s="227" t="s">
        <v>91</v>
      </c>
      <c r="D9133" s="228" t="s">
        <v>977</v>
      </c>
      <c r="E9133" s="684"/>
      <c r="F9133" s="229"/>
      <c r="G9133" s="313"/>
      <c r="H9133" s="226">
        <f>$M$3</f>
        <v>0.1</v>
      </c>
      <c r="I9133" s="224">
        <f>I9132*H9133</f>
        <v>1881.0919999999999</v>
      </c>
    </row>
    <row r="9134" spans="3:9" ht="15" customHeight="1">
      <c r="C9134" s="316" t="s">
        <v>93</v>
      </c>
      <c r="D9134" s="317" t="s">
        <v>94</v>
      </c>
      <c r="E9134" s="323"/>
      <c r="F9134" s="244"/>
      <c r="G9134" s="244"/>
      <c r="H9134" s="399"/>
      <c r="I9134" s="303">
        <f>SUM(I9132:I9133)</f>
        <v>20692.011999999999</v>
      </c>
    </row>
    <row r="9135" spans="3:9" ht="15" customHeight="1">
      <c r="C9135" s="942"/>
      <c r="D9135" s="581"/>
      <c r="E9135" s="581"/>
      <c r="F9135" s="581"/>
      <c r="G9135" s="581"/>
      <c r="H9135" s="581"/>
      <c r="I9135" s="582"/>
    </row>
    <row r="9136" spans="3:9" ht="15" customHeight="1">
      <c r="C9136" s="553" t="s">
        <v>2266</v>
      </c>
      <c r="D9136" s="580" t="s">
        <v>2267</v>
      </c>
      <c r="E9136" s="580"/>
      <c r="F9136" s="581"/>
      <c r="G9136" s="581"/>
      <c r="H9136" s="581"/>
      <c r="I9136" s="582"/>
    </row>
    <row r="9137" spans="3:9" ht="15" customHeight="1">
      <c r="C9137" s="1089" t="s">
        <v>2268</v>
      </c>
      <c r="D9137" s="1326" t="s">
        <v>2269</v>
      </c>
      <c r="E9137" s="1327"/>
      <c r="F9137" s="1327"/>
      <c r="G9137" s="1327"/>
      <c r="H9137" s="1328"/>
      <c r="I9137" s="188">
        <f>ROUNDDOWN(I9155,-2)</f>
        <v>44300</v>
      </c>
    </row>
    <row r="9138" spans="3:9" ht="15" customHeight="1">
      <c r="C9138" s="189" t="s">
        <v>65</v>
      </c>
      <c r="D9138" s="190" t="s">
        <v>66</v>
      </c>
      <c r="E9138" s="190"/>
      <c r="F9138" s="190" t="s">
        <v>669</v>
      </c>
      <c r="G9138" s="190" t="s">
        <v>67</v>
      </c>
      <c r="H9138" s="190" t="s">
        <v>670</v>
      </c>
      <c r="I9138" s="482" t="s">
        <v>671</v>
      </c>
    </row>
    <row r="9139" spans="3:9" ht="15" customHeight="1">
      <c r="C9139" s="193" t="s">
        <v>69</v>
      </c>
      <c r="D9139" s="194" t="s">
        <v>672</v>
      </c>
      <c r="E9139" s="194"/>
      <c r="F9139" s="717"/>
      <c r="G9139" s="717"/>
      <c r="H9139" s="717"/>
      <c r="I9139" s="591"/>
    </row>
    <row r="9140" spans="3:9" ht="15" customHeight="1">
      <c r="C9140" s="199">
        <v>1</v>
      </c>
      <c r="D9140" s="195" t="s">
        <v>8</v>
      </c>
      <c r="E9140" s="195"/>
      <c r="F9140" s="200" t="s">
        <v>10</v>
      </c>
      <c r="G9140" s="618">
        <v>0.1429</v>
      </c>
      <c r="H9140" s="62">
        <v>176000</v>
      </c>
      <c r="I9140" s="203">
        <f t="shared" ref="I9140:I9143" si="159">G9140*H9140</f>
        <v>25150.400000000001</v>
      </c>
    </row>
    <row r="9141" spans="3:9" ht="15" customHeight="1">
      <c r="C9141" s="199">
        <v>2</v>
      </c>
      <c r="D9141" s="195" t="s">
        <v>106</v>
      </c>
      <c r="E9141" s="195"/>
      <c r="F9141" s="200" t="s">
        <v>10</v>
      </c>
      <c r="G9141" s="618">
        <v>7.1400000000000005E-2</v>
      </c>
      <c r="H9141" s="62">
        <v>186000</v>
      </c>
      <c r="I9141" s="203">
        <f t="shared" si="159"/>
        <v>13280.400000000001</v>
      </c>
    </row>
    <row r="9142" spans="3:9" ht="15" customHeight="1">
      <c r="C9142" s="199">
        <v>3</v>
      </c>
      <c r="D9142" s="195" t="s">
        <v>119</v>
      </c>
      <c r="E9142" s="195"/>
      <c r="F9142" s="200" t="s">
        <v>10</v>
      </c>
      <c r="G9142" s="618">
        <v>7.1000000000000004E-3</v>
      </c>
      <c r="H9142" s="62">
        <v>196000</v>
      </c>
      <c r="I9142" s="203">
        <f t="shared" si="159"/>
        <v>1391.6000000000001</v>
      </c>
    </row>
    <row r="9143" spans="3:9" ht="15" customHeight="1">
      <c r="C9143" s="199">
        <v>4</v>
      </c>
      <c r="D9143" s="195" t="s">
        <v>31</v>
      </c>
      <c r="E9143" s="195"/>
      <c r="F9143" s="200" t="s">
        <v>10</v>
      </c>
      <c r="G9143" s="618">
        <v>2.3999999999999998E-3</v>
      </c>
      <c r="H9143" s="62">
        <v>206000</v>
      </c>
      <c r="I9143" s="203">
        <f t="shared" si="159"/>
        <v>494.4</v>
      </c>
    </row>
    <row r="9144" spans="3:9" ht="15" customHeight="1">
      <c r="C9144" s="204" t="s">
        <v>708</v>
      </c>
      <c r="D9144" s="215"/>
      <c r="E9144" s="215"/>
      <c r="F9144" s="216"/>
      <c r="G9144" s="653"/>
      <c r="H9144" s="654"/>
      <c r="I9144" s="208">
        <f>SUM(I9140:I9143)</f>
        <v>40316.800000000003</v>
      </c>
    </row>
    <row r="9145" spans="3:9" ht="15" customHeight="1">
      <c r="C9145" s="193" t="s">
        <v>72</v>
      </c>
      <c r="D9145" s="194" t="s">
        <v>73</v>
      </c>
      <c r="E9145" s="194"/>
      <c r="F9145" s="196"/>
      <c r="G9145" s="196"/>
      <c r="H9145" s="196"/>
      <c r="I9145" s="464"/>
    </row>
    <row r="9146" spans="3:9" ht="15" customHeight="1">
      <c r="C9146" s="700" t="s">
        <v>674</v>
      </c>
      <c r="D9146" s="195" t="s">
        <v>2270</v>
      </c>
      <c r="E9146" s="195"/>
      <c r="F9146" s="200" t="s">
        <v>193</v>
      </c>
      <c r="G9146" s="618">
        <v>11.667</v>
      </c>
      <c r="H9146" s="202">
        <v>1</v>
      </c>
      <c r="I9146" s="203">
        <f t="shared" ref="I9146:I9149" si="160">G9146*H9146</f>
        <v>11.667</v>
      </c>
    </row>
    <row r="9147" spans="3:9" ht="15" customHeight="1">
      <c r="C9147" s="700" t="s">
        <v>676</v>
      </c>
      <c r="D9147" s="195" t="s">
        <v>1382</v>
      </c>
      <c r="E9147" s="195"/>
      <c r="F9147" s="200" t="s">
        <v>120</v>
      </c>
      <c r="G9147" s="618">
        <v>13.632</v>
      </c>
      <c r="H9147" s="202">
        <v>1</v>
      </c>
      <c r="I9147" s="203">
        <f t="shared" si="160"/>
        <v>13.632</v>
      </c>
    </row>
    <row r="9148" spans="3:9" ht="15" customHeight="1">
      <c r="C9148" s="700" t="s">
        <v>679</v>
      </c>
      <c r="D9148" s="195" t="s">
        <v>267</v>
      </c>
      <c r="E9148" s="195"/>
      <c r="F9148" s="200" t="s">
        <v>120</v>
      </c>
      <c r="G9148" s="326">
        <v>1.5</v>
      </c>
      <c r="H9148" s="202">
        <v>1</v>
      </c>
      <c r="I9148" s="203">
        <f t="shared" si="160"/>
        <v>1.5</v>
      </c>
    </row>
    <row r="9149" spans="3:9" ht="15" customHeight="1">
      <c r="C9149" s="700" t="s">
        <v>680</v>
      </c>
      <c r="D9149" s="213" t="s">
        <v>1405</v>
      </c>
      <c r="E9149" s="213"/>
      <c r="F9149" s="200" t="s">
        <v>79</v>
      </c>
      <c r="G9149" s="326">
        <v>2.7E-2</v>
      </c>
      <c r="H9149" s="202">
        <v>1</v>
      </c>
      <c r="I9149" s="203">
        <f t="shared" si="160"/>
        <v>2.7E-2</v>
      </c>
    </row>
    <row r="9150" spans="3:9" ht="15" customHeight="1">
      <c r="C9150" s="204" t="s">
        <v>85</v>
      </c>
      <c r="D9150" s="215"/>
      <c r="E9150" s="215"/>
      <c r="F9150" s="216"/>
      <c r="G9150" s="216"/>
      <c r="H9150" s="466"/>
      <c r="I9150" s="208">
        <f>SUM(I9146:I9149)</f>
        <v>26.826000000000001</v>
      </c>
    </row>
    <row r="9151" spans="3:9" ht="15" customHeight="1">
      <c r="C9151" s="193" t="s">
        <v>86</v>
      </c>
      <c r="D9151" s="194" t="s">
        <v>87</v>
      </c>
      <c r="E9151" s="194"/>
      <c r="F9151" s="196"/>
      <c r="G9151" s="196"/>
      <c r="H9151" s="196"/>
      <c r="I9151" s="464"/>
    </row>
    <row r="9152" spans="3:9" ht="15" customHeight="1">
      <c r="C9152" s="204" t="s">
        <v>88</v>
      </c>
      <c r="D9152" s="215"/>
      <c r="E9152" s="215"/>
      <c r="F9152" s="216"/>
      <c r="G9152" s="216"/>
      <c r="H9152" s="466"/>
      <c r="I9152" s="467">
        <v>0</v>
      </c>
    </row>
    <row r="9153" spans="3:9" ht="15" customHeight="1">
      <c r="C9153" s="220" t="s">
        <v>89</v>
      </c>
      <c r="D9153" s="221" t="s">
        <v>90</v>
      </c>
      <c r="E9153" s="682"/>
      <c r="F9153" s="222"/>
      <c r="G9153" s="222"/>
      <c r="H9153" s="776"/>
      <c r="I9153" s="777">
        <f>I9152+I9150+I9144</f>
        <v>40343.626000000004</v>
      </c>
    </row>
    <row r="9154" spans="3:9" ht="15" customHeight="1">
      <c r="C9154" s="227" t="s">
        <v>91</v>
      </c>
      <c r="D9154" s="228" t="s">
        <v>977</v>
      </c>
      <c r="E9154" s="684"/>
      <c r="F9154" s="229"/>
      <c r="G9154" s="313"/>
      <c r="H9154" s="226">
        <f>$M$3</f>
        <v>0.1</v>
      </c>
      <c r="I9154" s="224">
        <f>I9153*H9154</f>
        <v>4034.3626000000004</v>
      </c>
    </row>
    <row r="9155" spans="3:9" ht="15" customHeight="1">
      <c r="C9155" s="316" t="s">
        <v>93</v>
      </c>
      <c r="D9155" s="317" t="s">
        <v>94</v>
      </c>
      <c r="E9155" s="323"/>
      <c r="F9155" s="244"/>
      <c r="G9155" s="244"/>
      <c r="H9155" s="399"/>
      <c r="I9155" s="303">
        <f>SUM(I9153:I9154)</f>
        <v>44377.988600000004</v>
      </c>
    </row>
    <row r="9156" spans="3:9" ht="15" customHeight="1">
      <c r="C9156" s="942"/>
      <c r="D9156" s="581"/>
      <c r="E9156" s="581"/>
      <c r="F9156" s="581"/>
      <c r="G9156" s="581"/>
      <c r="H9156" s="581"/>
      <c r="I9156" s="582"/>
    </row>
    <row r="9157" spans="3:9" ht="15" customHeight="1">
      <c r="C9157" s="1089" t="s">
        <v>2271</v>
      </c>
      <c r="D9157" s="1326" t="s">
        <v>2272</v>
      </c>
      <c r="E9157" s="1327"/>
      <c r="F9157" s="1327"/>
      <c r="G9157" s="1327"/>
      <c r="H9157" s="1328"/>
      <c r="I9157" s="188">
        <f>ROUNDDOWN(I9175,-2)</f>
        <v>47700</v>
      </c>
    </row>
    <row r="9158" spans="3:9" ht="15" customHeight="1">
      <c r="C9158" s="189" t="s">
        <v>65</v>
      </c>
      <c r="D9158" s="190" t="s">
        <v>66</v>
      </c>
      <c r="E9158" s="190"/>
      <c r="F9158" s="190" t="s">
        <v>669</v>
      </c>
      <c r="G9158" s="190" t="s">
        <v>67</v>
      </c>
      <c r="H9158" s="190" t="s">
        <v>670</v>
      </c>
      <c r="I9158" s="482" t="s">
        <v>671</v>
      </c>
    </row>
    <row r="9159" spans="3:9" ht="15" customHeight="1">
      <c r="C9159" s="193" t="s">
        <v>69</v>
      </c>
      <c r="D9159" s="194" t="s">
        <v>672</v>
      </c>
      <c r="E9159" s="194"/>
      <c r="F9159" s="717"/>
      <c r="G9159" s="717"/>
      <c r="H9159" s="717"/>
      <c r="I9159" s="591"/>
    </row>
    <row r="9160" spans="3:9" ht="15" customHeight="1">
      <c r="C9160" s="199">
        <v>1</v>
      </c>
      <c r="D9160" s="195" t="s">
        <v>8</v>
      </c>
      <c r="E9160" s="195"/>
      <c r="F9160" s="200" t="s">
        <v>10</v>
      </c>
      <c r="G9160" s="201">
        <v>0.15379999999999999</v>
      </c>
      <c r="H9160" s="62">
        <v>176000</v>
      </c>
      <c r="I9160" s="203">
        <f t="shared" ref="I9160:I9163" si="161">G9160*H9160</f>
        <v>27068.799999999999</v>
      </c>
    </row>
    <row r="9161" spans="3:9" ht="15" customHeight="1">
      <c r="C9161" s="199">
        <v>2</v>
      </c>
      <c r="D9161" s="195" t="s">
        <v>106</v>
      </c>
      <c r="E9161" s="195"/>
      <c r="F9161" s="200" t="s">
        <v>10</v>
      </c>
      <c r="G9161" s="201">
        <v>7.6899999999999996E-2</v>
      </c>
      <c r="H9161" s="62">
        <v>186000</v>
      </c>
      <c r="I9161" s="203">
        <f t="shared" si="161"/>
        <v>14303.4</v>
      </c>
    </row>
    <row r="9162" spans="3:9" ht="15" customHeight="1">
      <c r="C9162" s="199">
        <v>3</v>
      </c>
      <c r="D9162" s="195" t="s">
        <v>119</v>
      </c>
      <c r="E9162" s="195"/>
      <c r="F9162" s="200" t="s">
        <v>10</v>
      </c>
      <c r="G9162" s="201">
        <v>7.7000000000000002E-3</v>
      </c>
      <c r="H9162" s="62">
        <v>196000</v>
      </c>
      <c r="I9162" s="203">
        <f t="shared" si="161"/>
        <v>1509.2</v>
      </c>
    </row>
    <row r="9163" spans="3:9" ht="15" customHeight="1">
      <c r="C9163" s="199">
        <v>4</v>
      </c>
      <c r="D9163" s="195" t="s">
        <v>31</v>
      </c>
      <c r="E9163" s="195"/>
      <c r="F9163" s="200" t="s">
        <v>10</v>
      </c>
      <c r="G9163" s="201">
        <v>2.5999999999999999E-3</v>
      </c>
      <c r="H9163" s="62">
        <v>206000</v>
      </c>
      <c r="I9163" s="203">
        <f t="shared" si="161"/>
        <v>535.6</v>
      </c>
    </row>
    <row r="9164" spans="3:9" ht="15" customHeight="1">
      <c r="C9164" s="204" t="s">
        <v>708</v>
      </c>
      <c r="D9164" s="215"/>
      <c r="E9164" s="215"/>
      <c r="F9164" s="216"/>
      <c r="G9164" s="653"/>
      <c r="H9164" s="654"/>
      <c r="I9164" s="208">
        <f>SUM(I9160:I9163)</f>
        <v>43416.999999999993</v>
      </c>
    </row>
    <row r="9165" spans="3:9" ht="15" customHeight="1">
      <c r="C9165" s="193" t="s">
        <v>72</v>
      </c>
      <c r="D9165" s="194" t="s">
        <v>73</v>
      </c>
      <c r="E9165" s="194"/>
      <c r="F9165" s="196"/>
      <c r="G9165" s="196"/>
      <c r="H9165" s="196"/>
      <c r="I9165" s="464"/>
    </row>
    <row r="9166" spans="3:9" ht="15" customHeight="1">
      <c r="C9166" s="700" t="s">
        <v>674</v>
      </c>
      <c r="D9166" s="195" t="s">
        <v>2273</v>
      </c>
      <c r="E9166" s="195"/>
      <c r="F9166" s="200" t="s">
        <v>193</v>
      </c>
      <c r="G9166" s="618">
        <v>6.5629999999999997</v>
      </c>
      <c r="H9166" s="202">
        <v>1</v>
      </c>
      <c r="I9166" s="203">
        <f>G9166*H9166</f>
        <v>6.5629999999999997</v>
      </c>
    </row>
    <row r="9167" spans="3:9" ht="15" customHeight="1">
      <c r="C9167" s="700" t="s">
        <v>676</v>
      </c>
      <c r="D9167" s="195" t="s">
        <v>1382</v>
      </c>
      <c r="E9167" s="195"/>
      <c r="F9167" s="200" t="s">
        <v>120</v>
      </c>
      <c r="G9167" s="618">
        <v>13.632</v>
      </c>
      <c r="H9167" s="202">
        <v>1</v>
      </c>
      <c r="I9167" s="203">
        <f t="shared" ref="I9167:I9169" si="162">G9167*H9167</f>
        <v>13.632</v>
      </c>
    </row>
    <row r="9168" spans="3:9" ht="15" customHeight="1">
      <c r="C9168" s="700" t="s">
        <v>679</v>
      </c>
      <c r="D9168" s="195" t="s">
        <v>267</v>
      </c>
      <c r="E9168" s="195"/>
      <c r="F9168" s="200" t="s">
        <v>120</v>
      </c>
      <c r="G9168" s="326">
        <v>1.5</v>
      </c>
      <c r="H9168" s="202">
        <v>1</v>
      </c>
      <c r="I9168" s="203">
        <f t="shared" si="162"/>
        <v>1.5</v>
      </c>
    </row>
    <row r="9169" spans="3:9" ht="15" customHeight="1">
      <c r="C9169" s="700" t="s">
        <v>680</v>
      </c>
      <c r="D9169" s="213" t="s">
        <v>1405</v>
      </c>
      <c r="E9169" s="213"/>
      <c r="F9169" s="200" t="s">
        <v>79</v>
      </c>
      <c r="G9169" s="326">
        <v>2.7E-2</v>
      </c>
      <c r="H9169" s="202">
        <v>1</v>
      </c>
      <c r="I9169" s="203">
        <f t="shared" si="162"/>
        <v>2.7E-2</v>
      </c>
    </row>
    <row r="9170" spans="3:9" ht="15" customHeight="1">
      <c r="C9170" s="204" t="s">
        <v>85</v>
      </c>
      <c r="D9170" s="215"/>
      <c r="E9170" s="215"/>
      <c r="F9170" s="216"/>
      <c r="G9170" s="216"/>
      <c r="H9170" s="466"/>
      <c r="I9170" s="208">
        <f>SUM(I9166:I9169)</f>
        <v>21.722000000000001</v>
      </c>
    </row>
    <row r="9171" spans="3:9" ht="15" customHeight="1">
      <c r="C9171" s="193" t="s">
        <v>86</v>
      </c>
      <c r="D9171" s="194" t="s">
        <v>87</v>
      </c>
      <c r="E9171" s="194"/>
      <c r="F9171" s="196"/>
      <c r="G9171" s="196"/>
      <c r="H9171" s="196"/>
      <c r="I9171" s="464"/>
    </row>
    <row r="9172" spans="3:9" ht="15" customHeight="1">
      <c r="C9172" s="204" t="s">
        <v>88</v>
      </c>
      <c r="D9172" s="215"/>
      <c r="E9172" s="215"/>
      <c r="F9172" s="216"/>
      <c r="G9172" s="216"/>
      <c r="H9172" s="466"/>
      <c r="I9172" s="467">
        <v>0</v>
      </c>
    </row>
    <row r="9173" spans="3:9" ht="15" customHeight="1">
      <c r="C9173" s="220" t="s">
        <v>89</v>
      </c>
      <c r="D9173" s="221" t="s">
        <v>90</v>
      </c>
      <c r="E9173" s="682"/>
      <c r="F9173" s="222"/>
      <c r="G9173" s="222"/>
      <c r="H9173" s="776"/>
      <c r="I9173" s="777">
        <f>I9172+I9170+I9164</f>
        <v>43438.721999999994</v>
      </c>
    </row>
    <row r="9174" spans="3:9" ht="15" customHeight="1">
      <c r="C9174" s="220" t="s">
        <v>91</v>
      </c>
      <c r="D9174" s="228" t="s">
        <v>977</v>
      </c>
      <c r="E9174" s="684"/>
      <c r="F9174" s="229"/>
      <c r="G9174" s="313"/>
      <c r="H9174" s="226">
        <f>$M$3</f>
        <v>0.1</v>
      </c>
      <c r="I9174" s="224">
        <f>I9173*H9174</f>
        <v>4343.8721999999998</v>
      </c>
    </row>
    <row r="9175" spans="3:9" ht="15" customHeight="1">
      <c r="C9175" s="512" t="s">
        <v>93</v>
      </c>
      <c r="D9175" s="513" t="s">
        <v>94</v>
      </c>
      <c r="E9175" s="323"/>
      <c r="F9175" s="244"/>
      <c r="G9175" s="244"/>
      <c r="H9175" s="399"/>
      <c r="I9175" s="303">
        <f>SUM(I9173:I9174)</f>
        <v>47782.594199999992</v>
      </c>
    </row>
    <row r="9176" spans="3:9" ht="15" customHeight="1">
      <c r="C9176" s="1145"/>
      <c r="D9176" s="244"/>
      <c r="E9176" s="581"/>
      <c r="F9176" s="581"/>
      <c r="G9176" s="581"/>
      <c r="H9176" s="581"/>
      <c r="I9176" s="582"/>
    </row>
    <row r="9177" spans="3:9" ht="15" customHeight="1">
      <c r="C9177" s="1089" t="s">
        <v>2274</v>
      </c>
      <c r="D9177" s="1335" t="s">
        <v>2275</v>
      </c>
      <c r="E9177" s="1336"/>
      <c r="F9177" s="1336"/>
      <c r="G9177" s="1336"/>
      <c r="H9177" s="1337"/>
      <c r="I9177" s="188">
        <f>ROUNDDOWN(I9195,-2)</f>
        <v>410200</v>
      </c>
    </row>
    <row r="9178" spans="3:9" ht="15" customHeight="1">
      <c r="C9178" s="189" t="s">
        <v>65</v>
      </c>
      <c r="D9178" s="190" t="s">
        <v>66</v>
      </c>
      <c r="E9178" s="190"/>
      <c r="F9178" s="190" t="s">
        <v>669</v>
      </c>
      <c r="G9178" s="190" t="s">
        <v>67</v>
      </c>
      <c r="H9178" s="190" t="s">
        <v>670</v>
      </c>
      <c r="I9178" s="482" t="s">
        <v>671</v>
      </c>
    </row>
    <row r="9179" spans="3:9" ht="15" customHeight="1">
      <c r="C9179" s="193" t="s">
        <v>69</v>
      </c>
      <c r="D9179" s="194" t="s">
        <v>672</v>
      </c>
      <c r="E9179" s="194"/>
      <c r="F9179" s="717"/>
      <c r="G9179" s="717"/>
      <c r="H9179" s="717"/>
      <c r="I9179" s="591"/>
    </row>
    <row r="9180" spans="3:9" ht="15" customHeight="1">
      <c r="C9180" s="199">
        <v>1</v>
      </c>
      <c r="D9180" s="195" t="s">
        <v>8</v>
      </c>
      <c r="E9180" s="195"/>
      <c r="F9180" s="200" t="s">
        <v>10</v>
      </c>
      <c r="G9180" s="201">
        <v>0.25</v>
      </c>
      <c r="H9180" s="62">
        <v>176000</v>
      </c>
      <c r="I9180" s="203">
        <f t="shared" ref="I9180:I9183" si="163">G9180*H9180</f>
        <v>44000</v>
      </c>
    </row>
    <row r="9181" spans="3:9" ht="15" customHeight="1">
      <c r="C9181" s="199">
        <v>2</v>
      </c>
      <c r="D9181" s="195" t="s">
        <v>106</v>
      </c>
      <c r="E9181" s="195"/>
      <c r="F9181" s="200" t="s">
        <v>10</v>
      </c>
      <c r="G9181" s="201">
        <v>8.3299999999999999E-2</v>
      </c>
      <c r="H9181" s="62">
        <v>186000</v>
      </c>
      <c r="I9181" s="203">
        <f t="shared" si="163"/>
        <v>15493.8</v>
      </c>
    </row>
    <row r="9182" spans="3:9" ht="15" customHeight="1">
      <c r="C9182" s="199">
        <v>3</v>
      </c>
      <c r="D9182" s="195" t="s">
        <v>119</v>
      </c>
      <c r="E9182" s="195"/>
      <c r="F9182" s="200" t="s">
        <v>10</v>
      </c>
      <c r="G9182" s="201">
        <v>8.3000000000000001E-3</v>
      </c>
      <c r="H9182" s="62">
        <v>196000</v>
      </c>
      <c r="I9182" s="203">
        <f t="shared" si="163"/>
        <v>1626.8</v>
      </c>
    </row>
    <row r="9183" spans="3:9" ht="15" customHeight="1">
      <c r="C9183" s="199">
        <v>4</v>
      </c>
      <c r="D9183" s="195" t="s">
        <v>31</v>
      </c>
      <c r="E9183" s="195"/>
      <c r="F9183" s="200" t="s">
        <v>10</v>
      </c>
      <c r="G9183" s="201">
        <v>2.8E-3</v>
      </c>
      <c r="H9183" s="62">
        <v>206000</v>
      </c>
      <c r="I9183" s="203">
        <f t="shared" si="163"/>
        <v>576.79999999999995</v>
      </c>
    </row>
    <row r="9184" spans="3:9" ht="15" customHeight="1">
      <c r="C9184" s="204" t="s">
        <v>708</v>
      </c>
      <c r="D9184" s="215"/>
      <c r="E9184" s="215"/>
      <c r="F9184" s="216"/>
      <c r="G9184" s="653"/>
      <c r="H9184" s="654"/>
      <c r="I9184" s="208">
        <f>SUM(I9180:I9183)</f>
        <v>61697.400000000009</v>
      </c>
    </row>
    <row r="9185" spans="3:9" ht="15" customHeight="1">
      <c r="C9185" s="193" t="s">
        <v>72</v>
      </c>
      <c r="D9185" s="194" t="s">
        <v>73</v>
      </c>
      <c r="E9185" s="194"/>
      <c r="F9185" s="196"/>
      <c r="G9185" s="196"/>
      <c r="H9185" s="196"/>
      <c r="I9185" s="464"/>
    </row>
    <row r="9186" spans="3:9" ht="15" customHeight="1">
      <c r="C9186" s="700" t="s">
        <v>674</v>
      </c>
      <c r="D9186" s="195" t="s">
        <v>2276</v>
      </c>
      <c r="E9186" s="195"/>
      <c r="F9186" s="200" t="s">
        <v>193</v>
      </c>
      <c r="G9186" s="618">
        <v>2.9169999999999998</v>
      </c>
      <c r="H9186" s="202">
        <f>BAHAN!$G$117</f>
        <v>89000</v>
      </c>
      <c r="I9186" s="203">
        <f t="shared" ref="I9186:I9189" si="164">G9186*H9186</f>
        <v>259612.99999999997</v>
      </c>
    </row>
    <row r="9187" spans="3:9" ht="15" customHeight="1">
      <c r="C9187" s="700" t="s">
        <v>676</v>
      </c>
      <c r="D9187" s="195" t="s">
        <v>1382</v>
      </c>
      <c r="E9187" s="195"/>
      <c r="F9187" s="200" t="s">
        <v>120</v>
      </c>
      <c r="G9187" s="618">
        <v>13.632</v>
      </c>
      <c r="H9187" s="202">
        <f>BAHAN!$G$449</f>
        <v>1820</v>
      </c>
      <c r="I9187" s="203">
        <f t="shared" si="164"/>
        <v>24810.239999999998</v>
      </c>
    </row>
    <row r="9188" spans="3:9" ht="15" customHeight="1">
      <c r="C9188" s="700" t="s">
        <v>679</v>
      </c>
      <c r="D9188" s="195" t="s">
        <v>267</v>
      </c>
      <c r="E9188" s="195"/>
      <c r="F9188" s="200" t="s">
        <v>120</v>
      </c>
      <c r="G9188" s="326">
        <v>1.5</v>
      </c>
      <c r="H9188" s="202">
        <f>BAHAN!$G$450</f>
        <v>15400</v>
      </c>
      <c r="I9188" s="203">
        <f t="shared" si="164"/>
        <v>23100</v>
      </c>
    </row>
    <row r="9189" spans="3:9" ht="15" customHeight="1">
      <c r="C9189" s="700" t="s">
        <v>680</v>
      </c>
      <c r="D9189" s="213" t="s">
        <v>1405</v>
      </c>
      <c r="E9189" s="213"/>
      <c r="F9189" s="200" t="s">
        <v>79</v>
      </c>
      <c r="G9189" s="326">
        <v>2.7E-2</v>
      </c>
      <c r="H9189" s="202">
        <f>BAHAN!$G$261</f>
        <v>139100</v>
      </c>
      <c r="I9189" s="203">
        <f t="shared" si="164"/>
        <v>3755.7</v>
      </c>
    </row>
    <row r="9190" spans="3:9" ht="15" customHeight="1">
      <c r="C9190" s="204" t="s">
        <v>85</v>
      </c>
      <c r="D9190" s="215"/>
      <c r="E9190" s="215"/>
      <c r="F9190" s="216"/>
      <c r="G9190" s="216"/>
      <c r="H9190" s="466"/>
      <c r="I9190" s="208">
        <f>SUM(I9186:I9189)</f>
        <v>311278.94</v>
      </c>
    </row>
    <row r="9191" spans="3:9" ht="15" customHeight="1">
      <c r="C9191" s="193" t="s">
        <v>86</v>
      </c>
      <c r="D9191" s="194" t="s">
        <v>87</v>
      </c>
      <c r="E9191" s="194"/>
      <c r="F9191" s="196"/>
      <c r="G9191" s="196"/>
      <c r="H9191" s="196"/>
      <c r="I9191" s="464"/>
    </row>
    <row r="9192" spans="3:9" ht="15" customHeight="1">
      <c r="C9192" s="204" t="s">
        <v>88</v>
      </c>
      <c r="D9192" s="215"/>
      <c r="E9192" s="215"/>
      <c r="F9192" s="216"/>
      <c r="G9192" s="216"/>
      <c r="H9192" s="466"/>
      <c r="I9192" s="467">
        <v>0</v>
      </c>
    </row>
    <row r="9193" spans="3:9" ht="15" customHeight="1">
      <c r="C9193" s="227" t="s">
        <v>89</v>
      </c>
      <c r="D9193" s="228" t="s">
        <v>90</v>
      </c>
      <c r="E9193" s="684"/>
      <c r="F9193" s="229"/>
      <c r="G9193" s="229"/>
      <c r="H9193" s="776"/>
      <c r="I9193" s="777">
        <f>I9192+I9190+I9184</f>
        <v>372976.34</v>
      </c>
    </row>
    <row r="9194" spans="3:9" ht="15" customHeight="1">
      <c r="C9194" s="690" t="s">
        <v>91</v>
      </c>
      <c r="D9194" s="691" t="s">
        <v>977</v>
      </c>
      <c r="E9194" s="692"/>
      <c r="F9194" s="693"/>
      <c r="G9194" s="694"/>
      <c r="H9194" s="226">
        <f>$M$3</f>
        <v>0.1</v>
      </c>
      <c r="I9194" s="224">
        <f>I9193*H9194</f>
        <v>37297.634000000005</v>
      </c>
    </row>
    <row r="9195" spans="3:9" ht="15" customHeight="1">
      <c r="C9195" s="329" t="s">
        <v>93</v>
      </c>
      <c r="D9195" s="330" t="s">
        <v>94</v>
      </c>
      <c r="E9195" s="688"/>
      <c r="F9195" s="247"/>
      <c r="G9195" s="247"/>
      <c r="H9195" s="399"/>
      <c r="I9195" s="303">
        <f>SUM(I9193:I9194)</f>
        <v>410273.97400000005</v>
      </c>
    </row>
    <row r="9196" spans="3:9" ht="15" customHeight="1">
      <c r="C9196" s="942"/>
      <c r="D9196" s="581"/>
      <c r="E9196" s="581"/>
      <c r="F9196" s="581"/>
      <c r="G9196" s="581"/>
      <c r="H9196" s="581"/>
      <c r="I9196" s="582"/>
    </row>
    <row r="9197" spans="3:9" ht="15" customHeight="1">
      <c r="C9197" s="1089" t="s">
        <v>2277</v>
      </c>
      <c r="D9197" s="1326" t="s">
        <v>2278</v>
      </c>
      <c r="E9197" s="1327"/>
      <c r="F9197" s="1327"/>
      <c r="G9197" s="1327"/>
      <c r="H9197" s="1328"/>
      <c r="I9197" s="188">
        <f>ROUNDDOWN(I9215,-2)</f>
        <v>19400</v>
      </c>
    </row>
    <row r="9198" spans="3:9" ht="15" customHeight="1">
      <c r="C9198" s="189" t="s">
        <v>65</v>
      </c>
      <c r="D9198" s="190" t="s">
        <v>66</v>
      </c>
      <c r="E9198" s="190"/>
      <c r="F9198" s="190" t="s">
        <v>669</v>
      </c>
      <c r="G9198" s="190" t="s">
        <v>67</v>
      </c>
      <c r="H9198" s="190" t="s">
        <v>670</v>
      </c>
      <c r="I9198" s="482" t="s">
        <v>671</v>
      </c>
    </row>
    <row r="9199" spans="3:9" ht="15" customHeight="1">
      <c r="C9199" s="193" t="s">
        <v>69</v>
      </c>
      <c r="D9199" s="194" t="s">
        <v>672</v>
      </c>
      <c r="E9199" s="194"/>
      <c r="F9199" s="717"/>
      <c r="G9199" s="717"/>
      <c r="H9199" s="717"/>
      <c r="I9199" s="591"/>
    </row>
    <row r="9200" spans="3:9" ht="15" customHeight="1">
      <c r="C9200" s="199">
        <v>1</v>
      </c>
      <c r="D9200" s="195" t="s">
        <v>8</v>
      </c>
      <c r="E9200" s="195"/>
      <c r="F9200" s="200" t="s">
        <v>10</v>
      </c>
      <c r="G9200" s="201">
        <v>6.25E-2</v>
      </c>
      <c r="H9200" s="62">
        <v>176000</v>
      </c>
      <c r="I9200" s="203">
        <f t="shared" ref="I9200:I9203" si="165">G9200*H9200</f>
        <v>11000</v>
      </c>
    </row>
    <row r="9201" spans="3:9" ht="15" customHeight="1">
      <c r="C9201" s="199">
        <v>2</v>
      </c>
      <c r="D9201" s="195" t="s">
        <v>106</v>
      </c>
      <c r="E9201" s="195"/>
      <c r="F9201" s="200" t="s">
        <v>10</v>
      </c>
      <c r="G9201" s="201">
        <v>3.1300000000000001E-2</v>
      </c>
      <c r="H9201" s="62">
        <v>186000</v>
      </c>
      <c r="I9201" s="203">
        <f t="shared" si="165"/>
        <v>5821.8</v>
      </c>
    </row>
    <row r="9202" spans="3:9" ht="15" customHeight="1">
      <c r="C9202" s="199">
        <v>3</v>
      </c>
      <c r="D9202" s="195" t="s">
        <v>119</v>
      </c>
      <c r="E9202" s="195"/>
      <c r="F9202" s="200" t="s">
        <v>10</v>
      </c>
      <c r="G9202" s="201">
        <v>3.0999999999999999E-3</v>
      </c>
      <c r="H9202" s="62">
        <v>196000</v>
      </c>
      <c r="I9202" s="203">
        <f t="shared" si="165"/>
        <v>607.6</v>
      </c>
    </row>
    <row r="9203" spans="3:9" ht="15" customHeight="1">
      <c r="C9203" s="199">
        <v>4</v>
      </c>
      <c r="D9203" s="195" t="s">
        <v>31</v>
      </c>
      <c r="E9203" s="195"/>
      <c r="F9203" s="200" t="s">
        <v>10</v>
      </c>
      <c r="G9203" s="201">
        <v>1E-3</v>
      </c>
      <c r="H9203" s="62">
        <v>206000</v>
      </c>
      <c r="I9203" s="203">
        <f t="shared" si="165"/>
        <v>206</v>
      </c>
    </row>
    <row r="9204" spans="3:9" ht="15" customHeight="1">
      <c r="C9204" s="204" t="s">
        <v>708</v>
      </c>
      <c r="D9204" s="215"/>
      <c r="E9204" s="215"/>
      <c r="F9204" s="216"/>
      <c r="G9204" s="653"/>
      <c r="H9204" s="654"/>
      <c r="I9204" s="208">
        <f>SUM(I9200:I9203)</f>
        <v>17635.399999999998</v>
      </c>
    </row>
    <row r="9205" spans="3:9" ht="15" customHeight="1">
      <c r="C9205" s="193" t="s">
        <v>72</v>
      </c>
      <c r="D9205" s="194" t="s">
        <v>73</v>
      </c>
      <c r="E9205" s="194"/>
      <c r="F9205" s="196"/>
      <c r="G9205" s="196"/>
      <c r="H9205" s="196"/>
      <c r="I9205" s="464"/>
    </row>
    <row r="9206" spans="3:9" ht="15" customHeight="1">
      <c r="C9206" s="700" t="s">
        <v>674</v>
      </c>
      <c r="D9206" s="213" t="s">
        <v>2279</v>
      </c>
      <c r="E9206" s="213"/>
      <c r="F9206" s="200" t="s">
        <v>193</v>
      </c>
      <c r="G9206" s="326">
        <v>3.5</v>
      </c>
      <c r="H9206" s="202">
        <v>1</v>
      </c>
      <c r="I9206" s="203">
        <f t="shared" ref="I9206:I9209" si="166">G9206*H9206</f>
        <v>3.5</v>
      </c>
    </row>
    <row r="9207" spans="3:9" ht="15" customHeight="1">
      <c r="C9207" s="700" t="s">
        <v>676</v>
      </c>
      <c r="D9207" s="195" t="s">
        <v>1387</v>
      </c>
      <c r="E9207" s="195"/>
      <c r="F9207" s="200" t="s">
        <v>120</v>
      </c>
      <c r="G9207" s="326">
        <v>1.704</v>
      </c>
      <c r="H9207" s="202">
        <v>1</v>
      </c>
      <c r="I9207" s="203">
        <f t="shared" si="166"/>
        <v>1.704</v>
      </c>
    </row>
    <row r="9208" spans="3:9" ht="15" customHeight="1">
      <c r="C9208" s="700" t="s">
        <v>679</v>
      </c>
      <c r="D9208" s="195" t="s">
        <v>267</v>
      </c>
      <c r="E9208" s="195"/>
      <c r="F9208" s="200" t="s">
        <v>120</v>
      </c>
      <c r="G9208" s="326">
        <v>0.188</v>
      </c>
      <c r="H9208" s="202">
        <v>1</v>
      </c>
      <c r="I9208" s="203">
        <f t="shared" si="166"/>
        <v>0.188</v>
      </c>
    </row>
    <row r="9209" spans="3:9" ht="15" customHeight="1">
      <c r="C9209" s="700" t="s">
        <v>680</v>
      </c>
      <c r="D9209" s="213" t="s">
        <v>1405</v>
      </c>
      <c r="E9209" s="213"/>
      <c r="F9209" s="200" t="s">
        <v>79</v>
      </c>
      <c r="G9209" s="326">
        <v>3.0000000000000001E-3</v>
      </c>
      <c r="H9209" s="202">
        <v>1</v>
      </c>
      <c r="I9209" s="203">
        <f t="shared" si="166"/>
        <v>3.0000000000000001E-3</v>
      </c>
    </row>
    <row r="9210" spans="3:9" ht="15" customHeight="1">
      <c r="C9210" s="204" t="s">
        <v>85</v>
      </c>
      <c r="D9210" s="215"/>
      <c r="E9210" s="215"/>
      <c r="F9210" s="216"/>
      <c r="G9210" s="216"/>
      <c r="H9210" s="466"/>
      <c r="I9210" s="208">
        <f>SUM(I9206:I9209)</f>
        <v>5.3949999999999996</v>
      </c>
    </row>
    <row r="9211" spans="3:9" ht="15" customHeight="1">
      <c r="C9211" s="193" t="s">
        <v>86</v>
      </c>
      <c r="D9211" s="194" t="s">
        <v>87</v>
      </c>
      <c r="E9211" s="194"/>
      <c r="F9211" s="196"/>
      <c r="G9211" s="196"/>
      <c r="H9211" s="196"/>
      <c r="I9211" s="464"/>
    </row>
    <row r="9212" spans="3:9" ht="15" customHeight="1">
      <c r="C9212" s="204" t="s">
        <v>88</v>
      </c>
      <c r="D9212" s="215"/>
      <c r="E9212" s="215"/>
      <c r="F9212" s="216"/>
      <c r="G9212" s="216"/>
      <c r="H9212" s="466"/>
      <c r="I9212" s="467">
        <v>0</v>
      </c>
    </row>
    <row r="9213" spans="3:9" ht="15" customHeight="1">
      <c r="C9213" s="220" t="s">
        <v>89</v>
      </c>
      <c r="D9213" s="221" t="s">
        <v>90</v>
      </c>
      <c r="E9213" s="682"/>
      <c r="F9213" s="222"/>
      <c r="G9213" s="222"/>
      <c r="H9213" s="776"/>
      <c r="I9213" s="777">
        <f>I9212+I9210+I9204</f>
        <v>17640.794999999998</v>
      </c>
    </row>
    <row r="9214" spans="3:9" ht="15" customHeight="1">
      <c r="C9214" s="220" t="s">
        <v>91</v>
      </c>
      <c r="D9214" s="221" t="s">
        <v>977</v>
      </c>
      <c r="E9214" s="682"/>
      <c r="F9214" s="222"/>
      <c r="G9214" s="225"/>
      <c r="H9214" s="226">
        <f>$M$3</f>
        <v>0.1</v>
      </c>
      <c r="I9214" s="224">
        <f>I9213*H9214</f>
        <v>1764.0794999999998</v>
      </c>
    </row>
    <row r="9215" spans="3:9" ht="15" customHeight="1">
      <c r="C9215" s="329" t="s">
        <v>93</v>
      </c>
      <c r="D9215" s="330" t="s">
        <v>94</v>
      </c>
      <c r="E9215" s="688"/>
      <c r="F9215" s="247"/>
      <c r="G9215" s="247"/>
      <c r="H9215" s="399"/>
      <c r="I9215" s="303">
        <f>SUM(I9213:I9214)</f>
        <v>19404.874499999998</v>
      </c>
    </row>
    <row r="9216" spans="3:9" ht="15" customHeight="1">
      <c r="C9216" s="942"/>
      <c r="D9216" s="581"/>
      <c r="E9216" s="581"/>
      <c r="F9216" s="581"/>
      <c r="G9216" s="581"/>
      <c r="H9216" s="581"/>
      <c r="I9216" s="582"/>
    </row>
    <row r="9217" spans="3:9" ht="15" customHeight="1">
      <c r="C9217" s="1089" t="s">
        <v>2280</v>
      </c>
      <c r="D9217" s="1326" t="s">
        <v>2281</v>
      </c>
      <c r="E9217" s="1327"/>
      <c r="F9217" s="1327"/>
      <c r="G9217" s="1327"/>
      <c r="H9217" s="1328"/>
      <c r="I9217" s="188">
        <f>ROUNDDOWN(I9235,-2)</f>
        <v>20600</v>
      </c>
    </row>
    <row r="9218" spans="3:9" ht="15" customHeight="1">
      <c r="C9218" s="189" t="s">
        <v>65</v>
      </c>
      <c r="D9218" s="190" t="s">
        <v>66</v>
      </c>
      <c r="E9218" s="190"/>
      <c r="F9218" s="190" t="s">
        <v>669</v>
      </c>
      <c r="G9218" s="190" t="s">
        <v>67</v>
      </c>
      <c r="H9218" s="190" t="s">
        <v>670</v>
      </c>
      <c r="I9218" s="482" t="s">
        <v>671</v>
      </c>
    </row>
    <row r="9219" spans="3:9" ht="15" customHeight="1">
      <c r="C9219" s="193" t="s">
        <v>69</v>
      </c>
      <c r="D9219" s="194" t="s">
        <v>672</v>
      </c>
      <c r="E9219" s="194"/>
      <c r="F9219" s="717"/>
      <c r="G9219" s="717"/>
      <c r="H9219" s="717"/>
      <c r="I9219" s="591"/>
    </row>
    <row r="9220" spans="3:9" ht="15" customHeight="1">
      <c r="C9220" s="199">
        <v>1</v>
      </c>
      <c r="D9220" s="195" t="s">
        <v>8</v>
      </c>
      <c r="E9220" s="195"/>
      <c r="F9220" s="200" t="s">
        <v>10</v>
      </c>
      <c r="G9220" s="618">
        <v>6.6699999999999995E-2</v>
      </c>
      <c r="H9220" s="62">
        <v>176000</v>
      </c>
      <c r="I9220" s="203">
        <f t="shared" ref="I9220:I9223" si="167">G9220*H9220</f>
        <v>11739.199999999999</v>
      </c>
    </row>
    <row r="9221" spans="3:9" ht="15" customHeight="1">
      <c r="C9221" s="199">
        <v>2</v>
      </c>
      <c r="D9221" s="195" t="s">
        <v>106</v>
      </c>
      <c r="E9221" s="195"/>
      <c r="F9221" s="200" t="s">
        <v>10</v>
      </c>
      <c r="G9221" s="618">
        <v>3.3300000000000003E-2</v>
      </c>
      <c r="H9221" s="62">
        <v>186000</v>
      </c>
      <c r="I9221" s="203">
        <f t="shared" si="167"/>
        <v>6193.8</v>
      </c>
    </row>
    <row r="9222" spans="3:9" ht="15" customHeight="1">
      <c r="C9222" s="199">
        <v>3</v>
      </c>
      <c r="D9222" s="195" t="s">
        <v>119</v>
      </c>
      <c r="E9222" s="195"/>
      <c r="F9222" s="200" t="s">
        <v>10</v>
      </c>
      <c r="G9222" s="618">
        <v>3.3E-3</v>
      </c>
      <c r="H9222" s="62">
        <v>196000</v>
      </c>
      <c r="I9222" s="203">
        <f t="shared" si="167"/>
        <v>646.79999999999995</v>
      </c>
    </row>
    <row r="9223" spans="3:9" ht="15" customHeight="1">
      <c r="C9223" s="199">
        <v>4</v>
      </c>
      <c r="D9223" s="195" t="s">
        <v>31</v>
      </c>
      <c r="E9223" s="195"/>
      <c r="F9223" s="200" t="s">
        <v>10</v>
      </c>
      <c r="G9223" s="618">
        <v>1.1000000000000001E-3</v>
      </c>
      <c r="H9223" s="62">
        <v>206000</v>
      </c>
      <c r="I9223" s="203">
        <f t="shared" si="167"/>
        <v>226.60000000000002</v>
      </c>
    </row>
    <row r="9224" spans="3:9" ht="15" customHeight="1">
      <c r="C9224" s="204" t="s">
        <v>708</v>
      </c>
      <c r="D9224" s="215"/>
      <c r="E9224" s="215"/>
      <c r="F9224" s="216"/>
      <c r="G9224" s="653"/>
      <c r="H9224" s="654"/>
      <c r="I9224" s="208">
        <f>SUM(I9220:I9223)</f>
        <v>18806.399999999998</v>
      </c>
    </row>
    <row r="9225" spans="3:9" ht="15" customHeight="1">
      <c r="C9225" s="193" t="s">
        <v>72</v>
      </c>
      <c r="D9225" s="194" t="s">
        <v>73</v>
      </c>
      <c r="E9225" s="194"/>
      <c r="F9225" s="196"/>
      <c r="G9225" s="196"/>
      <c r="H9225" s="196"/>
      <c r="I9225" s="464"/>
    </row>
    <row r="9226" spans="3:9" ht="15" customHeight="1">
      <c r="C9226" s="700" t="s">
        <v>674</v>
      </c>
      <c r="D9226" s="213" t="s">
        <v>2282</v>
      </c>
      <c r="E9226" s="213"/>
      <c r="F9226" s="200" t="s">
        <v>193</v>
      </c>
      <c r="G9226" s="618">
        <v>2.625</v>
      </c>
      <c r="H9226" s="202">
        <v>1</v>
      </c>
      <c r="I9226" s="203">
        <f t="shared" ref="I9226:I9229" si="168">G9226*H9226</f>
        <v>2.625</v>
      </c>
    </row>
    <row r="9227" spans="3:9" ht="15" customHeight="1">
      <c r="C9227" s="700" t="s">
        <v>676</v>
      </c>
      <c r="D9227" s="195" t="s">
        <v>1387</v>
      </c>
      <c r="E9227" s="195"/>
      <c r="F9227" s="200" t="s">
        <v>120</v>
      </c>
      <c r="G9227" s="326">
        <v>1.704</v>
      </c>
      <c r="H9227" s="202">
        <v>1</v>
      </c>
      <c r="I9227" s="203">
        <f t="shared" si="168"/>
        <v>1.704</v>
      </c>
    </row>
    <row r="9228" spans="3:9" ht="15" customHeight="1">
      <c r="C9228" s="700" t="s">
        <v>679</v>
      </c>
      <c r="D9228" s="195" t="s">
        <v>267</v>
      </c>
      <c r="E9228" s="195"/>
      <c r="F9228" s="200" t="s">
        <v>120</v>
      </c>
      <c r="G9228" s="326">
        <v>0.188</v>
      </c>
      <c r="H9228" s="202">
        <v>1</v>
      </c>
      <c r="I9228" s="203">
        <f t="shared" si="168"/>
        <v>0.188</v>
      </c>
    </row>
    <row r="9229" spans="3:9" ht="15" customHeight="1">
      <c r="C9229" s="700" t="s">
        <v>680</v>
      </c>
      <c r="D9229" s="213" t="s">
        <v>1405</v>
      </c>
      <c r="E9229" s="213"/>
      <c r="F9229" s="200" t="s">
        <v>79</v>
      </c>
      <c r="G9229" s="326">
        <v>3.0000000000000001E-3</v>
      </c>
      <c r="H9229" s="202">
        <v>1</v>
      </c>
      <c r="I9229" s="203">
        <f t="shared" si="168"/>
        <v>3.0000000000000001E-3</v>
      </c>
    </row>
    <row r="9230" spans="3:9" ht="15" customHeight="1">
      <c r="C9230" s="204" t="s">
        <v>85</v>
      </c>
      <c r="D9230" s="215"/>
      <c r="E9230" s="215"/>
      <c r="F9230" s="216"/>
      <c r="G9230" s="216"/>
      <c r="H9230" s="466"/>
      <c r="I9230" s="208">
        <f>SUM(I9226:I9229)</f>
        <v>4.5199999999999996</v>
      </c>
    </row>
    <row r="9231" spans="3:9" ht="15" customHeight="1">
      <c r="C9231" s="676" t="s">
        <v>86</v>
      </c>
      <c r="D9231" s="194" t="s">
        <v>87</v>
      </c>
      <c r="E9231" s="194"/>
      <c r="F9231" s="196"/>
      <c r="G9231" s="196"/>
      <c r="H9231" s="196"/>
      <c r="I9231" s="464"/>
    </row>
    <row r="9232" spans="3:9" ht="15" customHeight="1">
      <c r="C9232" s="204" t="s">
        <v>88</v>
      </c>
      <c r="D9232" s="215"/>
      <c r="E9232" s="215"/>
      <c r="F9232" s="216"/>
      <c r="G9232" s="216"/>
      <c r="H9232" s="466"/>
      <c r="I9232" s="467">
        <v>0</v>
      </c>
    </row>
    <row r="9233" spans="3:9" ht="15" customHeight="1">
      <c r="C9233" s="220" t="s">
        <v>89</v>
      </c>
      <c r="D9233" s="221" t="s">
        <v>90</v>
      </c>
      <c r="E9233" s="682"/>
      <c r="F9233" s="222"/>
      <c r="G9233" s="222"/>
      <c r="H9233" s="776"/>
      <c r="I9233" s="777">
        <f>I9232+I9230+I9224</f>
        <v>18810.919999999998</v>
      </c>
    </row>
    <row r="9234" spans="3:9" ht="15" customHeight="1">
      <c r="C9234" s="220" t="s">
        <v>91</v>
      </c>
      <c r="D9234" s="221" t="s">
        <v>977</v>
      </c>
      <c r="E9234" s="682"/>
      <c r="F9234" s="222"/>
      <c r="G9234" s="225"/>
      <c r="H9234" s="226">
        <f>$M$3</f>
        <v>0.1</v>
      </c>
      <c r="I9234" s="224">
        <f>I9233*H9234</f>
        <v>1881.0919999999999</v>
      </c>
    </row>
    <row r="9235" spans="3:9" ht="15" customHeight="1">
      <c r="C9235" s="227" t="s">
        <v>93</v>
      </c>
      <c r="D9235" s="228" t="s">
        <v>94</v>
      </c>
      <c r="E9235" s="684"/>
      <c r="F9235" s="229"/>
      <c r="G9235" s="247"/>
      <c r="H9235" s="399"/>
      <c r="I9235" s="303">
        <f>SUM(I9233:I9234)</f>
        <v>20692.011999999999</v>
      </c>
    </row>
    <row r="9236" spans="3:9" ht="15" customHeight="1">
      <c r="C9236" s="943"/>
      <c r="D9236" s="244"/>
      <c r="E9236" s="244"/>
      <c r="F9236" s="244"/>
      <c r="G9236" s="581"/>
      <c r="H9236" s="581"/>
      <c r="I9236" s="582"/>
    </row>
    <row r="9237" spans="3:9" ht="15" customHeight="1">
      <c r="C9237" s="1089" t="s">
        <v>2283</v>
      </c>
      <c r="D9237" s="1326" t="s">
        <v>2284</v>
      </c>
      <c r="E9237" s="1327"/>
      <c r="F9237" s="1327"/>
      <c r="G9237" s="1327"/>
      <c r="H9237" s="1328"/>
      <c r="I9237" s="188">
        <f>ROUNDDOWN(I9255,-2)</f>
        <v>22100</v>
      </c>
    </row>
    <row r="9238" spans="3:9" ht="15" customHeight="1">
      <c r="C9238" s="189" t="s">
        <v>65</v>
      </c>
      <c r="D9238" s="190" t="s">
        <v>66</v>
      </c>
      <c r="E9238" s="190"/>
      <c r="F9238" s="190" t="s">
        <v>669</v>
      </c>
      <c r="G9238" s="190" t="s">
        <v>67</v>
      </c>
      <c r="H9238" s="190" t="s">
        <v>670</v>
      </c>
      <c r="I9238" s="482" t="s">
        <v>671</v>
      </c>
    </row>
    <row r="9239" spans="3:9" ht="15" customHeight="1">
      <c r="C9239" s="193" t="s">
        <v>69</v>
      </c>
      <c r="D9239" s="194" t="s">
        <v>672</v>
      </c>
      <c r="E9239" s="194"/>
      <c r="F9239" s="717"/>
      <c r="G9239" s="717"/>
      <c r="H9239" s="717"/>
      <c r="I9239" s="591"/>
    </row>
    <row r="9240" spans="3:9" ht="15" customHeight="1">
      <c r="C9240" s="199">
        <v>1</v>
      </c>
      <c r="D9240" s="195" t="s">
        <v>8</v>
      </c>
      <c r="E9240" s="195"/>
      <c r="F9240" s="200" t="s">
        <v>10</v>
      </c>
      <c r="G9240" s="618">
        <v>7.1400000000000005E-2</v>
      </c>
      <c r="H9240" s="62">
        <v>176000</v>
      </c>
      <c r="I9240" s="203">
        <f t="shared" ref="I9240:I9243" si="169">G9240*H9240</f>
        <v>12566.400000000001</v>
      </c>
    </row>
    <row r="9241" spans="3:9" ht="15" customHeight="1">
      <c r="C9241" s="199">
        <v>2</v>
      </c>
      <c r="D9241" s="195" t="s">
        <v>106</v>
      </c>
      <c r="E9241" s="195"/>
      <c r="F9241" s="200" t="s">
        <v>10</v>
      </c>
      <c r="G9241" s="618">
        <v>3.5700000000000003E-2</v>
      </c>
      <c r="H9241" s="62">
        <v>186000</v>
      </c>
      <c r="I9241" s="203">
        <f t="shared" si="169"/>
        <v>6640.2000000000007</v>
      </c>
    </row>
    <row r="9242" spans="3:9" ht="15" customHeight="1">
      <c r="C9242" s="199">
        <v>3</v>
      </c>
      <c r="D9242" s="195" t="s">
        <v>119</v>
      </c>
      <c r="E9242" s="195"/>
      <c r="F9242" s="200" t="s">
        <v>10</v>
      </c>
      <c r="G9242" s="618">
        <v>3.5999999999999999E-3</v>
      </c>
      <c r="H9242" s="62">
        <v>196000</v>
      </c>
      <c r="I9242" s="203">
        <f t="shared" si="169"/>
        <v>705.6</v>
      </c>
    </row>
    <row r="9243" spans="3:9" ht="15" customHeight="1">
      <c r="C9243" s="199">
        <v>4</v>
      </c>
      <c r="D9243" s="195" t="s">
        <v>31</v>
      </c>
      <c r="E9243" s="195"/>
      <c r="F9243" s="200" t="s">
        <v>10</v>
      </c>
      <c r="G9243" s="618">
        <v>1.1999999999999999E-3</v>
      </c>
      <c r="H9243" s="62">
        <v>206000</v>
      </c>
      <c r="I9243" s="203">
        <f t="shared" si="169"/>
        <v>247.2</v>
      </c>
    </row>
    <row r="9244" spans="3:9" ht="15" customHeight="1">
      <c r="C9244" s="204" t="s">
        <v>708</v>
      </c>
      <c r="D9244" s="215"/>
      <c r="E9244" s="215"/>
      <c r="F9244" s="216"/>
      <c r="G9244" s="653"/>
      <c r="H9244" s="654"/>
      <c r="I9244" s="208">
        <f>SUM(I9240:I9243)</f>
        <v>20159.400000000001</v>
      </c>
    </row>
    <row r="9245" spans="3:9" ht="15" customHeight="1">
      <c r="C9245" s="193" t="s">
        <v>72</v>
      </c>
      <c r="D9245" s="194" t="s">
        <v>73</v>
      </c>
      <c r="E9245" s="194"/>
      <c r="F9245" s="196"/>
      <c r="G9245" s="196"/>
      <c r="H9245" s="196"/>
      <c r="I9245" s="464"/>
    </row>
    <row r="9246" spans="3:9" ht="15" customHeight="1">
      <c r="C9246" s="700" t="s">
        <v>674</v>
      </c>
      <c r="D9246" s="213" t="s">
        <v>2285</v>
      </c>
      <c r="E9246" s="213"/>
      <c r="F9246" s="200" t="s">
        <v>193</v>
      </c>
      <c r="G9246" s="326">
        <v>1.75</v>
      </c>
      <c r="H9246" s="202">
        <v>1</v>
      </c>
      <c r="I9246" s="203">
        <f t="shared" ref="I9246:I9249" si="170">G9246*H9246</f>
        <v>1.75</v>
      </c>
    </row>
    <row r="9247" spans="3:9" ht="15" customHeight="1">
      <c r="C9247" s="700" t="s">
        <v>676</v>
      </c>
      <c r="D9247" s="195" t="s">
        <v>1387</v>
      </c>
      <c r="E9247" s="195"/>
      <c r="F9247" s="200" t="s">
        <v>120</v>
      </c>
      <c r="G9247" s="326">
        <v>1.704</v>
      </c>
      <c r="H9247" s="202">
        <v>1</v>
      </c>
      <c r="I9247" s="203">
        <f t="shared" si="170"/>
        <v>1.704</v>
      </c>
    </row>
    <row r="9248" spans="3:9" ht="15" customHeight="1">
      <c r="C9248" s="700" t="s">
        <v>679</v>
      </c>
      <c r="D9248" s="195" t="s">
        <v>267</v>
      </c>
      <c r="E9248" s="195"/>
      <c r="F9248" s="200" t="s">
        <v>120</v>
      </c>
      <c r="G9248" s="326">
        <v>0.188</v>
      </c>
      <c r="H9248" s="202">
        <v>1</v>
      </c>
      <c r="I9248" s="203">
        <f t="shared" si="170"/>
        <v>0.188</v>
      </c>
    </row>
    <row r="9249" spans="3:9" ht="15" customHeight="1">
      <c r="C9249" s="700" t="s">
        <v>680</v>
      </c>
      <c r="D9249" s="213" t="s">
        <v>1405</v>
      </c>
      <c r="E9249" s="213"/>
      <c r="F9249" s="200" t="s">
        <v>79</v>
      </c>
      <c r="G9249" s="326">
        <v>3.0000000000000001E-3</v>
      </c>
      <c r="H9249" s="202">
        <v>1</v>
      </c>
      <c r="I9249" s="203">
        <f t="shared" si="170"/>
        <v>3.0000000000000001E-3</v>
      </c>
    </row>
    <row r="9250" spans="3:9" ht="15" customHeight="1">
      <c r="C9250" s="204" t="s">
        <v>85</v>
      </c>
      <c r="D9250" s="215"/>
      <c r="E9250" s="215"/>
      <c r="F9250" s="216"/>
      <c r="G9250" s="216"/>
      <c r="H9250" s="466"/>
      <c r="I9250" s="208">
        <f>SUM(I9246:I9249)</f>
        <v>3.645</v>
      </c>
    </row>
    <row r="9251" spans="3:9" ht="15" customHeight="1">
      <c r="C9251" s="193" t="s">
        <v>86</v>
      </c>
      <c r="D9251" s="194" t="s">
        <v>87</v>
      </c>
      <c r="E9251" s="194"/>
      <c r="F9251" s="196"/>
      <c r="G9251" s="196"/>
      <c r="H9251" s="196"/>
      <c r="I9251" s="464"/>
    </row>
    <row r="9252" spans="3:9" ht="15" customHeight="1">
      <c r="C9252" s="204" t="s">
        <v>88</v>
      </c>
      <c r="D9252" s="215"/>
      <c r="E9252" s="215"/>
      <c r="F9252" s="216"/>
      <c r="G9252" s="216"/>
      <c r="H9252" s="466"/>
      <c r="I9252" s="467">
        <v>0</v>
      </c>
    </row>
    <row r="9253" spans="3:9" ht="15" customHeight="1">
      <c r="C9253" s="220" t="s">
        <v>89</v>
      </c>
      <c r="D9253" s="221" t="s">
        <v>90</v>
      </c>
      <c r="E9253" s="682"/>
      <c r="F9253" s="222"/>
      <c r="G9253" s="222"/>
      <c r="H9253" s="776"/>
      <c r="I9253" s="777">
        <f>I9252+I9250+I9244</f>
        <v>20163.045000000002</v>
      </c>
    </row>
    <row r="9254" spans="3:9" ht="15" customHeight="1">
      <c r="C9254" s="227" t="s">
        <v>91</v>
      </c>
      <c r="D9254" s="228" t="s">
        <v>977</v>
      </c>
      <c r="E9254" s="684"/>
      <c r="F9254" s="229"/>
      <c r="G9254" s="313"/>
      <c r="H9254" s="226">
        <f>$M$3</f>
        <v>0.1</v>
      </c>
      <c r="I9254" s="224">
        <f>I9253*H9254</f>
        <v>2016.3045000000002</v>
      </c>
    </row>
    <row r="9255" spans="3:9" ht="15" customHeight="1">
      <c r="C9255" s="316" t="s">
        <v>93</v>
      </c>
      <c r="D9255" s="317" t="s">
        <v>94</v>
      </c>
      <c r="E9255" s="323"/>
      <c r="F9255" s="244"/>
      <c r="G9255" s="244"/>
      <c r="H9255" s="399"/>
      <c r="I9255" s="303">
        <f>SUM(I9253:I9254)</f>
        <v>22179.349500000004</v>
      </c>
    </row>
    <row r="9256" spans="3:9" ht="15" customHeight="1">
      <c r="C9256" s="942"/>
      <c r="D9256" s="581"/>
      <c r="E9256" s="581"/>
      <c r="F9256" s="581"/>
      <c r="G9256" s="581"/>
      <c r="H9256" s="581"/>
      <c r="I9256" s="582"/>
    </row>
    <row r="9257" spans="3:9" ht="15" customHeight="1">
      <c r="C9257" s="942"/>
      <c r="D9257" s="581"/>
      <c r="E9257" s="581"/>
      <c r="F9257" s="581"/>
      <c r="G9257" s="581"/>
      <c r="H9257" s="581"/>
      <c r="I9257" s="582"/>
    </row>
    <row r="9258" spans="3:9" ht="15" customHeight="1">
      <c r="C9258" s="1146" t="s">
        <v>2286</v>
      </c>
      <c r="D9258" s="1332" t="s">
        <v>2287</v>
      </c>
      <c r="E9258" s="1333"/>
      <c r="F9258" s="1333"/>
      <c r="G9258" s="1333"/>
      <c r="H9258" s="1334"/>
      <c r="I9258" s="522">
        <f>ROUNDDOWN(I9276,-2)</f>
        <v>44300</v>
      </c>
    </row>
    <row r="9259" spans="3:9" ht="15" customHeight="1">
      <c r="C9259" s="189" t="s">
        <v>65</v>
      </c>
      <c r="D9259" s="190" t="s">
        <v>66</v>
      </c>
      <c r="E9259" s="190"/>
      <c r="F9259" s="190" t="s">
        <v>669</v>
      </c>
      <c r="G9259" s="190" t="s">
        <v>67</v>
      </c>
      <c r="H9259" s="190" t="s">
        <v>670</v>
      </c>
      <c r="I9259" s="482" t="s">
        <v>671</v>
      </c>
    </row>
    <row r="9260" spans="3:9" ht="15" customHeight="1">
      <c r="C9260" s="193" t="s">
        <v>69</v>
      </c>
      <c r="D9260" s="194" t="s">
        <v>672</v>
      </c>
      <c r="E9260" s="194"/>
      <c r="F9260" s="717"/>
      <c r="G9260" s="717"/>
      <c r="H9260" s="717"/>
      <c r="I9260" s="591"/>
    </row>
    <row r="9261" spans="3:9" ht="15" customHeight="1">
      <c r="C9261" s="199">
        <v>1</v>
      </c>
      <c r="D9261" s="195" t="s">
        <v>8</v>
      </c>
      <c r="E9261" s="195"/>
      <c r="F9261" s="200" t="s">
        <v>10</v>
      </c>
      <c r="G9261" s="618">
        <v>0.1429</v>
      </c>
      <c r="H9261" s="62">
        <v>176000</v>
      </c>
      <c r="I9261" s="203">
        <f t="shared" ref="I9261:I9264" si="171">G9261*H9261</f>
        <v>25150.400000000001</v>
      </c>
    </row>
    <row r="9262" spans="3:9" ht="15" customHeight="1">
      <c r="C9262" s="199">
        <v>2</v>
      </c>
      <c r="D9262" s="195" t="s">
        <v>106</v>
      </c>
      <c r="E9262" s="195"/>
      <c r="F9262" s="200" t="s">
        <v>10</v>
      </c>
      <c r="G9262" s="618">
        <v>7.1400000000000005E-2</v>
      </c>
      <c r="H9262" s="62">
        <v>186000</v>
      </c>
      <c r="I9262" s="203">
        <f t="shared" si="171"/>
        <v>13280.400000000001</v>
      </c>
    </row>
    <row r="9263" spans="3:9" ht="15" customHeight="1">
      <c r="C9263" s="199">
        <v>3</v>
      </c>
      <c r="D9263" s="195" t="s">
        <v>119</v>
      </c>
      <c r="E9263" s="195"/>
      <c r="F9263" s="200" t="s">
        <v>10</v>
      </c>
      <c r="G9263" s="618">
        <v>7.1000000000000004E-3</v>
      </c>
      <c r="H9263" s="62">
        <v>196000</v>
      </c>
      <c r="I9263" s="203">
        <f t="shared" si="171"/>
        <v>1391.6000000000001</v>
      </c>
    </row>
    <row r="9264" spans="3:9" ht="15" customHeight="1">
      <c r="C9264" s="199">
        <v>4</v>
      </c>
      <c r="D9264" s="195" t="s">
        <v>31</v>
      </c>
      <c r="E9264" s="195"/>
      <c r="F9264" s="200" t="s">
        <v>10</v>
      </c>
      <c r="G9264" s="618">
        <v>2.3999999999999998E-3</v>
      </c>
      <c r="H9264" s="62">
        <v>206000</v>
      </c>
      <c r="I9264" s="203">
        <f t="shared" si="171"/>
        <v>494.4</v>
      </c>
    </row>
    <row r="9265" spans="3:9" ht="15" customHeight="1">
      <c r="C9265" s="204" t="s">
        <v>708</v>
      </c>
      <c r="D9265" s="215"/>
      <c r="E9265" s="215"/>
      <c r="F9265" s="216"/>
      <c r="G9265" s="653"/>
      <c r="H9265" s="654"/>
      <c r="I9265" s="208">
        <f>SUM(I9261:I9264)</f>
        <v>40316.800000000003</v>
      </c>
    </row>
    <row r="9266" spans="3:9" ht="15" customHeight="1">
      <c r="C9266" s="193" t="s">
        <v>72</v>
      </c>
      <c r="D9266" s="194" t="s">
        <v>73</v>
      </c>
      <c r="E9266" s="194"/>
      <c r="F9266" s="196"/>
      <c r="G9266" s="196"/>
      <c r="H9266" s="196"/>
      <c r="I9266" s="464"/>
    </row>
    <row r="9267" spans="3:9" ht="15" customHeight="1">
      <c r="C9267" s="700" t="s">
        <v>674</v>
      </c>
      <c r="D9267" s="213" t="s">
        <v>2288</v>
      </c>
      <c r="E9267" s="213"/>
      <c r="F9267" s="200" t="s">
        <v>193</v>
      </c>
      <c r="G9267" s="326">
        <v>11.667</v>
      </c>
      <c r="H9267" s="202">
        <v>1</v>
      </c>
      <c r="I9267" s="203">
        <f t="shared" ref="I9267:I9270" si="172">G9267*H9267</f>
        <v>11.667</v>
      </c>
    </row>
    <row r="9268" spans="3:9" ht="15" customHeight="1">
      <c r="C9268" s="700" t="s">
        <v>676</v>
      </c>
      <c r="D9268" s="195" t="s">
        <v>1387</v>
      </c>
      <c r="E9268" s="195"/>
      <c r="F9268" s="200" t="s">
        <v>120</v>
      </c>
      <c r="G9268" s="326">
        <v>13.632</v>
      </c>
      <c r="H9268" s="202">
        <v>1</v>
      </c>
      <c r="I9268" s="203">
        <f t="shared" si="172"/>
        <v>13.632</v>
      </c>
    </row>
    <row r="9269" spans="3:9" ht="15" customHeight="1">
      <c r="C9269" s="700" t="s">
        <v>679</v>
      </c>
      <c r="D9269" s="195" t="s">
        <v>267</v>
      </c>
      <c r="E9269" s="195"/>
      <c r="F9269" s="200" t="s">
        <v>120</v>
      </c>
      <c r="G9269" s="326">
        <v>1.5</v>
      </c>
      <c r="H9269" s="202">
        <v>1</v>
      </c>
      <c r="I9269" s="203">
        <f t="shared" si="172"/>
        <v>1.5</v>
      </c>
    </row>
    <row r="9270" spans="3:9" ht="15" customHeight="1">
      <c r="C9270" s="700" t="s">
        <v>680</v>
      </c>
      <c r="D9270" s="213" t="s">
        <v>1405</v>
      </c>
      <c r="E9270" s="213"/>
      <c r="F9270" s="200" t="s">
        <v>79</v>
      </c>
      <c r="G9270" s="326">
        <v>2.7E-2</v>
      </c>
      <c r="H9270" s="202">
        <v>1</v>
      </c>
      <c r="I9270" s="203">
        <f t="shared" si="172"/>
        <v>2.7E-2</v>
      </c>
    </row>
    <row r="9271" spans="3:9" ht="15" customHeight="1">
      <c r="C9271" s="204" t="s">
        <v>85</v>
      </c>
      <c r="D9271" s="215"/>
      <c r="E9271" s="215"/>
      <c r="F9271" s="216"/>
      <c r="G9271" s="216"/>
      <c r="H9271" s="466"/>
      <c r="I9271" s="208">
        <f>SUM(I9267:I9270)</f>
        <v>26.826000000000001</v>
      </c>
    </row>
    <row r="9272" spans="3:9" ht="15" customHeight="1">
      <c r="C9272" s="193" t="s">
        <v>86</v>
      </c>
      <c r="D9272" s="194" t="s">
        <v>87</v>
      </c>
      <c r="E9272" s="194"/>
      <c r="F9272" s="196"/>
      <c r="G9272" s="196"/>
      <c r="H9272" s="196"/>
      <c r="I9272" s="464"/>
    </row>
    <row r="9273" spans="3:9" ht="15" customHeight="1">
      <c r="C9273" s="204" t="s">
        <v>88</v>
      </c>
      <c r="D9273" s="215"/>
      <c r="E9273" s="215"/>
      <c r="F9273" s="216"/>
      <c r="G9273" s="216"/>
      <c r="H9273" s="466"/>
      <c r="I9273" s="467">
        <v>0</v>
      </c>
    </row>
    <row r="9274" spans="3:9" ht="15" customHeight="1">
      <c r="C9274" s="220" t="s">
        <v>89</v>
      </c>
      <c r="D9274" s="221" t="s">
        <v>90</v>
      </c>
      <c r="E9274" s="682"/>
      <c r="F9274" s="222"/>
      <c r="G9274" s="222"/>
      <c r="H9274" s="776"/>
      <c r="I9274" s="777">
        <f>I9273+I9271+I9265</f>
        <v>40343.626000000004</v>
      </c>
    </row>
    <row r="9275" spans="3:9" ht="15" customHeight="1">
      <c r="C9275" s="227" t="s">
        <v>91</v>
      </c>
      <c r="D9275" s="228" t="s">
        <v>977</v>
      </c>
      <c r="E9275" s="684"/>
      <c r="F9275" s="229"/>
      <c r="G9275" s="313"/>
      <c r="H9275" s="226">
        <f>$M$3</f>
        <v>0.1</v>
      </c>
      <c r="I9275" s="224">
        <f>I9274*H9275</f>
        <v>4034.3626000000004</v>
      </c>
    </row>
    <row r="9276" spans="3:9" ht="15" customHeight="1">
      <c r="C9276" s="316" t="s">
        <v>93</v>
      </c>
      <c r="D9276" s="317" t="s">
        <v>94</v>
      </c>
      <c r="E9276" s="323"/>
      <c r="F9276" s="244"/>
      <c r="G9276" s="244"/>
      <c r="H9276" s="399"/>
      <c r="I9276" s="303">
        <f>SUM(I9274:I9275)</f>
        <v>44377.988600000004</v>
      </c>
    </row>
    <row r="9277" spans="3:9" ht="15" customHeight="1">
      <c r="C9277" s="942"/>
      <c r="D9277" s="581"/>
      <c r="E9277" s="581"/>
      <c r="F9277" s="581"/>
      <c r="G9277" s="581"/>
      <c r="H9277" s="581"/>
      <c r="I9277" s="582"/>
    </row>
    <row r="9278" spans="3:9" ht="15" customHeight="1">
      <c r="C9278" s="1089" t="s">
        <v>2289</v>
      </c>
      <c r="D9278" s="1326" t="s">
        <v>2290</v>
      </c>
      <c r="E9278" s="1327"/>
      <c r="F9278" s="1327"/>
      <c r="G9278" s="1327"/>
      <c r="H9278" s="1328"/>
      <c r="I9278" s="188">
        <f>ROUNDDOWN(I9296,-2)</f>
        <v>47700</v>
      </c>
    </row>
    <row r="9279" spans="3:9" ht="15" customHeight="1">
      <c r="C9279" s="189" t="s">
        <v>65</v>
      </c>
      <c r="D9279" s="190" t="s">
        <v>66</v>
      </c>
      <c r="E9279" s="190"/>
      <c r="F9279" s="190" t="s">
        <v>669</v>
      </c>
      <c r="G9279" s="190" t="s">
        <v>67</v>
      </c>
      <c r="H9279" s="190" t="s">
        <v>670</v>
      </c>
      <c r="I9279" s="482" t="s">
        <v>671</v>
      </c>
    </row>
    <row r="9280" spans="3:9" ht="15" customHeight="1">
      <c r="C9280" s="193" t="s">
        <v>69</v>
      </c>
      <c r="D9280" s="194" t="s">
        <v>672</v>
      </c>
      <c r="E9280" s="194"/>
      <c r="F9280" s="717"/>
      <c r="G9280" s="717"/>
      <c r="H9280" s="717"/>
      <c r="I9280" s="591"/>
    </row>
    <row r="9281" spans="3:9" ht="15" customHeight="1">
      <c r="C9281" s="199">
        <v>1</v>
      </c>
      <c r="D9281" s="195" t="s">
        <v>8</v>
      </c>
      <c r="E9281" s="195"/>
      <c r="F9281" s="200" t="s">
        <v>10</v>
      </c>
      <c r="G9281" s="618">
        <v>0.15379999999999999</v>
      </c>
      <c r="H9281" s="62">
        <v>176000</v>
      </c>
      <c r="I9281" s="203">
        <f t="shared" ref="I9281:I9284" si="173">G9281*H9281</f>
        <v>27068.799999999999</v>
      </c>
    </row>
    <row r="9282" spans="3:9" ht="15" customHeight="1">
      <c r="C9282" s="199">
        <v>2</v>
      </c>
      <c r="D9282" s="195" t="s">
        <v>106</v>
      </c>
      <c r="E9282" s="195"/>
      <c r="F9282" s="200" t="s">
        <v>10</v>
      </c>
      <c r="G9282" s="618">
        <v>7.6899999999999996E-2</v>
      </c>
      <c r="H9282" s="62">
        <v>186000</v>
      </c>
      <c r="I9282" s="203">
        <f t="shared" si="173"/>
        <v>14303.4</v>
      </c>
    </row>
    <row r="9283" spans="3:9" ht="15" customHeight="1">
      <c r="C9283" s="199">
        <v>3</v>
      </c>
      <c r="D9283" s="195" t="s">
        <v>119</v>
      </c>
      <c r="E9283" s="195"/>
      <c r="F9283" s="200" t="s">
        <v>10</v>
      </c>
      <c r="G9283" s="618">
        <v>7.7000000000000002E-3</v>
      </c>
      <c r="H9283" s="62">
        <v>196000</v>
      </c>
      <c r="I9283" s="203">
        <f t="shared" si="173"/>
        <v>1509.2</v>
      </c>
    </row>
    <row r="9284" spans="3:9" ht="15" customHeight="1">
      <c r="C9284" s="199">
        <v>4</v>
      </c>
      <c r="D9284" s="195" t="s">
        <v>31</v>
      </c>
      <c r="E9284" s="195"/>
      <c r="F9284" s="200" t="s">
        <v>10</v>
      </c>
      <c r="G9284" s="618">
        <v>2.5999999999999999E-3</v>
      </c>
      <c r="H9284" s="62">
        <v>206000</v>
      </c>
      <c r="I9284" s="203">
        <f t="shared" si="173"/>
        <v>535.6</v>
      </c>
    </row>
    <row r="9285" spans="3:9" ht="15" customHeight="1">
      <c r="C9285" s="204" t="s">
        <v>708</v>
      </c>
      <c r="D9285" s="215"/>
      <c r="E9285" s="215"/>
      <c r="F9285" s="216"/>
      <c r="G9285" s="653"/>
      <c r="H9285" s="654"/>
      <c r="I9285" s="208">
        <f>SUM(I9281:I9284)</f>
        <v>43416.999999999993</v>
      </c>
    </row>
    <row r="9286" spans="3:9" ht="15" customHeight="1">
      <c r="C9286" s="193" t="s">
        <v>72</v>
      </c>
      <c r="D9286" s="194" t="s">
        <v>73</v>
      </c>
      <c r="E9286" s="194"/>
      <c r="F9286" s="196"/>
      <c r="G9286" s="196"/>
      <c r="H9286" s="196"/>
      <c r="I9286" s="464"/>
    </row>
    <row r="9287" spans="3:9" ht="15" customHeight="1">
      <c r="C9287" s="700" t="s">
        <v>674</v>
      </c>
      <c r="D9287" s="213" t="s">
        <v>2291</v>
      </c>
      <c r="E9287" s="213"/>
      <c r="F9287" s="200" t="s">
        <v>193</v>
      </c>
      <c r="G9287" s="326">
        <v>6.5629999999999997</v>
      </c>
      <c r="H9287" s="202">
        <v>1</v>
      </c>
      <c r="I9287" s="203">
        <f t="shared" ref="I9287:I9290" si="174">G9287*H9287</f>
        <v>6.5629999999999997</v>
      </c>
    </row>
    <row r="9288" spans="3:9" ht="15" customHeight="1">
      <c r="C9288" s="700" t="s">
        <v>676</v>
      </c>
      <c r="D9288" s="195" t="s">
        <v>1387</v>
      </c>
      <c r="E9288" s="195"/>
      <c r="F9288" s="200" t="s">
        <v>120</v>
      </c>
      <c r="G9288" s="326">
        <v>13.632</v>
      </c>
      <c r="H9288" s="202">
        <v>1</v>
      </c>
      <c r="I9288" s="203">
        <f t="shared" si="174"/>
        <v>13.632</v>
      </c>
    </row>
    <row r="9289" spans="3:9" ht="15" customHeight="1">
      <c r="C9289" s="700" t="s">
        <v>679</v>
      </c>
      <c r="D9289" s="195" t="s">
        <v>267</v>
      </c>
      <c r="E9289" s="195"/>
      <c r="F9289" s="200" t="s">
        <v>120</v>
      </c>
      <c r="G9289" s="326">
        <v>1.5</v>
      </c>
      <c r="H9289" s="202">
        <v>1</v>
      </c>
      <c r="I9289" s="203">
        <f t="shared" si="174"/>
        <v>1.5</v>
      </c>
    </row>
    <row r="9290" spans="3:9" ht="15" customHeight="1">
      <c r="C9290" s="700" t="s">
        <v>680</v>
      </c>
      <c r="D9290" s="213" t="s">
        <v>1405</v>
      </c>
      <c r="E9290" s="213"/>
      <c r="F9290" s="200" t="s">
        <v>79</v>
      </c>
      <c r="G9290" s="326">
        <v>2.7E-2</v>
      </c>
      <c r="H9290" s="202">
        <v>1</v>
      </c>
      <c r="I9290" s="203">
        <f t="shared" si="174"/>
        <v>2.7E-2</v>
      </c>
    </row>
    <row r="9291" spans="3:9" ht="15" customHeight="1">
      <c r="C9291" s="204" t="s">
        <v>85</v>
      </c>
      <c r="D9291" s="215"/>
      <c r="E9291" s="215"/>
      <c r="F9291" s="216"/>
      <c r="G9291" s="216"/>
      <c r="H9291" s="466"/>
      <c r="I9291" s="208">
        <f>SUM(I9287:I9290)</f>
        <v>21.722000000000001</v>
      </c>
    </row>
    <row r="9292" spans="3:9" ht="15" customHeight="1">
      <c r="C9292" s="193" t="s">
        <v>86</v>
      </c>
      <c r="D9292" s="194" t="s">
        <v>87</v>
      </c>
      <c r="E9292" s="194"/>
      <c r="F9292" s="196"/>
      <c r="G9292" s="196"/>
      <c r="H9292" s="196"/>
      <c r="I9292" s="464"/>
    </row>
    <row r="9293" spans="3:9" ht="15" customHeight="1">
      <c r="C9293" s="204" t="s">
        <v>88</v>
      </c>
      <c r="D9293" s="215"/>
      <c r="E9293" s="215"/>
      <c r="F9293" s="216"/>
      <c r="G9293" s="216"/>
      <c r="H9293" s="466"/>
      <c r="I9293" s="467">
        <v>0</v>
      </c>
    </row>
    <row r="9294" spans="3:9" ht="15" customHeight="1">
      <c r="C9294" s="220" t="s">
        <v>89</v>
      </c>
      <c r="D9294" s="221" t="s">
        <v>90</v>
      </c>
      <c r="E9294" s="682"/>
      <c r="F9294" s="222"/>
      <c r="G9294" s="222"/>
      <c r="H9294" s="776"/>
      <c r="I9294" s="777">
        <f>I9293+I9291+I9285</f>
        <v>43438.721999999994</v>
      </c>
    </row>
    <row r="9295" spans="3:9" ht="15" customHeight="1">
      <c r="C9295" s="227" t="s">
        <v>91</v>
      </c>
      <c r="D9295" s="228" t="s">
        <v>977</v>
      </c>
      <c r="E9295" s="684"/>
      <c r="F9295" s="229"/>
      <c r="G9295" s="313"/>
      <c r="H9295" s="226">
        <f>$M$3</f>
        <v>0.1</v>
      </c>
      <c r="I9295" s="224">
        <f>I9294*H9295</f>
        <v>4343.8721999999998</v>
      </c>
    </row>
    <row r="9296" spans="3:9" ht="15" customHeight="1">
      <c r="C9296" s="316" t="s">
        <v>93</v>
      </c>
      <c r="D9296" s="317" t="s">
        <v>94</v>
      </c>
      <c r="E9296" s="323"/>
      <c r="F9296" s="244"/>
      <c r="G9296" s="244"/>
      <c r="H9296" s="399"/>
      <c r="I9296" s="303">
        <f>SUM(I9294:I9295)</f>
        <v>47782.594199999992</v>
      </c>
    </row>
    <row r="9297" spans="3:9" ht="15" customHeight="1">
      <c r="C9297" s="942"/>
      <c r="D9297" s="581"/>
      <c r="E9297" s="581"/>
      <c r="F9297" s="581"/>
      <c r="G9297" s="581"/>
      <c r="H9297" s="581"/>
      <c r="I9297" s="582"/>
    </row>
    <row r="9298" spans="3:9" ht="15" customHeight="1">
      <c r="C9298" s="1089" t="s">
        <v>2292</v>
      </c>
      <c r="D9298" s="1326" t="s">
        <v>2293</v>
      </c>
      <c r="E9298" s="1327"/>
      <c r="F9298" s="1327"/>
      <c r="G9298" s="1327"/>
      <c r="H9298" s="1328"/>
      <c r="I9298" s="188">
        <f>ROUNDDOWN(I9316,-2)</f>
        <v>365300</v>
      </c>
    </row>
    <row r="9299" spans="3:9" ht="15" customHeight="1">
      <c r="C9299" s="189" t="s">
        <v>65</v>
      </c>
      <c r="D9299" s="190" t="s">
        <v>66</v>
      </c>
      <c r="E9299" s="190"/>
      <c r="F9299" s="190" t="s">
        <v>669</v>
      </c>
      <c r="G9299" s="190" t="s">
        <v>67</v>
      </c>
      <c r="H9299" s="190" t="s">
        <v>670</v>
      </c>
      <c r="I9299" s="482" t="s">
        <v>671</v>
      </c>
    </row>
    <row r="9300" spans="3:9" ht="15" customHeight="1">
      <c r="C9300" s="193" t="s">
        <v>69</v>
      </c>
      <c r="D9300" s="194" t="s">
        <v>672</v>
      </c>
      <c r="E9300" s="194"/>
      <c r="F9300" s="717"/>
      <c r="G9300" s="717"/>
      <c r="H9300" s="717"/>
      <c r="I9300" s="591"/>
    </row>
    <row r="9301" spans="3:9" ht="15" customHeight="1">
      <c r="C9301" s="199">
        <v>1</v>
      </c>
      <c r="D9301" s="195" t="s">
        <v>8</v>
      </c>
      <c r="E9301" s="195"/>
      <c r="F9301" s="200" t="s">
        <v>10</v>
      </c>
      <c r="G9301" s="201">
        <v>0.25</v>
      </c>
      <c r="H9301" s="62">
        <v>176000</v>
      </c>
      <c r="I9301" s="203">
        <f t="shared" ref="I9301:I9304" si="175">G9301*H9301</f>
        <v>44000</v>
      </c>
    </row>
    <row r="9302" spans="3:9" ht="15" customHeight="1">
      <c r="C9302" s="199">
        <v>2</v>
      </c>
      <c r="D9302" s="195" t="s">
        <v>106</v>
      </c>
      <c r="E9302" s="195"/>
      <c r="F9302" s="200" t="s">
        <v>10</v>
      </c>
      <c r="G9302" s="618">
        <v>8.3299999999999999E-2</v>
      </c>
      <c r="H9302" s="62">
        <v>186000</v>
      </c>
      <c r="I9302" s="203">
        <f t="shared" si="175"/>
        <v>15493.8</v>
      </c>
    </row>
    <row r="9303" spans="3:9" ht="15" customHeight="1">
      <c r="C9303" s="199">
        <v>3</v>
      </c>
      <c r="D9303" s="195" t="s">
        <v>119</v>
      </c>
      <c r="E9303" s="195"/>
      <c r="F9303" s="200" t="s">
        <v>10</v>
      </c>
      <c r="G9303" s="618">
        <v>8.3000000000000001E-3</v>
      </c>
      <c r="H9303" s="62">
        <v>196000</v>
      </c>
      <c r="I9303" s="203">
        <f t="shared" si="175"/>
        <v>1626.8</v>
      </c>
    </row>
    <row r="9304" spans="3:9" ht="15" customHeight="1">
      <c r="C9304" s="199">
        <v>4</v>
      </c>
      <c r="D9304" s="195" t="s">
        <v>31</v>
      </c>
      <c r="E9304" s="195"/>
      <c r="F9304" s="200" t="s">
        <v>10</v>
      </c>
      <c r="G9304" s="618">
        <v>2.8E-3</v>
      </c>
      <c r="H9304" s="62">
        <v>206000</v>
      </c>
      <c r="I9304" s="203">
        <f t="shared" si="175"/>
        <v>576.79999999999995</v>
      </c>
    </row>
    <row r="9305" spans="3:9" ht="15" customHeight="1">
      <c r="C9305" s="204" t="s">
        <v>708</v>
      </c>
      <c r="D9305" s="215"/>
      <c r="E9305" s="215"/>
      <c r="F9305" s="216"/>
      <c r="G9305" s="653"/>
      <c r="H9305" s="654"/>
      <c r="I9305" s="208">
        <f>SUM(I9301:I9304)</f>
        <v>61697.400000000009</v>
      </c>
    </row>
    <row r="9306" spans="3:9" ht="15" customHeight="1">
      <c r="C9306" s="193" t="s">
        <v>72</v>
      </c>
      <c r="D9306" s="194" t="s">
        <v>73</v>
      </c>
      <c r="E9306" s="194"/>
      <c r="F9306" s="196"/>
      <c r="G9306" s="196"/>
      <c r="H9306" s="196"/>
      <c r="I9306" s="464"/>
    </row>
    <row r="9307" spans="3:9" ht="15" customHeight="1">
      <c r="C9307" s="700" t="s">
        <v>674</v>
      </c>
      <c r="D9307" s="213" t="s">
        <v>2294</v>
      </c>
      <c r="E9307" s="213"/>
      <c r="F9307" s="200" t="s">
        <v>193</v>
      </c>
      <c r="G9307" s="326">
        <v>2.9169999999999998</v>
      </c>
      <c r="H9307" s="202">
        <f>BAHAN!G118</f>
        <v>75000</v>
      </c>
      <c r="I9307" s="203">
        <f t="shared" ref="I9307:I9310" si="176">G9307*H9307</f>
        <v>218775</v>
      </c>
    </row>
    <row r="9308" spans="3:9" ht="15" customHeight="1">
      <c r="C9308" s="700" t="s">
        <v>676</v>
      </c>
      <c r="D9308" s="195" t="s">
        <v>1387</v>
      </c>
      <c r="E9308" s="195"/>
      <c r="F9308" s="200" t="s">
        <v>120</v>
      </c>
      <c r="G9308" s="326">
        <v>13.632</v>
      </c>
      <c r="H9308" s="202">
        <f>BAHAN!$G$449</f>
        <v>1820</v>
      </c>
      <c r="I9308" s="203">
        <f t="shared" si="176"/>
        <v>24810.239999999998</v>
      </c>
    </row>
    <row r="9309" spans="3:9" ht="15" customHeight="1">
      <c r="C9309" s="700" t="s">
        <v>679</v>
      </c>
      <c r="D9309" s="195" t="s">
        <v>267</v>
      </c>
      <c r="E9309" s="195"/>
      <c r="F9309" s="200" t="s">
        <v>120</v>
      </c>
      <c r="G9309" s="326">
        <v>1.5</v>
      </c>
      <c r="H9309" s="202">
        <f>BAHAN!$G$450</f>
        <v>15400</v>
      </c>
      <c r="I9309" s="203">
        <f t="shared" si="176"/>
        <v>23100</v>
      </c>
    </row>
    <row r="9310" spans="3:9" ht="15" customHeight="1">
      <c r="C9310" s="700" t="s">
        <v>680</v>
      </c>
      <c r="D9310" s="213" t="s">
        <v>1405</v>
      </c>
      <c r="E9310" s="213"/>
      <c r="F9310" s="200" t="s">
        <v>79</v>
      </c>
      <c r="G9310" s="326">
        <v>2.7E-2</v>
      </c>
      <c r="H9310" s="202">
        <f>BAHAN!$G$261</f>
        <v>139100</v>
      </c>
      <c r="I9310" s="203">
        <f t="shared" si="176"/>
        <v>3755.7</v>
      </c>
    </row>
    <row r="9311" spans="3:9" ht="15" customHeight="1">
      <c r="C9311" s="204" t="s">
        <v>85</v>
      </c>
      <c r="D9311" s="215"/>
      <c r="E9311" s="215"/>
      <c r="F9311" s="216"/>
      <c r="G9311" s="216"/>
      <c r="H9311" s="466"/>
      <c r="I9311" s="208">
        <f>SUM(I9307:I9310)</f>
        <v>270440.94</v>
      </c>
    </row>
    <row r="9312" spans="3:9" ht="15" customHeight="1">
      <c r="C9312" s="193" t="s">
        <v>86</v>
      </c>
      <c r="D9312" s="194" t="s">
        <v>87</v>
      </c>
      <c r="E9312" s="194"/>
      <c r="F9312" s="196"/>
      <c r="G9312" s="196"/>
      <c r="H9312" s="196"/>
      <c r="I9312" s="464"/>
    </row>
    <row r="9313" spans="3:9" ht="15" customHeight="1">
      <c r="C9313" s="204" t="s">
        <v>88</v>
      </c>
      <c r="D9313" s="215"/>
      <c r="E9313" s="215"/>
      <c r="F9313" s="216"/>
      <c r="G9313" s="216"/>
      <c r="H9313" s="466"/>
      <c r="I9313" s="467">
        <v>0</v>
      </c>
    </row>
    <row r="9314" spans="3:9" ht="15" customHeight="1">
      <c r="C9314" s="220" t="s">
        <v>89</v>
      </c>
      <c r="D9314" s="221" t="s">
        <v>90</v>
      </c>
      <c r="E9314" s="682"/>
      <c r="F9314" s="222"/>
      <c r="G9314" s="222"/>
      <c r="H9314" s="776"/>
      <c r="I9314" s="777">
        <f>I9313+I9311+I9305</f>
        <v>332138.34000000003</v>
      </c>
    </row>
    <row r="9315" spans="3:9" ht="15" customHeight="1">
      <c r="C9315" s="227" t="s">
        <v>91</v>
      </c>
      <c r="D9315" s="228" t="s">
        <v>977</v>
      </c>
      <c r="E9315" s="684"/>
      <c r="F9315" s="229"/>
      <c r="G9315" s="313"/>
      <c r="H9315" s="226">
        <f>$M$3</f>
        <v>0.1</v>
      </c>
      <c r="I9315" s="224">
        <f>I9314*H9315</f>
        <v>33213.834000000003</v>
      </c>
    </row>
    <row r="9316" spans="3:9" ht="15" customHeight="1">
      <c r="C9316" s="316" t="s">
        <v>93</v>
      </c>
      <c r="D9316" s="317" t="s">
        <v>94</v>
      </c>
      <c r="E9316" s="323"/>
      <c r="F9316" s="244"/>
      <c r="G9316" s="244"/>
      <c r="H9316" s="399"/>
      <c r="I9316" s="303">
        <f>SUM(I9314:I9315)</f>
        <v>365352.174</v>
      </c>
    </row>
    <row r="9317" spans="3:9" ht="15" customHeight="1">
      <c r="C9317" s="942"/>
      <c r="D9317" s="581"/>
      <c r="E9317" s="581"/>
      <c r="F9317" s="581"/>
      <c r="G9317" s="581"/>
      <c r="H9317" s="581"/>
      <c r="I9317" s="582"/>
    </row>
    <row r="9318" spans="3:9" ht="15" customHeight="1">
      <c r="C9318" s="1089" t="s">
        <v>2295</v>
      </c>
      <c r="D9318" s="1326" t="s">
        <v>2296</v>
      </c>
      <c r="E9318" s="1327"/>
      <c r="F9318" s="1327"/>
      <c r="G9318" s="1327"/>
      <c r="H9318" s="1328"/>
      <c r="I9318" s="188">
        <f>ROUNDDOWN(I9336,-2)</f>
        <v>19400</v>
      </c>
    </row>
    <row r="9319" spans="3:9" ht="15" customHeight="1">
      <c r="C9319" s="189" t="s">
        <v>65</v>
      </c>
      <c r="D9319" s="190" t="s">
        <v>66</v>
      </c>
      <c r="E9319" s="190"/>
      <c r="F9319" s="190" t="s">
        <v>669</v>
      </c>
      <c r="G9319" s="190" t="s">
        <v>67</v>
      </c>
      <c r="H9319" s="190" t="s">
        <v>670</v>
      </c>
      <c r="I9319" s="482" t="s">
        <v>671</v>
      </c>
    </row>
    <row r="9320" spans="3:9" ht="15" customHeight="1">
      <c r="C9320" s="193" t="s">
        <v>69</v>
      </c>
      <c r="D9320" s="194" t="s">
        <v>672</v>
      </c>
      <c r="E9320" s="194"/>
      <c r="F9320" s="717"/>
      <c r="G9320" s="717"/>
      <c r="H9320" s="717"/>
      <c r="I9320" s="591"/>
    </row>
    <row r="9321" spans="3:9" ht="15" customHeight="1">
      <c r="C9321" s="199">
        <v>1</v>
      </c>
      <c r="D9321" s="195" t="s">
        <v>8</v>
      </c>
      <c r="E9321" s="195"/>
      <c r="F9321" s="200" t="s">
        <v>10</v>
      </c>
      <c r="G9321" s="618">
        <v>6.25E-2</v>
      </c>
      <c r="H9321" s="62">
        <v>176000</v>
      </c>
      <c r="I9321" s="203">
        <f t="shared" ref="I9321:I9324" si="177">G9321*H9321</f>
        <v>11000</v>
      </c>
    </row>
    <row r="9322" spans="3:9" ht="15" customHeight="1">
      <c r="C9322" s="199">
        <v>2</v>
      </c>
      <c r="D9322" s="195" t="s">
        <v>106</v>
      </c>
      <c r="E9322" s="195"/>
      <c r="F9322" s="200" t="s">
        <v>10</v>
      </c>
      <c r="G9322" s="618">
        <v>3.1300000000000001E-2</v>
      </c>
      <c r="H9322" s="62">
        <v>186000</v>
      </c>
      <c r="I9322" s="203">
        <f t="shared" si="177"/>
        <v>5821.8</v>
      </c>
    </row>
    <row r="9323" spans="3:9" ht="15" customHeight="1">
      <c r="C9323" s="199">
        <v>3</v>
      </c>
      <c r="D9323" s="195" t="s">
        <v>119</v>
      </c>
      <c r="E9323" s="195"/>
      <c r="F9323" s="200" t="s">
        <v>10</v>
      </c>
      <c r="G9323" s="618">
        <v>3.0999999999999999E-3</v>
      </c>
      <c r="H9323" s="62">
        <v>196000</v>
      </c>
      <c r="I9323" s="203">
        <f t="shared" si="177"/>
        <v>607.6</v>
      </c>
    </row>
    <row r="9324" spans="3:9" ht="15" customHeight="1">
      <c r="C9324" s="199">
        <v>4</v>
      </c>
      <c r="D9324" s="195" t="s">
        <v>31</v>
      </c>
      <c r="E9324" s="195"/>
      <c r="F9324" s="200" t="s">
        <v>10</v>
      </c>
      <c r="G9324" s="618">
        <v>1E-3</v>
      </c>
      <c r="H9324" s="62">
        <v>206000</v>
      </c>
      <c r="I9324" s="203">
        <f t="shared" si="177"/>
        <v>206</v>
      </c>
    </row>
    <row r="9325" spans="3:9" ht="15" customHeight="1">
      <c r="C9325" s="204" t="s">
        <v>708</v>
      </c>
      <c r="D9325" s="215"/>
      <c r="E9325" s="215"/>
      <c r="F9325" s="216"/>
      <c r="G9325" s="653"/>
      <c r="H9325" s="654"/>
      <c r="I9325" s="208">
        <f>SUM(I9321:I9324)</f>
        <v>17635.399999999998</v>
      </c>
    </row>
    <row r="9326" spans="3:9" ht="15" customHeight="1">
      <c r="C9326" s="193" t="s">
        <v>72</v>
      </c>
      <c r="D9326" s="194" t="s">
        <v>73</v>
      </c>
      <c r="E9326" s="194"/>
      <c r="F9326" s="196"/>
      <c r="G9326" s="196"/>
      <c r="H9326" s="196"/>
      <c r="I9326" s="464"/>
    </row>
    <row r="9327" spans="3:9" ht="15" customHeight="1">
      <c r="C9327" s="700" t="s">
        <v>674</v>
      </c>
      <c r="D9327" s="213" t="s">
        <v>2297</v>
      </c>
      <c r="E9327" s="213"/>
      <c r="F9327" s="200" t="s">
        <v>193</v>
      </c>
      <c r="G9327" s="326">
        <v>3.5</v>
      </c>
      <c r="H9327" s="202">
        <v>1</v>
      </c>
      <c r="I9327" s="203">
        <f t="shared" ref="I9327:I9330" si="178">G9327*H9327</f>
        <v>3.5</v>
      </c>
    </row>
    <row r="9328" spans="3:9" ht="15" customHeight="1">
      <c r="C9328" s="700" t="s">
        <v>676</v>
      </c>
      <c r="D9328" s="195" t="s">
        <v>1387</v>
      </c>
      <c r="E9328" s="195"/>
      <c r="F9328" s="200" t="s">
        <v>120</v>
      </c>
      <c r="G9328" s="326">
        <v>1.704</v>
      </c>
      <c r="H9328" s="202">
        <v>1</v>
      </c>
      <c r="I9328" s="203">
        <f t="shared" si="178"/>
        <v>1.704</v>
      </c>
    </row>
    <row r="9329" spans="3:9" ht="15" customHeight="1">
      <c r="C9329" s="700" t="s">
        <v>679</v>
      </c>
      <c r="D9329" s="195" t="s">
        <v>267</v>
      </c>
      <c r="E9329" s="195"/>
      <c r="F9329" s="200" t="s">
        <v>120</v>
      </c>
      <c r="G9329" s="326">
        <v>0.188</v>
      </c>
      <c r="H9329" s="202">
        <v>1</v>
      </c>
      <c r="I9329" s="203">
        <f t="shared" si="178"/>
        <v>0.188</v>
      </c>
    </row>
    <row r="9330" spans="3:9" ht="15" customHeight="1">
      <c r="C9330" s="700" t="s">
        <v>680</v>
      </c>
      <c r="D9330" s="213" t="s">
        <v>1405</v>
      </c>
      <c r="E9330" s="213"/>
      <c r="F9330" s="200" t="s">
        <v>79</v>
      </c>
      <c r="G9330" s="326">
        <v>3.0000000000000001E-3</v>
      </c>
      <c r="H9330" s="202">
        <v>1</v>
      </c>
      <c r="I9330" s="203">
        <f t="shared" si="178"/>
        <v>3.0000000000000001E-3</v>
      </c>
    </row>
    <row r="9331" spans="3:9" ht="15" customHeight="1">
      <c r="C9331" s="204" t="s">
        <v>85</v>
      </c>
      <c r="D9331" s="215"/>
      <c r="E9331" s="215"/>
      <c r="F9331" s="216"/>
      <c r="G9331" s="216"/>
      <c r="H9331" s="466"/>
      <c r="I9331" s="208">
        <f>SUM(I9327:I9330)</f>
        <v>5.3949999999999996</v>
      </c>
    </row>
    <row r="9332" spans="3:9" ht="15" customHeight="1">
      <c r="C9332" s="676" t="s">
        <v>86</v>
      </c>
      <c r="D9332" s="194" t="s">
        <v>87</v>
      </c>
      <c r="E9332" s="194"/>
      <c r="F9332" s="196"/>
      <c r="G9332" s="196"/>
      <c r="H9332" s="196"/>
      <c r="I9332" s="464"/>
    </row>
    <row r="9333" spans="3:9" ht="15" customHeight="1">
      <c r="C9333" s="204" t="s">
        <v>88</v>
      </c>
      <c r="D9333" s="215"/>
      <c r="E9333" s="215"/>
      <c r="F9333" s="216"/>
      <c r="G9333" s="216"/>
      <c r="H9333" s="466"/>
      <c r="I9333" s="467">
        <v>0</v>
      </c>
    </row>
    <row r="9334" spans="3:9" ht="15" customHeight="1">
      <c r="C9334" s="220" t="s">
        <v>89</v>
      </c>
      <c r="D9334" s="221" t="s">
        <v>90</v>
      </c>
      <c r="E9334" s="682"/>
      <c r="F9334" s="222"/>
      <c r="G9334" s="222"/>
      <c r="H9334" s="776"/>
      <c r="I9334" s="777">
        <f>I9333+I9331+I9325</f>
        <v>17640.794999999998</v>
      </c>
    </row>
    <row r="9335" spans="3:9" ht="15" customHeight="1">
      <c r="C9335" s="227" t="s">
        <v>91</v>
      </c>
      <c r="D9335" s="228" t="s">
        <v>977</v>
      </c>
      <c r="E9335" s="684"/>
      <c r="F9335" s="229"/>
      <c r="G9335" s="313"/>
      <c r="H9335" s="226">
        <f>$M$3</f>
        <v>0.1</v>
      </c>
      <c r="I9335" s="224">
        <f>I9334*H9335</f>
        <v>1764.0794999999998</v>
      </c>
    </row>
    <row r="9336" spans="3:9" ht="15" customHeight="1">
      <c r="C9336" s="316" t="s">
        <v>93</v>
      </c>
      <c r="D9336" s="317" t="s">
        <v>94</v>
      </c>
      <c r="E9336" s="323"/>
      <c r="F9336" s="244"/>
      <c r="G9336" s="244"/>
      <c r="H9336" s="399"/>
      <c r="I9336" s="303">
        <f>SUM(I9334:I9335)</f>
        <v>19404.874499999998</v>
      </c>
    </row>
    <row r="9337" spans="3:9" ht="15" customHeight="1">
      <c r="C9337" s="942"/>
      <c r="D9337" s="581"/>
      <c r="E9337" s="581"/>
      <c r="F9337" s="581"/>
      <c r="G9337" s="581"/>
      <c r="H9337" s="581"/>
      <c r="I9337" s="582"/>
    </row>
    <row r="9338" spans="3:9" ht="15" customHeight="1">
      <c r="C9338" s="942"/>
      <c r="D9338" s="581"/>
      <c r="E9338" s="581"/>
      <c r="F9338" s="581"/>
      <c r="G9338" s="581"/>
      <c r="H9338" s="581"/>
      <c r="I9338" s="582"/>
    </row>
    <row r="9339" spans="3:9" ht="15" customHeight="1">
      <c r="C9339" s="1089" t="s">
        <v>2298</v>
      </c>
      <c r="D9339" s="1327" t="s">
        <v>2299</v>
      </c>
      <c r="E9339" s="1327"/>
      <c r="F9339" s="1327"/>
      <c r="G9339" s="1327"/>
      <c r="H9339" s="1328"/>
      <c r="I9339" s="188">
        <f>ROUNDDOWN(I9357,-2)</f>
        <v>20600</v>
      </c>
    </row>
    <row r="9340" spans="3:9" ht="15" customHeight="1">
      <c r="C9340" s="189" t="s">
        <v>65</v>
      </c>
      <c r="D9340" s="190" t="s">
        <v>66</v>
      </c>
      <c r="E9340" s="190"/>
      <c r="F9340" s="190" t="s">
        <v>669</v>
      </c>
      <c r="G9340" s="190" t="s">
        <v>67</v>
      </c>
      <c r="H9340" s="190" t="s">
        <v>670</v>
      </c>
      <c r="I9340" s="482" t="s">
        <v>671</v>
      </c>
    </row>
    <row r="9341" spans="3:9" ht="15" customHeight="1">
      <c r="C9341" s="193" t="s">
        <v>69</v>
      </c>
      <c r="D9341" s="194" t="s">
        <v>672</v>
      </c>
      <c r="E9341" s="194"/>
      <c r="F9341" s="717"/>
      <c r="G9341" s="717"/>
      <c r="H9341" s="717"/>
      <c r="I9341" s="591"/>
    </row>
    <row r="9342" spans="3:9" ht="15" customHeight="1">
      <c r="C9342" s="199">
        <v>1</v>
      </c>
      <c r="D9342" s="195" t="s">
        <v>8</v>
      </c>
      <c r="E9342" s="195"/>
      <c r="F9342" s="200" t="s">
        <v>10</v>
      </c>
      <c r="G9342" s="618">
        <v>6.6699999999999995E-2</v>
      </c>
      <c r="H9342" s="62">
        <v>176000</v>
      </c>
      <c r="I9342" s="203">
        <f t="shared" ref="I9342:I9345" si="179">G9342*H9342</f>
        <v>11739.199999999999</v>
      </c>
    </row>
    <row r="9343" spans="3:9" ht="15" customHeight="1">
      <c r="C9343" s="199">
        <v>2</v>
      </c>
      <c r="D9343" s="195" t="s">
        <v>106</v>
      </c>
      <c r="E9343" s="195"/>
      <c r="F9343" s="200" t="s">
        <v>10</v>
      </c>
      <c r="G9343" s="618">
        <v>3.3300000000000003E-2</v>
      </c>
      <c r="H9343" s="62">
        <v>186000</v>
      </c>
      <c r="I9343" s="203">
        <f t="shared" si="179"/>
        <v>6193.8</v>
      </c>
    </row>
    <row r="9344" spans="3:9" ht="15" customHeight="1">
      <c r="C9344" s="199">
        <v>3</v>
      </c>
      <c r="D9344" s="195" t="s">
        <v>119</v>
      </c>
      <c r="E9344" s="195"/>
      <c r="F9344" s="200" t="s">
        <v>10</v>
      </c>
      <c r="G9344" s="618">
        <v>3.3E-3</v>
      </c>
      <c r="H9344" s="62">
        <v>196000</v>
      </c>
      <c r="I9344" s="203">
        <f t="shared" si="179"/>
        <v>646.79999999999995</v>
      </c>
    </row>
    <row r="9345" spans="3:9" ht="15" customHeight="1">
      <c r="C9345" s="199">
        <v>4</v>
      </c>
      <c r="D9345" s="195" t="s">
        <v>31</v>
      </c>
      <c r="E9345" s="195"/>
      <c r="F9345" s="200" t="s">
        <v>10</v>
      </c>
      <c r="G9345" s="618">
        <v>1.1000000000000001E-3</v>
      </c>
      <c r="H9345" s="62">
        <v>206000</v>
      </c>
      <c r="I9345" s="203">
        <f t="shared" si="179"/>
        <v>226.60000000000002</v>
      </c>
    </row>
    <row r="9346" spans="3:9" ht="15" customHeight="1">
      <c r="C9346" s="204" t="s">
        <v>708</v>
      </c>
      <c r="D9346" s="215"/>
      <c r="E9346" s="215"/>
      <c r="F9346" s="216"/>
      <c r="G9346" s="653"/>
      <c r="H9346" s="654"/>
      <c r="I9346" s="208">
        <f>SUM(I9342:I9345)</f>
        <v>18806.399999999998</v>
      </c>
    </row>
    <row r="9347" spans="3:9" ht="15" customHeight="1">
      <c r="C9347" s="193" t="s">
        <v>72</v>
      </c>
      <c r="D9347" s="194" t="s">
        <v>73</v>
      </c>
      <c r="E9347" s="194"/>
      <c r="F9347" s="196"/>
      <c r="G9347" s="196"/>
      <c r="H9347" s="196"/>
      <c r="I9347" s="464"/>
    </row>
    <row r="9348" spans="3:9" ht="15" customHeight="1">
      <c r="C9348" s="700" t="s">
        <v>674</v>
      </c>
      <c r="D9348" s="213" t="s">
        <v>2300</v>
      </c>
      <c r="E9348" s="213"/>
      <c r="F9348" s="200" t="s">
        <v>193</v>
      </c>
      <c r="G9348" s="326">
        <v>2.625</v>
      </c>
      <c r="H9348" s="202">
        <v>1</v>
      </c>
      <c r="I9348" s="203">
        <f t="shared" ref="I9348:I9351" si="180">G9348*H9348</f>
        <v>2.625</v>
      </c>
    </row>
    <row r="9349" spans="3:9" ht="15" customHeight="1">
      <c r="C9349" s="700" t="s">
        <v>676</v>
      </c>
      <c r="D9349" s="195" t="s">
        <v>1387</v>
      </c>
      <c r="E9349" s="195"/>
      <c r="F9349" s="200" t="s">
        <v>120</v>
      </c>
      <c r="G9349" s="326">
        <v>1.704</v>
      </c>
      <c r="H9349" s="202">
        <v>1</v>
      </c>
      <c r="I9349" s="203">
        <f t="shared" si="180"/>
        <v>1.704</v>
      </c>
    </row>
    <row r="9350" spans="3:9" ht="15" customHeight="1">
      <c r="C9350" s="700" t="s">
        <v>679</v>
      </c>
      <c r="D9350" s="195" t="s">
        <v>267</v>
      </c>
      <c r="E9350" s="195"/>
      <c r="F9350" s="200" t="s">
        <v>120</v>
      </c>
      <c r="G9350" s="326">
        <v>0.188</v>
      </c>
      <c r="H9350" s="202">
        <v>1</v>
      </c>
      <c r="I9350" s="203">
        <f t="shared" si="180"/>
        <v>0.188</v>
      </c>
    </row>
    <row r="9351" spans="3:9" ht="15" customHeight="1">
      <c r="C9351" s="700" t="s">
        <v>680</v>
      </c>
      <c r="D9351" s="213" t="s">
        <v>1405</v>
      </c>
      <c r="E9351" s="213"/>
      <c r="F9351" s="200" t="s">
        <v>79</v>
      </c>
      <c r="G9351" s="326">
        <v>3.0000000000000001E-3</v>
      </c>
      <c r="H9351" s="202">
        <v>1</v>
      </c>
      <c r="I9351" s="203">
        <f t="shared" si="180"/>
        <v>3.0000000000000001E-3</v>
      </c>
    </row>
    <row r="9352" spans="3:9" ht="15" customHeight="1">
      <c r="C9352" s="204" t="s">
        <v>85</v>
      </c>
      <c r="D9352" s="215"/>
      <c r="E9352" s="215"/>
      <c r="F9352" s="216"/>
      <c r="G9352" s="216"/>
      <c r="H9352" s="466"/>
      <c r="I9352" s="208">
        <f>SUM(I9348:I9351)</f>
        <v>4.5199999999999996</v>
      </c>
    </row>
    <row r="9353" spans="3:9" ht="15" customHeight="1">
      <c r="C9353" s="193" t="s">
        <v>86</v>
      </c>
      <c r="D9353" s="194" t="s">
        <v>87</v>
      </c>
      <c r="E9353" s="194"/>
      <c r="F9353" s="196"/>
      <c r="G9353" s="196"/>
      <c r="H9353" s="196"/>
      <c r="I9353" s="464"/>
    </row>
    <row r="9354" spans="3:9" ht="15" customHeight="1">
      <c r="C9354" s="204" t="s">
        <v>88</v>
      </c>
      <c r="D9354" s="215"/>
      <c r="E9354" s="215"/>
      <c r="F9354" s="216"/>
      <c r="G9354" s="216"/>
      <c r="H9354" s="466"/>
      <c r="I9354" s="467">
        <v>0</v>
      </c>
    </row>
    <row r="9355" spans="3:9" ht="15" customHeight="1">
      <c r="C9355" s="220" t="s">
        <v>89</v>
      </c>
      <c r="D9355" s="221" t="s">
        <v>90</v>
      </c>
      <c r="E9355" s="682"/>
      <c r="F9355" s="222"/>
      <c r="G9355" s="222"/>
      <c r="H9355" s="776"/>
      <c r="I9355" s="777">
        <f>I9354+I9352+I9346</f>
        <v>18810.919999999998</v>
      </c>
    </row>
    <row r="9356" spans="3:9" ht="15" customHeight="1">
      <c r="C9356" s="227" t="s">
        <v>91</v>
      </c>
      <c r="D9356" s="228" t="s">
        <v>977</v>
      </c>
      <c r="E9356" s="684"/>
      <c r="F9356" s="229"/>
      <c r="G9356" s="313"/>
      <c r="H9356" s="226">
        <f>$M$3</f>
        <v>0.1</v>
      </c>
      <c r="I9356" s="224">
        <f>I9355*H9356</f>
        <v>1881.0919999999999</v>
      </c>
    </row>
    <row r="9357" spans="3:9" ht="15" customHeight="1">
      <c r="C9357" s="316" t="s">
        <v>93</v>
      </c>
      <c r="D9357" s="317" t="s">
        <v>94</v>
      </c>
      <c r="E9357" s="323"/>
      <c r="F9357" s="244"/>
      <c r="G9357" s="244"/>
      <c r="H9357" s="399"/>
      <c r="I9357" s="303">
        <f>SUM(I9355:I9356)</f>
        <v>20692.011999999999</v>
      </c>
    </row>
    <row r="9358" spans="3:9" ht="15" customHeight="1">
      <c r="C9358" s="942"/>
      <c r="D9358" s="581"/>
      <c r="E9358" s="581"/>
      <c r="F9358" s="581"/>
      <c r="G9358" s="581"/>
      <c r="H9358" s="581"/>
      <c r="I9358" s="582"/>
    </row>
    <row r="9359" spans="3:9" ht="15" customHeight="1">
      <c r="C9359" s="552" t="s">
        <v>2301</v>
      </c>
      <c r="D9359" s="1326" t="s">
        <v>2302</v>
      </c>
      <c r="E9359" s="1327"/>
      <c r="F9359" s="1327"/>
      <c r="G9359" s="1327"/>
      <c r="H9359" s="1328"/>
      <c r="I9359" s="188">
        <f>ROUNDDOWN(I9377,-2)</f>
        <v>22100</v>
      </c>
    </row>
    <row r="9360" spans="3:9" ht="15" customHeight="1">
      <c r="C9360" s="189" t="s">
        <v>65</v>
      </c>
      <c r="D9360" s="190" t="s">
        <v>66</v>
      </c>
      <c r="E9360" s="190"/>
      <c r="F9360" s="190" t="s">
        <v>669</v>
      </c>
      <c r="G9360" s="190" t="s">
        <v>67</v>
      </c>
      <c r="H9360" s="190" t="s">
        <v>670</v>
      </c>
      <c r="I9360" s="482" t="s">
        <v>671</v>
      </c>
    </row>
    <row r="9361" spans="3:9" ht="15" customHeight="1">
      <c r="C9361" s="193" t="s">
        <v>69</v>
      </c>
      <c r="D9361" s="194" t="s">
        <v>672</v>
      </c>
      <c r="E9361" s="194"/>
      <c r="F9361" s="717"/>
      <c r="G9361" s="717"/>
      <c r="H9361" s="717"/>
      <c r="I9361" s="591"/>
    </row>
    <row r="9362" spans="3:9" ht="15" customHeight="1">
      <c r="C9362" s="199">
        <v>1</v>
      </c>
      <c r="D9362" s="195" t="s">
        <v>8</v>
      </c>
      <c r="E9362" s="195"/>
      <c r="F9362" s="200" t="s">
        <v>10</v>
      </c>
      <c r="G9362" s="618">
        <v>7.1400000000000005E-2</v>
      </c>
      <c r="H9362" s="62">
        <v>176000</v>
      </c>
      <c r="I9362" s="203">
        <f t="shared" ref="I9362:I9365" si="181">G9362*H9362</f>
        <v>12566.400000000001</v>
      </c>
    </row>
    <row r="9363" spans="3:9" ht="15" customHeight="1">
      <c r="C9363" s="199">
        <v>2</v>
      </c>
      <c r="D9363" s="195" t="s">
        <v>106</v>
      </c>
      <c r="E9363" s="195"/>
      <c r="F9363" s="200" t="s">
        <v>10</v>
      </c>
      <c r="G9363" s="618">
        <v>3.5700000000000003E-2</v>
      </c>
      <c r="H9363" s="62">
        <v>186000</v>
      </c>
      <c r="I9363" s="203">
        <f t="shared" si="181"/>
        <v>6640.2000000000007</v>
      </c>
    </row>
    <row r="9364" spans="3:9" ht="15" customHeight="1">
      <c r="C9364" s="199">
        <v>3</v>
      </c>
      <c r="D9364" s="195" t="s">
        <v>119</v>
      </c>
      <c r="E9364" s="195"/>
      <c r="F9364" s="200" t="s">
        <v>10</v>
      </c>
      <c r="G9364" s="618">
        <v>3.5999999999999999E-3</v>
      </c>
      <c r="H9364" s="62">
        <v>196000</v>
      </c>
      <c r="I9364" s="203">
        <f t="shared" si="181"/>
        <v>705.6</v>
      </c>
    </row>
    <row r="9365" spans="3:9" ht="15" customHeight="1">
      <c r="C9365" s="199">
        <v>4</v>
      </c>
      <c r="D9365" s="195" t="s">
        <v>31</v>
      </c>
      <c r="E9365" s="195"/>
      <c r="F9365" s="200" t="s">
        <v>10</v>
      </c>
      <c r="G9365" s="618">
        <v>1.1999999999999999E-3</v>
      </c>
      <c r="H9365" s="62">
        <v>206000</v>
      </c>
      <c r="I9365" s="203">
        <f t="shared" si="181"/>
        <v>247.2</v>
      </c>
    </row>
    <row r="9366" spans="3:9" ht="15" customHeight="1">
      <c r="C9366" s="204" t="s">
        <v>708</v>
      </c>
      <c r="D9366" s="215"/>
      <c r="E9366" s="215"/>
      <c r="F9366" s="216"/>
      <c r="G9366" s="653"/>
      <c r="H9366" s="654"/>
      <c r="I9366" s="208">
        <f>SUM(I9362:I9365)</f>
        <v>20159.400000000001</v>
      </c>
    </row>
    <row r="9367" spans="3:9" ht="15" customHeight="1">
      <c r="C9367" s="193" t="s">
        <v>72</v>
      </c>
      <c r="D9367" s="194" t="s">
        <v>73</v>
      </c>
      <c r="E9367" s="194"/>
      <c r="F9367" s="196"/>
      <c r="G9367" s="196"/>
      <c r="H9367" s="196"/>
      <c r="I9367" s="464"/>
    </row>
    <row r="9368" spans="3:9" ht="15" customHeight="1">
      <c r="C9368" s="700" t="s">
        <v>674</v>
      </c>
      <c r="D9368" s="213" t="s">
        <v>2303</v>
      </c>
      <c r="E9368" s="213"/>
      <c r="F9368" s="200" t="s">
        <v>193</v>
      </c>
      <c r="G9368" s="326">
        <v>1.75</v>
      </c>
      <c r="H9368" s="202">
        <v>1</v>
      </c>
      <c r="I9368" s="203">
        <f t="shared" ref="I9368:I9371" si="182">G9368*H9368</f>
        <v>1.75</v>
      </c>
    </row>
    <row r="9369" spans="3:9" ht="15" customHeight="1">
      <c r="C9369" s="700" t="s">
        <v>676</v>
      </c>
      <c r="D9369" s="195" t="s">
        <v>1387</v>
      </c>
      <c r="E9369" s="195"/>
      <c r="F9369" s="200" t="s">
        <v>120</v>
      </c>
      <c r="G9369" s="326">
        <v>1.704</v>
      </c>
      <c r="H9369" s="202">
        <v>1</v>
      </c>
      <c r="I9369" s="203">
        <f t="shared" si="182"/>
        <v>1.704</v>
      </c>
    </row>
    <row r="9370" spans="3:9" ht="15" customHeight="1">
      <c r="C9370" s="700" t="s">
        <v>679</v>
      </c>
      <c r="D9370" s="195" t="s">
        <v>267</v>
      </c>
      <c r="E9370" s="195"/>
      <c r="F9370" s="200" t="s">
        <v>120</v>
      </c>
      <c r="G9370" s="326">
        <v>0.188</v>
      </c>
      <c r="H9370" s="202">
        <v>1</v>
      </c>
      <c r="I9370" s="203">
        <f t="shared" si="182"/>
        <v>0.188</v>
      </c>
    </row>
    <row r="9371" spans="3:9" ht="15" customHeight="1">
      <c r="C9371" s="700" t="s">
        <v>680</v>
      </c>
      <c r="D9371" s="213" t="s">
        <v>1405</v>
      </c>
      <c r="E9371" s="213"/>
      <c r="F9371" s="200" t="s">
        <v>79</v>
      </c>
      <c r="G9371" s="326">
        <v>3.0000000000000001E-3</v>
      </c>
      <c r="H9371" s="202">
        <v>1</v>
      </c>
      <c r="I9371" s="203">
        <f t="shared" si="182"/>
        <v>3.0000000000000001E-3</v>
      </c>
    </row>
    <row r="9372" spans="3:9" ht="15" customHeight="1">
      <c r="C9372" s="204" t="s">
        <v>85</v>
      </c>
      <c r="D9372" s="215"/>
      <c r="E9372" s="215"/>
      <c r="F9372" s="216"/>
      <c r="G9372" s="216"/>
      <c r="H9372" s="466"/>
      <c r="I9372" s="208">
        <f>SUM(I9368:I9371)</f>
        <v>3.645</v>
      </c>
    </row>
    <row r="9373" spans="3:9" ht="15" customHeight="1">
      <c r="C9373" s="676" t="s">
        <v>86</v>
      </c>
      <c r="D9373" s="194" t="s">
        <v>87</v>
      </c>
      <c r="E9373" s="194"/>
      <c r="F9373" s="196"/>
      <c r="G9373" s="196"/>
      <c r="H9373" s="196"/>
      <c r="I9373" s="464"/>
    </row>
    <row r="9374" spans="3:9" ht="15" customHeight="1">
      <c r="C9374" s="204" t="s">
        <v>88</v>
      </c>
      <c r="D9374" s="215"/>
      <c r="E9374" s="215"/>
      <c r="F9374" s="216"/>
      <c r="G9374" s="216"/>
      <c r="H9374" s="466"/>
      <c r="I9374" s="467">
        <v>0</v>
      </c>
    </row>
    <row r="9375" spans="3:9" ht="15" customHeight="1">
      <c r="C9375" s="220" t="s">
        <v>89</v>
      </c>
      <c r="D9375" s="221" t="s">
        <v>90</v>
      </c>
      <c r="E9375" s="682"/>
      <c r="F9375" s="222"/>
      <c r="G9375" s="222"/>
      <c r="H9375" s="776"/>
      <c r="I9375" s="777">
        <f>I9374+I9372+I9366</f>
        <v>20163.045000000002</v>
      </c>
    </row>
    <row r="9376" spans="3:9" ht="15" customHeight="1">
      <c r="C9376" s="220" t="s">
        <v>91</v>
      </c>
      <c r="D9376" s="221" t="s">
        <v>977</v>
      </c>
      <c r="E9376" s="682"/>
      <c r="F9376" s="222"/>
      <c r="G9376" s="225"/>
      <c r="H9376" s="226">
        <f>$M$3</f>
        <v>0.1</v>
      </c>
      <c r="I9376" s="224">
        <f>I9375*H9376</f>
        <v>2016.3045000000002</v>
      </c>
    </row>
    <row r="9377" spans="3:9" ht="15" customHeight="1">
      <c r="C9377" s="227" t="s">
        <v>93</v>
      </c>
      <c r="D9377" s="330" t="s">
        <v>94</v>
      </c>
      <c r="E9377" s="688"/>
      <c r="F9377" s="247"/>
      <c r="G9377" s="247"/>
      <c r="H9377" s="399"/>
      <c r="I9377" s="303">
        <f>SUM(I9375:I9376)</f>
        <v>22179.349500000004</v>
      </c>
    </row>
    <row r="9378" spans="3:9" ht="15" customHeight="1">
      <c r="C9378" s="1145"/>
      <c r="D9378" s="581"/>
      <c r="E9378" s="581"/>
      <c r="F9378" s="581"/>
      <c r="G9378" s="581"/>
      <c r="H9378" s="581"/>
      <c r="I9378" s="582"/>
    </row>
    <row r="9379" spans="3:9" ht="15" customHeight="1">
      <c r="C9379" s="942"/>
      <c r="D9379" s="581"/>
      <c r="E9379" s="581"/>
      <c r="F9379" s="581"/>
      <c r="G9379" s="581"/>
      <c r="H9379" s="581"/>
      <c r="I9379" s="582"/>
    </row>
    <row r="9380" spans="3:9" ht="15" customHeight="1">
      <c r="C9380" s="553" t="s">
        <v>2304</v>
      </c>
      <c r="D9380" s="580" t="s">
        <v>2305</v>
      </c>
      <c r="E9380" s="580"/>
      <c r="F9380" s="581"/>
      <c r="G9380" s="581"/>
      <c r="H9380" s="581"/>
      <c r="I9380" s="582"/>
    </row>
    <row r="9381" spans="3:9" ht="15" customHeight="1">
      <c r="C9381" s="1086" t="s">
        <v>2306</v>
      </c>
      <c r="D9381" s="1329" t="s">
        <v>2307</v>
      </c>
      <c r="E9381" s="1330"/>
      <c r="F9381" s="1330"/>
      <c r="G9381" s="1330"/>
      <c r="H9381" s="1331"/>
      <c r="I9381" s="188">
        <f>ROUNDDOWN(I9399,-2)</f>
        <v>355800</v>
      </c>
    </row>
    <row r="9382" spans="3:9" ht="15" customHeight="1">
      <c r="C9382" s="292" t="s">
        <v>65</v>
      </c>
      <c r="D9382" s="393" t="s">
        <v>66</v>
      </c>
      <c r="E9382" s="278"/>
      <c r="F9382" s="393" t="s">
        <v>669</v>
      </c>
      <c r="G9382" s="277" t="s">
        <v>67</v>
      </c>
      <c r="H9382" s="394" t="s">
        <v>670</v>
      </c>
      <c r="I9382" s="563" t="s">
        <v>671</v>
      </c>
    </row>
    <row r="9383" spans="3:9" ht="15" customHeight="1">
      <c r="C9383" s="193" t="s">
        <v>69</v>
      </c>
      <c r="D9383" s="281" t="s">
        <v>672</v>
      </c>
      <c r="E9383" s="281"/>
      <c r="F9383" s="940"/>
      <c r="G9383" s="940"/>
      <c r="H9383" s="940"/>
      <c r="I9383" s="591"/>
    </row>
    <row r="9384" spans="3:9" ht="15" customHeight="1">
      <c r="C9384" s="199">
        <v>1</v>
      </c>
      <c r="D9384" s="195" t="s">
        <v>8</v>
      </c>
      <c r="E9384" s="195"/>
      <c r="F9384" s="200" t="s">
        <v>10</v>
      </c>
      <c r="G9384" s="618">
        <v>0.1429</v>
      </c>
      <c r="H9384" s="62">
        <v>176000</v>
      </c>
      <c r="I9384" s="203">
        <f t="shared" ref="I9384:I9387" si="183">G9384*H9384</f>
        <v>25150.400000000001</v>
      </c>
    </row>
    <row r="9385" spans="3:9" ht="15" customHeight="1">
      <c r="C9385" s="199">
        <v>2</v>
      </c>
      <c r="D9385" s="195" t="s">
        <v>106</v>
      </c>
      <c r="E9385" s="195"/>
      <c r="F9385" s="200" t="s">
        <v>10</v>
      </c>
      <c r="G9385" s="618">
        <v>7.1400000000000005E-2</v>
      </c>
      <c r="H9385" s="62">
        <v>186000</v>
      </c>
      <c r="I9385" s="203">
        <f t="shared" si="183"/>
        <v>13280.400000000001</v>
      </c>
    </row>
    <row r="9386" spans="3:9" ht="15" customHeight="1">
      <c r="C9386" s="199">
        <v>3</v>
      </c>
      <c r="D9386" s="195" t="s">
        <v>119</v>
      </c>
      <c r="E9386" s="195"/>
      <c r="F9386" s="200" t="s">
        <v>10</v>
      </c>
      <c r="G9386" s="618">
        <v>7.1000000000000004E-3</v>
      </c>
      <c r="H9386" s="62">
        <v>196000</v>
      </c>
      <c r="I9386" s="203">
        <f t="shared" si="183"/>
        <v>1391.6000000000001</v>
      </c>
    </row>
    <row r="9387" spans="3:9" ht="15" customHeight="1">
      <c r="C9387" s="199">
        <v>4</v>
      </c>
      <c r="D9387" s="195" t="s">
        <v>31</v>
      </c>
      <c r="E9387" s="195"/>
      <c r="F9387" s="200" t="s">
        <v>10</v>
      </c>
      <c r="G9387" s="618">
        <v>2.3999999999999998E-3</v>
      </c>
      <c r="H9387" s="62">
        <v>206000</v>
      </c>
      <c r="I9387" s="203">
        <f t="shared" si="183"/>
        <v>494.4</v>
      </c>
    </row>
    <row r="9388" spans="3:9" ht="15" customHeight="1">
      <c r="C9388" s="204" t="s">
        <v>708</v>
      </c>
      <c r="D9388" s="215"/>
      <c r="E9388" s="215"/>
      <c r="F9388" s="216"/>
      <c r="G9388" s="653"/>
      <c r="H9388" s="654"/>
      <c r="I9388" s="208">
        <f>SUM(I9384:I9387)</f>
        <v>40316.800000000003</v>
      </c>
    </row>
    <row r="9389" spans="3:9" ht="15" customHeight="1">
      <c r="C9389" s="193" t="s">
        <v>72</v>
      </c>
      <c r="D9389" s="194" t="s">
        <v>73</v>
      </c>
      <c r="E9389" s="194"/>
      <c r="F9389" s="196"/>
      <c r="G9389" s="196"/>
      <c r="H9389" s="196"/>
      <c r="I9389" s="464"/>
    </row>
    <row r="9390" spans="3:9" ht="15" customHeight="1">
      <c r="C9390" s="700" t="s">
        <v>674</v>
      </c>
      <c r="D9390" s="213" t="s">
        <v>2308</v>
      </c>
      <c r="E9390" s="213"/>
      <c r="F9390" s="200" t="s">
        <v>193</v>
      </c>
      <c r="G9390" s="326">
        <v>11.667</v>
      </c>
      <c r="H9390" s="202">
        <f>BAHAN!G492</f>
        <v>19840</v>
      </c>
      <c r="I9390" s="203">
        <f t="shared" ref="I9390:I9393" si="184">G9390*H9390</f>
        <v>231473.28</v>
      </c>
    </row>
    <row r="9391" spans="3:9" ht="15" customHeight="1">
      <c r="C9391" s="700" t="s">
        <v>676</v>
      </c>
      <c r="D9391" s="195" t="s">
        <v>1382</v>
      </c>
      <c r="E9391" s="195"/>
      <c r="F9391" s="200" t="s">
        <v>120</v>
      </c>
      <c r="G9391" s="326">
        <v>13.632</v>
      </c>
      <c r="H9391" s="202">
        <f>BAHAN!$G$449</f>
        <v>1820</v>
      </c>
      <c r="I9391" s="203">
        <f t="shared" si="184"/>
        <v>24810.239999999998</v>
      </c>
    </row>
    <row r="9392" spans="3:9" ht="15" customHeight="1">
      <c r="C9392" s="700" t="s">
        <v>679</v>
      </c>
      <c r="D9392" s="195" t="s">
        <v>267</v>
      </c>
      <c r="E9392" s="195"/>
      <c r="F9392" s="200" t="s">
        <v>120</v>
      </c>
      <c r="G9392" s="326">
        <v>1.5</v>
      </c>
      <c r="H9392" s="202">
        <f>BAHAN!$G$450</f>
        <v>15400</v>
      </c>
      <c r="I9392" s="203">
        <f t="shared" si="184"/>
        <v>23100</v>
      </c>
    </row>
    <row r="9393" spans="3:9" ht="15" customHeight="1">
      <c r="C9393" s="700" t="s">
        <v>680</v>
      </c>
      <c r="D9393" s="213" t="s">
        <v>1405</v>
      </c>
      <c r="E9393" s="213"/>
      <c r="F9393" s="200" t="s">
        <v>79</v>
      </c>
      <c r="G9393" s="326">
        <v>2.7E-2</v>
      </c>
      <c r="H9393" s="202">
        <f>BAHAN!$G$261</f>
        <v>139100</v>
      </c>
      <c r="I9393" s="203">
        <f t="shared" si="184"/>
        <v>3755.7</v>
      </c>
    </row>
    <row r="9394" spans="3:9" ht="15" customHeight="1">
      <c r="C9394" s="204" t="s">
        <v>85</v>
      </c>
      <c r="D9394" s="215"/>
      <c r="E9394" s="215"/>
      <c r="F9394" s="216"/>
      <c r="G9394" s="216"/>
      <c r="H9394" s="466"/>
      <c r="I9394" s="208">
        <f>SUM(I9390:I9393)</f>
        <v>283139.22000000003</v>
      </c>
    </row>
    <row r="9395" spans="3:9" ht="15" customHeight="1">
      <c r="C9395" s="676" t="s">
        <v>86</v>
      </c>
      <c r="D9395" s="194" t="s">
        <v>87</v>
      </c>
      <c r="E9395" s="194"/>
      <c r="F9395" s="196"/>
      <c r="G9395" s="196"/>
      <c r="H9395" s="196"/>
      <c r="I9395" s="464"/>
    </row>
    <row r="9396" spans="3:9" ht="15" customHeight="1">
      <c r="C9396" s="204" t="s">
        <v>88</v>
      </c>
      <c r="D9396" s="215"/>
      <c r="E9396" s="215"/>
      <c r="F9396" s="216"/>
      <c r="G9396" s="216"/>
      <c r="H9396" s="466"/>
      <c r="I9396" s="467">
        <v>0</v>
      </c>
    </row>
    <row r="9397" spans="3:9" ht="15" customHeight="1">
      <c r="C9397" s="220" t="s">
        <v>89</v>
      </c>
      <c r="D9397" s="221" t="s">
        <v>90</v>
      </c>
      <c r="E9397" s="682"/>
      <c r="F9397" s="222"/>
      <c r="G9397" s="222"/>
      <c r="H9397" s="776"/>
      <c r="I9397" s="777">
        <f>I9396+I9394+I9388</f>
        <v>323456.02</v>
      </c>
    </row>
    <row r="9398" spans="3:9" ht="15" customHeight="1">
      <c r="C9398" s="227" t="s">
        <v>91</v>
      </c>
      <c r="D9398" s="228" t="s">
        <v>977</v>
      </c>
      <c r="E9398" s="684"/>
      <c r="F9398" s="229"/>
      <c r="G9398" s="313"/>
      <c r="H9398" s="226">
        <f>$M$3</f>
        <v>0.1</v>
      </c>
      <c r="I9398" s="224">
        <f>I9397*H9398</f>
        <v>32345.602000000003</v>
      </c>
    </row>
    <row r="9399" spans="3:9" ht="15" customHeight="1">
      <c r="C9399" s="316" t="s">
        <v>93</v>
      </c>
      <c r="D9399" s="317" t="s">
        <v>94</v>
      </c>
      <c r="E9399" s="323"/>
      <c r="F9399" s="244"/>
      <c r="G9399" s="244"/>
      <c r="H9399" s="399"/>
      <c r="I9399" s="303">
        <f>SUM(I9397:I9398)</f>
        <v>355801.62200000003</v>
      </c>
    </row>
    <row r="9400" spans="3:9" ht="15" customHeight="1">
      <c r="C9400" s="942"/>
      <c r="D9400" s="581"/>
      <c r="E9400" s="581"/>
      <c r="F9400" s="581"/>
      <c r="G9400" s="581"/>
      <c r="H9400" s="581"/>
      <c r="I9400" s="582"/>
    </row>
    <row r="9401" spans="3:9" ht="15" customHeight="1">
      <c r="C9401" s="1089" t="s">
        <v>2309</v>
      </c>
      <c r="D9401" s="1326" t="s">
        <v>2310</v>
      </c>
      <c r="E9401" s="1327"/>
      <c r="F9401" s="1327"/>
      <c r="G9401" s="1327"/>
      <c r="H9401" s="1328"/>
      <c r="I9401" s="188">
        <f>ROUNDDOWN(I9419,-2)</f>
        <v>282100</v>
      </c>
    </row>
    <row r="9402" spans="3:9" ht="15" customHeight="1">
      <c r="C9402" s="189" t="s">
        <v>65</v>
      </c>
      <c r="D9402" s="190" t="s">
        <v>66</v>
      </c>
      <c r="E9402" s="190"/>
      <c r="F9402" s="190" t="s">
        <v>669</v>
      </c>
      <c r="G9402" s="190" t="s">
        <v>67</v>
      </c>
      <c r="H9402" s="190" t="s">
        <v>670</v>
      </c>
      <c r="I9402" s="482" t="s">
        <v>671</v>
      </c>
    </row>
    <row r="9403" spans="3:9" ht="15" customHeight="1">
      <c r="C9403" s="193" t="s">
        <v>69</v>
      </c>
      <c r="D9403" s="194" t="s">
        <v>672</v>
      </c>
      <c r="E9403" s="194"/>
      <c r="F9403" s="717"/>
      <c r="G9403" s="717"/>
      <c r="H9403" s="717"/>
      <c r="I9403" s="591"/>
    </row>
    <row r="9404" spans="3:9" ht="15" customHeight="1">
      <c r="C9404" s="199">
        <v>1</v>
      </c>
      <c r="D9404" s="195" t="s">
        <v>8</v>
      </c>
      <c r="E9404" s="195"/>
      <c r="F9404" s="200" t="s">
        <v>10</v>
      </c>
      <c r="G9404" s="618">
        <v>0.15379999999999999</v>
      </c>
      <c r="H9404" s="62">
        <v>176000</v>
      </c>
      <c r="I9404" s="203">
        <f t="shared" ref="I9404:I9407" si="185">G9404*H9404</f>
        <v>27068.799999999999</v>
      </c>
    </row>
    <row r="9405" spans="3:9" ht="15" customHeight="1">
      <c r="C9405" s="199">
        <v>2</v>
      </c>
      <c r="D9405" s="195" t="s">
        <v>106</v>
      </c>
      <c r="E9405" s="195"/>
      <c r="F9405" s="200" t="s">
        <v>10</v>
      </c>
      <c r="G9405" s="618">
        <v>7.6899999999999996E-2</v>
      </c>
      <c r="H9405" s="62">
        <v>186000</v>
      </c>
      <c r="I9405" s="203">
        <f t="shared" si="185"/>
        <v>14303.4</v>
      </c>
    </row>
    <row r="9406" spans="3:9" ht="15" customHeight="1">
      <c r="C9406" s="199">
        <v>3</v>
      </c>
      <c r="D9406" s="195" t="s">
        <v>119</v>
      </c>
      <c r="E9406" s="195"/>
      <c r="F9406" s="200" t="s">
        <v>10</v>
      </c>
      <c r="G9406" s="618">
        <v>7.7000000000000002E-3</v>
      </c>
      <c r="H9406" s="62">
        <v>196000</v>
      </c>
      <c r="I9406" s="203">
        <f t="shared" si="185"/>
        <v>1509.2</v>
      </c>
    </row>
    <row r="9407" spans="3:9" ht="15" customHeight="1">
      <c r="C9407" s="199">
        <v>4</v>
      </c>
      <c r="D9407" s="195" t="s">
        <v>31</v>
      </c>
      <c r="E9407" s="195"/>
      <c r="F9407" s="200" t="s">
        <v>10</v>
      </c>
      <c r="G9407" s="618">
        <v>2.5999999999999999E-3</v>
      </c>
      <c r="H9407" s="62">
        <v>206000</v>
      </c>
      <c r="I9407" s="203">
        <f t="shared" si="185"/>
        <v>535.6</v>
      </c>
    </row>
    <row r="9408" spans="3:9" ht="15" customHeight="1">
      <c r="C9408" s="204" t="s">
        <v>708</v>
      </c>
      <c r="D9408" s="215"/>
      <c r="E9408" s="215"/>
      <c r="F9408" s="216"/>
      <c r="G9408" s="653"/>
      <c r="H9408" s="654"/>
      <c r="I9408" s="208">
        <f>SUM(I9404:I9407)</f>
        <v>43416.999999999993</v>
      </c>
    </row>
    <row r="9409" spans="3:9" ht="15" customHeight="1">
      <c r="C9409" s="193" t="s">
        <v>72</v>
      </c>
      <c r="D9409" s="194" t="s">
        <v>73</v>
      </c>
      <c r="E9409" s="194"/>
      <c r="F9409" s="196"/>
      <c r="G9409" s="196"/>
      <c r="H9409" s="196"/>
      <c r="I9409" s="464"/>
    </row>
    <row r="9410" spans="3:9" ht="15" customHeight="1">
      <c r="C9410" s="700" t="s">
        <v>674</v>
      </c>
      <c r="D9410" s="213" t="s">
        <v>2311</v>
      </c>
      <c r="E9410" s="213"/>
      <c r="F9410" s="200" t="s">
        <v>193</v>
      </c>
      <c r="G9410" s="326">
        <v>6.5629999999999997</v>
      </c>
      <c r="H9410" s="202">
        <f>BAHAN!G493</f>
        <v>24600</v>
      </c>
      <c r="I9410" s="203">
        <f t="shared" ref="I9410:I9413" si="186">G9410*H9410</f>
        <v>161449.79999999999</v>
      </c>
    </row>
    <row r="9411" spans="3:9" ht="15" customHeight="1">
      <c r="C9411" s="700" t="s">
        <v>676</v>
      </c>
      <c r="D9411" s="195" t="s">
        <v>1382</v>
      </c>
      <c r="E9411" s="195"/>
      <c r="F9411" s="200" t="s">
        <v>120</v>
      </c>
      <c r="G9411" s="326">
        <v>13.632</v>
      </c>
      <c r="H9411" s="202">
        <f>BAHAN!$G$449</f>
        <v>1820</v>
      </c>
      <c r="I9411" s="203">
        <f t="shared" si="186"/>
        <v>24810.239999999998</v>
      </c>
    </row>
    <row r="9412" spans="3:9" ht="15" customHeight="1">
      <c r="C9412" s="700" t="s">
        <v>679</v>
      </c>
      <c r="D9412" s="195" t="s">
        <v>267</v>
      </c>
      <c r="E9412" s="195"/>
      <c r="F9412" s="200" t="s">
        <v>120</v>
      </c>
      <c r="G9412" s="326">
        <v>1.5</v>
      </c>
      <c r="H9412" s="202">
        <f>BAHAN!$G$450</f>
        <v>15400</v>
      </c>
      <c r="I9412" s="203">
        <f t="shared" si="186"/>
        <v>23100</v>
      </c>
    </row>
    <row r="9413" spans="3:9" ht="15" customHeight="1">
      <c r="C9413" s="700" t="s">
        <v>680</v>
      </c>
      <c r="D9413" s="213" t="s">
        <v>1405</v>
      </c>
      <c r="E9413" s="213"/>
      <c r="F9413" s="200" t="s">
        <v>79</v>
      </c>
      <c r="G9413" s="326">
        <v>2.7E-2</v>
      </c>
      <c r="H9413" s="202">
        <f>BAHAN!$G$261</f>
        <v>139100</v>
      </c>
      <c r="I9413" s="203">
        <f t="shared" si="186"/>
        <v>3755.7</v>
      </c>
    </row>
    <row r="9414" spans="3:9" ht="15" customHeight="1">
      <c r="C9414" s="204" t="s">
        <v>85</v>
      </c>
      <c r="D9414" s="215"/>
      <c r="E9414" s="215"/>
      <c r="F9414" s="216"/>
      <c r="G9414" s="216"/>
      <c r="H9414" s="466"/>
      <c r="I9414" s="208">
        <f>SUM(I9410:I9413)</f>
        <v>213115.74</v>
      </c>
    </row>
    <row r="9415" spans="3:9" ht="15" customHeight="1">
      <c r="C9415" s="193" t="s">
        <v>86</v>
      </c>
      <c r="D9415" s="194" t="s">
        <v>87</v>
      </c>
      <c r="E9415" s="194"/>
      <c r="F9415" s="196"/>
      <c r="G9415" s="196"/>
      <c r="H9415" s="196"/>
      <c r="I9415" s="464"/>
    </row>
    <row r="9416" spans="3:9" ht="15" customHeight="1">
      <c r="C9416" s="204" t="s">
        <v>88</v>
      </c>
      <c r="D9416" s="215"/>
      <c r="E9416" s="215"/>
      <c r="F9416" s="216"/>
      <c r="G9416" s="216"/>
      <c r="H9416" s="466"/>
      <c r="I9416" s="467">
        <v>0</v>
      </c>
    </row>
    <row r="9417" spans="3:9" ht="15" customHeight="1">
      <c r="C9417" s="220" t="s">
        <v>89</v>
      </c>
      <c r="D9417" s="221" t="s">
        <v>90</v>
      </c>
      <c r="E9417" s="682"/>
      <c r="F9417" s="222"/>
      <c r="G9417" s="222"/>
      <c r="H9417" s="776"/>
      <c r="I9417" s="777">
        <f>I9416+I9414+I9408</f>
        <v>256532.74</v>
      </c>
    </row>
    <row r="9418" spans="3:9" ht="15" customHeight="1">
      <c r="C9418" s="227" t="s">
        <v>91</v>
      </c>
      <c r="D9418" s="228" t="s">
        <v>977</v>
      </c>
      <c r="E9418" s="684"/>
      <c r="F9418" s="229"/>
      <c r="G9418" s="313"/>
      <c r="H9418" s="226">
        <f>$M$3</f>
        <v>0.1</v>
      </c>
      <c r="I9418" s="224">
        <f>I9417*H9418</f>
        <v>25653.274000000001</v>
      </c>
    </row>
    <row r="9419" spans="3:9" ht="15" customHeight="1">
      <c r="C9419" s="316" t="s">
        <v>93</v>
      </c>
      <c r="D9419" s="317" t="s">
        <v>94</v>
      </c>
      <c r="E9419" s="323"/>
      <c r="F9419" s="244"/>
      <c r="G9419" s="244"/>
      <c r="H9419" s="399"/>
      <c r="I9419" s="303">
        <f>SUM(I9417:I9418)</f>
        <v>282186.01399999997</v>
      </c>
    </row>
    <row r="9420" spans="3:9" ht="15" customHeight="1">
      <c r="C9420" s="942"/>
      <c r="D9420" s="581"/>
      <c r="E9420" s="581"/>
      <c r="F9420" s="581"/>
      <c r="G9420" s="581"/>
      <c r="H9420" s="581"/>
      <c r="I9420" s="582"/>
    </row>
    <row r="9421" spans="3:9" ht="15" customHeight="1">
      <c r="C9421" s="1089" t="s">
        <v>2312</v>
      </c>
      <c r="D9421" s="1326" t="s">
        <v>2313</v>
      </c>
      <c r="E9421" s="1327"/>
      <c r="F9421" s="1327"/>
      <c r="G9421" s="1327"/>
      <c r="H9421" s="1328"/>
      <c r="I9421" s="188">
        <f>ROUNDDOWN(I9439,-2)</f>
        <v>410200</v>
      </c>
    </row>
    <row r="9422" spans="3:9" ht="15" customHeight="1">
      <c r="C9422" s="189" t="s">
        <v>65</v>
      </c>
      <c r="D9422" s="190" t="s">
        <v>66</v>
      </c>
      <c r="E9422" s="190"/>
      <c r="F9422" s="190" t="s">
        <v>669</v>
      </c>
      <c r="G9422" s="190" t="s">
        <v>67</v>
      </c>
      <c r="H9422" s="190" t="s">
        <v>670</v>
      </c>
      <c r="I9422" s="482" t="s">
        <v>671</v>
      </c>
    </row>
    <row r="9423" spans="3:9" ht="15" customHeight="1">
      <c r="C9423" s="193" t="s">
        <v>69</v>
      </c>
      <c r="D9423" s="194" t="s">
        <v>672</v>
      </c>
      <c r="E9423" s="194"/>
      <c r="F9423" s="717"/>
      <c r="G9423" s="717"/>
      <c r="H9423" s="717"/>
      <c r="I9423" s="591"/>
    </row>
    <row r="9424" spans="3:9" ht="15" customHeight="1">
      <c r="C9424" s="199">
        <v>1</v>
      </c>
      <c r="D9424" s="195" t="s">
        <v>8</v>
      </c>
      <c r="E9424" s="195"/>
      <c r="F9424" s="200" t="s">
        <v>10</v>
      </c>
      <c r="G9424" s="201">
        <v>0.25</v>
      </c>
      <c r="H9424" s="62">
        <v>176000</v>
      </c>
      <c r="I9424" s="203">
        <f t="shared" ref="I9424:I9427" si="187">G9424*H9424</f>
        <v>44000</v>
      </c>
    </row>
    <row r="9425" spans="3:9" ht="15" customHeight="1">
      <c r="C9425" s="199">
        <v>2</v>
      </c>
      <c r="D9425" s="195" t="s">
        <v>106</v>
      </c>
      <c r="E9425" s="195"/>
      <c r="F9425" s="200" t="s">
        <v>10</v>
      </c>
      <c r="G9425" s="201">
        <v>8.3299999999999999E-2</v>
      </c>
      <c r="H9425" s="62">
        <v>186000</v>
      </c>
      <c r="I9425" s="203">
        <f t="shared" si="187"/>
        <v>15493.8</v>
      </c>
    </row>
    <row r="9426" spans="3:9" ht="15" customHeight="1">
      <c r="C9426" s="199">
        <v>3</v>
      </c>
      <c r="D9426" s="195" t="s">
        <v>119</v>
      </c>
      <c r="E9426" s="195"/>
      <c r="F9426" s="200" t="s">
        <v>10</v>
      </c>
      <c r="G9426" s="201">
        <v>8.3000000000000001E-3</v>
      </c>
      <c r="H9426" s="62">
        <v>196000</v>
      </c>
      <c r="I9426" s="203">
        <f t="shared" si="187"/>
        <v>1626.8</v>
      </c>
    </row>
    <row r="9427" spans="3:9" ht="15" customHeight="1">
      <c r="C9427" s="199">
        <v>4</v>
      </c>
      <c r="D9427" s="195" t="s">
        <v>31</v>
      </c>
      <c r="E9427" s="195"/>
      <c r="F9427" s="200" t="s">
        <v>10</v>
      </c>
      <c r="G9427" s="201">
        <v>2.8E-3</v>
      </c>
      <c r="H9427" s="62">
        <v>206000</v>
      </c>
      <c r="I9427" s="203">
        <f t="shared" si="187"/>
        <v>576.79999999999995</v>
      </c>
    </row>
    <row r="9428" spans="3:9" ht="15" customHeight="1">
      <c r="C9428" s="204" t="s">
        <v>708</v>
      </c>
      <c r="D9428" s="215"/>
      <c r="E9428" s="215"/>
      <c r="F9428" s="216"/>
      <c r="G9428" s="653"/>
      <c r="H9428" s="654"/>
      <c r="I9428" s="208">
        <f>SUM(I9424:I9427)</f>
        <v>61697.400000000009</v>
      </c>
    </row>
    <row r="9429" spans="3:9" ht="15" customHeight="1">
      <c r="C9429" s="193" t="s">
        <v>72</v>
      </c>
      <c r="D9429" s="194" t="s">
        <v>73</v>
      </c>
      <c r="E9429" s="194"/>
      <c r="F9429" s="196"/>
      <c r="G9429" s="196"/>
      <c r="H9429" s="196"/>
      <c r="I9429" s="464"/>
    </row>
    <row r="9430" spans="3:9" ht="15" customHeight="1">
      <c r="C9430" s="700" t="s">
        <v>674</v>
      </c>
      <c r="D9430" s="213" t="s">
        <v>2314</v>
      </c>
      <c r="E9430" s="213"/>
      <c r="F9430" s="200" t="s">
        <v>193</v>
      </c>
      <c r="G9430" s="618">
        <v>2.9169999999999998</v>
      </c>
      <c r="H9430" s="202">
        <f>BAHAN!G117</f>
        <v>89000</v>
      </c>
      <c r="I9430" s="203">
        <f t="shared" ref="I9430:I9433" si="188">G9430*H9430</f>
        <v>259612.99999999997</v>
      </c>
    </row>
    <row r="9431" spans="3:9" ht="15" customHeight="1">
      <c r="C9431" s="700" t="s">
        <v>676</v>
      </c>
      <c r="D9431" s="195" t="s">
        <v>1382</v>
      </c>
      <c r="E9431" s="195"/>
      <c r="F9431" s="200" t="s">
        <v>120</v>
      </c>
      <c r="G9431" s="326">
        <v>13.632</v>
      </c>
      <c r="H9431" s="202">
        <f>BAHAN!$G$449</f>
        <v>1820</v>
      </c>
      <c r="I9431" s="203">
        <f t="shared" si="188"/>
        <v>24810.239999999998</v>
      </c>
    </row>
    <row r="9432" spans="3:9" ht="15" customHeight="1">
      <c r="C9432" s="700" t="s">
        <v>679</v>
      </c>
      <c r="D9432" s="195" t="s">
        <v>267</v>
      </c>
      <c r="E9432" s="195"/>
      <c r="F9432" s="200" t="s">
        <v>120</v>
      </c>
      <c r="G9432" s="326">
        <v>1.5</v>
      </c>
      <c r="H9432" s="202">
        <f>BAHAN!$G$450</f>
        <v>15400</v>
      </c>
      <c r="I9432" s="203">
        <f t="shared" si="188"/>
        <v>23100</v>
      </c>
    </row>
    <row r="9433" spans="3:9" ht="15" customHeight="1">
      <c r="C9433" s="700" t="s">
        <v>680</v>
      </c>
      <c r="D9433" s="213" t="s">
        <v>1405</v>
      </c>
      <c r="E9433" s="213"/>
      <c r="F9433" s="200" t="s">
        <v>79</v>
      </c>
      <c r="G9433" s="326">
        <v>2.7E-2</v>
      </c>
      <c r="H9433" s="202">
        <f>BAHAN!$G$261</f>
        <v>139100</v>
      </c>
      <c r="I9433" s="203">
        <f t="shared" si="188"/>
        <v>3755.7</v>
      </c>
    </row>
    <row r="9434" spans="3:9" ht="15" customHeight="1">
      <c r="C9434" s="204" t="s">
        <v>85</v>
      </c>
      <c r="D9434" s="215"/>
      <c r="E9434" s="215"/>
      <c r="F9434" s="216"/>
      <c r="G9434" s="216"/>
      <c r="H9434" s="466"/>
      <c r="I9434" s="208">
        <f>SUM(I9430:I9433)</f>
        <v>311278.94</v>
      </c>
    </row>
    <row r="9435" spans="3:9" ht="15" customHeight="1">
      <c r="C9435" s="193" t="s">
        <v>86</v>
      </c>
      <c r="D9435" s="194" t="s">
        <v>87</v>
      </c>
      <c r="E9435" s="194"/>
      <c r="F9435" s="196"/>
      <c r="G9435" s="196"/>
      <c r="H9435" s="196"/>
      <c r="I9435" s="464"/>
    </row>
    <row r="9436" spans="3:9" ht="15" customHeight="1">
      <c r="C9436" s="204" t="s">
        <v>88</v>
      </c>
      <c r="D9436" s="215"/>
      <c r="E9436" s="215"/>
      <c r="F9436" s="216"/>
      <c r="G9436" s="216"/>
      <c r="H9436" s="466"/>
      <c r="I9436" s="467">
        <v>0</v>
      </c>
    </row>
    <row r="9437" spans="3:9" ht="15" customHeight="1">
      <c r="C9437" s="220" t="s">
        <v>89</v>
      </c>
      <c r="D9437" s="221" t="s">
        <v>90</v>
      </c>
      <c r="E9437" s="682"/>
      <c r="F9437" s="222"/>
      <c r="G9437" s="222"/>
      <c r="H9437" s="776"/>
      <c r="I9437" s="777">
        <f>I9436+I9434+I9428</f>
        <v>372976.34</v>
      </c>
    </row>
    <row r="9438" spans="3:9" ht="15" customHeight="1">
      <c r="C9438" s="227" t="s">
        <v>91</v>
      </c>
      <c r="D9438" s="228" t="s">
        <v>977</v>
      </c>
      <c r="E9438" s="684"/>
      <c r="F9438" s="229"/>
      <c r="G9438" s="313"/>
      <c r="H9438" s="226">
        <f>$M$3</f>
        <v>0.1</v>
      </c>
      <c r="I9438" s="224">
        <f>I9437*H9438</f>
        <v>37297.634000000005</v>
      </c>
    </row>
    <row r="9439" spans="3:9" ht="15" customHeight="1">
      <c r="C9439" s="316" t="s">
        <v>93</v>
      </c>
      <c r="D9439" s="317" t="s">
        <v>94</v>
      </c>
      <c r="E9439" s="323"/>
      <c r="F9439" s="244"/>
      <c r="G9439" s="244"/>
      <c r="H9439" s="399"/>
      <c r="I9439" s="303">
        <f>SUM(I9437:I9438)</f>
        <v>410273.97400000005</v>
      </c>
    </row>
    <row r="9440" spans="3:9" ht="15" customHeight="1">
      <c r="C9440" s="1147"/>
      <c r="D9440" s="581"/>
      <c r="E9440" s="581"/>
      <c r="F9440" s="244"/>
      <c r="G9440" s="244"/>
      <c r="H9440" s="244"/>
      <c r="I9440" s="245"/>
    </row>
    <row r="9441" spans="3:9" ht="15" customHeight="1">
      <c r="C9441" s="1148" t="s">
        <v>2315</v>
      </c>
      <c r="D9441" s="1149" t="s">
        <v>2316</v>
      </c>
      <c r="E9441" s="1150"/>
      <c r="F9441" s="1079"/>
      <c r="G9441" s="1079"/>
      <c r="H9441" s="1079"/>
      <c r="I9441" s="188">
        <f>ROUNDDOWN(I9459,-2)</f>
        <v>19400</v>
      </c>
    </row>
    <row r="9442" spans="3:9" ht="15" customHeight="1">
      <c r="C9442" s="276" t="s">
        <v>65</v>
      </c>
      <c r="D9442" s="277" t="s">
        <v>66</v>
      </c>
      <c r="E9442" s="277"/>
      <c r="F9442" s="277" t="s">
        <v>669</v>
      </c>
      <c r="G9442" s="277" t="s">
        <v>67</v>
      </c>
      <c r="H9442" s="394" t="s">
        <v>670</v>
      </c>
      <c r="I9442" s="563" t="s">
        <v>671</v>
      </c>
    </row>
    <row r="9443" spans="3:9" ht="15" customHeight="1">
      <c r="C9443" s="280" t="s">
        <v>69</v>
      </c>
      <c r="D9443" s="281" t="s">
        <v>672</v>
      </c>
      <c r="E9443" s="281"/>
      <c r="F9443" s="940"/>
      <c r="G9443" s="940"/>
      <c r="H9443" s="940"/>
      <c r="I9443" s="591"/>
    </row>
    <row r="9444" spans="3:9" ht="15" customHeight="1">
      <c r="C9444" s="199">
        <v>1</v>
      </c>
      <c r="D9444" s="195" t="s">
        <v>8</v>
      </c>
      <c r="E9444" s="195"/>
      <c r="F9444" s="200" t="s">
        <v>10</v>
      </c>
      <c r="G9444" s="201">
        <v>6.25E-2</v>
      </c>
      <c r="H9444" s="62">
        <v>176000</v>
      </c>
      <c r="I9444" s="203">
        <f t="shared" ref="I9444:I9447" si="189">G9444*H9444</f>
        <v>11000</v>
      </c>
    </row>
    <row r="9445" spans="3:9" ht="15" customHeight="1">
      <c r="C9445" s="199">
        <v>2</v>
      </c>
      <c r="D9445" s="195" t="s">
        <v>106</v>
      </c>
      <c r="E9445" s="195"/>
      <c r="F9445" s="200" t="s">
        <v>10</v>
      </c>
      <c r="G9445" s="201">
        <v>3.1300000000000001E-2</v>
      </c>
      <c r="H9445" s="62">
        <v>186000</v>
      </c>
      <c r="I9445" s="203">
        <f t="shared" si="189"/>
        <v>5821.8</v>
      </c>
    </row>
    <row r="9446" spans="3:9" ht="15" customHeight="1">
      <c r="C9446" s="199">
        <v>3</v>
      </c>
      <c r="D9446" s="195" t="s">
        <v>119</v>
      </c>
      <c r="E9446" s="195"/>
      <c r="F9446" s="200" t="s">
        <v>10</v>
      </c>
      <c r="G9446" s="201">
        <v>3.0999999999999999E-3</v>
      </c>
      <c r="H9446" s="62">
        <v>196000</v>
      </c>
      <c r="I9446" s="203">
        <f t="shared" si="189"/>
        <v>607.6</v>
      </c>
    </row>
    <row r="9447" spans="3:9" ht="15" customHeight="1">
      <c r="C9447" s="199">
        <v>4</v>
      </c>
      <c r="D9447" s="195" t="s">
        <v>31</v>
      </c>
      <c r="E9447" s="195"/>
      <c r="F9447" s="200" t="s">
        <v>10</v>
      </c>
      <c r="G9447" s="201">
        <v>1E-3</v>
      </c>
      <c r="H9447" s="62">
        <v>206000</v>
      </c>
      <c r="I9447" s="203">
        <f t="shared" si="189"/>
        <v>206</v>
      </c>
    </row>
    <row r="9448" spans="3:9" ht="15" customHeight="1">
      <c r="C9448" s="204" t="s">
        <v>708</v>
      </c>
      <c r="D9448" s="215"/>
      <c r="E9448" s="215"/>
      <c r="F9448" s="216"/>
      <c r="G9448" s="653"/>
      <c r="H9448" s="654"/>
      <c r="I9448" s="208">
        <f>SUM(I9444:I9447)</f>
        <v>17635.399999999998</v>
      </c>
    </row>
    <row r="9449" spans="3:9" ht="15" customHeight="1">
      <c r="C9449" s="193" t="s">
        <v>72</v>
      </c>
      <c r="D9449" s="194" t="s">
        <v>73</v>
      </c>
      <c r="E9449" s="194"/>
      <c r="F9449" s="196"/>
      <c r="G9449" s="196"/>
      <c r="H9449" s="196"/>
      <c r="I9449" s="464"/>
    </row>
    <row r="9450" spans="3:9" ht="15" customHeight="1">
      <c r="C9450" s="700" t="s">
        <v>674</v>
      </c>
      <c r="D9450" s="213" t="s">
        <v>2317</v>
      </c>
      <c r="E9450" s="213"/>
      <c r="F9450" s="200" t="s">
        <v>193</v>
      </c>
      <c r="G9450" s="326">
        <v>3.5</v>
      </c>
      <c r="H9450" s="202">
        <v>1</v>
      </c>
      <c r="I9450" s="203">
        <f t="shared" ref="I9450:I9453" si="190">G9450*H9450</f>
        <v>3.5</v>
      </c>
    </row>
    <row r="9451" spans="3:9" ht="15" customHeight="1">
      <c r="C9451" s="700" t="s">
        <v>676</v>
      </c>
      <c r="D9451" s="195" t="s">
        <v>1382</v>
      </c>
      <c r="E9451" s="195"/>
      <c r="F9451" s="200" t="s">
        <v>120</v>
      </c>
      <c r="G9451" s="326">
        <v>1.704</v>
      </c>
      <c r="H9451" s="202">
        <v>1</v>
      </c>
      <c r="I9451" s="203">
        <f t="shared" si="190"/>
        <v>1.704</v>
      </c>
    </row>
    <row r="9452" spans="3:9" ht="15" customHeight="1">
      <c r="C9452" s="700" t="s">
        <v>679</v>
      </c>
      <c r="D9452" s="195" t="s">
        <v>267</v>
      </c>
      <c r="E9452" s="195"/>
      <c r="F9452" s="200" t="s">
        <v>120</v>
      </c>
      <c r="G9452" s="326">
        <v>0.188</v>
      </c>
      <c r="H9452" s="202">
        <v>1</v>
      </c>
      <c r="I9452" s="203">
        <f t="shared" si="190"/>
        <v>0.188</v>
      </c>
    </row>
    <row r="9453" spans="3:9" ht="15" customHeight="1">
      <c r="C9453" s="700" t="s">
        <v>680</v>
      </c>
      <c r="D9453" s="213" t="s">
        <v>1405</v>
      </c>
      <c r="E9453" s="213"/>
      <c r="F9453" s="200" t="s">
        <v>79</v>
      </c>
      <c r="G9453" s="326">
        <v>3.0000000000000001E-3</v>
      </c>
      <c r="H9453" s="202">
        <v>1</v>
      </c>
      <c r="I9453" s="203">
        <f t="shared" si="190"/>
        <v>3.0000000000000001E-3</v>
      </c>
    </row>
    <row r="9454" spans="3:9" ht="15" customHeight="1">
      <c r="C9454" s="204" t="s">
        <v>85</v>
      </c>
      <c r="D9454" s="215"/>
      <c r="E9454" s="215"/>
      <c r="F9454" s="216"/>
      <c r="G9454" s="216"/>
      <c r="H9454" s="466"/>
      <c r="I9454" s="208">
        <f>SUM(I9450:I9453)</f>
        <v>5.3949999999999996</v>
      </c>
    </row>
    <row r="9455" spans="3:9" ht="15" customHeight="1">
      <c r="C9455" s="193" t="s">
        <v>86</v>
      </c>
      <c r="D9455" s="194" t="s">
        <v>87</v>
      </c>
      <c r="E9455" s="194"/>
      <c r="F9455" s="196"/>
      <c r="G9455" s="196"/>
      <c r="H9455" s="196"/>
      <c r="I9455" s="464"/>
    </row>
    <row r="9456" spans="3:9" ht="15" customHeight="1">
      <c r="C9456" s="204" t="s">
        <v>88</v>
      </c>
      <c r="D9456" s="215"/>
      <c r="E9456" s="215"/>
      <c r="F9456" s="216"/>
      <c r="G9456" s="216"/>
      <c r="H9456" s="466"/>
      <c r="I9456" s="467">
        <v>0</v>
      </c>
    </row>
    <row r="9457" spans="3:9" ht="15" customHeight="1">
      <c r="C9457" s="220" t="s">
        <v>89</v>
      </c>
      <c r="D9457" s="221" t="s">
        <v>90</v>
      </c>
      <c r="E9457" s="682"/>
      <c r="F9457" s="222"/>
      <c r="G9457" s="222"/>
      <c r="H9457" s="776"/>
      <c r="I9457" s="777">
        <f>I9456+I9454+I9448</f>
        <v>17640.794999999998</v>
      </c>
    </row>
    <row r="9458" spans="3:9" ht="15" customHeight="1">
      <c r="C9458" s="220" t="s">
        <v>91</v>
      </c>
      <c r="D9458" s="221" t="s">
        <v>977</v>
      </c>
      <c r="E9458" s="682"/>
      <c r="F9458" s="222"/>
      <c r="G9458" s="225"/>
      <c r="H9458" s="226">
        <f>$M$3</f>
        <v>0.1</v>
      </c>
      <c r="I9458" s="224">
        <f>I9457*H9458</f>
        <v>1764.0794999999998</v>
      </c>
    </row>
    <row r="9459" spans="3:9" ht="15" customHeight="1">
      <c r="C9459" s="329" t="s">
        <v>93</v>
      </c>
      <c r="D9459" s="330" t="s">
        <v>94</v>
      </c>
      <c r="E9459" s="688"/>
      <c r="F9459" s="247"/>
      <c r="G9459" s="247"/>
      <c r="H9459" s="399"/>
      <c r="I9459" s="303">
        <f>SUM(I9457:I9458)</f>
        <v>19404.874499999998</v>
      </c>
    </row>
    <row r="9460" spans="3:9" ht="15" customHeight="1">
      <c r="C9460" s="942"/>
      <c r="D9460" s="581"/>
      <c r="E9460" s="581"/>
      <c r="F9460" s="581"/>
      <c r="G9460" s="581"/>
      <c r="H9460" s="581"/>
      <c r="I9460" s="582"/>
    </row>
    <row r="9461" spans="3:9" ht="15" customHeight="1">
      <c r="C9461" s="1089" t="s">
        <v>2318</v>
      </c>
      <c r="D9461" s="1108" t="s">
        <v>2319</v>
      </c>
      <c r="E9461" s="1109"/>
      <c r="F9461" s="1109"/>
      <c r="G9461" s="1109"/>
      <c r="H9461" s="1143"/>
      <c r="I9461" s="188">
        <f>ROUNDDOWN(I9479,-2)</f>
        <v>20600</v>
      </c>
    </row>
    <row r="9462" spans="3:9" ht="15" customHeight="1">
      <c r="C9462" s="189" t="s">
        <v>65</v>
      </c>
      <c r="D9462" s="190" t="s">
        <v>66</v>
      </c>
      <c r="E9462" s="190"/>
      <c r="F9462" s="190" t="s">
        <v>669</v>
      </c>
      <c r="G9462" s="190" t="s">
        <v>67</v>
      </c>
      <c r="H9462" s="190" t="s">
        <v>670</v>
      </c>
      <c r="I9462" s="482" t="s">
        <v>671</v>
      </c>
    </row>
    <row r="9463" spans="3:9" ht="15" customHeight="1">
      <c r="C9463" s="193" t="s">
        <v>69</v>
      </c>
      <c r="D9463" s="194" t="s">
        <v>672</v>
      </c>
      <c r="E9463" s="194"/>
      <c r="F9463" s="717"/>
      <c r="G9463" s="717"/>
      <c r="H9463" s="717"/>
      <c r="I9463" s="591"/>
    </row>
    <row r="9464" spans="3:9" ht="15" customHeight="1">
      <c r="C9464" s="199">
        <v>1</v>
      </c>
      <c r="D9464" s="195" t="s">
        <v>8</v>
      </c>
      <c r="E9464" s="195"/>
      <c r="F9464" s="200" t="s">
        <v>10</v>
      </c>
      <c r="G9464" s="618">
        <v>6.6699999999999995E-2</v>
      </c>
      <c r="H9464" s="62">
        <v>176000</v>
      </c>
      <c r="I9464" s="203">
        <f t="shared" ref="I9464:I9467" si="191">G9464*H9464</f>
        <v>11739.199999999999</v>
      </c>
    </row>
    <row r="9465" spans="3:9" ht="15" customHeight="1">
      <c r="C9465" s="199">
        <v>2</v>
      </c>
      <c r="D9465" s="195" t="s">
        <v>106</v>
      </c>
      <c r="E9465" s="195"/>
      <c r="F9465" s="200" t="s">
        <v>10</v>
      </c>
      <c r="G9465" s="618">
        <v>3.3300000000000003E-2</v>
      </c>
      <c r="H9465" s="62">
        <v>186000</v>
      </c>
      <c r="I9465" s="203">
        <f t="shared" si="191"/>
        <v>6193.8</v>
      </c>
    </row>
    <row r="9466" spans="3:9" ht="15" customHeight="1">
      <c r="C9466" s="199">
        <v>3</v>
      </c>
      <c r="D9466" s="195" t="s">
        <v>119</v>
      </c>
      <c r="E9466" s="195"/>
      <c r="F9466" s="200" t="s">
        <v>10</v>
      </c>
      <c r="G9466" s="618">
        <v>3.3E-3</v>
      </c>
      <c r="H9466" s="62">
        <v>196000</v>
      </c>
      <c r="I9466" s="203">
        <f t="shared" si="191"/>
        <v>646.79999999999995</v>
      </c>
    </row>
    <row r="9467" spans="3:9" ht="15" customHeight="1">
      <c r="C9467" s="199">
        <v>4</v>
      </c>
      <c r="D9467" s="195" t="s">
        <v>31</v>
      </c>
      <c r="E9467" s="195"/>
      <c r="F9467" s="200" t="s">
        <v>10</v>
      </c>
      <c r="G9467" s="618">
        <v>1.1000000000000001E-3</v>
      </c>
      <c r="H9467" s="62">
        <v>206000</v>
      </c>
      <c r="I9467" s="203">
        <f t="shared" si="191"/>
        <v>226.60000000000002</v>
      </c>
    </row>
    <row r="9468" spans="3:9" ht="15" customHeight="1">
      <c r="C9468" s="204" t="s">
        <v>708</v>
      </c>
      <c r="D9468" s="215"/>
      <c r="E9468" s="215"/>
      <c r="F9468" s="216"/>
      <c r="G9468" s="653"/>
      <c r="H9468" s="654"/>
      <c r="I9468" s="208">
        <f>SUM(I9464:I9467)</f>
        <v>18806.399999999998</v>
      </c>
    </row>
    <row r="9469" spans="3:9" ht="15" customHeight="1">
      <c r="C9469" s="193" t="s">
        <v>72</v>
      </c>
      <c r="D9469" s="194" t="s">
        <v>73</v>
      </c>
      <c r="E9469" s="194"/>
      <c r="F9469" s="196"/>
      <c r="G9469" s="196"/>
      <c r="H9469" s="196"/>
      <c r="I9469" s="464"/>
    </row>
    <row r="9470" spans="3:9" ht="15" customHeight="1">
      <c r="C9470" s="700" t="s">
        <v>674</v>
      </c>
      <c r="D9470" s="213" t="s">
        <v>2320</v>
      </c>
      <c r="E9470" s="213"/>
      <c r="F9470" s="200" t="s">
        <v>193</v>
      </c>
      <c r="G9470" s="618">
        <v>2.625</v>
      </c>
      <c r="H9470" s="202">
        <v>1</v>
      </c>
      <c r="I9470" s="203">
        <f t="shared" ref="I9470:I9473" si="192">G9470*H9470</f>
        <v>2.625</v>
      </c>
    </row>
    <row r="9471" spans="3:9" ht="15" customHeight="1">
      <c r="C9471" s="700" t="s">
        <v>676</v>
      </c>
      <c r="D9471" s="195" t="s">
        <v>1382</v>
      </c>
      <c r="E9471" s="195"/>
      <c r="F9471" s="200" t="s">
        <v>120</v>
      </c>
      <c r="G9471" s="326">
        <v>1.704</v>
      </c>
      <c r="H9471" s="202">
        <v>1</v>
      </c>
      <c r="I9471" s="203">
        <f t="shared" si="192"/>
        <v>1.704</v>
      </c>
    </row>
    <row r="9472" spans="3:9" ht="15" customHeight="1">
      <c r="C9472" s="700" t="s">
        <v>679</v>
      </c>
      <c r="D9472" s="195" t="s">
        <v>267</v>
      </c>
      <c r="E9472" s="195"/>
      <c r="F9472" s="200" t="s">
        <v>120</v>
      </c>
      <c r="G9472" s="326">
        <v>0.188</v>
      </c>
      <c r="H9472" s="202">
        <v>1</v>
      </c>
      <c r="I9472" s="203">
        <f t="shared" si="192"/>
        <v>0.188</v>
      </c>
    </row>
    <row r="9473" spans="3:9" ht="15" customHeight="1">
      <c r="C9473" s="700" t="s">
        <v>680</v>
      </c>
      <c r="D9473" s="213" t="s">
        <v>1405</v>
      </c>
      <c r="E9473" s="213"/>
      <c r="F9473" s="200" t="s">
        <v>79</v>
      </c>
      <c r="G9473" s="326">
        <v>3.0000000000000001E-3</v>
      </c>
      <c r="H9473" s="202">
        <v>1</v>
      </c>
      <c r="I9473" s="203">
        <f t="shared" si="192"/>
        <v>3.0000000000000001E-3</v>
      </c>
    </row>
    <row r="9474" spans="3:9" ht="15" customHeight="1">
      <c r="C9474" s="204" t="s">
        <v>85</v>
      </c>
      <c r="D9474" s="215"/>
      <c r="E9474" s="215"/>
      <c r="F9474" s="216"/>
      <c r="G9474" s="216"/>
      <c r="H9474" s="466"/>
      <c r="I9474" s="208">
        <f>SUM(I9470:I9473)</f>
        <v>4.5199999999999996</v>
      </c>
    </row>
    <row r="9475" spans="3:9" ht="15" customHeight="1">
      <c r="C9475" s="193" t="s">
        <v>86</v>
      </c>
      <c r="D9475" s="194" t="s">
        <v>87</v>
      </c>
      <c r="E9475" s="194"/>
      <c r="F9475" s="196"/>
      <c r="G9475" s="196"/>
      <c r="H9475" s="196"/>
      <c r="I9475" s="464"/>
    </row>
    <row r="9476" spans="3:9" ht="15" customHeight="1">
      <c r="C9476" s="204" t="s">
        <v>88</v>
      </c>
      <c r="D9476" s="215"/>
      <c r="E9476" s="215"/>
      <c r="F9476" s="216"/>
      <c r="G9476" s="216"/>
      <c r="H9476" s="466"/>
      <c r="I9476" s="467">
        <v>0</v>
      </c>
    </row>
    <row r="9477" spans="3:9" ht="15" customHeight="1">
      <c r="C9477" s="220" t="s">
        <v>89</v>
      </c>
      <c r="D9477" s="221" t="s">
        <v>90</v>
      </c>
      <c r="E9477" s="682"/>
      <c r="F9477" s="222"/>
      <c r="G9477" s="222"/>
      <c r="H9477" s="776"/>
      <c r="I9477" s="777">
        <f>I9476+I9474+I9468</f>
        <v>18810.919999999998</v>
      </c>
    </row>
    <row r="9478" spans="3:9" ht="15" customHeight="1">
      <c r="C9478" s="227" t="s">
        <v>91</v>
      </c>
      <c r="D9478" s="228" t="s">
        <v>977</v>
      </c>
      <c r="E9478" s="684"/>
      <c r="F9478" s="229"/>
      <c r="G9478" s="313"/>
      <c r="H9478" s="226">
        <f>$M$3</f>
        <v>0.1</v>
      </c>
      <c r="I9478" s="224">
        <f>I9477*H9478</f>
        <v>1881.0919999999999</v>
      </c>
    </row>
    <row r="9479" spans="3:9" ht="15" customHeight="1">
      <c r="C9479" s="316" t="s">
        <v>93</v>
      </c>
      <c r="D9479" s="317" t="s">
        <v>94</v>
      </c>
      <c r="E9479" s="323"/>
      <c r="F9479" s="244"/>
      <c r="G9479" s="244"/>
      <c r="H9479" s="399"/>
      <c r="I9479" s="303">
        <f>SUM(I9477:I9478)</f>
        <v>20692.011999999999</v>
      </c>
    </row>
    <row r="9480" spans="3:9" ht="15" customHeight="1">
      <c r="C9480" s="942"/>
      <c r="D9480" s="581"/>
      <c r="E9480" s="581"/>
      <c r="F9480" s="581"/>
      <c r="G9480" s="581"/>
      <c r="H9480" s="581"/>
      <c r="I9480" s="582"/>
    </row>
    <row r="9481" spans="3:9" ht="15" customHeight="1">
      <c r="C9481" s="1089" t="s">
        <v>2321</v>
      </c>
      <c r="D9481" s="1108" t="s">
        <v>2322</v>
      </c>
      <c r="E9481" s="1109"/>
      <c r="F9481" s="1109"/>
      <c r="G9481" s="1109"/>
      <c r="H9481" s="1143"/>
      <c r="I9481" s="518">
        <f>ROUNDDOWN(I9499,-2)</f>
        <v>22100</v>
      </c>
    </row>
    <row r="9482" spans="3:9" ht="15" customHeight="1">
      <c r="C9482" s="189" t="s">
        <v>65</v>
      </c>
      <c r="D9482" s="190" t="s">
        <v>66</v>
      </c>
      <c r="E9482" s="190"/>
      <c r="F9482" s="190" t="s">
        <v>669</v>
      </c>
      <c r="G9482" s="190" t="s">
        <v>67</v>
      </c>
      <c r="H9482" s="190" t="s">
        <v>670</v>
      </c>
      <c r="I9482" s="482" t="s">
        <v>671</v>
      </c>
    </row>
    <row r="9483" spans="3:9" ht="15" customHeight="1">
      <c r="C9483" s="193" t="s">
        <v>69</v>
      </c>
      <c r="D9483" s="194" t="s">
        <v>672</v>
      </c>
      <c r="E9483" s="194"/>
      <c r="F9483" s="717"/>
      <c r="G9483" s="717"/>
      <c r="H9483" s="717"/>
      <c r="I9483" s="591"/>
    </row>
    <row r="9484" spans="3:9" ht="15" customHeight="1">
      <c r="C9484" s="199">
        <v>1</v>
      </c>
      <c r="D9484" s="195" t="s">
        <v>8</v>
      </c>
      <c r="E9484" s="195"/>
      <c r="F9484" s="200" t="s">
        <v>10</v>
      </c>
      <c r="G9484" s="618">
        <v>7.1400000000000005E-2</v>
      </c>
      <c r="H9484" s="62">
        <v>176000</v>
      </c>
      <c r="I9484" s="203">
        <f t="shared" ref="I9484:I9487" si="193">G9484*H9484</f>
        <v>12566.400000000001</v>
      </c>
    </row>
    <row r="9485" spans="3:9" ht="15" customHeight="1">
      <c r="C9485" s="199">
        <v>2</v>
      </c>
      <c r="D9485" s="195" t="s">
        <v>106</v>
      </c>
      <c r="E9485" s="195"/>
      <c r="F9485" s="200" t="s">
        <v>10</v>
      </c>
      <c r="G9485" s="618">
        <v>3.5700000000000003E-2</v>
      </c>
      <c r="H9485" s="62">
        <v>186000</v>
      </c>
      <c r="I9485" s="203">
        <f t="shared" si="193"/>
        <v>6640.2000000000007</v>
      </c>
    </row>
    <row r="9486" spans="3:9" ht="15" customHeight="1">
      <c r="C9486" s="199">
        <v>3</v>
      </c>
      <c r="D9486" s="195" t="s">
        <v>119</v>
      </c>
      <c r="E9486" s="195"/>
      <c r="F9486" s="200" t="s">
        <v>10</v>
      </c>
      <c r="G9486" s="618">
        <v>3.5999999999999999E-3</v>
      </c>
      <c r="H9486" s="62">
        <v>196000</v>
      </c>
      <c r="I9486" s="203">
        <f t="shared" si="193"/>
        <v>705.6</v>
      </c>
    </row>
    <row r="9487" spans="3:9" ht="15" customHeight="1">
      <c r="C9487" s="199">
        <v>4</v>
      </c>
      <c r="D9487" s="195" t="s">
        <v>31</v>
      </c>
      <c r="E9487" s="195"/>
      <c r="F9487" s="200" t="s">
        <v>10</v>
      </c>
      <c r="G9487" s="618">
        <v>1.1999999999999999E-3</v>
      </c>
      <c r="H9487" s="62">
        <v>206000</v>
      </c>
      <c r="I9487" s="203">
        <f t="shared" si="193"/>
        <v>247.2</v>
      </c>
    </row>
    <row r="9488" spans="3:9" ht="15" customHeight="1">
      <c r="C9488" s="204" t="s">
        <v>708</v>
      </c>
      <c r="D9488" s="215"/>
      <c r="E9488" s="215"/>
      <c r="F9488" s="216"/>
      <c r="G9488" s="653"/>
      <c r="H9488" s="654"/>
      <c r="I9488" s="208">
        <f>SUM(I9484:I9487)</f>
        <v>20159.400000000001</v>
      </c>
    </row>
    <row r="9489" spans="3:9" ht="15" customHeight="1">
      <c r="C9489" s="193" t="s">
        <v>72</v>
      </c>
      <c r="D9489" s="194" t="s">
        <v>73</v>
      </c>
      <c r="E9489" s="194"/>
      <c r="F9489" s="196"/>
      <c r="G9489" s="196"/>
      <c r="H9489" s="196"/>
      <c r="I9489" s="464"/>
    </row>
    <row r="9490" spans="3:9" ht="15" customHeight="1">
      <c r="C9490" s="700" t="s">
        <v>674</v>
      </c>
      <c r="D9490" s="213" t="s">
        <v>2323</v>
      </c>
      <c r="E9490" s="213"/>
      <c r="F9490" s="200" t="s">
        <v>193</v>
      </c>
      <c r="G9490" s="326">
        <v>1.75</v>
      </c>
      <c r="H9490" s="202">
        <v>1</v>
      </c>
      <c r="I9490" s="203">
        <f t="shared" ref="I9490:I9493" si="194">G9490*H9490</f>
        <v>1.75</v>
      </c>
    </row>
    <row r="9491" spans="3:9" ht="15" customHeight="1">
      <c r="C9491" s="700" t="s">
        <v>676</v>
      </c>
      <c r="D9491" s="195" t="s">
        <v>1382</v>
      </c>
      <c r="E9491" s="195"/>
      <c r="F9491" s="200" t="s">
        <v>120</v>
      </c>
      <c r="G9491" s="326">
        <v>1.704</v>
      </c>
      <c r="H9491" s="202">
        <v>1</v>
      </c>
      <c r="I9491" s="203">
        <f t="shared" si="194"/>
        <v>1.704</v>
      </c>
    </row>
    <row r="9492" spans="3:9" ht="15" customHeight="1">
      <c r="C9492" s="700" t="s">
        <v>679</v>
      </c>
      <c r="D9492" s="195" t="s">
        <v>267</v>
      </c>
      <c r="E9492" s="195"/>
      <c r="F9492" s="200" t="s">
        <v>120</v>
      </c>
      <c r="G9492" s="326">
        <v>0.188</v>
      </c>
      <c r="H9492" s="202">
        <v>1</v>
      </c>
      <c r="I9492" s="203">
        <f t="shared" si="194"/>
        <v>0.188</v>
      </c>
    </row>
    <row r="9493" spans="3:9" ht="15" customHeight="1">
      <c r="C9493" s="700" t="s">
        <v>680</v>
      </c>
      <c r="D9493" s="213" t="s">
        <v>1405</v>
      </c>
      <c r="E9493" s="213"/>
      <c r="F9493" s="200" t="s">
        <v>79</v>
      </c>
      <c r="G9493" s="326">
        <v>3.0000000000000001E-3</v>
      </c>
      <c r="H9493" s="202">
        <v>1</v>
      </c>
      <c r="I9493" s="203">
        <f t="shared" si="194"/>
        <v>3.0000000000000001E-3</v>
      </c>
    </row>
    <row r="9494" spans="3:9" ht="15" customHeight="1">
      <c r="C9494" s="204" t="s">
        <v>85</v>
      </c>
      <c r="D9494" s="215"/>
      <c r="E9494" s="215"/>
      <c r="F9494" s="216"/>
      <c r="G9494" s="216"/>
      <c r="H9494" s="466"/>
      <c r="I9494" s="208">
        <f>SUM(I9490:I9493)</f>
        <v>3.645</v>
      </c>
    </row>
    <row r="9495" spans="3:9" ht="15" customHeight="1">
      <c r="C9495" s="193" t="s">
        <v>86</v>
      </c>
      <c r="D9495" s="194" t="s">
        <v>87</v>
      </c>
      <c r="E9495" s="194"/>
      <c r="F9495" s="196"/>
      <c r="G9495" s="196"/>
      <c r="H9495" s="196"/>
      <c r="I9495" s="464"/>
    </row>
    <row r="9496" spans="3:9" ht="15" customHeight="1">
      <c r="C9496" s="204" t="s">
        <v>88</v>
      </c>
      <c r="D9496" s="215"/>
      <c r="E9496" s="215"/>
      <c r="F9496" s="216"/>
      <c r="G9496" s="216"/>
      <c r="H9496" s="466"/>
      <c r="I9496" s="467">
        <v>0</v>
      </c>
    </row>
    <row r="9497" spans="3:9" ht="15" customHeight="1">
      <c r="C9497" s="220" t="s">
        <v>89</v>
      </c>
      <c r="D9497" s="221" t="s">
        <v>90</v>
      </c>
      <c r="E9497" s="682"/>
      <c r="F9497" s="222"/>
      <c r="G9497" s="222"/>
      <c r="H9497" s="776"/>
      <c r="I9497" s="777">
        <f>I9496+I9494+I9488</f>
        <v>20163.045000000002</v>
      </c>
    </row>
    <row r="9498" spans="3:9" ht="15" customHeight="1">
      <c r="C9498" s="220" t="s">
        <v>91</v>
      </c>
      <c r="D9498" s="221" t="s">
        <v>977</v>
      </c>
      <c r="E9498" s="682"/>
      <c r="F9498" s="222"/>
      <c r="G9498" s="225"/>
      <c r="H9498" s="226">
        <f>$M$3</f>
        <v>0.1</v>
      </c>
      <c r="I9498" s="224">
        <f>I9497*H9498</f>
        <v>2016.3045000000002</v>
      </c>
    </row>
    <row r="9499" spans="3:9" ht="15" customHeight="1">
      <c r="C9499" s="329" t="s">
        <v>93</v>
      </c>
      <c r="D9499" s="330" t="s">
        <v>94</v>
      </c>
      <c r="E9499" s="688"/>
      <c r="F9499" s="247"/>
      <c r="G9499" s="247"/>
      <c r="H9499" s="399"/>
      <c r="I9499" s="303">
        <f>SUM(I9497:I9498)</f>
        <v>22179.349500000004</v>
      </c>
    </row>
    <row r="9500" spans="3:9" ht="15" customHeight="1">
      <c r="C9500" s="942"/>
      <c r="D9500" s="581"/>
      <c r="E9500" s="581"/>
      <c r="F9500" s="581"/>
      <c r="G9500" s="581"/>
      <c r="H9500" s="581"/>
      <c r="I9500" s="582"/>
    </row>
    <row r="9501" spans="3:9" ht="15" customHeight="1">
      <c r="C9501" s="553" t="s">
        <v>2324</v>
      </c>
      <c r="D9501" s="580" t="s">
        <v>2325</v>
      </c>
      <c r="E9501" s="580"/>
      <c r="F9501" s="581"/>
      <c r="G9501" s="581"/>
      <c r="H9501" s="581"/>
      <c r="I9501" s="582"/>
    </row>
    <row r="9502" spans="3:9" ht="15" customHeight="1">
      <c r="C9502" s="590" t="s">
        <v>2326</v>
      </c>
      <c r="D9502" s="1109" t="s">
        <v>2327</v>
      </c>
      <c r="E9502" s="1109"/>
      <c r="F9502" s="1109"/>
      <c r="G9502" s="1109"/>
      <c r="H9502" s="1143"/>
      <c r="I9502" s="188">
        <f>ROUNDDOWN(I9520,-2)</f>
        <v>44300</v>
      </c>
    </row>
    <row r="9503" spans="3:9" ht="15" customHeight="1">
      <c r="C9503" s="189" t="s">
        <v>65</v>
      </c>
      <c r="D9503" s="190" t="s">
        <v>66</v>
      </c>
      <c r="E9503" s="190"/>
      <c r="F9503" s="190" t="s">
        <v>669</v>
      </c>
      <c r="G9503" s="190" t="s">
        <v>67</v>
      </c>
      <c r="H9503" s="190" t="s">
        <v>670</v>
      </c>
      <c r="I9503" s="482" t="s">
        <v>671</v>
      </c>
    </row>
    <row r="9504" spans="3:9" ht="15" customHeight="1">
      <c r="C9504" s="193" t="s">
        <v>69</v>
      </c>
      <c r="D9504" s="194" t="s">
        <v>672</v>
      </c>
      <c r="E9504" s="194"/>
      <c r="F9504" s="717"/>
      <c r="G9504" s="717"/>
      <c r="H9504" s="717"/>
      <c r="I9504" s="591"/>
    </row>
    <row r="9505" spans="3:9" ht="15" customHeight="1">
      <c r="C9505" s="199">
        <v>1</v>
      </c>
      <c r="D9505" s="195" t="s">
        <v>8</v>
      </c>
      <c r="E9505" s="195"/>
      <c r="F9505" s="200" t="s">
        <v>10</v>
      </c>
      <c r="G9505" s="618">
        <v>0.1429</v>
      </c>
      <c r="H9505" s="62">
        <v>176000</v>
      </c>
      <c r="I9505" s="203">
        <f>G9505*H9505</f>
        <v>25150.400000000001</v>
      </c>
    </row>
    <row r="9506" spans="3:9" ht="15" customHeight="1">
      <c r="C9506" s="199">
        <v>2</v>
      </c>
      <c r="D9506" s="195" t="s">
        <v>106</v>
      </c>
      <c r="E9506" s="195"/>
      <c r="F9506" s="200" t="s">
        <v>10</v>
      </c>
      <c r="G9506" s="618">
        <v>7.1400000000000005E-2</v>
      </c>
      <c r="H9506" s="62">
        <v>186000</v>
      </c>
      <c r="I9506" s="203">
        <f>G9506*H9506</f>
        <v>13280.400000000001</v>
      </c>
    </row>
    <row r="9507" spans="3:9" ht="15" customHeight="1">
      <c r="C9507" s="199">
        <v>3</v>
      </c>
      <c r="D9507" s="195" t="s">
        <v>119</v>
      </c>
      <c r="E9507" s="195"/>
      <c r="F9507" s="200" t="s">
        <v>10</v>
      </c>
      <c r="G9507" s="618">
        <v>7.1000000000000004E-3</v>
      </c>
      <c r="H9507" s="62">
        <v>196000</v>
      </c>
      <c r="I9507" s="203">
        <f t="shared" ref="I9507:I9508" si="195">G9507*H9507</f>
        <v>1391.6000000000001</v>
      </c>
    </row>
    <row r="9508" spans="3:9" ht="15" customHeight="1">
      <c r="C9508" s="199">
        <v>4</v>
      </c>
      <c r="D9508" s="195" t="s">
        <v>31</v>
      </c>
      <c r="E9508" s="195"/>
      <c r="F9508" s="200" t="s">
        <v>10</v>
      </c>
      <c r="G9508" s="618">
        <v>2.3999999999999998E-3</v>
      </c>
      <c r="H9508" s="62">
        <v>206000</v>
      </c>
      <c r="I9508" s="203">
        <f t="shared" si="195"/>
        <v>494.4</v>
      </c>
    </row>
    <row r="9509" spans="3:9" ht="15" customHeight="1">
      <c r="C9509" s="204" t="s">
        <v>708</v>
      </c>
      <c r="D9509" s="215"/>
      <c r="E9509" s="215"/>
      <c r="F9509" s="216"/>
      <c r="G9509" s="653"/>
      <c r="H9509" s="654"/>
      <c r="I9509" s="208">
        <f>SUM(I9505:I9508)</f>
        <v>40316.800000000003</v>
      </c>
    </row>
    <row r="9510" spans="3:9" ht="15" customHeight="1">
      <c r="C9510" s="193" t="s">
        <v>72</v>
      </c>
      <c r="D9510" s="194" t="s">
        <v>73</v>
      </c>
      <c r="E9510" s="194"/>
      <c r="F9510" s="196"/>
      <c r="G9510" s="196"/>
      <c r="H9510" s="196"/>
      <c r="I9510" s="464"/>
    </row>
    <row r="9511" spans="3:9" ht="15" customHeight="1">
      <c r="C9511" s="700" t="s">
        <v>674</v>
      </c>
      <c r="D9511" s="195" t="s">
        <v>2328</v>
      </c>
      <c r="E9511" s="195"/>
      <c r="F9511" s="200" t="s">
        <v>193</v>
      </c>
      <c r="G9511" s="618">
        <v>11.667</v>
      </c>
      <c r="H9511" s="202">
        <v>1</v>
      </c>
      <c r="I9511" s="203">
        <f>G9511*H9511</f>
        <v>11.667</v>
      </c>
    </row>
    <row r="9512" spans="3:9" ht="15" customHeight="1">
      <c r="C9512" s="700" t="s">
        <v>676</v>
      </c>
      <c r="D9512" s="195" t="s">
        <v>1382</v>
      </c>
      <c r="E9512" s="195"/>
      <c r="F9512" s="200" t="s">
        <v>120</v>
      </c>
      <c r="G9512" s="618">
        <v>13.632</v>
      </c>
      <c r="H9512" s="202">
        <v>1</v>
      </c>
      <c r="I9512" s="203">
        <f t="shared" ref="I9512:I9514" si="196">G9512*H9512</f>
        <v>13.632</v>
      </c>
    </row>
    <row r="9513" spans="3:9" ht="15" customHeight="1">
      <c r="C9513" s="700" t="s">
        <v>679</v>
      </c>
      <c r="D9513" s="195" t="s">
        <v>267</v>
      </c>
      <c r="E9513" s="195"/>
      <c r="F9513" s="200" t="s">
        <v>120</v>
      </c>
      <c r="G9513" s="326">
        <v>1.5</v>
      </c>
      <c r="H9513" s="202">
        <v>1</v>
      </c>
      <c r="I9513" s="203">
        <f>G9513*H9513</f>
        <v>1.5</v>
      </c>
    </row>
    <row r="9514" spans="3:9" ht="15" customHeight="1">
      <c r="C9514" s="700" t="s">
        <v>680</v>
      </c>
      <c r="D9514" s="213" t="s">
        <v>1405</v>
      </c>
      <c r="E9514" s="213"/>
      <c r="F9514" s="200" t="s">
        <v>79</v>
      </c>
      <c r="G9514" s="326">
        <v>2.7E-2</v>
      </c>
      <c r="H9514" s="202">
        <v>1</v>
      </c>
      <c r="I9514" s="203">
        <f t="shared" si="196"/>
        <v>2.7E-2</v>
      </c>
    </row>
    <row r="9515" spans="3:9" ht="15" customHeight="1">
      <c r="C9515" s="204" t="s">
        <v>85</v>
      </c>
      <c r="D9515" s="215"/>
      <c r="E9515" s="215"/>
      <c r="F9515" s="216"/>
      <c r="G9515" s="216"/>
      <c r="H9515" s="466"/>
      <c r="I9515" s="208">
        <f>SUM(I9511:I9514)</f>
        <v>26.826000000000001</v>
      </c>
    </row>
    <row r="9516" spans="3:9" ht="15" customHeight="1">
      <c r="C9516" s="193" t="s">
        <v>86</v>
      </c>
      <c r="D9516" s="194" t="s">
        <v>87</v>
      </c>
      <c r="E9516" s="194"/>
      <c r="F9516" s="196"/>
      <c r="G9516" s="196"/>
      <c r="H9516" s="196"/>
      <c r="I9516" s="464"/>
    </row>
    <row r="9517" spans="3:9" ht="15" customHeight="1">
      <c r="C9517" s="204" t="s">
        <v>88</v>
      </c>
      <c r="D9517" s="215"/>
      <c r="E9517" s="215"/>
      <c r="F9517" s="216"/>
      <c r="G9517" s="216"/>
      <c r="H9517" s="466"/>
      <c r="I9517" s="467">
        <v>0</v>
      </c>
    </row>
    <row r="9518" spans="3:9" ht="15" customHeight="1">
      <c r="C9518" s="220" t="s">
        <v>89</v>
      </c>
      <c r="D9518" s="221" t="s">
        <v>90</v>
      </c>
      <c r="E9518" s="682"/>
      <c r="F9518" s="222"/>
      <c r="G9518" s="222"/>
      <c r="H9518" s="776"/>
      <c r="I9518" s="777">
        <f>I9517+I9515+I9509</f>
        <v>40343.626000000004</v>
      </c>
    </row>
    <row r="9519" spans="3:9" ht="15" customHeight="1">
      <c r="C9519" s="227" t="s">
        <v>91</v>
      </c>
      <c r="D9519" s="228" t="s">
        <v>977</v>
      </c>
      <c r="E9519" s="684"/>
      <c r="F9519" s="229"/>
      <c r="G9519" s="313"/>
      <c r="H9519" s="226">
        <f>$M$3</f>
        <v>0.1</v>
      </c>
      <c r="I9519" s="224">
        <f>I9518*H9519</f>
        <v>4034.3626000000004</v>
      </c>
    </row>
    <row r="9520" spans="3:9" ht="15" customHeight="1">
      <c r="C9520" s="316" t="s">
        <v>93</v>
      </c>
      <c r="D9520" s="317" t="s">
        <v>94</v>
      </c>
      <c r="E9520" s="323"/>
      <c r="F9520" s="244"/>
      <c r="G9520" s="244"/>
      <c r="H9520" s="399"/>
      <c r="I9520" s="303">
        <f>SUM(I9518:I9519)</f>
        <v>44377.988600000004</v>
      </c>
    </row>
    <row r="9521" spans="3:9" ht="15" customHeight="1">
      <c r="C9521" s="942"/>
      <c r="D9521" s="581"/>
      <c r="E9521" s="581"/>
      <c r="F9521" s="581"/>
      <c r="G9521" s="581"/>
      <c r="H9521" s="581"/>
      <c r="I9521" s="582"/>
    </row>
    <row r="9522" spans="3:9" ht="15" customHeight="1">
      <c r="C9522" s="1089" t="s">
        <v>2329</v>
      </c>
      <c r="D9522" s="1109" t="s">
        <v>2330</v>
      </c>
      <c r="E9522" s="1109"/>
      <c r="F9522" s="1109"/>
      <c r="G9522" s="1109"/>
      <c r="H9522" s="1109"/>
      <c r="I9522" s="188">
        <f>ROUNDDOWN(I9540,-2)</f>
        <v>47700</v>
      </c>
    </row>
    <row r="9523" spans="3:9" ht="15" customHeight="1">
      <c r="C9523" s="189" t="s">
        <v>65</v>
      </c>
      <c r="D9523" s="190" t="s">
        <v>66</v>
      </c>
      <c r="E9523" s="190"/>
      <c r="F9523" s="190" t="s">
        <v>669</v>
      </c>
      <c r="G9523" s="190" t="s">
        <v>67</v>
      </c>
      <c r="H9523" s="257" t="s">
        <v>670</v>
      </c>
      <c r="I9523" s="1134" t="s">
        <v>671</v>
      </c>
    </row>
    <row r="9524" spans="3:9" ht="15" customHeight="1">
      <c r="C9524" s="193" t="s">
        <v>69</v>
      </c>
      <c r="D9524" s="194" t="s">
        <v>672</v>
      </c>
      <c r="E9524" s="194"/>
      <c r="F9524" s="717"/>
      <c r="G9524" s="717"/>
      <c r="H9524" s="717"/>
      <c r="I9524" s="941"/>
    </row>
    <row r="9525" spans="3:9" ht="15" customHeight="1">
      <c r="C9525" s="199">
        <v>1</v>
      </c>
      <c r="D9525" s="195" t="s">
        <v>8</v>
      </c>
      <c r="E9525" s="195"/>
      <c r="F9525" s="200" t="s">
        <v>10</v>
      </c>
      <c r="G9525" s="201">
        <v>0.15379999999999999</v>
      </c>
      <c r="H9525" s="62">
        <v>176000</v>
      </c>
      <c r="I9525" s="203">
        <f t="shared" ref="I9525:I9528" si="197">G9525*H9525</f>
        <v>27068.799999999999</v>
      </c>
    </row>
    <row r="9526" spans="3:9" ht="15" customHeight="1">
      <c r="C9526" s="199">
        <v>2</v>
      </c>
      <c r="D9526" s="195" t="s">
        <v>106</v>
      </c>
      <c r="E9526" s="195"/>
      <c r="F9526" s="200" t="s">
        <v>10</v>
      </c>
      <c r="G9526" s="201">
        <v>7.6899999999999996E-2</v>
      </c>
      <c r="H9526" s="62">
        <v>186000</v>
      </c>
      <c r="I9526" s="203">
        <f t="shared" si="197"/>
        <v>14303.4</v>
      </c>
    </row>
    <row r="9527" spans="3:9" ht="15" customHeight="1">
      <c r="C9527" s="199">
        <v>3</v>
      </c>
      <c r="D9527" s="195" t="s">
        <v>119</v>
      </c>
      <c r="E9527" s="195"/>
      <c r="F9527" s="200" t="s">
        <v>10</v>
      </c>
      <c r="G9527" s="201">
        <v>7.7000000000000002E-3</v>
      </c>
      <c r="H9527" s="62">
        <v>196000</v>
      </c>
      <c r="I9527" s="203">
        <f t="shared" si="197"/>
        <v>1509.2</v>
      </c>
    </row>
    <row r="9528" spans="3:9" ht="15" customHeight="1">
      <c r="C9528" s="199">
        <v>4</v>
      </c>
      <c r="D9528" s="195" t="s">
        <v>31</v>
      </c>
      <c r="E9528" s="195"/>
      <c r="F9528" s="200" t="s">
        <v>10</v>
      </c>
      <c r="G9528" s="201">
        <v>2.5999999999999999E-3</v>
      </c>
      <c r="H9528" s="62">
        <v>206000</v>
      </c>
      <c r="I9528" s="203">
        <f t="shared" si="197"/>
        <v>535.6</v>
      </c>
    </row>
    <row r="9529" spans="3:9" ht="15" customHeight="1">
      <c r="C9529" s="204" t="s">
        <v>708</v>
      </c>
      <c r="D9529" s="215"/>
      <c r="E9529" s="215"/>
      <c r="F9529" s="216"/>
      <c r="G9529" s="653"/>
      <c r="H9529" s="654"/>
      <c r="I9529" s="208">
        <f>SUM(I9525:I9528)</f>
        <v>43416.999999999993</v>
      </c>
    </row>
    <row r="9530" spans="3:9" ht="15" customHeight="1">
      <c r="C9530" s="193" t="s">
        <v>72</v>
      </c>
      <c r="D9530" s="194" t="s">
        <v>73</v>
      </c>
      <c r="E9530" s="194"/>
      <c r="F9530" s="196"/>
      <c r="G9530" s="196"/>
      <c r="H9530" s="196"/>
      <c r="I9530" s="464"/>
    </row>
    <row r="9531" spans="3:9" ht="15" customHeight="1">
      <c r="C9531" s="700" t="s">
        <v>674</v>
      </c>
      <c r="D9531" s="195" t="s">
        <v>2331</v>
      </c>
      <c r="E9531" s="195"/>
      <c r="F9531" s="200" t="s">
        <v>193</v>
      </c>
      <c r="G9531" s="618">
        <v>6.5629999999999997</v>
      </c>
      <c r="H9531" s="202">
        <v>1</v>
      </c>
      <c r="I9531" s="203">
        <f t="shared" ref="I9531:I9534" si="198">G9531*H9531</f>
        <v>6.5629999999999997</v>
      </c>
    </row>
    <row r="9532" spans="3:9" ht="15" customHeight="1">
      <c r="C9532" s="700" t="s">
        <v>676</v>
      </c>
      <c r="D9532" s="195" t="s">
        <v>1382</v>
      </c>
      <c r="E9532" s="195"/>
      <c r="F9532" s="200" t="s">
        <v>120</v>
      </c>
      <c r="G9532" s="618">
        <v>13.632</v>
      </c>
      <c r="H9532" s="202">
        <v>1</v>
      </c>
      <c r="I9532" s="203">
        <f t="shared" si="198"/>
        <v>13.632</v>
      </c>
    </row>
    <row r="9533" spans="3:9" ht="15" customHeight="1">
      <c r="C9533" s="700" t="s">
        <v>679</v>
      </c>
      <c r="D9533" s="195" t="s">
        <v>267</v>
      </c>
      <c r="E9533" s="195"/>
      <c r="F9533" s="200" t="s">
        <v>120</v>
      </c>
      <c r="G9533" s="326">
        <v>1.5</v>
      </c>
      <c r="H9533" s="202">
        <v>1</v>
      </c>
      <c r="I9533" s="203">
        <f t="shared" si="198"/>
        <v>1.5</v>
      </c>
    </row>
    <row r="9534" spans="3:9" ht="15" customHeight="1">
      <c r="C9534" s="700" t="s">
        <v>680</v>
      </c>
      <c r="D9534" s="213" t="s">
        <v>1405</v>
      </c>
      <c r="E9534" s="213"/>
      <c r="F9534" s="200" t="s">
        <v>79</v>
      </c>
      <c r="G9534" s="326">
        <v>2.7E-2</v>
      </c>
      <c r="H9534" s="202">
        <v>1</v>
      </c>
      <c r="I9534" s="203">
        <f t="shared" si="198"/>
        <v>2.7E-2</v>
      </c>
    </row>
    <row r="9535" spans="3:9" ht="15" customHeight="1">
      <c r="C9535" s="204" t="s">
        <v>85</v>
      </c>
      <c r="D9535" s="215"/>
      <c r="E9535" s="215"/>
      <c r="F9535" s="216"/>
      <c r="G9535" s="216"/>
      <c r="H9535" s="466"/>
      <c r="I9535" s="208">
        <f>SUM(I9531:I9534)</f>
        <v>21.722000000000001</v>
      </c>
    </row>
    <row r="9536" spans="3:9" ht="15" customHeight="1">
      <c r="C9536" s="193" t="s">
        <v>86</v>
      </c>
      <c r="D9536" s="194" t="s">
        <v>87</v>
      </c>
      <c r="E9536" s="194"/>
      <c r="F9536" s="196"/>
      <c r="G9536" s="196"/>
      <c r="H9536" s="196"/>
      <c r="I9536" s="464"/>
    </row>
    <row r="9537" spans="3:9" ht="15" customHeight="1">
      <c r="C9537" s="204" t="s">
        <v>88</v>
      </c>
      <c r="D9537" s="215"/>
      <c r="E9537" s="215"/>
      <c r="F9537" s="216"/>
      <c r="G9537" s="216"/>
      <c r="H9537" s="466"/>
      <c r="I9537" s="467">
        <v>0</v>
      </c>
    </row>
    <row r="9538" spans="3:9" ht="15" customHeight="1">
      <c r="C9538" s="220" t="s">
        <v>89</v>
      </c>
      <c r="D9538" s="221" t="s">
        <v>90</v>
      </c>
      <c r="E9538" s="682"/>
      <c r="F9538" s="222"/>
      <c r="G9538" s="222"/>
      <c r="H9538" s="776"/>
      <c r="I9538" s="777">
        <f>I9537+I9535+I9529</f>
        <v>43438.721999999994</v>
      </c>
    </row>
    <row r="9539" spans="3:9" ht="15" customHeight="1">
      <c r="C9539" s="227" t="s">
        <v>91</v>
      </c>
      <c r="D9539" s="228" t="s">
        <v>977</v>
      </c>
      <c r="E9539" s="684"/>
      <c r="F9539" s="229"/>
      <c r="G9539" s="313"/>
      <c r="H9539" s="226">
        <f>$M$3</f>
        <v>0.1</v>
      </c>
      <c r="I9539" s="224">
        <f>I9538*H9539</f>
        <v>4343.8721999999998</v>
      </c>
    </row>
    <row r="9540" spans="3:9" ht="15" customHeight="1">
      <c r="C9540" s="316" t="s">
        <v>93</v>
      </c>
      <c r="D9540" s="317" t="s">
        <v>94</v>
      </c>
      <c r="E9540" s="323"/>
      <c r="F9540" s="244"/>
      <c r="G9540" s="244"/>
      <c r="H9540" s="399"/>
      <c r="I9540" s="303">
        <f>SUM(I9538:I9539)</f>
        <v>47782.594199999992</v>
      </c>
    </row>
    <row r="9541" spans="3:9" ht="15" customHeight="1">
      <c r="C9541" s="942"/>
      <c r="D9541" s="581"/>
      <c r="E9541" s="581"/>
      <c r="F9541" s="581"/>
      <c r="G9541" s="581"/>
      <c r="H9541" s="581"/>
      <c r="I9541" s="582"/>
    </row>
    <row r="9542" spans="3:9" ht="15" customHeight="1">
      <c r="C9542" s="1089" t="s">
        <v>2332</v>
      </c>
      <c r="D9542" s="1108" t="s">
        <v>2333</v>
      </c>
      <c r="E9542" s="1109"/>
      <c r="F9542" s="1109"/>
      <c r="G9542" s="1109"/>
      <c r="H9542" s="1143"/>
      <c r="I9542" s="518">
        <f>ROUNDDOWN(I9560,-2)</f>
        <v>67800</v>
      </c>
    </row>
    <row r="9543" spans="3:9" ht="15" customHeight="1">
      <c r="C9543" s="189" t="s">
        <v>65</v>
      </c>
      <c r="D9543" s="190" t="s">
        <v>66</v>
      </c>
      <c r="E9543" s="190"/>
      <c r="F9543" s="190" t="s">
        <v>669</v>
      </c>
      <c r="G9543" s="190" t="s">
        <v>67</v>
      </c>
      <c r="H9543" s="190" t="s">
        <v>670</v>
      </c>
      <c r="I9543" s="482" t="s">
        <v>671</v>
      </c>
    </row>
    <row r="9544" spans="3:9" ht="15" customHeight="1">
      <c r="C9544" s="193" t="s">
        <v>69</v>
      </c>
      <c r="D9544" s="194" t="s">
        <v>672</v>
      </c>
      <c r="E9544" s="194"/>
      <c r="F9544" s="717"/>
      <c r="G9544" s="717"/>
      <c r="H9544" s="717"/>
      <c r="I9544" s="591"/>
    </row>
    <row r="9545" spans="3:9" ht="15" customHeight="1">
      <c r="C9545" s="199">
        <v>1</v>
      </c>
      <c r="D9545" s="195" t="s">
        <v>8</v>
      </c>
      <c r="E9545" s="195"/>
      <c r="F9545" s="200" t="s">
        <v>10</v>
      </c>
      <c r="G9545" s="201">
        <v>0.25</v>
      </c>
      <c r="H9545" s="62">
        <v>176000</v>
      </c>
      <c r="I9545" s="203">
        <f t="shared" ref="I9545:I9548" si="199">G9545*H9545</f>
        <v>44000</v>
      </c>
    </row>
    <row r="9546" spans="3:9" ht="15" customHeight="1">
      <c r="C9546" s="199">
        <v>2</v>
      </c>
      <c r="D9546" s="195" t="s">
        <v>106</v>
      </c>
      <c r="E9546" s="195"/>
      <c r="F9546" s="200" t="s">
        <v>10</v>
      </c>
      <c r="G9546" s="201">
        <v>8.3299999999999999E-2</v>
      </c>
      <c r="H9546" s="62">
        <v>186000</v>
      </c>
      <c r="I9546" s="203">
        <f t="shared" si="199"/>
        <v>15493.8</v>
      </c>
    </row>
    <row r="9547" spans="3:9" ht="15" customHeight="1">
      <c r="C9547" s="199">
        <v>3</v>
      </c>
      <c r="D9547" s="195" t="s">
        <v>119</v>
      </c>
      <c r="E9547" s="195"/>
      <c r="F9547" s="200" t="s">
        <v>10</v>
      </c>
      <c r="G9547" s="201">
        <v>8.3000000000000001E-3</v>
      </c>
      <c r="H9547" s="62">
        <v>196000</v>
      </c>
      <c r="I9547" s="203">
        <f t="shared" si="199"/>
        <v>1626.8</v>
      </c>
    </row>
    <row r="9548" spans="3:9" ht="15" customHeight="1">
      <c r="C9548" s="199">
        <v>4</v>
      </c>
      <c r="D9548" s="195" t="s">
        <v>31</v>
      </c>
      <c r="E9548" s="195"/>
      <c r="F9548" s="200" t="s">
        <v>10</v>
      </c>
      <c r="G9548" s="201">
        <v>2.8E-3</v>
      </c>
      <c r="H9548" s="62">
        <v>206000</v>
      </c>
      <c r="I9548" s="203">
        <f t="shared" si="199"/>
        <v>576.79999999999995</v>
      </c>
    </row>
    <row r="9549" spans="3:9" ht="15" customHeight="1">
      <c r="C9549" s="204" t="s">
        <v>708</v>
      </c>
      <c r="D9549" s="215"/>
      <c r="E9549" s="215"/>
      <c r="F9549" s="216"/>
      <c r="G9549" s="653"/>
      <c r="H9549" s="654"/>
      <c r="I9549" s="208">
        <f>SUM(I9545:I9548)</f>
        <v>61697.400000000009</v>
      </c>
    </row>
    <row r="9550" spans="3:9" ht="15" customHeight="1">
      <c r="C9550" s="193" t="s">
        <v>72</v>
      </c>
      <c r="D9550" s="194" t="s">
        <v>73</v>
      </c>
      <c r="E9550" s="194"/>
      <c r="F9550" s="196"/>
      <c r="G9550" s="196"/>
      <c r="H9550" s="196"/>
      <c r="I9550" s="464"/>
    </row>
    <row r="9551" spans="3:9" ht="15" customHeight="1">
      <c r="C9551" s="700" t="s">
        <v>674</v>
      </c>
      <c r="D9551" s="195" t="s">
        <v>2334</v>
      </c>
      <c r="E9551" s="195"/>
      <c r="F9551" s="200" t="s">
        <v>193</v>
      </c>
      <c r="G9551" s="618">
        <v>2.9169999999999998</v>
      </c>
      <c r="H9551" s="202">
        <v>1</v>
      </c>
      <c r="I9551" s="203">
        <f t="shared" ref="I9551:I9554" si="200">G9551*H9551</f>
        <v>2.9169999999999998</v>
      </c>
    </row>
    <row r="9552" spans="3:9" ht="15" customHeight="1">
      <c r="C9552" s="700" t="s">
        <v>676</v>
      </c>
      <c r="D9552" s="195" t="s">
        <v>1382</v>
      </c>
      <c r="E9552" s="195"/>
      <c r="F9552" s="200" t="s">
        <v>120</v>
      </c>
      <c r="G9552" s="618">
        <v>13.632</v>
      </c>
      <c r="H9552" s="202">
        <v>1</v>
      </c>
      <c r="I9552" s="203">
        <f t="shared" si="200"/>
        <v>13.632</v>
      </c>
    </row>
    <row r="9553" spans="3:9" ht="15" customHeight="1">
      <c r="C9553" s="700" t="s">
        <v>679</v>
      </c>
      <c r="D9553" s="195" t="s">
        <v>267</v>
      </c>
      <c r="E9553" s="195"/>
      <c r="F9553" s="200" t="s">
        <v>120</v>
      </c>
      <c r="G9553" s="326">
        <v>1.5</v>
      </c>
      <c r="H9553" s="202">
        <v>1</v>
      </c>
      <c r="I9553" s="203">
        <f t="shared" si="200"/>
        <v>1.5</v>
      </c>
    </row>
    <row r="9554" spans="3:9" ht="15" customHeight="1">
      <c r="C9554" s="700" t="s">
        <v>680</v>
      </c>
      <c r="D9554" s="213" t="s">
        <v>1405</v>
      </c>
      <c r="E9554" s="213"/>
      <c r="F9554" s="200" t="s">
        <v>79</v>
      </c>
      <c r="G9554" s="326">
        <v>2.7E-2</v>
      </c>
      <c r="H9554" s="202">
        <v>1</v>
      </c>
      <c r="I9554" s="203">
        <f t="shared" si="200"/>
        <v>2.7E-2</v>
      </c>
    </row>
    <row r="9555" spans="3:9" ht="15" customHeight="1">
      <c r="C9555" s="204" t="s">
        <v>85</v>
      </c>
      <c r="D9555" s="215"/>
      <c r="E9555" s="215"/>
      <c r="F9555" s="216"/>
      <c r="G9555" s="216"/>
      <c r="H9555" s="466"/>
      <c r="I9555" s="208">
        <f>SUM(I9551:I9554)</f>
        <v>18.076000000000001</v>
      </c>
    </row>
    <row r="9556" spans="3:9" ht="15" customHeight="1">
      <c r="C9556" s="193" t="s">
        <v>86</v>
      </c>
      <c r="D9556" s="194" t="s">
        <v>87</v>
      </c>
      <c r="E9556" s="194"/>
      <c r="F9556" s="196"/>
      <c r="G9556" s="196"/>
      <c r="H9556" s="196"/>
      <c r="I9556" s="464"/>
    </row>
    <row r="9557" spans="3:9" ht="15" customHeight="1">
      <c r="C9557" s="204" t="s">
        <v>88</v>
      </c>
      <c r="D9557" s="215"/>
      <c r="E9557" s="215"/>
      <c r="F9557" s="216"/>
      <c r="G9557" s="216"/>
      <c r="H9557" s="466"/>
      <c r="I9557" s="467">
        <v>0</v>
      </c>
    </row>
    <row r="9558" spans="3:9" ht="15" customHeight="1">
      <c r="C9558" s="220" t="s">
        <v>89</v>
      </c>
      <c r="D9558" s="221" t="s">
        <v>90</v>
      </c>
      <c r="E9558" s="682"/>
      <c r="F9558" s="222"/>
      <c r="G9558" s="222"/>
      <c r="H9558" s="776"/>
      <c r="I9558" s="777">
        <f>I9557+I9555+I9549</f>
        <v>61715.47600000001</v>
      </c>
    </row>
    <row r="9559" spans="3:9" ht="15" customHeight="1">
      <c r="C9559" s="227" t="s">
        <v>91</v>
      </c>
      <c r="D9559" s="228" t="s">
        <v>977</v>
      </c>
      <c r="E9559" s="684"/>
      <c r="F9559" s="229"/>
      <c r="G9559" s="313"/>
      <c r="H9559" s="226">
        <f>$M$3</f>
        <v>0.1</v>
      </c>
      <c r="I9559" s="224">
        <f>I9558*H9559</f>
        <v>6171.5476000000017</v>
      </c>
    </row>
    <row r="9560" spans="3:9" ht="15" customHeight="1">
      <c r="C9560" s="316" t="s">
        <v>93</v>
      </c>
      <c r="D9560" s="317" t="s">
        <v>94</v>
      </c>
      <c r="E9560" s="323"/>
      <c r="F9560" s="244"/>
      <c r="G9560" s="244"/>
      <c r="H9560" s="399"/>
      <c r="I9560" s="303">
        <f>SUM(I9558:I9559)</f>
        <v>67887.023600000015</v>
      </c>
    </row>
    <row r="9561" spans="3:9" ht="15" customHeight="1">
      <c r="C9561" s="942"/>
      <c r="D9561" s="581"/>
      <c r="E9561" s="581"/>
      <c r="F9561" s="581"/>
      <c r="G9561" s="581"/>
      <c r="H9561" s="581"/>
      <c r="I9561" s="582"/>
    </row>
    <row r="9562" spans="3:9" ht="15" customHeight="1">
      <c r="C9562" s="1089" t="s">
        <v>2335</v>
      </c>
      <c r="D9562" s="1317" t="s">
        <v>2336</v>
      </c>
      <c r="E9562" s="1318"/>
      <c r="F9562" s="1318"/>
      <c r="G9562" s="1318"/>
      <c r="H9562" s="1319"/>
      <c r="I9562" s="188">
        <f>ROUNDDOWN(I9580,-2)</f>
        <v>19400</v>
      </c>
    </row>
    <row r="9563" spans="3:9" ht="15" customHeight="1">
      <c r="C9563" s="189" t="s">
        <v>65</v>
      </c>
      <c r="D9563" s="190" t="s">
        <v>66</v>
      </c>
      <c r="E9563" s="190"/>
      <c r="F9563" s="190" t="s">
        <v>669</v>
      </c>
      <c r="G9563" s="190" t="s">
        <v>67</v>
      </c>
      <c r="H9563" s="190" t="s">
        <v>670</v>
      </c>
      <c r="I9563" s="482" t="s">
        <v>671</v>
      </c>
    </row>
    <row r="9564" spans="3:9" ht="15" customHeight="1">
      <c r="C9564" s="193" t="s">
        <v>69</v>
      </c>
      <c r="D9564" s="194" t="s">
        <v>672</v>
      </c>
      <c r="E9564" s="194"/>
      <c r="F9564" s="717"/>
      <c r="G9564" s="717"/>
      <c r="H9564" s="717"/>
      <c r="I9564" s="591"/>
    </row>
    <row r="9565" spans="3:9" ht="15" customHeight="1">
      <c r="C9565" s="199">
        <v>1</v>
      </c>
      <c r="D9565" s="195" t="s">
        <v>8</v>
      </c>
      <c r="E9565" s="195"/>
      <c r="F9565" s="200" t="s">
        <v>10</v>
      </c>
      <c r="G9565" s="201">
        <v>6.25E-2</v>
      </c>
      <c r="H9565" s="62">
        <v>176000</v>
      </c>
      <c r="I9565" s="203">
        <f t="shared" ref="I9565:I9568" si="201">G9565*H9565</f>
        <v>11000</v>
      </c>
    </row>
    <row r="9566" spans="3:9" ht="15" customHeight="1">
      <c r="C9566" s="199">
        <v>2</v>
      </c>
      <c r="D9566" s="195" t="s">
        <v>106</v>
      </c>
      <c r="E9566" s="195"/>
      <c r="F9566" s="200" t="s">
        <v>10</v>
      </c>
      <c r="G9566" s="201">
        <v>3.1300000000000001E-2</v>
      </c>
      <c r="H9566" s="62">
        <v>186000</v>
      </c>
      <c r="I9566" s="203">
        <f t="shared" si="201"/>
        <v>5821.8</v>
      </c>
    </row>
    <row r="9567" spans="3:9" ht="15" customHeight="1">
      <c r="C9567" s="199">
        <v>3</v>
      </c>
      <c r="D9567" s="195" t="s">
        <v>119</v>
      </c>
      <c r="E9567" s="195"/>
      <c r="F9567" s="200" t="s">
        <v>10</v>
      </c>
      <c r="G9567" s="201">
        <v>3.0999999999999999E-3</v>
      </c>
      <c r="H9567" s="62">
        <v>196000</v>
      </c>
      <c r="I9567" s="203">
        <f t="shared" si="201"/>
        <v>607.6</v>
      </c>
    </row>
    <row r="9568" spans="3:9" ht="15" customHeight="1">
      <c r="C9568" s="199">
        <v>4</v>
      </c>
      <c r="D9568" s="195" t="s">
        <v>31</v>
      </c>
      <c r="E9568" s="195"/>
      <c r="F9568" s="200" t="s">
        <v>10</v>
      </c>
      <c r="G9568" s="201">
        <v>1E-3</v>
      </c>
      <c r="H9568" s="62">
        <v>206000</v>
      </c>
      <c r="I9568" s="203">
        <f t="shared" si="201"/>
        <v>206</v>
      </c>
    </row>
    <row r="9569" spans="3:9" ht="15" customHeight="1">
      <c r="C9569" s="204" t="s">
        <v>708</v>
      </c>
      <c r="D9569" s="215"/>
      <c r="E9569" s="215"/>
      <c r="F9569" s="216"/>
      <c r="G9569" s="653"/>
      <c r="H9569" s="654"/>
      <c r="I9569" s="208">
        <f>SUM(I9565:I9568)</f>
        <v>17635.399999999998</v>
      </c>
    </row>
    <row r="9570" spans="3:9" ht="15" customHeight="1">
      <c r="C9570" s="193" t="s">
        <v>72</v>
      </c>
      <c r="D9570" s="194" t="s">
        <v>73</v>
      </c>
      <c r="E9570" s="194"/>
      <c r="F9570" s="196"/>
      <c r="G9570" s="196"/>
      <c r="H9570" s="196"/>
      <c r="I9570" s="464"/>
    </row>
    <row r="9571" spans="3:9" ht="15" customHeight="1">
      <c r="C9571" s="700" t="s">
        <v>674</v>
      </c>
      <c r="D9571" s="213" t="s">
        <v>2337</v>
      </c>
      <c r="E9571" s="213"/>
      <c r="F9571" s="200" t="s">
        <v>193</v>
      </c>
      <c r="G9571" s="326">
        <v>3.5</v>
      </c>
      <c r="H9571" s="202">
        <v>1</v>
      </c>
      <c r="I9571" s="203">
        <f t="shared" ref="I9571:I9574" si="202">G9571*H9571</f>
        <v>3.5</v>
      </c>
    </row>
    <row r="9572" spans="3:9" ht="15" customHeight="1">
      <c r="C9572" s="700" t="s">
        <v>676</v>
      </c>
      <c r="D9572" s="195" t="s">
        <v>1382</v>
      </c>
      <c r="E9572" s="195"/>
      <c r="F9572" s="200" t="s">
        <v>120</v>
      </c>
      <c r="G9572" s="326">
        <v>1.704</v>
      </c>
      <c r="H9572" s="202">
        <v>1</v>
      </c>
      <c r="I9572" s="203">
        <f t="shared" si="202"/>
        <v>1.704</v>
      </c>
    </row>
    <row r="9573" spans="3:9" ht="15" customHeight="1">
      <c r="C9573" s="700" t="s">
        <v>679</v>
      </c>
      <c r="D9573" s="195" t="s">
        <v>267</v>
      </c>
      <c r="E9573" s="195"/>
      <c r="F9573" s="200" t="s">
        <v>120</v>
      </c>
      <c r="G9573" s="326">
        <v>0.188</v>
      </c>
      <c r="H9573" s="202">
        <v>1</v>
      </c>
      <c r="I9573" s="203">
        <f t="shared" si="202"/>
        <v>0.188</v>
      </c>
    </row>
    <row r="9574" spans="3:9" ht="15" customHeight="1">
      <c r="C9574" s="700" t="s">
        <v>680</v>
      </c>
      <c r="D9574" s="213" t="s">
        <v>1405</v>
      </c>
      <c r="E9574" s="213"/>
      <c r="F9574" s="200" t="s">
        <v>79</v>
      </c>
      <c r="G9574" s="326">
        <v>3.0000000000000001E-3</v>
      </c>
      <c r="H9574" s="202">
        <v>1</v>
      </c>
      <c r="I9574" s="203">
        <f t="shared" si="202"/>
        <v>3.0000000000000001E-3</v>
      </c>
    </row>
    <row r="9575" spans="3:9" ht="15" customHeight="1">
      <c r="C9575" s="204" t="s">
        <v>85</v>
      </c>
      <c r="D9575" s="215"/>
      <c r="E9575" s="215"/>
      <c r="F9575" s="216"/>
      <c r="G9575" s="216"/>
      <c r="H9575" s="466"/>
      <c r="I9575" s="208">
        <f>SUM(I9571:I9574)</f>
        <v>5.3949999999999996</v>
      </c>
    </row>
    <row r="9576" spans="3:9" ht="15" customHeight="1">
      <c r="C9576" s="193" t="s">
        <v>86</v>
      </c>
      <c r="D9576" s="194" t="s">
        <v>87</v>
      </c>
      <c r="E9576" s="194"/>
      <c r="F9576" s="196"/>
      <c r="G9576" s="196"/>
      <c r="H9576" s="196"/>
      <c r="I9576" s="464"/>
    </row>
    <row r="9577" spans="3:9" ht="15" customHeight="1">
      <c r="C9577" s="204" t="s">
        <v>88</v>
      </c>
      <c r="D9577" s="215"/>
      <c r="E9577" s="215"/>
      <c r="F9577" s="216"/>
      <c r="G9577" s="216"/>
      <c r="H9577" s="466"/>
      <c r="I9577" s="467">
        <v>0</v>
      </c>
    </row>
    <row r="9578" spans="3:9" ht="15" customHeight="1">
      <c r="C9578" s="220" t="s">
        <v>89</v>
      </c>
      <c r="D9578" s="221" t="s">
        <v>90</v>
      </c>
      <c r="E9578" s="682"/>
      <c r="F9578" s="222"/>
      <c r="G9578" s="222"/>
      <c r="H9578" s="776"/>
      <c r="I9578" s="777">
        <f>I9577+I9575+I9569</f>
        <v>17640.794999999998</v>
      </c>
    </row>
    <row r="9579" spans="3:9" ht="15" customHeight="1">
      <c r="C9579" s="227" t="s">
        <v>91</v>
      </c>
      <c r="D9579" s="228" t="s">
        <v>977</v>
      </c>
      <c r="E9579" s="684"/>
      <c r="F9579" s="229"/>
      <c r="G9579" s="313"/>
      <c r="H9579" s="226">
        <f>$M$3</f>
        <v>0.1</v>
      </c>
      <c r="I9579" s="224">
        <f>I9578*H9579</f>
        <v>1764.0794999999998</v>
      </c>
    </row>
    <row r="9580" spans="3:9" ht="15" customHeight="1">
      <c r="C9580" s="316" t="s">
        <v>93</v>
      </c>
      <c r="D9580" s="317" t="s">
        <v>94</v>
      </c>
      <c r="E9580" s="323"/>
      <c r="F9580" s="244"/>
      <c r="G9580" s="244"/>
      <c r="H9580" s="399"/>
      <c r="I9580" s="303">
        <f>SUM(I9578:I9579)</f>
        <v>19404.874499999998</v>
      </c>
    </row>
    <row r="9581" spans="3:9" ht="15" customHeight="1">
      <c r="C9581" s="942"/>
      <c r="D9581" s="581"/>
      <c r="E9581" s="581"/>
      <c r="F9581" s="581"/>
      <c r="G9581" s="581"/>
      <c r="H9581" s="581"/>
      <c r="I9581" s="582"/>
    </row>
    <row r="9582" spans="3:9" ht="15" customHeight="1">
      <c r="C9582" s="1089" t="s">
        <v>2338</v>
      </c>
      <c r="D9582" s="1317" t="s">
        <v>2339</v>
      </c>
      <c r="E9582" s="1318"/>
      <c r="F9582" s="1318"/>
      <c r="G9582" s="1318"/>
      <c r="H9582" s="1319"/>
      <c r="I9582" s="188">
        <f>ROUNDDOWN(I9600,-2)</f>
        <v>20600</v>
      </c>
    </row>
    <row r="9583" spans="3:9" ht="15" customHeight="1">
      <c r="C9583" s="189" t="s">
        <v>65</v>
      </c>
      <c r="D9583" s="190" t="s">
        <v>66</v>
      </c>
      <c r="E9583" s="190"/>
      <c r="F9583" s="190" t="s">
        <v>669</v>
      </c>
      <c r="G9583" s="190" t="s">
        <v>67</v>
      </c>
      <c r="H9583" s="190" t="s">
        <v>670</v>
      </c>
      <c r="I9583" s="482" t="s">
        <v>671</v>
      </c>
    </row>
    <row r="9584" spans="3:9" ht="15" customHeight="1">
      <c r="C9584" s="193" t="s">
        <v>69</v>
      </c>
      <c r="D9584" s="194" t="s">
        <v>672</v>
      </c>
      <c r="E9584" s="194"/>
      <c r="F9584" s="717"/>
      <c r="G9584" s="717"/>
      <c r="H9584" s="717"/>
      <c r="I9584" s="591"/>
    </row>
    <row r="9585" spans="3:9" ht="15" customHeight="1">
      <c r="C9585" s="199">
        <v>1</v>
      </c>
      <c r="D9585" s="195" t="s">
        <v>8</v>
      </c>
      <c r="E9585" s="195"/>
      <c r="F9585" s="200" t="s">
        <v>10</v>
      </c>
      <c r="G9585" s="618">
        <v>6.6699999999999995E-2</v>
      </c>
      <c r="H9585" s="62">
        <v>176000</v>
      </c>
      <c r="I9585" s="203">
        <f t="shared" ref="I9585:I9588" si="203">G9585*H9585</f>
        <v>11739.199999999999</v>
      </c>
    </row>
    <row r="9586" spans="3:9" ht="15" customHeight="1">
      <c r="C9586" s="199">
        <v>2</v>
      </c>
      <c r="D9586" s="195" t="s">
        <v>106</v>
      </c>
      <c r="E9586" s="195"/>
      <c r="F9586" s="200" t="s">
        <v>10</v>
      </c>
      <c r="G9586" s="618">
        <v>3.3300000000000003E-2</v>
      </c>
      <c r="H9586" s="62">
        <v>186000</v>
      </c>
      <c r="I9586" s="203">
        <f t="shared" si="203"/>
        <v>6193.8</v>
      </c>
    </row>
    <row r="9587" spans="3:9" ht="15" customHeight="1">
      <c r="C9587" s="199">
        <v>3</v>
      </c>
      <c r="D9587" s="195" t="s">
        <v>119</v>
      </c>
      <c r="E9587" s="195"/>
      <c r="F9587" s="200" t="s">
        <v>10</v>
      </c>
      <c r="G9587" s="618">
        <v>3.3E-3</v>
      </c>
      <c r="H9587" s="62">
        <v>196000</v>
      </c>
      <c r="I9587" s="203">
        <f t="shared" si="203"/>
        <v>646.79999999999995</v>
      </c>
    </row>
    <row r="9588" spans="3:9" ht="15" customHeight="1">
      <c r="C9588" s="199">
        <v>4</v>
      </c>
      <c r="D9588" s="195" t="s">
        <v>31</v>
      </c>
      <c r="E9588" s="195"/>
      <c r="F9588" s="200" t="s">
        <v>10</v>
      </c>
      <c r="G9588" s="618">
        <v>1.1000000000000001E-3</v>
      </c>
      <c r="H9588" s="62">
        <v>206000</v>
      </c>
      <c r="I9588" s="203">
        <f t="shared" si="203"/>
        <v>226.60000000000002</v>
      </c>
    </row>
    <row r="9589" spans="3:9" ht="15" customHeight="1">
      <c r="C9589" s="204" t="s">
        <v>708</v>
      </c>
      <c r="D9589" s="215"/>
      <c r="E9589" s="215"/>
      <c r="F9589" s="216"/>
      <c r="G9589" s="653"/>
      <c r="H9589" s="654"/>
      <c r="I9589" s="208">
        <f>SUM(I9585:I9588)</f>
        <v>18806.399999999998</v>
      </c>
    </row>
    <row r="9590" spans="3:9" ht="15" customHeight="1">
      <c r="C9590" s="193" t="s">
        <v>72</v>
      </c>
      <c r="D9590" s="194" t="s">
        <v>73</v>
      </c>
      <c r="E9590" s="194"/>
      <c r="F9590" s="196"/>
      <c r="G9590" s="196"/>
      <c r="H9590" s="196"/>
      <c r="I9590" s="464"/>
    </row>
    <row r="9591" spans="3:9" ht="15" customHeight="1">
      <c r="C9591" s="700" t="s">
        <v>674</v>
      </c>
      <c r="D9591" s="213" t="s">
        <v>2340</v>
      </c>
      <c r="E9591" s="213"/>
      <c r="F9591" s="200" t="s">
        <v>193</v>
      </c>
      <c r="G9591" s="618">
        <v>2.625</v>
      </c>
      <c r="H9591" s="202">
        <v>1</v>
      </c>
      <c r="I9591" s="203">
        <f t="shared" ref="I9591:I9594" si="204">G9591*H9591</f>
        <v>2.625</v>
      </c>
    </row>
    <row r="9592" spans="3:9" ht="15" customHeight="1">
      <c r="C9592" s="700" t="s">
        <v>676</v>
      </c>
      <c r="D9592" s="195" t="s">
        <v>1382</v>
      </c>
      <c r="E9592" s="195"/>
      <c r="F9592" s="200" t="s">
        <v>120</v>
      </c>
      <c r="G9592" s="326">
        <v>1.704</v>
      </c>
      <c r="H9592" s="202">
        <v>1</v>
      </c>
      <c r="I9592" s="203">
        <f t="shared" si="204"/>
        <v>1.704</v>
      </c>
    </row>
    <row r="9593" spans="3:9" ht="15" customHeight="1">
      <c r="C9593" s="700" t="s">
        <v>679</v>
      </c>
      <c r="D9593" s="195" t="s">
        <v>267</v>
      </c>
      <c r="E9593" s="195"/>
      <c r="F9593" s="200" t="s">
        <v>120</v>
      </c>
      <c r="G9593" s="326">
        <v>0.188</v>
      </c>
      <c r="H9593" s="202">
        <v>1</v>
      </c>
      <c r="I9593" s="203">
        <f t="shared" si="204"/>
        <v>0.188</v>
      </c>
    </row>
    <row r="9594" spans="3:9" ht="15" customHeight="1">
      <c r="C9594" s="700" t="s">
        <v>680</v>
      </c>
      <c r="D9594" s="213" t="s">
        <v>1405</v>
      </c>
      <c r="E9594" s="213"/>
      <c r="F9594" s="200" t="s">
        <v>79</v>
      </c>
      <c r="G9594" s="326">
        <v>3.0000000000000001E-3</v>
      </c>
      <c r="H9594" s="202">
        <v>1</v>
      </c>
      <c r="I9594" s="203">
        <f t="shared" si="204"/>
        <v>3.0000000000000001E-3</v>
      </c>
    </row>
    <row r="9595" spans="3:9" ht="15" customHeight="1">
      <c r="C9595" s="204" t="s">
        <v>85</v>
      </c>
      <c r="D9595" s="215"/>
      <c r="E9595" s="215"/>
      <c r="F9595" s="216"/>
      <c r="G9595" s="216"/>
      <c r="H9595" s="466"/>
      <c r="I9595" s="208">
        <f>SUM(I9591:I9594)</f>
        <v>4.5199999999999996</v>
      </c>
    </row>
    <row r="9596" spans="3:9" ht="15" customHeight="1">
      <c r="C9596" s="193" t="s">
        <v>86</v>
      </c>
      <c r="D9596" s="194" t="s">
        <v>87</v>
      </c>
      <c r="E9596" s="194"/>
      <c r="F9596" s="196"/>
      <c r="G9596" s="196"/>
      <c r="H9596" s="196"/>
      <c r="I9596" s="464"/>
    </row>
    <row r="9597" spans="3:9" ht="15" customHeight="1">
      <c r="C9597" s="204" t="s">
        <v>88</v>
      </c>
      <c r="D9597" s="215"/>
      <c r="E9597" s="215"/>
      <c r="F9597" s="216"/>
      <c r="G9597" s="216"/>
      <c r="H9597" s="466"/>
      <c r="I9597" s="467">
        <v>0</v>
      </c>
    </row>
    <row r="9598" spans="3:9" ht="15" customHeight="1">
      <c r="C9598" s="220" t="s">
        <v>89</v>
      </c>
      <c r="D9598" s="221" t="s">
        <v>90</v>
      </c>
      <c r="E9598" s="682"/>
      <c r="F9598" s="222"/>
      <c r="G9598" s="222"/>
      <c r="H9598" s="776"/>
      <c r="I9598" s="777">
        <f>I9597+I9595+I9589</f>
        <v>18810.919999999998</v>
      </c>
    </row>
    <row r="9599" spans="3:9" ht="15" customHeight="1">
      <c r="C9599" s="227" t="s">
        <v>91</v>
      </c>
      <c r="D9599" s="228" t="s">
        <v>977</v>
      </c>
      <c r="E9599" s="684"/>
      <c r="F9599" s="229"/>
      <c r="G9599" s="313"/>
      <c r="H9599" s="226">
        <f>$M$3</f>
        <v>0.1</v>
      </c>
      <c r="I9599" s="224">
        <f>I9598*H9599</f>
        <v>1881.0919999999999</v>
      </c>
    </row>
    <row r="9600" spans="3:9" ht="15" customHeight="1">
      <c r="C9600" s="316" t="s">
        <v>93</v>
      </c>
      <c r="D9600" s="317" t="s">
        <v>94</v>
      </c>
      <c r="E9600" s="323"/>
      <c r="F9600" s="244"/>
      <c r="G9600" s="244"/>
      <c r="H9600" s="399"/>
      <c r="I9600" s="303">
        <f>SUM(I9598:I9599)</f>
        <v>20692.011999999999</v>
      </c>
    </row>
    <row r="9601" spans="3:9" ht="15" customHeight="1">
      <c r="C9601" s="942"/>
      <c r="D9601" s="581"/>
      <c r="E9601" s="581"/>
      <c r="F9601" s="581"/>
      <c r="G9601" s="581"/>
      <c r="H9601" s="581"/>
      <c r="I9601" s="582"/>
    </row>
    <row r="9602" spans="3:9" ht="15" customHeight="1">
      <c r="C9602" s="1089" t="s">
        <v>2341</v>
      </c>
      <c r="D9602" s="1317" t="s">
        <v>2342</v>
      </c>
      <c r="E9602" s="1318"/>
      <c r="F9602" s="1318"/>
      <c r="G9602" s="1318"/>
      <c r="H9602" s="1319"/>
      <c r="I9602" s="188">
        <f>ROUNDDOWN(I9620,-2)</f>
        <v>22100</v>
      </c>
    </row>
    <row r="9603" spans="3:9" ht="15" customHeight="1">
      <c r="C9603" s="189" t="s">
        <v>65</v>
      </c>
      <c r="D9603" s="190" t="s">
        <v>66</v>
      </c>
      <c r="E9603" s="190"/>
      <c r="F9603" s="190" t="s">
        <v>669</v>
      </c>
      <c r="G9603" s="190" t="s">
        <v>67</v>
      </c>
      <c r="H9603" s="190" t="s">
        <v>670</v>
      </c>
      <c r="I9603" s="482" t="s">
        <v>671</v>
      </c>
    </row>
    <row r="9604" spans="3:9" ht="15" customHeight="1">
      <c r="C9604" s="193" t="s">
        <v>69</v>
      </c>
      <c r="D9604" s="194" t="s">
        <v>672</v>
      </c>
      <c r="E9604" s="194"/>
      <c r="F9604" s="717"/>
      <c r="G9604" s="717"/>
      <c r="H9604" s="717"/>
      <c r="I9604" s="591"/>
    </row>
    <row r="9605" spans="3:9" ht="15" customHeight="1">
      <c r="C9605" s="199">
        <v>1</v>
      </c>
      <c r="D9605" s="195" t="s">
        <v>8</v>
      </c>
      <c r="E9605" s="195"/>
      <c r="F9605" s="200" t="s">
        <v>10</v>
      </c>
      <c r="G9605" s="618">
        <v>7.1400000000000005E-2</v>
      </c>
      <c r="H9605" s="62">
        <v>176000</v>
      </c>
      <c r="I9605" s="203">
        <f t="shared" ref="I9605:I9608" si="205">G9605*H9605</f>
        <v>12566.400000000001</v>
      </c>
    </row>
    <row r="9606" spans="3:9" ht="15" customHeight="1">
      <c r="C9606" s="199">
        <v>2</v>
      </c>
      <c r="D9606" s="195" t="s">
        <v>106</v>
      </c>
      <c r="E9606" s="195"/>
      <c r="F9606" s="200" t="s">
        <v>10</v>
      </c>
      <c r="G9606" s="618">
        <v>3.5700000000000003E-2</v>
      </c>
      <c r="H9606" s="62">
        <v>186000</v>
      </c>
      <c r="I9606" s="203">
        <f t="shared" si="205"/>
        <v>6640.2000000000007</v>
      </c>
    </row>
    <row r="9607" spans="3:9" ht="15" customHeight="1">
      <c r="C9607" s="199">
        <v>3</v>
      </c>
      <c r="D9607" s="195" t="s">
        <v>119</v>
      </c>
      <c r="E9607" s="195"/>
      <c r="F9607" s="200" t="s">
        <v>10</v>
      </c>
      <c r="G9607" s="618">
        <v>3.5999999999999999E-3</v>
      </c>
      <c r="H9607" s="62">
        <v>196000</v>
      </c>
      <c r="I9607" s="203">
        <f t="shared" si="205"/>
        <v>705.6</v>
      </c>
    </row>
    <row r="9608" spans="3:9" ht="15" customHeight="1">
      <c r="C9608" s="199">
        <v>4</v>
      </c>
      <c r="D9608" s="195" t="s">
        <v>31</v>
      </c>
      <c r="E9608" s="195"/>
      <c r="F9608" s="200" t="s">
        <v>10</v>
      </c>
      <c r="G9608" s="618">
        <v>1.1999999999999999E-3</v>
      </c>
      <c r="H9608" s="62">
        <v>206000</v>
      </c>
      <c r="I9608" s="203">
        <f t="shared" si="205"/>
        <v>247.2</v>
      </c>
    </row>
    <row r="9609" spans="3:9" ht="15" customHeight="1">
      <c r="C9609" s="204" t="s">
        <v>708</v>
      </c>
      <c r="D9609" s="215"/>
      <c r="E9609" s="215"/>
      <c r="F9609" s="216"/>
      <c r="G9609" s="653"/>
      <c r="H9609" s="654"/>
      <c r="I9609" s="208">
        <f>SUM(I9605:I9608)</f>
        <v>20159.400000000001</v>
      </c>
    </row>
    <row r="9610" spans="3:9" ht="15" customHeight="1">
      <c r="C9610" s="193" t="s">
        <v>72</v>
      </c>
      <c r="D9610" s="194" t="s">
        <v>73</v>
      </c>
      <c r="E9610" s="194"/>
      <c r="F9610" s="196"/>
      <c r="G9610" s="196"/>
      <c r="H9610" s="196"/>
      <c r="I9610" s="464"/>
    </row>
    <row r="9611" spans="3:9" ht="15" customHeight="1">
      <c r="C9611" s="700" t="s">
        <v>674</v>
      </c>
      <c r="D9611" s="213" t="s">
        <v>2343</v>
      </c>
      <c r="E9611" s="213"/>
      <c r="F9611" s="200" t="s">
        <v>193</v>
      </c>
      <c r="G9611" s="326">
        <v>1.75</v>
      </c>
      <c r="H9611" s="202">
        <v>1</v>
      </c>
      <c r="I9611" s="203">
        <f t="shared" ref="I9611:I9614" si="206">G9611*H9611</f>
        <v>1.75</v>
      </c>
    </row>
    <row r="9612" spans="3:9" ht="15" customHeight="1">
      <c r="C9612" s="700" t="s">
        <v>676</v>
      </c>
      <c r="D9612" s="195" t="s">
        <v>1382</v>
      </c>
      <c r="E9612" s="195"/>
      <c r="F9612" s="200" t="s">
        <v>120</v>
      </c>
      <c r="G9612" s="326">
        <v>1.704</v>
      </c>
      <c r="H9612" s="202">
        <v>1</v>
      </c>
      <c r="I9612" s="203">
        <f t="shared" si="206"/>
        <v>1.704</v>
      </c>
    </row>
    <row r="9613" spans="3:9" ht="15" customHeight="1">
      <c r="C9613" s="700" t="s">
        <v>679</v>
      </c>
      <c r="D9613" s="195" t="s">
        <v>267</v>
      </c>
      <c r="E9613" s="195"/>
      <c r="F9613" s="200" t="s">
        <v>120</v>
      </c>
      <c r="G9613" s="326">
        <v>0.188</v>
      </c>
      <c r="H9613" s="202">
        <v>1</v>
      </c>
      <c r="I9613" s="203">
        <f t="shared" si="206"/>
        <v>0.188</v>
      </c>
    </row>
    <row r="9614" spans="3:9" ht="15" customHeight="1">
      <c r="C9614" s="700" t="s">
        <v>680</v>
      </c>
      <c r="D9614" s="213" t="s">
        <v>1405</v>
      </c>
      <c r="E9614" s="213"/>
      <c r="F9614" s="200" t="s">
        <v>79</v>
      </c>
      <c r="G9614" s="326">
        <v>3.0000000000000001E-3</v>
      </c>
      <c r="H9614" s="202">
        <v>1</v>
      </c>
      <c r="I9614" s="203">
        <f t="shared" si="206"/>
        <v>3.0000000000000001E-3</v>
      </c>
    </row>
    <row r="9615" spans="3:9" ht="15" customHeight="1">
      <c r="C9615" s="204" t="s">
        <v>85</v>
      </c>
      <c r="D9615" s="215"/>
      <c r="E9615" s="215"/>
      <c r="F9615" s="216"/>
      <c r="G9615" s="216"/>
      <c r="H9615" s="466"/>
      <c r="I9615" s="208">
        <f>SUM(I9611:I9614)</f>
        <v>3.645</v>
      </c>
    </row>
    <row r="9616" spans="3:9" ht="15" customHeight="1">
      <c r="C9616" s="193" t="s">
        <v>86</v>
      </c>
      <c r="D9616" s="194" t="s">
        <v>87</v>
      </c>
      <c r="E9616" s="194"/>
      <c r="F9616" s="196"/>
      <c r="G9616" s="196"/>
      <c r="H9616" s="196"/>
      <c r="I9616" s="464"/>
    </row>
    <row r="9617" spans="3:9" ht="15" customHeight="1">
      <c r="C9617" s="204" t="s">
        <v>88</v>
      </c>
      <c r="D9617" s="215"/>
      <c r="E9617" s="215"/>
      <c r="F9617" s="216"/>
      <c r="G9617" s="216"/>
      <c r="H9617" s="466"/>
      <c r="I9617" s="467">
        <v>0</v>
      </c>
    </row>
    <row r="9618" spans="3:9" ht="15" customHeight="1">
      <c r="C9618" s="220" t="s">
        <v>89</v>
      </c>
      <c r="D9618" s="221" t="s">
        <v>90</v>
      </c>
      <c r="E9618" s="682"/>
      <c r="F9618" s="222"/>
      <c r="G9618" s="222"/>
      <c r="H9618" s="776"/>
      <c r="I9618" s="777">
        <f>I9617+I9615+I9609</f>
        <v>20163.045000000002</v>
      </c>
    </row>
    <row r="9619" spans="3:9" ht="15" customHeight="1">
      <c r="C9619" s="227" t="s">
        <v>91</v>
      </c>
      <c r="D9619" s="228" t="s">
        <v>977</v>
      </c>
      <c r="E9619" s="684"/>
      <c r="F9619" s="229"/>
      <c r="G9619" s="313"/>
      <c r="H9619" s="226">
        <f>$M$3</f>
        <v>0.1</v>
      </c>
      <c r="I9619" s="224">
        <f>I9618*H9619</f>
        <v>2016.3045000000002</v>
      </c>
    </row>
    <row r="9620" spans="3:9" ht="15" customHeight="1">
      <c r="C9620" s="316" t="s">
        <v>93</v>
      </c>
      <c r="D9620" s="317" t="s">
        <v>94</v>
      </c>
      <c r="E9620" s="323"/>
      <c r="F9620" s="244"/>
      <c r="G9620" s="244"/>
      <c r="H9620" s="399"/>
      <c r="I9620" s="303">
        <f>SUM(I9618:I9619)</f>
        <v>22179.349500000004</v>
      </c>
    </row>
    <row r="9621" spans="3:9" ht="15" customHeight="1">
      <c r="C9621" s="942"/>
      <c r="D9621" s="581"/>
      <c r="E9621" s="581"/>
      <c r="F9621" s="581"/>
      <c r="G9621" s="581"/>
      <c r="H9621" s="581"/>
      <c r="I9621" s="582"/>
    </row>
    <row r="9622" spans="3:9" ht="15" customHeight="1">
      <c r="C9622" s="1089" t="s">
        <v>2344</v>
      </c>
      <c r="D9622" s="1317" t="s">
        <v>2345</v>
      </c>
      <c r="E9622" s="1318"/>
      <c r="F9622" s="1318"/>
      <c r="G9622" s="1318"/>
      <c r="H9622" s="1319"/>
      <c r="I9622" s="518">
        <f>ROUNDDOWN(I9640,-2)</f>
        <v>19400</v>
      </c>
    </row>
    <row r="9623" spans="3:9" ht="15" customHeight="1">
      <c r="C9623" s="189" t="s">
        <v>65</v>
      </c>
      <c r="D9623" s="190" t="s">
        <v>66</v>
      </c>
      <c r="E9623" s="190"/>
      <c r="F9623" s="190" t="s">
        <v>669</v>
      </c>
      <c r="G9623" s="190" t="s">
        <v>67</v>
      </c>
      <c r="H9623" s="190" t="s">
        <v>670</v>
      </c>
      <c r="I9623" s="482" t="s">
        <v>671</v>
      </c>
    </row>
    <row r="9624" spans="3:9" ht="15" customHeight="1">
      <c r="C9624" s="193" t="s">
        <v>69</v>
      </c>
      <c r="D9624" s="194" t="s">
        <v>672</v>
      </c>
      <c r="E9624" s="194"/>
      <c r="F9624" s="717"/>
      <c r="G9624" s="717"/>
      <c r="H9624" s="717"/>
      <c r="I9624" s="591"/>
    </row>
    <row r="9625" spans="3:9" ht="15" customHeight="1">
      <c r="C9625" s="199">
        <v>1</v>
      </c>
      <c r="D9625" s="195" t="s">
        <v>8</v>
      </c>
      <c r="E9625" s="195"/>
      <c r="F9625" s="200" t="s">
        <v>10</v>
      </c>
      <c r="G9625" s="201">
        <v>6.25E-2</v>
      </c>
      <c r="H9625" s="62">
        <v>176000</v>
      </c>
      <c r="I9625" s="203">
        <f t="shared" ref="I9625:I9628" si="207">G9625*H9625</f>
        <v>11000</v>
      </c>
    </row>
    <row r="9626" spans="3:9" ht="15" customHeight="1">
      <c r="C9626" s="199">
        <v>2</v>
      </c>
      <c r="D9626" s="195" t="s">
        <v>106</v>
      </c>
      <c r="E9626" s="195"/>
      <c r="F9626" s="200" t="s">
        <v>10</v>
      </c>
      <c r="G9626" s="201">
        <v>3.1300000000000001E-2</v>
      </c>
      <c r="H9626" s="62">
        <v>186000</v>
      </c>
      <c r="I9626" s="203">
        <f t="shared" si="207"/>
        <v>5821.8</v>
      </c>
    </row>
    <row r="9627" spans="3:9" ht="15" customHeight="1">
      <c r="C9627" s="199">
        <v>3</v>
      </c>
      <c r="D9627" s="195" t="s">
        <v>119</v>
      </c>
      <c r="E9627" s="195"/>
      <c r="F9627" s="200" t="s">
        <v>10</v>
      </c>
      <c r="G9627" s="201">
        <v>3.0999999999999999E-3</v>
      </c>
      <c r="H9627" s="62">
        <v>196000</v>
      </c>
      <c r="I9627" s="203">
        <f t="shared" si="207"/>
        <v>607.6</v>
      </c>
    </row>
    <row r="9628" spans="3:9" ht="15" customHeight="1">
      <c r="C9628" s="199">
        <v>4</v>
      </c>
      <c r="D9628" s="195" t="s">
        <v>31</v>
      </c>
      <c r="E9628" s="195"/>
      <c r="F9628" s="200" t="s">
        <v>10</v>
      </c>
      <c r="G9628" s="201">
        <v>1E-3</v>
      </c>
      <c r="H9628" s="62">
        <v>206000</v>
      </c>
      <c r="I9628" s="203">
        <f t="shared" si="207"/>
        <v>206</v>
      </c>
    </row>
    <row r="9629" spans="3:9" ht="15" customHeight="1">
      <c r="C9629" s="204" t="s">
        <v>708</v>
      </c>
      <c r="D9629" s="215"/>
      <c r="E9629" s="215"/>
      <c r="F9629" s="216"/>
      <c r="G9629" s="653"/>
      <c r="H9629" s="654"/>
      <c r="I9629" s="208">
        <f>SUM(I9625:I9628)</f>
        <v>17635.399999999998</v>
      </c>
    </row>
    <row r="9630" spans="3:9" ht="15" customHeight="1">
      <c r="C9630" s="193" t="s">
        <v>72</v>
      </c>
      <c r="D9630" s="194" t="s">
        <v>73</v>
      </c>
      <c r="E9630" s="194"/>
      <c r="F9630" s="196"/>
      <c r="G9630" s="196"/>
      <c r="H9630" s="196"/>
      <c r="I9630" s="464"/>
    </row>
    <row r="9631" spans="3:9" ht="15" customHeight="1">
      <c r="C9631" s="700" t="s">
        <v>674</v>
      </c>
      <c r="D9631" s="213" t="s">
        <v>2346</v>
      </c>
      <c r="E9631" s="213"/>
      <c r="F9631" s="200" t="s">
        <v>193</v>
      </c>
      <c r="G9631" s="326">
        <v>3.5</v>
      </c>
      <c r="H9631" s="202">
        <v>1</v>
      </c>
      <c r="I9631" s="203">
        <f t="shared" ref="I9631:I9634" si="208">G9631*H9631</f>
        <v>3.5</v>
      </c>
    </row>
    <row r="9632" spans="3:9" ht="15" customHeight="1">
      <c r="C9632" s="700" t="s">
        <v>676</v>
      </c>
      <c r="D9632" s="195" t="s">
        <v>1382</v>
      </c>
      <c r="E9632" s="195"/>
      <c r="F9632" s="200" t="s">
        <v>120</v>
      </c>
      <c r="G9632" s="326">
        <v>1.704</v>
      </c>
      <c r="H9632" s="202">
        <v>1</v>
      </c>
      <c r="I9632" s="203">
        <f t="shared" si="208"/>
        <v>1.704</v>
      </c>
    </row>
    <row r="9633" spans="3:9" ht="15" customHeight="1">
      <c r="C9633" s="700" t="s">
        <v>679</v>
      </c>
      <c r="D9633" s="195" t="s">
        <v>267</v>
      </c>
      <c r="E9633" s="195"/>
      <c r="F9633" s="200" t="s">
        <v>120</v>
      </c>
      <c r="G9633" s="326">
        <v>0.188</v>
      </c>
      <c r="H9633" s="202">
        <v>1</v>
      </c>
      <c r="I9633" s="203">
        <f t="shared" si="208"/>
        <v>0.188</v>
      </c>
    </row>
    <row r="9634" spans="3:9" ht="15" customHeight="1">
      <c r="C9634" s="700" t="s">
        <v>680</v>
      </c>
      <c r="D9634" s="213" t="s">
        <v>1405</v>
      </c>
      <c r="E9634" s="213"/>
      <c r="F9634" s="200" t="s">
        <v>79</v>
      </c>
      <c r="G9634" s="326">
        <v>3.0000000000000001E-3</v>
      </c>
      <c r="H9634" s="202">
        <v>1</v>
      </c>
      <c r="I9634" s="203">
        <f t="shared" si="208"/>
        <v>3.0000000000000001E-3</v>
      </c>
    </row>
    <row r="9635" spans="3:9" ht="15" customHeight="1">
      <c r="C9635" s="204" t="s">
        <v>85</v>
      </c>
      <c r="D9635" s="215"/>
      <c r="E9635" s="215"/>
      <c r="F9635" s="216"/>
      <c r="G9635" s="216"/>
      <c r="H9635" s="466"/>
      <c r="I9635" s="208">
        <f>SUM(I9631:I9634)</f>
        <v>5.3949999999999996</v>
      </c>
    </row>
    <row r="9636" spans="3:9" ht="15" customHeight="1">
      <c r="C9636" s="193" t="s">
        <v>86</v>
      </c>
      <c r="D9636" s="194" t="s">
        <v>87</v>
      </c>
      <c r="E9636" s="194"/>
      <c r="F9636" s="196"/>
      <c r="G9636" s="196"/>
      <c r="H9636" s="196"/>
      <c r="I9636" s="464"/>
    </row>
    <row r="9637" spans="3:9" ht="15" customHeight="1">
      <c r="C9637" s="204" t="s">
        <v>88</v>
      </c>
      <c r="D9637" s="215"/>
      <c r="E9637" s="215"/>
      <c r="F9637" s="216"/>
      <c r="G9637" s="216"/>
      <c r="H9637" s="466"/>
      <c r="I9637" s="467">
        <v>0</v>
      </c>
    </row>
    <row r="9638" spans="3:9" ht="15" customHeight="1">
      <c r="C9638" s="220" t="s">
        <v>89</v>
      </c>
      <c r="D9638" s="221" t="s">
        <v>90</v>
      </c>
      <c r="E9638" s="682"/>
      <c r="F9638" s="222"/>
      <c r="G9638" s="222"/>
      <c r="H9638" s="776"/>
      <c r="I9638" s="777">
        <f>I9637+I9635+I9629</f>
        <v>17640.794999999998</v>
      </c>
    </row>
    <row r="9639" spans="3:9" ht="15" customHeight="1">
      <c r="C9639" s="227" t="s">
        <v>91</v>
      </c>
      <c r="D9639" s="228" t="s">
        <v>977</v>
      </c>
      <c r="E9639" s="684"/>
      <c r="F9639" s="229"/>
      <c r="G9639" s="313"/>
      <c r="H9639" s="226">
        <f>$M$3</f>
        <v>0.1</v>
      </c>
      <c r="I9639" s="224">
        <f>I9638*H9639</f>
        <v>1764.0794999999998</v>
      </c>
    </row>
    <row r="9640" spans="3:9" ht="15" customHeight="1">
      <c r="C9640" s="316" t="s">
        <v>93</v>
      </c>
      <c r="D9640" s="317" t="s">
        <v>94</v>
      </c>
      <c r="E9640" s="323"/>
      <c r="F9640" s="244"/>
      <c r="G9640" s="244"/>
      <c r="H9640" s="399"/>
      <c r="I9640" s="303">
        <f>SUM(I9638:I9639)</f>
        <v>19404.874499999998</v>
      </c>
    </row>
    <row r="9641" spans="3:9" ht="15" customHeight="1">
      <c r="C9641" s="942"/>
      <c r="D9641" s="581"/>
      <c r="E9641" s="581"/>
      <c r="F9641" s="581"/>
      <c r="G9641" s="581"/>
      <c r="H9641" s="581"/>
      <c r="I9641" s="582"/>
    </row>
    <row r="9642" spans="3:9" ht="15" customHeight="1">
      <c r="C9642" s="1089" t="s">
        <v>2347</v>
      </c>
      <c r="D9642" s="1317" t="s">
        <v>2348</v>
      </c>
      <c r="E9642" s="1318"/>
      <c r="F9642" s="1318"/>
      <c r="G9642" s="1318"/>
      <c r="H9642" s="1319"/>
      <c r="I9642" s="518">
        <f>ROUNDDOWN(I9660,-2)</f>
        <v>20600</v>
      </c>
    </row>
    <row r="9643" spans="3:9" ht="15" customHeight="1">
      <c r="C9643" s="189" t="s">
        <v>65</v>
      </c>
      <c r="D9643" s="190" t="s">
        <v>66</v>
      </c>
      <c r="E9643" s="190"/>
      <c r="F9643" s="190" t="s">
        <v>669</v>
      </c>
      <c r="G9643" s="190" t="s">
        <v>67</v>
      </c>
      <c r="H9643" s="190" t="s">
        <v>670</v>
      </c>
      <c r="I9643" s="482" t="s">
        <v>671</v>
      </c>
    </row>
    <row r="9644" spans="3:9" ht="15" customHeight="1">
      <c r="C9644" s="193" t="s">
        <v>69</v>
      </c>
      <c r="D9644" s="194" t="s">
        <v>672</v>
      </c>
      <c r="E9644" s="194"/>
      <c r="F9644" s="717"/>
      <c r="G9644" s="717"/>
      <c r="H9644" s="717"/>
      <c r="I9644" s="591"/>
    </row>
    <row r="9645" spans="3:9" ht="15" customHeight="1">
      <c r="C9645" s="199">
        <v>1</v>
      </c>
      <c r="D9645" s="195" t="s">
        <v>8</v>
      </c>
      <c r="E9645" s="195"/>
      <c r="F9645" s="200" t="s">
        <v>10</v>
      </c>
      <c r="G9645" s="618">
        <v>6.6699999999999995E-2</v>
      </c>
      <c r="H9645" s="62">
        <v>176000</v>
      </c>
      <c r="I9645" s="203">
        <f t="shared" ref="I9645:I9648" si="209">G9645*H9645</f>
        <v>11739.199999999999</v>
      </c>
    </row>
    <row r="9646" spans="3:9" ht="15" customHeight="1">
      <c r="C9646" s="199">
        <v>2</v>
      </c>
      <c r="D9646" s="195" t="s">
        <v>106</v>
      </c>
      <c r="E9646" s="195"/>
      <c r="F9646" s="200" t="s">
        <v>10</v>
      </c>
      <c r="G9646" s="618">
        <v>3.3300000000000003E-2</v>
      </c>
      <c r="H9646" s="62">
        <v>186000</v>
      </c>
      <c r="I9646" s="203">
        <f t="shared" si="209"/>
        <v>6193.8</v>
      </c>
    </row>
    <row r="9647" spans="3:9" ht="15" customHeight="1">
      <c r="C9647" s="199">
        <v>3</v>
      </c>
      <c r="D9647" s="195" t="s">
        <v>119</v>
      </c>
      <c r="E9647" s="195"/>
      <c r="F9647" s="200" t="s">
        <v>10</v>
      </c>
      <c r="G9647" s="618">
        <v>3.3E-3</v>
      </c>
      <c r="H9647" s="62">
        <v>196000</v>
      </c>
      <c r="I9647" s="203">
        <f t="shared" si="209"/>
        <v>646.79999999999995</v>
      </c>
    </row>
    <row r="9648" spans="3:9" ht="15" customHeight="1">
      <c r="C9648" s="199">
        <v>4</v>
      </c>
      <c r="D9648" s="195" t="s">
        <v>31</v>
      </c>
      <c r="E9648" s="195"/>
      <c r="F9648" s="200" t="s">
        <v>10</v>
      </c>
      <c r="G9648" s="618">
        <v>1.1000000000000001E-3</v>
      </c>
      <c r="H9648" s="62">
        <v>206000</v>
      </c>
      <c r="I9648" s="203">
        <f t="shared" si="209"/>
        <v>226.60000000000002</v>
      </c>
    </row>
    <row r="9649" spans="3:9" ht="15" customHeight="1">
      <c r="C9649" s="204" t="s">
        <v>708</v>
      </c>
      <c r="D9649" s="215"/>
      <c r="E9649" s="215"/>
      <c r="F9649" s="216"/>
      <c r="G9649" s="653"/>
      <c r="H9649" s="654"/>
      <c r="I9649" s="208">
        <f>SUM(I9645:I9648)</f>
        <v>18806.399999999998</v>
      </c>
    </row>
    <row r="9650" spans="3:9" ht="15" customHeight="1">
      <c r="C9650" s="193" t="s">
        <v>72</v>
      </c>
      <c r="D9650" s="194" t="s">
        <v>73</v>
      </c>
      <c r="E9650" s="194"/>
      <c r="F9650" s="196"/>
      <c r="G9650" s="196"/>
      <c r="H9650" s="196"/>
      <c r="I9650" s="464"/>
    </row>
    <row r="9651" spans="3:9" ht="15" customHeight="1">
      <c r="C9651" s="700" t="s">
        <v>674</v>
      </c>
      <c r="D9651" s="213" t="s">
        <v>2349</v>
      </c>
      <c r="E9651" s="213"/>
      <c r="F9651" s="200" t="s">
        <v>193</v>
      </c>
      <c r="G9651" s="618">
        <v>2.625</v>
      </c>
      <c r="H9651" s="202">
        <v>1</v>
      </c>
      <c r="I9651" s="203">
        <f t="shared" ref="I9651:I9654" si="210">G9651*H9651</f>
        <v>2.625</v>
      </c>
    </row>
    <row r="9652" spans="3:9" ht="15" customHeight="1">
      <c r="C9652" s="700" t="s">
        <v>676</v>
      </c>
      <c r="D9652" s="195" t="s">
        <v>1382</v>
      </c>
      <c r="E9652" s="195"/>
      <c r="F9652" s="200" t="s">
        <v>120</v>
      </c>
      <c r="G9652" s="326">
        <v>1.704</v>
      </c>
      <c r="H9652" s="202">
        <v>1</v>
      </c>
      <c r="I9652" s="203">
        <f t="shared" si="210"/>
        <v>1.704</v>
      </c>
    </row>
    <row r="9653" spans="3:9" ht="15" customHeight="1">
      <c r="C9653" s="700" t="s">
        <v>679</v>
      </c>
      <c r="D9653" s="195" t="s">
        <v>267</v>
      </c>
      <c r="E9653" s="195"/>
      <c r="F9653" s="200" t="s">
        <v>120</v>
      </c>
      <c r="G9653" s="326">
        <v>0.188</v>
      </c>
      <c r="H9653" s="202">
        <v>1</v>
      </c>
      <c r="I9653" s="203">
        <f t="shared" si="210"/>
        <v>0.188</v>
      </c>
    </row>
    <row r="9654" spans="3:9" ht="15" customHeight="1">
      <c r="C9654" s="700" t="s">
        <v>680</v>
      </c>
      <c r="D9654" s="213" t="s">
        <v>1405</v>
      </c>
      <c r="E9654" s="213"/>
      <c r="F9654" s="200" t="s">
        <v>79</v>
      </c>
      <c r="G9654" s="326">
        <v>3.0000000000000001E-3</v>
      </c>
      <c r="H9654" s="202">
        <v>1</v>
      </c>
      <c r="I9654" s="203">
        <f t="shared" si="210"/>
        <v>3.0000000000000001E-3</v>
      </c>
    </row>
    <row r="9655" spans="3:9" ht="15" customHeight="1">
      <c r="C9655" s="204" t="s">
        <v>85</v>
      </c>
      <c r="D9655" s="215"/>
      <c r="E9655" s="215"/>
      <c r="F9655" s="216"/>
      <c r="G9655" s="216"/>
      <c r="H9655" s="466"/>
      <c r="I9655" s="208">
        <f>SUM(I9651:I9654)</f>
        <v>4.5199999999999996</v>
      </c>
    </row>
    <row r="9656" spans="3:9" ht="15" customHeight="1">
      <c r="C9656" s="193" t="s">
        <v>86</v>
      </c>
      <c r="D9656" s="194" t="s">
        <v>87</v>
      </c>
      <c r="E9656" s="194"/>
      <c r="F9656" s="196"/>
      <c r="G9656" s="196"/>
      <c r="H9656" s="196"/>
      <c r="I9656" s="464"/>
    </row>
    <row r="9657" spans="3:9" ht="15" customHeight="1">
      <c r="C9657" s="204" t="s">
        <v>88</v>
      </c>
      <c r="D9657" s="215"/>
      <c r="E9657" s="215"/>
      <c r="F9657" s="216"/>
      <c r="G9657" s="216"/>
      <c r="H9657" s="466"/>
      <c r="I9657" s="467">
        <v>0</v>
      </c>
    </row>
    <row r="9658" spans="3:9" ht="15" customHeight="1">
      <c r="C9658" s="220" t="s">
        <v>89</v>
      </c>
      <c r="D9658" s="221" t="s">
        <v>90</v>
      </c>
      <c r="E9658" s="682"/>
      <c r="F9658" s="222"/>
      <c r="G9658" s="222"/>
      <c r="H9658" s="776"/>
      <c r="I9658" s="777">
        <f>I9657+I9655+I9649</f>
        <v>18810.919999999998</v>
      </c>
    </row>
    <row r="9659" spans="3:9" ht="15" customHeight="1">
      <c r="C9659" s="227" t="s">
        <v>91</v>
      </c>
      <c r="D9659" s="228" t="s">
        <v>977</v>
      </c>
      <c r="E9659" s="684"/>
      <c r="F9659" s="229"/>
      <c r="G9659" s="313"/>
      <c r="H9659" s="226">
        <f>$M$3</f>
        <v>0.1</v>
      </c>
      <c r="I9659" s="224">
        <f>I9658*H9659</f>
        <v>1881.0919999999999</v>
      </c>
    </row>
    <row r="9660" spans="3:9" ht="15" customHeight="1">
      <c r="C9660" s="316" t="s">
        <v>93</v>
      </c>
      <c r="D9660" s="317" t="s">
        <v>94</v>
      </c>
      <c r="E9660" s="323"/>
      <c r="F9660" s="244"/>
      <c r="G9660" s="244"/>
      <c r="H9660" s="399"/>
      <c r="I9660" s="303">
        <f>SUM(I9658:I9659)</f>
        <v>20692.011999999999</v>
      </c>
    </row>
    <row r="9661" spans="3:9" ht="15" customHeight="1">
      <c r="C9661" s="942"/>
      <c r="D9661" s="581"/>
      <c r="E9661" s="581"/>
      <c r="F9661" s="581"/>
      <c r="G9661" s="581"/>
      <c r="H9661" s="581"/>
      <c r="I9661" s="582"/>
    </row>
    <row r="9662" spans="3:9" ht="15" customHeight="1">
      <c r="C9662" s="1089" t="s">
        <v>2350</v>
      </c>
      <c r="D9662" s="1317" t="s">
        <v>2351</v>
      </c>
      <c r="E9662" s="1318"/>
      <c r="F9662" s="1318"/>
      <c r="G9662" s="1318"/>
      <c r="H9662" s="1319"/>
      <c r="I9662" s="188">
        <f>ROUNDDOWN(I9680,-2)</f>
        <v>22100</v>
      </c>
    </row>
    <row r="9663" spans="3:9" ht="15" customHeight="1">
      <c r="C9663" s="189" t="s">
        <v>65</v>
      </c>
      <c r="D9663" s="190" t="s">
        <v>66</v>
      </c>
      <c r="E9663" s="190"/>
      <c r="F9663" s="190" t="s">
        <v>669</v>
      </c>
      <c r="G9663" s="190" t="s">
        <v>67</v>
      </c>
      <c r="H9663" s="190" t="s">
        <v>670</v>
      </c>
      <c r="I9663" s="482" t="s">
        <v>671</v>
      </c>
    </row>
    <row r="9664" spans="3:9" ht="15" customHeight="1">
      <c r="C9664" s="193" t="s">
        <v>69</v>
      </c>
      <c r="D9664" s="194" t="s">
        <v>672</v>
      </c>
      <c r="E9664" s="194"/>
      <c r="F9664" s="717"/>
      <c r="G9664" s="717"/>
      <c r="H9664" s="717"/>
      <c r="I9664" s="591"/>
    </row>
    <row r="9665" spans="3:9" ht="15" customHeight="1">
      <c r="C9665" s="199">
        <v>1</v>
      </c>
      <c r="D9665" s="195" t="s">
        <v>8</v>
      </c>
      <c r="E9665" s="195"/>
      <c r="F9665" s="200" t="s">
        <v>10</v>
      </c>
      <c r="G9665" s="618">
        <v>7.1400000000000005E-2</v>
      </c>
      <c r="H9665" s="62">
        <v>176000</v>
      </c>
      <c r="I9665" s="203">
        <f t="shared" ref="I9665:I9668" si="211">G9665*H9665</f>
        <v>12566.400000000001</v>
      </c>
    </row>
    <row r="9666" spans="3:9" ht="15" customHeight="1">
      <c r="C9666" s="199">
        <v>2</v>
      </c>
      <c r="D9666" s="195" t="s">
        <v>106</v>
      </c>
      <c r="E9666" s="195"/>
      <c r="F9666" s="200" t="s">
        <v>10</v>
      </c>
      <c r="G9666" s="618">
        <v>3.5700000000000003E-2</v>
      </c>
      <c r="H9666" s="62">
        <v>186000</v>
      </c>
      <c r="I9666" s="203">
        <f t="shared" si="211"/>
        <v>6640.2000000000007</v>
      </c>
    </row>
    <row r="9667" spans="3:9" ht="15" customHeight="1">
      <c r="C9667" s="199">
        <v>3</v>
      </c>
      <c r="D9667" s="195" t="s">
        <v>119</v>
      </c>
      <c r="E9667" s="195"/>
      <c r="F9667" s="200" t="s">
        <v>10</v>
      </c>
      <c r="G9667" s="618">
        <v>3.5999999999999999E-3</v>
      </c>
      <c r="H9667" s="62">
        <v>196000</v>
      </c>
      <c r="I9667" s="203">
        <f t="shared" si="211"/>
        <v>705.6</v>
      </c>
    </row>
    <row r="9668" spans="3:9" ht="15" customHeight="1">
      <c r="C9668" s="199">
        <v>4</v>
      </c>
      <c r="D9668" s="195" t="s">
        <v>31</v>
      </c>
      <c r="E9668" s="195"/>
      <c r="F9668" s="200" t="s">
        <v>10</v>
      </c>
      <c r="G9668" s="618">
        <v>1.1999999999999999E-3</v>
      </c>
      <c r="H9668" s="62">
        <v>206000</v>
      </c>
      <c r="I9668" s="203">
        <f t="shared" si="211"/>
        <v>247.2</v>
      </c>
    </row>
    <row r="9669" spans="3:9" ht="15" customHeight="1">
      <c r="C9669" s="204" t="s">
        <v>708</v>
      </c>
      <c r="D9669" s="215"/>
      <c r="E9669" s="215"/>
      <c r="F9669" s="216"/>
      <c r="G9669" s="653"/>
      <c r="H9669" s="654"/>
      <c r="I9669" s="208">
        <f>SUM(I9665:I9668)</f>
        <v>20159.400000000001</v>
      </c>
    </row>
    <row r="9670" spans="3:9" ht="15" customHeight="1">
      <c r="C9670" s="193" t="s">
        <v>72</v>
      </c>
      <c r="D9670" s="194" t="s">
        <v>73</v>
      </c>
      <c r="E9670" s="194"/>
      <c r="F9670" s="196"/>
      <c r="G9670" s="196"/>
      <c r="H9670" s="196"/>
      <c r="I9670" s="464"/>
    </row>
    <row r="9671" spans="3:9" ht="15" customHeight="1">
      <c r="C9671" s="700" t="s">
        <v>674</v>
      </c>
      <c r="D9671" s="213" t="s">
        <v>2352</v>
      </c>
      <c r="E9671" s="213"/>
      <c r="F9671" s="200" t="s">
        <v>193</v>
      </c>
      <c r="G9671" s="326">
        <v>1.75</v>
      </c>
      <c r="H9671" s="202">
        <v>1</v>
      </c>
      <c r="I9671" s="203">
        <f t="shared" ref="I9671:I9674" si="212">G9671*H9671</f>
        <v>1.75</v>
      </c>
    </row>
    <row r="9672" spans="3:9" ht="15" customHeight="1">
      <c r="C9672" s="700" t="s">
        <v>676</v>
      </c>
      <c r="D9672" s="195" t="s">
        <v>1382</v>
      </c>
      <c r="E9672" s="195"/>
      <c r="F9672" s="200" t="s">
        <v>120</v>
      </c>
      <c r="G9672" s="326">
        <v>1.704</v>
      </c>
      <c r="H9672" s="202">
        <v>1</v>
      </c>
      <c r="I9672" s="203">
        <f t="shared" si="212"/>
        <v>1.704</v>
      </c>
    </row>
    <row r="9673" spans="3:9" ht="15" customHeight="1">
      <c r="C9673" s="700" t="s">
        <v>679</v>
      </c>
      <c r="D9673" s="195" t="s">
        <v>267</v>
      </c>
      <c r="E9673" s="195"/>
      <c r="F9673" s="200" t="s">
        <v>120</v>
      </c>
      <c r="G9673" s="326">
        <v>0.188</v>
      </c>
      <c r="H9673" s="202">
        <v>1</v>
      </c>
      <c r="I9673" s="203">
        <f t="shared" si="212"/>
        <v>0.188</v>
      </c>
    </row>
    <row r="9674" spans="3:9" ht="15" customHeight="1">
      <c r="C9674" s="700" t="s">
        <v>680</v>
      </c>
      <c r="D9674" s="213" t="s">
        <v>1405</v>
      </c>
      <c r="E9674" s="213"/>
      <c r="F9674" s="200" t="s">
        <v>79</v>
      </c>
      <c r="G9674" s="326">
        <v>3.0000000000000001E-3</v>
      </c>
      <c r="H9674" s="202">
        <v>1</v>
      </c>
      <c r="I9674" s="203">
        <f t="shared" si="212"/>
        <v>3.0000000000000001E-3</v>
      </c>
    </row>
    <row r="9675" spans="3:9" ht="15" customHeight="1">
      <c r="C9675" s="204" t="s">
        <v>85</v>
      </c>
      <c r="D9675" s="215"/>
      <c r="E9675" s="215"/>
      <c r="F9675" s="216"/>
      <c r="G9675" s="216"/>
      <c r="H9675" s="466"/>
      <c r="I9675" s="208">
        <f>SUM(I9671:I9674)</f>
        <v>3.645</v>
      </c>
    </row>
    <row r="9676" spans="3:9" ht="15" customHeight="1">
      <c r="C9676" s="193" t="s">
        <v>86</v>
      </c>
      <c r="D9676" s="194" t="s">
        <v>87</v>
      </c>
      <c r="E9676" s="194"/>
      <c r="F9676" s="196"/>
      <c r="G9676" s="196"/>
      <c r="H9676" s="196"/>
      <c r="I9676" s="464"/>
    </row>
    <row r="9677" spans="3:9" ht="15" customHeight="1">
      <c r="C9677" s="204" t="s">
        <v>88</v>
      </c>
      <c r="D9677" s="215"/>
      <c r="E9677" s="215"/>
      <c r="F9677" s="216"/>
      <c r="G9677" s="216"/>
      <c r="H9677" s="466"/>
      <c r="I9677" s="467">
        <v>0</v>
      </c>
    </row>
    <row r="9678" spans="3:9" ht="15" customHeight="1">
      <c r="C9678" s="220" t="s">
        <v>89</v>
      </c>
      <c r="D9678" s="221" t="s">
        <v>90</v>
      </c>
      <c r="E9678" s="682"/>
      <c r="F9678" s="222"/>
      <c r="G9678" s="222"/>
      <c r="H9678" s="776"/>
      <c r="I9678" s="777">
        <f>I9677+I9675+I9669</f>
        <v>20163.045000000002</v>
      </c>
    </row>
    <row r="9679" spans="3:9" ht="15" customHeight="1">
      <c r="C9679" s="227" t="s">
        <v>91</v>
      </c>
      <c r="D9679" s="228" t="s">
        <v>977</v>
      </c>
      <c r="E9679" s="684"/>
      <c r="F9679" s="229"/>
      <c r="G9679" s="313"/>
      <c r="H9679" s="226">
        <f>$M$3</f>
        <v>0.1</v>
      </c>
      <c r="I9679" s="224">
        <f>I9678*H9679</f>
        <v>2016.3045000000002</v>
      </c>
    </row>
    <row r="9680" spans="3:9" ht="15" customHeight="1">
      <c r="C9680" s="316" t="s">
        <v>93</v>
      </c>
      <c r="D9680" s="317" t="s">
        <v>94</v>
      </c>
      <c r="E9680" s="323"/>
      <c r="F9680" s="244"/>
      <c r="G9680" s="244"/>
      <c r="H9680" s="399"/>
      <c r="I9680" s="303">
        <f>SUM(I9678:I9679)</f>
        <v>22179.349500000004</v>
      </c>
    </row>
    <row r="9681" spans="3:9" ht="15" customHeight="1">
      <c r="C9681" s="942"/>
      <c r="D9681" s="581"/>
      <c r="E9681" s="581"/>
      <c r="F9681" s="581"/>
      <c r="G9681" s="581"/>
      <c r="H9681" s="581"/>
      <c r="I9681" s="582"/>
    </row>
    <row r="9682" spans="3:9" ht="15" customHeight="1">
      <c r="C9682" s="942"/>
      <c r="D9682" s="581"/>
      <c r="E9682" s="581"/>
      <c r="F9682" s="581"/>
      <c r="G9682" s="581"/>
      <c r="H9682" s="581"/>
      <c r="I9682" s="582"/>
    </row>
    <row r="9683" spans="3:9" ht="15" customHeight="1">
      <c r="C9683" s="553" t="s">
        <v>2353</v>
      </c>
      <c r="D9683" s="580" t="s">
        <v>2354</v>
      </c>
      <c r="E9683" s="580"/>
      <c r="F9683" s="581"/>
      <c r="G9683" s="581"/>
      <c r="H9683" s="581"/>
      <c r="I9683" s="582"/>
    </row>
    <row r="9684" spans="3:9" ht="15" customHeight="1">
      <c r="C9684" s="552" t="s">
        <v>2355</v>
      </c>
      <c r="D9684" s="1108" t="s">
        <v>2356</v>
      </c>
      <c r="E9684" s="1109"/>
      <c r="F9684" s="1109"/>
      <c r="G9684" s="1109"/>
      <c r="H9684" s="1143"/>
      <c r="I9684" s="188">
        <f>ROUNDDOWN(I9702,-2)</f>
        <v>94200</v>
      </c>
    </row>
    <row r="9685" spans="3:9" ht="15" customHeight="1">
      <c r="C9685" s="292" t="s">
        <v>65</v>
      </c>
      <c r="D9685" s="293" t="s">
        <v>66</v>
      </c>
      <c r="E9685" s="1069"/>
      <c r="F9685" s="294" t="s">
        <v>669</v>
      </c>
      <c r="G9685" s="294" t="s">
        <v>67</v>
      </c>
      <c r="H9685" s="294" t="s">
        <v>670</v>
      </c>
      <c r="I9685" s="939" t="s">
        <v>671</v>
      </c>
    </row>
    <row r="9686" spans="3:9" ht="15" customHeight="1">
      <c r="C9686" s="193" t="s">
        <v>69</v>
      </c>
      <c r="D9686" s="281" t="s">
        <v>672</v>
      </c>
      <c r="E9686" s="281"/>
      <c r="F9686" s="940"/>
      <c r="G9686" s="940"/>
      <c r="H9686" s="940"/>
      <c r="I9686" s="941"/>
    </row>
    <row r="9687" spans="3:9" ht="15" customHeight="1">
      <c r="C9687" s="199">
        <v>1</v>
      </c>
      <c r="D9687" s="195" t="s">
        <v>8</v>
      </c>
      <c r="E9687" s="195"/>
      <c r="F9687" s="200" t="s">
        <v>10</v>
      </c>
      <c r="G9687" s="618">
        <v>0.33329999999999999</v>
      </c>
      <c r="H9687" s="62">
        <v>176000</v>
      </c>
      <c r="I9687" s="203">
        <f t="shared" ref="I9687:I9690" si="213">G9687*H9687</f>
        <v>58660.799999999996</v>
      </c>
    </row>
    <row r="9688" spans="3:9" ht="15" customHeight="1">
      <c r="C9688" s="199">
        <v>2</v>
      </c>
      <c r="D9688" s="195" t="s">
        <v>106</v>
      </c>
      <c r="E9688" s="195"/>
      <c r="F9688" s="200" t="s">
        <v>10</v>
      </c>
      <c r="G9688" s="618">
        <v>0.16669999999999999</v>
      </c>
      <c r="H9688" s="62">
        <v>186000</v>
      </c>
      <c r="I9688" s="203">
        <f t="shared" si="213"/>
        <v>31006.199999999997</v>
      </c>
    </row>
    <row r="9689" spans="3:9" ht="15" customHeight="1">
      <c r="C9689" s="199">
        <v>3</v>
      </c>
      <c r="D9689" s="195" t="s">
        <v>119</v>
      </c>
      <c r="E9689" s="195"/>
      <c r="F9689" s="200" t="s">
        <v>10</v>
      </c>
      <c r="G9689" s="618">
        <v>1.67E-2</v>
      </c>
      <c r="H9689" s="62">
        <v>196000</v>
      </c>
      <c r="I9689" s="203">
        <f t="shared" si="213"/>
        <v>3273.2</v>
      </c>
    </row>
    <row r="9690" spans="3:9" ht="15" customHeight="1">
      <c r="C9690" s="199">
        <v>4</v>
      </c>
      <c r="D9690" s="195" t="s">
        <v>31</v>
      </c>
      <c r="E9690" s="195"/>
      <c r="F9690" s="200" t="s">
        <v>10</v>
      </c>
      <c r="G9690" s="618">
        <v>5.5999999999999999E-3</v>
      </c>
      <c r="H9690" s="62">
        <v>206000</v>
      </c>
      <c r="I9690" s="203">
        <f t="shared" si="213"/>
        <v>1153.5999999999999</v>
      </c>
    </row>
    <row r="9691" spans="3:9" ht="15" customHeight="1">
      <c r="C9691" s="204" t="s">
        <v>708</v>
      </c>
      <c r="D9691" s="215"/>
      <c r="E9691" s="215"/>
      <c r="F9691" s="216"/>
      <c r="G9691" s="653"/>
      <c r="H9691" s="654"/>
      <c r="I9691" s="208">
        <f>SUM(I9687:I9690)</f>
        <v>94093.8</v>
      </c>
    </row>
    <row r="9692" spans="3:9" ht="15" customHeight="1">
      <c r="C9692" s="193" t="s">
        <v>72</v>
      </c>
      <c r="D9692" s="194" t="s">
        <v>73</v>
      </c>
      <c r="E9692" s="194"/>
      <c r="F9692" s="196"/>
      <c r="G9692" s="196"/>
      <c r="H9692" s="196"/>
      <c r="I9692" s="464"/>
    </row>
    <row r="9693" spans="3:9" ht="15" customHeight="1">
      <c r="C9693" s="700" t="s">
        <v>674</v>
      </c>
      <c r="D9693" s="213" t="s">
        <v>2357</v>
      </c>
      <c r="E9693" s="213"/>
      <c r="F9693" s="200" t="s">
        <v>193</v>
      </c>
      <c r="G9693" s="618">
        <v>164.06299999999999</v>
      </c>
      <c r="H9693" s="202">
        <v>1</v>
      </c>
      <c r="I9693" s="203">
        <f t="shared" ref="I9693:I9696" si="214">G9693*H9693</f>
        <v>164.06299999999999</v>
      </c>
    </row>
    <row r="9694" spans="3:9" ht="15" customHeight="1">
      <c r="C9694" s="700" t="s">
        <v>676</v>
      </c>
      <c r="D9694" s="195" t="s">
        <v>1382</v>
      </c>
      <c r="E9694" s="195"/>
      <c r="F9694" s="200" t="s">
        <v>120</v>
      </c>
      <c r="G9694" s="326">
        <v>13.632</v>
      </c>
      <c r="H9694" s="202">
        <v>1</v>
      </c>
      <c r="I9694" s="203">
        <f t="shared" si="214"/>
        <v>13.632</v>
      </c>
    </row>
    <row r="9695" spans="3:9" ht="15" customHeight="1">
      <c r="C9695" s="700" t="s">
        <v>679</v>
      </c>
      <c r="D9695" s="195" t="s">
        <v>267</v>
      </c>
      <c r="E9695" s="195"/>
      <c r="F9695" s="200" t="s">
        <v>120</v>
      </c>
      <c r="G9695" s="326">
        <v>1.5</v>
      </c>
      <c r="H9695" s="202">
        <v>1</v>
      </c>
      <c r="I9695" s="203">
        <f t="shared" si="214"/>
        <v>1.5</v>
      </c>
    </row>
    <row r="9696" spans="3:9" ht="15" customHeight="1">
      <c r="C9696" s="700" t="s">
        <v>680</v>
      </c>
      <c r="D9696" s="213" t="s">
        <v>1405</v>
      </c>
      <c r="E9696" s="213"/>
      <c r="F9696" s="200" t="s">
        <v>79</v>
      </c>
      <c r="G9696" s="326">
        <v>2.7E-2</v>
      </c>
      <c r="H9696" s="202">
        <v>1</v>
      </c>
      <c r="I9696" s="203">
        <f t="shared" si="214"/>
        <v>2.7E-2</v>
      </c>
    </row>
    <row r="9697" spans="3:9" ht="15" customHeight="1">
      <c r="C9697" s="204" t="s">
        <v>85</v>
      </c>
      <c r="D9697" s="215"/>
      <c r="E9697" s="215"/>
      <c r="F9697" s="216"/>
      <c r="G9697" s="216"/>
      <c r="H9697" s="466"/>
      <c r="I9697" s="208">
        <f>SUM(I9693:I9696)</f>
        <v>179.22199999999998</v>
      </c>
    </row>
    <row r="9698" spans="3:9" ht="15" customHeight="1">
      <c r="C9698" s="193" t="s">
        <v>86</v>
      </c>
      <c r="D9698" s="194" t="s">
        <v>87</v>
      </c>
      <c r="E9698" s="194"/>
      <c r="F9698" s="196"/>
      <c r="G9698" s="196"/>
      <c r="H9698" s="196"/>
      <c r="I9698" s="464"/>
    </row>
    <row r="9699" spans="3:9" ht="15" customHeight="1">
      <c r="C9699" s="204" t="s">
        <v>88</v>
      </c>
      <c r="D9699" s="215"/>
      <c r="E9699" s="215"/>
      <c r="F9699" s="216"/>
      <c r="G9699" s="216"/>
      <c r="H9699" s="466"/>
      <c r="I9699" s="467">
        <v>0</v>
      </c>
    </row>
    <row r="9700" spans="3:9" ht="15" customHeight="1">
      <c r="C9700" s="220" t="s">
        <v>89</v>
      </c>
      <c r="D9700" s="221" t="s">
        <v>90</v>
      </c>
      <c r="E9700" s="682"/>
      <c r="F9700" s="222"/>
      <c r="G9700" s="222"/>
      <c r="H9700" s="776"/>
      <c r="I9700" s="777">
        <f>I9699+I9697+I9691</f>
        <v>94273.021999999997</v>
      </c>
    </row>
    <row r="9701" spans="3:9" ht="15" customHeight="1">
      <c r="C9701" s="227" t="s">
        <v>91</v>
      </c>
      <c r="D9701" s="228" t="s">
        <v>977</v>
      </c>
      <c r="E9701" s="684"/>
      <c r="F9701" s="229"/>
      <c r="G9701" s="313"/>
      <c r="H9701" s="226">
        <f>$M$5</f>
        <v>0</v>
      </c>
      <c r="I9701" s="224">
        <f>I9700*H9701</f>
        <v>0</v>
      </c>
    </row>
    <row r="9702" spans="3:9" ht="15" customHeight="1">
      <c r="C9702" s="316" t="s">
        <v>93</v>
      </c>
      <c r="D9702" s="317" t="s">
        <v>94</v>
      </c>
      <c r="E9702" s="323"/>
      <c r="F9702" s="244"/>
      <c r="G9702" s="244"/>
      <c r="H9702" s="399"/>
      <c r="I9702" s="303">
        <f>SUM(I9700:I9701)</f>
        <v>94273.021999999997</v>
      </c>
    </row>
    <row r="9703" spans="3:9" ht="15" customHeight="1">
      <c r="C9703" s="942"/>
      <c r="D9703" s="581"/>
      <c r="E9703" s="581"/>
      <c r="F9703" s="581"/>
      <c r="G9703" s="581"/>
      <c r="H9703" s="581"/>
      <c r="I9703" s="582"/>
    </row>
    <row r="9704" spans="3:9" ht="15" customHeight="1">
      <c r="C9704" s="1089" t="s">
        <v>2358</v>
      </c>
      <c r="D9704" s="1108" t="s">
        <v>2359</v>
      </c>
      <c r="E9704" s="1109"/>
      <c r="F9704" s="1109"/>
      <c r="G9704" s="1109"/>
      <c r="H9704" s="1143"/>
      <c r="I9704" s="188">
        <f>ROUNDDOWN(I9722,-2)</f>
        <v>103600</v>
      </c>
    </row>
    <row r="9705" spans="3:9" ht="15" customHeight="1">
      <c r="C9705" s="189" t="s">
        <v>65</v>
      </c>
      <c r="D9705" s="190" t="s">
        <v>66</v>
      </c>
      <c r="E9705" s="190"/>
      <c r="F9705" s="190" t="s">
        <v>669</v>
      </c>
      <c r="G9705" s="190" t="s">
        <v>67</v>
      </c>
      <c r="H9705" s="190" t="s">
        <v>670</v>
      </c>
      <c r="I9705" s="482" t="s">
        <v>671</v>
      </c>
    </row>
    <row r="9706" spans="3:9" ht="15" customHeight="1">
      <c r="C9706" s="193" t="s">
        <v>69</v>
      </c>
      <c r="D9706" s="194" t="s">
        <v>672</v>
      </c>
      <c r="E9706" s="194"/>
      <c r="F9706" s="717"/>
      <c r="G9706" s="717"/>
      <c r="H9706" s="717"/>
      <c r="I9706" s="591"/>
    </row>
    <row r="9707" spans="3:9" ht="15" customHeight="1">
      <c r="C9707" s="199">
        <v>1</v>
      </c>
      <c r="D9707" s="195" t="s">
        <v>8</v>
      </c>
      <c r="E9707" s="195"/>
      <c r="F9707" s="200" t="s">
        <v>10</v>
      </c>
      <c r="G9707" s="618">
        <v>0.33329999999999999</v>
      </c>
      <c r="H9707" s="62">
        <v>176000</v>
      </c>
      <c r="I9707" s="203">
        <f t="shared" ref="I9707:I9710" si="215">G9707*H9707</f>
        <v>58660.799999999996</v>
      </c>
    </row>
    <row r="9708" spans="3:9" ht="15" customHeight="1">
      <c r="C9708" s="199">
        <v>2</v>
      </c>
      <c r="D9708" s="195" t="s">
        <v>106</v>
      </c>
      <c r="E9708" s="195"/>
      <c r="F9708" s="200" t="s">
        <v>10</v>
      </c>
      <c r="G9708" s="618">
        <v>0.16669999999999999</v>
      </c>
      <c r="H9708" s="62">
        <v>186000</v>
      </c>
      <c r="I9708" s="203">
        <f t="shared" si="215"/>
        <v>31006.199999999997</v>
      </c>
    </row>
    <row r="9709" spans="3:9" ht="15" customHeight="1">
      <c r="C9709" s="199">
        <v>3</v>
      </c>
      <c r="D9709" s="195" t="s">
        <v>119</v>
      </c>
      <c r="E9709" s="195"/>
      <c r="F9709" s="200" t="s">
        <v>10</v>
      </c>
      <c r="G9709" s="618">
        <v>1.67E-2</v>
      </c>
      <c r="H9709" s="62">
        <v>196000</v>
      </c>
      <c r="I9709" s="203">
        <f t="shared" si="215"/>
        <v>3273.2</v>
      </c>
    </row>
    <row r="9710" spans="3:9" ht="15" customHeight="1">
      <c r="C9710" s="199">
        <v>4</v>
      </c>
      <c r="D9710" s="195" t="s">
        <v>31</v>
      </c>
      <c r="E9710" s="195"/>
      <c r="F9710" s="200" t="s">
        <v>10</v>
      </c>
      <c r="G9710" s="618">
        <v>5.5999999999999999E-3</v>
      </c>
      <c r="H9710" s="62">
        <v>206000</v>
      </c>
      <c r="I9710" s="203">
        <f t="shared" si="215"/>
        <v>1153.5999999999999</v>
      </c>
    </row>
    <row r="9711" spans="3:9" ht="15" customHeight="1">
      <c r="C9711" s="204" t="s">
        <v>708</v>
      </c>
      <c r="D9711" s="215"/>
      <c r="E9711" s="215"/>
      <c r="F9711" s="216"/>
      <c r="G9711" s="653"/>
      <c r="H9711" s="654"/>
      <c r="I9711" s="208">
        <f>SUM(I9707:I9710)</f>
        <v>94093.8</v>
      </c>
    </row>
    <row r="9712" spans="3:9" ht="15" customHeight="1">
      <c r="C9712" s="193" t="s">
        <v>72</v>
      </c>
      <c r="D9712" s="194" t="s">
        <v>73</v>
      </c>
      <c r="E9712" s="194"/>
      <c r="F9712" s="196"/>
      <c r="G9712" s="196"/>
      <c r="H9712" s="196"/>
      <c r="I9712" s="464"/>
    </row>
    <row r="9713" spans="3:9" ht="15" customHeight="1">
      <c r="C9713" s="700" t="s">
        <v>674</v>
      </c>
      <c r="D9713" s="213" t="s">
        <v>2360</v>
      </c>
      <c r="E9713" s="213"/>
      <c r="F9713" s="200" t="s">
        <v>193</v>
      </c>
      <c r="G9713" s="674">
        <v>105</v>
      </c>
      <c r="H9713" s="202">
        <v>1</v>
      </c>
      <c r="I9713" s="203">
        <f t="shared" ref="I9713:I9716" si="216">G9713*H9713</f>
        <v>105</v>
      </c>
    </row>
    <row r="9714" spans="3:9" ht="15" customHeight="1">
      <c r="C9714" s="700" t="s">
        <v>676</v>
      </c>
      <c r="D9714" s="195" t="s">
        <v>1382</v>
      </c>
      <c r="E9714" s="195"/>
      <c r="F9714" s="200" t="s">
        <v>120</v>
      </c>
      <c r="G9714" s="326">
        <v>13.632</v>
      </c>
      <c r="H9714" s="202">
        <v>1</v>
      </c>
      <c r="I9714" s="203">
        <f t="shared" si="216"/>
        <v>13.632</v>
      </c>
    </row>
    <row r="9715" spans="3:9" ht="15" customHeight="1">
      <c r="C9715" s="700" t="s">
        <v>679</v>
      </c>
      <c r="D9715" s="195" t="s">
        <v>267</v>
      </c>
      <c r="E9715" s="195"/>
      <c r="F9715" s="200" t="s">
        <v>120</v>
      </c>
      <c r="G9715" s="326">
        <v>1.5</v>
      </c>
      <c r="H9715" s="202">
        <v>1</v>
      </c>
      <c r="I9715" s="203">
        <f t="shared" si="216"/>
        <v>1.5</v>
      </c>
    </row>
    <row r="9716" spans="3:9" ht="15" customHeight="1">
      <c r="C9716" s="700" t="s">
        <v>680</v>
      </c>
      <c r="D9716" s="213" t="s">
        <v>1405</v>
      </c>
      <c r="E9716" s="213"/>
      <c r="F9716" s="200" t="s">
        <v>79</v>
      </c>
      <c r="G9716" s="326">
        <v>2.7E-2</v>
      </c>
      <c r="H9716" s="202">
        <v>1</v>
      </c>
      <c r="I9716" s="203">
        <f t="shared" si="216"/>
        <v>2.7E-2</v>
      </c>
    </row>
    <row r="9717" spans="3:9" ht="15" customHeight="1">
      <c r="C9717" s="204" t="s">
        <v>85</v>
      </c>
      <c r="D9717" s="215"/>
      <c r="E9717" s="215"/>
      <c r="F9717" s="216"/>
      <c r="G9717" s="216"/>
      <c r="H9717" s="466"/>
      <c r="I9717" s="208">
        <f>SUM(I9713:I9716)</f>
        <v>120.15900000000001</v>
      </c>
    </row>
    <row r="9718" spans="3:9" ht="15" customHeight="1">
      <c r="C9718" s="193" t="s">
        <v>86</v>
      </c>
      <c r="D9718" s="194" t="s">
        <v>87</v>
      </c>
      <c r="E9718" s="194"/>
      <c r="F9718" s="196"/>
      <c r="G9718" s="196"/>
      <c r="H9718" s="196"/>
      <c r="I9718" s="464"/>
    </row>
    <row r="9719" spans="3:9" ht="15" customHeight="1">
      <c r="C9719" s="204" t="s">
        <v>88</v>
      </c>
      <c r="D9719" s="215"/>
      <c r="E9719" s="215"/>
      <c r="F9719" s="216"/>
      <c r="G9719" s="216"/>
      <c r="H9719" s="466"/>
      <c r="I9719" s="467">
        <v>0</v>
      </c>
    </row>
    <row r="9720" spans="3:9" ht="15" customHeight="1">
      <c r="C9720" s="220" t="s">
        <v>89</v>
      </c>
      <c r="D9720" s="221" t="s">
        <v>90</v>
      </c>
      <c r="E9720" s="682"/>
      <c r="F9720" s="222"/>
      <c r="G9720" s="222"/>
      <c r="H9720" s="776"/>
      <c r="I9720" s="777">
        <f>I9719+I9717+I9711</f>
        <v>94213.959000000003</v>
      </c>
    </row>
    <row r="9721" spans="3:9" ht="15" customHeight="1">
      <c r="C9721" s="227" t="s">
        <v>91</v>
      </c>
      <c r="D9721" s="228" t="s">
        <v>977</v>
      </c>
      <c r="E9721" s="684"/>
      <c r="F9721" s="229"/>
      <c r="G9721" s="313"/>
      <c r="H9721" s="226">
        <f>$M$3</f>
        <v>0.1</v>
      </c>
      <c r="I9721" s="224">
        <f>I9720*H9721</f>
        <v>9421.3959000000013</v>
      </c>
    </row>
    <row r="9722" spans="3:9" ht="15" customHeight="1">
      <c r="C9722" s="316" t="s">
        <v>93</v>
      </c>
      <c r="D9722" s="317" t="s">
        <v>94</v>
      </c>
      <c r="E9722" s="323"/>
      <c r="F9722" s="244"/>
      <c r="G9722" s="244"/>
      <c r="H9722" s="399"/>
      <c r="I9722" s="303">
        <f>SUM(I9720:I9721)</f>
        <v>103635.35490000001</v>
      </c>
    </row>
    <row r="9723" spans="3:9" ht="15" customHeight="1">
      <c r="C9723" s="942"/>
      <c r="D9723" s="581"/>
      <c r="E9723" s="581"/>
      <c r="F9723" s="581"/>
      <c r="G9723" s="581"/>
      <c r="H9723" s="581"/>
      <c r="I9723" s="582"/>
    </row>
    <row r="9724" spans="3:9" ht="15" customHeight="1">
      <c r="C9724" s="242" t="s">
        <v>2361</v>
      </c>
      <c r="D9724" s="1151" t="s">
        <v>2362</v>
      </c>
      <c r="E9724" s="1152"/>
      <c r="F9724" s="1152"/>
      <c r="G9724" s="1152"/>
      <c r="H9724" s="1153"/>
      <c r="I9724" s="522">
        <f>ROUNDDOWN(I9742,-2)</f>
        <v>217300</v>
      </c>
    </row>
    <row r="9725" spans="3:9" ht="15" customHeight="1">
      <c r="C9725" s="189" t="s">
        <v>65</v>
      </c>
      <c r="D9725" s="190" t="s">
        <v>66</v>
      </c>
      <c r="E9725" s="190"/>
      <c r="F9725" s="190" t="s">
        <v>669</v>
      </c>
      <c r="G9725" s="190" t="s">
        <v>67</v>
      </c>
      <c r="H9725" s="190" t="s">
        <v>670</v>
      </c>
      <c r="I9725" s="482" t="s">
        <v>671</v>
      </c>
    </row>
    <row r="9726" spans="3:9" ht="15" customHeight="1">
      <c r="C9726" s="193" t="s">
        <v>69</v>
      </c>
      <c r="D9726" s="194" t="s">
        <v>672</v>
      </c>
      <c r="E9726" s="194"/>
      <c r="F9726" s="717"/>
      <c r="G9726" s="717"/>
      <c r="H9726" s="717"/>
      <c r="I9726" s="591"/>
    </row>
    <row r="9727" spans="3:9" ht="15" customHeight="1">
      <c r="C9727" s="199">
        <v>1</v>
      </c>
      <c r="D9727" s="195" t="s">
        <v>8</v>
      </c>
      <c r="E9727" s="195"/>
      <c r="F9727" s="200" t="s">
        <v>10</v>
      </c>
      <c r="G9727" s="201">
        <v>0.7</v>
      </c>
      <c r="H9727" s="62">
        <v>176000</v>
      </c>
      <c r="I9727" s="203">
        <f t="shared" ref="I9727:I9730" si="217">G9727*H9727</f>
        <v>123199.99999999999</v>
      </c>
    </row>
    <row r="9728" spans="3:9" ht="15" customHeight="1">
      <c r="C9728" s="199">
        <v>2</v>
      </c>
      <c r="D9728" s="195" t="s">
        <v>106</v>
      </c>
      <c r="E9728" s="195"/>
      <c r="F9728" s="200" t="s">
        <v>10</v>
      </c>
      <c r="G9728" s="201">
        <v>0.35</v>
      </c>
      <c r="H9728" s="62">
        <v>186000</v>
      </c>
      <c r="I9728" s="203">
        <f t="shared" si="217"/>
        <v>65099.999999999993</v>
      </c>
    </row>
    <row r="9729" spans="3:9" ht="15" customHeight="1">
      <c r="C9729" s="199">
        <v>3</v>
      </c>
      <c r="D9729" s="195" t="s">
        <v>119</v>
      </c>
      <c r="E9729" s="195"/>
      <c r="F9729" s="200" t="s">
        <v>10</v>
      </c>
      <c r="G9729" s="201">
        <v>3.5000000000000003E-2</v>
      </c>
      <c r="H9729" s="62">
        <v>196000</v>
      </c>
      <c r="I9729" s="203">
        <f t="shared" si="217"/>
        <v>6860.0000000000009</v>
      </c>
    </row>
    <row r="9730" spans="3:9" ht="15" customHeight="1">
      <c r="C9730" s="199">
        <v>4</v>
      </c>
      <c r="D9730" s="195" t="s">
        <v>31</v>
      </c>
      <c r="E9730" s="195"/>
      <c r="F9730" s="200" t="s">
        <v>10</v>
      </c>
      <c r="G9730" s="201">
        <v>1.17E-2</v>
      </c>
      <c r="H9730" s="62">
        <v>206000</v>
      </c>
      <c r="I9730" s="203">
        <f t="shared" si="217"/>
        <v>2410.2000000000003</v>
      </c>
    </row>
    <row r="9731" spans="3:9" ht="15" customHeight="1">
      <c r="C9731" s="204" t="s">
        <v>708</v>
      </c>
      <c r="D9731" s="215"/>
      <c r="E9731" s="215"/>
      <c r="F9731" s="216"/>
      <c r="G9731" s="653"/>
      <c r="H9731" s="654"/>
      <c r="I9731" s="208">
        <f>SUM(I9727:I9730)</f>
        <v>197570.19999999998</v>
      </c>
    </row>
    <row r="9732" spans="3:9" ht="15" customHeight="1">
      <c r="C9732" s="193" t="s">
        <v>72</v>
      </c>
      <c r="D9732" s="194" t="s">
        <v>73</v>
      </c>
      <c r="E9732" s="194"/>
      <c r="F9732" s="196"/>
      <c r="G9732" s="196"/>
      <c r="H9732" s="196"/>
      <c r="I9732" s="464"/>
    </row>
    <row r="9733" spans="3:9" ht="15" customHeight="1">
      <c r="C9733" s="700" t="s">
        <v>674</v>
      </c>
      <c r="D9733" s="213" t="s">
        <v>2363</v>
      </c>
      <c r="E9733" s="213"/>
      <c r="F9733" s="200" t="s">
        <v>193</v>
      </c>
      <c r="G9733" s="326">
        <v>26.25</v>
      </c>
      <c r="H9733" s="202">
        <v>1</v>
      </c>
      <c r="I9733" s="203">
        <f t="shared" ref="I9733:I9736" si="218">G9733*H9733</f>
        <v>26.25</v>
      </c>
    </row>
    <row r="9734" spans="3:9" ht="15" customHeight="1">
      <c r="C9734" s="700" t="s">
        <v>676</v>
      </c>
      <c r="D9734" s="195" t="s">
        <v>1387</v>
      </c>
      <c r="E9734" s="195"/>
      <c r="F9734" s="200" t="s">
        <v>120</v>
      </c>
      <c r="G9734" s="326">
        <v>13.632</v>
      </c>
      <c r="H9734" s="202">
        <v>1</v>
      </c>
      <c r="I9734" s="203">
        <f t="shared" si="218"/>
        <v>13.632</v>
      </c>
    </row>
    <row r="9735" spans="3:9" ht="15" customHeight="1">
      <c r="C9735" s="700" t="s">
        <v>679</v>
      </c>
      <c r="D9735" s="195" t="s">
        <v>267</v>
      </c>
      <c r="E9735" s="195"/>
      <c r="F9735" s="200" t="s">
        <v>120</v>
      </c>
      <c r="G9735" s="326">
        <v>1.5</v>
      </c>
      <c r="H9735" s="202">
        <v>1</v>
      </c>
      <c r="I9735" s="203">
        <f t="shared" si="218"/>
        <v>1.5</v>
      </c>
    </row>
    <row r="9736" spans="3:9" ht="15" customHeight="1">
      <c r="C9736" s="700" t="s">
        <v>680</v>
      </c>
      <c r="D9736" s="213" t="s">
        <v>1405</v>
      </c>
      <c r="E9736" s="213"/>
      <c r="F9736" s="200" t="s">
        <v>79</v>
      </c>
      <c r="G9736" s="326">
        <v>2.7E-2</v>
      </c>
      <c r="H9736" s="202">
        <v>1</v>
      </c>
      <c r="I9736" s="203">
        <f t="shared" si="218"/>
        <v>2.7E-2</v>
      </c>
    </row>
    <row r="9737" spans="3:9" ht="15" customHeight="1">
      <c r="C9737" s="204" t="s">
        <v>85</v>
      </c>
      <c r="D9737" s="215"/>
      <c r="E9737" s="215"/>
      <c r="F9737" s="216"/>
      <c r="G9737" s="216"/>
      <c r="H9737" s="466"/>
      <c r="I9737" s="208">
        <f>SUM(I9733:I9736)</f>
        <v>41.408999999999999</v>
      </c>
    </row>
    <row r="9738" spans="3:9" ht="15" customHeight="1">
      <c r="C9738" s="193" t="s">
        <v>86</v>
      </c>
      <c r="D9738" s="194" t="s">
        <v>87</v>
      </c>
      <c r="E9738" s="194"/>
      <c r="F9738" s="196"/>
      <c r="G9738" s="196"/>
      <c r="H9738" s="196"/>
      <c r="I9738" s="464"/>
    </row>
    <row r="9739" spans="3:9" ht="15" customHeight="1">
      <c r="C9739" s="204" t="s">
        <v>88</v>
      </c>
      <c r="D9739" s="215"/>
      <c r="E9739" s="215"/>
      <c r="F9739" s="216"/>
      <c r="G9739" s="216"/>
      <c r="H9739" s="466"/>
      <c r="I9739" s="467">
        <v>0</v>
      </c>
    </row>
    <row r="9740" spans="3:9" ht="15" customHeight="1">
      <c r="C9740" s="220" t="s">
        <v>89</v>
      </c>
      <c r="D9740" s="221" t="s">
        <v>90</v>
      </c>
      <c r="E9740" s="682"/>
      <c r="F9740" s="222"/>
      <c r="G9740" s="222"/>
      <c r="H9740" s="776"/>
      <c r="I9740" s="777">
        <f>I9739+I9737+I9731</f>
        <v>197611.609</v>
      </c>
    </row>
    <row r="9741" spans="3:9" ht="15" customHeight="1">
      <c r="C9741" s="227" t="s">
        <v>91</v>
      </c>
      <c r="D9741" s="228" t="s">
        <v>977</v>
      </c>
      <c r="E9741" s="684"/>
      <c r="F9741" s="229"/>
      <c r="G9741" s="313"/>
      <c r="H9741" s="226">
        <f>$M$3</f>
        <v>0.1</v>
      </c>
      <c r="I9741" s="224">
        <f>I9740*H9741</f>
        <v>19761.160900000003</v>
      </c>
    </row>
    <row r="9742" spans="3:9" ht="15" customHeight="1">
      <c r="C9742" s="316" t="s">
        <v>93</v>
      </c>
      <c r="D9742" s="317" t="s">
        <v>94</v>
      </c>
      <c r="E9742" s="323"/>
      <c r="F9742" s="244"/>
      <c r="G9742" s="244"/>
      <c r="H9742" s="399"/>
      <c r="I9742" s="303">
        <f>SUM(I9740:I9741)</f>
        <v>217372.76990000001</v>
      </c>
    </row>
    <row r="9743" spans="3:9" ht="15" customHeight="1">
      <c r="C9743" s="942"/>
      <c r="D9743" s="581"/>
      <c r="E9743" s="581"/>
      <c r="F9743" s="581"/>
      <c r="G9743" s="581"/>
      <c r="H9743" s="581"/>
      <c r="I9743" s="582"/>
    </row>
    <row r="9744" spans="3:9" ht="15" customHeight="1">
      <c r="C9744" s="1089" t="s">
        <v>2364</v>
      </c>
      <c r="D9744" s="1320" t="s">
        <v>2365</v>
      </c>
      <c r="E9744" s="1321"/>
      <c r="F9744" s="1321"/>
      <c r="G9744" s="1321"/>
      <c r="H9744" s="1322"/>
      <c r="I9744" s="188">
        <f>ROUNDDOWN(I9762,-2)</f>
        <v>217300</v>
      </c>
    </row>
    <row r="9745" spans="3:9" ht="15" customHeight="1">
      <c r="C9745" s="189" t="s">
        <v>65</v>
      </c>
      <c r="D9745" s="190" t="s">
        <v>66</v>
      </c>
      <c r="E9745" s="190"/>
      <c r="F9745" s="190" t="s">
        <v>669</v>
      </c>
      <c r="G9745" s="190" t="s">
        <v>67</v>
      </c>
      <c r="H9745" s="190" t="s">
        <v>670</v>
      </c>
      <c r="I9745" s="482" t="s">
        <v>671</v>
      </c>
    </row>
    <row r="9746" spans="3:9" ht="15" customHeight="1">
      <c r="C9746" s="193" t="s">
        <v>69</v>
      </c>
      <c r="D9746" s="194" t="s">
        <v>672</v>
      </c>
      <c r="E9746" s="194"/>
      <c r="F9746" s="717"/>
      <c r="G9746" s="717"/>
      <c r="H9746" s="717"/>
      <c r="I9746" s="591"/>
    </row>
    <row r="9747" spans="3:9" ht="15" customHeight="1">
      <c r="C9747" s="199">
        <v>1</v>
      </c>
      <c r="D9747" s="195" t="s">
        <v>8</v>
      </c>
      <c r="E9747" s="195"/>
      <c r="F9747" s="200" t="s">
        <v>10</v>
      </c>
      <c r="G9747" s="201">
        <v>0.7</v>
      </c>
      <c r="H9747" s="62">
        <v>176000</v>
      </c>
      <c r="I9747" s="203">
        <f t="shared" ref="I9747:I9750" si="219">G9747*H9747</f>
        <v>123199.99999999999</v>
      </c>
    </row>
    <row r="9748" spans="3:9" ht="15" customHeight="1">
      <c r="C9748" s="199">
        <v>2</v>
      </c>
      <c r="D9748" s="195" t="s">
        <v>106</v>
      </c>
      <c r="E9748" s="195"/>
      <c r="F9748" s="200" t="s">
        <v>10</v>
      </c>
      <c r="G9748" s="201">
        <v>0.35</v>
      </c>
      <c r="H9748" s="62">
        <v>186000</v>
      </c>
      <c r="I9748" s="203">
        <f t="shared" si="219"/>
        <v>65099.999999999993</v>
      </c>
    </row>
    <row r="9749" spans="3:9" ht="15" customHeight="1">
      <c r="C9749" s="199">
        <v>3</v>
      </c>
      <c r="D9749" s="195" t="s">
        <v>119</v>
      </c>
      <c r="E9749" s="195"/>
      <c r="F9749" s="200" t="s">
        <v>10</v>
      </c>
      <c r="G9749" s="201">
        <v>3.5000000000000003E-2</v>
      </c>
      <c r="H9749" s="62">
        <v>196000</v>
      </c>
      <c r="I9749" s="203">
        <f t="shared" si="219"/>
        <v>6860.0000000000009</v>
      </c>
    </row>
    <row r="9750" spans="3:9" ht="15" customHeight="1">
      <c r="C9750" s="199">
        <v>4</v>
      </c>
      <c r="D9750" s="195" t="s">
        <v>31</v>
      </c>
      <c r="E9750" s="195"/>
      <c r="F9750" s="200" t="s">
        <v>10</v>
      </c>
      <c r="G9750" s="201">
        <v>1.17E-2</v>
      </c>
      <c r="H9750" s="62">
        <v>206000</v>
      </c>
      <c r="I9750" s="203">
        <f t="shared" si="219"/>
        <v>2410.2000000000003</v>
      </c>
    </row>
    <row r="9751" spans="3:9" ht="15" customHeight="1">
      <c r="C9751" s="204" t="s">
        <v>708</v>
      </c>
      <c r="D9751" s="215"/>
      <c r="E9751" s="215"/>
      <c r="F9751" s="216"/>
      <c r="G9751" s="653"/>
      <c r="H9751" s="654"/>
      <c r="I9751" s="208">
        <f>SUM(I9747:I9750)</f>
        <v>197570.19999999998</v>
      </c>
    </row>
    <row r="9752" spans="3:9" ht="15" customHeight="1">
      <c r="C9752" s="193" t="s">
        <v>72</v>
      </c>
      <c r="D9752" s="194" t="s">
        <v>73</v>
      </c>
      <c r="E9752" s="194"/>
      <c r="F9752" s="196"/>
      <c r="G9752" s="196"/>
      <c r="H9752" s="196"/>
      <c r="I9752" s="464"/>
    </row>
    <row r="9753" spans="3:9" ht="15" customHeight="1">
      <c r="C9753" s="700" t="s">
        <v>674</v>
      </c>
      <c r="D9753" s="213" t="s">
        <v>2366</v>
      </c>
      <c r="E9753" s="213"/>
      <c r="F9753" s="200" t="s">
        <v>193</v>
      </c>
      <c r="G9753" s="326">
        <v>11.667</v>
      </c>
      <c r="H9753" s="202">
        <v>1</v>
      </c>
      <c r="I9753" s="203">
        <f t="shared" ref="I9753:I9756" si="220">G9753*H9753</f>
        <v>11.667</v>
      </c>
    </row>
    <row r="9754" spans="3:9" ht="15" customHeight="1">
      <c r="C9754" s="700" t="s">
        <v>676</v>
      </c>
      <c r="D9754" s="195" t="s">
        <v>1387</v>
      </c>
      <c r="E9754" s="195"/>
      <c r="F9754" s="200" t="s">
        <v>120</v>
      </c>
      <c r="G9754" s="326">
        <v>13.632</v>
      </c>
      <c r="H9754" s="202">
        <v>1</v>
      </c>
      <c r="I9754" s="203">
        <f t="shared" si="220"/>
        <v>13.632</v>
      </c>
    </row>
    <row r="9755" spans="3:9" ht="15" customHeight="1">
      <c r="C9755" s="700" t="s">
        <v>679</v>
      </c>
      <c r="D9755" s="195" t="s">
        <v>267</v>
      </c>
      <c r="E9755" s="195"/>
      <c r="F9755" s="200" t="s">
        <v>120</v>
      </c>
      <c r="G9755" s="326">
        <v>1.5</v>
      </c>
      <c r="H9755" s="202">
        <v>1</v>
      </c>
      <c r="I9755" s="203">
        <f t="shared" si="220"/>
        <v>1.5</v>
      </c>
    </row>
    <row r="9756" spans="3:9" ht="15" customHeight="1">
      <c r="C9756" s="700" t="s">
        <v>680</v>
      </c>
      <c r="D9756" s="213" t="s">
        <v>1405</v>
      </c>
      <c r="E9756" s="213"/>
      <c r="F9756" s="200" t="s">
        <v>79</v>
      </c>
      <c r="G9756" s="326">
        <v>2.7E-2</v>
      </c>
      <c r="H9756" s="202">
        <v>1</v>
      </c>
      <c r="I9756" s="203">
        <f t="shared" si="220"/>
        <v>2.7E-2</v>
      </c>
    </row>
    <row r="9757" spans="3:9" ht="15" customHeight="1">
      <c r="C9757" s="204" t="s">
        <v>85</v>
      </c>
      <c r="D9757" s="215"/>
      <c r="E9757" s="215"/>
      <c r="F9757" s="216"/>
      <c r="G9757" s="216"/>
      <c r="H9757" s="466"/>
      <c r="I9757" s="208">
        <f>SUM(I9753:I9756)</f>
        <v>26.826000000000001</v>
      </c>
    </row>
    <row r="9758" spans="3:9" ht="15" customHeight="1">
      <c r="C9758" s="193" t="s">
        <v>86</v>
      </c>
      <c r="D9758" s="194" t="s">
        <v>87</v>
      </c>
      <c r="E9758" s="194"/>
      <c r="F9758" s="196"/>
      <c r="G9758" s="196"/>
      <c r="H9758" s="196"/>
      <c r="I9758" s="464"/>
    </row>
    <row r="9759" spans="3:9" ht="15" customHeight="1">
      <c r="C9759" s="204" t="s">
        <v>88</v>
      </c>
      <c r="D9759" s="215"/>
      <c r="E9759" s="215"/>
      <c r="F9759" s="216"/>
      <c r="G9759" s="216"/>
      <c r="H9759" s="466"/>
      <c r="I9759" s="467">
        <v>0</v>
      </c>
    </row>
    <row r="9760" spans="3:9" ht="15" customHeight="1">
      <c r="C9760" s="220" t="s">
        <v>89</v>
      </c>
      <c r="D9760" s="221" t="s">
        <v>90</v>
      </c>
      <c r="E9760" s="682"/>
      <c r="F9760" s="222"/>
      <c r="G9760" s="222"/>
      <c r="H9760" s="776"/>
      <c r="I9760" s="777">
        <f>I9759+I9757+I9751</f>
        <v>197597.02599999998</v>
      </c>
    </row>
    <row r="9761" spans="3:9" ht="15" customHeight="1">
      <c r="C9761" s="227" t="s">
        <v>91</v>
      </c>
      <c r="D9761" s="228" t="s">
        <v>977</v>
      </c>
      <c r="E9761" s="684"/>
      <c r="F9761" s="229"/>
      <c r="G9761" s="313"/>
      <c r="H9761" s="226">
        <f>$M$3</f>
        <v>0.1</v>
      </c>
      <c r="I9761" s="224">
        <f>I9760*H9761</f>
        <v>19759.702600000001</v>
      </c>
    </row>
    <row r="9762" spans="3:9" ht="15" customHeight="1">
      <c r="C9762" s="316" t="s">
        <v>93</v>
      </c>
      <c r="D9762" s="317" t="s">
        <v>94</v>
      </c>
      <c r="E9762" s="323"/>
      <c r="F9762" s="244"/>
      <c r="G9762" s="244"/>
      <c r="H9762" s="399"/>
      <c r="I9762" s="303">
        <f>SUM(I9760:I9761)</f>
        <v>217356.72859999997</v>
      </c>
    </row>
    <row r="9763" spans="3:9" ht="15" customHeight="1">
      <c r="C9763" s="942"/>
      <c r="D9763" s="581"/>
      <c r="E9763" s="581"/>
      <c r="F9763" s="581"/>
      <c r="G9763" s="581"/>
      <c r="H9763" s="581"/>
      <c r="I9763" s="582"/>
    </row>
    <row r="9764" spans="3:9" ht="15" customHeight="1">
      <c r="C9764" s="1089" t="s">
        <v>2367</v>
      </c>
      <c r="D9764" s="1320" t="s">
        <v>2368</v>
      </c>
      <c r="E9764" s="1321"/>
      <c r="F9764" s="1321"/>
      <c r="G9764" s="1321"/>
      <c r="H9764" s="1322"/>
      <c r="I9764" s="188">
        <f>ROUNDDOWN(I9782,-2)</f>
        <v>217300</v>
      </c>
    </row>
    <row r="9765" spans="3:9" ht="15" customHeight="1">
      <c r="C9765" s="189" t="s">
        <v>65</v>
      </c>
      <c r="D9765" s="190" t="s">
        <v>66</v>
      </c>
      <c r="E9765" s="190"/>
      <c r="F9765" s="190" t="s">
        <v>669</v>
      </c>
      <c r="G9765" s="190" t="s">
        <v>67</v>
      </c>
      <c r="H9765" s="190" t="s">
        <v>670</v>
      </c>
      <c r="I9765" s="482" t="s">
        <v>671</v>
      </c>
    </row>
    <row r="9766" spans="3:9" ht="15" customHeight="1">
      <c r="C9766" s="193" t="s">
        <v>69</v>
      </c>
      <c r="D9766" s="194" t="s">
        <v>672</v>
      </c>
      <c r="E9766" s="194"/>
      <c r="F9766" s="717"/>
      <c r="G9766" s="717"/>
      <c r="H9766" s="717"/>
      <c r="I9766" s="591"/>
    </row>
    <row r="9767" spans="3:9" ht="15" customHeight="1">
      <c r="C9767" s="199">
        <v>1</v>
      </c>
      <c r="D9767" s="195" t="s">
        <v>8</v>
      </c>
      <c r="E9767" s="195"/>
      <c r="F9767" s="200" t="s">
        <v>10</v>
      </c>
      <c r="G9767" s="201">
        <v>0.7</v>
      </c>
      <c r="H9767" s="62">
        <v>176000</v>
      </c>
      <c r="I9767" s="203">
        <f t="shared" ref="I9767:I9770" si="221">G9767*H9767</f>
        <v>123199.99999999999</v>
      </c>
    </row>
    <row r="9768" spans="3:9" ht="15" customHeight="1">
      <c r="C9768" s="199">
        <v>2</v>
      </c>
      <c r="D9768" s="195" t="s">
        <v>106</v>
      </c>
      <c r="E9768" s="195"/>
      <c r="F9768" s="200" t="s">
        <v>10</v>
      </c>
      <c r="G9768" s="201">
        <v>0.35</v>
      </c>
      <c r="H9768" s="62">
        <v>186000</v>
      </c>
      <c r="I9768" s="203">
        <f t="shared" si="221"/>
        <v>65099.999999999993</v>
      </c>
    </row>
    <row r="9769" spans="3:9" ht="15" customHeight="1">
      <c r="C9769" s="199">
        <v>3</v>
      </c>
      <c r="D9769" s="195" t="s">
        <v>119</v>
      </c>
      <c r="E9769" s="195"/>
      <c r="F9769" s="200" t="s">
        <v>10</v>
      </c>
      <c r="G9769" s="201">
        <v>3.5000000000000003E-2</v>
      </c>
      <c r="H9769" s="62">
        <v>196000</v>
      </c>
      <c r="I9769" s="203">
        <f t="shared" si="221"/>
        <v>6860.0000000000009</v>
      </c>
    </row>
    <row r="9770" spans="3:9" ht="15" customHeight="1">
      <c r="C9770" s="199">
        <v>4</v>
      </c>
      <c r="D9770" s="195" t="s">
        <v>31</v>
      </c>
      <c r="E9770" s="195"/>
      <c r="F9770" s="200" t="s">
        <v>10</v>
      </c>
      <c r="G9770" s="201">
        <v>1.17E-2</v>
      </c>
      <c r="H9770" s="62">
        <v>206000</v>
      </c>
      <c r="I9770" s="203">
        <f t="shared" si="221"/>
        <v>2410.2000000000003</v>
      </c>
    </row>
    <row r="9771" spans="3:9" ht="15" customHeight="1">
      <c r="C9771" s="204" t="s">
        <v>708</v>
      </c>
      <c r="D9771" s="215"/>
      <c r="E9771" s="215"/>
      <c r="F9771" s="216"/>
      <c r="G9771" s="653"/>
      <c r="H9771" s="62"/>
      <c r="I9771" s="208">
        <f>SUM(I9767:I9770)</f>
        <v>197570.19999999998</v>
      </c>
    </row>
    <row r="9772" spans="3:9" ht="15" customHeight="1">
      <c r="C9772" s="193" t="s">
        <v>72</v>
      </c>
      <c r="D9772" s="194" t="s">
        <v>73</v>
      </c>
      <c r="E9772" s="194"/>
      <c r="F9772" s="196"/>
      <c r="G9772" s="196"/>
      <c r="H9772" s="196"/>
      <c r="I9772" s="464"/>
    </row>
    <row r="9773" spans="3:9" ht="15" customHeight="1">
      <c r="C9773" s="700" t="s">
        <v>674</v>
      </c>
      <c r="D9773" s="213" t="s">
        <v>2369</v>
      </c>
      <c r="E9773" s="213"/>
      <c r="F9773" s="200" t="s">
        <v>193</v>
      </c>
      <c r="G9773" s="326">
        <v>6.5629999999999997</v>
      </c>
      <c r="H9773" s="202">
        <v>1</v>
      </c>
      <c r="I9773" s="203">
        <f t="shared" ref="I9773:I9776" si="222">G9773*H9773</f>
        <v>6.5629999999999997</v>
      </c>
    </row>
    <row r="9774" spans="3:9" ht="15" customHeight="1">
      <c r="C9774" s="700" t="s">
        <v>676</v>
      </c>
      <c r="D9774" s="195" t="s">
        <v>1387</v>
      </c>
      <c r="E9774" s="195"/>
      <c r="F9774" s="200" t="s">
        <v>120</v>
      </c>
      <c r="G9774" s="326">
        <v>13.632</v>
      </c>
      <c r="H9774" s="202">
        <v>1</v>
      </c>
      <c r="I9774" s="203">
        <f t="shared" si="222"/>
        <v>13.632</v>
      </c>
    </row>
    <row r="9775" spans="3:9" ht="15" customHeight="1">
      <c r="C9775" s="700" t="s">
        <v>679</v>
      </c>
      <c r="D9775" s="195" t="s">
        <v>267</v>
      </c>
      <c r="E9775" s="195"/>
      <c r="F9775" s="200" t="s">
        <v>120</v>
      </c>
      <c r="G9775" s="326">
        <v>1.5</v>
      </c>
      <c r="H9775" s="202">
        <v>1</v>
      </c>
      <c r="I9775" s="203">
        <f t="shared" si="222"/>
        <v>1.5</v>
      </c>
    </row>
    <row r="9776" spans="3:9" ht="15" customHeight="1">
      <c r="C9776" s="700" t="s">
        <v>680</v>
      </c>
      <c r="D9776" s="213" t="s">
        <v>1405</v>
      </c>
      <c r="E9776" s="213"/>
      <c r="F9776" s="200" t="s">
        <v>79</v>
      </c>
      <c r="G9776" s="326">
        <v>2.7E-2</v>
      </c>
      <c r="H9776" s="202">
        <v>1</v>
      </c>
      <c r="I9776" s="203">
        <f t="shared" si="222"/>
        <v>2.7E-2</v>
      </c>
    </row>
    <row r="9777" spans="3:9" ht="15" customHeight="1">
      <c r="C9777" s="204" t="s">
        <v>85</v>
      </c>
      <c r="D9777" s="215"/>
      <c r="E9777" s="215"/>
      <c r="F9777" s="216"/>
      <c r="G9777" s="216"/>
      <c r="H9777" s="466"/>
      <c r="I9777" s="208">
        <f>SUM(I9773:I9776)</f>
        <v>21.722000000000001</v>
      </c>
    </row>
    <row r="9778" spans="3:9" ht="15" customHeight="1">
      <c r="C9778" s="193" t="s">
        <v>86</v>
      </c>
      <c r="D9778" s="194" t="s">
        <v>87</v>
      </c>
      <c r="E9778" s="194"/>
      <c r="F9778" s="196"/>
      <c r="G9778" s="196"/>
      <c r="H9778" s="196"/>
      <c r="I9778" s="464"/>
    </row>
    <row r="9779" spans="3:9" ht="15" customHeight="1">
      <c r="C9779" s="204" t="s">
        <v>88</v>
      </c>
      <c r="D9779" s="215"/>
      <c r="E9779" s="215"/>
      <c r="F9779" s="216"/>
      <c r="G9779" s="216"/>
      <c r="H9779" s="466"/>
      <c r="I9779" s="467">
        <v>0</v>
      </c>
    </row>
    <row r="9780" spans="3:9" ht="15" customHeight="1">
      <c r="C9780" s="220" t="s">
        <v>89</v>
      </c>
      <c r="D9780" s="221" t="s">
        <v>90</v>
      </c>
      <c r="E9780" s="682"/>
      <c r="F9780" s="222"/>
      <c r="G9780" s="222"/>
      <c r="H9780" s="776"/>
      <c r="I9780" s="777">
        <f>I9779+I9777+I9771</f>
        <v>197591.92199999999</v>
      </c>
    </row>
    <row r="9781" spans="3:9" ht="15" customHeight="1">
      <c r="C9781" s="227" t="s">
        <v>91</v>
      </c>
      <c r="D9781" s="228" t="s">
        <v>977</v>
      </c>
      <c r="E9781" s="684"/>
      <c r="F9781" s="229"/>
      <c r="G9781" s="313"/>
      <c r="H9781" s="226">
        <f>$M$3</f>
        <v>0.1</v>
      </c>
      <c r="I9781" s="224">
        <f>I9780*H9781</f>
        <v>19759.192200000001</v>
      </c>
    </row>
    <row r="9782" spans="3:9" ht="15" customHeight="1">
      <c r="C9782" s="316" t="s">
        <v>93</v>
      </c>
      <c r="D9782" s="317" t="s">
        <v>94</v>
      </c>
      <c r="E9782" s="323"/>
      <c r="F9782" s="244"/>
      <c r="G9782" s="244"/>
      <c r="H9782" s="399"/>
      <c r="I9782" s="303">
        <f>SUM(I9780:I9781)</f>
        <v>217351.11419999998</v>
      </c>
    </row>
    <row r="9783" spans="3:9" ht="15" customHeight="1">
      <c r="C9783" s="942"/>
      <c r="D9783" s="581"/>
      <c r="E9783" s="581"/>
      <c r="F9783" s="581"/>
      <c r="G9783" s="581"/>
      <c r="H9783" s="581"/>
      <c r="I9783" s="582"/>
    </row>
    <row r="9784" spans="3:9" ht="15" customHeight="1">
      <c r="C9784" s="1089" t="s">
        <v>2370</v>
      </c>
      <c r="D9784" s="1108" t="s">
        <v>2371</v>
      </c>
      <c r="E9784" s="1109"/>
      <c r="F9784" s="1109"/>
      <c r="G9784" s="1109"/>
      <c r="H9784" s="1143"/>
      <c r="I9784" s="188">
        <f>ROUNDDOWN(I9802,-2)</f>
        <v>320400</v>
      </c>
    </row>
    <row r="9785" spans="3:9" ht="15" customHeight="1">
      <c r="C9785" s="189" t="s">
        <v>65</v>
      </c>
      <c r="D9785" s="190" t="s">
        <v>66</v>
      </c>
      <c r="E9785" s="190"/>
      <c r="F9785" s="190" t="s">
        <v>669</v>
      </c>
      <c r="G9785" s="190" t="s">
        <v>67</v>
      </c>
      <c r="H9785" s="190" t="s">
        <v>670</v>
      </c>
      <c r="I9785" s="482" t="s">
        <v>671</v>
      </c>
    </row>
    <row r="9786" spans="3:9" ht="15" customHeight="1">
      <c r="C9786" s="193" t="s">
        <v>69</v>
      </c>
      <c r="D9786" s="194" t="s">
        <v>672</v>
      </c>
      <c r="E9786" s="194"/>
      <c r="F9786" s="717"/>
      <c r="G9786" s="717"/>
      <c r="H9786" s="717"/>
      <c r="I9786" s="591"/>
    </row>
    <row r="9787" spans="3:9" ht="15" customHeight="1">
      <c r="C9787" s="199">
        <v>1</v>
      </c>
      <c r="D9787" s="195" t="s">
        <v>8</v>
      </c>
      <c r="E9787" s="195"/>
      <c r="F9787" s="200" t="s">
        <v>10</v>
      </c>
      <c r="G9787" s="326">
        <v>0.75</v>
      </c>
      <c r="H9787" s="62">
        <v>176000</v>
      </c>
      <c r="I9787" s="203">
        <f t="shared" ref="I9787:I9790" si="223">G9787*H9787</f>
        <v>132000</v>
      </c>
    </row>
    <row r="9788" spans="3:9" ht="15" customHeight="1">
      <c r="C9788" s="199">
        <v>2</v>
      </c>
      <c r="D9788" s="195" t="s">
        <v>106</v>
      </c>
      <c r="E9788" s="195"/>
      <c r="F9788" s="200" t="s">
        <v>10</v>
      </c>
      <c r="G9788" s="326">
        <v>0.75</v>
      </c>
      <c r="H9788" s="62">
        <v>186000</v>
      </c>
      <c r="I9788" s="203">
        <f t="shared" si="223"/>
        <v>139500</v>
      </c>
    </row>
    <row r="9789" spans="3:9" ht="15" customHeight="1">
      <c r="C9789" s="199">
        <v>3</v>
      </c>
      <c r="D9789" s="195" t="s">
        <v>119</v>
      </c>
      <c r="E9789" s="195"/>
      <c r="F9789" s="200" t="s">
        <v>10</v>
      </c>
      <c r="G9789" s="326">
        <v>7.4999999999999997E-2</v>
      </c>
      <c r="H9789" s="62">
        <v>196000</v>
      </c>
      <c r="I9789" s="203">
        <f t="shared" si="223"/>
        <v>14700</v>
      </c>
    </row>
    <row r="9790" spans="3:9" ht="15" customHeight="1">
      <c r="C9790" s="199">
        <v>4</v>
      </c>
      <c r="D9790" s="195" t="s">
        <v>31</v>
      </c>
      <c r="E9790" s="195"/>
      <c r="F9790" s="200" t="s">
        <v>10</v>
      </c>
      <c r="G9790" s="326">
        <v>2.5000000000000001E-2</v>
      </c>
      <c r="H9790" s="62">
        <v>206000</v>
      </c>
      <c r="I9790" s="203">
        <f t="shared" si="223"/>
        <v>5150</v>
      </c>
    </row>
    <row r="9791" spans="3:9" ht="15" customHeight="1">
      <c r="C9791" s="204" t="s">
        <v>708</v>
      </c>
      <c r="D9791" s="215"/>
      <c r="E9791" s="215"/>
      <c r="F9791" s="216"/>
      <c r="G9791" s="653"/>
      <c r="H9791" s="654"/>
      <c r="I9791" s="208">
        <f>SUM(I9787:I9790)</f>
        <v>291350</v>
      </c>
    </row>
    <row r="9792" spans="3:9" ht="15" customHeight="1">
      <c r="C9792" s="193" t="s">
        <v>72</v>
      </c>
      <c r="D9792" s="194" t="s">
        <v>73</v>
      </c>
      <c r="E9792" s="194"/>
      <c r="F9792" s="196"/>
      <c r="G9792" s="196"/>
      <c r="H9792" s="196"/>
      <c r="I9792" s="464"/>
    </row>
    <row r="9793" spans="3:9" ht="15" customHeight="1">
      <c r="C9793" s="700" t="s">
        <v>674</v>
      </c>
      <c r="D9793" s="213" t="s">
        <v>2372</v>
      </c>
      <c r="E9793" s="213"/>
      <c r="F9793" s="200" t="s">
        <v>193</v>
      </c>
      <c r="G9793" s="326">
        <v>5.3</v>
      </c>
      <c r="H9793" s="202">
        <v>1</v>
      </c>
      <c r="I9793" s="203">
        <f t="shared" ref="I9793:I9796" si="224">G9793*H9793</f>
        <v>5.3</v>
      </c>
    </row>
    <row r="9794" spans="3:9" ht="15" customHeight="1">
      <c r="C9794" s="700" t="s">
        <v>676</v>
      </c>
      <c r="D9794" s="195" t="s">
        <v>1387</v>
      </c>
      <c r="E9794" s="195"/>
      <c r="F9794" s="200" t="s">
        <v>120</v>
      </c>
      <c r="G9794" s="326">
        <v>1.704</v>
      </c>
      <c r="H9794" s="202">
        <v>1</v>
      </c>
      <c r="I9794" s="203">
        <f t="shared" si="224"/>
        <v>1.704</v>
      </c>
    </row>
    <row r="9795" spans="3:9" ht="15" customHeight="1">
      <c r="C9795" s="700" t="s">
        <v>679</v>
      </c>
      <c r="D9795" s="195" t="s">
        <v>267</v>
      </c>
      <c r="E9795" s="195"/>
      <c r="F9795" s="200" t="s">
        <v>120</v>
      </c>
      <c r="G9795" s="326">
        <v>0.188</v>
      </c>
      <c r="H9795" s="202">
        <v>1</v>
      </c>
      <c r="I9795" s="203">
        <f t="shared" si="224"/>
        <v>0.188</v>
      </c>
    </row>
    <row r="9796" spans="3:9" ht="15" customHeight="1">
      <c r="C9796" s="700" t="s">
        <v>680</v>
      </c>
      <c r="D9796" s="213" t="s">
        <v>1405</v>
      </c>
      <c r="E9796" s="213"/>
      <c r="F9796" s="200" t="s">
        <v>79</v>
      </c>
      <c r="G9796" s="326">
        <v>3.0000000000000001E-3</v>
      </c>
      <c r="H9796" s="202">
        <v>1</v>
      </c>
      <c r="I9796" s="203">
        <f t="shared" si="224"/>
        <v>3.0000000000000001E-3</v>
      </c>
    </row>
    <row r="9797" spans="3:9" ht="15" customHeight="1">
      <c r="C9797" s="204" t="s">
        <v>85</v>
      </c>
      <c r="D9797" s="215"/>
      <c r="E9797" s="215"/>
      <c r="F9797" s="216"/>
      <c r="G9797" s="216"/>
      <c r="H9797" s="466"/>
      <c r="I9797" s="208">
        <f>SUM(I9793:I9796)</f>
        <v>7.1949999999999994</v>
      </c>
    </row>
    <row r="9798" spans="3:9" ht="15" customHeight="1">
      <c r="C9798" s="193" t="s">
        <v>86</v>
      </c>
      <c r="D9798" s="194" t="s">
        <v>87</v>
      </c>
      <c r="E9798" s="194"/>
      <c r="F9798" s="196"/>
      <c r="G9798" s="196"/>
      <c r="H9798" s="196"/>
      <c r="I9798" s="464"/>
    </row>
    <row r="9799" spans="3:9" ht="15" customHeight="1">
      <c r="C9799" s="204" t="s">
        <v>88</v>
      </c>
      <c r="D9799" s="215"/>
      <c r="E9799" s="215"/>
      <c r="F9799" s="216"/>
      <c r="G9799" s="216"/>
      <c r="H9799" s="466"/>
      <c r="I9799" s="467">
        <v>0</v>
      </c>
    </row>
    <row r="9800" spans="3:9" ht="15" customHeight="1">
      <c r="C9800" s="220" t="s">
        <v>89</v>
      </c>
      <c r="D9800" s="221" t="s">
        <v>90</v>
      </c>
      <c r="E9800" s="682"/>
      <c r="F9800" s="222"/>
      <c r="G9800" s="222"/>
      <c r="H9800" s="776"/>
      <c r="I9800" s="777">
        <f>I9799+I9797+I9791</f>
        <v>291357.19500000001</v>
      </c>
    </row>
    <row r="9801" spans="3:9" ht="15" customHeight="1">
      <c r="C9801" s="227" t="s">
        <v>91</v>
      </c>
      <c r="D9801" s="228" t="s">
        <v>977</v>
      </c>
      <c r="E9801" s="684"/>
      <c r="F9801" s="229"/>
      <c r="G9801" s="313"/>
      <c r="H9801" s="226">
        <f>$M$3</f>
        <v>0.1</v>
      </c>
      <c r="I9801" s="224">
        <f>I9800*H9801</f>
        <v>29135.719500000003</v>
      </c>
    </row>
    <row r="9802" spans="3:9" ht="15" customHeight="1">
      <c r="C9802" s="316" t="s">
        <v>93</v>
      </c>
      <c r="D9802" s="317" t="s">
        <v>94</v>
      </c>
      <c r="E9802" s="323"/>
      <c r="F9802" s="244"/>
      <c r="G9802" s="244"/>
      <c r="H9802" s="399"/>
      <c r="I9802" s="303">
        <f>SUM(I9800:I9801)</f>
        <v>320492.91450000001</v>
      </c>
    </row>
    <row r="9803" spans="3:9" ht="15" customHeight="1">
      <c r="C9803" s="942"/>
      <c r="D9803" s="581"/>
      <c r="E9803" s="581"/>
      <c r="F9803" s="581"/>
      <c r="G9803" s="581"/>
      <c r="H9803" s="581"/>
      <c r="I9803" s="582"/>
    </row>
    <row r="9804" spans="3:9" ht="15" customHeight="1">
      <c r="C9804" s="942"/>
      <c r="D9804" s="581"/>
      <c r="E9804" s="581"/>
      <c r="F9804" s="581"/>
      <c r="G9804" s="581"/>
      <c r="H9804" s="581"/>
      <c r="I9804" s="582"/>
    </row>
    <row r="9805" spans="3:9" ht="15" customHeight="1">
      <c r="C9805" s="553" t="s">
        <v>2373</v>
      </c>
      <c r="D9805" s="580" t="s">
        <v>2374</v>
      </c>
      <c r="E9805" s="580"/>
      <c r="F9805" s="581"/>
      <c r="G9805" s="581"/>
      <c r="H9805" s="581"/>
      <c r="I9805" s="582"/>
    </row>
    <row r="9806" spans="3:9" ht="15" customHeight="1">
      <c r="C9806" s="1089" t="s">
        <v>2375</v>
      </c>
      <c r="D9806" s="1109" t="s">
        <v>2376</v>
      </c>
      <c r="E9806" s="1109"/>
      <c r="F9806" s="1109"/>
      <c r="G9806" s="1109"/>
      <c r="H9806" s="1109"/>
      <c r="I9806" s="188">
        <f>ROUNDDOWN(I9824,-2)</f>
        <v>343600</v>
      </c>
    </row>
    <row r="9807" spans="3:9" ht="15" customHeight="1">
      <c r="C9807" s="189" t="s">
        <v>65</v>
      </c>
      <c r="D9807" s="190" t="s">
        <v>66</v>
      </c>
      <c r="E9807" s="190"/>
      <c r="F9807" s="190" t="s">
        <v>669</v>
      </c>
      <c r="G9807" s="190" t="s">
        <v>67</v>
      </c>
      <c r="H9807" s="190" t="s">
        <v>670</v>
      </c>
      <c r="I9807" s="482" t="s">
        <v>671</v>
      </c>
    </row>
    <row r="9808" spans="3:9" ht="15" customHeight="1">
      <c r="C9808" s="193" t="s">
        <v>69</v>
      </c>
      <c r="D9808" s="194" t="s">
        <v>672</v>
      </c>
      <c r="E9808" s="194"/>
      <c r="F9808" s="717"/>
      <c r="G9808" s="717"/>
      <c r="H9808" s="717"/>
      <c r="I9808" s="591"/>
    </row>
    <row r="9809" spans="3:9" ht="15" customHeight="1">
      <c r="C9809" s="199">
        <v>1</v>
      </c>
      <c r="D9809" s="195" t="s">
        <v>8</v>
      </c>
      <c r="E9809" s="195"/>
      <c r="F9809" s="200" t="s">
        <v>10</v>
      </c>
      <c r="G9809" s="618">
        <v>0.1333</v>
      </c>
      <c r="H9809" s="62">
        <v>176000</v>
      </c>
      <c r="I9809" s="203">
        <f t="shared" ref="I9809:I9812" si="225">G9809*H9809</f>
        <v>23460.799999999999</v>
      </c>
    </row>
    <row r="9810" spans="3:9" ht="15" customHeight="1">
      <c r="C9810" s="199">
        <v>2</v>
      </c>
      <c r="D9810" s="195" t="s">
        <v>106</v>
      </c>
      <c r="E9810" s="195"/>
      <c r="F9810" s="200" t="s">
        <v>10</v>
      </c>
      <c r="G9810" s="618">
        <v>6.6699999999999995E-2</v>
      </c>
      <c r="H9810" s="62">
        <v>186000</v>
      </c>
      <c r="I9810" s="203">
        <f t="shared" si="225"/>
        <v>12406.199999999999</v>
      </c>
    </row>
    <row r="9811" spans="3:9" ht="15" customHeight="1">
      <c r="C9811" s="199">
        <v>3</v>
      </c>
      <c r="D9811" s="195" t="s">
        <v>119</v>
      </c>
      <c r="E9811" s="195"/>
      <c r="F9811" s="200" t="s">
        <v>10</v>
      </c>
      <c r="G9811" s="618">
        <v>6.7000000000000002E-3</v>
      </c>
      <c r="H9811" s="62">
        <v>196000</v>
      </c>
      <c r="I9811" s="203">
        <f t="shared" si="225"/>
        <v>1313.2</v>
      </c>
    </row>
    <row r="9812" spans="3:9" ht="15" customHeight="1">
      <c r="C9812" s="199">
        <v>4</v>
      </c>
      <c r="D9812" s="195" t="s">
        <v>31</v>
      </c>
      <c r="E9812" s="195"/>
      <c r="F9812" s="200" t="s">
        <v>10</v>
      </c>
      <c r="G9812" s="618">
        <v>2.2000000000000001E-3</v>
      </c>
      <c r="H9812" s="62">
        <v>206000</v>
      </c>
      <c r="I9812" s="203">
        <f t="shared" si="225"/>
        <v>453.20000000000005</v>
      </c>
    </row>
    <row r="9813" spans="3:9" ht="15" customHeight="1">
      <c r="C9813" s="204" t="s">
        <v>708</v>
      </c>
      <c r="D9813" s="215"/>
      <c r="E9813" s="215"/>
      <c r="F9813" s="216"/>
      <c r="G9813" s="653"/>
      <c r="H9813" s="654"/>
      <c r="I9813" s="208">
        <f>SUM(I9809:I9812)</f>
        <v>37633.399999999994</v>
      </c>
    </row>
    <row r="9814" spans="3:9" ht="15" customHeight="1">
      <c r="C9814" s="193" t="s">
        <v>72</v>
      </c>
      <c r="D9814" s="194" t="s">
        <v>73</v>
      </c>
      <c r="E9814" s="194"/>
      <c r="F9814" s="196"/>
      <c r="G9814" s="196"/>
      <c r="H9814" s="196"/>
      <c r="I9814" s="464"/>
    </row>
    <row r="9815" spans="3:9" ht="15" customHeight="1">
      <c r="C9815" s="700" t="s">
        <v>674</v>
      </c>
      <c r="D9815" s="213" t="s">
        <v>2377</v>
      </c>
      <c r="E9815" s="213"/>
      <c r="F9815" s="200" t="s">
        <v>193</v>
      </c>
      <c r="G9815" s="326">
        <v>26.25</v>
      </c>
      <c r="H9815" s="202">
        <f>BAHAN!G188</f>
        <v>8500</v>
      </c>
      <c r="I9815" s="203">
        <f t="shared" ref="I9815:I9818" si="226">G9815*H9815</f>
        <v>223125</v>
      </c>
    </row>
    <row r="9816" spans="3:9" ht="15" customHeight="1">
      <c r="C9816" s="700" t="s">
        <v>676</v>
      </c>
      <c r="D9816" s="195" t="s">
        <v>1382</v>
      </c>
      <c r="E9816" s="195"/>
      <c r="F9816" s="200" t="s">
        <v>120</v>
      </c>
      <c r="G9816" s="326">
        <v>13.632</v>
      </c>
      <c r="H9816" s="202">
        <f>BAHAN!$G$449</f>
        <v>1820</v>
      </c>
      <c r="I9816" s="203">
        <f t="shared" si="226"/>
        <v>24810.239999999998</v>
      </c>
    </row>
    <row r="9817" spans="3:9" ht="15" customHeight="1">
      <c r="C9817" s="700" t="s">
        <v>679</v>
      </c>
      <c r="D9817" s="195" t="s">
        <v>267</v>
      </c>
      <c r="E9817" s="195"/>
      <c r="F9817" s="200" t="s">
        <v>120</v>
      </c>
      <c r="G9817" s="326">
        <v>1.5</v>
      </c>
      <c r="H9817" s="202">
        <f>BAHAN!$G$450</f>
        <v>15400</v>
      </c>
      <c r="I9817" s="203">
        <f t="shared" si="226"/>
        <v>23100</v>
      </c>
    </row>
    <row r="9818" spans="3:9" ht="15" customHeight="1">
      <c r="C9818" s="700" t="s">
        <v>680</v>
      </c>
      <c r="D9818" s="213" t="s">
        <v>1405</v>
      </c>
      <c r="E9818" s="213"/>
      <c r="F9818" s="200" t="s">
        <v>79</v>
      </c>
      <c r="G9818" s="326">
        <v>2.7E-2</v>
      </c>
      <c r="H9818" s="202">
        <f>BAHAN!$G$261</f>
        <v>139100</v>
      </c>
      <c r="I9818" s="203">
        <f t="shared" si="226"/>
        <v>3755.7</v>
      </c>
    </row>
    <row r="9819" spans="3:9" ht="15" customHeight="1">
      <c r="C9819" s="204" t="s">
        <v>85</v>
      </c>
      <c r="D9819" s="215"/>
      <c r="E9819" s="215"/>
      <c r="F9819" s="216"/>
      <c r="G9819" s="216"/>
      <c r="H9819" s="466"/>
      <c r="I9819" s="208">
        <f>SUM(I9815:I9818)</f>
        <v>274790.94</v>
      </c>
    </row>
    <row r="9820" spans="3:9" ht="15" customHeight="1">
      <c r="C9820" s="193" t="s">
        <v>86</v>
      </c>
      <c r="D9820" s="194" t="s">
        <v>87</v>
      </c>
      <c r="E9820" s="194"/>
      <c r="F9820" s="196"/>
      <c r="G9820" s="196"/>
      <c r="H9820" s="196"/>
      <c r="I9820" s="464"/>
    </row>
    <row r="9821" spans="3:9" ht="15" customHeight="1">
      <c r="C9821" s="204" t="s">
        <v>88</v>
      </c>
      <c r="D9821" s="215"/>
      <c r="E9821" s="215"/>
      <c r="F9821" s="216"/>
      <c r="G9821" s="216"/>
      <c r="H9821" s="466"/>
      <c r="I9821" s="467">
        <v>0</v>
      </c>
    </row>
    <row r="9822" spans="3:9" ht="15" customHeight="1">
      <c r="C9822" s="220" t="s">
        <v>89</v>
      </c>
      <c r="D9822" s="221" t="s">
        <v>90</v>
      </c>
      <c r="E9822" s="682"/>
      <c r="F9822" s="222"/>
      <c r="G9822" s="222"/>
      <c r="H9822" s="776"/>
      <c r="I9822" s="777">
        <f>I9821+I9819+I9813</f>
        <v>312424.33999999997</v>
      </c>
    </row>
    <row r="9823" spans="3:9" ht="15" customHeight="1">
      <c r="C9823" s="227" t="s">
        <v>91</v>
      </c>
      <c r="D9823" s="228" t="s">
        <v>977</v>
      </c>
      <c r="E9823" s="684"/>
      <c r="F9823" s="229"/>
      <c r="G9823" s="313"/>
      <c r="H9823" s="226">
        <f>$M$3</f>
        <v>0.1</v>
      </c>
      <c r="I9823" s="224">
        <f>I9822*H9823</f>
        <v>31242.433999999997</v>
      </c>
    </row>
    <row r="9824" spans="3:9" ht="15" customHeight="1">
      <c r="C9824" s="316" t="s">
        <v>93</v>
      </c>
      <c r="D9824" s="317" t="s">
        <v>94</v>
      </c>
      <c r="E9824" s="323"/>
      <c r="F9824" s="244"/>
      <c r="G9824" s="244"/>
      <c r="H9824" s="399"/>
      <c r="I9824" s="303">
        <f>SUM(I9822:I9823)</f>
        <v>343666.77399999998</v>
      </c>
    </row>
    <row r="9825" spans="3:9" ht="15" customHeight="1">
      <c r="C9825" s="1075"/>
      <c r="D9825" s="493"/>
      <c r="E9825" s="493"/>
      <c r="F9825" s="493"/>
      <c r="G9825" s="493"/>
      <c r="H9825" s="493"/>
      <c r="I9825" s="517"/>
    </row>
    <row r="9826" spans="3:9" ht="15" customHeight="1">
      <c r="C9826" s="1154" t="s">
        <v>2378</v>
      </c>
      <c r="D9826" s="1109" t="s">
        <v>2379</v>
      </c>
      <c r="E9826" s="1109"/>
      <c r="F9826" s="1109"/>
      <c r="G9826" s="1109"/>
      <c r="H9826" s="1109"/>
      <c r="I9826" s="188">
        <f>ROUNDDOWN(I9844,-2)</f>
        <v>42800</v>
      </c>
    </row>
    <row r="9827" spans="3:9" ht="15" customHeight="1">
      <c r="C9827" s="189" t="s">
        <v>65</v>
      </c>
      <c r="D9827" s="190" t="s">
        <v>66</v>
      </c>
      <c r="E9827" s="190"/>
      <c r="F9827" s="190" t="s">
        <v>669</v>
      </c>
      <c r="G9827" s="190" t="s">
        <v>67</v>
      </c>
      <c r="H9827" s="190" t="s">
        <v>670</v>
      </c>
      <c r="I9827" s="482" t="s">
        <v>671</v>
      </c>
    </row>
    <row r="9828" spans="3:9" ht="15" customHeight="1">
      <c r="C9828" s="193" t="s">
        <v>69</v>
      </c>
      <c r="D9828" s="194" t="s">
        <v>672</v>
      </c>
      <c r="E9828" s="194"/>
      <c r="F9828" s="717"/>
      <c r="G9828" s="717"/>
      <c r="H9828" s="717"/>
      <c r="I9828" s="591"/>
    </row>
    <row r="9829" spans="3:9" ht="15" customHeight="1">
      <c r="C9829" s="199">
        <v>1</v>
      </c>
      <c r="D9829" s="195" t="s">
        <v>8</v>
      </c>
      <c r="E9829" s="195"/>
      <c r="F9829" s="200" t="s">
        <v>10</v>
      </c>
      <c r="G9829" s="618">
        <v>0.13789999999999999</v>
      </c>
      <c r="H9829" s="62">
        <v>176000</v>
      </c>
      <c r="I9829" s="203">
        <f t="shared" ref="I9829:I9832" si="227">G9829*H9829</f>
        <v>24270.399999999998</v>
      </c>
    </row>
    <row r="9830" spans="3:9" ht="15" customHeight="1">
      <c r="C9830" s="199">
        <v>2</v>
      </c>
      <c r="D9830" s="195" t="s">
        <v>106</v>
      </c>
      <c r="E9830" s="195"/>
      <c r="F9830" s="200" t="s">
        <v>10</v>
      </c>
      <c r="G9830" s="618">
        <v>6.9000000000000006E-2</v>
      </c>
      <c r="H9830" s="62">
        <v>186000</v>
      </c>
      <c r="I9830" s="203">
        <f t="shared" si="227"/>
        <v>12834.000000000002</v>
      </c>
    </row>
    <row r="9831" spans="3:9" ht="15" customHeight="1">
      <c r="C9831" s="199">
        <v>3</v>
      </c>
      <c r="D9831" s="195" t="s">
        <v>119</v>
      </c>
      <c r="E9831" s="195"/>
      <c r="F9831" s="200" t="s">
        <v>10</v>
      </c>
      <c r="G9831" s="618">
        <v>6.8999999999999999E-3</v>
      </c>
      <c r="H9831" s="62">
        <v>196000</v>
      </c>
      <c r="I9831" s="203">
        <f t="shared" si="227"/>
        <v>1352.3999999999999</v>
      </c>
    </row>
    <row r="9832" spans="3:9" ht="15" customHeight="1">
      <c r="C9832" s="199">
        <v>4</v>
      </c>
      <c r="D9832" s="195" t="s">
        <v>31</v>
      </c>
      <c r="E9832" s="195"/>
      <c r="F9832" s="200" t="s">
        <v>10</v>
      </c>
      <c r="G9832" s="618">
        <v>2.3E-3</v>
      </c>
      <c r="H9832" s="62">
        <v>206000</v>
      </c>
      <c r="I9832" s="203">
        <f t="shared" si="227"/>
        <v>473.8</v>
      </c>
    </row>
    <row r="9833" spans="3:9" ht="15" customHeight="1">
      <c r="C9833" s="204" t="s">
        <v>708</v>
      </c>
      <c r="D9833" s="215"/>
      <c r="E9833" s="215"/>
      <c r="F9833" s="216"/>
      <c r="G9833" s="653"/>
      <c r="H9833" s="654"/>
      <c r="I9833" s="208">
        <f>SUM(I9829:I9832)</f>
        <v>38930.600000000006</v>
      </c>
    </row>
    <row r="9834" spans="3:9" ht="15" customHeight="1">
      <c r="C9834" s="193" t="s">
        <v>72</v>
      </c>
      <c r="D9834" s="194" t="s">
        <v>73</v>
      </c>
      <c r="E9834" s="194"/>
      <c r="F9834" s="196"/>
      <c r="G9834" s="196"/>
      <c r="H9834" s="196"/>
      <c r="I9834" s="464"/>
    </row>
    <row r="9835" spans="3:9" ht="15" customHeight="1">
      <c r="C9835" s="700" t="s">
        <v>674</v>
      </c>
      <c r="D9835" s="213" t="s">
        <v>2380</v>
      </c>
      <c r="E9835" s="213"/>
      <c r="F9835" s="200" t="s">
        <v>193</v>
      </c>
      <c r="G9835" s="326">
        <v>16.8</v>
      </c>
      <c r="H9835" s="202">
        <v>1</v>
      </c>
      <c r="I9835" s="203">
        <f t="shared" ref="I9835:I9838" si="228">G9835*H9835</f>
        <v>16.8</v>
      </c>
    </row>
    <row r="9836" spans="3:9" ht="15" customHeight="1">
      <c r="C9836" s="700" t="s">
        <v>676</v>
      </c>
      <c r="D9836" s="195" t="s">
        <v>1382</v>
      </c>
      <c r="E9836" s="195"/>
      <c r="F9836" s="200" t="s">
        <v>120</v>
      </c>
      <c r="G9836" s="326">
        <v>13.632</v>
      </c>
      <c r="H9836" s="202">
        <v>1</v>
      </c>
      <c r="I9836" s="203">
        <f t="shared" si="228"/>
        <v>13.632</v>
      </c>
    </row>
    <row r="9837" spans="3:9" ht="15" customHeight="1">
      <c r="C9837" s="700" t="s">
        <v>679</v>
      </c>
      <c r="D9837" s="195" t="s">
        <v>267</v>
      </c>
      <c r="E9837" s="195"/>
      <c r="F9837" s="200" t="s">
        <v>120</v>
      </c>
      <c r="G9837" s="326">
        <v>1.5</v>
      </c>
      <c r="H9837" s="202">
        <v>1</v>
      </c>
      <c r="I9837" s="203">
        <f t="shared" si="228"/>
        <v>1.5</v>
      </c>
    </row>
    <row r="9838" spans="3:9" ht="15" customHeight="1">
      <c r="C9838" s="700" t="s">
        <v>680</v>
      </c>
      <c r="D9838" s="213" t="s">
        <v>1405</v>
      </c>
      <c r="E9838" s="213"/>
      <c r="F9838" s="200" t="s">
        <v>79</v>
      </c>
      <c r="G9838" s="326">
        <v>2.7E-2</v>
      </c>
      <c r="H9838" s="202">
        <v>1</v>
      </c>
      <c r="I9838" s="203">
        <f t="shared" si="228"/>
        <v>2.7E-2</v>
      </c>
    </row>
    <row r="9839" spans="3:9" ht="15" customHeight="1">
      <c r="C9839" s="204" t="s">
        <v>85</v>
      </c>
      <c r="D9839" s="215"/>
      <c r="E9839" s="215"/>
      <c r="F9839" s="216"/>
      <c r="G9839" s="216"/>
      <c r="H9839" s="466"/>
      <c r="I9839" s="208">
        <f>SUM(I9835:I9838)</f>
        <v>31.959000000000003</v>
      </c>
    </row>
    <row r="9840" spans="3:9" ht="15" customHeight="1">
      <c r="C9840" s="193" t="s">
        <v>86</v>
      </c>
      <c r="D9840" s="194" t="s">
        <v>87</v>
      </c>
      <c r="E9840" s="194"/>
      <c r="F9840" s="196"/>
      <c r="G9840" s="196"/>
      <c r="H9840" s="196"/>
      <c r="I9840" s="464"/>
    </row>
    <row r="9841" spans="3:9" ht="15" customHeight="1">
      <c r="C9841" s="204" t="s">
        <v>88</v>
      </c>
      <c r="D9841" s="215"/>
      <c r="E9841" s="215"/>
      <c r="F9841" s="216"/>
      <c r="G9841" s="216"/>
      <c r="H9841" s="466"/>
      <c r="I9841" s="467">
        <v>0</v>
      </c>
    </row>
    <row r="9842" spans="3:9" ht="15" customHeight="1">
      <c r="C9842" s="220" t="s">
        <v>89</v>
      </c>
      <c r="D9842" s="221" t="s">
        <v>90</v>
      </c>
      <c r="E9842" s="682"/>
      <c r="F9842" s="222"/>
      <c r="G9842" s="222"/>
      <c r="H9842" s="776"/>
      <c r="I9842" s="777">
        <f>I9841+I9839+I9833</f>
        <v>38962.559000000008</v>
      </c>
    </row>
    <row r="9843" spans="3:9" ht="15" customHeight="1">
      <c r="C9843" s="227" t="s">
        <v>91</v>
      </c>
      <c r="D9843" s="228" t="s">
        <v>977</v>
      </c>
      <c r="E9843" s="684"/>
      <c r="F9843" s="229"/>
      <c r="G9843" s="313"/>
      <c r="H9843" s="226">
        <f>$M$3</f>
        <v>0.1</v>
      </c>
      <c r="I9843" s="224">
        <f>I9842*H9843</f>
        <v>3896.255900000001</v>
      </c>
    </row>
    <row r="9844" spans="3:9" ht="15" customHeight="1">
      <c r="C9844" s="316" t="s">
        <v>93</v>
      </c>
      <c r="D9844" s="317" t="s">
        <v>94</v>
      </c>
      <c r="E9844" s="323"/>
      <c r="F9844" s="244"/>
      <c r="G9844" s="244"/>
      <c r="H9844" s="399"/>
      <c r="I9844" s="303">
        <f>SUM(I9842:I9843)</f>
        <v>42858.814900000012</v>
      </c>
    </row>
    <row r="9845" spans="3:9" ht="15" customHeight="1">
      <c r="C9845" s="1155"/>
      <c r="D9845" s="580"/>
      <c r="E9845" s="580"/>
      <c r="F9845" s="581"/>
      <c r="G9845" s="581"/>
      <c r="H9845" s="581"/>
      <c r="I9845" s="582"/>
    </row>
    <row r="9846" spans="3:9" ht="15" customHeight="1">
      <c r="C9846" s="1154" t="s">
        <v>2381</v>
      </c>
      <c r="D9846" s="1109" t="s">
        <v>2382</v>
      </c>
      <c r="E9846" s="1109"/>
      <c r="F9846" s="1109"/>
      <c r="G9846" s="1109"/>
      <c r="H9846" s="1109"/>
      <c r="I9846" s="188">
        <f>ROUNDDOWN(I9864,-2)</f>
        <v>44300</v>
      </c>
    </row>
    <row r="9847" spans="3:9" ht="15" customHeight="1">
      <c r="C9847" s="189" t="s">
        <v>65</v>
      </c>
      <c r="D9847" s="190" t="s">
        <v>66</v>
      </c>
      <c r="E9847" s="190"/>
      <c r="F9847" s="190" t="s">
        <v>669</v>
      </c>
      <c r="G9847" s="190" t="s">
        <v>67</v>
      </c>
      <c r="H9847" s="190" t="s">
        <v>670</v>
      </c>
      <c r="I9847" s="482" t="s">
        <v>671</v>
      </c>
    </row>
    <row r="9848" spans="3:9" ht="15" customHeight="1">
      <c r="C9848" s="193" t="s">
        <v>69</v>
      </c>
      <c r="D9848" s="194" t="s">
        <v>672</v>
      </c>
      <c r="E9848" s="194"/>
      <c r="F9848" s="717"/>
      <c r="G9848" s="717"/>
      <c r="H9848" s="717"/>
      <c r="I9848" s="591"/>
    </row>
    <row r="9849" spans="3:9" ht="15" customHeight="1">
      <c r="C9849" s="199">
        <v>1</v>
      </c>
      <c r="D9849" s="195" t="s">
        <v>8</v>
      </c>
      <c r="E9849" s="195"/>
      <c r="F9849" s="200" t="s">
        <v>10</v>
      </c>
      <c r="G9849" s="618">
        <v>0.1429</v>
      </c>
      <c r="H9849" s="62">
        <v>176000</v>
      </c>
      <c r="I9849" s="203">
        <f t="shared" ref="I9849:I9852" si="229">G9849*H9849</f>
        <v>25150.400000000001</v>
      </c>
    </row>
    <row r="9850" spans="3:9" ht="15" customHeight="1">
      <c r="C9850" s="199">
        <v>2</v>
      </c>
      <c r="D9850" s="195" t="s">
        <v>106</v>
      </c>
      <c r="E9850" s="195"/>
      <c r="F9850" s="200" t="s">
        <v>10</v>
      </c>
      <c r="G9850" s="618">
        <v>7.1400000000000005E-2</v>
      </c>
      <c r="H9850" s="62">
        <v>186000</v>
      </c>
      <c r="I9850" s="203">
        <f t="shared" si="229"/>
        <v>13280.400000000001</v>
      </c>
    </row>
    <row r="9851" spans="3:9" ht="15" customHeight="1">
      <c r="C9851" s="199">
        <v>3</v>
      </c>
      <c r="D9851" s="195" t="s">
        <v>119</v>
      </c>
      <c r="E9851" s="195"/>
      <c r="F9851" s="200" t="s">
        <v>10</v>
      </c>
      <c r="G9851" s="618">
        <v>7.1000000000000004E-3</v>
      </c>
      <c r="H9851" s="62">
        <v>196000</v>
      </c>
      <c r="I9851" s="203">
        <f t="shared" si="229"/>
        <v>1391.6000000000001</v>
      </c>
    </row>
    <row r="9852" spans="3:9" ht="15" customHeight="1">
      <c r="C9852" s="199">
        <v>4</v>
      </c>
      <c r="D9852" s="195" t="s">
        <v>31</v>
      </c>
      <c r="E9852" s="195"/>
      <c r="F9852" s="200" t="s">
        <v>10</v>
      </c>
      <c r="G9852" s="618">
        <v>2.3999999999999998E-3</v>
      </c>
      <c r="H9852" s="62">
        <v>206000</v>
      </c>
      <c r="I9852" s="203">
        <f t="shared" si="229"/>
        <v>494.4</v>
      </c>
    </row>
    <row r="9853" spans="3:9" ht="15" customHeight="1">
      <c r="C9853" s="204" t="s">
        <v>708</v>
      </c>
      <c r="D9853" s="215"/>
      <c r="E9853" s="215"/>
      <c r="F9853" s="216"/>
      <c r="G9853" s="653"/>
      <c r="H9853" s="654"/>
      <c r="I9853" s="208">
        <f>SUM(I9849:I9852)</f>
        <v>40316.800000000003</v>
      </c>
    </row>
    <row r="9854" spans="3:9" ht="15" customHeight="1">
      <c r="C9854" s="193" t="s">
        <v>72</v>
      </c>
      <c r="D9854" s="194" t="s">
        <v>73</v>
      </c>
      <c r="E9854" s="194"/>
      <c r="F9854" s="196"/>
      <c r="G9854" s="196"/>
      <c r="H9854" s="196"/>
      <c r="I9854" s="464"/>
    </row>
    <row r="9855" spans="3:9" ht="15" customHeight="1">
      <c r="C9855" s="700" t="s">
        <v>674</v>
      </c>
      <c r="D9855" s="213" t="s">
        <v>2383</v>
      </c>
      <c r="E9855" s="213"/>
      <c r="F9855" s="200" t="s">
        <v>193</v>
      </c>
      <c r="G9855" s="326">
        <v>10.5</v>
      </c>
      <c r="H9855" s="202">
        <v>1</v>
      </c>
      <c r="I9855" s="203">
        <f t="shared" ref="I9855:I9858" si="230">G9855*H9855</f>
        <v>10.5</v>
      </c>
    </row>
    <row r="9856" spans="3:9" ht="15" customHeight="1">
      <c r="C9856" s="700" t="s">
        <v>676</v>
      </c>
      <c r="D9856" s="195" t="s">
        <v>1382</v>
      </c>
      <c r="E9856" s="195"/>
      <c r="F9856" s="200" t="s">
        <v>120</v>
      </c>
      <c r="G9856" s="326">
        <v>13.632</v>
      </c>
      <c r="H9856" s="202">
        <v>1</v>
      </c>
      <c r="I9856" s="203">
        <f t="shared" si="230"/>
        <v>13.632</v>
      </c>
    </row>
    <row r="9857" spans="3:9" ht="15" customHeight="1">
      <c r="C9857" s="700" t="s">
        <v>679</v>
      </c>
      <c r="D9857" s="195" t="s">
        <v>267</v>
      </c>
      <c r="E9857" s="195"/>
      <c r="F9857" s="200" t="s">
        <v>120</v>
      </c>
      <c r="G9857" s="326">
        <v>1.5</v>
      </c>
      <c r="H9857" s="202">
        <v>1</v>
      </c>
      <c r="I9857" s="203">
        <f t="shared" si="230"/>
        <v>1.5</v>
      </c>
    </row>
    <row r="9858" spans="3:9" ht="15" customHeight="1">
      <c r="C9858" s="700" t="s">
        <v>680</v>
      </c>
      <c r="D9858" s="213" t="s">
        <v>1405</v>
      </c>
      <c r="E9858" s="213"/>
      <c r="F9858" s="200" t="s">
        <v>79</v>
      </c>
      <c r="G9858" s="326">
        <v>2.7E-2</v>
      </c>
      <c r="H9858" s="202">
        <v>1</v>
      </c>
      <c r="I9858" s="203">
        <f t="shared" si="230"/>
        <v>2.7E-2</v>
      </c>
    </row>
    <row r="9859" spans="3:9" ht="15" customHeight="1">
      <c r="C9859" s="204" t="s">
        <v>85</v>
      </c>
      <c r="D9859" s="215"/>
      <c r="E9859" s="215"/>
      <c r="F9859" s="216"/>
      <c r="G9859" s="216"/>
      <c r="H9859" s="466"/>
      <c r="I9859" s="208">
        <f>SUM(I9855:I9858)</f>
        <v>25.658999999999999</v>
      </c>
    </row>
    <row r="9860" spans="3:9" ht="15" customHeight="1">
      <c r="C9860" s="193" t="s">
        <v>86</v>
      </c>
      <c r="D9860" s="194" t="s">
        <v>87</v>
      </c>
      <c r="E9860" s="194"/>
      <c r="F9860" s="196"/>
      <c r="G9860" s="196"/>
      <c r="H9860" s="196"/>
      <c r="I9860" s="464"/>
    </row>
    <row r="9861" spans="3:9" ht="15" customHeight="1">
      <c r="C9861" s="204" t="s">
        <v>88</v>
      </c>
      <c r="D9861" s="215"/>
      <c r="E9861" s="215"/>
      <c r="F9861" s="216"/>
      <c r="G9861" s="216"/>
      <c r="H9861" s="466"/>
      <c r="I9861" s="467">
        <v>0</v>
      </c>
    </row>
    <row r="9862" spans="3:9" ht="15" customHeight="1">
      <c r="C9862" s="220" t="s">
        <v>89</v>
      </c>
      <c r="D9862" s="221" t="s">
        <v>90</v>
      </c>
      <c r="E9862" s="682"/>
      <c r="F9862" s="222"/>
      <c r="G9862" s="222"/>
      <c r="H9862" s="776"/>
      <c r="I9862" s="777">
        <f>I9861+I9859+I9853</f>
        <v>40342.459000000003</v>
      </c>
    </row>
    <row r="9863" spans="3:9" ht="15" customHeight="1">
      <c r="C9863" s="227" t="s">
        <v>91</v>
      </c>
      <c r="D9863" s="228" t="s">
        <v>977</v>
      </c>
      <c r="E9863" s="684"/>
      <c r="F9863" s="229"/>
      <c r="G9863" s="313"/>
      <c r="H9863" s="226">
        <f>$M$3</f>
        <v>0.1</v>
      </c>
      <c r="I9863" s="224">
        <f>I9862*H9863</f>
        <v>4034.2459000000003</v>
      </c>
    </row>
    <row r="9864" spans="3:9" ht="15" customHeight="1">
      <c r="C9864" s="316" t="s">
        <v>93</v>
      </c>
      <c r="D9864" s="317" t="s">
        <v>94</v>
      </c>
      <c r="E9864" s="323"/>
      <c r="F9864" s="244"/>
      <c r="G9864" s="244"/>
      <c r="H9864" s="399"/>
      <c r="I9864" s="303">
        <f>SUM(I9862:I9863)</f>
        <v>44376.704900000004</v>
      </c>
    </row>
    <row r="9865" spans="3:9" ht="15" customHeight="1">
      <c r="C9865" s="1155"/>
      <c r="D9865" s="580"/>
      <c r="E9865" s="580"/>
      <c r="F9865" s="581"/>
      <c r="G9865" s="581"/>
      <c r="H9865" s="581"/>
      <c r="I9865" s="582"/>
    </row>
    <row r="9866" spans="3:9" ht="15" customHeight="1">
      <c r="C9866" s="1089" t="s">
        <v>2384</v>
      </c>
      <c r="D9866" s="1108" t="s">
        <v>2385</v>
      </c>
      <c r="E9866" s="1109"/>
      <c r="F9866" s="1109"/>
      <c r="G9866" s="1109"/>
      <c r="H9866" s="1143"/>
      <c r="I9866" s="188">
        <f>ROUNDDOWN(I9884,-2)</f>
        <v>208600</v>
      </c>
    </row>
    <row r="9867" spans="3:9" ht="15" customHeight="1">
      <c r="C9867" s="292" t="s">
        <v>65</v>
      </c>
      <c r="D9867" s="293" t="s">
        <v>66</v>
      </c>
      <c r="E9867" s="1069"/>
      <c r="F9867" s="294" t="s">
        <v>669</v>
      </c>
      <c r="G9867" s="294" t="s">
        <v>67</v>
      </c>
      <c r="H9867" s="562" t="s">
        <v>670</v>
      </c>
      <c r="I9867" s="563" t="s">
        <v>671</v>
      </c>
    </row>
    <row r="9868" spans="3:9" ht="15" customHeight="1">
      <c r="C9868" s="193" t="s">
        <v>69</v>
      </c>
      <c r="D9868" s="281" t="s">
        <v>672</v>
      </c>
      <c r="E9868" s="281"/>
      <c r="F9868" s="940"/>
      <c r="G9868" s="940"/>
      <c r="H9868" s="940"/>
      <c r="I9868" s="591"/>
    </row>
    <row r="9869" spans="3:9" ht="15" customHeight="1">
      <c r="C9869" s="199">
        <v>1</v>
      </c>
      <c r="D9869" s="195" t="s">
        <v>8</v>
      </c>
      <c r="E9869" s="195"/>
      <c r="F9869" s="200" t="s">
        <v>10</v>
      </c>
      <c r="G9869" s="618">
        <v>0.1429</v>
      </c>
      <c r="H9869" s="62">
        <v>176000</v>
      </c>
      <c r="I9869" s="203">
        <f t="shared" ref="I9869:I9872" si="231">G9869*H9869</f>
        <v>25150.400000000001</v>
      </c>
    </row>
    <row r="9870" spans="3:9" ht="15" customHeight="1">
      <c r="C9870" s="199">
        <v>2</v>
      </c>
      <c r="D9870" s="195" t="s">
        <v>106</v>
      </c>
      <c r="E9870" s="195"/>
      <c r="F9870" s="200" t="s">
        <v>10</v>
      </c>
      <c r="G9870" s="618">
        <v>7.1400000000000005E-2</v>
      </c>
      <c r="H9870" s="62">
        <v>186000</v>
      </c>
      <c r="I9870" s="203">
        <f t="shared" si="231"/>
        <v>13280.400000000001</v>
      </c>
    </row>
    <row r="9871" spans="3:9" ht="15" customHeight="1">
      <c r="C9871" s="199">
        <v>3</v>
      </c>
      <c r="D9871" s="195" t="s">
        <v>119</v>
      </c>
      <c r="E9871" s="195"/>
      <c r="F9871" s="200" t="s">
        <v>10</v>
      </c>
      <c r="G9871" s="618">
        <v>7.1000000000000004E-3</v>
      </c>
      <c r="H9871" s="62">
        <v>196000</v>
      </c>
      <c r="I9871" s="203">
        <f t="shared" si="231"/>
        <v>1391.6000000000001</v>
      </c>
    </row>
    <row r="9872" spans="3:9" ht="15" customHeight="1">
      <c r="C9872" s="199">
        <v>4</v>
      </c>
      <c r="D9872" s="195" t="s">
        <v>31</v>
      </c>
      <c r="E9872" s="195"/>
      <c r="F9872" s="200" t="s">
        <v>10</v>
      </c>
      <c r="G9872" s="618">
        <v>2.3999999999999998E-3</v>
      </c>
      <c r="H9872" s="62">
        <v>206000</v>
      </c>
      <c r="I9872" s="203">
        <f t="shared" si="231"/>
        <v>494.4</v>
      </c>
    </row>
    <row r="9873" spans="3:9" ht="15" customHeight="1">
      <c r="C9873" s="204" t="s">
        <v>708</v>
      </c>
      <c r="D9873" s="215"/>
      <c r="E9873" s="215"/>
      <c r="F9873" s="216"/>
      <c r="G9873" s="653"/>
      <c r="H9873" s="654"/>
      <c r="I9873" s="208">
        <f>SUM(I9869:I9872)</f>
        <v>40316.800000000003</v>
      </c>
    </row>
    <row r="9874" spans="3:9" ht="15" customHeight="1">
      <c r="C9874" s="193" t="s">
        <v>72</v>
      </c>
      <c r="D9874" s="194" t="s">
        <v>73</v>
      </c>
      <c r="E9874" s="194"/>
      <c r="F9874" s="196"/>
      <c r="G9874" s="196"/>
      <c r="H9874" s="196"/>
      <c r="I9874" s="464"/>
    </row>
    <row r="9875" spans="3:9" ht="15" customHeight="1">
      <c r="C9875" s="700" t="s">
        <v>674</v>
      </c>
      <c r="D9875" s="213" t="s">
        <v>2386</v>
      </c>
      <c r="E9875" s="213"/>
      <c r="F9875" s="200" t="s">
        <v>193</v>
      </c>
      <c r="G9875" s="326">
        <v>11.667</v>
      </c>
      <c r="H9875" s="202">
        <f>BAHAN!G189</f>
        <v>10000</v>
      </c>
      <c r="I9875" s="203">
        <f t="shared" ref="I9875:I9878" si="232">G9875*H9875</f>
        <v>116670</v>
      </c>
    </row>
    <row r="9876" spans="3:9" ht="15" customHeight="1">
      <c r="C9876" s="700" t="s">
        <v>676</v>
      </c>
      <c r="D9876" s="195" t="s">
        <v>1382</v>
      </c>
      <c r="E9876" s="195"/>
      <c r="F9876" s="200" t="s">
        <v>120</v>
      </c>
      <c r="G9876" s="326">
        <v>13.632</v>
      </c>
      <c r="H9876" s="202">
        <f>BAHAN!$G$449</f>
        <v>1820</v>
      </c>
      <c r="I9876" s="203">
        <f t="shared" si="232"/>
        <v>24810.239999999998</v>
      </c>
    </row>
    <row r="9877" spans="3:9" ht="15" customHeight="1">
      <c r="C9877" s="700" t="s">
        <v>679</v>
      </c>
      <c r="D9877" s="195" t="s">
        <v>267</v>
      </c>
      <c r="E9877" s="195"/>
      <c r="F9877" s="200" t="s">
        <v>120</v>
      </c>
      <c r="G9877" s="326">
        <v>1.5</v>
      </c>
      <c r="H9877" s="202">
        <f>BAHAN!$G$450</f>
        <v>15400</v>
      </c>
      <c r="I9877" s="203">
        <f t="shared" si="232"/>
        <v>23100</v>
      </c>
    </row>
    <row r="9878" spans="3:9" ht="15" customHeight="1">
      <c r="C9878" s="700" t="s">
        <v>680</v>
      </c>
      <c r="D9878" s="213" t="s">
        <v>1405</v>
      </c>
      <c r="E9878" s="213"/>
      <c r="F9878" s="200" t="s">
        <v>79</v>
      </c>
      <c r="G9878" s="326">
        <v>2.7E-2</v>
      </c>
      <c r="H9878" s="202">
        <f>BAHAN!$G$261</f>
        <v>139100</v>
      </c>
      <c r="I9878" s="203">
        <f t="shared" si="232"/>
        <v>3755.7</v>
      </c>
    </row>
    <row r="9879" spans="3:9" ht="15" customHeight="1">
      <c r="C9879" s="204" t="s">
        <v>85</v>
      </c>
      <c r="D9879" s="215"/>
      <c r="E9879" s="215"/>
      <c r="F9879" s="216"/>
      <c r="G9879" s="216"/>
      <c r="H9879" s="466"/>
      <c r="I9879" s="208">
        <f>SUM(I9875:I9878)</f>
        <v>168335.94</v>
      </c>
    </row>
    <row r="9880" spans="3:9" ht="15" customHeight="1">
      <c r="C9880" s="193" t="s">
        <v>86</v>
      </c>
      <c r="D9880" s="194" t="s">
        <v>87</v>
      </c>
      <c r="E9880" s="194"/>
      <c r="F9880" s="196"/>
      <c r="G9880" s="196"/>
      <c r="H9880" s="196"/>
      <c r="I9880" s="464"/>
    </row>
    <row r="9881" spans="3:9" ht="15" customHeight="1">
      <c r="C9881" s="204" t="s">
        <v>88</v>
      </c>
      <c r="D9881" s="215"/>
      <c r="E9881" s="215"/>
      <c r="F9881" s="216"/>
      <c r="G9881" s="216"/>
      <c r="H9881" s="466"/>
      <c r="I9881" s="467">
        <v>0</v>
      </c>
    </row>
    <row r="9882" spans="3:9" ht="15" customHeight="1">
      <c r="C9882" s="220" t="s">
        <v>89</v>
      </c>
      <c r="D9882" s="221" t="s">
        <v>90</v>
      </c>
      <c r="E9882" s="682"/>
      <c r="F9882" s="222"/>
      <c r="G9882" s="222"/>
      <c r="H9882" s="776"/>
      <c r="I9882" s="777">
        <f>I9881+I9879+I9873</f>
        <v>208652.74</v>
      </c>
    </row>
    <row r="9883" spans="3:9" ht="15" customHeight="1">
      <c r="C9883" s="227" t="s">
        <v>91</v>
      </c>
      <c r="D9883" s="228" t="s">
        <v>977</v>
      </c>
      <c r="E9883" s="684"/>
      <c r="F9883" s="229"/>
      <c r="G9883" s="313"/>
      <c r="H9883" s="226">
        <f>$M$5</f>
        <v>0</v>
      </c>
      <c r="I9883" s="224">
        <f>I9882*H9883</f>
        <v>0</v>
      </c>
    </row>
    <row r="9884" spans="3:9" ht="15" customHeight="1">
      <c r="C9884" s="316" t="s">
        <v>93</v>
      </c>
      <c r="D9884" s="317" t="s">
        <v>94</v>
      </c>
      <c r="E9884" s="323"/>
      <c r="F9884" s="244"/>
      <c r="G9884" s="244"/>
      <c r="H9884" s="399"/>
      <c r="I9884" s="303">
        <f>SUM(I9882:I9883)</f>
        <v>208652.74</v>
      </c>
    </row>
    <row r="9885" spans="3:9" ht="15" customHeight="1">
      <c r="C9885" s="1070"/>
      <c r="D9885" s="493"/>
      <c r="E9885" s="493"/>
      <c r="F9885" s="493"/>
      <c r="G9885" s="493"/>
      <c r="H9885" s="493"/>
      <c r="I9885" s="517"/>
    </row>
    <row r="9886" spans="3:9" ht="15" customHeight="1">
      <c r="C9886" s="1089" t="s">
        <v>2387</v>
      </c>
      <c r="D9886" s="1108" t="s">
        <v>2388</v>
      </c>
      <c r="E9886" s="1109"/>
      <c r="F9886" s="1109"/>
      <c r="G9886" s="1109"/>
      <c r="H9886" s="1143"/>
      <c r="I9886" s="188">
        <f>ROUNDDOWN(I9904,-2)</f>
        <v>47700</v>
      </c>
    </row>
    <row r="9887" spans="3:9" ht="15" customHeight="1">
      <c r="C9887" s="292" t="s">
        <v>65</v>
      </c>
      <c r="D9887" s="293" t="s">
        <v>66</v>
      </c>
      <c r="E9887" s="1069"/>
      <c r="F9887" s="294" t="s">
        <v>669</v>
      </c>
      <c r="G9887" s="294" t="s">
        <v>67</v>
      </c>
      <c r="H9887" s="562" t="s">
        <v>670</v>
      </c>
      <c r="I9887" s="563" t="s">
        <v>671</v>
      </c>
    </row>
    <row r="9888" spans="3:9" ht="15" customHeight="1">
      <c r="C9888" s="193" t="s">
        <v>69</v>
      </c>
      <c r="D9888" s="281" t="s">
        <v>672</v>
      </c>
      <c r="E9888" s="281"/>
      <c r="F9888" s="940"/>
      <c r="G9888" s="940"/>
      <c r="H9888" s="940"/>
      <c r="I9888" s="591"/>
    </row>
    <row r="9889" spans="3:9" ht="15" customHeight="1">
      <c r="C9889" s="199">
        <v>1</v>
      </c>
      <c r="D9889" s="195" t="s">
        <v>8</v>
      </c>
      <c r="E9889" s="195"/>
      <c r="F9889" s="200" t="s">
        <v>10</v>
      </c>
      <c r="G9889" s="618">
        <v>0.15379999999999999</v>
      </c>
      <c r="H9889" s="62">
        <v>176000</v>
      </c>
      <c r="I9889" s="203">
        <f t="shared" ref="I9889:I9892" si="233">G9889*H9889</f>
        <v>27068.799999999999</v>
      </c>
    </row>
    <row r="9890" spans="3:9" ht="15" customHeight="1">
      <c r="C9890" s="199">
        <v>2</v>
      </c>
      <c r="D9890" s="195" t="s">
        <v>106</v>
      </c>
      <c r="E9890" s="195"/>
      <c r="F9890" s="200" t="s">
        <v>10</v>
      </c>
      <c r="G9890" s="618">
        <v>7.6899999999999996E-2</v>
      </c>
      <c r="H9890" s="62">
        <v>186000</v>
      </c>
      <c r="I9890" s="203">
        <f t="shared" si="233"/>
        <v>14303.4</v>
      </c>
    </row>
    <row r="9891" spans="3:9" ht="15" customHeight="1">
      <c r="C9891" s="199">
        <v>3</v>
      </c>
      <c r="D9891" s="195" t="s">
        <v>119</v>
      </c>
      <c r="E9891" s="195"/>
      <c r="F9891" s="200" t="s">
        <v>10</v>
      </c>
      <c r="G9891" s="618">
        <v>7.7000000000000002E-3</v>
      </c>
      <c r="H9891" s="62">
        <v>196000</v>
      </c>
      <c r="I9891" s="203">
        <f t="shared" si="233"/>
        <v>1509.2</v>
      </c>
    </row>
    <row r="9892" spans="3:9" ht="15" customHeight="1">
      <c r="C9892" s="199">
        <v>4</v>
      </c>
      <c r="D9892" s="195" t="s">
        <v>31</v>
      </c>
      <c r="E9892" s="195"/>
      <c r="F9892" s="200" t="s">
        <v>10</v>
      </c>
      <c r="G9892" s="618">
        <v>2.5999999999999999E-3</v>
      </c>
      <c r="H9892" s="62">
        <v>206000</v>
      </c>
      <c r="I9892" s="203">
        <f t="shared" si="233"/>
        <v>535.6</v>
      </c>
    </row>
    <row r="9893" spans="3:9" ht="15" customHeight="1">
      <c r="C9893" s="204" t="s">
        <v>708</v>
      </c>
      <c r="D9893" s="215"/>
      <c r="E9893" s="215"/>
      <c r="F9893" s="216"/>
      <c r="G9893" s="653"/>
      <c r="H9893" s="654"/>
      <c r="I9893" s="208">
        <f>SUM(I9889:I9892)</f>
        <v>43416.999999999993</v>
      </c>
    </row>
    <row r="9894" spans="3:9" ht="15" customHeight="1">
      <c r="C9894" s="193" t="s">
        <v>72</v>
      </c>
      <c r="D9894" s="194" t="s">
        <v>73</v>
      </c>
      <c r="E9894" s="194"/>
      <c r="F9894" s="196"/>
      <c r="G9894" s="196"/>
      <c r="H9894" s="196"/>
      <c r="I9894" s="464"/>
    </row>
    <row r="9895" spans="3:9" ht="15" customHeight="1">
      <c r="C9895" s="700" t="s">
        <v>674</v>
      </c>
      <c r="D9895" s="213" t="s">
        <v>2389</v>
      </c>
      <c r="E9895" s="213"/>
      <c r="F9895" s="200" t="s">
        <v>193</v>
      </c>
      <c r="G9895" s="326">
        <v>5.8330000000000002</v>
      </c>
      <c r="H9895" s="202">
        <v>1</v>
      </c>
      <c r="I9895" s="203">
        <f t="shared" ref="I9895:I9898" si="234">G9895*H9895</f>
        <v>5.8330000000000002</v>
      </c>
    </row>
    <row r="9896" spans="3:9" ht="15" customHeight="1">
      <c r="C9896" s="700" t="s">
        <v>676</v>
      </c>
      <c r="D9896" s="195" t="s">
        <v>1382</v>
      </c>
      <c r="E9896" s="195"/>
      <c r="F9896" s="200" t="s">
        <v>120</v>
      </c>
      <c r="G9896" s="326">
        <v>13.632</v>
      </c>
      <c r="H9896" s="202">
        <v>1</v>
      </c>
      <c r="I9896" s="203">
        <f t="shared" si="234"/>
        <v>13.632</v>
      </c>
    </row>
    <row r="9897" spans="3:9" ht="15" customHeight="1">
      <c r="C9897" s="700" t="s">
        <v>679</v>
      </c>
      <c r="D9897" s="195" t="s">
        <v>267</v>
      </c>
      <c r="E9897" s="195"/>
      <c r="F9897" s="200" t="s">
        <v>120</v>
      </c>
      <c r="G9897" s="326">
        <v>1.5</v>
      </c>
      <c r="H9897" s="202">
        <v>1</v>
      </c>
      <c r="I9897" s="203">
        <f t="shared" si="234"/>
        <v>1.5</v>
      </c>
    </row>
    <row r="9898" spans="3:9" ht="15" customHeight="1">
      <c r="C9898" s="700" t="s">
        <v>680</v>
      </c>
      <c r="D9898" s="213" t="s">
        <v>1405</v>
      </c>
      <c r="E9898" s="213"/>
      <c r="F9898" s="200" t="s">
        <v>79</v>
      </c>
      <c r="G9898" s="326">
        <v>2.7E-2</v>
      </c>
      <c r="H9898" s="202">
        <v>1</v>
      </c>
      <c r="I9898" s="203">
        <f t="shared" si="234"/>
        <v>2.7E-2</v>
      </c>
    </row>
    <row r="9899" spans="3:9" ht="15" customHeight="1">
      <c r="C9899" s="204" t="s">
        <v>85</v>
      </c>
      <c r="D9899" s="215"/>
      <c r="E9899" s="215"/>
      <c r="F9899" s="216"/>
      <c r="G9899" s="216"/>
      <c r="H9899" s="466"/>
      <c r="I9899" s="208">
        <f>SUM(I9895:I9898)</f>
        <v>20.992000000000001</v>
      </c>
    </row>
    <row r="9900" spans="3:9" ht="15" customHeight="1">
      <c r="C9900" s="193" t="s">
        <v>86</v>
      </c>
      <c r="D9900" s="194" t="s">
        <v>87</v>
      </c>
      <c r="E9900" s="194"/>
      <c r="F9900" s="196"/>
      <c r="G9900" s="196"/>
      <c r="H9900" s="196"/>
      <c r="I9900" s="464"/>
    </row>
    <row r="9901" spans="3:9" ht="15" customHeight="1">
      <c r="C9901" s="204" t="s">
        <v>88</v>
      </c>
      <c r="D9901" s="215"/>
      <c r="E9901" s="215"/>
      <c r="F9901" s="216"/>
      <c r="G9901" s="216"/>
      <c r="H9901" s="466"/>
      <c r="I9901" s="467">
        <v>0</v>
      </c>
    </row>
    <row r="9902" spans="3:9" ht="15" customHeight="1">
      <c r="C9902" s="220" t="s">
        <v>89</v>
      </c>
      <c r="D9902" s="221" t="s">
        <v>90</v>
      </c>
      <c r="E9902" s="682"/>
      <c r="F9902" s="222"/>
      <c r="G9902" s="222"/>
      <c r="H9902" s="776"/>
      <c r="I9902" s="777">
        <f>I9901+I9899+I9893</f>
        <v>43437.991999999991</v>
      </c>
    </row>
    <row r="9903" spans="3:9" ht="15" customHeight="1">
      <c r="C9903" s="227" t="s">
        <v>91</v>
      </c>
      <c r="D9903" s="228" t="s">
        <v>977</v>
      </c>
      <c r="E9903" s="684"/>
      <c r="F9903" s="229"/>
      <c r="G9903" s="313"/>
      <c r="H9903" s="226">
        <f>$M$3</f>
        <v>0.1</v>
      </c>
      <c r="I9903" s="224">
        <f>I9902*H9903</f>
        <v>4343.7991999999995</v>
      </c>
    </row>
    <row r="9904" spans="3:9" ht="15" customHeight="1">
      <c r="C9904" s="316" t="s">
        <v>93</v>
      </c>
      <c r="D9904" s="317" t="s">
        <v>94</v>
      </c>
      <c r="E9904" s="323"/>
      <c r="F9904" s="244"/>
      <c r="G9904" s="244"/>
      <c r="H9904" s="399"/>
      <c r="I9904" s="303">
        <f>SUM(I9902:I9903)</f>
        <v>47781.791199999992</v>
      </c>
    </row>
    <row r="9905" spans="3:9" ht="15" customHeight="1">
      <c r="C9905" s="1070"/>
      <c r="D9905" s="493"/>
      <c r="E9905" s="493"/>
      <c r="F9905" s="493"/>
      <c r="G9905" s="493"/>
      <c r="H9905" s="493"/>
      <c r="I9905" s="517"/>
    </row>
    <row r="9906" spans="3:9" ht="15" customHeight="1">
      <c r="C9906" s="184" t="s">
        <v>2390</v>
      </c>
      <c r="D9906" s="1108" t="s">
        <v>2391</v>
      </c>
      <c r="E9906" s="1109"/>
      <c r="F9906" s="1109"/>
      <c r="G9906" s="1109"/>
      <c r="H9906" s="1143"/>
      <c r="I9906" s="518">
        <f>ROUNDDOWN(I9924,-2)</f>
        <v>47700</v>
      </c>
    </row>
    <row r="9907" spans="3:9" ht="15" customHeight="1">
      <c r="C9907" s="189" t="s">
        <v>65</v>
      </c>
      <c r="D9907" s="190" t="s">
        <v>66</v>
      </c>
      <c r="E9907" s="190"/>
      <c r="F9907" s="190" t="s">
        <v>669</v>
      </c>
      <c r="G9907" s="190" t="s">
        <v>67</v>
      </c>
      <c r="H9907" s="190" t="s">
        <v>670</v>
      </c>
      <c r="I9907" s="463" t="s">
        <v>671</v>
      </c>
    </row>
    <row r="9908" spans="3:9" ht="15" customHeight="1">
      <c r="C9908" s="193" t="s">
        <v>69</v>
      </c>
      <c r="D9908" s="194" t="s">
        <v>672</v>
      </c>
      <c r="E9908" s="194"/>
      <c r="F9908" s="717"/>
      <c r="G9908" s="717"/>
      <c r="H9908" s="717"/>
      <c r="I9908" s="591"/>
    </row>
    <row r="9909" spans="3:9" ht="15" customHeight="1">
      <c r="C9909" s="199">
        <v>1</v>
      </c>
      <c r="D9909" s="195" t="s">
        <v>8</v>
      </c>
      <c r="E9909" s="195"/>
      <c r="F9909" s="200" t="s">
        <v>10</v>
      </c>
      <c r="G9909" s="618">
        <v>0.15379999999999999</v>
      </c>
      <c r="H9909" s="62">
        <v>176000</v>
      </c>
      <c r="I9909" s="203">
        <f t="shared" ref="I9909:I9912" si="235">G9909*H9909</f>
        <v>27068.799999999999</v>
      </c>
    </row>
    <row r="9910" spans="3:9" ht="15" customHeight="1">
      <c r="C9910" s="199">
        <v>2</v>
      </c>
      <c r="D9910" s="195" t="s">
        <v>106</v>
      </c>
      <c r="E9910" s="195"/>
      <c r="F9910" s="200" t="s">
        <v>10</v>
      </c>
      <c r="G9910" s="618">
        <v>7.6899999999999996E-2</v>
      </c>
      <c r="H9910" s="62">
        <v>186000</v>
      </c>
      <c r="I9910" s="203">
        <f t="shared" si="235"/>
        <v>14303.4</v>
      </c>
    </row>
    <row r="9911" spans="3:9" ht="15" customHeight="1">
      <c r="C9911" s="199">
        <v>3</v>
      </c>
      <c r="D9911" s="195" t="s">
        <v>119</v>
      </c>
      <c r="E9911" s="195"/>
      <c r="F9911" s="200" t="s">
        <v>10</v>
      </c>
      <c r="G9911" s="618">
        <v>7.7000000000000002E-3</v>
      </c>
      <c r="H9911" s="62">
        <v>196000</v>
      </c>
      <c r="I9911" s="203">
        <f t="shared" si="235"/>
        <v>1509.2</v>
      </c>
    </row>
    <row r="9912" spans="3:9" ht="15" customHeight="1">
      <c r="C9912" s="199">
        <v>4</v>
      </c>
      <c r="D9912" s="195" t="s">
        <v>31</v>
      </c>
      <c r="E9912" s="195"/>
      <c r="F9912" s="200" t="s">
        <v>10</v>
      </c>
      <c r="G9912" s="618">
        <v>2.5999999999999999E-3</v>
      </c>
      <c r="H9912" s="62">
        <v>206000</v>
      </c>
      <c r="I9912" s="203">
        <f t="shared" si="235"/>
        <v>535.6</v>
      </c>
    </row>
    <row r="9913" spans="3:9" ht="15" customHeight="1">
      <c r="C9913" s="204" t="s">
        <v>708</v>
      </c>
      <c r="D9913" s="215"/>
      <c r="E9913" s="215"/>
      <c r="F9913" s="216"/>
      <c r="G9913" s="653"/>
      <c r="H9913" s="654"/>
      <c r="I9913" s="208">
        <f>SUM(I9909:I9912)</f>
        <v>43416.999999999993</v>
      </c>
    </row>
    <row r="9914" spans="3:9" ht="15" customHeight="1">
      <c r="C9914" s="193" t="s">
        <v>72</v>
      </c>
      <c r="D9914" s="194" t="s">
        <v>73</v>
      </c>
      <c r="E9914" s="194"/>
      <c r="F9914" s="196"/>
      <c r="G9914" s="196"/>
      <c r="H9914" s="196"/>
      <c r="I9914" s="464"/>
    </row>
    <row r="9915" spans="3:9" ht="15" customHeight="1">
      <c r="C9915" s="700" t="s">
        <v>674</v>
      </c>
      <c r="D9915" s="213" t="s">
        <v>2392</v>
      </c>
      <c r="E9915" s="213"/>
      <c r="F9915" s="200" t="s">
        <v>193</v>
      </c>
      <c r="G9915" s="618">
        <v>6.5629999999999997</v>
      </c>
      <c r="H9915" s="202">
        <v>1</v>
      </c>
      <c r="I9915" s="203">
        <f t="shared" ref="I9915:I9918" si="236">G9915*H9915</f>
        <v>6.5629999999999997</v>
      </c>
    </row>
    <row r="9916" spans="3:9" ht="15" customHeight="1">
      <c r="C9916" s="700" t="s">
        <v>676</v>
      </c>
      <c r="D9916" s="195" t="s">
        <v>1382</v>
      </c>
      <c r="E9916" s="195"/>
      <c r="F9916" s="200" t="s">
        <v>120</v>
      </c>
      <c r="G9916" s="326">
        <v>13.632</v>
      </c>
      <c r="H9916" s="202">
        <v>1</v>
      </c>
      <c r="I9916" s="203">
        <f t="shared" si="236"/>
        <v>13.632</v>
      </c>
    </row>
    <row r="9917" spans="3:9" ht="15" customHeight="1">
      <c r="C9917" s="700" t="s">
        <v>679</v>
      </c>
      <c r="D9917" s="195" t="s">
        <v>267</v>
      </c>
      <c r="E9917" s="195"/>
      <c r="F9917" s="200" t="s">
        <v>120</v>
      </c>
      <c r="G9917" s="326">
        <v>1.5</v>
      </c>
      <c r="H9917" s="202">
        <v>1</v>
      </c>
      <c r="I9917" s="203">
        <f t="shared" si="236"/>
        <v>1.5</v>
      </c>
    </row>
    <row r="9918" spans="3:9" ht="15" customHeight="1">
      <c r="C9918" s="700" t="s">
        <v>680</v>
      </c>
      <c r="D9918" s="213" t="s">
        <v>1405</v>
      </c>
      <c r="E9918" s="213"/>
      <c r="F9918" s="200" t="s">
        <v>79</v>
      </c>
      <c r="G9918" s="326">
        <v>2.7E-2</v>
      </c>
      <c r="H9918" s="202">
        <v>1</v>
      </c>
      <c r="I9918" s="203">
        <f t="shared" si="236"/>
        <v>2.7E-2</v>
      </c>
    </row>
    <row r="9919" spans="3:9" ht="15" customHeight="1">
      <c r="C9919" s="204" t="s">
        <v>85</v>
      </c>
      <c r="D9919" s="215"/>
      <c r="E9919" s="215"/>
      <c r="F9919" s="216"/>
      <c r="G9919" s="216"/>
      <c r="H9919" s="466"/>
      <c r="I9919" s="208">
        <f>SUM(I9915:I9918)</f>
        <v>21.722000000000001</v>
      </c>
    </row>
    <row r="9920" spans="3:9" ht="15" customHeight="1">
      <c r="C9920" s="193" t="s">
        <v>86</v>
      </c>
      <c r="D9920" s="194" t="s">
        <v>87</v>
      </c>
      <c r="E9920" s="194"/>
      <c r="F9920" s="196"/>
      <c r="G9920" s="196"/>
      <c r="H9920" s="196"/>
      <c r="I9920" s="464"/>
    </row>
    <row r="9921" spans="3:9" ht="15" customHeight="1">
      <c r="C9921" s="204" t="s">
        <v>88</v>
      </c>
      <c r="D9921" s="215"/>
      <c r="E9921" s="215"/>
      <c r="F9921" s="216"/>
      <c r="G9921" s="216"/>
      <c r="H9921" s="466"/>
      <c r="I9921" s="467">
        <v>0</v>
      </c>
    </row>
    <row r="9922" spans="3:9" ht="15" customHeight="1">
      <c r="C9922" s="220" t="s">
        <v>89</v>
      </c>
      <c r="D9922" s="221" t="s">
        <v>90</v>
      </c>
      <c r="E9922" s="682"/>
      <c r="F9922" s="222"/>
      <c r="G9922" s="222"/>
      <c r="H9922" s="776"/>
      <c r="I9922" s="777">
        <f>I9921+I9919+I9913</f>
        <v>43438.721999999994</v>
      </c>
    </row>
    <row r="9923" spans="3:9" ht="15" customHeight="1">
      <c r="C9923" s="220" t="s">
        <v>91</v>
      </c>
      <c r="D9923" s="221" t="s">
        <v>977</v>
      </c>
      <c r="E9923" s="682"/>
      <c r="F9923" s="222"/>
      <c r="G9923" s="225"/>
      <c r="H9923" s="226">
        <f>$M$3</f>
        <v>0.1</v>
      </c>
      <c r="I9923" s="224">
        <f>I9922*H9923</f>
        <v>4343.8721999999998</v>
      </c>
    </row>
    <row r="9924" spans="3:9" ht="15" customHeight="1">
      <c r="C9924" s="329" t="s">
        <v>93</v>
      </c>
      <c r="D9924" s="330" t="s">
        <v>94</v>
      </c>
      <c r="E9924" s="688"/>
      <c r="F9924" s="247"/>
      <c r="G9924" s="247"/>
      <c r="H9924" s="399"/>
      <c r="I9924" s="303">
        <f>SUM(I9922:I9923)</f>
        <v>47782.594199999992</v>
      </c>
    </row>
    <row r="9925" spans="3:9" ht="15" customHeight="1">
      <c r="C9925" s="942"/>
      <c r="D9925" s="581"/>
      <c r="E9925" s="581"/>
      <c r="F9925" s="581"/>
      <c r="G9925" s="581"/>
      <c r="H9925" s="581"/>
      <c r="I9925" s="582"/>
    </row>
    <row r="9926" spans="3:9" ht="15" customHeight="1">
      <c r="C9926" s="184" t="s">
        <v>2393</v>
      </c>
      <c r="D9926" s="1108" t="s">
        <v>2394</v>
      </c>
      <c r="E9926" s="1109"/>
      <c r="F9926" s="1109"/>
      <c r="G9926" s="1109"/>
      <c r="H9926" s="1143"/>
      <c r="I9926" s="518">
        <f>ROUNDDOWN(I9944,-2)</f>
        <v>310400</v>
      </c>
    </row>
    <row r="9927" spans="3:9" ht="15" customHeight="1">
      <c r="C9927" s="189" t="s">
        <v>65</v>
      </c>
      <c r="D9927" s="190" t="s">
        <v>66</v>
      </c>
      <c r="E9927" s="190"/>
      <c r="F9927" s="190" t="s">
        <v>669</v>
      </c>
      <c r="G9927" s="190" t="s">
        <v>67</v>
      </c>
      <c r="H9927" s="190" t="s">
        <v>670</v>
      </c>
      <c r="I9927" s="463" t="s">
        <v>671</v>
      </c>
    </row>
    <row r="9928" spans="3:9" ht="15" customHeight="1">
      <c r="C9928" s="193" t="s">
        <v>69</v>
      </c>
      <c r="D9928" s="194" t="s">
        <v>672</v>
      </c>
      <c r="E9928" s="194"/>
      <c r="F9928" s="717"/>
      <c r="G9928" s="717"/>
      <c r="H9928" s="717"/>
      <c r="I9928" s="591"/>
    </row>
    <row r="9929" spans="3:9" ht="15" customHeight="1">
      <c r="C9929" s="199">
        <v>1</v>
      </c>
      <c r="D9929" s="195" t="s">
        <v>8</v>
      </c>
      <c r="E9929" s="195"/>
      <c r="F9929" s="200" t="s">
        <v>10</v>
      </c>
      <c r="G9929" s="326">
        <v>1</v>
      </c>
      <c r="H9929" s="62">
        <v>176000</v>
      </c>
      <c r="I9929" s="203">
        <f t="shared" ref="I9929:I9932" si="237">G9929*H9929</f>
        <v>176000</v>
      </c>
    </row>
    <row r="9930" spans="3:9" ht="15" customHeight="1">
      <c r="C9930" s="199">
        <v>2</v>
      </c>
      <c r="D9930" s="195" t="s">
        <v>106</v>
      </c>
      <c r="E9930" s="195"/>
      <c r="F9930" s="200" t="s">
        <v>10</v>
      </c>
      <c r="G9930" s="326">
        <v>0.5</v>
      </c>
      <c r="H9930" s="62">
        <v>186000</v>
      </c>
      <c r="I9930" s="203">
        <f t="shared" si="237"/>
        <v>93000</v>
      </c>
    </row>
    <row r="9931" spans="3:9" ht="15" customHeight="1">
      <c r="C9931" s="199">
        <v>3</v>
      </c>
      <c r="D9931" s="195" t="s">
        <v>119</v>
      </c>
      <c r="E9931" s="195"/>
      <c r="F9931" s="200" t="s">
        <v>10</v>
      </c>
      <c r="G9931" s="326">
        <v>0.05</v>
      </c>
      <c r="H9931" s="62">
        <v>196000</v>
      </c>
      <c r="I9931" s="203">
        <f t="shared" si="237"/>
        <v>9800</v>
      </c>
    </row>
    <row r="9932" spans="3:9" ht="15" customHeight="1">
      <c r="C9932" s="199">
        <v>4</v>
      </c>
      <c r="D9932" s="195" t="s">
        <v>31</v>
      </c>
      <c r="E9932" s="195"/>
      <c r="F9932" s="200" t="s">
        <v>10</v>
      </c>
      <c r="G9932" s="618">
        <v>1.67E-2</v>
      </c>
      <c r="H9932" s="62">
        <v>206000</v>
      </c>
      <c r="I9932" s="203">
        <f t="shared" si="237"/>
        <v>3440.2</v>
      </c>
    </row>
    <row r="9933" spans="3:9" ht="15" customHeight="1">
      <c r="C9933" s="204" t="s">
        <v>708</v>
      </c>
      <c r="D9933" s="215"/>
      <c r="E9933" s="215"/>
      <c r="F9933" s="216"/>
      <c r="G9933" s="653"/>
      <c r="H9933" s="654"/>
      <c r="I9933" s="208">
        <f>SUM(I9929:I9932)</f>
        <v>282240.2</v>
      </c>
    </row>
    <row r="9934" spans="3:9" ht="15" customHeight="1">
      <c r="C9934" s="193" t="s">
        <v>72</v>
      </c>
      <c r="D9934" s="194" t="s">
        <v>73</v>
      </c>
      <c r="E9934" s="194"/>
      <c r="F9934" s="196"/>
      <c r="G9934" s="196"/>
      <c r="H9934" s="196"/>
      <c r="I9934" s="464"/>
    </row>
    <row r="9935" spans="3:9" ht="15" customHeight="1">
      <c r="C9935" s="700" t="s">
        <v>674</v>
      </c>
      <c r="D9935" s="213" t="s">
        <v>2386</v>
      </c>
      <c r="E9935" s="213"/>
      <c r="F9935" s="200" t="s">
        <v>193</v>
      </c>
      <c r="G9935" s="618">
        <v>11.667</v>
      </c>
      <c r="H9935" s="202">
        <v>1</v>
      </c>
      <c r="I9935" s="203">
        <f t="shared" ref="I9935:I9938" si="238">G9935*H9935</f>
        <v>11.667</v>
      </c>
    </row>
    <row r="9936" spans="3:9" ht="15" customHeight="1">
      <c r="C9936" s="700" t="s">
        <v>676</v>
      </c>
      <c r="D9936" s="195" t="s">
        <v>1382</v>
      </c>
      <c r="E9936" s="195"/>
      <c r="F9936" s="200" t="s">
        <v>120</v>
      </c>
      <c r="G9936" s="326">
        <v>13.632</v>
      </c>
      <c r="H9936" s="202">
        <v>1</v>
      </c>
      <c r="I9936" s="203">
        <f t="shared" si="238"/>
        <v>13.632</v>
      </c>
    </row>
    <row r="9937" spans="3:9" ht="15" customHeight="1">
      <c r="C9937" s="700" t="s">
        <v>679</v>
      </c>
      <c r="D9937" s="195" t="s">
        <v>267</v>
      </c>
      <c r="E9937" s="195"/>
      <c r="F9937" s="200" t="s">
        <v>120</v>
      </c>
      <c r="G9937" s="326">
        <v>1.5</v>
      </c>
      <c r="H9937" s="202">
        <v>1</v>
      </c>
      <c r="I9937" s="203">
        <f t="shared" si="238"/>
        <v>1.5</v>
      </c>
    </row>
    <row r="9938" spans="3:9" ht="15" customHeight="1">
      <c r="C9938" s="700" t="s">
        <v>680</v>
      </c>
      <c r="D9938" s="213" t="s">
        <v>1405</v>
      </c>
      <c r="E9938" s="213"/>
      <c r="F9938" s="200" t="s">
        <v>79</v>
      </c>
      <c r="G9938" s="326">
        <v>2.7E-2</v>
      </c>
      <c r="H9938" s="202">
        <v>1</v>
      </c>
      <c r="I9938" s="203">
        <f t="shared" si="238"/>
        <v>2.7E-2</v>
      </c>
    </row>
    <row r="9939" spans="3:9" ht="15" customHeight="1">
      <c r="C9939" s="204" t="s">
        <v>85</v>
      </c>
      <c r="D9939" s="215"/>
      <c r="E9939" s="215"/>
      <c r="F9939" s="216"/>
      <c r="G9939" s="216"/>
      <c r="H9939" s="466"/>
      <c r="I9939" s="208">
        <f>SUM(I9935:I9938)</f>
        <v>26.826000000000001</v>
      </c>
    </row>
    <row r="9940" spans="3:9" ht="15" customHeight="1">
      <c r="C9940" s="193" t="s">
        <v>86</v>
      </c>
      <c r="D9940" s="194" t="s">
        <v>87</v>
      </c>
      <c r="E9940" s="194"/>
      <c r="F9940" s="196"/>
      <c r="G9940" s="196"/>
      <c r="H9940" s="196"/>
      <c r="I9940" s="464"/>
    </row>
    <row r="9941" spans="3:9" ht="15" customHeight="1">
      <c r="C9941" s="204" t="s">
        <v>88</v>
      </c>
      <c r="D9941" s="215"/>
      <c r="E9941" s="215"/>
      <c r="F9941" s="216"/>
      <c r="G9941" s="216"/>
      <c r="H9941" s="466"/>
      <c r="I9941" s="467">
        <v>0</v>
      </c>
    </row>
    <row r="9942" spans="3:9" ht="15" customHeight="1">
      <c r="C9942" s="220" t="s">
        <v>89</v>
      </c>
      <c r="D9942" s="221" t="s">
        <v>90</v>
      </c>
      <c r="E9942" s="682"/>
      <c r="F9942" s="222"/>
      <c r="G9942" s="222"/>
      <c r="H9942" s="776"/>
      <c r="I9942" s="777">
        <f>I9941+I9939+I9933</f>
        <v>282267.02600000001</v>
      </c>
    </row>
    <row r="9943" spans="3:9" ht="15" customHeight="1">
      <c r="C9943" s="220" t="s">
        <v>91</v>
      </c>
      <c r="D9943" s="221" t="s">
        <v>977</v>
      </c>
      <c r="E9943" s="682"/>
      <c r="F9943" s="222"/>
      <c r="G9943" s="225"/>
      <c r="H9943" s="226">
        <f>$M$3</f>
        <v>0.1</v>
      </c>
      <c r="I9943" s="224">
        <f>I9942*H9943</f>
        <v>28226.702600000004</v>
      </c>
    </row>
    <row r="9944" spans="3:9" ht="15" customHeight="1">
      <c r="C9944" s="329" t="s">
        <v>93</v>
      </c>
      <c r="D9944" s="330" t="s">
        <v>94</v>
      </c>
      <c r="E9944" s="688"/>
      <c r="F9944" s="247"/>
      <c r="G9944" s="247"/>
      <c r="H9944" s="399"/>
      <c r="I9944" s="303">
        <f>SUM(I9942:I9943)</f>
        <v>310493.72860000003</v>
      </c>
    </row>
    <row r="9945" spans="3:9" ht="15" customHeight="1">
      <c r="C9945" s="942"/>
      <c r="D9945" s="581"/>
      <c r="E9945" s="581"/>
      <c r="F9945" s="581"/>
      <c r="G9945" s="581"/>
      <c r="H9945" s="581"/>
      <c r="I9945" s="582"/>
    </row>
    <row r="9946" spans="3:9" ht="15" customHeight="1">
      <c r="C9946" s="184" t="s">
        <v>2395</v>
      </c>
      <c r="D9946" s="1108" t="s">
        <v>2396</v>
      </c>
      <c r="E9946" s="1109"/>
      <c r="F9946" s="1109"/>
      <c r="G9946" s="1109"/>
      <c r="H9946" s="1143"/>
      <c r="I9946" s="518">
        <f>ROUNDDOWN(I9964,-2)</f>
        <v>310400</v>
      </c>
    </row>
    <row r="9947" spans="3:9" ht="15" customHeight="1">
      <c r="C9947" s="189" t="s">
        <v>65</v>
      </c>
      <c r="D9947" s="190" t="s">
        <v>66</v>
      </c>
      <c r="E9947" s="190"/>
      <c r="F9947" s="190" t="s">
        <v>669</v>
      </c>
      <c r="G9947" s="190" t="s">
        <v>67</v>
      </c>
      <c r="H9947" s="190" t="s">
        <v>670</v>
      </c>
      <c r="I9947" s="463" t="s">
        <v>671</v>
      </c>
    </row>
    <row r="9948" spans="3:9" ht="15" customHeight="1">
      <c r="C9948" s="193" t="s">
        <v>69</v>
      </c>
      <c r="D9948" s="194" t="s">
        <v>672</v>
      </c>
      <c r="E9948" s="194"/>
      <c r="F9948" s="717"/>
      <c r="G9948" s="717"/>
      <c r="H9948" s="717"/>
      <c r="I9948" s="591"/>
    </row>
    <row r="9949" spans="3:9" ht="15" customHeight="1">
      <c r="C9949" s="199">
        <v>1</v>
      </c>
      <c r="D9949" s="195" t="s">
        <v>8</v>
      </c>
      <c r="E9949" s="195"/>
      <c r="F9949" s="200" t="s">
        <v>10</v>
      </c>
      <c r="G9949" s="326">
        <v>1</v>
      </c>
      <c r="H9949" s="62">
        <v>176000</v>
      </c>
      <c r="I9949" s="203">
        <f t="shared" ref="I9949:I9952" si="239">G9949*H9949</f>
        <v>176000</v>
      </c>
    </row>
    <row r="9950" spans="3:9" ht="15" customHeight="1">
      <c r="C9950" s="199">
        <v>2</v>
      </c>
      <c r="D9950" s="195" t="s">
        <v>106</v>
      </c>
      <c r="E9950" s="195"/>
      <c r="F9950" s="200" t="s">
        <v>10</v>
      </c>
      <c r="G9950" s="326">
        <v>0.5</v>
      </c>
      <c r="H9950" s="62">
        <v>186000</v>
      </c>
      <c r="I9950" s="203">
        <f t="shared" si="239"/>
        <v>93000</v>
      </c>
    </row>
    <row r="9951" spans="3:9" ht="15" customHeight="1">
      <c r="C9951" s="199">
        <v>3</v>
      </c>
      <c r="D9951" s="195" t="s">
        <v>119</v>
      </c>
      <c r="E9951" s="195"/>
      <c r="F9951" s="200" t="s">
        <v>10</v>
      </c>
      <c r="G9951" s="326">
        <v>0.05</v>
      </c>
      <c r="H9951" s="62">
        <v>196000</v>
      </c>
      <c r="I9951" s="203">
        <f t="shared" si="239"/>
        <v>9800</v>
      </c>
    </row>
    <row r="9952" spans="3:9" ht="15" customHeight="1">
      <c r="C9952" s="199">
        <v>4</v>
      </c>
      <c r="D9952" s="195" t="s">
        <v>31</v>
      </c>
      <c r="E9952" s="195"/>
      <c r="F9952" s="200" t="s">
        <v>10</v>
      </c>
      <c r="G9952" s="618">
        <v>1.67E-2</v>
      </c>
      <c r="H9952" s="62">
        <v>206000</v>
      </c>
      <c r="I9952" s="203">
        <f t="shared" si="239"/>
        <v>3440.2</v>
      </c>
    </row>
    <row r="9953" spans="3:9" ht="15" customHeight="1">
      <c r="C9953" s="204" t="s">
        <v>708</v>
      </c>
      <c r="D9953" s="215"/>
      <c r="E9953" s="215"/>
      <c r="F9953" s="216"/>
      <c r="G9953" s="653"/>
      <c r="H9953" s="654"/>
      <c r="I9953" s="208">
        <f>SUM(I9949:I9952)</f>
        <v>282240.2</v>
      </c>
    </row>
    <row r="9954" spans="3:9" ht="15" customHeight="1">
      <c r="C9954" s="193" t="s">
        <v>72</v>
      </c>
      <c r="D9954" s="194" t="s">
        <v>73</v>
      </c>
      <c r="E9954" s="194"/>
      <c r="F9954" s="196"/>
      <c r="G9954" s="196"/>
      <c r="H9954" s="196"/>
      <c r="I9954" s="464"/>
    </row>
    <row r="9955" spans="3:9" ht="15" customHeight="1">
      <c r="C9955" s="700" t="s">
        <v>674</v>
      </c>
      <c r="D9955" s="213" t="s">
        <v>2386</v>
      </c>
      <c r="E9955" s="213"/>
      <c r="F9955" s="200" t="s">
        <v>193</v>
      </c>
      <c r="G9955" s="618">
        <v>6.5629999999999997</v>
      </c>
      <c r="H9955" s="202">
        <v>1</v>
      </c>
      <c r="I9955" s="203">
        <f t="shared" ref="I9955:I9958" si="240">G9955*H9955</f>
        <v>6.5629999999999997</v>
      </c>
    </row>
    <row r="9956" spans="3:9" ht="15" customHeight="1">
      <c r="C9956" s="700" t="s">
        <v>676</v>
      </c>
      <c r="D9956" s="195" t="s">
        <v>1382</v>
      </c>
      <c r="E9956" s="195"/>
      <c r="F9956" s="200" t="s">
        <v>120</v>
      </c>
      <c r="G9956" s="326">
        <v>13.632</v>
      </c>
      <c r="H9956" s="202">
        <v>1</v>
      </c>
      <c r="I9956" s="203">
        <f t="shared" si="240"/>
        <v>13.632</v>
      </c>
    </row>
    <row r="9957" spans="3:9" ht="15" customHeight="1">
      <c r="C9957" s="700" t="s">
        <v>679</v>
      </c>
      <c r="D9957" s="195" t="s">
        <v>267</v>
      </c>
      <c r="E9957" s="195"/>
      <c r="F9957" s="200" t="s">
        <v>120</v>
      </c>
      <c r="G9957" s="326">
        <v>1.5</v>
      </c>
      <c r="H9957" s="202">
        <v>1</v>
      </c>
      <c r="I9957" s="203">
        <f t="shared" si="240"/>
        <v>1.5</v>
      </c>
    </row>
    <row r="9958" spans="3:9" ht="15" customHeight="1">
      <c r="C9958" s="700" t="s">
        <v>680</v>
      </c>
      <c r="D9958" s="213" t="s">
        <v>1405</v>
      </c>
      <c r="E9958" s="213"/>
      <c r="F9958" s="200" t="s">
        <v>79</v>
      </c>
      <c r="G9958" s="326">
        <v>2.7E-2</v>
      </c>
      <c r="H9958" s="202">
        <v>1</v>
      </c>
      <c r="I9958" s="203">
        <f t="shared" si="240"/>
        <v>2.7E-2</v>
      </c>
    </row>
    <row r="9959" spans="3:9" ht="15" customHeight="1">
      <c r="C9959" s="204" t="s">
        <v>85</v>
      </c>
      <c r="D9959" s="215"/>
      <c r="E9959" s="215"/>
      <c r="F9959" s="216"/>
      <c r="G9959" s="216"/>
      <c r="H9959" s="466"/>
      <c r="I9959" s="208">
        <f>SUM(I9955:I9958)</f>
        <v>21.722000000000001</v>
      </c>
    </row>
    <row r="9960" spans="3:9" ht="15" customHeight="1">
      <c r="C9960" s="193" t="s">
        <v>86</v>
      </c>
      <c r="D9960" s="194" t="s">
        <v>87</v>
      </c>
      <c r="E9960" s="194"/>
      <c r="F9960" s="196"/>
      <c r="G9960" s="196"/>
      <c r="H9960" s="196"/>
      <c r="I9960" s="464"/>
    </row>
    <row r="9961" spans="3:9" ht="15" customHeight="1">
      <c r="C9961" s="204" t="s">
        <v>88</v>
      </c>
      <c r="D9961" s="215"/>
      <c r="E9961" s="215"/>
      <c r="F9961" s="216"/>
      <c r="G9961" s="216"/>
      <c r="H9961" s="466"/>
      <c r="I9961" s="467">
        <v>0</v>
      </c>
    </row>
    <row r="9962" spans="3:9" ht="15" customHeight="1">
      <c r="C9962" s="220" t="s">
        <v>89</v>
      </c>
      <c r="D9962" s="221" t="s">
        <v>90</v>
      </c>
      <c r="E9962" s="682"/>
      <c r="F9962" s="222"/>
      <c r="G9962" s="222"/>
      <c r="H9962" s="776"/>
      <c r="I9962" s="777">
        <f>I9961+I9959+I9953</f>
        <v>282261.92200000002</v>
      </c>
    </row>
    <row r="9963" spans="3:9" ht="15" customHeight="1">
      <c r="C9963" s="220" t="s">
        <v>91</v>
      </c>
      <c r="D9963" s="221" t="s">
        <v>977</v>
      </c>
      <c r="E9963" s="682"/>
      <c r="F9963" s="222"/>
      <c r="G9963" s="225"/>
      <c r="H9963" s="226">
        <f>$M$3</f>
        <v>0.1</v>
      </c>
      <c r="I9963" s="224">
        <f>I9962*H9963</f>
        <v>28226.192200000005</v>
      </c>
    </row>
    <row r="9964" spans="3:9" ht="15" customHeight="1">
      <c r="C9964" s="329" t="s">
        <v>93</v>
      </c>
      <c r="D9964" s="330" t="s">
        <v>94</v>
      </c>
      <c r="E9964" s="688"/>
      <c r="F9964" s="247"/>
      <c r="G9964" s="247"/>
      <c r="H9964" s="399"/>
      <c r="I9964" s="303">
        <f>SUM(I9962:I9963)</f>
        <v>310488.11420000001</v>
      </c>
    </row>
    <row r="9965" spans="3:9" ht="15" customHeight="1">
      <c r="C9965" s="553"/>
      <c r="D9965" s="580"/>
      <c r="E9965" s="580"/>
      <c r="F9965" s="581"/>
      <c r="G9965" s="581"/>
      <c r="H9965" s="581"/>
      <c r="I9965" s="582"/>
    </row>
    <row r="9966" spans="3:9" ht="15" customHeight="1">
      <c r="C9966" s="184" t="s">
        <v>2397</v>
      </c>
      <c r="D9966" s="1108" t="s">
        <v>2398</v>
      </c>
      <c r="E9966" s="1109"/>
      <c r="F9966" s="1109"/>
      <c r="G9966" s="1109"/>
      <c r="H9966" s="1143"/>
      <c r="I9966" s="518">
        <f>ROUNDDOWN(I9984,-2)</f>
        <v>164200</v>
      </c>
    </row>
    <row r="9967" spans="3:9" ht="15" customHeight="1">
      <c r="C9967" s="189" t="s">
        <v>65</v>
      </c>
      <c r="D9967" s="190" t="s">
        <v>66</v>
      </c>
      <c r="E9967" s="190"/>
      <c r="F9967" s="190" t="s">
        <v>669</v>
      </c>
      <c r="G9967" s="190" t="s">
        <v>67</v>
      </c>
      <c r="H9967" s="190" t="s">
        <v>670</v>
      </c>
      <c r="I9967" s="463" t="s">
        <v>671</v>
      </c>
    </row>
    <row r="9968" spans="3:9" ht="15" customHeight="1">
      <c r="C9968" s="193" t="s">
        <v>69</v>
      </c>
      <c r="D9968" s="194" t="s">
        <v>672</v>
      </c>
      <c r="E9968" s="194"/>
      <c r="F9968" s="717"/>
      <c r="G9968" s="717"/>
      <c r="H9968" s="717"/>
      <c r="I9968" s="591"/>
    </row>
    <row r="9969" spans="3:9" ht="15" customHeight="1">
      <c r="C9969" s="199">
        <v>1</v>
      </c>
      <c r="D9969" s="195" t="s">
        <v>8</v>
      </c>
      <c r="E9969" s="195"/>
      <c r="F9969" s="200" t="s">
        <v>10</v>
      </c>
      <c r="G9969" s="201">
        <v>0.1333</v>
      </c>
      <c r="H9969" s="62">
        <v>176000</v>
      </c>
      <c r="I9969" s="203">
        <f t="shared" ref="I9969:I9972" si="241">G9969*H9969</f>
        <v>23460.799999999999</v>
      </c>
    </row>
    <row r="9970" spans="3:9" ht="15" customHeight="1">
      <c r="C9970" s="199">
        <v>2</v>
      </c>
      <c r="D9970" s="195" t="s">
        <v>106</v>
      </c>
      <c r="E9970" s="195"/>
      <c r="F9970" s="200" t="s">
        <v>10</v>
      </c>
      <c r="G9970" s="201">
        <v>0.66700000000000004</v>
      </c>
      <c r="H9970" s="62">
        <v>186000</v>
      </c>
      <c r="I9970" s="203">
        <f t="shared" si="241"/>
        <v>124062</v>
      </c>
    </row>
    <row r="9971" spans="3:9" ht="15" customHeight="1">
      <c r="C9971" s="199">
        <v>3</v>
      </c>
      <c r="D9971" s="195" t="s">
        <v>119</v>
      </c>
      <c r="E9971" s="195"/>
      <c r="F9971" s="200" t="s">
        <v>10</v>
      </c>
      <c r="G9971" s="201">
        <v>6.7000000000000002E-3</v>
      </c>
      <c r="H9971" s="62">
        <v>196000</v>
      </c>
      <c r="I9971" s="203">
        <f t="shared" si="241"/>
        <v>1313.2</v>
      </c>
    </row>
    <row r="9972" spans="3:9" ht="15" customHeight="1">
      <c r="C9972" s="199">
        <v>4</v>
      </c>
      <c r="D9972" s="195" t="s">
        <v>31</v>
      </c>
      <c r="E9972" s="195"/>
      <c r="F9972" s="200" t="s">
        <v>10</v>
      </c>
      <c r="G9972" s="201">
        <v>2.2000000000000001E-3</v>
      </c>
      <c r="H9972" s="62">
        <v>206000</v>
      </c>
      <c r="I9972" s="203">
        <f t="shared" si="241"/>
        <v>453.20000000000005</v>
      </c>
    </row>
    <row r="9973" spans="3:9" ht="15" customHeight="1">
      <c r="C9973" s="204" t="s">
        <v>708</v>
      </c>
      <c r="D9973" s="215"/>
      <c r="E9973" s="215"/>
      <c r="F9973" s="216"/>
      <c r="G9973" s="653"/>
      <c r="H9973" s="654"/>
      <c r="I9973" s="208">
        <f>SUM(I9969:I9972)</f>
        <v>149289.20000000001</v>
      </c>
    </row>
    <row r="9974" spans="3:9" ht="15" customHeight="1">
      <c r="C9974" s="193" t="s">
        <v>72</v>
      </c>
      <c r="D9974" s="194" t="s">
        <v>73</v>
      </c>
      <c r="E9974" s="194"/>
      <c r="F9974" s="196"/>
      <c r="G9974" s="196"/>
      <c r="H9974" s="196"/>
      <c r="I9974" s="464"/>
    </row>
    <row r="9975" spans="3:9" ht="15" customHeight="1">
      <c r="C9975" s="700" t="s">
        <v>674</v>
      </c>
      <c r="D9975" s="511" t="s">
        <v>2399</v>
      </c>
      <c r="E9975" s="213"/>
      <c r="F9975" s="200" t="s">
        <v>193</v>
      </c>
      <c r="G9975" s="618">
        <v>26.25</v>
      </c>
      <c r="H9975" s="202">
        <v>1</v>
      </c>
      <c r="I9975" s="203">
        <f t="shared" ref="I9975:I9978" si="242">G9975*H9975</f>
        <v>26.25</v>
      </c>
    </row>
    <row r="9976" spans="3:9" ht="15" customHeight="1">
      <c r="C9976" s="700" t="s">
        <v>676</v>
      </c>
      <c r="D9976" s="195" t="s">
        <v>1382</v>
      </c>
      <c r="E9976" s="195"/>
      <c r="F9976" s="200" t="s">
        <v>120</v>
      </c>
      <c r="G9976" s="326">
        <v>13.632</v>
      </c>
      <c r="H9976" s="202">
        <v>1</v>
      </c>
      <c r="I9976" s="203">
        <f t="shared" si="242"/>
        <v>13.632</v>
      </c>
    </row>
    <row r="9977" spans="3:9" ht="15" customHeight="1">
      <c r="C9977" s="700" t="s">
        <v>679</v>
      </c>
      <c r="D9977" s="195" t="s">
        <v>267</v>
      </c>
      <c r="E9977" s="195"/>
      <c r="F9977" s="200" t="s">
        <v>120</v>
      </c>
      <c r="G9977" s="326">
        <v>1.5</v>
      </c>
      <c r="H9977" s="202">
        <v>1</v>
      </c>
      <c r="I9977" s="203">
        <f t="shared" si="242"/>
        <v>1.5</v>
      </c>
    </row>
    <row r="9978" spans="3:9" ht="15" customHeight="1">
      <c r="C9978" s="700" t="s">
        <v>680</v>
      </c>
      <c r="D9978" s="213" t="s">
        <v>1405</v>
      </c>
      <c r="E9978" s="213"/>
      <c r="F9978" s="200" t="s">
        <v>79</v>
      </c>
      <c r="G9978" s="326">
        <v>2.7E-2</v>
      </c>
      <c r="H9978" s="202">
        <v>1</v>
      </c>
      <c r="I9978" s="203">
        <f t="shared" si="242"/>
        <v>2.7E-2</v>
      </c>
    </row>
    <row r="9979" spans="3:9" ht="15" customHeight="1">
      <c r="C9979" s="204" t="s">
        <v>85</v>
      </c>
      <c r="D9979" s="215"/>
      <c r="E9979" s="215"/>
      <c r="F9979" s="216"/>
      <c r="G9979" s="216"/>
      <c r="H9979" s="466"/>
      <c r="I9979" s="208">
        <f>SUM(I9975:I9978)</f>
        <v>41.408999999999999</v>
      </c>
    </row>
    <row r="9980" spans="3:9" ht="15" customHeight="1">
      <c r="C9980" s="193" t="s">
        <v>86</v>
      </c>
      <c r="D9980" s="194" t="s">
        <v>87</v>
      </c>
      <c r="E9980" s="194"/>
      <c r="F9980" s="196"/>
      <c r="G9980" s="196"/>
      <c r="H9980" s="196"/>
      <c r="I9980" s="464"/>
    </row>
    <row r="9981" spans="3:9" ht="15" customHeight="1">
      <c r="C9981" s="204" t="s">
        <v>88</v>
      </c>
      <c r="D9981" s="215"/>
      <c r="E9981" s="215"/>
      <c r="F9981" s="216"/>
      <c r="G9981" s="216"/>
      <c r="H9981" s="466"/>
      <c r="I9981" s="467">
        <v>0</v>
      </c>
    </row>
    <row r="9982" spans="3:9" ht="15" customHeight="1">
      <c r="C9982" s="220" t="s">
        <v>89</v>
      </c>
      <c r="D9982" s="221" t="s">
        <v>90</v>
      </c>
      <c r="E9982" s="682"/>
      <c r="F9982" s="222"/>
      <c r="G9982" s="222"/>
      <c r="H9982" s="776"/>
      <c r="I9982" s="777">
        <f>I9981+I9979+I9973</f>
        <v>149330.60900000003</v>
      </c>
    </row>
    <row r="9983" spans="3:9" ht="15" customHeight="1">
      <c r="C9983" s="220" t="s">
        <v>91</v>
      </c>
      <c r="D9983" s="221" t="s">
        <v>977</v>
      </c>
      <c r="E9983" s="682"/>
      <c r="F9983" s="222"/>
      <c r="G9983" s="225"/>
      <c r="H9983" s="226">
        <f>$M$3</f>
        <v>0.1</v>
      </c>
      <c r="I9983" s="224">
        <f>I9982*H9983</f>
        <v>14933.060900000004</v>
      </c>
    </row>
    <row r="9984" spans="3:9" ht="15" customHeight="1">
      <c r="C9984" s="329" t="s">
        <v>93</v>
      </c>
      <c r="D9984" s="330" t="s">
        <v>94</v>
      </c>
      <c r="E9984" s="688"/>
      <c r="F9984" s="247"/>
      <c r="G9984" s="247"/>
      <c r="H9984" s="399"/>
      <c r="I9984" s="303">
        <f>SUM(I9982:I9983)</f>
        <v>164263.66990000004</v>
      </c>
    </row>
    <row r="9985" spans="3:9" ht="15" customHeight="1">
      <c r="C9985" s="553"/>
      <c r="D9985" s="580"/>
      <c r="E9985" s="580"/>
      <c r="F9985" s="581"/>
      <c r="G9985" s="581"/>
      <c r="H9985" s="581"/>
      <c r="I9985" s="582"/>
    </row>
    <row r="9986" spans="3:9" ht="15" customHeight="1">
      <c r="C9986" s="730" t="s">
        <v>2400</v>
      </c>
      <c r="D9986" s="1108" t="s">
        <v>2401</v>
      </c>
      <c r="E9986" s="1109"/>
      <c r="F9986" s="1109"/>
      <c r="G9986" s="1109"/>
      <c r="H9986" s="1143"/>
      <c r="I9986" s="518">
        <f>ROUNDDOWN(I10004,-2)</f>
        <v>42800</v>
      </c>
    </row>
    <row r="9987" spans="3:9" ht="15" customHeight="1">
      <c r="C9987" s="189" t="s">
        <v>65</v>
      </c>
      <c r="D9987" s="190" t="s">
        <v>66</v>
      </c>
      <c r="E9987" s="190"/>
      <c r="F9987" s="190" t="s">
        <v>669</v>
      </c>
      <c r="G9987" s="190" t="s">
        <v>67</v>
      </c>
      <c r="H9987" s="190" t="s">
        <v>670</v>
      </c>
      <c r="I9987" s="463" t="s">
        <v>671</v>
      </c>
    </row>
    <row r="9988" spans="3:9" ht="15" customHeight="1">
      <c r="C9988" s="193" t="s">
        <v>69</v>
      </c>
      <c r="D9988" s="194" t="s">
        <v>672</v>
      </c>
      <c r="E9988" s="194"/>
      <c r="F9988" s="717"/>
      <c r="G9988" s="717"/>
      <c r="H9988" s="717"/>
      <c r="I9988" s="591"/>
    </row>
    <row r="9989" spans="3:9" ht="15" customHeight="1">
      <c r="C9989" s="199">
        <v>1</v>
      </c>
      <c r="D9989" s="195" t="s">
        <v>8</v>
      </c>
      <c r="E9989" s="195"/>
      <c r="F9989" s="200" t="s">
        <v>10</v>
      </c>
      <c r="G9989" s="201">
        <v>0.13789999999999999</v>
      </c>
      <c r="H9989" s="62">
        <v>176000</v>
      </c>
      <c r="I9989" s="203">
        <f t="shared" ref="I9989:I9992" si="243">G9989*H9989</f>
        <v>24270.399999999998</v>
      </c>
    </row>
    <row r="9990" spans="3:9" ht="15" customHeight="1">
      <c r="C9990" s="199">
        <v>2</v>
      </c>
      <c r="D9990" s="195" t="s">
        <v>106</v>
      </c>
      <c r="E9990" s="195"/>
      <c r="F9990" s="200" t="s">
        <v>10</v>
      </c>
      <c r="G9990" s="201">
        <v>6.9000000000000006E-2</v>
      </c>
      <c r="H9990" s="62">
        <v>186000</v>
      </c>
      <c r="I9990" s="203">
        <f t="shared" si="243"/>
        <v>12834.000000000002</v>
      </c>
    </row>
    <row r="9991" spans="3:9" ht="15" customHeight="1">
      <c r="C9991" s="199">
        <v>3</v>
      </c>
      <c r="D9991" s="195" t="s">
        <v>119</v>
      </c>
      <c r="E9991" s="195"/>
      <c r="F9991" s="200" t="s">
        <v>10</v>
      </c>
      <c r="G9991" s="201">
        <v>6.8999999999999999E-3</v>
      </c>
      <c r="H9991" s="62">
        <v>196000</v>
      </c>
      <c r="I9991" s="203">
        <f t="shared" si="243"/>
        <v>1352.3999999999999</v>
      </c>
    </row>
    <row r="9992" spans="3:9" ht="15" customHeight="1">
      <c r="C9992" s="199">
        <v>4</v>
      </c>
      <c r="D9992" s="195" t="s">
        <v>31</v>
      </c>
      <c r="E9992" s="195"/>
      <c r="F9992" s="200" t="s">
        <v>10</v>
      </c>
      <c r="G9992" s="201">
        <v>2.3E-3</v>
      </c>
      <c r="H9992" s="62">
        <v>206000</v>
      </c>
      <c r="I9992" s="203">
        <f t="shared" si="243"/>
        <v>473.8</v>
      </c>
    </row>
    <row r="9993" spans="3:9" ht="15" customHeight="1">
      <c r="C9993" s="204" t="s">
        <v>708</v>
      </c>
      <c r="D9993" s="215"/>
      <c r="E9993" s="215"/>
      <c r="F9993" s="216"/>
      <c r="G9993" s="653"/>
      <c r="H9993" s="654"/>
      <c r="I9993" s="208">
        <f>SUM(I9989:I9992)</f>
        <v>38930.600000000006</v>
      </c>
    </row>
    <row r="9994" spans="3:9" ht="15" customHeight="1">
      <c r="C9994" s="193" t="s">
        <v>72</v>
      </c>
      <c r="D9994" s="194" t="s">
        <v>73</v>
      </c>
      <c r="E9994" s="194"/>
      <c r="F9994" s="196"/>
      <c r="G9994" s="196"/>
      <c r="H9994" s="196"/>
      <c r="I9994" s="464"/>
    </row>
    <row r="9995" spans="3:9" ht="15" customHeight="1">
      <c r="C9995" s="700" t="s">
        <v>674</v>
      </c>
      <c r="D9995" s="511" t="s">
        <v>2402</v>
      </c>
      <c r="E9995" s="213"/>
      <c r="F9995" s="200" t="s">
        <v>193</v>
      </c>
      <c r="G9995" s="326">
        <v>16.8</v>
      </c>
      <c r="H9995" s="202">
        <v>1</v>
      </c>
      <c r="I9995" s="203">
        <f t="shared" ref="I9995:I9998" si="244">G9995*H9995</f>
        <v>16.8</v>
      </c>
    </row>
    <row r="9996" spans="3:9" ht="15" customHeight="1">
      <c r="C9996" s="700" t="s">
        <v>676</v>
      </c>
      <c r="D9996" s="195" t="s">
        <v>1382</v>
      </c>
      <c r="E9996" s="195"/>
      <c r="F9996" s="200" t="s">
        <v>120</v>
      </c>
      <c r="G9996" s="326">
        <v>13.632</v>
      </c>
      <c r="H9996" s="202">
        <v>1</v>
      </c>
      <c r="I9996" s="203">
        <f t="shared" si="244"/>
        <v>13.632</v>
      </c>
    </row>
    <row r="9997" spans="3:9" ht="15" customHeight="1">
      <c r="C9997" s="700" t="s">
        <v>679</v>
      </c>
      <c r="D9997" s="195" t="s">
        <v>267</v>
      </c>
      <c r="E9997" s="195"/>
      <c r="F9997" s="200" t="s">
        <v>120</v>
      </c>
      <c r="G9997" s="326">
        <v>1.5</v>
      </c>
      <c r="H9997" s="202">
        <v>1</v>
      </c>
      <c r="I9997" s="203">
        <f t="shared" si="244"/>
        <v>1.5</v>
      </c>
    </row>
    <row r="9998" spans="3:9" ht="15" customHeight="1">
      <c r="C9998" s="700" t="s">
        <v>680</v>
      </c>
      <c r="D9998" s="213" t="s">
        <v>1405</v>
      </c>
      <c r="E9998" s="213"/>
      <c r="F9998" s="200" t="s">
        <v>79</v>
      </c>
      <c r="G9998" s="326">
        <v>2.7E-2</v>
      </c>
      <c r="H9998" s="202">
        <v>1</v>
      </c>
      <c r="I9998" s="203">
        <f t="shared" si="244"/>
        <v>2.7E-2</v>
      </c>
    </row>
    <row r="9999" spans="3:9" ht="15" customHeight="1">
      <c r="C9999" s="204" t="s">
        <v>85</v>
      </c>
      <c r="D9999" s="215"/>
      <c r="E9999" s="215"/>
      <c r="F9999" s="216"/>
      <c r="G9999" s="216"/>
      <c r="H9999" s="466"/>
      <c r="I9999" s="208">
        <f>SUM(I9995:I9998)</f>
        <v>31.959000000000003</v>
      </c>
    </row>
    <row r="10000" spans="3:9" ht="15" customHeight="1">
      <c r="C10000" s="193" t="s">
        <v>86</v>
      </c>
      <c r="D10000" s="194" t="s">
        <v>87</v>
      </c>
      <c r="E10000" s="194"/>
      <c r="F10000" s="196"/>
      <c r="G10000" s="196"/>
      <c r="H10000" s="196"/>
      <c r="I10000" s="464"/>
    </row>
    <row r="10001" spans="3:9" ht="15" customHeight="1">
      <c r="C10001" s="204" t="s">
        <v>88</v>
      </c>
      <c r="D10001" s="215"/>
      <c r="E10001" s="215"/>
      <c r="F10001" s="216"/>
      <c r="G10001" s="216"/>
      <c r="H10001" s="466"/>
      <c r="I10001" s="467">
        <v>0</v>
      </c>
    </row>
    <row r="10002" spans="3:9" ht="15" customHeight="1">
      <c r="C10002" s="220" t="s">
        <v>89</v>
      </c>
      <c r="D10002" s="221" t="s">
        <v>90</v>
      </c>
      <c r="E10002" s="682"/>
      <c r="F10002" s="222"/>
      <c r="G10002" s="222"/>
      <c r="H10002" s="776"/>
      <c r="I10002" s="777">
        <f>I10001+I9999+I9993</f>
        <v>38962.559000000008</v>
      </c>
    </row>
    <row r="10003" spans="3:9" ht="15" customHeight="1">
      <c r="C10003" s="220" t="s">
        <v>91</v>
      </c>
      <c r="D10003" s="221" t="s">
        <v>977</v>
      </c>
      <c r="E10003" s="682"/>
      <c r="F10003" s="222"/>
      <c r="G10003" s="225"/>
      <c r="H10003" s="226">
        <f>$M$3</f>
        <v>0.1</v>
      </c>
      <c r="I10003" s="224">
        <f>I10002*H10003</f>
        <v>3896.255900000001</v>
      </c>
    </row>
    <row r="10004" spans="3:9" ht="15" customHeight="1">
      <c r="C10004" s="329" t="s">
        <v>93</v>
      </c>
      <c r="D10004" s="330" t="s">
        <v>94</v>
      </c>
      <c r="E10004" s="688"/>
      <c r="F10004" s="247"/>
      <c r="G10004" s="247"/>
      <c r="H10004" s="399"/>
      <c r="I10004" s="303">
        <f>SUM(I10002:I10003)</f>
        <v>42858.814900000012</v>
      </c>
    </row>
    <row r="10005" spans="3:9" ht="15" customHeight="1">
      <c r="C10005" s="519"/>
      <c r="D10005" s="580"/>
      <c r="E10005" s="580"/>
      <c r="F10005" s="581"/>
      <c r="G10005" s="581"/>
      <c r="H10005" s="581"/>
      <c r="I10005" s="582"/>
    </row>
    <row r="10006" spans="3:9" ht="15" customHeight="1">
      <c r="C10006" s="184" t="s">
        <v>2403</v>
      </c>
      <c r="D10006" s="1108" t="s">
        <v>2404</v>
      </c>
      <c r="E10006" s="1109"/>
      <c r="F10006" s="1109"/>
      <c r="G10006" s="1109"/>
      <c r="H10006" s="1143"/>
      <c r="I10006" s="518">
        <f>ROUNDDOWN(I10024,-2)</f>
        <v>44300</v>
      </c>
    </row>
    <row r="10007" spans="3:9" ht="15" customHeight="1">
      <c r="C10007" s="189" t="s">
        <v>65</v>
      </c>
      <c r="D10007" s="190" t="s">
        <v>66</v>
      </c>
      <c r="E10007" s="190"/>
      <c r="F10007" s="190" t="s">
        <v>669</v>
      </c>
      <c r="G10007" s="190" t="s">
        <v>67</v>
      </c>
      <c r="H10007" s="190" t="s">
        <v>670</v>
      </c>
      <c r="I10007" s="463" t="s">
        <v>671</v>
      </c>
    </row>
    <row r="10008" spans="3:9" ht="15" customHeight="1">
      <c r="C10008" s="193" t="s">
        <v>69</v>
      </c>
      <c r="D10008" s="194" t="s">
        <v>672</v>
      </c>
      <c r="E10008" s="194"/>
      <c r="F10008" s="717"/>
      <c r="G10008" s="717"/>
      <c r="H10008" s="717"/>
      <c r="I10008" s="591"/>
    </row>
    <row r="10009" spans="3:9" ht="15" customHeight="1">
      <c r="C10009" s="199">
        <v>1</v>
      </c>
      <c r="D10009" s="195" t="s">
        <v>8</v>
      </c>
      <c r="E10009" s="195"/>
      <c r="F10009" s="200" t="s">
        <v>10</v>
      </c>
      <c r="G10009" s="201">
        <v>0.1429</v>
      </c>
      <c r="H10009" s="62">
        <v>176000</v>
      </c>
      <c r="I10009" s="203">
        <f t="shared" ref="I10009:I10012" si="245">G10009*H10009</f>
        <v>25150.400000000001</v>
      </c>
    </row>
    <row r="10010" spans="3:9" ht="15" customHeight="1">
      <c r="C10010" s="199">
        <v>2</v>
      </c>
      <c r="D10010" s="195" t="s">
        <v>106</v>
      </c>
      <c r="E10010" s="195"/>
      <c r="F10010" s="200" t="s">
        <v>10</v>
      </c>
      <c r="G10010" s="201">
        <v>7.1400000000000005E-2</v>
      </c>
      <c r="H10010" s="62">
        <v>186000</v>
      </c>
      <c r="I10010" s="203">
        <f t="shared" si="245"/>
        <v>13280.400000000001</v>
      </c>
    </row>
    <row r="10011" spans="3:9" ht="15" customHeight="1">
      <c r="C10011" s="199">
        <v>3</v>
      </c>
      <c r="D10011" s="195" t="s">
        <v>119</v>
      </c>
      <c r="E10011" s="195"/>
      <c r="F10011" s="200" t="s">
        <v>10</v>
      </c>
      <c r="G10011" s="201">
        <v>7.1000000000000004E-3</v>
      </c>
      <c r="H10011" s="62">
        <v>196000</v>
      </c>
      <c r="I10011" s="203">
        <f t="shared" si="245"/>
        <v>1391.6000000000001</v>
      </c>
    </row>
    <row r="10012" spans="3:9" ht="15" customHeight="1">
      <c r="C10012" s="199">
        <v>4</v>
      </c>
      <c r="D10012" s="195" t="s">
        <v>31</v>
      </c>
      <c r="E10012" s="195"/>
      <c r="F10012" s="200" t="s">
        <v>10</v>
      </c>
      <c r="G10012" s="201">
        <v>2.3999999999999998E-3</v>
      </c>
      <c r="H10012" s="62">
        <v>206000</v>
      </c>
      <c r="I10012" s="203">
        <f t="shared" si="245"/>
        <v>494.4</v>
      </c>
    </row>
    <row r="10013" spans="3:9" ht="15" customHeight="1">
      <c r="C10013" s="204" t="s">
        <v>708</v>
      </c>
      <c r="D10013" s="215"/>
      <c r="E10013" s="215"/>
      <c r="F10013" s="216"/>
      <c r="G10013" s="653"/>
      <c r="H10013" s="654"/>
      <c r="I10013" s="208">
        <f>SUM(I10009:I10012)</f>
        <v>40316.800000000003</v>
      </c>
    </row>
    <row r="10014" spans="3:9" ht="15" customHeight="1">
      <c r="C10014" s="193" t="s">
        <v>72</v>
      </c>
      <c r="D10014" s="194" t="s">
        <v>73</v>
      </c>
      <c r="E10014" s="194"/>
      <c r="F10014" s="196"/>
      <c r="G10014" s="196"/>
      <c r="H10014" s="196"/>
      <c r="I10014" s="464"/>
    </row>
    <row r="10015" spans="3:9" ht="15" customHeight="1">
      <c r="C10015" s="700" t="s">
        <v>674</v>
      </c>
      <c r="D10015" s="511" t="s">
        <v>2405</v>
      </c>
      <c r="E10015" s="213"/>
      <c r="F10015" s="200" t="s">
        <v>193</v>
      </c>
      <c r="G10015" s="326">
        <v>10.5</v>
      </c>
      <c r="H10015" s="202">
        <v>1</v>
      </c>
      <c r="I10015" s="203">
        <f t="shared" ref="I10015:I10018" si="246">G10015*H10015</f>
        <v>10.5</v>
      </c>
    </row>
    <row r="10016" spans="3:9" ht="15" customHeight="1">
      <c r="C10016" s="700" t="s">
        <v>676</v>
      </c>
      <c r="D10016" s="195" t="s">
        <v>1382</v>
      </c>
      <c r="E10016" s="195"/>
      <c r="F10016" s="200" t="s">
        <v>120</v>
      </c>
      <c r="G10016" s="326">
        <v>13.632</v>
      </c>
      <c r="H10016" s="202">
        <v>1</v>
      </c>
      <c r="I10016" s="203">
        <f t="shared" si="246"/>
        <v>13.632</v>
      </c>
    </row>
    <row r="10017" spans="3:9" ht="15" customHeight="1">
      <c r="C10017" s="700" t="s">
        <v>679</v>
      </c>
      <c r="D10017" s="195" t="s">
        <v>267</v>
      </c>
      <c r="E10017" s="195"/>
      <c r="F10017" s="200" t="s">
        <v>120</v>
      </c>
      <c r="G10017" s="326">
        <v>1.5</v>
      </c>
      <c r="H10017" s="202">
        <v>1</v>
      </c>
      <c r="I10017" s="203">
        <f t="shared" si="246"/>
        <v>1.5</v>
      </c>
    </row>
    <row r="10018" spans="3:9" ht="15" customHeight="1">
      <c r="C10018" s="700" t="s">
        <v>680</v>
      </c>
      <c r="D10018" s="213" t="s">
        <v>1405</v>
      </c>
      <c r="E10018" s="213"/>
      <c r="F10018" s="200" t="s">
        <v>79</v>
      </c>
      <c r="G10018" s="326">
        <v>2.7E-2</v>
      </c>
      <c r="H10018" s="202">
        <v>1</v>
      </c>
      <c r="I10018" s="203">
        <f t="shared" si="246"/>
        <v>2.7E-2</v>
      </c>
    </row>
    <row r="10019" spans="3:9" ht="15" customHeight="1">
      <c r="C10019" s="204" t="s">
        <v>85</v>
      </c>
      <c r="D10019" s="215"/>
      <c r="E10019" s="215"/>
      <c r="F10019" s="216"/>
      <c r="G10019" s="216"/>
      <c r="H10019" s="466"/>
      <c r="I10019" s="208">
        <f>SUM(I10015:I10018)</f>
        <v>25.658999999999999</v>
      </c>
    </row>
    <row r="10020" spans="3:9" ht="15" customHeight="1">
      <c r="C10020" s="193" t="s">
        <v>86</v>
      </c>
      <c r="D10020" s="194" t="s">
        <v>87</v>
      </c>
      <c r="E10020" s="194"/>
      <c r="F10020" s="196"/>
      <c r="G10020" s="196"/>
      <c r="H10020" s="196"/>
      <c r="I10020" s="464"/>
    </row>
    <row r="10021" spans="3:9" ht="15" customHeight="1">
      <c r="C10021" s="204" t="s">
        <v>88</v>
      </c>
      <c r="D10021" s="215"/>
      <c r="E10021" s="215"/>
      <c r="F10021" s="216"/>
      <c r="G10021" s="216"/>
      <c r="H10021" s="466"/>
      <c r="I10021" s="467">
        <v>0</v>
      </c>
    </row>
    <row r="10022" spans="3:9" ht="15" customHeight="1">
      <c r="C10022" s="220" t="s">
        <v>89</v>
      </c>
      <c r="D10022" s="221" t="s">
        <v>90</v>
      </c>
      <c r="E10022" s="682"/>
      <c r="F10022" s="222"/>
      <c r="G10022" s="222"/>
      <c r="H10022" s="776"/>
      <c r="I10022" s="777">
        <f>I10021+I10019+I10013</f>
        <v>40342.459000000003</v>
      </c>
    </row>
    <row r="10023" spans="3:9" ht="15" customHeight="1">
      <c r="C10023" s="220" t="s">
        <v>91</v>
      </c>
      <c r="D10023" s="221" t="s">
        <v>977</v>
      </c>
      <c r="E10023" s="682"/>
      <c r="F10023" s="222"/>
      <c r="G10023" s="225"/>
      <c r="H10023" s="226">
        <f>$M$3</f>
        <v>0.1</v>
      </c>
      <c r="I10023" s="224">
        <f>I10022*H10023</f>
        <v>4034.2459000000003</v>
      </c>
    </row>
    <row r="10024" spans="3:9" ht="15" customHeight="1">
      <c r="C10024" s="329" t="s">
        <v>93</v>
      </c>
      <c r="D10024" s="330" t="s">
        <v>94</v>
      </c>
      <c r="E10024" s="688"/>
      <c r="F10024" s="247"/>
      <c r="G10024" s="247"/>
      <c r="H10024" s="399"/>
      <c r="I10024" s="303">
        <f>SUM(I10022:I10023)</f>
        <v>44376.704900000004</v>
      </c>
    </row>
    <row r="10025" spans="3:9" ht="15" customHeight="1">
      <c r="C10025" s="553"/>
      <c r="D10025" s="580"/>
      <c r="E10025" s="580"/>
      <c r="F10025" s="581"/>
      <c r="G10025" s="581"/>
      <c r="H10025" s="581"/>
      <c r="I10025" s="582"/>
    </row>
    <row r="10026" spans="3:9" ht="15" customHeight="1">
      <c r="C10026" s="184" t="s">
        <v>2406</v>
      </c>
      <c r="D10026" s="1108" t="s">
        <v>2407</v>
      </c>
      <c r="E10026" s="1109"/>
      <c r="F10026" s="1109"/>
      <c r="G10026" s="1109"/>
      <c r="H10026" s="1143"/>
      <c r="I10026" s="518">
        <f>ROUNDDOWN(I10044,-2)</f>
        <v>44300</v>
      </c>
    </row>
    <row r="10027" spans="3:9" ht="15" customHeight="1">
      <c r="C10027" s="189" t="s">
        <v>65</v>
      </c>
      <c r="D10027" s="190" t="s">
        <v>66</v>
      </c>
      <c r="E10027" s="190"/>
      <c r="F10027" s="190" t="s">
        <v>669</v>
      </c>
      <c r="G10027" s="190" t="s">
        <v>67</v>
      </c>
      <c r="H10027" s="190" t="s">
        <v>670</v>
      </c>
      <c r="I10027" s="463" t="s">
        <v>671</v>
      </c>
    </row>
    <row r="10028" spans="3:9" ht="15" customHeight="1">
      <c r="C10028" s="193" t="s">
        <v>69</v>
      </c>
      <c r="D10028" s="194" t="s">
        <v>672</v>
      </c>
      <c r="E10028" s="194"/>
      <c r="F10028" s="717"/>
      <c r="G10028" s="717"/>
      <c r="H10028" s="717"/>
      <c r="I10028" s="591"/>
    </row>
    <row r="10029" spans="3:9" ht="15" customHeight="1">
      <c r="C10029" s="199">
        <v>1</v>
      </c>
      <c r="D10029" s="195" t="s">
        <v>8</v>
      </c>
      <c r="E10029" s="195"/>
      <c r="F10029" s="200" t="s">
        <v>10</v>
      </c>
      <c r="G10029" s="201">
        <v>0.1429</v>
      </c>
      <c r="H10029" s="62">
        <v>176000</v>
      </c>
      <c r="I10029" s="203">
        <f t="shared" ref="I10029:I10032" si="247">G10029*H10029</f>
        <v>25150.400000000001</v>
      </c>
    </row>
    <row r="10030" spans="3:9" ht="15" customHeight="1">
      <c r="C10030" s="199">
        <v>2</v>
      </c>
      <c r="D10030" s="195" t="s">
        <v>106</v>
      </c>
      <c r="E10030" s="195"/>
      <c r="F10030" s="200" t="s">
        <v>10</v>
      </c>
      <c r="G10030" s="201">
        <v>7.1400000000000005E-2</v>
      </c>
      <c r="H10030" s="62">
        <v>186000</v>
      </c>
      <c r="I10030" s="203">
        <f t="shared" si="247"/>
        <v>13280.400000000001</v>
      </c>
    </row>
    <row r="10031" spans="3:9" ht="15" customHeight="1">
      <c r="C10031" s="199">
        <v>3</v>
      </c>
      <c r="D10031" s="195" t="s">
        <v>119</v>
      </c>
      <c r="E10031" s="195"/>
      <c r="F10031" s="200" t="s">
        <v>10</v>
      </c>
      <c r="G10031" s="201">
        <v>7.1000000000000004E-3</v>
      </c>
      <c r="H10031" s="62">
        <v>196000</v>
      </c>
      <c r="I10031" s="203">
        <f t="shared" si="247"/>
        <v>1391.6000000000001</v>
      </c>
    </row>
    <row r="10032" spans="3:9" ht="15" customHeight="1">
      <c r="C10032" s="199">
        <v>4</v>
      </c>
      <c r="D10032" s="195" t="s">
        <v>31</v>
      </c>
      <c r="E10032" s="195"/>
      <c r="F10032" s="200" t="s">
        <v>10</v>
      </c>
      <c r="G10032" s="201">
        <v>2.3999999999999998E-3</v>
      </c>
      <c r="H10032" s="62">
        <v>206000</v>
      </c>
      <c r="I10032" s="203">
        <f t="shared" si="247"/>
        <v>494.4</v>
      </c>
    </row>
    <row r="10033" spans="3:9" ht="15" customHeight="1">
      <c r="C10033" s="204" t="s">
        <v>708</v>
      </c>
      <c r="D10033" s="215"/>
      <c r="E10033" s="215"/>
      <c r="F10033" s="216"/>
      <c r="G10033" s="653"/>
      <c r="H10033" s="654"/>
      <c r="I10033" s="208">
        <f>SUM(I10029:I10032)</f>
        <v>40316.800000000003</v>
      </c>
    </row>
    <row r="10034" spans="3:9" ht="15" customHeight="1">
      <c r="C10034" s="193" t="s">
        <v>72</v>
      </c>
      <c r="D10034" s="194" t="s">
        <v>73</v>
      </c>
      <c r="E10034" s="194"/>
      <c r="F10034" s="196"/>
      <c r="G10034" s="196"/>
      <c r="H10034" s="196"/>
      <c r="I10034" s="464"/>
    </row>
    <row r="10035" spans="3:9" ht="15" customHeight="1">
      <c r="C10035" s="700" t="s">
        <v>674</v>
      </c>
      <c r="D10035" s="511" t="s">
        <v>2408</v>
      </c>
      <c r="E10035" s="213"/>
      <c r="F10035" s="200" t="s">
        <v>193</v>
      </c>
      <c r="G10035" s="326">
        <v>11.667</v>
      </c>
      <c r="H10035" s="202">
        <v>1</v>
      </c>
      <c r="I10035" s="203">
        <f t="shared" ref="I10035:I10038" si="248">G10035*H10035</f>
        <v>11.667</v>
      </c>
    </row>
    <row r="10036" spans="3:9" ht="15" customHeight="1">
      <c r="C10036" s="700" t="s">
        <v>676</v>
      </c>
      <c r="D10036" s="195" t="s">
        <v>1382</v>
      </c>
      <c r="E10036" s="195"/>
      <c r="F10036" s="200" t="s">
        <v>120</v>
      </c>
      <c r="G10036" s="326">
        <v>13.632</v>
      </c>
      <c r="H10036" s="202">
        <v>1</v>
      </c>
      <c r="I10036" s="203">
        <f t="shared" si="248"/>
        <v>13.632</v>
      </c>
    </row>
    <row r="10037" spans="3:9" ht="15" customHeight="1">
      <c r="C10037" s="700" t="s">
        <v>679</v>
      </c>
      <c r="D10037" s="195" t="s">
        <v>267</v>
      </c>
      <c r="E10037" s="195"/>
      <c r="F10037" s="200" t="s">
        <v>120</v>
      </c>
      <c r="G10037" s="326">
        <v>1.5</v>
      </c>
      <c r="H10037" s="202">
        <v>1</v>
      </c>
      <c r="I10037" s="203">
        <f t="shared" si="248"/>
        <v>1.5</v>
      </c>
    </row>
    <row r="10038" spans="3:9" ht="15" customHeight="1">
      <c r="C10038" s="700" t="s">
        <v>680</v>
      </c>
      <c r="D10038" s="213" t="s">
        <v>1405</v>
      </c>
      <c r="E10038" s="213"/>
      <c r="F10038" s="200" t="s">
        <v>79</v>
      </c>
      <c r="G10038" s="326">
        <v>2.7E-2</v>
      </c>
      <c r="H10038" s="202">
        <v>1</v>
      </c>
      <c r="I10038" s="203">
        <f t="shared" si="248"/>
        <v>2.7E-2</v>
      </c>
    </row>
    <row r="10039" spans="3:9" ht="15" customHeight="1">
      <c r="C10039" s="204" t="s">
        <v>85</v>
      </c>
      <c r="D10039" s="215"/>
      <c r="E10039" s="215"/>
      <c r="F10039" s="216"/>
      <c r="G10039" s="216"/>
      <c r="H10039" s="466"/>
      <c r="I10039" s="208">
        <f>SUM(I10035:I10038)</f>
        <v>26.826000000000001</v>
      </c>
    </row>
    <row r="10040" spans="3:9" ht="15" customHeight="1">
      <c r="C10040" s="193" t="s">
        <v>86</v>
      </c>
      <c r="D10040" s="194" t="s">
        <v>87</v>
      </c>
      <c r="E10040" s="194"/>
      <c r="F10040" s="196"/>
      <c r="G10040" s="196"/>
      <c r="H10040" s="196"/>
      <c r="I10040" s="464"/>
    </row>
    <row r="10041" spans="3:9" ht="15" customHeight="1">
      <c r="C10041" s="204" t="s">
        <v>88</v>
      </c>
      <c r="D10041" s="215"/>
      <c r="E10041" s="215"/>
      <c r="F10041" s="216"/>
      <c r="G10041" s="216"/>
      <c r="H10041" s="466"/>
      <c r="I10041" s="467">
        <v>0</v>
      </c>
    </row>
    <row r="10042" spans="3:9" ht="15" customHeight="1">
      <c r="C10042" s="220" t="s">
        <v>89</v>
      </c>
      <c r="D10042" s="221" t="s">
        <v>90</v>
      </c>
      <c r="E10042" s="682"/>
      <c r="F10042" s="222"/>
      <c r="G10042" s="222"/>
      <c r="H10042" s="776"/>
      <c r="I10042" s="777">
        <f>I10041+I10039+I10033</f>
        <v>40343.626000000004</v>
      </c>
    </row>
    <row r="10043" spans="3:9" ht="15" customHeight="1">
      <c r="C10043" s="220" t="s">
        <v>91</v>
      </c>
      <c r="D10043" s="221" t="s">
        <v>977</v>
      </c>
      <c r="E10043" s="682"/>
      <c r="F10043" s="222"/>
      <c r="G10043" s="225"/>
      <c r="H10043" s="226">
        <f>$M$3</f>
        <v>0.1</v>
      </c>
      <c r="I10043" s="224">
        <f>I10042*H10043</f>
        <v>4034.3626000000004</v>
      </c>
    </row>
    <row r="10044" spans="3:9" ht="15" customHeight="1">
      <c r="C10044" s="329" t="s">
        <v>93</v>
      </c>
      <c r="D10044" s="330" t="s">
        <v>94</v>
      </c>
      <c r="E10044" s="688"/>
      <c r="F10044" s="247"/>
      <c r="G10044" s="247"/>
      <c r="H10044" s="399"/>
      <c r="I10044" s="303">
        <f>SUM(I10042:I10043)</f>
        <v>44377.988600000004</v>
      </c>
    </row>
    <row r="10045" spans="3:9" ht="15" customHeight="1">
      <c r="C10045" s="553"/>
      <c r="D10045" s="580"/>
      <c r="E10045" s="580"/>
      <c r="F10045" s="581"/>
      <c r="G10045" s="581"/>
      <c r="H10045" s="581"/>
      <c r="I10045" s="582"/>
    </row>
    <row r="10046" spans="3:9" ht="15" customHeight="1">
      <c r="C10046" s="730" t="s">
        <v>2409</v>
      </c>
      <c r="D10046" s="1108" t="s">
        <v>2410</v>
      </c>
      <c r="E10046" s="1109"/>
      <c r="F10046" s="1109"/>
      <c r="G10046" s="1109"/>
      <c r="H10046" s="1143"/>
      <c r="I10046" s="518">
        <f>ROUNDDOWN(I10064,-2)</f>
        <v>47700</v>
      </c>
    </row>
    <row r="10047" spans="3:9" ht="15" customHeight="1">
      <c r="C10047" s="189" t="s">
        <v>65</v>
      </c>
      <c r="D10047" s="190" t="s">
        <v>66</v>
      </c>
      <c r="E10047" s="190"/>
      <c r="F10047" s="190" t="s">
        <v>669</v>
      </c>
      <c r="G10047" s="190" t="s">
        <v>67</v>
      </c>
      <c r="H10047" s="190" t="s">
        <v>670</v>
      </c>
      <c r="I10047" s="463" t="s">
        <v>671</v>
      </c>
    </row>
    <row r="10048" spans="3:9" ht="15" customHeight="1">
      <c r="C10048" s="193" t="s">
        <v>69</v>
      </c>
      <c r="D10048" s="194" t="s">
        <v>672</v>
      </c>
      <c r="E10048" s="194"/>
      <c r="F10048" s="717"/>
      <c r="G10048" s="717"/>
      <c r="H10048" s="717"/>
      <c r="I10048" s="591"/>
    </row>
    <row r="10049" spans="3:9" ht="15" customHeight="1">
      <c r="C10049" s="199">
        <v>1</v>
      </c>
      <c r="D10049" s="195" t="s">
        <v>8</v>
      </c>
      <c r="E10049" s="195"/>
      <c r="F10049" s="200" t="s">
        <v>10</v>
      </c>
      <c r="G10049" s="201">
        <v>0.15379999999999999</v>
      </c>
      <c r="H10049" s="62">
        <v>176000</v>
      </c>
      <c r="I10049" s="203">
        <f t="shared" ref="I10049:I10052" si="249">G10049*H10049</f>
        <v>27068.799999999999</v>
      </c>
    </row>
    <row r="10050" spans="3:9" ht="15" customHeight="1">
      <c r="C10050" s="199">
        <v>2</v>
      </c>
      <c r="D10050" s="195" t="s">
        <v>106</v>
      </c>
      <c r="E10050" s="195"/>
      <c r="F10050" s="200" t="s">
        <v>10</v>
      </c>
      <c r="G10050" s="201">
        <v>7.6899999999999996E-2</v>
      </c>
      <c r="H10050" s="62">
        <v>186000</v>
      </c>
      <c r="I10050" s="203">
        <f t="shared" si="249"/>
        <v>14303.4</v>
      </c>
    </row>
    <row r="10051" spans="3:9" ht="15" customHeight="1">
      <c r="C10051" s="199">
        <v>3</v>
      </c>
      <c r="D10051" s="195" t="s">
        <v>119</v>
      </c>
      <c r="E10051" s="195"/>
      <c r="F10051" s="200" t="s">
        <v>10</v>
      </c>
      <c r="G10051" s="201">
        <v>7.7000000000000002E-3</v>
      </c>
      <c r="H10051" s="62">
        <v>196000</v>
      </c>
      <c r="I10051" s="203">
        <f t="shared" si="249"/>
        <v>1509.2</v>
      </c>
    </row>
    <row r="10052" spans="3:9" ht="15" customHeight="1">
      <c r="C10052" s="199">
        <v>4</v>
      </c>
      <c r="D10052" s="195" t="s">
        <v>31</v>
      </c>
      <c r="E10052" s="195"/>
      <c r="F10052" s="200" t="s">
        <v>10</v>
      </c>
      <c r="G10052" s="201">
        <v>2.5999999999999999E-3</v>
      </c>
      <c r="H10052" s="62">
        <v>206000</v>
      </c>
      <c r="I10052" s="203">
        <f t="shared" si="249"/>
        <v>535.6</v>
      </c>
    </row>
    <row r="10053" spans="3:9" ht="15" customHeight="1">
      <c r="C10053" s="204" t="s">
        <v>708</v>
      </c>
      <c r="D10053" s="215"/>
      <c r="E10053" s="215"/>
      <c r="F10053" s="216"/>
      <c r="G10053" s="653"/>
      <c r="H10053" s="654"/>
      <c r="I10053" s="208">
        <f>SUM(I10049:I10052)</f>
        <v>43416.999999999993</v>
      </c>
    </row>
    <row r="10054" spans="3:9" ht="15" customHeight="1">
      <c r="C10054" s="193" t="s">
        <v>72</v>
      </c>
      <c r="D10054" s="194" t="s">
        <v>73</v>
      </c>
      <c r="E10054" s="194"/>
      <c r="F10054" s="196"/>
      <c r="G10054" s="196"/>
      <c r="H10054" s="196"/>
      <c r="I10054" s="464"/>
    </row>
    <row r="10055" spans="3:9" ht="15" customHeight="1">
      <c r="C10055" s="700" t="s">
        <v>674</v>
      </c>
      <c r="D10055" s="511" t="s">
        <v>2411</v>
      </c>
      <c r="E10055" s="213"/>
      <c r="F10055" s="200" t="s">
        <v>193</v>
      </c>
      <c r="G10055" s="326">
        <v>5.8330000000000002</v>
      </c>
      <c r="H10055" s="202">
        <v>1</v>
      </c>
      <c r="I10055" s="203">
        <f t="shared" ref="I10055:I10058" si="250">G10055*H10055</f>
        <v>5.8330000000000002</v>
      </c>
    </row>
    <row r="10056" spans="3:9" ht="15" customHeight="1">
      <c r="C10056" s="700" t="s">
        <v>676</v>
      </c>
      <c r="D10056" s="195" t="s">
        <v>1382</v>
      </c>
      <c r="E10056" s="195"/>
      <c r="F10056" s="200" t="s">
        <v>120</v>
      </c>
      <c r="G10056" s="326">
        <v>13.632</v>
      </c>
      <c r="H10056" s="202">
        <v>1</v>
      </c>
      <c r="I10056" s="203">
        <f t="shared" si="250"/>
        <v>13.632</v>
      </c>
    </row>
    <row r="10057" spans="3:9" ht="15" customHeight="1">
      <c r="C10057" s="700" t="s">
        <v>679</v>
      </c>
      <c r="D10057" s="195" t="s">
        <v>267</v>
      </c>
      <c r="E10057" s="195"/>
      <c r="F10057" s="200" t="s">
        <v>120</v>
      </c>
      <c r="G10057" s="326">
        <v>1.5</v>
      </c>
      <c r="H10057" s="202">
        <v>1</v>
      </c>
      <c r="I10057" s="203">
        <f t="shared" si="250"/>
        <v>1.5</v>
      </c>
    </row>
    <row r="10058" spans="3:9" ht="15" customHeight="1">
      <c r="C10058" s="700" t="s">
        <v>680</v>
      </c>
      <c r="D10058" s="213" t="s">
        <v>1405</v>
      </c>
      <c r="E10058" s="213"/>
      <c r="F10058" s="200" t="s">
        <v>79</v>
      </c>
      <c r="G10058" s="326">
        <v>2.7E-2</v>
      </c>
      <c r="H10058" s="202">
        <v>1</v>
      </c>
      <c r="I10058" s="203">
        <f t="shared" si="250"/>
        <v>2.7E-2</v>
      </c>
    </row>
    <row r="10059" spans="3:9" ht="15" customHeight="1">
      <c r="C10059" s="204" t="s">
        <v>85</v>
      </c>
      <c r="D10059" s="215"/>
      <c r="E10059" s="215"/>
      <c r="F10059" s="216"/>
      <c r="G10059" s="216"/>
      <c r="H10059" s="466"/>
      <c r="I10059" s="208">
        <f>SUM(I10055:I10058)</f>
        <v>20.992000000000001</v>
      </c>
    </row>
    <row r="10060" spans="3:9" ht="15" customHeight="1">
      <c r="C10060" s="193" t="s">
        <v>86</v>
      </c>
      <c r="D10060" s="194" t="s">
        <v>87</v>
      </c>
      <c r="E10060" s="194"/>
      <c r="F10060" s="196"/>
      <c r="G10060" s="196"/>
      <c r="H10060" s="196"/>
      <c r="I10060" s="464"/>
    </row>
    <row r="10061" spans="3:9" ht="15" customHeight="1">
      <c r="C10061" s="204" t="s">
        <v>88</v>
      </c>
      <c r="D10061" s="215"/>
      <c r="E10061" s="215"/>
      <c r="F10061" s="216"/>
      <c r="G10061" s="216"/>
      <c r="H10061" s="466"/>
      <c r="I10061" s="467">
        <v>0</v>
      </c>
    </row>
    <row r="10062" spans="3:9" ht="15" customHeight="1">
      <c r="C10062" s="220" t="s">
        <v>89</v>
      </c>
      <c r="D10062" s="221" t="s">
        <v>90</v>
      </c>
      <c r="E10062" s="682"/>
      <c r="F10062" s="222"/>
      <c r="G10062" s="222"/>
      <c r="H10062" s="776"/>
      <c r="I10062" s="777">
        <f>I10061+I10059+I10053</f>
        <v>43437.991999999991</v>
      </c>
    </row>
    <row r="10063" spans="3:9" ht="15" customHeight="1">
      <c r="C10063" s="220" t="s">
        <v>91</v>
      </c>
      <c r="D10063" s="221" t="s">
        <v>977</v>
      </c>
      <c r="E10063" s="682"/>
      <c r="F10063" s="222"/>
      <c r="G10063" s="225"/>
      <c r="H10063" s="226">
        <f>$M$3</f>
        <v>0.1</v>
      </c>
      <c r="I10063" s="224">
        <f>I10062*H10063</f>
        <v>4343.7991999999995</v>
      </c>
    </row>
    <row r="10064" spans="3:9" ht="15" customHeight="1">
      <c r="C10064" s="329" t="s">
        <v>93</v>
      </c>
      <c r="D10064" s="330" t="s">
        <v>94</v>
      </c>
      <c r="E10064" s="688"/>
      <c r="F10064" s="247"/>
      <c r="G10064" s="247"/>
      <c r="H10064" s="399"/>
      <c r="I10064" s="303">
        <f>SUM(I10062:I10063)</f>
        <v>47781.791199999992</v>
      </c>
    </row>
    <row r="10065" spans="3:9" ht="15" customHeight="1">
      <c r="C10065" s="553"/>
      <c r="D10065" s="580"/>
      <c r="E10065" s="580"/>
      <c r="F10065" s="581"/>
      <c r="G10065" s="581"/>
      <c r="H10065" s="581"/>
      <c r="I10065" s="582"/>
    </row>
    <row r="10066" spans="3:9" ht="15" customHeight="1">
      <c r="C10066" s="730" t="s">
        <v>2412</v>
      </c>
      <c r="D10066" s="1108" t="s">
        <v>2413</v>
      </c>
      <c r="E10066" s="1109"/>
      <c r="F10066" s="1109"/>
      <c r="G10066" s="1109"/>
      <c r="H10066" s="1143"/>
      <c r="I10066" s="518">
        <f>ROUNDDOWN(I10084,-2)</f>
        <v>47700</v>
      </c>
    </row>
    <row r="10067" spans="3:9" ht="15" customHeight="1">
      <c r="C10067" s="189" t="s">
        <v>65</v>
      </c>
      <c r="D10067" s="190" t="s">
        <v>66</v>
      </c>
      <c r="E10067" s="190"/>
      <c r="F10067" s="190" t="s">
        <v>669</v>
      </c>
      <c r="G10067" s="190" t="s">
        <v>67</v>
      </c>
      <c r="H10067" s="190" t="s">
        <v>670</v>
      </c>
      <c r="I10067" s="463" t="s">
        <v>671</v>
      </c>
    </row>
    <row r="10068" spans="3:9" ht="15" customHeight="1">
      <c r="C10068" s="193" t="s">
        <v>69</v>
      </c>
      <c r="D10068" s="194" t="s">
        <v>672</v>
      </c>
      <c r="E10068" s="194"/>
      <c r="F10068" s="717"/>
      <c r="G10068" s="717"/>
      <c r="H10068" s="717"/>
      <c r="I10068" s="591"/>
    </row>
    <row r="10069" spans="3:9" ht="15" customHeight="1">
      <c r="C10069" s="199">
        <v>1</v>
      </c>
      <c r="D10069" s="195" t="s">
        <v>8</v>
      </c>
      <c r="E10069" s="195"/>
      <c r="F10069" s="200" t="s">
        <v>10</v>
      </c>
      <c r="G10069" s="201">
        <v>0.15379999999999999</v>
      </c>
      <c r="H10069" s="62">
        <v>176000</v>
      </c>
      <c r="I10069" s="203">
        <f t="shared" ref="I10069:I10072" si="251">G10069*H10069</f>
        <v>27068.799999999999</v>
      </c>
    </row>
    <row r="10070" spans="3:9" ht="15" customHeight="1">
      <c r="C10070" s="199">
        <v>2</v>
      </c>
      <c r="D10070" s="195" t="s">
        <v>106</v>
      </c>
      <c r="E10070" s="195"/>
      <c r="F10070" s="200" t="s">
        <v>10</v>
      </c>
      <c r="G10070" s="201">
        <v>7.6899999999999996E-2</v>
      </c>
      <c r="H10070" s="62">
        <v>186000</v>
      </c>
      <c r="I10070" s="203">
        <f t="shared" si="251"/>
        <v>14303.4</v>
      </c>
    </row>
    <row r="10071" spans="3:9" ht="15" customHeight="1">
      <c r="C10071" s="199">
        <v>3</v>
      </c>
      <c r="D10071" s="195" t="s">
        <v>119</v>
      </c>
      <c r="E10071" s="195"/>
      <c r="F10071" s="200" t="s">
        <v>10</v>
      </c>
      <c r="G10071" s="201">
        <v>7.7000000000000002E-3</v>
      </c>
      <c r="H10071" s="62">
        <v>196000</v>
      </c>
      <c r="I10071" s="203">
        <f t="shared" si="251"/>
        <v>1509.2</v>
      </c>
    </row>
    <row r="10072" spans="3:9" ht="15" customHeight="1">
      <c r="C10072" s="199">
        <v>4</v>
      </c>
      <c r="D10072" s="195" t="s">
        <v>31</v>
      </c>
      <c r="E10072" s="195"/>
      <c r="F10072" s="200" t="s">
        <v>10</v>
      </c>
      <c r="G10072" s="201">
        <v>2.5999999999999999E-3</v>
      </c>
      <c r="H10072" s="62">
        <v>206000</v>
      </c>
      <c r="I10072" s="203">
        <f t="shared" si="251"/>
        <v>535.6</v>
      </c>
    </row>
    <row r="10073" spans="3:9" ht="15" customHeight="1">
      <c r="C10073" s="204" t="s">
        <v>708</v>
      </c>
      <c r="D10073" s="215"/>
      <c r="E10073" s="215"/>
      <c r="F10073" s="216"/>
      <c r="G10073" s="653"/>
      <c r="H10073" s="654"/>
      <c r="I10073" s="208">
        <f>SUM(I10069:I10072)</f>
        <v>43416.999999999993</v>
      </c>
    </row>
    <row r="10074" spans="3:9" ht="15" customHeight="1">
      <c r="C10074" s="193" t="s">
        <v>72</v>
      </c>
      <c r="D10074" s="194" t="s">
        <v>73</v>
      </c>
      <c r="E10074" s="194"/>
      <c r="F10074" s="196"/>
      <c r="G10074" s="196"/>
      <c r="H10074" s="196"/>
      <c r="I10074" s="464"/>
    </row>
    <row r="10075" spans="3:9" ht="15" customHeight="1">
      <c r="C10075" s="700" t="s">
        <v>674</v>
      </c>
      <c r="D10075" s="511" t="s">
        <v>2414</v>
      </c>
      <c r="E10075" s="213"/>
      <c r="F10075" s="200" t="s">
        <v>193</v>
      </c>
      <c r="G10075" s="326">
        <v>6.5629999999999997</v>
      </c>
      <c r="H10075" s="202">
        <v>1</v>
      </c>
      <c r="I10075" s="203">
        <f t="shared" ref="I10075:I10078" si="252">G10075*H10075</f>
        <v>6.5629999999999997</v>
      </c>
    </row>
    <row r="10076" spans="3:9" ht="15" customHeight="1">
      <c r="C10076" s="700" t="s">
        <v>676</v>
      </c>
      <c r="D10076" s="195" t="s">
        <v>1382</v>
      </c>
      <c r="E10076" s="195"/>
      <c r="F10076" s="200" t="s">
        <v>120</v>
      </c>
      <c r="G10076" s="326">
        <v>13.632</v>
      </c>
      <c r="H10076" s="202">
        <v>1</v>
      </c>
      <c r="I10076" s="203">
        <f t="shared" si="252"/>
        <v>13.632</v>
      </c>
    </row>
    <row r="10077" spans="3:9" ht="15" customHeight="1">
      <c r="C10077" s="700" t="s">
        <v>679</v>
      </c>
      <c r="D10077" s="195" t="s">
        <v>267</v>
      </c>
      <c r="E10077" s="195"/>
      <c r="F10077" s="200" t="s">
        <v>120</v>
      </c>
      <c r="G10077" s="326">
        <v>1.5</v>
      </c>
      <c r="H10077" s="202">
        <v>1</v>
      </c>
      <c r="I10077" s="203">
        <f t="shared" si="252"/>
        <v>1.5</v>
      </c>
    </row>
    <row r="10078" spans="3:9" ht="15" customHeight="1">
      <c r="C10078" s="700" t="s">
        <v>680</v>
      </c>
      <c r="D10078" s="213" t="s">
        <v>1405</v>
      </c>
      <c r="E10078" s="213"/>
      <c r="F10078" s="200" t="s">
        <v>79</v>
      </c>
      <c r="G10078" s="326">
        <v>2.7E-2</v>
      </c>
      <c r="H10078" s="202">
        <v>1</v>
      </c>
      <c r="I10078" s="203">
        <f t="shared" si="252"/>
        <v>2.7E-2</v>
      </c>
    </row>
    <row r="10079" spans="3:9" ht="15" customHeight="1">
      <c r="C10079" s="204" t="s">
        <v>85</v>
      </c>
      <c r="D10079" s="215"/>
      <c r="E10079" s="215"/>
      <c r="F10079" s="216"/>
      <c r="G10079" s="216"/>
      <c r="H10079" s="466"/>
      <c r="I10079" s="208">
        <f>SUM(I10075:I10078)</f>
        <v>21.722000000000001</v>
      </c>
    </row>
    <row r="10080" spans="3:9" ht="15" customHeight="1">
      <c r="C10080" s="193" t="s">
        <v>86</v>
      </c>
      <c r="D10080" s="194" t="s">
        <v>87</v>
      </c>
      <c r="E10080" s="194"/>
      <c r="F10080" s="196"/>
      <c r="G10080" s="196"/>
      <c r="H10080" s="196"/>
      <c r="I10080" s="464"/>
    </row>
    <row r="10081" spans="3:9" ht="15" customHeight="1">
      <c r="C10081" s="204" t="s">
        <v>88</v>
      </c>
      <c r="D10081" s="215"/>
      <c r="E10081" s="215"/>
      <c r="F10081" s="216"/>
      <c r="G10081" s="216"/>
      <c r="H10081" s="466"/>
      <c r="I10081" s="467">
        <v>0</v>
      </c>
    </row>
    <row r="10082" spans="3:9" ht="15" customHeight="1">
      <c r="C10082" s="220" t="s">
        <v>89</v>
      </c>
      <c r="D10082" s="221" t="s">
        <v>90</v>
      </c>
      <c r="E10082" s="682"/>
      <c r="F10082" s="222"/>
      <c r="G10082" s="222"/>
      <c r="H10082" s="776"/>
      <c r="I10082" s="777">
        <f>I10081+I10079+I10073</f>
        <v>43438.721999999994</v>
      </c>
    </row>
    <row r="10083" spans="3:9" ht="15" customHeight="1">
      <c r="C10083" s="220" t="s">
        <v>91</v>
      </c>
      <c r="D10083" s="221" t="s">
        <v>977</v>
      </c>
      <c r="E10083" s="682"/>
      <c r="F10083" s="222"/>
      <c r="G10083" s="225"/>
      <c r="H10083" s="226">
        <f>$M$3</f>
        <v>0.1</v>
      </c>
      <c r="I10083" s="224">
        <f>I10082*H10083</f>
        <v>4343.8721999999998</v>
      </c>
    </row>
    <row r="10084" spans="3:9" ht="15" customHeight="1">
      <c r="C10084" s="329" t="s">
        <v>93</v>
      </c>
      <c r="D10084" s="330" t="s">
        <v>94</v>
      </c>
      <c r="E10084" s="688"/>
      <c r="F10084" s="247"/>
      <c r="G10084" s="247"/>
      <c r="H10084" s="399"/>
      <c r="I10084" s="303">
        <f>SUM(I10082:I10083)</f>
        <v>47782.594199999992</v>
      </c>
    </row>
    <row r="10085" spans="3:9" ht="15" customHeight="1">
      <c r="C10085" s="553"/>
      <c r="D10085" s="580"/>
      <c r="E10085" s="580"/>
      <c r="F10085" s="581"/>
      <c r="G10085" s="581"/>
      <c r="H10085" s="581"/>
      <c r="I10085" s="582"/>
    </row>
    <row r="10086" spans="3:9" ht="15" customHeight="1">
      <c r="C10086" s="1156" t="s">
        <v>2415</v>
      </c>
      <c r="D10086" s="1108" t="s">
        <v>2416</v>
      </c>
      <c r="E10086" s="1109"/>
      <c r="F10086" s="1109"/>
      <c r="G10086" s="1109"/>
      <c r="H10086" s="1143"/>
      <c r="I10086" s="518">
        <f>ROUNDDOWN(I10104,-2)</f>
        <v>310400</v>
      </c>
    </row>
    <row r="10087" spans="3:9" ht="15" customHeight="1">
      <c r="C10087" s="189" t="s">
        <v>65</v>
      </c>
      <c r="D10087" s="190" t="s">
        <v>66</v>
      </c>
      <c r="E10087" s="190"/>
      <c r="F10087" s="190" t="s">
        <v>669</v>
      </c>
      <c r="G10087" s="190" t="s">
        <v>67</v>
      </c>
      <c r="H10087" s="190" t="s">
        <v>670</v>
      </c>
      <c r="I10087" s="463" t="s">
        <v>671</v>
      </c>
    </row>
    <row r="10088" spans="3:9" ht="15" customHeight="1">
      <c r="C10088" s="193" t="s">
        <v>69</v>
      </c>
      <c r="D10088" s="194" t="s">
        <v>672</v>
      </c>
      <c r="E10088" s="194"/>
      <c r="F10088" s="717"/>
      <c r="G10088" s="717"/>
      <c r="H10088" s="717"/>
      <c r="I10088" s="591"/>
    </row>
    <row r="10089" spans="3:9" ht="15" customHeight="1">
      <c r="C10089" s="199">
        <v>1</v>
      </c>
      <c r="D10089" s="195" t="s">
        <v>8</v>
      </c>
      <c r="E10089" s="195"/>
      <c r="F10089" s="200" t="s">
        <v>10</v>
      </c>
      <c r="G10089" s="201">
        <v>1</v>
      </c>
      <c r="H10089" s="62">
        <v>176000</v>
      </c>
      <c r="I10089" s="203">
        <f t="shared" ref="I10089:I10092" si="253">G10089*H10089</f>
        <v>176000</v>
      </c>
    </row>
    <row r="10090" spans="3:9" ht="15" customHeight="1">
      <c r="C10090" s="199">
        <v>2</v>
      </c>
      <c r="D10090" s="195" t="s">
        <v>106</v>
      </c>
      <c r="E10090" s="195"/>
      <c r="F10090" s="200" t="s">
        <v>10</v>
      </c>
      <c r="G10090" s="201">
        <v>0.5</v>
      </c>
      <c r="H10090" s="62">
        <v>186000</v>
      </c>
      <c r="I10090" s="203">
        <f t="shared" si="253"/>
        <v>93000</v>
      </c>
    </row>
    <row r="10091" spans="3:9" ht="15" customHeight="1">
      <c r="C10091" s="199">
        <v>3</v>
      </c>
      <c r="D10091" s="195" t="s">
        <v>119</v>
      </c>
      <c r="E10091" s="195"/>
      <c r="F10091" s="200" t="s">
        <v>10</v>
      </c>
      <c r="G10091" s="201">
        <v>0.05</v>
      </c>
      <c r="H10091" s="62">
        <v>196000</v>
      </c>
      <c r="I10091" s="203">
        <f t="shared" si="253"/>
        <v>9800</v>
      </c>
    </row>
    <row r="10092" spans="3:9" ht="15" customHeight="1">
      <c r="C10092" s="199">
        <v>4</v>
      </c>
      <c r="D10092" s="195" t="s">
        <v>31</v>
      </c>
      <c r="E10092" s="195"/>
      <c r="F10092" s="200" t="s">
        <v>10</v>
      </c>
      <c r="G10092" s="201">
        <v>1.67E-2</v>
      </c>
      <c r="H10092" s="62">
        <v>206000</v>
      </c>
      <c r="I10092" s="203">
        <f t="shared" si="253"/>
        <v>3440.2</v>
      </c>
    </row>
    <row r="10093" spans="3:9" ht="15" customHeight="1">
      <c r="C10093" s="204" t="s">
        <v>708</v>
      </c>
      <c r="D10093" s="215"/>
      <c r="E10093" s="215"/>
      <c r="F10093" s="216"/>
      <c r="G10093" s="653"/>
      <c r="H10093" s="654"/>
      <c r="I10093" s="208">
        <f>SUM(I10089:I10092)</f>
        <v>282240.2</v>
      </c>
    </row>
    <row r="10094" spans="3:9" ht="15" customHeight="1">
      <c r="C10094" s="193" t="s">
        <v>72</v>
      </c>
      <c r="D10094" s="194" t="s">
        <v>73</v>
      </c>
      <c r="E10094" s="194"/>
      <c r="F10094" s="196"/>
      <c r="G10094" s="196"/>
      <c r="H10094" s="196"/>
      <c r="I10094" s="464"/>
    </row>
    <row r="10095" spans="3:9" ht="15" customHeight="1">
      <c r="C10095" s="700" t="s">
        <v>674</v>
      </c>
      <c r="D10095" s="511" t="s">
        <v>2417</v>
      </c>
      <c r="E10095" s="213"/>
      <c r="F10095" s="200" t="s">
        <v>193</v>
      </c>
      <c r="G10095" s="326">
        <v>11.667</v>
      </c>
      <c r="H10095" s="202">
        <v>1</v>
      </c>
      <c r="I10095" s="203">
        <f t="shared" ref="I10095:I10098" si="254">G10095*H10095</f>
        <v>11.667</v>
      </c>
    </row>
    <row r="10096" spans="3:9" ht="15" customHeight="1">
      <c r="C10096" s="700" t="s">
        <v>676</v>
      </c>
      <c r="D10096" s="195" t="s">
        <v>1382</v>
      </c>
      <c r="E10096" s="195"/>
      <c r="F10096" s="200" t="s">
        <v>120</v>
      </c>
      <c r="G10096" s="326">
        <v>13.632</v>
      </c>
      <c r="H10096" s="202">
        <v>1</v>
      </c>
      <c r="I10096" s="203">
        <f t="shared" si="254"/>
        <v>13.632</v>
      </c>
    </row>
    <row r="10097" spans="3:9" ht="15" customHeight="1">
      <c r="C10097" s="700" t="s">
        <v>679</v>
      </c>
      <c r="D10097" s="195" t="s">
        <v>267</v>
      </c>
      <c r="E10097" s="195"/>
      <c r="F10097" s="200" t="s">
        <v>120</v>
      </c>
      <c r="G10097" s="326">
        <v>1.5</v>
      </c>
      <c r="H10097" s="202">
        <v>1</v>
      </c>
      <c r="I10097" s="203">
        <f t="shared" si="254"/>
        <v>1.5</v>
      </c>
    </row>
    <row r="10098" spans="3:9" ht="15" customHeight="1">
      <c r="C10098" s="700" t="s">
        <v>680</v>
      </c>
      <c r="D10098" s="213" t="s">
        <v>1405</v>
      </c>
      <c r="E10098" s="213"/>
      <c r="F10098" s="200" t="s">
        <v>79</v>
      </c>
      <c r="G10098" s="326">
        <v>2.7E-2</v>
      </c>
      <c r="H10098" s="202">
        <v>1</v>
      </c>
      <c r="I10098" s="203">
        <f t="shared" si="254"/>
        <v>2.7E-2</v>
      </c>
    </row>
    <row r="10099" spans="3:9" ht="15" customHeight="1">
      <c r="C10099" s="204" t="s">
        <v>85</v>
      </c>
      <c r="D10099" s="215"/>
      <c r="E10099" s="215"/>
      <c r="F10099" s="216"/>
      <c r="G10099" s="216"/>
      <c r="H10099" s="466"/>
      <c r="I10099" s="208">
        <f>SUM(I10095:I10098)</f>
        <v>26.826000000000001</v>
      </c>
    </row>
    <row r="10100" spans="3:9" ht="15" customHeight="1">
      <c r="C10100" s="193" t="s">
        <v>86</v>
      </c>
      <c r="D10100" s="194" t="s">
        <v>87</v>
      </c>
      <c r="E10100" s="194"/>
      <c r="F10100" s="196"/>
      <c r="G10100" s="196"/>
      <c r="H10100" s="196"/>
      <c r="I10100" s="464"/>
    </row>
    <row r="10101" spans="3:9" ht="15" customHeight="1">
      <c r="C10101" s="204" t="s">
        <v>88</v>
      </c>
      <c r="D10101" s="215"/>
      <c r="E10101" s="215"/>
      <c r="F10101" s="216"/>
      <c r="G10101" s="216"/>
      <c r="H10101" s="466"/>
      <c r="I10101" s="467">
        <v>0</v>
      </c>
    </row>
    <row r="10102" spans="3:9" ht="15" customHeight="1">
      <c r="C10102" s="220" t="s">
        <v>89</v>
      </c>
      <c r="D10102" s="221" t="s">
        <v>90</v>
      </c>
      <c r="E10102" s="682"/>
      <c r="F10102" s="222"/>
      <c r="G10102" s="222"/>
      <c r="H10102" s="776"/>
      <c r="I10102" s="777">
        <f>I10101+I10099+I10093</f>
        <v>282267.02600000001</v>
      </c>
    </row>
    <row r="10103" spans="3:9" ht="15" customHeight="1">
      <c r="C10103" s="220" t="s">
        <v>91</v>
      </c>
      <c r="D10103" s="221" t="s">
        <v>977</v>
      </c>
      <c r="E10103" s="682"/>
      <c r="F10103" s="222"/>
      <c r="G10103" s="225"/>
      <c r="H10103" s="226">
        <f>$M$3</f>
        <v>0.1</v>
      </c>
      <c r="I10103" s="224">
        <f>I10102*H10103</f>
        <v>28226.702600000004</v>
      </c>
    </row>
    <row r="10104" spans="3:9" ht="15" customHeight="1">
      <c r="C10104" s="329" t="s">
        <v>93</v>
      </c>
      <c r="D10104" s="330" t="s">
        <v>94</v>
      </c>
      <c r="E10104" s="688"/>
      <c r="F10104" s="247"/>
      <c r="G10104" s="247"/>
      <c r="H10104" s="399"/>
      <c r="I10104" s="303">
        <f>SUM(I10102:I10103)</f>
        <v>310493.72860000003</v>
      </c>
    </row>
    <row r="10105" spans="3:9" ht="15" customHeight="1">
      <c r="C10105" s="553"/>
      <c r="D10105" s="580"/>
      <c r="E10105" s="580"/>
      <c r="F10105" s="581"/>
      <c r="G10105" s="581"/>
      <c r="H10105" s="581"/>
      <c r="I10105" s="582"/>
    </row>
    <row r="10106" spans="3:9" ht="15" customHeight="1">
      <c r="C10106" s="1156" t="s">
        <v>2418</v>
      </c>
      <c r="D10106" s="1108" t="s">
        <v>2419</v>
      </c>
      <c r="E10106" s="1109"/>
      <c r="F10106" s="1109"/>
      <c r="G10106" s="1109"/>
      <c r="H10106" s="1143"/>
      <c r="I10106" s="518">
        <f>ROUNDDOWN(I10124,-2)</f>
        <v>310400</v>
      </c>
    </row>
    <row r="10107" spans="3:9" ht="15" customHeight="1">
      <c r="C10107" s="189" t="s">
        <v>65</v>
      </c>
      <c r="D10107" s="190" t="s">
        <v>66</v>
      </c>
      <c r="E10107" s="190"/>
      <c r="F10107" s="190" t="s">
        <v>669</v>
      </c>
      <c r="G10107" s="190" t="s">
        <v>67</v>
      </c>
      <c r="H10107" s="190" t="s">
        <v>670</v>
      </c>
      <c r="I10107" s="463" t="s">
        <v>671</v>
      </c>
    </row>
    <row r="10108" spans="3:9" ht="15" customHeight="1">
      <c r="C10108" s="193" t="s">
        <v>69</v>
      </c>
      <c r="D10108" s="194" t="s">
        <v>672</v>
      </c>
      <c r="E10108" s="194"/>
      <c r="F10108" s="717"/>
      <c r="G10108" s="717"/>
      <c r="H10108" s="717"/>
      <c r="I10108" s="591"/>
    </row>
    <row r="10109" spans="3:9" ht="15" customHeight="1">
      <c r="C10109" s="199">
        <v>1</v>
      </c>
      <c r="D10109" s="195" t="s">
        <v>8</v>
      </c>
      <c r="E10109" s="195"/>
      <c r="F10109" s="200" t="s">
        <v>10</v>
      </c>
      <c r="G10109" s="201">
        <v>1</v>
      </c>
      <c r="H10109" s="62">
        <v>176000</v>
      </c>
      <c r="I10109" s="203">
        <f t="shared" ref="I10109:I10112" si="255">G10109*H10109</f>
        <v>176000</v>
      </c>
    </row>
    <row r="10110" spans="3:9" ht="15" customHeight="1">
      <c r="C10110" s="199">
        <v>2</v>
      </c>
      <c r="D10110" s="195" t="s">
        <v>106</v>
      </c>
      <c r="E10110" s="195"/>
      <c r="F10110" s="200" t="s">
        <v>10</v>
      </c>
      <c r="G10110" s="201">
        <v>0.5</v>
      </c>
      <c r="H10110" s="62">
        <v>186000</v>
      </c>
      <c r="I10110" s="203">
        <f t="shared" si="255"/>
        <v>93000</v>
      </c>
    </row>
    <row r="10111" spans="3:9" ht="15" customHeight="1">
      <c r="C10111" s="199">
        <v>3</v>
      </c>
      <c r="D10111" s="195" t="s">
        <v>119</v>
      </c>
      <c r="E10111" s="195"/>
      <c r="F10111" s="200" t="s">
        <v>10</v>
      </c>
      <c r="G10111" s="201">
        <v>0.05</v>
      </c>
      <c r="H10111" s="62">
        <v>196000</v>
      </c>
      <c r="I10111" s="203">
        <f t="shared" si="255"/>
        <v>9800</v>
      </c>
    </row>
    <row r="10112" spans="3:9" ht="15" customHeight="1">
      <c r="C10112" s="199">
        <v>4</v>
      </c>
      <c r="D10112" s="195" t="s">
        <v>31</v>
      </c>
      <c r="E10112" s="195"/>
      <c r="F10112" s="200" t="s">
        <v>10</v>
      </c>
      <c r="G10112" s="201">
        <v>1.67E-2</v>
      </c>
      <c r="H10112" s="62">
        <v>206000</v>
      </c>
      <c r="I10112" s="203">
        <f t="shared" si="255"/>
        <v>3440.2</v>
      </c>
    </row>
    <row r="10113" spans="3:9" ht="15" customHeight="1">
      <c r="C10113" s="204" t="s">
        <v>708</v>
      </c>
      <c r="D10113" s="215"/>
      <c r="E10113" s="215"/>
      <c r="F10113" s="216"/>
      <c r="G10113" s="653"/>
      <c r="H10113" s="654"/>
      <c r="I10113" s="208">
        <f>SUM(I10109:I10112)</f>
        <v>282240.2</v>
      </c>
    </row>
    <row r="10114" spans="3:9" ht="15" customHeight="1">
      <c r="C10114" s="193" t="s">
        <v>72</v>
      </c>
      <c r="D10114" s="194" t="s">
        <v>73</v>
      </c>
      <c r="E10114" s="194"/>
      <c r="F10114" s="196"/>
      <c r="G10114" s="196"/>
      <c r="H10114" s="196"/>
      <c r="I10114" s="464"/>
    </row>
    <row r="10115" spans="3:9" ht="15" customHeight="1">
      <c r="C10115" s="700" t="s">
        <v>674</v>
      </c>
      <c r="D10115" s="511" t="s">
        <v>2420</v>
      </c>
      <c r="E10115" s="213"/>
      <c r="F10115" s="200" t="s">
        <v>193</v>
      </c>
      <c r="G10115" s="326">
        <v>6.5629999999999997</v>
      </c>
      <c r="H10115" s="202">
        <v>1</v>
      </c>
      <c r="I10115" s="203">
        <f t="shared" ref="I10115:I10118" si="256">G10115*H10115</f>
        <v>6.5629999999999997</v>
      </c>
    </row>
    <row r="10116" spans="3:9" ht="15" customHeight="1">
      <c r="C10116" s="700" t="s">
        <v>676</v>
      </c>
      <c r="D10116" s="195" t="s">
        <v>1382</v>
      </c>
      <c r="E10116" s="195"/>
      <c r="F10116" s="200" t="s">
        <v>120</v>
      </c>
      <c r="G10116" s="326">
        <v>13.632</v>
      </c>
      <c r="H10116" s="202">
        <v>1</v>
      </c>
      <c r="I10116" s="203">
        <f t="shared" si="256"/>
        <v>13.632</v>
      </c>
    </row>
    <row r="10117" spans="3:9" ht="15" customHeight="1">
      <c r="C10117" s="700" t="s">
        <v>679</v>
      </c>
      <c r="D10117" s="195" t="s">
        <v>267</v>
      </c>
      <c r="E10117" s="195"/>
      <c r="F10117" s="200" t="s">
        <v>120</v>
      </c>
      <c r="G10117" s="326">
        <v>1.5</v>
      </c>
      <c r="H10117" s="202">
        <v>1</v>
      </c>
      <c r="I10117" s="203">
        <f t="shared" si="256"/>
        <v>1.5</v>
      </c>
    </row>
    <row r="10118" spans="3:9" ht="15" customHeight="1">
      <c r="C10118" s="700" t="s">
        <v>680</v>
      </c>
      <c r="D10118" s="213" t="s">
        <v>1405</v>
      </c>
      <c r="E10118" s="213"/>
      <c r="F10118" s="200" t="s">
        <v>79</v>
      </c>
      <c r="G10118" s="326">
        <v>2.7E-2</v>
      </c>
      <c r="H10118" s="202">
        <v>1</v>
      </c>
      <c r="I10118" s="203">
        <f t="shared" si="256"/>
        <v>2.7E-2</v>
      </c>
    </row>
    <row r="10119" spans="3:9" ht="15" customHeight="1">
      <c r="C10119" s="204" t="s">
        <v>85</v>
      </c>
      <c r="D10119" s="215"/>
      <c r="E10119" s="215"/>
      <c r="F10119" s="216"/>
      <c r="G10119" s="216"/>
      <c r="H10119" s="466"/>
      <c r="I10119" s="208">
        <f>SUM(I10115:I10118)</f>
        <v>21.722000000000001</v>
      </c>
    </row>
    <row r="10120" spans="3:9" ht="15" customHeight="1">
      <c r="C10120" s="193" t="s">
        <v>86</v>
      </c>
      <c r="D10120" s="194" t="s">
        <v>87</v>
      </c>
      <c r="E10120" s="194"/>
      <c r="F10120" s="196"/>
      <c r="G10120" s="196"/>
      <c r="H10120" s="196"/>
      <c r="I10120" s="464"/>
    </row>
    <row r="10121" spans="3:9" ht="15" customHeight="1">
      <c r="C10121" s="204" t="s">
        <v>88</v>
      </c>
      <c r="D10121" s="215"/>
      <c r="E10121" s="215"/>
      <c r="F10121" s="216"/>
      <c r="G10121" s="216"/>
      <c r="H10121" s="466"/>
      <c r="I10121" s="467">
        <v>0</v>
      </c>
    </row>
    <row r="10122" spans="3:9" ht="15" customHeight="1">
      <c r="C10122" s="220" t="s">
        <v>89</v>
      </c>
      <c r="D10122" s="221" t="s">
        <v>90</v>
      </c>
      <c r="E10122" s="682"/>
      <c r="F10122" s="222"/>
      <c r="G10122" s="222"/>
      <c r="H10122" s="776"/>
      <c r="I10122" s="777">
        <f>I10121+I10119+I10113</f>
        <v>282261.92200000002</v>
      </c>
    </row>
    <row r="10123" spans="3:9" ht="15" customHeight="1">
      <c r="C10123" s="220" t="s">
        <v>91</v>
      </c>
      <c r="D10123" s="221" t="s">
        <v>977</v>
      </c>
      <c r="E10123" s="682"/>
      <c r="F10123" s="222"/>
      <c r="G10123" s="225"/>
      <c r="H10123" s="226">
        <f>$M$3</f>
        <v>0.1</v>
      </c>
      <c r="I10123" s="224">
        <f>I10122*H10123</f>
        <v>28226.192200000005</v>
      </c>
    </row>
    <row r="10124" spans="3:9" ht="15" customHeight="1">
      <c r="C10124" s="329" t="s">
        <v>93</v>
      </c>
      <c r="D10124" s="330" t="s">
        <v>94</v>
      </c>
      <c r="E10124" s="688"/>
      <c r="F10124" s="247"/>
      <c r="G10124" s="247"/>
      <c r="H10124" s="399"/>
      <c r="I10124" s="303">
        <f>SUM(I10122:I10123)</f>
        <v>310488.11420000001</v>
      </c>
    </row>
    <row r="10125" spans="3:9" ht="15" customHeight="1">
      <c r="C10125" s="553"/>
      <c r="D10125" s="580"/>
      <c r="E10125" s="580"/>
      <c r="F10125" s="581"/>
      <c r="G10125" s="581"/>
      <c r="H10125" s="581"/>
      <c r="I10125" s="582"/>
    </row>
    <row r="10126" spans="3:9" ht="15" customHeight="1">
      <c r="C10126" s="1089" t="s">
        <v>2421</v>
      </c>
      <c r="D10126" s="1108" t="s">
        <v>2422</v>
      </c>
      <c r="E10126" s="1109"/>
      <c r="F10126" s="1109"/>
      <c r="G10126" s="1109"/>
      <c r="H10126" s="1143"/>
      <c r="I10126" s="188">
        <f>ROUNDDOWN(I10144,-2)</f>
        <v>17700</v>
      </c>
    </row>
    <row r="10127" spans="3:9" ht="15" customHeight="1">
      <c r="C10127" s="189" t="s">
        <v>65</v>
      </c>
      <c r="D10127" s="190" t="s">
        <v>66</v>
      </c>
      <c r="E10127" s="190"/>
      <c r="F10127" s="190" t="s">
        <v>669</v>
      </c>
      <c r="G10127" s="190" t="s">
        <v>67</v>
      </c>
      <c r="H10127" s="190" t="s">
        <v>670</v>
      </c>
      <c r="I10127" s="482" t="s">
        <v>671</v>
      </c>
    </row>
    <row r="10128" spans="3:9" ht="15" customHeight="1">
      <c r="C10128" s="193" t="s">
        <v>69</v>
      </c>
      <c r="D10128" s="194" t="s">
        <v>672</v>
      </c>
      <c r="E10128" s="194"/>
      <c r="F10128" s="717"/>
      <c r="G10128" s="717"/>
      <c r="H10128" s="717"/>
      <c r="I10128" s="591"/>
    </row>
    <row r="10129" spans="3:9" ht="15" customHeight="1">
      <c r="C10129" s="199">
        <v>1</v>
      </c>
      <c r="D10129" s="195" t="s">
        <v>8</v>
      </c>
      <c r="E10129" s="195"/>
      <c r="F10129" s="200" t="s">
        <v>10</v>
      </c>
      <c r="G10129" s="201">
        <v>5.7099999999999998E-2</v>
      </c>
      <c r="H10129" s="62">
        <v>176000</v>
      </c>
      <c r="I10129" s="203">
        <f t="shared" ref="I10129:I10132" si="257">G10129*H10129</f>
        <v>10049.6</v>
      </c>
    </row>
    <row r="10130" spans="3:9" ht="15" customHeight="1">
      <c r="C10130" s="199">
        <v>2</v>
      </c>
      <c r="D10130" s="195" t="s">
        <v>106</v>
      </c>
      <c r="E10130" s="195"/>
      <c r="F10130" s="200" t="s">
        <v>10</v>
      </c>
      <c r="G10130" s="201">
        <v>2.86E-2</v>
      </c>
      <c r="H10130" s="62">
        <v>186000</v>
      </c>
      <c r="I10130" s="203">
        <f t="shared" si="257"/>
        <v>5319.6</v>
      </c>
    </row>
    <row r="10131" spans="3:9" ht="15" customHeight="1">
      <c r="C10131" s="199">
        <v>3</v>
      </c>
      <c r="D10131" s="195" t="s">
        <v>119</v>
      </c>
      <c r="E10131" s="195"/>
      <c r="F10131" s="200" t="s">
        <v>10</v>
      </c>
      <c r="G10131" s="201">
        <v>2.8999999999999998E-3</v>
      </c>
      <c r="H10131" s="62">
        <v>196000</v>
      </c>
      <c r="I10131" s="203">
        <f t="shared" si="257"/>
        <v>568.4</v>
      </c>
    </row>
    <row r="10132" spans="3:9" ht="15" customHeight="1">
      <c r="C10132" s="199">
        <v>4</v>
      </c>
      <c r="D10132" s="195" t="s">
        <v>31</v>
      </c>
      <c r="E10132" s="195"/>
      <c r="F10132" s="200" t="s">
        <v>10</v>
      </c>
      <c r="G10132" s="201">
        <v>1E-3</v>
      </c>
      <c r="H10132" s="62">
        <v>206000</v>
      </c>
      <c r="I10132" s="203">
        <f t="shared" si="257"/>
        <v>206</v>
      </c>
    </row>
    <row r="10133" spans="3:9" ht="15" customHeight="1">
      <c r="C10133" s="204" t="s">
        <v>708</v>
      </c>
      <c r="D10133" s="215"/>
      <c r="E10133" s="215"/>
      <c r="F10133" s="216"/>
      <c r="G10133" s="653"/>
      <c r="H10133" s="654"/>
      <c r="I10133" s="208">
        <f>SUM(I10129:I10132)</f>
        <v>16143.6</v>
      </c>
    </row>
    <row r="10134" spans="3:9" ht="15" customHeight="1">
      <c r="C10134" s="193" t="s">
        <v>72</v>
      </c>
      <c r="D10134" s="194" t="s">
        <v>73</v>
      </c>
      <c r="E10134" s="194"/>
      <c r="F10134" s="196"/>
      <c r="G10134" s="196"/>
      <c r="H10134" s="196"/>
      <c r="I10134" s="464"/>
    </row>
    <row r="10135" spans="3:9" ht="15" customHeight="1">
      <c r="C10135" s="700" t="s">
        <v>674</v>
      </c>
      <c r="D10135" s="213" t="s">
        <v>2423</v>
      </c>
      <c r="E10135" s="213"/>
      <c r="F10135" s="200" t="s">
        <v>193</v>
      </c>
      <c r="G10135" s="326">
        <v>5.25</v>
      </c>
      <c r="H10135" s="202">
        <v>1</v>
      </c>
      <c r="I10135" s="203">
        <f t="shared" ref="I10135:I10138" si="258">G10135*H10135</f>
        <v>5.25</v>
      </c>
    </row>
    <row r="10136" spans="3:9" ht="15" customHeight="1">
      <c r="C10136" s="700" t="s">
        <v>676</v>
      </c>
      <c r="D10136" s="195" t="s">
        <v>1382</v>
      </c>
      <c r="E10136" s="195"/>
      <c r="F10136" s="200" t="s">
        <v>120</v>
      </c>
      <c r="G10136" s="326">
        <v>1.704</v>
      </c>
      <c r="H10136" s="202">
        <v>1</v>
      </c>
      <c r="I10136" s="203">
        <f t="shared" si="258"/>
        <v>1.704</v>
      </c>
    </row>
    <row r="10137" spans="3:9" ht="15" customHeight="1">
      <c r="C10137" s="700" t="s">
        <v>679</v>
      </c>
      <c r="D10137" s="195" t="s">
        <v>267</v>
      </c>
      <c r="E10137" s="195"/>
      <c r="F10137" s="200" t="s">
        <v>120</v>
      </c>
      <c r="G10137" s="326">
        <v>0.188</v>
      </c>
      <c r="H10137" s="202">
        <v>1</v>
      </c>
      <c r="I10137" s="203">
        <f t="shared" si="258"/>
        <v>0.188</v>
      </c>
    </row>
    <row r="10138" spans="3:9" ht="15" customHeight="1">
      <c r="C10138" s="700" t="s">
        <v>680</v>
      </c>
      <c r="D10138" s="213" t="s">
        <v>1405</v>
      </c>
      <c r="E10138" s="213"/>
      <c r="F10138" s="200" t="s">
        <v>79</v>
      </c>
      <c r="G10138" s="326">
        <v>3.0000000000000001E-3</v>
      </c>
      <c r="H10138" s="202">
        <v>1</v>
      </c>
      <c r="I10138" s="203">
        <f t="shared" si="258"/>
        <v>3.0000000000000001E-3</v>
      </c>
    </row>
    <row r="10139" spans="3:9" ht="15" customHeight="1">
      <c r="C10139" s="204" t="s">
        <v>85</v>
      </c>
      <c r="D10139" s="215"/>
      <c r="E10139" s="215"/>
      <c r="F10139" s="216"/>
      <c r="G10139" s="216"/>
      <c r="H10139" s="466"/>
      <c r="I10139" s="208">
        <f>SUM(I10135:I10138)</f>
        <v>7.1449999999999996</v>
      </c>
    </row>
    <row r="10140" spans="3:9" ht="15" customHeight="1">
      <c r="C10140" s="193" t="s">
        <v>86</v>
      </c>
      <c r="D10140" s="194" t="s">
        <v>87</v>
      </c>
      <c r="E10140" s="194"/>
      <c r="F10140" s="196"/>
      <c r="G10140" s="196"/>
      <c r="H10140" s="196"/>
      <c r="I10140" s="464"/>
    </row>
    <row r="10141" spans="3:9" ht="15" customHeight="1">
      <c r="C10141" s="204" t="s">
        <v>88</v>
      </c>
      <c r="D10141" s="215"/>
      <c r="E10141" s="215"/>
      <c r="F10141" s="216"/>
      <c r="G10141" s="216"/>
      <c r="H10141" s="466"/>
      <c r="I10141" s="467">
        <v>0</v>
      </c>
    </row>
    <row r="10142" spans="3:9" ht="15" customHeight="1">
      <c r="C10142" s="220" t="s">
        <v>89</v>
      </c>
      <c r="D10142" s="221" t="s">
        <v>90</v>
      </c>
      <c r="E10142" s="682"/>
      <c r="F10142" s="222"/>
      <c r="G10142" s="222"/>
      <c r="H10142" s="776"/>
      <c r="I10142" s="777">
        <f>I10141+I10139+I10133</f>
        <v>16150.745000000001</v>
      </c>
    </row>
    <row r="10143" spans="3:9" ht="15" customHeight="1">
      <c r="C10143" s="227" t="s">
        <v>91</v>
      </c>
      <c r="D10143" s="228" t="s">
        <v>977</v>
      </c>
      <c r="E10143" s="684"/>
      <c r="F10143" s="229"/>
      <c r="G10143" s="313"/>
      <c r="H10143" s="226">
        <f>$M$3</f>
        <v>0.1</v>
      </c>
      <c r="I10143" s="224">
        <f>I10142*H10143</f>
        <v>1615.0745000000002</v>
      </c>
    </row>
    <row r="10144" spans="3:9" ht="15" customHeight="1">
      <c r="C10144" s="316" t="s">
        <v>93</v>
      </c>
      <c r="D10144" s="317" t="s">
        <v>94</v>
      </c>
      <c r="E10144" s="323"/>
      <c r="F10144" s="244"/>
      <c r="G10144" s="244"/>
      <c r="H10144" s="399"/>
      <c r="I10144" s="303">
        <f>SUM(I10142:I10143)</f>
        <v>17765.819500000001</v>
      </c>
    </row>
    <row r="10145" spans="3:9" ht="15" customHeight="1">
      <c r="C10145" s="942"/>
      <c r="D10145" s="581"/>
      <c r="E10145" s="581"/>
      <c r="F10145" s="581"/>
      <c r="G10145" s="581"/>
      <c r="H10145" s="581"/>
      <c r="I10145" s="582"/>
    </row>
    <row r="10146" spans="3:9" ht="15" customHeight="1">
      <c r="C10146" s="1089" t="s">
        <v>2424</v>
      </c>
      <c r="D10146" s="1108" t="s">
        <v>2425</v>
      </c>
      <c r="E10146" s="1109"/>
      <c r="F10146" s="1109"/>
      <c r="G10146" s="1109"/>
      <c r="H10146" s="1143"/>
      <c r="I10146" s="188">
        <f>ROUNDDOWN(I10164,-2)</f>
        <v>19400</v>
      </c>
    </row>
    <row r="10147" spans="3:9" ht="15" customHeight="1">
      <c r="C10147" s="189" t="s">
        <v>65</v>
      </c>
      <c r="D10147" s="190" t="s">
        <v>66</v>
      </c>
      <c r="E10147" s="190"/>
      <c r="F10147" s="190" t="s">
        <v>669</v>
      </c>
      <c r="G10147" s="190" t="s">
        <v>67</v>
      </c>
      <c r="H10147" s="190" t="s">
        <v>670</v>
      </c>
      <c r="I10147" s="482" t="s">
        <v>671</v>
      </c>
    </row>
    <row r="10148" spans="3:9" ht="15" customHeight="1">
      <c r="C10148" s="193" t="s">
        <v>69</v>
      </c>
      <c r="D10148" s="194" t="s">
        <v>672</v>
      </c>
      <c r="E10148" s="194"/>
      <c r="F10148" s="717"/>
      <c r="G10148" s="717"/>
      <c r="H10148" s="717"/>
      <c r="I10148" s="591"/>
    </row>
    <row r="10149" spans="3:9" ht="15" customHeight="1">
      <c r="C10149" s="199">
        <v>1</v>
      </c>
      <c r="D10149" s="195" t="s">
        <v>8</v>
      </c>
      <c r="E10149" s="195"/>
      <c r="F10149" s="200" t="s">
        <v>10</v>
      </c>
      <c r="G10149" s="201">
        <v>6.25E-2</v>
      </c>
      <c r="H10149" s="62">
        <v>176000</v>
      </c>
      <c r="I10149" s="203">
        <f t="shared" ref="I10149:I10152" si="259">G10149*H10149</f>
        <v>11000</v>
      </c>
    </row>
    <row r="10150" spans="3:9" ht="15" customHeight="1">
      <c r="C10150" s="199">
        <v>2</v>
      </c>
      <c r="D10150" s="195" t="s">
        <v>106</v>
      </c>
      <c r="E10150" s="195"/>
      <c r="F10150" s="200" t="s">
        <v>10</v>
      </c>
      <c r="G10150" s="201">
        <v>3.1300000000000001E-2</v>
      </c>
      <c r="H10150" s="62">
        <v>186000</v>
      </c>
      <c r="I10150" s="203">
        <f t="shared" si="259"/>
        <v>5821.8</v>
      </c>
    </row>
    <row r="10151" spans="3:9" ht="15" customHeight="1">
      <c r="C10151" s="199">
        <v>3</v>
      </c>
      <c r="D10151" s="195" t="s">
        <v>119</v>
      </c>
      <c r="E10151" s="195"/>
      <c r="F10151" s="200" t="s">
        <v>10</v>
      </c>
      <c r="G10151" s="201">
        <v>3.0999999999999999E-3</v>
      </c>
      <c r="H10151" s="62">
        <v>196000</v>
      </c>
      <c r="I10151" s="203">
        <f t="shared" si="259"/>
        <v>607.6</v>
      </c>
    </row>
    <row r="10152" spans="3:9" ht="15" customHeight="1">
      <c r="C10152" s="199">
        <v>4</v>
      </c>
      <c r="D10152" s="195" t="s">
        <v>31</v>
      </c>
      <c r="E10152" s="195"/>
      <c r="F10152" s="200" t="s">
        <v>10</v>
      </c>
      <c r="G10152" s="201">
        <v>1E-3</v>
      </c>
      <c r="H10152" s="62">
        <v>206000</v>
      </c>
      <c r="I10152" s="203">
        <f t="shared" si="259"/>
        <v>206</v>
      </c>
    </row>
    <row r="10153" spans="3:9" ht="15" customHeight="1">
      <c r="C10153" s="204" t="s">
        <v>708</v>
      </c>
      <c r="D10153" s="215"/>
      <c r="E10153" s="215"/>
      <c r="F10153" s="216"/>
      <c r="G10153" s="653"/>
      <c r="H10153" s="654"/>
      <c r="I10153" s="208">
        <f>SUM(I10149:I10152)</f>
        <v>17635.399999999998</v>
      </c>
    </row>
    <row r="10154" spans="3:9" ht="15" customHeight="1">
      <c r="C10154" s="193" t="s">
        <v>72</v>
      </c>
      <c r="D10154" s="194" t="s">
        <v>73</v>
      </c>
      <c r="E10154" s="194"/>
      <c r="F10154" s="196"/>
      <c r="G10154" s="196"/>
      <c r="H10154" s="196"/>
      <c r="I10154" s="464"/>
    </row>
    <row r="10155" spans="3:9" ht="15" customHeight="1">
      <c r="C10155" s="700" t="s">
        <v>674</v>
      </c>
      <c r="D10155" s="213" t="s">
        <v>2426</v>
      </c>
      <c r="E10155" s="213"/>
      <c r="F10155" s="200" t="s">
        <v>193</v>
      </c>
      <c r="G10155" s="326">
        <v>3.5</v>
      </c>
      <c r="H10155" s="202">
        <v>1</v>
      </c>
      <c r="I10155" s="203">
        <f t="shared" ref="I10155:I10158" si="260">G10155*H10155</f>
        <v>3.5</v>
      </c>
    </row>
    <row r="10156" spans="3:9" ht="15" customHeight="1">
      <c r="C10156" s="700" t="s">
        <v>676</v>
      </c>
      <c r="D10156" s="195" t="s">
        <v>1382</v>
      </c>
      <c r="E10156" s="195"/>
      <c r="F10156" s="200" t="s">
        <v>120</v>
      </c>
      <c r="G10156" s="326">
        <v>1.704</v>
      </c>
      <c r="H10156" s="202">
        <v>1</v>
      </c>
      <c r="I10156" s="203">
        <f t="shared" si="260"/>
        <v>1.704</v>
      </c>
    </row>
    <row r="10157" spans="3:9" ht="15" customHeight="1">
      <c r="C10157" s="700" t="s">
        <v>679</v>
      </c>
      <c r="D10157" s="195" t="s">
        <v>267</v>
      </c>
      <c r="E10157" s="195"/>
      <c r="F10157" s="200" t="s">
        <v>120</v>
      </c>
      <c r="G10157" s="326">
        <v>0.188</v>
      </c>
      <c r="H10157" s="202">
        <v>1</v>
      </c>
      <c r="I10157" s="203">
        <f t="shared" si="260"/>
        <v>0.188</v>
      </c>
    </row>
    <row r="10158" spans="3:9" ht="15" customHeight="1">
      <c r="C10158" s="700" t="s">
        <v>680</v>
      </c>
      <c r="D10158" s="213" t="s">
        <v>1405</v>
      </c>
      <c r="E10158" s="213"/>
      <c r="F10158" s="200" t="s">
        <v>79</v>
      </c>
      <c r="G10158" s="326">
        <v>3.0000000000000001E-3</v>
      </c>
      <c r="H10158" s="202">
        <v>1</v>
      </c>
      <c r="I10158" s="203">
        <f t="shared" si="260"/>
        <v>3.0000000000000001E-3</v>
      </c>
    </row>
    <row r="10159" spans="3:9" ht="15" customHeight="1">
      <c r="C10159" s="204" t="s">
        <v>85</v>
      </c>
      <c r="D10159" s="215"/>
      <c r="E10159" s="215"/>
      <c r="F10159" s="216"/>
      <c r="G10159" s="216"/>
      <c r="H10159" s="466"/>
      <c r="I10159" s="208">
        <f>SUM(I10155:I10158)</f>
        <v>5.3949999999999996</v>
      </c>
    </row>
    <row r="10160" spans="3:9" ht="15" customHeight="1">
      <c r="C10160" s="193" t="s">
        <v>86</v>
      </c>
      <c r="D10160" s="194" t="s">
        <v>87</v>
      </c>
      <c r="E10160" s="194"/>
      <c r="F10160" s="196"/>
      <c r="G10160" s="196"/>
      <c r="H10160" s="196"/>
      <c r="I10160" s="464"/>
    </row>
    <row r="10161" spans="3:9" ht="15" customHeight="1">
      <c r="C10161" s="204" t="s">
        <v>88</v>
      </c>
      <c r="D10161" s="215"/>
      <c r="E10161" s="215"/>
      <c r="F10161" s="216"/>
      <c r="G10161" s="216"/>
      <c r="H10161" s="466"/>
      <c r="I10161" s="467">
        <v>0</v>
      </c>
    </row>
    <row r="10162" spans="3:9" ht="15" customHeight="1">
      <c r="C10162" s="220" t="s">
        <v>89</v>
      </c>
      <c r="D10162" s="221" t="s">
        <v>90</v>
      </c>
      <c r="E10162" s="682"/>
      <c r="F10162" s="222"/>
      <c r="G10162" s="222"/>
      <c r="H10162" s="776"/>
      <c r="I10162" s="777">
        <f>I10161+I10159+I10153</f>
        <v>17640.794999999998</v>
      </c>
    </row>
    <row r="10163" spans="3:9" ht="15" customHeight="1">
      <c r="C10163" s="227" t="s">
        <v>91</v>
      </c>
      <c r="D10163" s="228" t="s">
        <v>977</v>
      </c>
      <c r="E10163" s="684"/>
      <c r="F10163" s="229"/>
      <c r="G10163" s="313"/>
      <c r="H10163" s="226">
        <f>$M$3</f>
        <v>0.1</v>
      </c>
      <c r="I10163" s="224">
        <f>I10162*H10163</f>
        <v>1764.0794999999998</v>
      </c>
    </row>
    <row r="10164" spans="3:9" ht="15" customHeight="1">
      <c r="C10164" s="316" t="s">
        <v>93</v>
      </c>
      <c r="D10164" s="317" t="s">
        <v>94</v>
      </c>
      <c r="E10164" s="323"/>
      <c r="F10164" s="244"/>
      <c r="G10164" s="244"/>
      <c r="H10164" s="399"/>
      <c r="I10164" s="303">
        <f>SUM(I10162:I10163)</f>
        <v>19404.874499999998</v>
      </c>
    </row>
    <row r="10165" spans="3:9" ht="15" customHeight="1">
      <c r="C10165" s="1070"/>
      <c r="D10165" s="493"/>
      <c r="E10165" s="493"/>
      <c r="F10165" s="493"/>
      <c r="G10165" s="493"/>
      <c r="H10165" s="493"/>
      <c r="I10165" s="405"/>
    </row>
    <row r="10166" spans="3:9" ht="15" customHeight="1">
      <c r="C10166" s="1089" t="s">
        <v>2427</v>
      </c>
      <c r="D10166" s="1109" t="s">
        <v>2428</v>
      </c>
      <c r="E10166" s="1109"/>
      <c r="F10166" s="1109"/>
      <c r="G10166" s="1109"/>
      <c r="H10166" s="1133"/>
      <c r="I10166" s="188">
        <f>ROUNDDOWN(I10184,-2)</f>
        <v>20600</v>
      </c>
    </row>
    <row r="10167" spans="3:9" ht="15" customHeight="1">
      <c r="C10167" s="189" t="s">
        <v>65</v>
      </c>
      <c r="D10167" s="190" t="s">
        <v>66</v>
      </c>
      <c r="E10167" s="190"/>
      <c r="F10167" s="190" t="s">
        <v>669</v>
      </c>
      <c r="G10167" s="190" t="s">
        <v>67</v>
      </c>
      <c r="H10167" s="190" t="s">
        <v>670</v>
      </c>
      <c r="I10167" s="482" t="s">
        <v>671</v>
      </c>
    </row>
    <row r="10168" spans="3:9" ht="15" customHeight="1">
      <c r="C10168" s="193" t="s">
        <v>69</v>
      </c>
      <c r="D10168" s="194" t="s">
        <v>672</v>
      </c>
      <c r="E10168" s="194"/>
      <c r="F10168" s="717"/>
      <c r="G10168" s="717"/>
      <c r="H10168" s="717"/>
      <c r="I10168" s="591"/>
    </row>
    <row r="10169" spans="3:9" ht="15" customHeight="1">
      <c r="C10169" s="199">
        <v>1</v>
      </c>
      <c r="D10169" s="195" t="s">
        <v>8</v>
      </c>
      <c r="E10169" s="195"/>
      <c r="F10169" s="200" t="s">
        <v>10</v>
      </c>
      <c r="G10169" s="618">
        <v>6.6699999999999995E-2</v>
      </c>
      <c r="H10169" s="62">
        <v>176000</v>
      </c>
      <c r="I10169" s="203">
        <f t="shared" ref="I10169:I10172" si="261">G10169*H10169</f>
        <v>11739.199999999999</v>
      </c>
    </row>
    <row r="10170" spans="3:9" ht="15" customHeight="1">
      <c r="C10170" s="199">
        <v>2</v>
      </c>
      <c r="D10170" s="195" t="s">
        <v>106</v>
      </c>
      <c r="E10170" s="195"/>
      <c r="F10170" s="200" t="s">
        <v>10</v>
      </c>
      <c r="G10170" s="618">
        <v>3.3300000000000003E-2</v>
      </c>
      <c r="H10170" s="62">
        <v>186000</v>
      </c>
      <c r="I10170" s="203">
        <f t="shared" si="261"/>
        <v>6193.8</v>
      </c>
    </row>
    <row r="10171" spans="3:9" ht="15" customHeight="1">
      <c r="C10171" s="199">
        <v>3</v>
      </c>
      <c r="D10171" s="195" t="s">
        <v>119</v>
      </c>
      <c r="E10171" s="195"/>
      <c r="F10171" s="200" t="s">
        <v>10</v>
      </c>
      <c r="G10171" s="618">
        <v>3.3E-3</v>
      </c>
      <c r="H10171" s="62">
        <v>196000</v>
      </c>
      <c r="I10171" s="203">
        <f t="shared" si="261"/>
        <v>646.79999999999995</v>
      </c>
    </row>
    <row r="10172" spans="3:9" ht="15" customHeight="1">
      <c r="C10172" s="199">
        <v>4</v>
      </c>
      <c r="D10172" s="195" t="s">
        <v>31</v>
      </c>
      <c r="E10172" s="195"/>
      <c r="F10172" s="200" t="s">
        <v>10</v>
      </c>
      <c r="G10172" s="618">
        <v>1.1000000000000001E-3</v>
      </c>
      <c r="H10172" s="62">
        <v>206000</v>
      </c>
      <c r="I10172" s="203">
        <f t="shared" si="261"/>
        <v>226.60000000000002</v>
      </c>
    </row>
    <row r="10173" spans="3:9" ht="15" customHeight="1">
      <c r="C10173" s="204" t="s">
        <v>708</v>
      </c>
      <c r="D10173" s="215"/>
      <c r="E10173" s="215"/>
      <c r="F10173" s="216"/>
      <c r="G10173" s="653"/>
      <c r="H10173" s="654"/>
      <c r="I10173" s="208">
        <f>SUM(I10169:I10172)</f>
        <v>18806.399999999998</v>
      </c>
    </row>
    <row r="10174" spans="3:9" ht="15" customHeight="1">
      <c r="C10174" s="193" t="s">
        <v>72</v>
      </c>
      <c r="D10174" s="194" t="s">
        <v>73</v>
      </c>
      <c r="E10174" s="194"/>
      <c r="F10174" s="196"/>
      <c r="G10174" s="196"/>
      <c r="H10174" s="196"/>
      <c r="I10174" s="464"/>
    </row>
    <row r="10175" spans="3:9" ht="15" customHeight="1">
      <c r="C10175" s="700" t="s">
        <v>674</v>
      </c>
      <c r="D10175" s="213" t="s">
        <v>2429</v>
      </c>
      <c r="E10175" s="213"/>
      <c r="F10175" s="200" t="s">
        <v>193</v>
      </c>
      <c r="G10175" s="618">
        <v>2.625</v>
      </c>
      <c r="H10175" s="202">
        <v>1</v>
      </c>
      <c r="I10175" s="203">
        <f t="shared" ref="I10175:I10178" si="262">G10175*H10175</f>
        <v>2.625</v>
      </c>
    </row>
    <row r="10176" spans="3:9" ht="15" customHeight="1">
      <c r="C10176" s="700" t="s">
        <v>676</v>
      </c>
      <c r="D10176" s="195" t="s">
        <v>1382</v>
      </c>
      <c r="E10176" s="195"/>
      <c r="F10176" s="200" t="s">
        <v>120</v>
      </c>
      <c r="G10176" s="326">
        <v>1.704</v>
      </c>
      <c r="H10176" s="202">
        <v>1</v>
      </c>
      <c r="I10176" s="203">
        <f t="shared" si="262"/>
        <v>1.704</v>
      </c>
    </row>
    <row r="10177" spans="3:9" ht="15" customHeight="1">
      <c r="C10177" s="700" t="s">
        <v>679</v>
      </c>
      <c r="D10177" s="195" t="s">
        <v>267</v>
      </c>
      <c r="E10177" s="195"/>
      <c r="F10177" s="200" t="s">
        <v>120</v>
      </c>
      <c r="G10177" s="326">
        <v>0.188</v>
      </c>
      <c r="H10177" s="202">
        <v>1</v>
      </c>
      <c r="I10177" s="203">
        <f t="shared" si="262"/>
        <v>0.188</v>
      </c>
    </row>
    <row r="10178" spans="3:9" ht="15" customHeight="1">
      <c r="C10178" s="700" t="s">
        <v>680</v>
      </c>
      <c r="D10178" s="213" t="s">
        <v>1405</v>
      </c>
      <c r="E10178" s="213"/>
      <c r="F10178" s="200" t="s">
        <v>79</v>
      </c>
      <c r="G10178" s="326">
        <v>3.0000000000000001E-3</v>
      </c>
      <c r="H10178" s="202">
        <v>1</v>
      </c>
      <c r="I10178" s="203">
        <f t="shared" si="262"/>
        <v>3.0000000000000001E-3</v>
      </c>
    </row>
    <row r="10179" spans="3:9" ht="15" customHeight="1">
      <c r="C10179" s="204" t="s">
        <v>85</v>
      </c>
      <c r="D10179" s="215"/>
      <c r="E10179" s="215"/>
      <c r="F10179" s="216"/>
      <c r="G10179" s="216"/>
      <c r="H10179" s="466"/>
      <c r="I10179" s="208">
        <f>SUM(I10175:I10178)</f>
        <v>4.5199999999999996</v>
      </c>
    </row>
    <row r="10180" spans="3:9" ht="15" customHeight="1">
      <c r="C10180" s="193" t="s">
        <v>86</v>
      </c>
      <c r="D10180" s="194" t="s">
        <v>87</v>
      </c>
      <c r="E10180" s="194"/>
      <c r="F10180" s="196"/>
      <c r="G10180" s="196"/>
      <c r="H10180" s="196"/>
      <c r="I10180" s="464"/>
    </row>
    <row r="10181" spans="3:9" ht="15" customHeight="1">
      <c r="C10181" s="204" t="s">
        <v>88</v>
      </c>
      <c r="D10181" s="215"/>
      <c r="E10181" s="215"/>
      <c r="F10181" s="216"/>
      <c r="G10181" s="216"/>
      <c r="H10181" s="466"/>
      <c r="I10181" s="467">
        <v>0</v>
      </c>
    </row>
    <row r="10182" spans="3:9" ht="15" customHeight="1">
      <c r="C10182" s="220" t="s">
        <v>89</v>
      </c>
      <c r="D10182" s="221" t="s">
        <v>90</v>
      </c>
      <c r="E10182" s="682"/>
      <c r="F10182" s="222"/>
      <c r="G10182" s="222"/>
      <c r="H10182" s="776"/>
      <c r="I10182" s="777">
        <f>I10181+I10179+I10173</f>
        <v>18810.919999999998</v>
      </c>
    </row>
    <row r="10183" spans="3:9" ht="15" customHeight="1">
      <c r="C10183" s="227" t="s">
        <v>91</v>
      </c>
      <c r="D10183" s="228" t="s">
        <v>977</v>
      </c>
      <c r="E10183" s="684"/>
      <c r="F10183" s="229"/>
      <c r="G10183" s="313"/>
      <c r="H10183" s="226">
        <f>$M$3</f>
        <v>0.1</v>
      </c>
      <c r="I10183" s="224">
        <f>I10182*H10183</f>
        <v>1881.0919999999999</v>
      </c>
    </row>
    <row r="10184" spans="3:9" ht="15" customHeight="1">
      <c r="C10184" s="316" t="s">
        <v>93</v>
      </c>
      <c r="D10184" s="317" t="s">
        <v>94</v>
      </c>
      <c r="E10184" s="323"/>
      <c r="F10184" s="244"/>
      <c r="G10184" s="244"/>
      <c r="H10184" s="399"/>
      <c r="I10184" s="303">
        <f>SUM(I10182:I10183)</f>
        <v>20692.011999999999</v>
      </c>
    </row>
    <row r="10185" spans="3:9" ht="15" customHeight="1">
      <c r="C10185" s="1070"/>
      <c r="D10185" s="493"/>
      <c r="E10185" s="493"/>
      <c r="F10185" s="493"/>
      <c r="G10185" s="493"/>
      <c r="H10185" s="493"/>
      <c r="I10185" s="517"/>
    </row>
    <row r="10186" spans="3:9" ht="15" customHeight="1">
      <c r="C10186" s="1089" t="s">
        <v>2430</v>
      </c>
      <c r="D10186" s="1108" t="s">
        <v>2431</v>
      </c>
      <c r="E10186" s="1109"/>
      <c r="F10186" s="1109"/>
      <c r="G10186" s="1109"/>
      <c r="H10186" s="1143"/>
      <c r="I10186" s="188">
        <f>ROUNDDOWN(I10204,-2)</f>
        <v>22100</v>
      </c>
    </row>
    <row r="10187" spans="3:9" ht="15" customHeight="1">
      <c r="C10187" s="189" t="s">
        <v>65</v>
      </c>
      <c r="D10187" s="190" t="s">
        <v>66</v>
      </c>
      <c r="E10187" s="190"/>
      <c r="F10187" s="190" t="s">
        <v>669</v>
      </c>
      <c r="G10187" s="190" t="s">
        <v>67</v>
      </c>
      <c r="H10187" s="190" t="s">
        <v>670</v>
      </c>
      <c r="I10187" s="482" t="s">
        <v>671</v>
      </c>
    </row>
    <row r="10188" spans="3:9" ht="15" customHeight="1">
      <c r="C10188" s="193" t="s">
        <v>69</v>
      </c>
      <c r="D10188" s="194" t="s">
        <v>672</v>
      </c>
      <c r="E10188" s="194"/>
      <c r="F10188" s="717"/>
      <c r="G10188" s="717"/>
      <c r="H10188" s="717"/>
      <c r="I10188" s="591"/>
    </row>
    <row r="10189" spans="3:9" ht="15" customHeight="1">
      <c r="C10189" s="199">
        <v>1</v>
      </c>
      <c r="D10189" s="195" t="s">
        <v>8</v>
      </c>
      <c r="E10189" s="195"/>
      <c r="F10189" s="200" t="s">
        <v>10</v>
      </c>
      <c r="G10189" s="618">
        <v>7.1400000000000005E-2</v>
      </c>
      <c r="H10189" s="62">
        <v>176000</v>
      </c>
      <c r="I10189" s="203">
        <f t="shared" ref="I10189:I10192" si="263">G10189*H10189</f>
        <v>12566.400000000001</v>
      </c>
    </row>
    <row r="10190" spans="3:9" ht="15" customHeight="1">
      <c r="C10190" s="199">
        <v>2</v>
      </c>
      <c r="D10190" s="195" t="s">
        <v>106</v>
      </c>
      <c r="E10190" s="195"/>
      <c r="F10190" s="200" t="s">
        <v>10</v>
      </c>
      <c r="G10190" s="618">
        <v>3.5700000000000003E-2</v>
      </c>
      <c r="H10190" s="62">
        <v>186000</v>
      </c>
      <c r="I10190" s="203">
        <f t="shared" si="263"/>
        <v>6640.2000000000007</v>
      </c>
    </row>
    <row r="10191" spans="3:9" ht="15" customHeight="1">
      <c r="C10191" s="199">
        <v>3</v>
      </c>
      <c r="D10191" s="195" t="s">
        <v>119</v>
      </c>
      <c r="E10191" s="195"/>
      <c r="F10191" s="200" t="s">
        <v>10</v>
      </c>
      <c r="G10191" s="618">
        <v>3.5999999999999999E-3</v>
      </c>
      <c r="H10191" s="62">
        <v>196000</v>
      </c>
      <c r="I10191" s="203">
        <f t="shared" si="263"/>
        <v>705.6</v>
      </c>
    </row>
    <row r="10192" spans="3:9" ht="15" customHeight="1">
      <c r="C10192" s="199">
        <v>4</v>
      </c>
      <c r="D10192" s="195" t="s">
        <v>31</v>
      </c>
      <c r="E10192" s="195"/>
      <c r="F10192" s="200" t="s">
        <v>10</v>
      </c>
      <c r="G10192" s="618">
        <v>1.1999999999999999E-3</v>
      </c>
      <c r="H10192" s="62">
        <v>206000</v>
      </c>
      <c r="I10192" s="203">
        <f t="shared" si="263"/>
        <v>247.2</v>
      </c>
    </row>
    <row r="10193" spans="3:9" ht="15" customHeight="1">
      <c r="C10193" s="204" t="s">
        <v>708</v>
      </c>
      <c r="D10193" s="215"/>
      <c r="E10193" s="215"/>
      <c r="F10193" s="216"/>
      <c r="G10193" s="653"/>
      <c r="H10193" s="654"/>
      <c r="I10193" s="208">
        <f>SUM(I10189:I10192)</f>
        <v>20159.400000000001</v>
      </c>
    </row>
    <row r="10194" spans="3:9" ht="15" customHeight="1">
      <c r="C10194" s="193" t="s">
        <v>72</v>
      </c>
      <c r="D10194" s="194" t="s">
        <v>73</v>
      </c>
      <c r="E10194" s="194"/>
      <c r="F10194" s="196"/>
      <c r="G10194" s="196"/>
      <c r="H10194" s="196"/>
      <c r="I10194" s="464"/>
    </row>
    <row r="10195" spans="3:9" ht="15" customHeight="1">
      <c r="C10195" s="700" t="s">
        <v>674</v>
      </c>
      <c r="D10195" s="195" t="s">
        <v>2432</v>
      </c>
      <c r="E10195" s="195"/>
      <c r="F10195" s="200" t="s">
        <v>193</v>
      </c>
      <c r="G10195" s="326">
        <v>1.75</v>
      </c>
      <c r="H10195" s="202">
        <v>1</v>
      </c>
      <c r="I10195" s="203">
        <f t="shared" ref="I10195:I10198" si="264">G10195*H10195</f>
        <v>1.75</v>
      </c>
    </row>
    <row r="10196" spans="3:9" ht="15" customHeight="1">
      <c r="C10196" s="700" t="s">
        <v>676</v>
      </c>
      <c r="D10196" s="195" t="s">
        <v>1382</v>
      </c>
      <c r="E10196" s="195"/>
      <c r="F10196" s="200" t="s">
        <v>120</v>
      </c>
      <c r="G10196" s="326">
        <v>1.704</v>
      </c>
      <c r="H10196" s="202">
        <v>1</v>
      </c>
      <c r="I10196" s="203">
        <f t="shared" si="264"/>
        <v>1.704</v>
      </c>
    </row>
    <row r="10197" spans="3:9" ht="15" customHeight="1">
      <c r="C10197" s="700" t="s">
        <v>679</v>
      </c>
      <c r="D10197" s="195" t="s">
        <v>267</v>
      </c>
      <c r="E10197" s="195"/>
      <c r="F10197" s="200" t="s">
        <v>120</v>
      </c>
      <c r="G10197" s="326">
        <v>0.188</v>
      </c>
      <c r="H10197" s="202">
        <v>1</v>
      </c>
      <c r="I10197" s="203">
        <f t="shared" si="264"/>
        <v>0.188</v>
      </c>
    </row>
    <row r="10198" spans="3:9" ht="15" customHeight="1">
      <c r="C10198" s="700" t="s">
        <v>680</v>
      </c>
      <c r="D10198" s="213" t="s">
        <v>1405</v>
      </c>
      <c r="E10198" s="213"/>
      <c r="F10198" s="200" t="s">
        <v>79</v>
      </c>
      <c r="G10198" s="326">
        <v>3.0000000000000001E-3</v>
      </c>
      <c r="H10198" s="202">
        <v>1</v>
      </c>
      <c r="I10198" s="203">
        <f t="shared" si="264"/>
        <v>3.0000000000000001E-3</v>
      </c>
    </row>
    <row r="10199" spans="3:9" ht="15" customHeight="1">
      <c r="C10199" s="204" t="s">
        <v>85</v>
      </c>
      <c r="D10199" s="215"/>
      <c r="E10199" s="215"/>
      <c r="F10199" s="216"/>
      <c r="G10199" s="216"/>
      <c r="H10199" s="466"/>
      <c r="I10199" s="208">
        <f>SUM(I10195:I10198)</f>
        <v>3.645</v>
      </c>
    </row>
    <row r="10200" spans="3:9" ht="15" customHeight="1">
      <c r="C10200" s="193" t="s">
        <v>86</v>
      </c>
      <c r="D10200" s="194" t="s">
        <v>87</v>
      </c>
      <c r="E10200" s="194"/>
      <c r="F10200" s="196"/>
      <c r="G10200" s="196"/>
      <c r="H10200" s="196"/>
      <c r="I10200" s="464"/>
    </row>
    <row r="10201" spans="3:9" ht="15" customHeight="1">
      <c r="C10201" s="204" t="s">
        <v>88</v>
      </c>
      <c r="D10201" s="215"/>
      <c r="E10201" s="215"/>
      <c r="F10201" s="216"/>
      <c r="G10201" s="216"/>
      <c r="H10201" s="466"/>
      <c r="I10201" s="467">
        <v>0</v>
      </c>
    </row>
    <row r="10202" spans="3:9" ht="15" customHeight="1">
      <c r="C10202" s="220" t="s">
        <v>89</v>
      </c>
      <c r="D10202" s="221" t="s">
        <v>90</v>
      </c>
      <c r="E10202" s="682"/>
      <c r="F10202" s="222"/>
      <c r="G10202" s="222"/>
      <c r="H10202" s="776"/>
      <c r="I10202" s="777">
        <f>I10201+I10199+I10193</f>
        <v>20163.045000000002</v>
      </c>
    </row>
    <row r="10203" spans="3:9" ht="15" customHeight="1">
      <c r="C10203" s="227" t="s">
        <v>91</v>
      </c>
      <c r="D10203" s="228" t="s">
        <v>977</v>
      </c>
      <c r="E10203" s="684"/>
      <c r="F10203" s="229"/>
      <c r="G10203" s="313"/>
      <c r="H10203" s="226">
        <f>$M$3</f>
        <v>0.1</v>
      </c>
      <c r="I10203" s="224">
        <f>I10202*H10203</f>
        <v>2016.3045000000002</v>
      </c>
    </row>
    <row r="10204" spans="3:9" ht="15" customHeight="1">
      <c r="C10204" s="316" t="s">
        <v>93</v>
      </c>
      <c r="D10204" s="317" t="s">
        <v>94</v>
      </c>
      <c r="E10204" s="323"/>
      <c r="F10204" s="244"/>
      <c r="G10204" s="244"/>
      <c r="H10204" s="399"/>
      <c r="I10204" s="303">
        <f>SUM(I10202:I10203)</f>
        <v>22179.349500000004</v>
      </c>
    </row>
    <row r="10205" spans="3:9" ht="15" customHeight="1">
      <c r="C10205" s="942"/>
      <c r="D10205" s="581"/>
      <c r="E10205" s="581"/>
      <c r="F10205" s="581"/>
      <c r="G10205" s="581"/>
      <c r="H10205" s="581"/>
      <c r="I10205" s="582"/>
    </row>
    <row r="10206" spans="3:9" ht="15" customHeight="1">
      <c r="C10206" s="1089" t="s">
        <v>2433</v>
      </c>
      <c r="D10206" s="483" t="s">
        <v>2434</v>
      </c>
      <c r="E10206" s="486"/>
      <c r="F10206" s="486"/>
      <c r="G10206" s="486"/>
      <c r="H10206" s="1157"/>
      <c r="I10206" s="188">
        <f>ROUNDDOWN(I10224,-2)</f>
        <v>22100</v>
      </c>
    </row>
    <row r="10207" spans="3:9" ht="15" customHeight="1">
      <c r="C10207" s="189" t="s">
        <v>65</v>
      </c>
      <c r="D10207" s="190" t="s">
        <v>66</v>
      </c>
      <c r="E10207" s="190"/>
      <c r="F10207" s="190" t="s">
        <v>669</v>
      </c>
      <c r="G10207" s="190" t="s">
        <v>67</v>
      </c>
      <c r="H10207" s="190" t="s">
        <v>670</v>
      </c>
      <c r="I10207" s="482" t="s">
        <v>671</v>
      </c>
    </row>
    <row r="10208" spans="3:9" ht="15" customHeight="1">
      <c r="C10208" s="193" t="s">
        <v>69</v>
      </c>
      <c r="D10208" s="194" t="s">
        <v>672</v>
      </c>
      <c r="E10208" s="194"/>
      <c r="F10208" s="717"/>
      <c r="G10208" s="717"/>
      <c r="H10208" s="717"/>
      <c r="I10208" s="591"/>
    </row>
    <row r="10209" spans="3:9" ht="15" customHeight="1">
      <c r="C10209" s="199">
        <v>1</v>
      </c>
      <c r="D10209" s="195" t="s">
        <v>8</v>
      </c>
      <c r="E10209" s="195"/>
      <c r="F10209" s="200" t="s">
        <v>10</v>
      </c>
      <c r="G10209" s="618">
        <v>7.1400000000000005E-2</v>
      </c>
      <c r="H10209" s="62">
        <v>176000</v>
      </c>
      <c r="I10209" s="203">
        <f t="shared" ref="I10209:I10212" si="265">G10209*H10209</f>
        <v>12566.400000000001</v>
      </c>
    </row>
    <row r="10210" spans="3:9" ht="15" customHeight="1">
      <c r="C10210" s="199">
        <v>2</v>
      </c>
      <c r="D10210" s="195" t="s">
        <v>106</v>
      </c>
      <c r="E10210" s="195"/>
      <c r="F10210" s="200" t="s">
        <v>10</v>
      </c>
      <c r="G10210" s="618">
        <v>3.5700000000000003E-2</v>
      </c>
      <c r="H10210" s="62">
        <v>186000</v>
      </c>
      <c r="I10210" s="203">
        <f t="shared" si="265"/>
        <v>6640.2000000000007</v>
      </c>
    </row>
    <row r="10211" spans="3:9" ht="15" customHeight="1">
      <c r="C10211" s="199">
        <v>3</v>
      </c>
      <c r="D10211" s="195" t="s">
        <v>119</v>
      </c>
      <c r="E10211" s="195"/>
      <c r="F10211" s="200" t="s">
        <v>10</v>
      </c>
      <c r="G10211" s="618">
        <v>3.5999999999999999E-3</v>
      </c>
      <c r="H10211" s="62">
        <v>196000</v>
      </c>
      <c r="I10211" s="203">
        <f t="shared" si="265"/>
        <v>705.6</v>
      </c>
    </row>
    <row r="10212" spans="3:9" ht="15" customHeight="1">
      <c r="C10212" s="199">
        <v>4</v>
      </c>
      <c r="D10212" s="195" t="s">
        <v>31</v>
      </c>
      <c r="E10212" s="195"/>
      <c r="F10212" s="200" t="s">
        <v>10</v>
      </c>
      <c r="G10212" s="618">
        <v>1.1999999999999999E-3</v>
      </c>
      <c r="H10212" s="62">
        <v>206000</v>
      </c>
      <c r="I10212" s="203">
        <f t="shared" si="265"/>
        <v>247.2</v>
      </c>
    </row>
    <row r="10213" spans="3:9" ht="15" customHeight="1">
      <c r="C10213" s="204" t="s">
        <v>708</v>
      </c>
      <c r="D10213" s="215"/>
      <c r="E10213" s="215"/>
      <c r="F10213" s="216"/>
      <c r="G10213" s="653"/>
      <c r="H10213" s="654"/>
      <c r="I10213" s="208">
        <f>SUM(I10209:I10212)</f>
        <v>20159.400000000001</v>
      </c>
    </row>
    <row r="10214" spans="3:9" ht="15" customHeight="1">
      <c r="C10214" s="193" t="s">
        <v>72</v>
      </c>
      <c r="D10214" s="194" t="s">
        <v>73</v>
      </c>
      <c r="E10214" s="194"/>
      <c r="F10214" s="196"/>
      <c r="G10214" s="196"/>
      <c r="H10214" s="196"/>
      <c r="I10214" s="464"/>
    </row>
    <row r="10215" spans="3:9" ht="15" customHeight="1">
      <c r="C10215" s="700" t="s">
        <v>674</v>
      </c>
      <c r="D10215" s="195" t="s">
        <v>2435</v>
      </c>
      <c r="E10215" s="195"/>
      <c r="F10215" s="200" t="s">
        <v>193</v>
      </c>
      <c r="G10215" s="326">
        <v>1.75</v>
      </c>
      <c r="H10215" s="202">
        <v>1</v>
      </c>
      <c r="I10215" s="203">
        <f>G10215*H10215</f>
        <v>1.75</v>
      </c>
    </row>
    <row r="10216" spans="3:9" ht="15" customHeight="1">
      <c r="C10216" s="700" t="s">
        <v>676</v>
      </c>
      <c r="D10216" s="195" t="s">
        <v>1382</v>
      </c>
      <c r="E10216" s="195"/>
      <c r="F10216" s="200" t="s">
        <v>120</v>
      </c>
      <c r="G10216" s="326">
        <v>1.704</v>
      </c>
      <c r="H10216" s="202">
        <v>1</v>
      </c>
      <c r="I10216" s="203">
        <f t="shared" ref="I10216:I10218" si="266">G10216*H10216</f>
        <v>1.704</v>
      </c>
    </row>
    <row r="10217" spans="3:9" ht="15" customHeight="1">
      <c r="C10217" s="700" t="s">
        <v>679</v>
      </c>
      <c r="D10217" s="195" t="s">
        <v>267</v>
      </c>
      <c r="E10217" s="195"/>
      <c r="F10217" s="200" t="s">
        <v>120</v>
      </c>
      <c r="G10217" s="326">
        <v>0.188</v>
      </c>
      <c r="H10217" s="202">
        <v>1</v>
      </c>
      <c r="I10217" s="203">
        <f t="shared" si="266"/>
        <v>0.188</v>
      </c>
    </row>
    <row r="10218" spans="3:9" ht="15" customHeight="1">
      <c r="C10218" s="700" t="s">
        <v>680</v>
      </c>
      <c r="D10218" s="213" t="s">
        <v>1405</v>
      </c>
      <c r="E10218" s="213"/>
      <c r="F10218" s="200" t="s">
        <v>79</v>
      </c>
      <c r="G10218" s="326">
        <v>3.0000000000000001E-3</v>
      </c>
      <c r="H10218" s="202">
        <v>1</v>
      </c>
      <c r="I10218" s="203">
        <f t="shared" si="266"/>
        <v>3.0000000000000001E-3</v>
      </c>
    </row>
    <row r="10219" spans="3:9" ht="15" customHeight="1">
      <c r="C10219" s="204" t="s">
        <v>85</v>
      </c>
      <c r="D10219" s="215"/>
      <c r="E10219" s="215"/>
      <c r="F10219" s="216"/>
      <c r="G10219" s="216"/>
      <c r="H10219" s="466"/>
      <c r="I10219" s="208">
        <f>SUM(I10215:I10218)</f>
        <v>3.645</v>
      </c>
    </row>
    <row r="10220" spans="3:9" ht="15" customHeight="1">
      <c r="C10220" s="193" t="s">
        <v>86</v>
      </c>
      <c r="D10220" s="194" t="s">
        <v>87</v>
      </c>
      <c r="E10220" s="194"/>
      <c r="F10220" s="196"/>
      <c r="G10220" s="196"/>
      <c r="H10220" s="196"/>
      <c r="I10220" s="464"/>
    </row>
    <row r="10221" spans="3:9" ht="15" customHeight="1">
      <c r="C10221" s="204" t="s">
        <v>88</v>
      </c>
      <c r="D10221" s="215"/>
      <c r="E10221" s="215"/>
      <c r="F10221" s="216"/>
      <c r="G10221" s="216"/>
      <c r="H10221" s="466"/>
      <c r="I10221" s="467">
        <v>0</v>
      </c>
    </row>
    <row r="10222" spans="3:9" ht="15" customHeight="1">
      <c r="C10222" s="220" t="s">
        <v>89</v>
      </c>
      <c r="D10222" s="221" t="s">
        <v>90</v>
      </c>
      <c r="E10222" s="682"/>
      <c r="F10222" s="222"/>
      <c r="G10222" s="222"/>
      <c r="H10222" s="776"/>
      <c r="I10222" s="777">
        <f>I10221+I10219+I10213</f>
        <v>20163.045000000002</v>
      </c>
    </row>
    <row r="10223" spans="3:9" ht="15" customHeight="1">
      <c r="C10223" s="227" t="s">
        <v>91</v>
      </c>
      <c r="D10223" s="228" t="s">
        <v>977</v>
      </c>
      <c r="E10223" s="684"/>
      <c r="F10223" s="229"/>
      <c r="G10223" s="313"/>
      <c r="H10223" s="226">
        <f>$M$3</f>
        <v>0.1</v>
      </c>
      <c r="I10223" s="224">
        <f>I10222*H10223</f>
        <v>2016.3045000000002</v>
      </c>
    </row>
    <row r="10224" spans="3:9" ht="15" customHeight="1">
      <c r="C10224" s="316" t="s">
        <v>93</v>
      </c>
      <c r="D10224" s="317" t="s">
        <v>94</v>
      </c>
      <c r="E10224" s="323"/>
      <c r="F10224" s="244"/>
      <c r="G10224" s="244"/>
      <c r="H10224" s="399"/>
      <c r="I10224" s="303">
        <f>SUM(I10222:I10223)</f>
        <v>22179.349500000004</v>
      </c>
    </row>
    <row r="10225" spans="3:9" ht="15" customHeight="1">
      <c r="C10225" s="553"/>
      <c r="D10225" s="580"/>
      <c r="E10225" s="580"/>
      <c r="F10225" s="581"/>
      <c r="G10225" s="581"/>
      <c r="H10225" s="581"/>
      <c r="I10225" s="582"/>
    </row>
    <row r="10226" spans="3:9" ht="15" customHeight="1">
      <c r="C10226" s="942"/>
      <c r="D10226" s="581"/>
      <c r="E10226" s="581"/>
      <c r="F10226" s="581"/>
      <c r="G10226" s="581"/>
      <c r="H10226" s="581"/>
      <c r="I10226" s="582"/>
    </row>
    <row r="10227" spans="3:9" ht="15" customHeight="1">
      <c r="C10227" s="553" t="s">
        <v>2436</v>
      </c>
      <c r="D10227" s="580" t="s">
        <v>2437</v>
      </c>
      <c r="E10227" s="580"/>
      <c r="F10227" s="581"/>
      <c r="G10227" s="581"/>
      <c r="H10227" s="581"/>
      <c r="I10227" s="582"/>
    </row>
    <row r="10228" spans="3:9" ht="15" customHeight="1">
      <c r="C10228" s="184" t="s">
        <v>2438</v>
      </c>
      <c r="D10228" s="1108" t="s">
        <v>2439</v>
      </c>
      <c r="E10228" s="1109"/>
      <c r="F10228" s="1109"/>
      <c r="G10228" s="1109"/>
      <c r="H10228" s="1109"/>
      <c r="I10228" s="188">
        <f>ROUNDDOWN(I10246,-2)</f>
        <v>242800</v>
      </c>
    </row>
    <row r="10229" spans="3:9" ht="15" customHeight="1">
      <c r="C10229" s="189" t="s">
        <v>65</v>
      </c>
      <c r="D10229" s="190" t="s">
        <v>66</v>
      </c>
      <c r="E10229" s="190"/>
      <c r="F10229" s="190" t="s">
        <v>669</v>
      </c>
      <c r="G10229" s="190" t="s">
        <v>67</v>
      </c>
      <c r="H10229" s="257" t="s">
        <v>670</v>
      </c>
      <c r="I10229" s="1134" t="s">
        <v>671</v>
      </c>
    </row>
    <row r="10230" spans="3:9" ht="15" customHeight="1">
      <c r="C10230" s="193" t="s">
        <v>69</v>
      </c>
      <c r="D10230" s="194" t="s">
        <v>672</v>
      </c>
      <c r="E10230" s="194"/>
      <c r="F10230" s="717"/>
      <c r="G10230" s="717"/>
      <c r="H10230" s="717"/>
      <c r="I10230" s="941"/>
    </row>
    <row r="10231" spans="3:9" ht="15" customHeight="1">
      <c r="C10231" s="199">
        <v>1</v>
      </c>
      <c r="D10231" s="195" t="s">
        <v>8</v>
      </c>
      <c r="E10231" s="195"/>
      <c r="F10231" s="200" t="s">
        <v>10</v>
      </c>
      <c r="G10231" s="201">
        <v>0.7</v>
      </c>
      <c r="H10231" s="62">
        <v>176000</v>
      </c>
      <c r="I10231" s="203">
        <f>G10231*H10231</f>
        <v>123199.99999999999</v>
      </c>
    </row>
    <row r="10232" spans="3:9" ht="15" customHeight="1">
      <c r="C10232" s="199">
        <v>2</v>
      </c>
      <c r="D10232" s="195" t="s">
        <v>106</v>
      </c>
      <c r="E10232" s="195"/>
      <c r="F10232" s="200" t="s">
        <v>10</v>
      </c>
      <c r="G10232" s="201">
        <v>0.35</v>
      </c>
      <c r="H10232" s="62">
        <v>186000</v>
      </c>
      <c r="I10232" s="203">
        <f>G10232*H10232</f>
        <v>65099.999999999993</v>
      </c>
    </row>
    <row r="10233" spans="3:9" ht="15" customHeight="1">
      <c r="C10233" s="199">
        <v>3</v>
      </c>
      <c r="D10233" s="195" t="s">
        <v>119</v>
      </c>
      <c r="E10233" s="195"/>
      <c r="F10233" s="200" t="s">
        <v>10</v>
      </c>
      <c r="G10233" s="201">
        <v>3.5000000000000003E-2</v>
      </c>
      <c r="H10233" s="62">
        <v>196000</v>
      </c>
      <c r="I10233" s="203">
        <f>G10233*H10233</f>
        <v>6860.0000000000009</v>
      </c>
    </row>
    <row r="10234" spans="3:9" ht="15" customHeight="1">
      <c r="C10234" s="199">
        <v>4</v>
      </c>
      <c r="D10234" s="195" t="s">
        <v>31</v>
      </c>
      <c r="E10234" s="195"/>
      <c r="F10234" s="200" t="s">
        <v>10</v>
      </c>
      <c r="G10234" s="201">
        <v>1.17E-2</v>
      </c>
      <c r="H10234" s="62">
        <v>206000</v>
      </c>
      <c r="I10234" s="203">
        <f>G10234*H10234</f>
        <v>2410.2000000000003</v>
      </c>
    </row>
    <row r="10235" spans="3:9" ht="15" customHeight="1">
      <c r="C10235" s="204" t="s">
        <v>708</v>
      </c>
      <c r="D10235" s="215"/>
      <c r="E10235" s="215"/>
      <c r="F10235" s="216"/>
      <c r="G10235" s="653"/>
      <c r="H10235" s="654"/>
      <c r="I10235" s="208">
        <f>SUM(I10231:I10234)</f>
        <v>197570.19999999998</v>
      </c>
    </row>
    <row r="10236" spans="3:9" ht="15" customHeight="1">
      <c r="C10236" s="193" t="s">
        <v>72</v>
      </c>
      <c r="D10236" s="194" t="s">
        <v>73</v>
      </c>
      <c r="E10236" s="194"/>
      <c r="F10236" s="196"/>
      <c r="G10236" s="196"/>
      <c r="H10236" s="196"/>
      <c r="I10236" s="464"/>
    </row>
    <row r="10237" spans="3:9" ht="15" customHeight="1">
      <c r="C10237" s="700" t="s">
        <v>674</v>
      </c>
      <c r="D10237" s="195" t="s">
        <v>2440</v>
      </c>
      <c r="E10237" s="195"/>
      <c r="F10237" s="200" t="s">
        <v>193</v>
      </c>
      <c r="G10237" s="326">
        <v>1.06</v>
      </c>
      <c r="H10237" s="202">
        <f>BAHAN!G219</f>
        <v>0</v>
      </c>
      <c r="I10237" s="203">
        <f t="shared" ref="I10237:I10240" si="267">G10237*H10237</f>
        <v>0</v>
      </c>
    </row>
    <row r="10238" spans="3:9" ht="15" customHeight="1">
      <c r="C10238" s="700" t="s">
        <v>676</v>
      </c>
      <c r="D10238" s="195" t="s">
        <v>1382</v>
      </c>
      <c r="E10238" s="195"/>
      <c r="F10238" s="200" t="s">
        <v>120</v>
      </c>
      <c r="G10238" s="326">
        <v>8.19</v>
      </c>
      <c r="H10238" s="202">
        <f>BAHAN!G449</f>
        <v>1820</v>
      </c>
      <c r="I10238" s="203">
        <f t="shared" si="267"/>
        <v>14905.8</v>
      </c>
    </row>
    <row r="10239" spans="3:9" ht="15" customHeight="1">
      <c r="C10239" s="700" t="s">
        <v>679</v>
      </c>
      <c r="D10239" s="195" t="s">
        <v>267</v>
      </c>
      <c r="E10239" s="195"/>
      <c r="F10239" s="200" t="s">
        <v>120</v>
      </c>
      <c r="G10239" s="326">
        <v>0.13400000000000001</v>
      </c>
      <c r="H10239" s="202">
        <f>BAHAN!G450</f>
        <v>15400</v>
      </c>
      <c r="I10239" s="203">
        <f t="shared" si="267"/>
        <v>2063.6</v>
      </c>
    </row>
    <row r="10240" spans="3:9" ht="15" customHeight="1">
      <c r="C10240" s="700" t="s">
        <v>680</v>
      </c>
      <c r="D10240" s="213" t="s">
        <v>1405</v>
      </c>
      <c r="E10240" s="213"/>
      <c r="F10240" s="200" t="s">
        <v>79</v>
      </c>
      <c r="G10240" s="326">
        <v>4.4999999999999998E-2</v>
      </c>
      <c r="H10240" s="202">
        <f>BAHAN!G261</f>
        <v>139100</v>
      </c>
      <c r="I10240" s="203">
        <f t="shared" si="267"/>
        <v>6259.5</v>
      </c>
    </row>
    <row r="10241" spans="3:9" ht="15" customHeight="1">
      <c r="C10241" s="204" t="s">
        <v>85</v>
      </c>
      <c r="D10241" s="215"/>
      <c r="E10241" s="215"/>
      <c r="F10241" s="216"/>
      <c r="G10241" s="216"/>
      <c r="H10241" s="466"/>
      <c r="I10241" s="208">
        <f>SUM(I10237:I10240)</f>
        <v>23228.899999999998</v>
      </c>
    </row>
    <row r="10242" spans="3:9" ht="15" customHeight="1">
      <c r="C10242" s="193" t="s">
        <v>86</v>
      </c>
      <c r="D10242" s="194" t="s">
        <v>87</v>
      </c>
      <c r="E10242" s="194"/>
      <c r="F10242" s="196"/>
      <c r="G10242" s="196"/>
      <c r="H10242" s="196"/>
      <c r="I10242" s="464"/>
    </row>
    <row r="10243" spans="3:9" ht="15" customHeight="1">
      <c r="C10243" s="204" t="s">
        <v>88</v>
      </c>
      <c r="D10243" s="215"/>
      <c r="E10243" s="215"/>
      <c r="F10243" s="216"/>
      <c r="G10243" s="216"/>
      <c r="H10243" s="466"/>
      <c r="I10243" s="467">
        <v>0</v>
      </c>
    </row>
    <row r="10244" spans="3:9" ht="15" customHeight="1">
      <c r="C10244" s="220" t="s">
        <v>89</v>
      </c>
      <c r="D10244" s="221" t="s">
        <v>90</v>
      </c>
      <c r="E10244" s="682"/>
      <c r="F10244" s="222"/>
      <c r="G10244" s="222"/>
      <c r="H10244" s="776"/>
      <c r="I10244" s="777">
        <f>I10243+I10241+I10235</f>
        <v>220799.09999999998</v>
      </c>
    </row>
    <row r="10245" spans="3:9" ht="15" customHeight="1">
      <c r="C10245" s="227" t="s">
        <v>91</v>
      </c>
      <c r="D10245" s="228" t="s">
        <v>977</v>
      </c>
      <c r="E10245" s="684"/>
      <c r="F10245" s="229"/>
      <c r="G10245" s="313"/>
      <c r="H10245" s="226">
        <f>$M$3</f>
        <v>0.1</v>
      </c>
      <c r="I10245" s="224">
        <f>I10244*H10245</f>
        <v>22079.91</v>
      </c>
    </row>
    <row r="10246" spans="3:9" ht="15" customHeight="1">
      <c r="C10246" s="316" t="s">
        <v>93</v>
      </c>
      <c r="D10246" s="317" t="s">
        <v>94</v>
      </c>
      <c r="E10246" s="323"/>
      <c r="F10246" s="244"/>
      <c r="G10246" s="244"/>
      <c r="H10246" s="399"/>
      <c r="I10246" s="303">
        <f>SUM(I10244:I10245)</f>
        <v>242879.00999999998</v>
      </c>
    </row>
    <row r="10247" spans="3:9" ht="15" customHeight="1">
      <c r="C10247" s="942"/>
      <c r="D10247" s="581"/>
      <c r="E10247" s="581"/>
      <c r="F10247" s="581"/>
      <c r="G10247" s="581"/>
      <c r="H10247" s="581"/>
      <c r="I10247" s="582"/>
    </row>
    <row r="10248" spans="3:9" ht="15" customHeight="1">
      <c r="C10248" s="1089" t="s">
        <v>2441</v>
      </c>
      <c r="D10248" s="1108" t="s">
        <v>280</v>
      </c>
      <c r="E10248" s="1109"/>
      <c r="F10248" s="1109"/>
      <c r="G10248" s="1109"/>
      <c r="H10248" s="1143"/>
      <c r="I10248" s="188">
        <f>ROUNDDOWN(I10264,-2)</f>
        <v>72600</v>
      </c>
    </row>
    <row r="10249" spans="3:9" ht="15" customHeight="1">
      <c r="C10249" s="189" t="s">
        <v>65</v>
      </c>
      <c r="D10249" s="190" t="s">
        <v>66</v>
      </c>
      <c r="E10249" s="190"/>
      <c r="F10249" s="190" t="s">
        <v>669</v>
      </c>
      <c r="G10249" s="190" t="s">
        <v>67</v>
      </c>
      <c r="H10249" s="190" t="s">
        <v>670</v>
      </c>
      <c r="I10249" s="482" t="s">
        <v>671</v>
      </c>
    </row>
    <row r="10250" spans="3:9" ht="15" customHeight="1">
      <c r="C10250" s="193" t="s">
        <v>69</v>
      </c>
      <c r="D10250" s="194" t="s">
        <v>672</v>
      </c>
      <c r="E10250" s="194"/>
      <c r="F10250" s="717"/>
      <c r="G10250" s="717"/>
      <c r="H10250" s="717"/>
      <c r="I10250" s="591"/>
    </row>
    <row r="10251" spans="3:9" ht="15" customHeight="1">
      <c r="C10251" s="199">
        <v>1</v>
      </c>
      <c r="D10251" s="195" t="s">
        <v>8</v>
      </c>
      <c r="E10251" s="195"/>
      <c r="F10251" s="200" t="s">
        <v>10</v>
      </c>
      <c r="G10251" s="201">
        <v>0.17</v>
      </c>
      <c r="H10251" s="62">
        <v>176000</v>
      </c>
      <c r="I10251" s="203">
        <f t="shared" ref="I10251:I10254" si="268">G10251*H10251</f>
        <v>29920.000000000004</v>
      </c>
    </row>
    <row r="10252" spans="3:9" ht="15" customHeight="1">
      <c r="C10252" s="199">
        <v>2</v>
      </c>
      <c r="D10252" s="195" t="s">
        <v>106</v>
      </c>
      <c r="E10252" s="195"/>
      <c r="F10252" s="200" t="s">
        <v>10</v>
      </c>
      <c r="G10252" s="201">
        <v>0.17</v>
      </c>
      <c r="H10252" s="62">
        <v>186000</v>
      </c>
      <c r="I10252" s="203">
        <f t="shared" si="268"/>
        <v>31620.000000000004</v>
      </c>
    </row>
    <row r="10253" spans="3:9" ht="15" customHeight="1">
      <c r="C10253" s="199">
        <v>3</v>
      </c>
      <c r="D10253" s="195" t="s">
        <v>119</v>
      </c>
      <c r="E10253" s="195"/>
      <c r="F10253" s="200" t="s">
        <v>10</v>
      </c>
      <c r="G10253" s="201">
        <v>1.7000000000000001E-2</v>
      </c>
      <c r="H10253" s="62">
        <v>196000</v>
      </c>
      <c r="I10253" s="203">
        <f t="shared" si="268"/>
        <v>3332.0000000000005</v>
      </c>
    </row>
    <row r="10254" spans="3:9" ht="15" customHeight="1">
      <c r="C10254" s="199">
        <v>4</v>
      </c>
      <c r="D10254" s="195" t="s">
        <v>31</v>
      </c>
      <c r="E10254" s="195"/>
      <c r="F10254" s="200" t="s">
        <v>10</v>
      </c>
      <c r="G10254" s="201">
        <v>5.7000000000000002E-3</v>
      </c>
      <c r="H10254" s="62">
        <v>206000</v>
      </c>
      <c r="I10254" s="203">
        <f t="shared" si="268"/>
        <v>1174.2</v>
      </c>
    </row>
    <row r="10255" spans="3:9" ht="15" customHeight="1">
      <c r="C10255" s="204" t="s">
        <v>708</v>
      </c>
      <c r="D10255" s="215"/>
      <c r="E10255" s="215"/>
      <c r="F10255" s="216"/>
      <c r="G10255" s="653"/>
      <c r="H10255" s="654"/>
      <c r="I10255" s="208">
        <f>SUM(I10251:I10254)</f>
        <v>66046.200000000012</v>
      </c>
    </row>
    <row r="10256" spans="3:9" ht="15" customHeight="1">
      <c r="C10256" s="193" t="s">
        <v>72</v>
      </c>
      <c r="D10256" s="194" t="s">
        <v>73</v>
      </c>
      <c r="E10256" s="194"/>
      <c r="F10256" s="196"/>
      <c r="G10256" s="196"/>
      <c r="H10256" s="196"/>
      <c r="I10256" s="464"/>
    </row>
    <row r="10257" spans="3:9" ht="15" customHeight="1">
      <c r="C10257" s="700" t="s">
        <v>674</v>
      </c>
      <c r="D10257" s="195" t="s">
        <v>2442</v>
      </c>
      <c r="E10257" s="195"/>
      <c r="F10257" s="200" t="s">
        <v>115</v>
      </c>
      <c r="G10257" s="326">
        <v>1.05</v>
      </c>
      <c r="H10257" s="202">
        <v>1</v>
      </c>
      <c r="I10257" s="203">
        <f t="shared" ref="I10257:I10258" si="269">G10257*H10257</f>
        <v>1.05</v>
      </c>
    </row>
    <row r="10258" spans="3:9" ht="15" customHeight="1">
      <c r="C10258" s="700" t="s">
        <v>676</v>
      </c>
      <c r="D10258" s="195" t="s">
        <v>2443</v>
      </c>
      <c r="E10258" s="195"/>
      <c r="F10258" s="200" t="s">
        <v>120</v>
      </c>
      <c r="G10258" s="326">
        <v>0.35</v>
      </c>
      <c r="H10258" s="202">
        <v>1</v>
      </c>
      <c r="I10258" s="203">
        <f t="shared" si="269"/>
        <v>0.35</v>
      </c>
    </row>
    <row r="10259" spans="3:9" ht="15" customHeight="1">
      <c r="C10259" s="204" t="s">
        <v>85</v>
      </c>
      <c r="D10259" s="215"/>
      <c r="E10259" s="215"/>
      <c r="F10259" s="216"/>
      <c r="G10259" s="216"/>
      <c r="H10259" s="466"/>
      <c r="I10259" s="208">
        <f>SUM(I10257:I10258)</f>
        <v>1.4</v>
      </c>
    </row>
    <row r="10260" spans="3:9" ht="15" customHeight="1">
      <c r="C10260" s="193" t="s">
        <v>86</v>
      </c>
      <c r="D10260" s="194" t="s">
        <v>87</v>
      </c>
      <c r="E10260" s="194"/>
      <c r="F10260" s="196"/>
      <c r="G10260" s="196"/>
      <c r="H10260" s="196"/>
      <c r="I10260" s="464"/>
    </row>
    <row r="10261" spans="3:9" ht="15" customHeight="1">
      <c r="C10261" s="204" t="s">
        <v>88</v>
      </c>
      <c r="D10261" s="215"/>
      <c r="E10261" s="215"/>
      <c r="F10261" s="216"/>
      <c r="G10261" s="216"/>
      <c r="H10261" s="466"/>
      <c r="I10261" s="467">
        <v>0</v>
      </c>
    </row>
    <row r="10262" spans="3:9" ht="15" customHeight="1">
      <c r="C10262" s="220" t="s">
        <v>89</v>
      </c>
      <c r="D10262" s="221" t="s">
        <v>90</v>
      </c>
      <c r="E10262" s="682"/>
      <c r="F10262" s="222"/>
      <c r="G10262" s="222"/>
      <c r="H10262" s="776"/>
      <c r="I10262" s="777">
        <f>I10261+I10259+I10255</f>
        <v>66047.600000000006</v>
      </c>
    </row>
    <row r="10263" spans="3:9" ht="15" customHeight="1">
      <c r="C10263" s="227" t="s">
        <v>91</v>
      </c>
      <c r="D10263" s="228" t="s">
        <v>977</v>
      </c>
      <c r="E10263" s="684"/>
      <c r="F10263" s="229"/>
      <c r="G10263" s="313"/>
      <c r="H10263" s="226">
        <f>$M$3</f>
        <v>0.1</v>
      </c>
      <c r="I10263" s="224">
        <f>I10262*H10263</f>
        <v>6604.7600000000011</v>
      </c>
    </row>
    <row r="10264" spans="3:9" ht="15" customHeight="1">
      <c r="C10264" s="316" t="s">
        <v>93</v>
      </c>
      <c r="D10264" s="317" t="s">
        <v>94</v>
      </c>
      <c r="E10264" s="323"/>
      <c r="F10264" s="244"/>
      <c r="G10264" s="244"/>
      <c r="H10264" s="399"/>
      <c r="I10264" s="303">
        <f>SUM(I10262:I10263)</f>
        <v>72652.36</v>
      </c>
    </row>
    <row r="10265" spans="3:9" ht="15" customHeight="1">
      <c r="C10265" s="942"/>
      <c r="D10265" s="581"/>
      <c r="E10265" s="581"/>
      <c r="F10265" s="581"/>
      <c r="G10265" s="581"/>
      <c r="H10265" s="581"/>
      <c r="I10265" s="582"/>
    </row>
    <row r="10266" spans="3:9" ht="15" customHeight="1">
      <c r="C10266" s="590" t="s">
        <v>2444</v>
      </c>
      <c r="D10266" s="1108" t="s">
        <v>283</v>
      </c>
      <c r="E10266" s="1109"/>
      <c r="F10266" s="1109"/>
      <c r="G10266" s="1109"/>
      <c r="H10266" s="1143"/>
      <c r="I10266" s="188">
        <f>ROUNDDOWN(I10282,-2)</f>
        <v>51200</v>
      </c>
    </row>
    <row r="10267" spans="3:9" ht="15" customHeight="1">
      <c r="C10267" s="189" t="s">
        <v>65</v>
      </c>
      <c r="D10267" s="190" t="s">
        <v>66</v>
      </c>
      <c r="E10267" s="190"/>
      <c r="F10267" s="190" t="s">
        <v>669</v>
      </c>
      <c r="G10267" s="190" t="s">
        <v>67</v>
      </c>
      <c r="H10267" s="190" t="s">
        <v>670</v>
      </c>
      <c r="I10267" s="482" t="s">
        <v>671</v>
      </c>
    </row>
    <row r="10268" spans="3:9" ht="15" customHeight="1">
      <c r="C10268" s="193" t="s">
        <v>69</v>
      </c>
      <c r="D10268" s="194" t="s">
        <v>672</v>
      </c>
      <c r="E10268" s="194"/>
      <c r="F10268" s="717"/>
      <c r="G10268" s="717"/>
      <c r="H10268" s="717"/>
      <c r="I10268" s="591"/>
    </row>
    <row r="10269" spans="3:9" ht="15" customHeight="1">
      <c r="C10269" s="199">
        <v>1</v>
      </c>
      <c r="D10269" s="195" t="s">
        <v>8</v>
      </c>
      <c r="E10269" s="195"/>
      <c r="F10269" s="200" t="s">
        <v>10</v>
      </c>
      <c r="G10269" s="201">
        <v>0.12</v>
      </c>
      <c r="H10269" s="62">
        <v>176000</v>
      </c>
      <c r="I10269" s="203">
        <f>G10269*H10269</f>
        <v>21120</v>
      </c>
    </row>
    <row r="10270" spans="3:9" ht="15" customHeight="1">
      <c r="C10270" s="199">
        <v>2</v>
      </c>
      <c r="D10270" s="195" t="s">
        <v>106</v>
      </c>
      <c r="E10270" s="195"/>
      <c r="F10270" s="200" t="s">
        <v>10</v>
      </c>
      <c r="G10270" s="201">
        <v>0.12</v>
      </c>
      <c r="H10270" s="62">
        <v>186000</v>
      </c>
      <c r="I10270" s="203">
        <f t="shared" ref="I10270:I10272" si="270">G10270*H10270</f>
        <v>22320</v>
      </c>
    </row>
    <row r="10271" spans="3:9" ht="15" customHeight="1">
      <c r="C10271" s="199">
        <v>3</v>
      </c>
      <c r="D10271" s="195" t="s">
        <v>119</v>
      </c>
      <c r="E10271" s="195"/>
      <c r="F10271" s="200" t="s">
        <v>10</v>
      </c>
      <c r="G10271" s="201">
        <v>1.2E-2</v>
      </c>
      <c r="H10271" s="62">
        <v>196000</v>
      </c>
      <c r="I10271" s="203">
        <f t="shared" si="270"/>
        <v>2352</v>
      </c>
    </row>
    <row r="10272" spans="3:9" ht="15" customHeight="1">
      <c r="C10272" s="199">
        <v>4</v>
      </c>
      <c r="D10272" s="195" t="s">
        <v>31</v>
      </c>
      <c r="E10272" s="195"/>
      <c r="F10272" s="200" t="s">
        <v>10</v>
      </c>
      <c r="G10272" s="201">
        <v>4.0000000000000001E-3</v>
      </c>
      <c r="H10272" s="62">
        <v>206000</v>
      </c>
      <c r="I10272" s="203">
        <f t="shared" si="270"/>
        <v>824</v>
      </c>
    </row>
    <row r="10273" spans="3:9" ht="15" customHeight="1">
      <c r="C10273" s="204" t="s">
        <v>708</v>
      </c>
      <c r="D10273" s="215"/>
      <c r="E10273" s="215"/>
      <c r="F10273" s="216"/>
      <c r="G10273" s="653"/>
      <c r="H10273" s="654"/>
      <c r="I10273" s="208">
        <f>SUM(I10269:I10272)</f>
        <v>46616</v>
      </c>
    </row>
    <row r="10274" spans="3:9" ht="15" customHeight="1">
      <c r="C10274" s="193" t="s">
        <v>72</v>
      </c>
      <c r="D10274" s="194" t="s">
        <v>73</v>
      </c>
      <c r="E10274" s="194"/>
      <c r="F10274" s="196"/>
      <c r="G10274" s="196"/>
      <c r="H10274" s="196"/>
      <c r="I10274" s="464"/>
    </row>
    <row r="10275" spans="3:9" ht="15" customHeight="1">
      <c r="C10275" s="700" t="s">
        <v>674</v>
      </c>
      <c r="D10275" s="195" t="s">
        <v>2445</v>
      </c>
      <c r="E10275" s="195"/>
      <c r="F10275" s="200" t="s">
        <v>115</v>
      </c>
      <c r="G10275" s="326">
        <v>1.05</v>
      </c>
      <c r="H10275" s="202">
        <v>1</v>
      </c>
      <c r="I10275" s="203">
        <f>G10275*H10275</f>
        <v>1.05</v>
      </c>
    </row>
    <row r="10276" spans="3:9" ht="15" customHeight="1">
      <c r="C10276" s="700" t="s">
        <v>676</v>
      </c>
      <c r="D10276" s="195" t="s">
        <v>2443</v>
      </c>
      <c r="E10276" s="195"/>
      <c r="F10276" s="200" t="s">
        <v>120</v>
      </c>
      <c r="G10276" s="326">
        <v>0.35</v>
      </c>
      <c r="H10276" s="202">
        <v>1</v>
      </c>
      <c r="I10276" s="203">
        <f>G10276*H10276</f>
        <v>0.35</v>
      </c>
    </row>
    <row r="10277" spans="3:9" ht="15" customHeight="1">
      <c r="C10277" s="204" t="s">
        <v>85</v>
      </c>
      <c r="D10277" s="215"/>
      <c r="E10277" s="215"/>
      <c r="F10277" s="216"/>
      <c r="G10277" s="216"/>
      <c r="H10277" s="466"/>
      <c r="I10277" s="208">
        <f>SUM(I10275:I10276)</f>
        <v>1.4</v>
      </c>
    </row>
    <row r="10278" spans="3:9" ht="15" customHeight="1">
      <c r="C10278" s="193" t="s">
        <v>86</v>
      </c>
      <c r="D10278" s="194" t="s">
        <v>87</v>
      </c>
      <c r="E10278" s="194"/>
      <c r="F10278" s="196"/>
      <c r="G10278" s="196"/>
      <c r="H10278" s="196"/>
      <c r="I10278" s="464"/>
    </row>
    <row r="10279" spans="3:9" ht="15" customHeight="1">
      <c r="C10279" s="204" t="s">
        <v>88</v>
      </c>
      <c r="D10279" s="215"/>
      <c r="E10279" s="215"/>
      <c r="F10279" s="216"/>
      <c r="G10279" s="216"/>
      <c r="H10279" s="466"/>
      <c r="I10279" s="467">
        <v>0</v>
      </c>
    </row>
    <row r="10280" spans="3:9" ht="15" customHeight="1">
      <c r="C10280" s="220" t="s">
        <v>89</v>
      </c>
      <c r="D10280" s="221" t="s">
        <v>90</v>
      </c>
      <c r="E10280" s="682"/>
      <c r="F10280" s="222"/>
      <c r="G10280" s="222"/>
      <c r="H10280" s="776"/>
      <c r="I10280" s="777">
        <f>I10279+I10277+I10273</f>
        <v>46617.4</v>
      </c>
    </row>
    <row r="10281" spans="3:9" ht="15" customHeight="1">
      <c r="C10281" s="227" t="s">
        <v>91</v>
      </c>
      <c r="D10281" s="228" t="s">
        <v>977</v>
      </c>
      <c r="E10281" s="684"/>
      <c r="F10281" s="229"/>
      <c r="G10281" s="313"/>
      <c r="H10281" s="226">
        <f>$M$3</f>
        <v>0.1</v>
      </c>
      <c r="I10281" s="224">
        <f>I10280*H10281</f>
        <v>4661.7400000000007</v>
      </c>
    </row>
    <row r="10282" spans="3:9" ht="15" customHeight="1">
      <c r="C10282" s="316" t="s">
        <v>93</v>
      </c>
      <c r="D10282" s="317" t="s">
        <v>94</v>
      </c>
      <c r="E10282" s="323"/>
      <c r="F10282" s="244"/>
      <c r="G10282" s="244"/>
      <c r="H10282" s="399"/>
      <c r="I10282" s="303">
        <f>SUM(I10280:I10281)</f>
        <v>51279.14</v>
      </c>
    </row>
    <row r="10283" spans="3:9" ht="15" customHeight="1">
      <c r="C10283" s="942"/>
      <c r="D10283" s="581"/>
      <c r="E10283" s="581"/>
      <c r="F10283" s="581"/>
      <c r="G10283" s="581"/>
      <c r="H10283" s="581"/>
      <c r="I10283" s="582"/>
    </row>
    <row r="10284" spans="3:9" ht="15" customHeight="1">
      <c r="C10284" s="1158" t="s">
        <v>2446</v>
      </c>
      <c r="D10284" s="1108" t="s">
        <v>2447</v>
      </c>
      <c r="E10284" s="1109"/>
      <c r="F10284" s="1109"/>
      <c r="G10284" s="1109"/>
      <c r="H10284" s="1143"/>
      <c r="I10284" s="188">
        <f>ROUNDDOWN(I10300,-2)</f>
        <v>62000</v>
      </c>
    </row>
    <row r="10285" spans="3:9" ht="15" customHeight="1">
      <c r="C10285" s="189" t="s">
        <v>65</v>
      </c>
      <c r="D10285" s="190" t="s">
        <v>66</v>
      </c>
      <c r="E10285" s="190"/>
      <c r="F10285" s="190" t="s">
        <v>669</v>
      </c>
      <c r="G10285" s="190" t="s">
        <v>67</v>
      </c>
      <c r="H10285" s="190" t="s">
        <v>670</v>
      </c>
      <c r="I10285" s="482" t="s">
        <v>671</v>
      </c>
    </row>
    <row r="10286" spans="3:9" ht="15" customHeight="1">
      <c r="C10286" s="193" t="s">
        <v>69</v>
      </c>
      <c r="D10286" s="194" t="s">
        <v>672</v>
      </c>
      <c r="E10286" s="194"/>
      <c r="F10286" s="717"/>
      <c r="G10286" s="717"/>
      <c r="H10286" s="717"/>
      <c r="I10286" s="591"/>
    </row>
    <row r="10287" spans="3:9" ht="15" customHeight="1">
      <c r="C10287" s="199">
        <v>1</v>
      </c>
      <c r="D10287" s="195" t="s">
        <v>8</v>
      </c>
      <c r="E10287" s="195"/>
      <c r="F10287" s="200" t="s">
        <v>10</v>
      </c>
      <c r="G10287" s="201">
        <v>0.2</v>
      </c>
      <c r="H10287" s="62">
        <v>176000</v>
      </c>
      <c r="I10287" s="203">
        <f>G10287*H10287</f>
        <v>35200</v>
      </c>
    </row>
    <row r="10288" spans="3:9" ht="15" customHeight="1">
      <c r="C10288" s="199">
        <v>2</v>
      </c>
      <c r="D10288" s="195" t="s">
        <v>106</v>
      </c>
      <c r="E10288" s="195"/>
      <c r="F10288" s="200" t="s">
        <v>10</v>
      </c>
      <c r="G10288" s="201">
        <v>0.1</v>
      </c>
      <c r="H10288" s="62">
        <v>186000</v>
      </c>
      <c r="I10288" s="203">
        <f t="shared" ref="I10288:I10290" si="271">G10288*H10288</f>
        <v>18600</v>
      </c>
    </row>
    <row r="10289" spans="3:9" ht="15" customHeight="1">
      <c r="C10289" s="199">
        <v>3</v>
      </c>
      <c r="D10289" s="195" t="s">
        <v>119</v>
      </c>
      <c r="E10289" s="195"/>
      <c r="F10289" s="200" t="s">
        <v>10</v>
      </c>
      <c r="G10289" s="201">
        <v>0.01</v>
      </c>
      <c r="H10289" s="62">
        <v>196000</v>
      </c>
      <c r="I10289" s="203">
        <f t="shared" si="271"/>
        <v>1960</v>
      </c>
    </row>
    <row r="10290" spans="3:9" ht="15" customHeight="1">
      <c r="C10290" s="199">
        <v>4</v>
      </c>
      <c r="D10290" s="195" t="s">
        <v>31</v>
      </c>
      <c r="E10290" s="195"/>
      <c r="F10290" s="200" t="s">
        <v>10</v>
      </c>
      <c r="G10290" s="201">
        <v>3.3E-3</v>
      </c>
      <c r="H10290" s="62">
        <v>206000</v>
      </c>
      <c r="I10290" s="203">
        <f t="shared" si="271"/>
        <v>679.8</v>
      </c>
    </row>
    <row r="10291" spans="3:9" ht="15" customHeight="1">
      <c r="C10291" s="204" t="s">
        <v>708</v>
      </c>
      <c r="D10291" s="215"/>
      <c r="E10291" s="215"/>
      <c r="F10291" s="216"/>
      <c r="G10291" s="653"/>
      <c r="H10291" s="654"/>
      <c r="I10291" s="208">
        <f>SUM(I10287:I10290)</f>
        <v>56439.8</v>
      </c>
    </row>
    <row r="10292" spans="3:9" ht="15" customHeight="1">
      <c r="C10292" s="193" t="s">
        <v>72</v>
      </c>
      <c r="D10292" s="194" t="s">
        <v>73</v>
      </c>
      <c r="E10292" s="194"/>
      <c r="F10292" s="196"/>
      <c r="G10292" s="196"/>
      <c r="H10292" s="196"/>
      <c r="I10292" s="464"/>
    </row>
    <row r="10293" spans="3:9" ht="15" customHeight="1">
      <c r="C10293" s="700" t="s">
        <v>674</v>
      </c>
      <c r="D10293" s="195" t="s">
        <v>2448</v>
      </c>
      <c r="E10293" s="195"/>
      <c r="F10293" s="200" t="s">
        <v>115</v>
      </c>
      <c r="G10293" s="326">
        <v>1.05</v>
      </c>
      <c r="H10293" s="202">
        <v>1</v>
      </c>
      <c r="I10293" s="203">
        <f t="shared" ref="I10293:I10294" si="272">G10293*H10293</f>
        <v>1.05</v>
      </c>
    </row>
    <row r="10294" spans="3:9" ht="15" customHeight="1">
      <c r="C10294" s="700" t="s">
        <v>676</v>
      </c>
      <c r="D10294" s="195" t="s">
        <v>2449</v>
      </c>
      <c r="E10294" s="195"/>
      <c r="F10294" s="200" t="s">
        <v>120</v>
      </c>
      <c r="G10294" s="326">
        <v>0.6</v>
      </c>
      <c r="H10294" s="202">
        <v>1</v>
      </c>
      <c r="I10294" s="203">
        <f t="shared" si="272"/>
        <v>0.6</v>
      </c>
    </row>
    <row r="10295" spans="3:9" ht="15" customHeight="1">
      <c r="C10295" s="204" t="s">
        <v>85</v>
      </c>
      <c r="D10295" s="215"/>
      <c r="E10295" s="215"/>
      <c r="F10295" s="216"/>
      <c r="G10295" s="216"/>
      <c r="H10295" s="466"/>
      <c r="I10295" s="208">
        <f>SUM(I10293:I10294)</f>
        <v>1.65</v>
      </c>
    </row>
    <row r="10296" spans="3:9" ht="15" customHeight="1">
      <c r="C10296" s="193" t="s">
        <v>86</v>
      </c>
      <c r="D10296" s="194" t="s">
        <v>87</v>
      </c>
      <c r="E10296" s="194"/>
      <c r="F10296" s="196"/>
      <c r="G10296" s="196"/>
      <c r="H10296" s="196"/>
      <c r="I10296" s="464"/>
    </row>
    <row r="10297" spans="3:9" ht="15" customHeight="1">
      <c r="C10297" s="204" t="s">
        <v>88</v>
      </c>
      <c r="D10297" s="215"/>
      <c r="E10297" s="215"/>
      <c r="F10297" s="216"/>
      <c r="G10297" s="216"/>
      <c r="H10297" s="466"/>
      <c r="I10297" s="467">
        <v>0</v>
      </c>
    </row>
    <row r="10298" spans="3:9" ht="15" customHeight="1">
      <c r="C10298" s="220" t="s">
        <v>89</v>
      </c>
      <c r="D10298" s="221" t="s">
        <v>90</v>
      </c>
      <c r="E10298" s="682"/>
      <c r="F10298" s="222"/>
      <c r="G10298" s="222"/>
      <c r="H10298" s="776"/>
      <c r="I10298" s="777">
        <f>I10297+I10295+I10291</f>
        <v>56441.450000000004</v>
      </c>
    </row>
    <row r="10299" spans="3:9" ht="15" customHeight="1">
      <c r="C10299" s="227" t="s">
        <v>91</v>
      </c>
      <c r="D10299" s="228" t="s">
        <v>977</v>
      </c>
      <c r="E10299" s="684"/>
      <c r="F10299" s="229"/>
      <c r="G10299" s="313"/>
      <c r="H10299" s="226">
        <f>$M$3</f>
        <v>0.1</v>
      </c>
      <c r="I10299" s="224">
        <f>I10298*H10299</f>
        <v>5644.1450000000004</v>
      </c>
    </row>
    <row r="10300" spans="3:9" ht="15" customHeight="1">
      <c r="C10300" s="316" t="s">
        <v>93</v>
      </c>
      <c r="D10300" s="317" t="s">
        <v>94</v>
      </c>
      <c r="E10300" s="323"/>
      <c r="F10300" s="244"/>
      <c r="G10300" s="244"/>
      <c r="H10300" s="399"/>
      <c r="I10300" s="303">
        <f>SUM(I10298:I10299)</f>
        <v>62085.595000000001</v>
      </c>
    </row>
    <row r="10301" spans="3:9" ht="15" customHeight="1">
      <c r="C10301" s="943"/>
      <c r="D10301" s="581"/>
      <c r="E10301" s="581"/>
      <c r="F10301" s="581"/>
      <c r="G10301" s="581"/>
      <c r="H10301" s="581"/>
      <c r="I10301" s="582"/>
    </row>
    <row r="10302" spans="3:9" ht="15" customHeight="1">
      <c r="C10302" s="590" t="s">
        <v>2450</v>
      </c>
      <c r="D10302" s="1108" t="s">
        <v>2451</v>
      </c>
      <c r="E10302" s="1109"/>
      <c r="F10302" s="1109"/>
      <c r="G10302" s="1109"/>
      <c r="H10302" s="1143"/>
      <c r="I10302" s="188">
        <f>ROUNDDOWN(I10318,-2)</f>
        <v>82500</v>
      </c>
    </row>
    <row r="10303" spans="3:9" ht="15" customHeight="1">
      <c r="C10303" s="189" t="s">
        <v>65</v>
      </c>
      <c r="D10303" s="190" t="s">
        <v>66</v>
      </c>
      <c r="E10303" s="190"/>
      <c r="F10303" s="190" t="s">
        <v>669</v>
      </c>
      <c r="G10303" s="190" t="s">
        <v>67</v>
      </c>
      <c r="H10303" s="190" t="s">
        <v>670</v>
      </c>
      <c r="I10303" s="482" t="s">
        <v>671</v>
      </c>
    </row>
    <row r="10304" spans="3:9" ht="15" customHeight="1">
      <c r="C10304" s="193" t="s">
        <v>69</v>
      </c>
      <c r="D10304" s="194" t="s">
        <v>672</v>
      </c>
      <c r="E10304" s="194"/>
      <c r="F10304" s="717"/>
      <c r="G10304" s="717"/>
      <c r="H10304" s="717"/>
      <c r="I10304" s="591"/>
    </row>
    <row r="10305" spans="3:9" ht="15" customHeight="1">
      <c r="C10305" s="199">
        <v>1</v>
      </c>
      <c r="D10305" s="195" t="s">
        <v>8</v>
      </c>
      <c r="E10305" s="195"/>
      <c r="F10305" s="200" t="s">
        <v>10</v>
      </c>
      <c r="G10305" s="201">
        <v>0.2</v>
      </c>
      <c r="H10305" s="62">
        <v>176000</v>
      </c>
      <c r="I10305" s="203">
        <f>G10305*H10305</f>
        <v>35200</v>
      </c>
    </row>
    <row r="10306" spans="3:9" ht="15" customHeight="1">
      <c r="C10306" s="199">
        <v>2</v>
      </c>
      <c r="D10306" s="195" t="s">
        <v>106</v>
      </c>
      <c r="E10306" s="195"/>
      <c r="F10306" s="200" t="s">
        <v>10</v>
      </c>
      <c r="G10306" s="201">
        <v>0.2</v>
      </c>
      <c r="H10306" s="62">
        <v>186000</v>
      </c>
      <c r="I10306" s="203">
        <f t="shared" ref="I10306:I10308" si="273">G10306*H10306</f>
        <v>37200</v>
      </c>
    </row>
    <row r="10307" spans="3:9" ht="15" customHeight="1">
      <c r="C10307" s="199">
        <v>3</v>
      </c>
      <c r="D10307" s="195" t="s">
        <v>119</v>
      </c>
      <c r="E10307" s="195"/>
      <c r="F10307" s="200" t="s">
        <v>10</v>
      </c>
      <c r="G10307" s="201">
        <v>0.01</v>
      </c>
      <c r="H10307" s="62">
        <v>196000</v>
      </c>
      <c r="I10307" s="203">
        <f t="shared" si="273"/>
        <v>1960</v>
      </c>
    </row>
    <row r="10308" spans="3:9" ht="15" customHeight="1">
      <c r="C10308" s="199">
        <v>4</v>
      </c>
      <c r="D10308" s="195" t="s">
        <v>31</v>
      </c>
      <c r="E10308" s="195"/>
      <c r="F10308" s="200" t="s">
        <v>10</v>
      </c>
      <c r="G10308" s="201">
        <v>3.3E-3</v>
      </c>
      <c r="H10308" s="62">
        <v>206000</v>
      </c>
      <c r="I10308" s="203">
        <f t="shared" si="273"/>
        <v>679.8</v>
      </c>
    </row>
    <row r="10309" spans="3:9" ht="15" customHeight="1">
      <c r="C10309" s="204" t="s">
        <v>708</v>
      </c>
      <c r="D10309" s="215"/>
      <c r="E10309" s="215"/>
      <c r="F10309" s="216"/>
      <c r="G10309" s="653"/>
      <c r="H10309" s="654"/>
      <c r="I10309" s="208">
        <f>SUM(I10305:I10308)</f>
        <v>75039.8</v>
      </c>
    </row>
    <row r="10310" spans="3:9" ht="15" customHeight="1">
      <c r="C10310" s="193" t="s">
        <v>72</v>
      </c>
      <c r="D10310" s="194" t="s">
        <v>73</v>
      </c>
      <c r="E10310" s="194"/>
      <c r="F10310" s="196"/>
      <c r="G10310" s="196"/>
      <c r="H10310" s="196"/>
      <c r="I10310" s="464"/>
    </row>
    <row r="10311" spans="3:9" ht="15" customHeight="1">
      <c r="C10311" s="700" t="s">
        <v>674</v>
      </c>
      <c r="D10311" s="195" t="s">
        <v>2452</v>
      </c>
      <c r="E10311" s="195"/>
      <c r="F10311" s="200" t="s">
        <v>115</v>
      </c>
      <c r="G10311" s="326">
        <v>1.05</v>
      </c>
      <c r="H10311" s="202">
        <v>1</v>
      </c>
      <c r="I10311" s="203">
        <f t="shared" ref="I10311:I10312" si="274">G10311*H10311</f>
        <v>1.05</v>
      </c>
    </row>
    <row r="10312" spans="3:9" ht="15" customHeight="1">
      <c r="C10312" s="700" t="s">
        <v>676</v>
      </c>
      <c r="D10312" s="195" t="s">
        <v>2449</v>
      </c>
      <c r="E10312" s="195"/>
      <c r="F10312" s="200" t="s">
        <v>120</v>
      </c>
      <c r="G10312" s="326">
        <v>0.6</v>
      </c>
      <c r="H10312" s="202">
        <v>1</v>
      </c>
      <c r="I10312" s="203">
        <f t="shared" si="274"/>
        <v>0.6</v>
      </c>
    </row>
    <row r="10313" spans="3:9" ht="15" customHeight="1">
      <c r="C10313" s="204" t="s">
        <v>85</v>
      </c>
      <c r="D10313" s="215"/>
      <c r="E10313" s="215"/>
      <c r="F10313" s="216"/>
      <c r="G10313" s="216"/>
      <c r="H10313" s="466"/>
      <c r="I10313" s="208">
        <f>SUM(I10311:I10312)</f>
        <v>1.65</v>
      </c>
    </row>
    <row r="10314" spans="3:9" ht="15" customHeight="1">
      <c r="C10314" s="193" t="s">
        <v>86</v>
      </c>
      <c r="D10314" s="194" t="s">
        <v>87</v>
      </c>
      <c r="E10314" s="194"/>
      <c r="F10314" s="196"/>
      <c r="G10314" s="196"/>
      <c r="H10314" s="196"/>
      <c r="I10314" s="464"/>
    </row>
    <row r="10315" spans="3:9" ht="15" customHeight="1">
      <c r="C10315" s="204" t="s">
        <v>88</v>
      </c>
      <c r="D10315" s="215"/>
      <c r="E10315" s="215"/>
      <c r="F10315" s="216"/>
      <c r="G10315" s="216"/>
      <c r="H10315" s="466"/>
      <c r="I10315" s="467">
        <v>0</v>
      </c>
    </row>
    <row r="10316" spans="3:9" ht="15" customHeight="1">
      <c r="C10316" s="220" t="s">
        <v>89</v>
      </c>
      <c r="D10316" s="221" t="s">
        <v>90</v>
      </c>
      <c r="E10316" s="682"/>
      <c r="F10316" s="222"/>
      <c r="G10316" s="222"/>
      <c r="H10316" s="776"/>
      <c r="I10316" s="777">
        <f>I10315+I10313+I10309</f>
        <v>75041.45</v>
      </c>
    </row>
    <row r="10317" spans="3:9" ht="15" customHeight="1">
      <c r="C10317" s="227" t="s">
        <v>91</v>
      </c>
      <c r="D10317" s="228" t="s">
        <v>977</v>
      </c>
      <c r="E10317" s="684"/>
      <c r="F10317" s="229"/>
      <c r="G10317" s="313"/>
      <c r="H10317" s="226">
        <f>$M$3</f>
        <v>0.1</v>
      </c>
      <c r="I10317" s="224">
        <f>I10316*H10317</f>
        <v>7504.1450000000004</v>
      </c>
    </row>
    <row r="10318" spans="3:9" ht="15" customHeight="1">
      <c r="C10318" s="316" t="s">
        <v>93</v>
      </c>
      <c r="D10318" s="317" t="s">
        <v>94</v>
      </c>
      <c r="E10318" s="323"/>
      <c r="F10318" s="244"/>
      <c r="G10318" s="244"/>
      <c r="H10318" s="399"/>
      <c r="I10318" s="303">
        <f>SUM(I10316:I10317)</f>
        <v>82545.595000000001</v>
      </c>
    </row>
    <row r="10319" spans="3:9" ht="15" customHeight="1">
      <c r="C10319" s="942"/>
      <c r="D10319" s="581"/>
      <c r="E10319" s="581"/>
      <c r="F10319" s="581"/>
      <c r="G10319" s="581"/>
      <c r="H10319" s="581"/>
      <c r="I10319" s="582"/>
    </row>
    <row r="10320" spans="3:9" ht="15" customHeight="1">
      <c r="C10320" s="590" t="s">
        <v>2453</v>
      </c>
      <c r="D10320" s="1108" t="s">
        <v>2454</v>
      </c>
      <c r="E10320" s="1109"/>
      <c r="F10320" s="1109"/>
      <c r="G10320" s="1109"/>
      <c r="H10320" s="1143"/>
      <c r="I10320" s="188">
        <f>ROUNDDOWN(I10336,-2)</f>
        <v>51200</v>
      </c>
    </row>
    <row r="10321" spans="3:9" ht="15" customHeight="1">
      <c r="C10321" s="189" t="s">
        <v>65</v>
      </c>
      <c r="D10321" s="190" t="s">
        <v>66</v>
      </c>
      <c r="E10321" s="190"/>
      <c r="F10321" s="190" t="s">
        <v>669</v>
      </c>
      <c r="G10321" s="190" t="s">
        <v>67</v>
      </c>
      <c r="H10321" s="190" t="s">
        <v>670</v>
      </c>
      <c r="I10321" s="482" t="s">
        <v>671</v>
      </c>
    </row>
    <row r="10322" spans="3:9" ht="15" customHeight="1">
      <c r="C10322" s="193" t="s">
        <v>69</v>
      </c>
      <c r="D10322" s="194" t="s">
        <v>672</v>
      </c>
      <c r="E10322" s="194"/>
      <c r="F10322" s="717"/>
      <c r="G10322" s="717"/>
      <c r="H10322" s="717"/>
      <c r="I10322" s="591"/>
    </row>
    <row r="10323" spans="3:9" ht="15" customHeight="1">
      <c r="C10323" s="199">
        <v>1</v>
      </c>
      <c r="D10323" s="195" t="s">
        <v>8</v>
      </c>
      <c r="E10323" s="195"/>
      <c r="F10323" s="200" t="s">
        <v>10</v>
      </c>
      <c r="G10323" s="326">
        <v>0.12</v>
      </c>
      <c r="H10323" s="62">
        <v>176000</v>
      </c>
      <c r="I10323" s="203">
        <f t="shared" ref="I10323:I10326" si="275">G10323*H10323</f>
        <v>21120</v>
      </c>
    </row>
    <row r="10324" spans="3:9" ht="15" customHeight="1">
      <c r="C10324" s="199">
        <v>2</v>
      </c>
      <c r="D10324" s="195" t="s">
        <v>106</v>
      </c>
      <c r="E10324" s="195"/>
      <c r="F10324" s="200" t="s">
        <v>10</v>
      </c>
      <c r="G10324" s="326">
        <v>0.12</v>
      </c>
      <c r="H10324" s="62">
        <v>186000</v>
      </c>
      <c r="I10324" s="203">
        <f t="shared" si="275"/>
        <v>22320</v>
      </c>
    </row>
    <row r="10325" spans="3:9" ht="15" customHeight="1">
      <c r="C10325" s="199">
        <v>3</v>
      </c>
      <c r="D10325" s="195" t="s">
        <v>119</v>
      </c>
      <c r="E10325" s="195"/>
      <c r="F10325" s="200" t="s">
        <v>10</v>
      </c>
      <c r="G10325" s="326">
        <v>1.2E-2</v>
      </c>
      <c r="H10325" s="62">
        <v>196000</v>
      </c>
      <c r="I10325" s="203">
        <f t="shared" si="275"/>
        <v>2352</v>
      </c>
    </row>
    <row r="10326" spans="3:9" ht="15" customHeight="1">
      <c r="C10326" s="199">
        <v>4</v>
      </c>
      <c r="D10326" s="195" t="s">
        <v>31</v>
      </c>
      <c r="E10326" s="195"/>
      <c r="F10326" s="200" t="s">
        <v>10</v>
      </c>
      <c r="G10326" s="326">
        <v>4.0000000000000001E-3</v>
      </c>
      <c r="H10326" s="62">
        <v>206000</v>
      </c>
      <c r="I10326" s="203">
        <f t="shared" si="275"/>
        <v>824</v>
      </c>
    </row>
    <row r="10327" spans="3:9" ht="15" customHeight="1">
      <c r="C10327" s="204" t="s">
        <v>708</v>
      </c>
      <c r="D10327" s="215"/>
      <c r="E10327" s="215"/>
      <c r="F10327" s="216"/>
      <c r="G10327" s="653"/>
      <c r="H10327" s="654"/>
      <c r="I10327" s="208">
        <f>SUM(I10323:I10326)</f>
        <v>46616</v>
      </c>
    </row>
    <row r="10328" spans="3:9" ht="15" customHeight="1">
      <c r="C10328" s="193" t="s">
        <v>72</v>
      </c>
      <c r="D10328" s="194" t="s">
        <v>73</v>
      </c>
      <c r="E10328" s="194"/>
      <c r="F10328" s="196"/>
      <c r="G10328" s="196"/>
      <c r="H10328" s="196"/>
      <c r="I10328" s="464"/>
    </row>
    <row r="10329" spans="3:9" ht="15" customHeight="1">
      <c r="C10329" s="700" t="s">
        <v>674</v>
      </c>
      <c r="D10329" s="195" t="s">
        <v>2455</v>
      </c>
      <c r="E10329" s="195"/>
      <c r="F10329" s="200" t="s">
        <v>79</v>
      </c>
      <c r="G10329" s="326">
        <v>3.0000000000000001E-3</v>
      </c>
      <c r="H10329" s="202">
        <v>1</v>
      </c>
      <c r="I10329" s="203">
        <f t="shared" ref="I10329:I10330" si="276">G10329*H10329</f>
        <v>3.0000000000000001E-3</v>
      </c>
    </row>
    <row r="10330" spans="3:9" ht="15" customHeight="1">
      <c r="C10330" s="700" t="s">
        <v>676</v>
      </c>
      <c r="D10330" s="195" t="s">
        <v>1814</v>
      </c>
      <c r="E10330" s="195"/>
      <c r="F10330" s="200" t="s">
        <v>120</v>
      </c>
      <c r="G10330" s="326">
        <v>0.05</v>
      </c>
      <c r="H10330" s="202">
        <v>1</v>
      </c>
      <c r="I10330" s="203">
        <f t="shared" si="276"/>
        <v>0.05</v>
      </c>
    </row>
    <row r="10331" spans="3:9" ht="15" customHeight="1">
      <c r="C10331" s="204" t="s">
        <v>85</v>
      </c>
      <c r="D10331" s="215"/>
      <c r="E10331" s="215"/>
      <c r="F10331" s="216"/>
      <c r="G10331" s="216"/>
      <c r="H10331" s="466"/>
      <c r="I10331" s="208">
        <f>SUM(I10329:I10330)</f>
        <v>5.3000000000000005E-2</v>
      </c>
    </row>
    <row r="10332" spans="3:9" ht="15" customHeight="1">
      <c r="C10332" s="193" t="s">
        <v>86</v>
      </c>
      <c r="D10332" s="194" t="s">
        <v>87</v>
      </c>
      <c r="E10332" s="194"/>
      <c r="F10332" s="196"/>
      <c r="G10332" s="196"/>
      <c r="H10332" s="196"/>
      <c r="I10332" s="464"/>
    </row>
    <row r="10333" spans="3:9" ht="15" customHeight="1">
      <c r="C10333" s="204" t="s">
        <v>88</v>
      </c>
      <c r="D10333" s="215"/>
      <c r="E10333" s="215"/>
      <c r="F10333" s="216"/>
      <c r="G10333" s="216"/>
      <c r="H10333" s="466"/>
      <c r="I10333" s="467">
        <v>0</v>
      </c>
    </row>
    <row r="10334" spans="3:9" ht="15" customHeight="1">
      <c r="C10334" s="220" t="s">
        <v>89</v>
      </c>
      <c r="D10334" s="221" t="s">
        <v>90</v>
      </c>
      <c r="E10334" s="682"/>
      <c r="F10334" s="222"/>
      <c r="G10334" s="222"/>
      <c r="H10334" s="776"/>
      <c r="I10334" s="777">
        <f>I10333+I10331+I10327</f>
        <v>46616.053</v>
      </c>
    </row>
    <row r="10335" spans="3:9" ht="15" customHeight="1">
      <c r="C10335" s="227" t="s">
        <v>91</v>
      </c>
      <c r="D10335" s="228" t="s">
        <v>977</v>
      </c>
      <c r="E10335" s="684"/>
      <c r="F10335" s="229"/>
      <c r="G10335" s="313"/>
      <c r="H10335" s="226">
        <f>$M$3</f>
        <v>0.1</v>
      </c>
      <c r="I10335" s="224">
        <f>I10334*H10335</f>
        <v>4661.6053000000002</v>
      </c>
    </row>
    <row r="10336" spans="3:9" ht="15" customHeight="1">
      <c r="C10336" s="316" t="s">
        <v>93</v>
      </c>
      <c r="D10336" s="317" t="s">
        <v>94</v>
      </c>
      <c r="E10336" s="323"/>
      <c r="F10336" s="244"/>
      <c r="G10336" s="244"/>
      <c r="H10336" s="399"/>
      <c r="I10336" s="303">
        <f>SUM(I10334:I10335)</f>
        <v>51277.658300000003</v>
      </c>
    </row>
    <row r="10337" spans="3:9" ht="15" customHeight="1">
      <c r="C10337" s="942"/>
      <c r="D10337" s="581"/>
      <c r="E10337" s="581"/>
      <c r="F10337" s="581"/>
      <c r="G10337" s="581"/>
      <c r="H10337" s="581"/>
      <c r="I10337" s="582"/>
    </row>
    <row r="10338" spans="3:9" ht="15" customHeight="1">
      <c r="C10338" s="590" t="s">
        <v>2456</v>
      </c>
      <c r="D10338" s="1108" t="s">
        <v>2457</v>
      </c>
      <c r="E10338" s="1109"/>
      <c r="F10338" s="1109"/>
      <c r="G10338" s="1109"/>
      <c r="H10338" s="1143"/>
      <c r="I10338" s="188">
        <f>ROUNDDOWN(I10354,-2)</f>
        <v>64100</v>
      </c>
    </row>
    <row r="10339" spans="3:9" ht="15" customHeight="1">
      <c r="C10339" s="189" t="s">
        <v>65</v>
      </c>
      <c r="D10339" s="190" t="s">
        <v>66</v>
      </c>
      <c r="E10339" s="190"/>
      <c r="F10339" s="190" t="s">
        <v>669</v>
      </c>
      <c r="G10339" s="190" t="s">
        <v>67</v>
      </c>
      <c r="H10339" s="190" t="s">
        <v>670</v>
      </c>
      <c r="I10339" s="482" t="s">
        <v>671</v>
      </c>
    </row>
    <row r="10340" spans="3:9" ht="15" customHeight="1">
      <c r="C10340" s="193" t="s">
        <v>69</v>
      </c>
      <c r="D10340" s="194" t="s">
        <v>672</v>
      </c>
      <c r="E10340" s="194"/>
      <c r="F10340" s="717"/>
      <c r="G10340" s="717"/>
      <c r="H10340" s="717"/>
      <c r="I10340" s="591"/>
    </row>
    <row r="10341" spans="3:9" ht="15" customHeight="1">
      <c r="C10341" s="199">
        <v>1</v>
      </c>
      <c r="D10341" s="195" t="s">
        <v>8</v>
      </c>
      <c r="E10341" s="195"/>
      <c r="F10341" s="200" t="s">
        <v>10</v>
      </c>
      <c r="G10341" s="326">
        <v>0.15</v>
      </c>
      <c r="H10341" s="62">
        <v>176000</v>
      </c>
      <c r="I10341" s="203">
        <f>G10341*H10341</f>
        <v>26400</v>
      </c>
    </row>
    <row r="10342" spans="3:9" ht="15" customHeight="1">
      <c r="C10342" s="199">
        <v>2</v>
      </c>
      <c r="D10342" s="195" t="s">
        <v>106</v>
      </c>
      <c r="E10342" s="195"/>
      <c r="F10342" s="200" t="s">
        <v>10</v>
      </c>
      <c r="G10342" s="326">
        <v>0.15</v>
      </c>
      <c r="H10342" s="62">
        <v>186000</v>
      </c>
      <c r="I10342" s="203">
        <f t="shared" ref="I10342:I10344" si="277">G10342*H10342</f>
        <v>27900</v>
      </c>
    </row>
    <row r="10343" spans="3:9" ht="15" customHeight="1">
      <c r="C10343" s="199">
        <v>3</v>
      </c>
      <c r="D10343" s="195" t="s">
        <v>119</v>
      </c>
      <c r="E10343" s="195"/>
      <c r="F10343" s="200" t="s">
        <v>10</v>
      </c>
      <c r="G10343" s="326">
        <v>1.4999999999999999E-2</v>
      </c>
      <c r="H10343" s="62">
        <v>196000</v>
      </c>
      <c r="I10343" s="203">
        <f t="shared" si="277"/>
        <v>2940</v>
      </c>
    </row>
    <row r="10344" spans="3:9" ht="15" customHeight="1">
      <c r="C10344" s="199">
        <v>4</v>
      </c>
      <c r="D10344" s="195" t="s">
        <v>31</v>
      </c>
      <c r="E10344" s="195"/>
      <c r="F10344" s="200" t="s">
        <v>10</v>
      </c>
      <c r="G10344" s="326">
        <v>5.0000000000000001E-3</v>
      </c>
      <c r="H10344" s="62">
        <v>206000</v>
      </c>
      <c r="I10344" s="203">
        <f t="shared" si="277"/>
        <v>1030</v>
      </c>
    </row>
    <row r="10345" spans="3:9" ht="15" customHeight="1">
      <c r="C10345" s="204" t="s">
        <v>708</v>
      </c>
      <c r="D10345" s="215"/>
      <c r="E10345" s="215"/>
      <c r="F10345" s="216"/>
      <c r="G10345" s="653"/>
      <c r="H10345" s="654"/>
      <c r="I10345" s="208">
        <f>SUM(I10341:I10344)</f>
        <v>58270</v>
      </c>
    </row>
    <row r="10346" spans="3:9" ht="15" customHeight="1">
      <c r="C10346" s="193" t="s">
        <v>72</v>
      </c>
      <c r="D10346" s="194" t="s">
        <v>73</v>
      </c>
      <c r="E10346" s="194"/>
      <c r="F10346" s="196"/>
      <c r="G10346" s="196"/>
      <c r="H10346" s="196"/>
      <c r="I10346" s="464"/>
    </row>
    <row r="10347" spans="3:9" ht="15" customHeight="1">
      <c r="C10347" s="700" t="s">
        <v>674</v>
      </c>
      <c r="D10347" s="195" t="s">
        <v>2458</v>
      </c>
      <c r="E10347" s="195"/>
      <c r="F10347" s="200" t="s">
        <v>193</v>
      </c>
      <c r="G10347" s="326">
        <v>11.87</v>
      </c>
      <c r="H10347" s="202">
        <v>1</v>
      </c>
      <c r="I10347" s="203">
        <f t="shared" ref="I10347:I10348" si="278">G10347*H10347</f>
        <v>11.87</v>
      </c>
    </row>
    <row r="10348" spans="3:9" ht="15" customHeight="1">
      <c r="C10348" s="700" t="s">
        <v>676</v>
      </c>
      <c r="D10348" s="195" t="s">
        <v>2459</v>
      </c>
      <c r="E10348" s="195"/>
      <c r="F10348" s="200" t="s">
        <v>120</v>
      </c>
      <c r="G10348" s="326">
        <v>0.35</v>
      </c>
      <c r="H10348" s="202">
        <v>1</v>
      </c>
      <c r="I10348" s="203">
        <f t="shared" si="278"/>
        <v>0.35</v>
      </c>
    </row>
    <row r="10349" spans="3:9" ht="15" customHeight="1">
      <c r="C10349" s="204" t="s">
        <v>85</v>
      </c>
      <c r="D10349" s="215"/>
      <c r="E10349" s="215"/>
      <c r="F10349" s="216"/>
      <c r="G10349" s="216"/>
      <c r="H10349" s="466"/>
      <c r="I10349" s="208">
        <f>SUM(I10347:I10348)</f>
        <v>12.219999999999999</v>
      </c>
    </row>
    <row r="10350" spans="3:9" ht="15" customHeight="1">
      <c r="C10350" s="193" t="s">
        <v>86</v>
      </c>
      <c r="D10350" s="194" t="s">
        <v>87</v>
      </c>
      <c r="E10350" s="194"/>
      <c r="F10350" s="196"/>
      <c r="G10350" s="196"/>
      <c r="H10350" s="196"/>
      <c r="I10350" s="464"/>
    </row>
    <row r="10351" spans="3:9" ht="15" customHeight="1">
      <c r="C10351" s="204" t="s">
        <v>88</v>
      </c>
      <c r="D10351" s="215"/>
      <c r="E10351" s="215"/>
      <c r="F10351" s="216"/>
      <c r="G10351" s="216"/>
      <c r="H10351" s="466"/>
      <c r="I10351" s="467">
        <v>0</v>
      </c>
    </row>
    <row r="10352" spans="3:9" ht="15" customHeight="1">
      <c r="C10352" s="220" t="s">
        <v>89</v>
      </c>
      <c r="D10352" s="221" t="s">
        <v>90</v>
      </c>
      <c r="E10352" s="682"/>
      <c r="F10352" s="222"/>
      <c r="G10352" s="222"/>
      <c r="H10352" s="776"/>
      <c r="I10352" s="777">
        <f>I10351+I10349+I10345</f>
        <v>58282.22</v>
      </c>
    </row>
    <row r="10353" spans="3:9" ht="15" customHeight="1">
      <c r="C10353" s="227" t="s">
        <v>91</v>
      </c>
      <c r="D10353" s="228" t="s">
        <v>977</v>
      </c>
      <c r="E10353" s="684"/>
      <c r="F10353" s="229"/>
      <c r="G10353" s="313"/>
      <c r="H10353" s="226">
        <f>$M$3</f>
        <v>0.1</v>
      </c>
      <c r="I10353" s="224">
        <f>I10352*H10353</f>
        <v>5828.2220000000007</v>
      </c>
    </row>
    <row r="10354" spans="3:9" ht="15" customHeight="1">
      <c r="C10354" s="316" t="s">
        <v>93</v>
      </c>
      <c r="D10354" s="317" t="s">
        <v>94</v>
      </c>
      <c r="E10354" s="323"/>
      <c r="F10354" s="244"/>
      <c r="G10354" s="244"/>
      <c r="H10354" s="399"/>
      <c r="I10354" s="303">
        <f>SUM(I10352:I10353)</f>
        <v>64110.442000000003</v>
      </c>
    </row>
    <row r="10355" spans="3:9" ht="15" customHeight="1">
      <c r="C10355" s="942"/>
      <c r="D10355" s="581"/>
      <c r="E10355" s="581"/>
      <c r="F10355" s="581"/>
      <c r="G10355" s="581"/>
      <c r="H10355" s="581"/>
      <c r="I10355" s="582"/>
    </row>
    <row r="10356" spans="3:9" ht="15" customHeight="1">
      <c r="C10356" s="590" t="s">
        <v>2460</v>
      </c>
      <c r="D10356" s="1108" t="s">
        <v>2461</v>
      </c>
      <c r="E10356" s="1109"/>
      <c r="F10356" s="1109"/>
      <c r="G10356" s="1109"/>
      <c r="H10356" s="1143"/>
      <c r="I10356" s="188">
        <f>ROUNDDOWN(I10372,-2)</f>
        <v>34100</v>
      </c>
    </row>
    <row r="10357" spans="3:9" ht="15" customHeight="1">
      <c r="C10357" s="189" t="s">
        <v>65</v>
      </c>
      <c r="D10357" s="190" t="s">
        <v>66</v>
      </c>
      <c r="E10357" s="190"/>
      <c r="F10357" s="190" t="s">
        <v>669</v>
      </c>
      <c r="G10357" s="190" t="s">
        <v>67</v>
      </c>
      <c r="H10357" s="190" t="s">
        <v>670</v>
      </c>
      <c r="I10357" s="482" t="s">
        <v>671</v>
      </c>
    </row>
    <row r="10358" spans="3:9" ht="15" customHeight="1">
      <c r="C10358" s="193" t="s">
        <v>69</v>
      </c>
      <c r="D10358" s="194" t="s">
        <v>672</v>
      </c>
      <c r="E10358" s="194"/>
      <c r="F10358" s="717"/>
      <c r="G10358" s="717"/>
      <c r="H10358" s="717"/>
      <c r="I10358" s="591"/>
    </row>
    <row r="10359" spans="3:9" ht="15" customHeight="1">
      <c r="C10359" s="199">
        <v>1</v>
      </c>
      <c r="D10359" s="195" t="s">
        <v>8</v>
      </c>
      <c r="E10359" s="195"/>
      <c r="F10359" s="200" t="s">
        <v>10</v>
      </c>
      <c r="G10359" s="201">
        <v>0.08</v>
      </c>
      <c r="H10359" s="62">
        <v>176000</v>
      </c>
      <c r="I10359" s="203">
        <f t="shared" ref="I10359:I10362" si="279">G10359*H10359</f>
        <v>14080</v>
      </c>
    </row>
    <row r="10360" spans="3:9" ht="15" customHeight="1">
      <c r="C10360" s="199">
        <v>2</v>
      </c>
      <c r="D10360" s="195" t="s">
        <v>106</v>
      </c>
      <c r="E10360" s="195"/>
      <c r="F10360" s="200" t="s">
        <v>10</v>
      </c>
      <c r="G10360" s="201">
        <v>0.08</v>
      </c>
      <c r="H10360" s="62">
        <v>186000</v>
      </c>
      <c r="I10360" s="203">
        <f t="shared" si="279"/>
        <v>14880</v>
      </c>
    </row>
    <row r="10361" spans="3:9" ht="15" customHeight="1">
      <c r="C10361" s="199">
        <v>3</v>
      </c>
      <c r="D10361" s="195" t="s">
        <v>119</v>
      </c>
      <c r="E10361" s="195"/>
      <c r="F10361" s="200" t="s">
        <v>10</v>
      </c>
      <c r="G10361" s="201">
        <v>8.0000000000000002E-3</v>
      </c>
      <c r="H10361" s="62">
        <v>196000</v>
      </c>
      <c r="I10361" s="203">
        <f t="shared" si="279"/>
        <v>1568</v>
      </c>
    </row>
    <row r="10362" spans="3:9" ht="15" customHeight="1">
      <c r="C10362" s="199">
        <v>4</v>
      </c>
      <c r="D10362" s="195" t="s">
        <v>31</v>
      </c>
      <c r="E10362" s="195"/>
      <c r="F10362" s="200" t="s">
        <v>10</v>
      </c>
      <c r="G10362" s="201">
        <v>2.7000000000000001E-3</v>
      </c>
      <c r="H10362" s="62">
        <v>206000</v>
      </c>
      <c r="I10362" s="203">
        <f t="shared" si="279"/>
        <v>556.20000000000005</v>
      </c>
    </row>
    <row r="10363" spans="3:9" ht="15" customHeight="1">
      <c r="C10363" s="204" t="s">
        <v>708</v>
      </c>
      <c r="D10363" s="215"/>
      <c r="E10363" s="215"/>
      <c r="F10363" s="216"/>
      <c r="G10363" s="653"/>
      <c r="H10363" s="654"/>
      <c r="I10363" s="208">
        <f>SUM(I10359:I10362)</f>
        <v>31084.2</v>
      </c>
    </row>
    <row r="10364" spans="3:9" ht="15" customHeight="1">
      <c r="C10364" s="193" t="s">
        <v>72</v>
      </c>
      <c r="D10364" s="194" t="s">
        <v>73</v>
      </c>
      <c r="E10364" s="194"/>
      <c r="F10364" s="196"/>
      <c r="G10364" s="196"/>
      <c r="H10364" s="196"/>
      <c r="I10364" s="464"/>
    </row>
    <row r="10365" spans="3:9" ht="15" customHeight="1">
      <c r="C10365" s="700" t="s">
        <v>674</v>
      </c>
      <c r="D10365" s="195" t="s">
        <v>2458</v>
      </c>
      <c r="E10365" s="195"/>
      <c r="F10365" s="200" t="s">
        <v>193</v>
      </c>
      <c r="G10365" s="326">
        <v>3.1</v>
      </c>
      <c r="H10365" s="202">
        <v>1</v>
      </c>
      <c r="I10365" s="203">
        <f t="shared" ref="I10365:I10366" si="280">G10365*H10365</f>
        <v>3.1</v>
      </c>
    </row>
    <row r="10366" spans="3:9" ht="15" customHeight="1">
      <c r="C10366" s="700" t="s">
        <v>676</v>
      </c>
      <c r="D10366" s="195" t="s">
        <v>2459</v>
      </c>
      <c r="E10366" s="195"/>
      <c r="F10366" s="200" t="s">
        <v>120</v>
      </c>
      <c r="G10366" s="326">
        <v>0.08</v>
      </c>
      <c r="H10366" s="202">
        <v>1</v>
      </c>
      <c r="I10366" s="203">
        <f t="shared" si="280"/>
        <v>0.08</v>
      </c>
    </row>
    <row r="10367" spans="3:9" ht="15" customHeight="1">
      <c r="C10367" s="204" t="s">
        <v>85</v>
      </c>
      <c r="D10367" s="215"/>
      <c r="E10367" s="215"/>
      <c r="F10367" s="216"/>
      <c r="G10367" s="216"/>
      <c r="H10367" s="466"/>
      <c r="I10367" s="208">
        <f>SUM(I10365:I10366)</f>
        <v>3.18</v>
      </c>
    </row>
    <row r="10368" spans="3:9" ht="15" customHeight="1">
      <c r="C10368" s="193" t="s">
        <v>86</v>
      </c>
      <c r="D10368" s="194" t="s">
        <v>87</v>
      </c>
      <c r="E10368" s="194"/>
      <c r="F10368" s="196"/>
      <c r="G10368" s="196"/>
      <c r="H10368" s="196"/>
      <c r="I10368" s="464"/>
    </row>
    <row r="10369" spans="3:9" ht="15" customHeight="1">
      <c r="C10369" s="204" t="s">
        <v>88</v>
      </c>
      <c r="D10369" s="215"/>
      <c r="E10369" s="215"/>
      <c r="F10369" s="216"/>
      <c r="G10369" s="216"/>
      <c r="H10369" s="466"/>
      <c r="I10369" s="467">
        <v>0</v>
      </c>
    </row>
    <row r="10370" spans="3:9" ht="15" customHeight="1">
      <c r="C10370" s="220" t="s">
        <v>89</v>
      </c>
      <c r="D10370" s="221" t="s">
        <v>90</v>
      </c>
      <c r="E10370" s="682"/>
      <c r="F10370" s="222"/>
      <c r="G10370" s="222"/>
      <c r="H10370" s="776"/>
      <c r="I10370" s="777">
        <f>I10369+I10367+I10363</f>
        <v>31087.38</v>
      </c>
    </row>
    <row r="10371" spans="3:9" ht="15" customHeight="1">
      <c r="C10371" s="220" t="s">
        <v>91</v>
      </c>
      <c r="D10371" s="221" t="s">
        <v>977</v>
      </c>
      <c r="E10371" s="682"/>
      <c r="F10371" s="222"/>
      <c r="G10371" s="225"/>
      <c r="H10371" s="226">
        <f>$M$3</f>
        <v>0.1</v>
      </c>
      <c r="I10371" s="224">
        <f>I10370*H10371</f>
        <v>3108.7380000000003</v>
      </c>
    </row>
    <row r="10372" spans="3:9" ht="15" customHeight="1">
      <c r="C10372" s="329" t="s">
        <v>93</v>
      </c>
      <c r="D10372" s="330" t="s">
        <v>94</v>
      </c>
      <c r="E10372" s="688"/>
      <c r="F10372" s="247"/>
      <c r="G10372" s="247"/>
      <c r="H10372" s="399"/>
      <c r="I10372" s="303">
        <f>SUM(I10370:I10371)</f>
        <v>34196.118000000002</v>
      </c>
    </row>
    <row r="10373" spans="3:9" ht="15" customHeight="1">
      <c r="C10373" s="942"/>
      <c r="D10373" s="581"/>
      <c r="E10373" s="581"/>
      <c r="F10373" s="581"/>
      <c r="G10373" s="581"/>
      <c r="H10373" s="581"/>
      <c r="I10373" s="582"/>
    </row>
    <row r="10374" spans="3:9" ht="15" customHeight="1">
      <c r="C10374" s="590" t="s">
        <v>2462</v>
      </c>
      <c r="D10374" s="1108" t="s">
        <v>2463</v>
      </c>
      <c r="E10374" s="1109"/>
      <c r="F10374" s="1109"/>
      <c r="G10374" s="1109"/>
      <c r="H10374" s="1143"/>
      <c r="I10374" s="188">
        <f>ROUNDDOWN(I10389,-2)</f>
        <v>51200</v>
      </c>
    </row>
    <row r="10375" spans="3:9" ht="15" customHeight="1">
      <c r="C10375" s="189" t="s">
        <v>65</v>
      </c>
      <c r="D10375" s="190" t="s">
        <v>66</v>
      </c>
      <c r="E10375" s="190"/>
      <c r="F10375" s="190" t="s">
        <v>669</v>
      </c>
      <c r="G10375" s="190" t="s">
        <v>67</v>
      </c>
      <c r="H10375" s="190" t="s">
        <v>670</v>
      </c>
      <c r="I10375" s="482" t="s">
        <v>671</v>
      </c>
    </row>
    <row r="10376" spans="3:9" ht="15" customHeight="1">
      <c r="C10376" s="193" t="s">
        <v>69</v>
      </c>
      <c r="D10376" s="194" t="s">
        <v>672</v>
      </c>
      <c r="E10376" s="194"/>
      <c r="F10376" s="717"/>
      <c r="G10376" s="717"/>
      <c r="H10376" s="717"/>
      <c r="I10376" s="591"/>
    </row>
    <row r="10377" spans="3:9" ht="15" customHeight="1">
      <c r="C10377" s="199">
        <v>1</v>
      </c>
      <c r="D10377" s="195" t="s">
        <v>8</v>
      </c>
      <c r="E10377" s="195"/>
      <c r="F10377" s="200" t="s">
        <v>10</v>
      </c>
      <c r="G10377" s="201">
        <v>0.12</v>
      </c>
      <c r="H10377" s="62">
        <v>176000</v>
      </c>
      <c r="I10377" s="203">
        <f>G10377*H10377</f>
        <v>21120</v>
      </c>
    </row>
    <row r="10378" spans="3:9" ht="15" customHeight="1">
      <c r="C10378" s="199">
        <v>2</v>
      </c>
      <c r="D10378" s="195" t="s">
        <v>106</v>
      </c>
      <c r="E10378" s="195"/>
      <c r="F10378" s="200" t="s">
        <v>10</v>
      </c>
      <c r="G10378" s="201">
        <v>0.12</v>
      </c>
      <c r="H10378" s="62">
        <v>186000</v>
      </c>
      <c r="I10378" s="203">
        <f t="shared" ref="I10378" si="281">G10378*H10378</f>
        <v>22320</v>
      </c>
    </row>
    <row r="10379" spans="3:9" ht="15" customHeight="1">
      <c r="C10379" s="199">
        <v>3</v>
      </c>
      <c r="D10379" s="195" t="s">
        <v>119</v>
      </c>
      <c r="E10379" s="195"/>
      <c r="F10379" s="200" t="s">
        <v>10</v>
      </c>
      <c r="G10379" s="201">
        <v>1.2E-2</v>
      </c>
      <c r="H10379" s="62">
        <v>196000</v>
      </c>
      <c r="I10379" s="203">
        <f>G10379*H10379</f>
        <v>2352</v>
      </c>
    </row>
    <row r="10380" spans="3:9" ht="15" customHeight="1">
      <c r="C10380" s="199">
        <v>4</v>
      </c>
      <c r="D10380" s="195" t="s">
        <v>31</v>
      </c>
      <c r="E10380" s="195"/>
      <c r="F10380" s="200" t="s">
        <v>10</v>
      </c>
      <c r="G10380" s="201">
        <v>4.0000000000000001E-3</v>
      </c>
      <c r="H10380" s="62">
        <v>206000</v>
      </c>
      <c r="I10380" s="203">
        <f>G10380*H10380</f>
        <v>824</v>
      </c>
    </row>
    <row r="10381" spans="3:9" ht="15" customHeight="1">
      <c r="C10381" s="204" t="s">
        <v>708</v>
      </c>
      <c r="D10381" s="215"/>
      <c r="E10381" s="215"/>
      <c r="F10381" s="216"/>
      <c r="G10381" s="653"/>
      <c r="H10381" s="654"/>
      <c r="I10381" s="208">
        <f>SUM(I10377:I10380)</f>
        <v>46616</v>
      </c>
    </row>
    <row r="10382" spans="3:9" ht="15" customHeight="1">
      <c r="C10382" s="193" t="s">
        <v>72</v>
      </c>
      <c r="D10382" s="194" t="s">
        <v>73</v>
      </c>
      <c r="E10382" s="194"/>
      <c r="F10382" s="196"/>
      <c r="G10382" s="196"/>
      <c r="H10382" s="196"/>
      <c r="I10382" s="464"/>
    </row>
    <row r="10383" spans="3:9" ht="15" customHeight="1">
      <c r="C10383" s="700" t="s">
        <v>674</v>
      </c>
      <c r="D10383" s="195" t="s">
        <v>2464</v>
      </c>
      <c r="E10383" s="195"/>
      <c r="F10383" s="200" t="s">
        <v>120</v>
      </c>
      <c r="G10383" s="326">
        <v>5</v>
      </c>
      <c r="H10383" s="202">
        <v>1</v>
      </c>
      <c r="I10383" s="203">
        <f>G10383*H10383</f>
        <v>5</v>
      </c>
    </row>
    <row r="10384" spans="3:9" ht="15" customHeight="1">
      <c r="C10384" s="204" t="s">
        <v>85</v>
      </c>
      <c r="D10384" s="215"/>
      <c r="E10384" s="215"/>
      <c r="F10384" s="216"/>
      <c r="G10384" s="216"/>
      <c r="H10384" s="466"/>
      <c r="I10384" s="208">
        <f>SUM(I10383:I10383)</f>
        <v>5</v>
      </c>
    </row>
    <row r="10385" spans="3:9" ht="15" customHeight="1">
      <c r="C10385" s="193" t="s">
        <v>86</v>
      </c>
      <c r="D10385" s="194" t="s">
        <v>87</v>
      </c>
      <c r="E10385" s="194"/>
      <c r="F10385" s="196"/>
      <c r="G10385" s="196"/>
      <c r="H10385" s="196"/>
      <c r="I10385" s="464"/>
    </row>
    <row r="10386" spans="3:9" ht="15" customHeight="1">
      <c r="C10386" s="204" t="s">
        <v>88</v>
      </c>
      <c r="D10386" s="215"/>
      <c r="E10386" s="215"/>
      <c r="F10386" s="216"/>
      <c r="G10386" s="216"/>
      <c r="H10386" s="466"/>
      <c r="I10386" s="467">
        <v>0</v>
      </c>
    </row>
    <row r="10387" spans="3:9" ht="15" customHeight="1">
      <c r="C10387" s="220" t="s">
        <v>89</v>
      </c>
      <c r="D10387" s="221" t="s">
        <v>90</v>
      </c>
      <c r="E10387" s="682"/>
      <c r="F10387" s="222"/>
      <c r="G10387" s="222"/>
      <c r="H10387" s="776"/>
      <c r="I10387" s="777">
        <f>I10386+I10384+I10381</f>
        <v>46621</v>
      </c>
    </row>
    <row r="10388" spans="3:9" ht="15" customHeight="1">
      <c r="C10388" s="227" t="s">
        <v>91</v>
      </c>
      <c r="D10388" s="228" t="s">
        <v>977</v>
      </c>
      <c r="E10388" s="684"/>
      <c r="F10388" s="229"/>
      <c r="G10388" s="313"/>
      <c r="H10388" s="226">
        <f>$M$3</f>
        <v>0.1</v>
      </c>
      <c r="I10388" s="224">
        <f>I10387*H10388</f>
        <v>4662.1000000000004</v>
      </c>
    </row>
    <row r="10389" spans="3:9" ht="15" customHeight="1">
      <c r="C10389" s="316" t="s">
        <v>93</v>
      </c>
      <c r="D10389" s="317" t="s">
        <v>94</v>
      </c>
      <c r="E10389" s="323"/>
      <c r="F10389" s="244"/>
      <c r="G10389" s="244"/>
      <c r="H10389" s="399"/>
      <c r="I10389" s="303">
        <f>SUM(I10387:I10388)</f>
        <v>51283.1</v>
      </c>
    </row>
    <row r="10390" spans="3:9" ht="15" customHeight="1">
      <c r="C10390" s="942"/>
      <c r="D10390" s="581"/>
      <c r="E10390" s="581"/>
      <c r="F10390" s="581"/>
      <c r="G10390" s="581"/>
      <c r="H10390" s="581"/>
      <c r="I10390" s="582"/>
    </row>
    <row r="10391" spans="3:9" ht="15" customHeight="1">
      <c r="C10391" s="590" t="s">
        <v>2465</v>
      </c>
      <c r="D10391" s="1108" t="s">
        <v>2466</v>
      </c>
      <c r="E10391" s="1109"/>
      <c r="F10391" s="1109"/>
      <c r="G10391" s="1109"/>
      <c r="H10391" s="1143"/>
      <c r="I10391" s="188">
        <f>ROUNDDOWN(I10406,-2)</f>
        <v>62000</v>
      </c>
    </row>
    <row r="10392" spans="3:9" ht="15" customHeight="1">
      <c r="C10392" s="189" t="s">
        <v>65</v>
      </c>
      <c r="D10392" s="190" t="s">
        <v>66</v>
      </c>
      <c r="E10392" s="190"/>
      <c r="F10392" s="190" t="s">
        <v>669</v>
      </c>
      <c r="G10392" s="190" t="s">
        <v>67</v>
      </c>
      <c r="H10392" s="190" t="s">
        <v>670</v>
      </c>
      <c r="I10392" s="482" t="s">
        <v>671</v>
      </c>
    </row>
    <row r="10393" spans="3:9" ht="15" customHeight="1">
      <c r="C10393" s="193" t="s">
        <v>69</v>
      </c>
      <c r="D10393" s="194" t="s">
        <v>672</v>
      </c>
      <c r="E10393" s="194"/>
      <c r="F10393" s="717"/>
      <c r="G10393" s="717"/>
      <c r="H10393" s="717"/>
      <c r="I10393" s="591"/>
    </row>
    <row r="10394" spans="3:9" ht="15" customHeight="1">
      <c r="C10394" s="199">
        <v>1</v>
      </c>
      <c r="D10394" s="195" t="s">
        <v>8</v>
      </c>
      <c r="E10394" s="195"/>
      <c r="F10394" s="200" t="s">
        <v>10</v>
      </c>
      <c r="G10394" s="201">
        <v>0.2</v>
      </c>
      <c r="H10394" s="62">
        <v>176000</v>
      </c>
      <c r="I10394" s="203">
        <f>G10394*H10394</f>
        <v>35200</v>
      </c>
    </row>
    <row r="10395" spans="3:9" ht="15" customHeight="1">
      <c r="C10395" s="199">
        <v>2</v>
      </c>
      <c r="D10395" s="195" t="s">
        <v>106</v>
      </c>
      <c r="E10395" s="195"/>
      <c r="F10395" s="200" t="s">
        <v>10</v>
      </c>
      <c r="G10395" s="201">
        <v>0.1</v>
      </c>
      <c r="H10395" s="62">
        <v>186000</v>
      </c>
      <c r="I10395" s="203">
        <f t="shared" ref="I10395:I10397" si="282">G10395*H10395</f>
        <v>18600</v>
      </c>
    </row>
    <row r="10396" spans="3:9" ht="15" customHeight="1">
      <c r="C10396" s="199">
        <v>3</v>
      </c>
      <c r="D10396" s="195" t="s">
        <v>119</v>
      </c>
      <c r="E10396" s="195"/>
      <c r="F10396" s="200" t="s">
        <v>10</v>
      </c>
      <c r="G10396" s="201">
        <v>0.01</v>
      </c>
      <c r="H10396" s="62">
        <v>196000</v>
      </c>
      <c r="I10396" s="203">
        <f t="shared" si="282"/>
        <v>1960</v>
      </c>
    </row>
    <row r="10397" spans="3:9" ht="15" customHeight="1">
      <c r="C10397" s="199">
        <v>4</v>
      </c>
      <c r="D10397" s="195" t="s">
        <v>31</v>
      </c>
      <c r="E10397" s="195"/>
      <c r="F10397" s="200" t="s">
        <v>10</v>
      </c>
      <c r="G10397" s="201">
        <v>3.3E-3</v>
      </c>
      <c r="H10397" s="62">
        <v>206000</v>
      </c>
      <c r="I10397" s="203">
        <f t="shared" si="282"/>
        <v>679.8</v>
      </c>
    </row>
    <row r="10398" spans="3:9" ht="15" customHeight="1">
      <c r="C10398" s="204" t="s">
        <v>708</v>
      </c>
      <c r="D10398" s="215"/>
      <c r="E10398" s="215"/>
      <c r="F10398" s="216"/>
      <c r="G10398" s="653"/>
      <c r="H10398" s="654"/>
      <c r="I10398" s="208">
        <f>SUM(I10394:I10397)</f>
        <v>56439.8</v>
      </c>
    </row>
    <row r="10399" spans="3:9" ht="15" customHeight="1">
      <c r="C10399" s="193" t="s">
        <v>72</v>
      </c>
      <c r="D10399" s="194" t="s">
        <v>73</v>
      </c>
      <c r="E10399" s="194"/>
      <c r="F10399" s="196"/>
      <c r="G10399" s="196"/>
      <c r="H10399" s="196"/>
      <c r="I10399" s="464"/>
    </row>
    <row r="10400" spans="3:9" ht="15" customHeight="1">
      <c r="C10400" s="700" t="s">
        <v>674</v>
      </c>
      <c r="D10400" s="195" t="s">
        <v>2467</v>
      </c>
      <c r="E10400" s="195"/>
      <c r="F10400" s="200" t="s">
        <v>115</v>
      </c>
      <c r="G10400" s="326">
        <v>2.71</v>
      </c>
      <c r="H10400" s="202">
        <v>1</v>
      </c>
      <c r="I10400" s="203">
        <f>G10400*H10400</f>
        <v>2.71</v>
      </c>
    </row>
    <row r="10401" spans="3:9" ht="15" customHeight="1">
      <c r="C10401" s="204" t="s">
        <v>85</v>
      </c>
      <c r="D10401" s="215"/>
      <c r="E10401" s="215"/>
      <c r="F10401" s="216"/>
      <c r="G10401" s="216"/>
      <c r="H10401" s="466"/>
      <c r="I10401" s="208">
        <f>SUM(I10400:I10400)</f>
        <v>2.71</v>
      </c>
    </row>
    <row r="10402" spans="3:9" ht="15" customHeight="1">
      <c r="C10402" s="193" t="s">
        <v>86</v>
      </c>
      <c r="D10402" s="194" t="s">
        <v>87</v>
      </c>
      <c r="E10402" s="194"/>
      <c r="F10402" s="196"/>
      <c r="G10402" s="196"/>
      <c r="H10402" s="196"/>
      <c r="I10402" s="464"/>
    </row>
    <row r="10403" spans="3:9" ht="15" customHeight="1">
      <c r="C10403" s="204" t="s">
        <v>88</v>
      </c>
      <c r="D10403" s="215"/>
      <c r="E10403" s="215"/>
      <c r="F10403" s="216"/>
      <c r="G10403" s="216"/>
      <c r="H10403" s="466"/>
      <c r="I10403" s="467">
        <v>0</v>
      </c>
    </row>
    <row r="10404" spans="3:9" ht="15" customHeight="1">
      <c r="C10404" s="220" t="s">
        <v>89</v>
      </c>
      <c r="D10404" s="221" t="s">
        <v>90</v>
      </c>
      <c r="E10404" s="682"/>
      <c r="F10404" s="222"/>
      <c r="G10404" s="222"/>
      <c r="H10404" s="776"/>
      <c r="I10404" s="777">
        <f>I10403+I10401+I10398</f>
        <v>56442.51</v>
      </c>
    </row>
    <row r="10405" spans="3:9" ht="15" customHeight="1">
      <c r="C10405" s="227" t="s">
        <v>91</v>
      </c>
      <c r="D10405" s="228" t="s">
        <v>977</v>
      </c>
      <c r="E10405" s="684"/>
      <c r="F10405" s="229"/>
      <c r="G10405" s="313"/>
      <c r="H10405" s="226">
        <f>$M$3</f>
        <v>0.1</v>
      </c>
      <c r="I10405" s="224">
        <f>I10404*H10405</f>
        <v>5644.2510000000002</v>
      </c>
    </row>
    <row r="10406" spans="3:9" ht="15" customHeight="1">
      <c r="C10406" s="316" t="s">
        <v>93</v>
      </c>
      <c r="D10406" s="317" t="s">
        <v>94</v>
      </c>
      <c r="E10406" s="323"/>
      <c r="F10406" s="244"/>
      <c r="G10406" s="244"/>
      <c r="H10406" s="399"/>
      <c r="I10406" s="303">
        <f>SUM(I10404:I10405)</f>
        <v>62086.760999999999</v>
      </c>
    </row>
    <row r="10407" spans="3:9" ht="15" customHeight="1">
      <c r="C10407" s="942"/>
      <c r="D10407" s="581"/>
      <c r="E10407" s="581"/>
      <c r="F10407" s="581"/>
      <c r="G10407" s="581"/>
      <c r="H10407" s="581"/>
      <c r="I10407" s="245"/>
    </row>
    <row r="10408" spans="3:9" ht="15" customHeight="1">
      <c r="C10408" s="590" t="s">
        <v>2468</v>
      </c>
      <c r="D10408" s="1133" t="s">
        <v>2469</v>
      </c>
      <c r="E10408" s="1109"/>
      <c r="F10408" s="1109"/>
      <c r="G10408" s="1109"/>
      <c r="H10408" s="1143"/>
      <c r="I10408" s="188">
        <f>ROUNDDOWN(I10425,-2)</f>
        <v>68900</v>
      </c>
    </row>
    <row r="10409" spans="3:9" ht="15" customHeight="1">
      <c r="C10409" s="189" t="s">
        <v>65</v>
      </c>
      <c r="D10409" s="190" t="s">
        <v>66</v>
      </c>
      <c r="E10409" s="190"/>
      <c r="F10409" s="190" t="s">
        <v>669</v>
      </c>
      <c r="G10409" s="190" t="s">
        <v>67</v>
      </c>
      <c r="H10409" s="190" t="s">
        <v>670</v>
      </c>
      <c r="I10409" s="482" t="s">
        <v>671</v>
      </c>
    </row>
    <row r="10410" spans="3:9" ht="15" customHeight="1">
      <c r="C10410" s="193" t="s">
        <v>69</v>
      </c>
      <c r="D10410" s="194" t="s">
        <v>672</v>
      </c>
      <c r="E10410" s="194"/>
      <c r="F10410" s="717"/>
      <c r="G10410" s="717"/>
      <c r="H10410" s="717"/>
      <c r="I10410" s="591"/>
    </row>
    <row r="10411" spans="3:9" ht="15" customHeight="1">
      <c r="C10411" s="199">
        <v>1</v>
      </c>
      <c r="D10411" s="195" t="s">
        <v>8</v>
      </c>
      <c r="E10411" s="195"/>
      <c r="F10411" s="200" t="s">
        <v>10</v>
      </c>
      <c r="G10411" s="618">
        <v>0.22220000000000001</v>
      </c>
      <c r="H10411" s="62">
        <v>176000</v>
      </c>
      <c r="I10411" s="203">
        <f t="shared" ref="I10411:I10414" si="283">G10411*H10411</f>
        <v>39107.200000000004</v>
      </c>
    </row>
    <row r="10412" spans="3:9" ht="15" customHeight="1">
      <c r="C10412" s="199">
        <v>2</v>
      </c>
      <c r="D10412" s="195" t="s">
        <v>106</v>
      </c>
      <c r="E10412" s="195"/>
      <c r="F10412" s="200" t="s">
        <v>10</v>
      </c>
      <c r="G10412" s="618">
        <v>0.1111</v>
      </c>
      <c r="H10412" s="62">
        <v>186000</v>
      </c>
      <c r="I10412" s="203">
        <f t="shared" si="283"/>
        <v>20664.600000000002</v>
      </c>
    </row>
    <row r="10413" spans="3:9" ht="15" customHeight="1">
      <c r="C10413" s="199">
        <v>3</v>
      </c>
      <c r="D10413" s="195" t="s">
        <v>119</v>
      </c>
      <c r="E10413" s="195"/>
      <c r="F10413" s="200" t="s">
        <v>10</v>
      </c>
      <c r="G10413" s="618">
        <v>1.11E-2</v>
      </c>
      <c r="H10413" s="62">
        <v>196000</v>
      </c>
      <c r="I10413" s="203">
        <f t="shared" si="283"/>
        <v>2175.6</v>
      </c>
    </row>
    <row r="10414" spans="3:9" ht="15" customHeight="1">
      <c r="C10414" s="199">
        <v>4</v>
      </c>
      <c r="D10414" s="195" t="s">
        <v>31</v>
      </c>
      <c r="E10414" s="195"/>
      <c r="F10414" s="200" t="s">
        <v>10</v>
      </c>
      <c r="G10414" s="618">
        <v>3.7000000000000002E-3</v>
      </c>
      <c r="H10414" s="62">
        <v>206000</v>
      </c>
      <c r="I10414" s="203">
        <f t="shared" si="283"/>
        <v>762.2</v>
      </c>
    </row>
    <row r="10415" spans="3:9" ht="15" customHeight="1">
      <c r="C10415" s="204" t="s">
        <v>708</v>
      </c>
      <c r="D10415" s="215"/>
      <c r="E10415" s="215"/>
      <c r="F10415" s="216"/>
      <c r="G10415" s="653"/>
      <c r="H10415" s="654"/>
      <c r="I10415" s="208">
        <f>SUM(I10411:I10414)</f>
        <v>62709.599999999999</v>
      </c>
    </row>
    <row r="10416" spans="3:9" ht="15" customHeight="1">
      <c r="C10416" s="193" t="s">
        <v>72</v>
      </c>
      <c r="D10416" s="194" t="s">
        <v>73</v>
      </c>
      <c r="E10416" s="194"/>
      <c r="F10416" s="196"/>
      <c r="G10416" s="196"/>
      <c r="H10416" s="196"/>
      <c r="I10416" s="464"/>
    </row>
    <row r="10417" spans="3:9" ht="15" customHeight="1">
      <c r="C10417" s="209" t="s">
        <v>674</v>
      </c>
      <c r="D10417" s="195" t="s">
        <v>2470</v>
      </c>
      <c r="E10417" s="195"/>
      <c r="F10417" s="210" t="s">
        <v>120</v>
      </c>
      <c r="G10417" s="211">
        <v>6.6699999999999995E-2</v>
      </c>
      <c r="H10417" s="202">
        <v>1</v>
      </c>
      <c r="I10417" s="203">
        <f>G10417*H10417</f>
        <v>6.6699999999999995E-2</v>
      </c>
    </row>
    <row r="10418" spans="3:9" ht="15" customHeight="1">
      <c r="C10418" s="700">
        <v>2</v>
      </c>
      <c r="D10418" s="195" t="s">
        <v>2471</v>
      </c>
      <c r="E10418" s="195"/>
      <c r="F10418" s="200" t="s">
        <v>120</v>
      </c>
      <c r="G10418" s="618">
        <v>6.6699999999999995E-2</v>
      </c>
      <c r="H10418" s="202">
        <v>1</v>
      </c>
      <c r="I10418" s="203">
        <f t="shared" ref="I10418" si="284">G10418*H10418</f>
        <v>6.6699999999999995E-2</v>
      </c>
    </row>
    <row r="10419" spans="3:9" ht="15" customHeight="1">
      <c r="C10419" s="204" t="s">
        <v>85</v>
      </c>
      <c r="D10419" s="215"/>
      <c r="E10419" s="215"/>
      <c r="F10419" s="216"/>
      <c r="G10419" s="216"/>
      <c r="H10419" s="466"/>
      <c r="I10419" s="208">
        <f>SUM(I10417:I10418)</f>
        <v>0.13339999999999999</v>
      </c>
    </row>
    <row r="10420" spans="3:9" ht="15" customHeight="1">
      <c r="C10420" s="193" t="s">
        <v>86</v>
      </c>
      <c r="D10420" s="194" t="s">
        <v>87</v>
      </c>
      <c r="E10420" s="194"/>
      <c r="F10420" s="196"/>
      <c r="G10420" s="196"/>
      <c r="H10420" s="196"/>
      <c r="I10420" s="464"/>
    </row>
    <row r="10421" spans="3:9" ht="15" customHeight="1">
      <c r="C10421" s="250">
        <v>1</v>
      </c>
      <c r="D10421" s="195" t="s">
        <v>2472</v>
      </c>
      <c r="E10421" s="195"/>
      <c r="F10421" s="1159" t="s">
        <v>2473</v>
      </c>
      <c r="G10421" s="212">
        <v>0.1</v>
      </c>
      <c r="H10421" s="202">
        <v>1</v>
      </c>
      <c r="I10421" s="203">
        <f>G10421*H10421</f>
        <v>0.1</v>
      </c>
    </row>
    <row r="10422" spans="3:9" ht="15" customHeight="1">
      <c r="C10422" s="204" t="s">
        <v>88</v>
      </c>
      <c r="D10422" s="215"/>
      <c r="E10422" s="215"/>
      <c r="F10422" s="216"/>
      <c r="G10422" s="216"/>
      <c r="H10422" s="466"/>
      <c r="I10422" s="203">
        <f>SUM(I10421)</f>
        <v>0.1</v>
      </c>
    </row>
    <row r="10423" spans="3:9" ht="15" customHeight="1">
      <c r="C10423" s="220" t="s">
        <v>89</v>
      </c>
      <c r="D10423" s="221" t="s">
        <v>90</v>
      </c>
      <c r="E10423" s="682"/>
      <c r="F10423" s="222"/>
      <c r="G10423" s="222"/>
      <c r="H10423" s="776"/>
      <c r="I10423" s="777">
        <f>I10422+I10419+I10415</f>
        <v>62709.833399999996</v>
      </c>
    </row>
    <row r="10424" spans="3:9" ht="15" customHeight="1">
      <c r="C10424" s="220" t="s">
        <v>91</v>
      </c>
      <c r="D10424" s="221" t="s">
        <v>977</v>
      </c>
      <c r="E10424" s="682"/>
      <c r="F10424" s="222"/>
      <c r="G10424" s="225"/>
      <c r="H10424" s="226">
        <f>$M$3</f>
        <v>0.1</v>
      </c>
      <c r="I10424" s="224">
        <f>I10423*H10424</f>
        <v>6270.9833399999998</v>
      </c>
    </row>
    <row r="10425" spans="3:9" ht="15" customHeight="1">
      <c r="C10425" s="329" t="s">
        <v>93</v>
      </c>
      <c r="D10425" s="330" t="s">
        <v>94</v>
      </c>
      <c r="E10425" s="688"/>
      <c r="F10425" s="247"/>
      <c r="G10425" s="247"/>
      <c r="H10425" s="399"/>
      <c r="I10425" s="303">
        <f>SUM(I10423:I10424)</f>
        <v>68980.816739999995</v>
      </c>
    </row>
    <row r="10426" spans="3:9" ht="15" customHeight="1">
      <c r="C10426" s="942"/>
      <c r="D10426" s="581"/>
      <c r="E10426" s="581"/>
      <c r="F10426" s="581"/>
      <c r="G10426" s="581"/>
      <c r="H10426" s="581"/>
      <c r="I10426" s="582"/>
    </row>
    <row r="10427" spans="3:9" ht="15" customHeight="1">
      <c r="C10427" s="590" t="s">
        <v>2474</v>
      </c>
      <c r="D10427" s="1108" t="s">
        <v>2475</v>
      </c>
      <c r="E10427" s="1109"/>
      <c r="F10427" s="1109"/>
      <c r="G10427" s="1109"/>
      <c r="H10427" s="1133"/>
      <c r="I10427" s="518">
        <f>ROUNDDOWN(I10445,-2)</f>
        <v>44300</v>
      </c>
    </row>
    <row r="10428" spans="3:9" ht="15" customHeight="1">
      <c r="C10428" s="189" t="s">
        <v>65</v>
      </c>
      <c r="D10428" s="190" t="s">
        <v>66</v>
      </c>
      <c r="E10428" s="190"/>
      <c r="F10428" s="190" t="s">
        <v>669</v>
      </c>
      <c r="G10428" s="190" t="s">
        <v>67</v>
      </c>
      <c r="H10428" s="190" t="s">
        <v>670</v>
      </c>
      <c r="I10428" s="482" t="s">
        <v>671</v>
      </c>
    </row>
    <row r="10429" spans="3:9" ht="15" customHeight="1">
      <c r="C10429" s="193" t="s">
        <v>69</v>
      </c>
      <c r="D10429" s="194" t="s">
        <v>672</v>
      </c>
      <c r="E10429" s="194"/>
      <c r="F10429" s="717"/>
      <c r="G10429" s="717"/>
      <c r="H10429" s="717"/>
      <c r="I10429" s="591"/>
    </row>
    <row r="10430" spans="3:9" ht="15" customHeight="1">
      <c r="C10430" s="199">
        <v>1</v>
      </c>
      <c r="D10430" s="195" t="s">
        <v>8</v>
      </c>
      <c r="E10430" s="195"/>
      <c r="F10430" s="200" t="s">
        <v>10</v>
      </c>
      <c r="G10430" s="618">
        <v>0.1429</v>
      </c>
      <c r="H10430" s="62">
        <v>176000</v>
      </c>
      <c r="I10430" s="203">
        <f t="shared" ref="I10430:I10433" si="285">G10430*H10430</f>
        <v>25150.400000000001</v>
      </c>
    </row>
    <row r="10431" spans="3:9" ht="15" customHeight="1">
      <c r="C10431" s="199">
        <v>2</v>
      </c>
      <c r="D10431" s="195" t="s">
        <v>106</v>
      </c>
      <c r="E10431" s="195"/>
      <c r="F10431" s="200" t="s">
        <v>10</v>
      </c>
      <c r="G10431" s="618">
        <v>7.1400000000000005E-2</v>
      </c>
      <c r="H10431" s="62">
        <v>186000</v>
      </c>
      <c r="I10431" s="203">
        <f t="shared" si="285"/>
        <v>13280.400000000001</v>
      </c>
    </row>
    <row r="10432" spans="3:9" ht="15" customHeight="1">
      <c r="C10432" s="199">
        <v>3</v>
      </c>
      <c r="D10432" s="195" t="s">
        <v>119</v>
      </c>
      <c r="E10432" s="195"/>
      <c r="F10432" s="200" t="s">
        <v>10</v>
      </c>
      <c r="G10432" s="618">
        <v>7.1000000000000004E-3</v>
      </c>
      <c r="H10432" s="62">
        <v>196000</v>
      </c>
      <c r="I10432" s="203">
        <f t="shared" si="285"/>
        <v>1391.6000000000001</v>
      </c>
    </row>
    <row r="10433" spans="3:9" ht="15" customHeight="1">
      <c r="C10433" s="199">
        <v>4</v>
      </c>
      <c r="D10433" s="195" t="s">
        <v>31</v>
      </c>
      <c r="E10433" s="195"/>
      <c r="F10433" s="200" t="s">
        <v>10</v>
      </c>
      <c r="G10433" s="618">
        <v>2.3999999999999998E-3</v>
      </c>
      <c r="H10433" s="62">
        <v>206000</v>
      </c>
      <c r="I10433" s="203">
        <f t="shared" si="285"/>
        <v>494.4</v>
      </c>
    </row>
    <row r="10434" spans="3:9" ht="15" customHeight="1">
      <c r="C10434" s="204" t="s">
        <v>708</v>
      </c>
      <c r="D10434" s="215"/>
      <c r="E10434" s="215"/>
      <c r="F10434" s="216"/>
      <c r="G10434" s="653"/>
      <c r="H10434" s="654"/>
      <c r="I10434" s="208">
        <f>SUM(I10430:I10433)</f>
        <v>40316.800000000003</v>
      </c>
    </row>
    <row r="10435" spans="3:9" ht="15" customHeight="1">
      <c r="C10435" s="193" t="s">
        <v>72</v>
      </c>
      <c r="D10435" s="194" t="s">
        <v>73</v>
      </c>
      <c r="E10435" s="194"/>
      <c r="F10435" s="196"/>
      <c r="G10435" s="196"/>
      <c r="H10435" s="196"/>
      <c r="I10435" s="464"/>
    </row>
    <row r="10436" spans="3:9" ht="15" customHeight="1">
      <c r="C10436" s="209" t="s">
        <v>674</v>
      </c>
      <c r="D10436" s="195" t="s">
        <v>2476</v>
      </c>
      <c r="E10436" s="195"/>
      <c r="F10436" s="210" t="s">
        <v>193</v>
      </c>
      <c r="G10436" s="211">
        <v>11.667</v>
      </c>
      <c r="H10436" s="202">
        <v>1</v>
      </c>
      <c r="I10436" s="203">
        <f>G10436*H10436</f>
        <v>11.667</v>
      </c>
    </row>
    <row r="10437" spans="3:9" ht="15" customHeight="1">
      <c r="C10437" s="209">
        <v>2</v>
      </c>
      <c r="D10437" s="195" t="s">
        <v>659</v>
      </c>
      <c r="E10437" s="195"/>
      <c r="F10437" s="210" t="s">
        <v>1541</v>
      </c>
      <c r="G10437" s="211">
        <v>13.632</v>
      </c>
      <c r="H10437" s="202">
        <v>1</v>
      </c>
      <c r="I10437" s="203">
        <f t="shared" ref="I10437:I10439" si="286">G10437*H10437</f>
        <v>13.632</v>
      </c>
    </row>
    <row r="10438" spans="3:9" ht="15" customHeight="1">
      <c r="C10438" s="209">
        <v>3</v>
      </c>
      <c r="D10438" s="195" t="s">
        <v>267</v>
      </c>
      <c r="E10438" s="195"/>
      <c r="F10438" s="210" t="s">
        <v>1541</v>
      </c>
      <c r="G10438" s="212">
        <v>1.5</v>
      </c>
      <c r="H10438" s="202">
        <v>1</v>
      </c>
      <c r="I10438" s="203">
        <f t="shared" si="286"/>
        <v>1.5</v>
      </c>
    </row>
    <row r="10439" spans="3:9" ht="15" customHeight="1">
      <c r="C10439" s="700">
        <v>4</v>
      </c>
      <c r="D10439" s="195" t="s">
        <v>109</v>
      </c>
      <c r="E10439" s="195"/>
      <c r="F10439" s="200" t="s">
        <v>79</v>
      </c>
      <c r="G10439" s="618">
        <v>2.7E-2</v>
      </c>
      <c r="H10439" s="202">
        <v>1</v>
      </c>
      <c r="I10439" s="203">
        <f t="shared" si="286"/>
        <v>2.7E-2</v>
      </c>
    </row>
    <row r="10440" spans="3:9" ht="15" customHeight="1">
      <c r="C10440" s="204" t="s">
        <v>85</v>
      </c>
      <c r="D10440" s="215"/>
      <c r="E10440" s="215"/>
      <c r="F10440" s="216"/>
      <c r="G10440" s="216"/>
      <c r="H10440" s="466"/>
      <c r="I10440" s="208">
        <f>SUM(I10436:I10439)</f>
        <v>26.826000000000001</v>
      </c>
    </row>
    <row r="10441" spans="3:9" ht="15" customHeight="1">
      <c r="C10441" s="193" t="s">
        <v>86</v>
      </c>
      <c r="D10441" s="194" t="s">
        <v>87</v>
      </c>
      <c r="E10441" s="194"/>
      <c r="F10441" s="196"/>
      <c r="G10441" s="196"/>
      <c r="H10441" s="196"/>
      <c r="I10441" s="464"/>
    </row>
    <row r="10442" spans="3:9" ht="15" customHeight="1">
      <c r="C10442" s="204" t="s">
        <v>88</v>
      </c>
      <c r="D10442" s="215"/>
      <c r="E10442" s="215"/>
      <c r="F10442" s="216"/>
      <c r="G10442" s="216"/>
      <c r="H10442" s="466"/>
      <c r="I10442" s="203">
        <v>0</v>
      </c>
    </row>
    <row r="10443" spans="3:9" ht="15" customHeight="1">
      <c r="C10443" s="220" t="s">
        <v>89</v>
      </c>
      <c r="D10443" s="221" t="s">
        <v>90</v>
      </c>
      <c r="E10443" s="682"/>
      <c r="F10443" s="222"/>
      <c r="G10443" s="222"/>
      <c r="H10443" s="776"/>
      <c r="I10443" s="777">
        <f>I10442+I10440+I10434</f>
        <v>40343.626000000004</v>
      </c>
    </row>
    <row r="10444" spans="3:9" ht="15" customHeight="1">
      <c r="C10444" s="227" t="s">
        <v>91</v>
      </c>
      <c r="D10444" s="228" t="s">
        <v>977</v>
      </c>
      <c r="E10444" s="684"/>
      <c r="F10444" s="229"/>
      <c r="G10444" s="313"/>
      <c r="H10444" s="226">
        <f>$M$3</f>
        <v>0.1</v>
      </c>
      <c r="I10444" s="224">
        <f>I10443*H10444</f>
        <v>4034.3626000000004</v>
      </c>
    </row>
    <row r="10445" spans="3:9" ht="15" customHeight="1">
      <c r="C10445" s="316" t="s">
        <v>93</v>
      </c>
      <c r="D10445" s="317" t="s">
        <v>94</v>
      </c>
      <c r="E10445" s="323"/>
      <c r="F10445" s="244"/>
      <c r="G10445" s="244"/>
      <c r="H10445" s="399"/>
      <c r="I10445" s="303">
        <f>SUM(I10443:I10444)</f>
        <v>44377.988600000004</v>
      </c>
    </row>
    <row r="10446" spans="3:9" ht="15" customHeight="1">
      <c r="C10446" s="942"/>
      <c r="D10446" s="581"/>
      <c r="E10446" s="581"/>
      <c r="F10446" s="581"/>
      <c r="G10446" s="581"/>
      <c r="H10446" s="581"/>
      <c r="I10446" s="582"/>
    </row>
    <row r="10447" spans="3:9" ht="15" customHeight="1">
      <c r="C10447" s="942"/>
      <c r="D10447" s="581"/>
      <c r="E10447" s="581"/>
      <c r="F10447" s="581"/>
      <c r="G10447" s="581"/>
      <c r="H10447" s="581"/>
      <c r="I10447" s="582"/>
    </row>
    <row r="10448" spans="3:9" ht="15" customHeight="1">
      <c r="C10448" s="590" t="s">
        <v>2477</v>
      </c>
      <c r="D10448" s="1108" t="s">
        <v>2478</v>
      </c>
      <c r="E10448" s="1109"/>
      <c r="F10448" s="1109"/>
      <c r="G10448" s="1109"/>
      <c r="H10448" s="1143"/>
      <c r="I10448" s="188">
        <f>ROUNDDOWN(I10466,-2)</f>
        <v>47700</v>
      </c>
    </row>
    <row r="10449" spans="3:9" ht="15" customHeight="1">
      <c r="C10449" s="189" t="s">
        <v>65</v>
      </c>
      <c r="D10449" s="190" t="s">
        <v>66</v>
      </c>
      <c r="E10449" s="190"/>
      <c r="F10449" s="190" t="s">
        <v>669</v>
      </c>
      <c r="G10449" s="190" t="s">
        <v>67</v>
      </c>
      <c r="H10449" s="190" t="s">
        <v>670</v>
      </c>
      <c r="I10449" s="482" t="s">
        <v>671</v>
      </c>
    </row>
    <row r="10450" spans="3:9" ht="15" customHeight="1">
      <c r="C10450" s="193" t="s">
        <v>69</v>
      </c>
      <c r="D10450" s="194" t="s">
        <v>672</v>
      </c>
      <c r="E10450" s="194"/>
      <c r="F10450" s="717"/>
      <c r="G10450" s="717"/>
      <c r="H10450" s="717"/>
      <c r="I10450" s="591"/>
    </row>
    <row r="10451" spans="3:9" ht="15" customHeight="1">
      <c r="C10451" s="199">
        <v>1</v>
      </c>
      <c r="D10451" s="195" t="s">
        <v>8</v>
      </c>
      <c r="E10451" s="195"/>
      <c r="F10451" s="200" t="s">
        <v>10</v>
      </c>
      <c r="G10451" s="618">
        <v>0.15379999999999999</v>
      </c>
      <c r="H10451" s="62">
        <v>176000</v>
      </c>
      <c r="I10451" s="203">
        <f t="shared" ref="I10451:I10454" si="287">G10451*H10451</f>
        <v>27068.799999999999</v>
      </c>
    </row>
    <row r="10452" spans="3:9" ht="15" customHeight="1">
      <c r="C10452" s="199">
        <v>2</v>
      </c>
      <c r="D10452" s="195" t="s">
        <v>106</v>
      </c>
      <c r="E10452" s="195"/>
      <c r="F10452" s="200" t="s">
        <v>10</v>
      </c>
      <c r="G10452" s="618">
        <v>7.6899999999999996E-2</v>
      </c>
      <c r="H10452" s="62">
        <v>186000</v>
      </c>
      <c r="I10452" s="203">
        <f t="shared" si="287"/>
        <v>14303.4</v>
      </c>
    </row>
    <row r="10453" spans="3:9" ht="15" customHeight="1">
      <c r="C10453" s="199">
        <v>3</v>
      </c>
      <c r="D10453" s="195" t="s">
        <v>119</v>
      </c>
      <c r="E10453" s="195"/>
      <c r="F10453" s="200" t="s">
        <v>10</v>
      </c>
      <c r="G10453" s="618">
        <v>7.7000000000000002E-3</v>
      </c>
      <c r="H10453" s="62">
        <v>196000</v>
      </c>
      <c r="I10453" s="203">
        <f t="shared" si="287"/>
        <v>1509.2</v>
      </c>
    </row>
    <row r="10454" spans="3:9" ht="15" customHeight="1">
      <c r="C10454" s="199">
        <v>4</v>
      </c>
      <c r="D10454" s="195" t="s">
        <v>31</v>
      </c>
      <c r="E10454" s="195"/>
      <c r="F10454" s="200" t="s">
        <v>10</v>
      </c>
      <c r="G10454" s="618">
        <v>2.5999999999999999E-3</v>
      </c>
      <c r="H10454" s="62">
        <v>206000</v>
      </c>
      <c r="I10454" s="203">
        <f t="shared" si="287"/>
        <v>535.6</v>
      </c>
    </row>
    <row r="10455" spans="3:9" ht="15" customHeight="1">
      <c r="C10455" s="204" t="s">
        <v>708</v>
      </c>
      <c r="D10455" s="215"/>
      <c r="E10455" s="215"/>
      <c r="F10455" s="216"/>
      <c r="G10455" s="653"/>
      <c r="H10455" s="654"/>
      <c r="I10455" s="208">
        <f>SUM(I10451:I10454)</f>
        <v>43416.999999999993</v>
      </c>
    </row>
    <row r="10456" spans="3:9" ht="15" customHeight="1">
      <c r="C10456" s="193" t="s">
        <v>72</v>
      </c>
      <c r="D10456" s="194" t="s">
        <v>73</v>
      </c>
      <c r="E10456" s="194"/>
      <c r="F10456" s="196"/>
      <c r="G10456" s="196"/>
      <c r="H10456" s="196"/>
      <c r="I10456" s="464"/>
    </row>
    <row r="10457" spans="3:9" ht="15" customHeight="1">
      <c r="C10457" s="209" t="s">
        <v>674</v>
      </c>
      <c r="D10457" s="195" t="s">
        <v>2479</v>
      </c>
      <c r="E10457" s="195"/>
      <c r="F10457" s="210" t="s">
        <v>193</v>
      </c>
      <c r="G10457" s="211">
        <v>6.5629999999999997</v>
      </c>
      <c r="H10457" s="202">
        <v>1</v>
      </c>
      <c r="I10457" s="203">
        <f>G10457*H10457</f>
        <v>6.5629999999999997</v>
      </c>
    </row>
    <row r="10458" spans="3:9" ht="15" customHeight="1">
      <c r="C10458" s="209">
        <v>2</v>
      </c>
      <c r="D10458" s="195" t="s">
        <v>659</v>
      </c>
      <c r="E10458" s="195"/>
      <c r="F10458" s="210" t="s">
        <v>1541</v>
      </c>
      <c r="G10458" s="211">
        <v>13.632</v>
      </c>
      <c r="H10458" s="202">
        <v>1</v>
      </c>
      <c r="I10458" s="203">
        <f t="shared" ref="I10458:I10460" si="288">G10458*H10458</f>
        <v>13.632</v>
      </c>
    </row>
    <row r="10459" spans="3:9" ht="15" customHeight="1">
      <c r="C10459" s="209">
        <v>3</v>
      </c>
      <c r="D10459" s="195" t="s">
        <v>267</v>
      </c>
      <c r="E10459" s="195"/>
      <c r="F10459" s="210" t="s">
        <v>1541</v>
      </c>
      <c r="G10459" s="212">
        <v>1.5</v>
      </c>
      <c r="H10459" s="202">
        <v>1</v>
      </c>
      <c r="I10459" s="203">
        <f t="shared" si="288"/>
        <v>1.5</v>
      </c>
    </row>
    <row r="10460" spans="3:9" ht="15" customHeight="1">
      <c r="C10460" s="700">
        <v>4</v>
      </c>
      <c r="D10460" s="195" t="s">
        <v>1405</v>
      </c>
      <c r="E10460" s="195"/>
      <c r="F10460" s="200" t="s">
        <v>79</v>
      </c>
      <c r="G10460" s="618">
        <v>2.7E-2</v>
      </c>
      <c r="H10460" s="202">
        <v>1</v>
      </c>
      <c r="I10460" s="203">
        <f t="shared" si="288"/>
        <v>2.7E-2</v>
      </c>
    </row>
    <row r="10461" spans="3:9" ht="15" customHeight="1">
      <c r="C10461" s="204" t="s">
        <v>85</v>
      </c>
      <c r="D10461" s="215"/>
      <c r="E10461" s="215"/>
      <c r="F10461" s="216"/>
      <c r="G10461" s="216"/>
      <c r="H10461" s="466"/>
      <c r="I10461" s="208">
        <f>SUM(I10457:I10460)</f>
        <v>21.722000000000001</v>
      </c>
    </row>
    <row r="10462" spans="3:9" ht="15" customHeight="1">
      <c r="C10462" s="193" t="s">
        <v>86</v>
      </c>
      <c r="D10462" s="194" t="s">
        <v>87</v>
      </c>
      <c r="E10462" s="194"/>
      <c r="F10462" s="196"/>
      <c r="G10462" s="196"/>
      <c r="H10462" s="196"/>
      <c r="I10462" s="464"/>
    </row>
    <row r="10463" spans="3:9" ht="15" customHeight="1">
      <c r="C10463" s="204" t="s">
        <v>88</v>
      </c>
      <c r="D10463" s="215"/>
      <c r="E10463" s="215"/>
      <c r="F10463" s="216"/>
      <c r="G10463" s="216"/>
      <c r="H10463" s="466"/>
      <c r="I10463" s="203">
        <v>0</v>
      </c>
    </row>
    <row r="10464" spans="3:9" ht="15" customHeight="1">
      <c r="C10464" s="220" t="s">
        <v>89</v>
      </c>
      <c r="D10464" s="221" t="s">
        <v>90</v>
      </c>
      <c r="E10464" s="682"/>
      <c r="F10464" s="222"/>
      <c r="G10464" s="222"/>
      <c r="H10464" s="776"/>
      <c r="I10464" s="777">
        <f>I10463+I10461+I10455</f>
        <v>43438.721999999994</v>
      </c>
    </row>
    <row r="10465" spans="3:9" ht="15" customHeight="1">
      <c r="C10465" s="227" t="s">
        <v>91</v>
      </c>
      <c r="D10465" s="228" t="s">
        <v>977</v>
      </c>
      <c r="E10465" s="684"/>
      <c r="F10465" s="229"/>
      <c r="G10465" s="313"/>
      <c r="H10465" s="226">
        <f>$M$3</f>
        <v>0.1</v>
      </c>
      <c r="I10465" s="224">
        <f>I10464*H10465</f>
        <v>4343.8721999999998</v>
      </c>
    </row>
    <row r="10466" spans="3:9" ht="15" customHeight="1">
      <c r="C10466" s="316" t="s">
        <v>93</v>
      </c>
      <c r="D10466" s="317" t="s">
        <v>94</v>
      </c>
      <c r="E10466" s="323"/>
      <c r="F10466" s="244"/>
      <c r="G10466" s="244"/>
      <c r="H10466" s="399"/>
      <c r="I10466" s="303">
        <f>SUM(I10464:I10465)</f>
        <v>47782.594199999992</v>
      </c>
    </row>
    <row r="10467" spans="3:9" ht="15" customHeight="1">
      <c r="C10467" s="942"/>
      <c r="D10467" s="581"/>
      <c r="E10467" s="581"/>
      <c r="F10467" s="581"/>
      <c r="G10467" s="581"/>
      <c r="H10467" s="581"/>
      <c r="I10467" s="582"/>
    </row>
    <row r="10468" spans="3:9" ht="15" customHeight="1">
      <c r="C10468" s="942"/>
      <c r="D10468" s="581"/>
      <c r="E10468" s="581"/>
      <c r="F10468" s="581"/>
      <c r="G10468" s="581"/>
      <c r="H10468" s="581"/>
      <c r="I10468" s="582"/>
    </row>
    <row r="10469" spans="3:9" ht="15" customHeight="1">
      <c r="C10469" s="1160" t="s">
        <v>2480</v>
      </c>
      <c r="D10469" s="580" t="s">
        <v>2481</v>
      </c>
      <c r="E10469" s="580"/>
      <c r="F10469" s="581"/>
      <c r="G10469" s="581"/>
      <c r="H10469" s="581"/>
      <c r="I10469" s="582"/>
    </row>
    <row r="10470" spans="3:9" ht="15" customHeight="1">
      <c r="C10470" s="1160" t="s">
        <v>2482</v>
      </c>
      <c r="D10470" s="580" t="s">
        <v>2483</v>
      </c>
      <c r="E10470" s="580"/>
      <c r="F10470" s="581"/>
      <c r="G10470" s="581"/>
      <c r="H10470" s="581"/>
      <c r="I10470" s="582"/>
    </row>
    <row r="10471" spans="3:9" ht="15" customHeight="1">
      <c r="C10471" s="590" t="s">
        <v>2484</v>
      </c>
      <c r="D10471" s="1108" t="s">
        <v>2485</v>
      </c>
      <c r="E10471" s="1109"/>
      <c r="F10471" s="1109"/>
      <c r="G10471" s="1109"/>
      <c r="H10471" s="1143"/>
      <c r="I10471" s="188">
        <f>ROUNDDOWN(I10489,-2)</f>
        <v>207000</v>
      </c>
    </row>
    <row r="10472" spans="3:9" ht="15" customHeight="1">
      <c r="C10472" s="189" t="s">
        <v>65</v>
      </c>
      <c r="D10472" s="190" t="s">
        <v>66</v>
      </c>
      <c r="E10472" s="190"/>
      <c r="F10472" s="190" t="s">
        <v>669</v>
      </c>
      <c r="G10472" s="190" t="s">
        <v>67</v>
      </c>
      <c r="H10472" s="190" t="s">
        <v>670</v>
      </c>
      <c r="I10472" s="482" t="s">
        <v>671</v>
      </c>
    </row>
    <row r="10473" spans="3:9" ht="15" customHeight="1">
      <c r="C10473" s="193" t="s">
        <v>69</v>
      </c>
      <c r="D10473" s="194" t="s">
        <v>672</v>
      </c>
      <c r="E10473" s="194"/>
      <c r="F10473" s="717"/>
      <c r="G10473" s="717"/>
      <c r="H10473" s="717"/>
      <c r="I10473" s="591"/>
    </row>
    <row r="10474" spans="3:9" ht="15" customHeight="1">
      <c r="C10474" s="199">
        <v>1</v>
      </c>
      <c r="D10474" s="195" t="s">
        <v>8</v>
      </c>
      <c r="E10474" s="195"/>
      <c r="F10474" s="200" t="s">
        <v>10</v>
      </c>
      <c r="G10474" s="618">
        <v>0.66669999999999996</v>
      </c>
      <c r="H10474" s="62">
        <v>176000</v>
      </c>
      <c r="I10474" s="203">
        <f>G10474*H10474</f>
        <v>117339.2</v>
      </c>
    </row>
    <row r="10475" spans="3:9" ht="15" customHeight="1">
      <c r="C10475" s="199">
        <v>2</v>
      </c>
      <c r="D10475" s="195" t="s">
        <v>106</v>
      </c>
      <c r="E10475" s="195"/>
      <c r="F10475" s="200" t="s">
        <v>10</v>
      </c>
      <c r="G10475" s="618">
        <v>0.33329999999999999</v>
      </c>
      <c r="H10475" s="62">
        <v>186000</v>
      </c>
      <c r="I10475" s="203">
        <f>G10475*H10475</f>
        <v>61993.799999999996</v>
      </c>
    </row>
    <row r="10476" spans="3:9" ht="15" customHeight="1">
      <c r="C10476" s="199">
        <v>3</v>
      </c>
      <c r="D10476" s="195" t="s">
        <v>119</v>
      </c>
      <c r="E10476" s="195"/>
      <c r="F10476" s="200" t="s">
        <v>10</v>
      </c>
      <c r="G10476" s="618">
        <v>3.3300000000000003E-2</v>
      </c>
      <c r="H10476" s="62">
        <v>196000</v>
      </c>
      <c r="I10476" s="203">
        <f t="shared" ref="I10476:I10477" si="289">G10476*H10476</f>
        <v>6526.8</v>
      </c>
    </row>
    <row r="10477" spans="3:9" ht="15" customHeight="1">
      <c r="C10477" s="199">
        <v>4</v>
      </c>
      <c r="D10477" s="195" t="s">
        <v>31</v>
      </c>
      <c r="E10477" s="195"/>
      <c r="F10477" s="200" t="s">
        <v>10</v>
      </c>
      <c r="G10477" s="618">
        <v>1.11E-2</v>
      </c>
      <c r="H10477" s="62">
        <v>206000</v>
      </c>
      <c r="I10477" s="203">
        <f t="shared" si="289"/>
        <v>2286.6</v>
      </c>
    </row>
    <row r="10478" spans="3:9" ht="15" customHeight="1">
      <c r="C10478" s="204" t="s">
        <v>708</v>
      </c>
      <c r="D10478" s="215"/>
      <c r="E10478" s="215"/>
      <c r="F10478" s="216"/>
      <c r="G10478" s="653"/>
      <c r="H10478" s="654"/>
      <c r="I10478" s="208">
        <f>SUM(I10474:I10477)</f>
        <v>188146.4</v>
      </c>
    </row>
    <row r="10479" spans="3:9" ht="15" customHeight="1">
      <c r="C10479" s="193" t="s">
        <v>72</v>
      </c>
      <c r="D10479" s="194" t="s">
        <v>73</v>
      </c>
      <c r="E10479" s="194"/>
      <c r="F10479" s="196"/>
      <c r="G10479" s="196"/>
      <c r="H10479" s="196"/>
      <c r="I10479" s="464"/>
    </row>
    <row r="10480" spans="3:9" ht="15" customHeight="1">
      <c r="C10480" s="700" t="s">
        <v>674</v>
      </c>
      <c r="D10480" s="195" t="s">
        <v>2486</v>
      </c>
      <c r="E10480" s="195"/>
      <c r="F10480" s="200" t="s">
        <v>193</v>
      </c>
      <c r="G10480" s="326">
        <v>52.5</v>
      </c>
      <c r="H10480" s="202">
        <v>1</v>
      </c>
      <c r="I10480" s="203">
        <f t="shared" ref="I10480:I10483" si="290">G10480*H10480</f>
        <v>52.5</v>
      </c>
    </row>
    <row r="10481" spans="3:9" ht="15" customHeight="1">
      <c r="C10481" s="700" t="s">
        <v>676</v>
      </c>
      <c r="D10481" s="195" t="s">
        <v>1382</v>
      </c>
      <c r="E10481" s="195"/>
      <c r="F10481" s="200" t="s">
        <v>120</v>
      </c>
      <c r="G10481" s="326">
        <v>9.3000000000000007</v>
      </c>
      <c r="H10481" s="202">
        <v>1</v>
      </c>
      <c r="I10481" s="203">
        <f t="shared" si="290"/>
        <v>9.3000000000000007</v>
      </c>
    </row>
    <row r="10482" spans="3:9" ht="15" customHeight="1">
      <c r="C10482" s="700" t="s">
        <v>679</v>
      </c>
      <c r="D10482" s="195" t="s">
        <v>267</v>
      </c>
      <c r="E10482" s="195"/>
      <c r="F10482" s="200" t="s">
        <v>120</v>
      </c>
      <c r="G10482" s="326">
        <v>2.75</v>
      </c>
      <c r="H10482" s="202">
        <v>1</v>
      </c>
      <c r="I10482" s="203">
        <f t="shared" si="290"/>
        <v>2.75</v>
      </c>
    </row>
    <row r="10483" spans="3:9" ht="15" customHeight="1">
      <c r="C10483" s="700" t="s">
        <v>680</v>
      </c>
      <c r="D10483" s="213" t="s">
        <v>1405</v>
      </c>
      <c r="E10483" s="213"/>
      <c r="F10483" s="200" t="s">
        <v>79</v>
      </c>
      <c r="G10483" s="326">
        <v>1.7999999999999999E-2</v>
      </c>
      <c r="H10483" s="202">
        <v>1</v>
      </c>
      <c r="I10483" s="203">
        <f t="shared" si="290"/>
        <v>1.7999999999999999E-2</v>
      </c>
    </row>
    <row r="10484" spans="3:9" ht="15" customHeight="1">
      <c r="C10484" s="204" t="s">
        <v>85</v>
      </c>
      <c r="D10484" s="216"/>
      <c r="E10484" s="216"/>
      <c r="F10484" s="216"/>
      <c r="G10484" s="216"/>
      <c r="H10484" s="466"/>
      <c r="I10484" s="208">
        <f>SUM(I10480:I10483)</f>
        <v>64.567999999999998</v>
      </c>
    </row>
    <row r="10485" spans="3:9" ht="15" customHeight="1">
      <c r="C10485" s="193" t="s">
        <v>86</v>
      </c>
      <c r="D10485" s="194" t="s">
        <v>87</v>
      </c>
      <c r="E10485" s="194"/>
      <c r="F10485" s="196"/>
      <c r="G10485" s="196"/>
      <c r="H10485" s="196"/>
      <c r="I10485" s="464"/>
    </row>
    <row r="10486" spans="3:9" ht="15" customHeight="1">
      <c r="C10486" s="204" t="s">
        <v>88</v>
      </c>
      <c r="D10486" s="215"/>
      <c r="E10486" s="215"/>
      <c r="F10486" s="216"/>
      <c r="G10486" s="216"/>
      <c r="H10486" s="466"/>
      <c r="I10486" s="467">
        <v>0</v>
      </c>
    </row>
    <row r="10487" spans="3:9" ht="15" customHeight="1">
      <c r="C10487" s="220" t="s">
        <v>89</v>
      </c>
      <c r="D10487" s="221" t="s">
        <v>90</v>
      </c>
      <c r="E10487" s="682"/>
      <c r="F10487" s="222"/>
      <c r="G10487" s="222"/>
      <c r="H10487" s="776"/>
      <c r="I10487" s="777">
        <f>I10486+I10484+I10478</f>
        <v>188210.96799999999</v>
      </c>
    </row>
    <row r="10488" spans="3:9" ht="15" customHeight="1">
      <c r="C10488" s="227" t="s">
        <v>91</v>
      </c>
      <c r="D10488" s="228" t="s">
        <v>977</v>
      </c>
      <c r="E10488" s="684"/>
      <c r="F10488" s="229"/>
      <c r="G10488" s="313"/>
      <c r="H10488" s="226">
        <f>$M$3</f>
        <v>0.1</v>
      </c>
      <c r="I10488" s="224">
        <f>I10487*H10488</f>
        <v>18821.096799999999</v>
      </c>
    </row>
    <row r="10489" spans="3:9" ht="15" customHeight="1">
      <c r="C10489" s="316" t="s">
        <v>93</v>
      </c>
      <c r="D10489" s="317" t="s">
        <v>94</v>
      </c>
      <c r="E10489" s="323"/>
      <c r="F10489" s="244"/>
      <c r="G10489" s="244"/>
      <c r="H10489" s="399"/>
      <c r="I10489" s="303">
        <f>SUM(I10487:I10488)</f>
        <v>207032.06479999999</v>
      </c>
    </row>
    <row r="10490" spans="3:9" ht="15" customHeight="1">
      <c r="C10490" s="942"/>
      <c r="D10490" s="581"/>
      <c r="E10490" s="581"/>
      <c r="F10490" s="581"/>
      <c r="G10490" s="581"/>
      <c r="H10490" s="581"/>
      <c r="I10490" s="582"/>
    </row>
    <row r="10491" spans="3:9" ht="15" customHeight="1">
      <c r="C10491" s="1089" t="s">
        <v>2487</v>
      </c>
      <c r="D10491" s="1108" t="s">
        <v>2488</v>
      </c>
      <c r="E10491" s="1109"/>
      <c r="F10491" s="1109"/>
      <c r="G10491" s="1109"/>
      <c r="H10491" s="1143"/>
      <c r="I10491" s="188">
        <f>ROUNDDOWN(I10509,-2)</f>
        <v>282300</v>
      </c>
    </row>
    <row r="10492" spans="3:9" ht="15" customHeight="1">
      <c r="C10492" s="189" t="s">
        <v>65</v>
      </c>
      <c r="D10492" s="190" t="s">
        <v>66</v>
      </c>
      <c r="E10492" s="190"/>
      <c r="F10492" s="190" t="s">
        <v>669</v>
      </c>
      <c r="G10492" s="190" t="s">
        <v>67</v>
      </c>
      <c r="H10492" s="190" t="s">
        <v>670</v>
      </c>
      <c r="I10492" s="482" t="s">
        <v>671</v>
      </c>
    </row>
    <row r="10493" spans="3:9" ht="15" customHeight="1">
      <c r="C10493" s="193" t="s">
        <v>69</v>
      </c>
      <c r="D10493" s="194" t="s">
        <v>672</v>
      </c>
      <c r="E10493" s="194"/>
      <c r="F10493" s="717"/>
      <c r="G10493" s="717"/>
      <c r="H10493" s="717"/>
      <c r="I10493" s="591"/>
    </row>
    <row r="10494" spans="3:9" ht="15" customHeight="1">
      <c r="C10494" s="199">
        <v>1</v>
      </c>
      <c r="D10494" s="195" t="s">
        <v>8</v>
      </c>
      <c r="E10494" s="195"/>
      <c r="F10494" s="200" t="s">
        <v>10</v>
      </c>
      <c r="G10494" s="618">
        <v>0.90900000000000003</v>
      </c>
      <c r="H10494" s="62">
        <v>176000</v>
      </c>
      <c r="I10494" s="203">
        <f t="shared" ref="I10494:I10497" si="291">G10494*H10494</f>
        <v>159984</v>
      </c>
    </row>
    <row r="10495" spans="3:9" ht="15" customHeight="1">
      <c r="C10495" s="199">
        <v>2</v>
      </c>
      <c r="D10495" s="195" t="s">
        <v>106</v>
      </c>
      <c r="E10495" s="195"/>
      <c r="F10495" s="200" t="s">
        <v>10</v>
      </c>
      <c r="G10495" s="618">
        <v>0.45500000000000002</v>
      </c>
      <c r="H10495" s="62">
        <v>186000</v>
      </c>
      <c r="I10495" s="203">
        <f t="shared" si="291"/>
        <v>84630</v>
      </c>
    </row>
    <row r="10496" spans="3:9" ht="15" customHeight="1">
      <c r="C10496" s="199">
        <v>3</v>
      </c>
      <c r="D10496" s="195" t="s">
        <v>119</v>
      </c>
      <c r="E10496" s="195"/>
      <c r="F10496" s="200" t="s">
        <v>10</v>
      </c>
      <c r="G10496" s="618">
        <v>4.4999999999999998E-2</v>
      </c>
      <c r="H10496" s="62">
        <v>196000</v>
      </c>
      <c r="I10496" s="203">
        <f t="shared" si="291"/>
        <v>8820</v>
      </c>
    </row>
    <row r="10497" spans="3:9" ht="15" customHeight="1">
      <c r="C10497" s="199">
        <v>4</v>
      </c>
      <c r="D10497" s="195" t="s">
        <v>31</v>
      </c>
      <c r="E10497" s="195"/>
      <c r="F10497" s="200" t="s">
        <v>10</v>
      </c>
      <c r="G10497" s="618">
        <v>1.4999999999999999E-2</v>
      </c>
      <c r="H10497" s="62">
        <v>206000</v>
      </c>
      <c r="I10497" s="203">
        <f t="shared" si="291"/>
        <v>3090</v>
      </c>
    </row>
    <row r="10498" spans="3:9" ht="15" customHeight="1">
      <c r="C10498" s="204" t="s">
        <v>708</v>
      </c>
      <c r="D10498" s="215"/>
      <c r="E10498" s="215"/>
      <c r="F10498" s="216"/>
      <c r="G10498" s="653"/>
      <c r="H10498" s="62"/>
      <c r="I10498" s="208">
        <f>SUM(I10494:I10497)</f>
        <v>256524</v>
      </c>
    </row>
    <row r="10499" spans="3:9" ht="15" customHeight="1">
      <c r="C10499" s="193" t="s">
        <v>72</v>
      </c>
      <c r="D10499" s="194" t="s">
        <v>73</v>
      </c>
      <c r="E10499" s="194"/>
      <c r="F10499" s="196"/>
      <c r="G10499" s="196"/>
      <c r="H10499" s="196"/>
      <c r="I10499" s="464"/>
    </row>
    <row r="10500" spans="3:9" ht="15" customHeight="1">
      <c r="C10500" s="700" t="s">
        <v>674</v>
      </c>
      <c r="D10500" s="195" t="s">
        <v>2489</v>
      </c>
      <c r="E10500" s="195"/>
      <c r="F10500" s="200" t="s">
        <v>193</v>
      </c>
      <c r="G10500" s="326">
        <v>105</v>
      </c>
      <c r="H10500" s="202">
        <v>1</v>
      </c>
      <c r="I10500" s="203">
        <f t="shared" ref="I10500:I10503" si="292">G10500*H10500</f>
        <v>105</v>
      </c>
    </row>
    <row r="10501" spans="3:9" ht="15" customHeight="1">
      <c r="C10501" s="700" t="s">
        <v>676</v>
      </c>
      <c r="D10501" s="195" t="s">
        <v>1382</v>
      </c>
      <c r="E10501" s="195"/>
      <c r="F10501" s="200" t="s">
        <v>120</v>
      </c>
      <c r="G10501" s="326">
        <v>9.3000000000000007</v>
      </c>
      <c r="H10501" s="202">
        <v>1</v>
      </c>
      <c r="I10501" s="203">
        <f t="shared" si="292"/>
        <v>9.3000000000000007</v>
      </c>
    </row>
    <row r="10502" spans="3:9" ht="15" customHeight="1">
      <c r="C10502" s="700" t="s">
        <v>679</v>
      </c>
      <c r="D10502" s="195" t="s">
        <v>267</v>
      </c>
      <c r="E10502" s="195"/>
      <c r="F10502" s="200" t="s">
        <v>120</v>
      </c>
      <c r="G10502" s="326">
        <v>2.9</v>
      </c>
      <c r="H10502" s="202">
        <v>1</v>
      </c>
      <c r="I10502" s="203">
        <f t="shared" si="292"/>
        <v>2.9</v>
      </c>
    </row>
    <row r="10503" spans="3:9" ht="15" customHeight="1">
      <c r="C10503" s="700" t="s">
        <v>680</v>
      </c>
      <c r="D10503" s="213" t="s">
        <v>1405</v>
      </c>
      <c r="E10503" s="213"/>
      <c r="F10503" s="200" t="s">
        <v>79</v>
      </c>
      <c r="G10503" s="326">
        <v>1.7999999999999999E-2</v>
      </c>
      <c r="H10503" s="202">
        <v>1</v>
      </c>
      <c r="I10503" s="203">
        <f t="shared" si="292"/>
        <v>1.7999999999999999E-2</v>
      </c>
    </row>
    <row r="10504" spans="3:9" ht="15" customHeight="1">
      <c r="C10504" s="204" t="s">
        <v>85</v>
      </c>
      <c r="D10504" s="215"/>
      <c r="E10504" s="215"/>
      <c r="F10504" s="216"/>
      <c r="G10504" s="216"/>
      <c r="H10504" s="466"/>
      <c r="I10504" s="208">
        <f>SUM(I10500:I10503)</f>
        <v>117.218</v>
      </c>
    </row>
    <row r="10505" spans="3:9" ht="15" customHeight="1">
      <c r="C10505" s="193" t="s">
        <v>86</v>
      </c>
      <c r="D10505" s="194" t="s">
        <v>87</v>
      </c>
      <c r="E10505" s="194"/>
      <c r="F10505" s="196"/>
      <c r="G10505" s="196"/>
      <c r="H10505" s="196"/>
      <c r="I10505" s="464"/>
    </row>
    <row r="10506" spans="3:9" ht="15" customHeight="1">
      <c r="C10506" s="204" t="s">
        <v>88</v>
      </c>
      <c r="D10506" s="215"/>
      <c r="E10506" s="215"/>
      <c r="F10506" s="216"/>
      <c r="G10506" s="216"/>
      <c r="H10506" s="466"/>
      <c r="I10506" s="467">
        <v>0</v>
      </c>
    </row>
    <row r="10507" spans="3:9" ht="15" customHeight="1">
      <c r="C10507" s="220" t="s">
        <v>89</v>
      </c>
      <c r="D10507" s="221" t="s">
        <v>90</v>
      </c>
      <c r="E10507" s="682"/>
      <c r="F10507" s="222"/>
      <c r="G10507" s="222"/>
      <c r="H10507" s="776"/>
      <c r="I10507" s="777">
        <f>I10506+I10504+I10498</f>
        <v>256641.21799999999</v>
      </c>
    </row>
    <row r="10508" spans="3:9" ht="15" customHeight="1">
      <c r="C10508" s="227" t="s">
        <v>91</v>
      </c>
      <c r="D10508" s="228" t="s">
        <v>977</v>
      </c>
      <c r="E10508" s="684"/>
      <c r="F10508" s="229"/>
      <c r="G10508" s="313"/>
      <c r="H10508" s="226">
        <f>$M$3</f>
        <v>0.1</v>
      </c>
      <c r="I10508" s="224">
        <f>I10507*H10508</f>
        <v>25664.121800000001</v>
      </c>
    </row>
    <row r="10509" spans="3:9" ht="15" customHeight="1">
      <c r="C10509" s="316" t="s">
        <v>93</v>
      </c>
      <c r="D10509" s="317" t="s">
        <v>94</v>
      </c>
      <c r="E10509" s="323"/>
      <c r="F10509" s="244"/>
      <c r="G10509" s="244"/>
      <c r="H10509" s="399"/>
      <c r="I10509" s="303">
        <f>SUM(I10507:I10508)</f>
        <v>282305.33980000002</v>
      </c>
    </row>
    <row r="10510" spans="3:9" ht="15" customHeight="1">
      <c r="C10510" s="942"/>
      <c r="D10510" s="581"/>
      <c r="E10510" s="581"/>
      <c r="F10510" s="581"/>
      <c r="G10510" s="581"/>
      <c r="H10510" s="581"/>
      <c r="I10510" s="582"/>
    </row>
    <row r="10511" spans="3:9" ht="15" customHeight="1">
      <c r="C10511" s="552" t="s">
        <v>2490</v>
      </c>
      <c r="D10511" s="1108" t="s">
        <v>2491</v>
      </c>
      <c r="E10511" s="1109"/>
      <c r="F10511" s="1109"/>
      <c r="G10511" s="1109"/>
      <c r="H10511" s="1143"/>
      <c r="I10511" s="188">
        <f>ROUNDDOWN(I10529,-2)</f>
        <v>155200</v>
      </c>
    </row>
    <row r="10512" spans="3:9" ht="15" customHeight="1">
      <c r="C10512" s="189" t="s">
        <v>65</v>
      </c>
      <c r="D10512" s="190" t="s">
        <v>66</v>
      </c>
      <c r="E10512" s="190"/>
      <c r="F10512" s="190" t="s">
        <v>669</v>
      </c>
      <c r="G10512" s="190" t="s">
        <v>67</v>
      </c>
      <c r="H10512" s="190" t="s">
        <v>670</v>
      </c>
      <c r="I10512" s="482" t="s">
        <v>671</v>
      </c>
    </row>
    <row r="10513" spans="3:9" ht="15" customHeight="1">
      <c r="C10513" s="193" t="s">
        <v>69</v>
      </c>
      <c r="D10513" s="194" t="s">
        <v>672</v>
      </c>
      <c r="E10513" s="194"/>
      <c r="F10513" s="717"/>
      <c r="G10513" s="717"/>
      <c r="H10513" s="717"/>
      <c r="I10513" s="591"/>
    </row>
    <row r="10514" spans="3:9" ht="15" customHeight="1">
      <c r="C10514" s="199">
        <v>1</v>
      </c>
      <c r="D10514" s="195" t="s">
        <v>8</v>
      </c>
      <c r="E10514" s="195"/>
      <c r="F10514" s="200" t="s">
        <v>10</v>
      </c>
      <c r="G10514" s="326">
        <v>0.5</v>
      </c>
      <c r="H10514" s="62">
        <v>176000</v>
      </c>
      <c r="I10514" s="203">
        <f>G10514*H10514</f>
        <v>88000</v>
      </c>
    </row>
    <row r="10515" spans="3:9" ht="15" customHeight="1">
      <c r="C10515" s="199">
        <v>2</v>
      </c>
      <c r="D10515" s="195" t="s">
        <v>106</v>
      </c>
      <c r="E10515" s="195"/>
      <c r="F10515" s="200" t="s">
        <v>10</v>
      </c>
      <c r="G10515" s="326">
        <v>0.25</v>
      </c>
      <c r="H10515" s="62">
        <v>186000</v>
      </c>
      <c r="I10515" s="203">
        <f t="shared" ref="I10515:I10517" si="293">G10515*H10515</f>
        <v>46500</v>
      </c>
    </row>
    <row r="10516" spans="3:9" ht="15" customHeight="1">
      <c r="C10516" s="199">
        <v>3</v>
      </c>
      <c r="D10516" s="195" t="s">
        <v>119</v>
      </c>
      <c r="E10516" s="195"/>
      <c r="F10516" s="200" t="s">
        <v>10</v>
      </c>
      <c r="G10516" s="326">
        <v>2.5000000000000001E-2</v>
      </c>
      <c r="H10516" s="62">
        <v>196000</v>
      </c>
      <c r="I10516" s="203">
        <f t="shared" si="293"/>
        <v>4900</v>
      </c>
    </row>
    <row r="10517" spans="3:9" ht="15" customHeight="1">
      <c r="C10517" s="199">
        <v>4</v>
      </c>
      <c r="D10517" s="195" t="s">
        <v>31</v>
      </c>
      <c r="E10517" s="195"/>
      <c r="F10517" s="200" t="s">
        <v>10</v>
      </c>
      <c r="G10517" s="326">
        <v>8.0000000000000002E-3</v>
      </c>
      <c r="H10517" s="62">
        <v>206000</v>
      </c>
      <c r="I10517" s="203">
        <f t="shared" si="293"/>
        <v>1648</v>
      </c>
    </row>
    <row r="10518" spans="3:9" ht="15" customHeight="1">
      <c r="C10518" s="204" t="s">
        <v>708</v>
      </c>
      <c r="D10518" s="215"/>
      <c r="E10518" s="215"/>
      <c r="F10518" s="216"/>
      <c r="G10518" s="653"/>
      <c r="H10518" s="654"/>
      <c r="I10518" s="208">
        <f>SUM(I10514:I10517)</f>
        <v>141048</v>
      </c>
    </row>
    <row r="10519" spans="3:9" ht="15" customHeight="1">
      <c r="C10519" s="193" t="s">
        <v>72</v>
      </c>
      <c r="D10519" s="194" t="s">
        <v>73</v>
      </c>
      <c r="E10519" s="194"/>
      <c r="F10519" s="196"/>
      <c r="G10519" s="196"/>
      <c r="H10519" s="196"/>
      <c r="I10519" s="464"/>
    </row>
    <row r="10520" spans="3:9" ht="15" customHeight="1">
      <c r="C10520" s="700" t="s">
        <v>674</v>
      </c>
      <c r="D10520" s="195" t="s">
        <v>2492</v>
      </c>
      <c r="E10520" s="195"/>
      <c r="F10520" s="200" t="s">
        <v>193</v>
      </c>
      <c r="G10520" s="326">
        <v>52</v>
      </c>
      <c r="H10520" s="202">
        <v>1</v>
      </c>
      <c r="I10520" s="203">
        <f>G10520*H10520</f>
        <v>52</v>
      </c>
    </row>
    <row r="10521" spans="3:9" ht="15" customHeight="1">
      <c r="C10521" s="700" t="s">
        <v>676</v>
      </c>
      <c r="D10521" s="195" t="s">
        <v>1387</v>
      </c>
      <c r="E10521" s="195"/>
      <c r="F10521" s="200" t="s">
        <v>120</v>
      </c>
      <c r="G10521" s="326">
        <v>9.3000000000000007</v>
      </c>
      <c r="H10521" s="202">
        <v>1</v>
      </c>
      <c r="I10521" s="203">
        <f t="shared" ref="I10521:I10523" si="294">G10521*H10521</f>
        <v>9.3000000000000007</v>
      </c>
    </row>
    <row r="10522" spans="3:9" ht="15" customHeight="1">
      <c r="C10522" s="700" t="s">
        <v>679</v>
      </c>
      <c r="D10522" s="195" t="s">
        <v>267</v>
      </c>
      <c r="E10522" s="195"/>
      <c r="F10522" s="200" t="s">
        <v>120</v>
      </c>
      <c r="G10522" s="326">
        <v>2.75</v>
      </c>
      <c r="H10522" s="202">
        <v>1</v>
      </c>
      <c r="I10522" s="203">
        <f t="shared" si="294"/>
        <v>2.75</v>
      </c>
    </row>
    <row r="10523" spans="3:9" ht="15" customHeight="1">
      <c r="C10523" s="700" t="s">
        <v>680</v>
      </c>
      <c r="D10523" s="213" t="s">
        <v>1405</v>
      </c>
      <c r="E10523" s="213"/>
      <c r="F10523" s="200" t="s">
        <v>79</v>
      </c>
      <c r="G10523" s="326">
        <v>1.7999999999999999E-2</v>
      </c>
      <c r="H10523" s="202">
        <v>1</v>
      </c>
      <c r="I10523" s="203">
        <f t="shared" si="294"/>
        <v>1.7999999999999999E-2</v>
      </c>
    </row>
    <row r="10524" spans="3:9" ht="15" customHeight="1">
      <c r="C10524" s="204" t="s">
        <v>85</v>
      </c>
      <c r="D10524" s="215"/>
      <c r="E10524" s="215"/>
      <c r="F10524" s="216"/>
      <c r="G10524" s="216"/>
      <c r="H10524" s="466"/>
      <c r="I10524" s="208">
        <f>SUM(I10520:I10523)</f>
        <v>64.067999999999998</v>
      </c>
    </row>
    <row r="10525" spans="3:9" ht="15" customHeight="1">
      <c r="C10525" s="193" t="s">
        <v>86</v>
      </c>
      <c r="D10525" s="194" t="s">
        <v>87</v>
      </c>
      <c r="E10525" s="194"/>
      <c r="F10525" s="196"/>
      <c r="G10525" s="196"/>
      <c r="H10525" s="196"/>
      <c r="I10525" s="464"/>
    </row>
    <row r="10526" spans="3:9" ht="15" customHeight="1">
      <c r="C10526" s="204" t="s">
        <v>88</v>
      </c>
      <c r="D10526" s="215"/>
      <c r="E10526" s="215"/>
      <c r="F10526" s="216"/>
      <c r="G10526" s="216"/>
      <c r="H10526" s="466"/>
      <c r="I10526" s="467">
        <v>0</v>
      </c>
    </row>
    <row r="10527" spans="3:9" ht="15" customHeight="1">
      <c r="C10527" s="220" t="s">
        <v>89</v>
      </c>
      <c r="D10527" s="221" t="s">
        <v>90</v>
      </c>
      <c r="E10527" s="682"/>
      <c r="F10527" s="222"/>
      <c r="G10527" s="222"/>
      <c r="H10527" s="776"/>
      <c r="I10527" s="777">
        <f>I10526+I10524+I10518</f>
        <v>141112.068</v>
      </c>
    </row>
    <row r="10528" spans="3:9" ht="15" customHeight="1">
      <c r="C10528" s="227" t="s">
        <v>91</v>
      </c>
      <c r="D10528" s="228" t="s">
        <v>977</v>
      </c>
      <c r="E10528" s="684"/>
      <c r="F10528" s="229"/>
      <c r="G10528" s="313"/>
      <c r="H10528" s="226">
        <f>$M$3</f>
        <v>0.1</v>
      </c>
      <c r="I10528" s="224">
        <f>I10527*H10528</f>
        <v>14111.2068</v>
      </c>
    </row>
    <row r="10529" spans="3:9" ht="15" customHeight="1">
      <c r="C10529" s="316" t="s">
        <v>93</v>
      </c>
      <c r="D10529" s="317" t="s">
        <v>94</v>
      </c>
      <c r="E10529" s="323"/>
      <c r="F10529" s="244"/>
      <c r="G10529" s="244"/>
      <c r="H10529" s="399"/>
      <c r="I10529" s="303">
        <f>SUM(I10527:I10528)</f>
        <v>155223.27480000001</v>
      </c>
    </row>
    <row r="10530" spans="3:9" ht="15" customHeight="1">
      <c r="C10530" s="942"/>
      <c r="D10530" s="581"/>
      <c r="E10530" s="581"/>
      <c r="F10530" s="244"/>
      <c r="G10530" s="244"/>
      <c r="H10530" s="244"/>
      <c r="I10530" s="1161"/>
    </row>
    <row r="10531" spans="3:9" ht="15" customHeight="1">
      <c r="C10531" s="1089" t="s">
        <v>2493</v>
      </c>
      <c r="D10531" s="1133" t="s">
        <v>2494</v>
      </c>
      <c r="E10531" s="1109"/>
      <c r="F10531" s="1109"/>
      <c r="G10531" s="1109"/>
      <c r="H10531" s="1143"/>
      <c r="I10531" s="188">
        <f>ROUNDDOWN(I10549,-2)</f>
        <v>124200</v>
      </c>
    </row>
    <row r="10532" spans="3:9" ht="15" customHeight="1">
      <c r="C10532" s="189" t="s">
        <v>65</v>
      </c>
      <c r="D10532" s="190" t="s">
        <v>66</v>
      </c>
      <c r="E10532" s="190"/>
      <c r="F10532" s="190" t="s">
        <v>669</v>
      </c>
      <c r="G10532" s="190" t="s">
        <v>67</v>
      </c>
      <c r="H10532" s="190" t="s">
        <v>670</v>
      </c>
      <c r="I10532" s="482" t="s">
        <v>671</v>
      </c>
    </row>
    <row r="10533" spans="3:9" ht="15" customHeight="1">
      <c r="C10533" s="193" t="s">
        <v>69</v>
      </c>
      <c r="D10533" s="194" t="s">
        <v>672</v>
      </c>
      <c r="E10533" s="194"/>
      <c r="F10533" s="717"/>
      <c r="G10533" s="717"/>
      <c r="H10533" s="717"/>
      <c r="I10533" s="591"/>
    </row>
    <row r="10534" spans="3:9" ht="15" customHeight="1">
      <c r="C10534" s="199">
        <v>1</v>
      </c>
      <c r="D10534" s="195" t="s">
        <v>8</v>
      </c>
      <c r="E10534" s="195"/>
      <c r="F10534" s="200" t="s">
        <v>10</v>
      </c>
      <c r="G10534" s="326">
        <v>0.4</v>
      </c>
      <c r="H10534" s="62">
        <v>176000</v>
      </c>
      <c r="I10534" s="203">
        <f>G10534*H10534</f>
        <v>70400</v>
      </c>
    </row>
    <row r="10535" spans="3:9" ht="15" customHeight="1">
      <c r="C10535" s="199">
        <v>2</v>
      </c>
      <c r="D10535" s="195" t="s">
        <v>106</v>
      </c>
      <c r="E10535" s="195"/>
      <c r="F10535" s="200" t="s">
        <v>10</v>
      </c>
      <c r="G10535" s="326">
        <v>0.2</v>
      </c>
      <c r="H10535" s="62">
        <v>186000</v>
      </c>
      <c r="I10535" s="203">
        <f t="shared" ref="I10535:I10537" si="295">G10535*H10535</f>
        <v>37200</v>
      </c>
    </row>
    <row r="10536" spans="3:9" ht="15" customHeight="1">
      <c r="C10536" s="199">
        <v>3</v>
      </c>
      <c r="D10536" s="195" t="s">
        <v>119</v>
      </c>
      <c r="E10536" s="195"/>
      <c r="F10536" s="200" t="s">
        <v>10</v>
      </c>
      <c r="G10536" s="326">
        <v>0.02</v>
      </c>
      <c r="H10536" s="62">
        <v>196000</v>
      </c>
      <c r="I10536" s="203">
        <f t="shared" si="295"/>
        <v>3920</v>
      </c>
    </row>
    <row r="10537" spans="3:9" ht="15" customHeight="1">
      <c r="C10537" s="199">
        <v>4</v>
      </c>
      <c r="D10537" s="195" t="s">
        <v>31</v>
      </c>
      <c r="E10537" s="195"/>
      <c r="F10537" s="200" t="s">
        <v>10</v>
      </c>
      <c r="G10537" s="326">
        <v>7.0000000000000001E-3</v>
      </c>
      <c r="H10537" s="62">
        <v>206000</v>
      </c>
      <c r="I10537" s="203">
        <f t="shared" si="295"/>
        <v>1442</v>
      </c>
    </row>
    <row r="10538" spans="3:9" ht="15" customHeight="1">
      <c r="C10538" s="204" t="s">
        <v>708</v>
      </c>
      <c r="D10538" s="215"/>
      <c r="E10538" s="215"/>
      <c r="F10538" s="216"/>
      <c r="G10538" s="653"/>
      <c r="H10538" s="654"/>
      <c r="I10538" s="208">
        <f>SUM(I10534:I10537)</f>
        <v>112962</v>
      </c>
    </row>
    <row r="10539" spans="3:9" ht="15" customHeight="1">
      <c r="C10539" s="193" t="s">
        <v>72</v>
      </c>
      <c r="D10539" s="194" t="s">
        <v>73</v>
      </c>
      <c r="E10539" s="194"/>
      <c r="F10539" s="196"/>
      <c r="G10539" s="196"/>
      <c r="H10539" s="196"/>
      <c r="I10539" s="464"/>
    </row>
    <row r="10540" spans="3:9" ht="15" customHeight="1">
      <c r="C10540" s="700" t="s">
        <v>674</v>
      </c>
      <c r="D10540" s="195" t="s">
        <v>2495</v>
      </c>
      <c r="E10540" s="195"/>
      <c r="F10540" s="200" t="s">
        <v>193</v>
      </c>
      <c r="G10540" s="326">
        <v>26</v>
      </c>
      <c r="H10540" s="202">
        <v>1</v>
      </c>
      <c r="I10540" s="203">
        <f t="shared" ref="I10540:I10543" si="296">G10540*H10540</f>
        <v>26</v>
      </c>
    </row>
    <row r="10541" spans="3:9" ht="15" customHeight="1">
      <c r="C10541" s="700" t="s">
        <v>676</v>
      </c>
      <c r="D10541" s="195" t="s">
        <v>1382</v>
      </c>
      <c r="E10541" s="195"/>
      <c r="F10541" s="200" t="s">
        <v>120</v>
      </c>
      <c r="G10541" s="326">
        <v>9.3000000000000007</v>
      </c>
      <c r="H10541" s="202">
        <v>1</v>
      </c>
      <c r="I10541" s="203">
        <f t="shared" si="296"/>
        <v>9.3000000000000007</v>
      </c>
    </row>
    <row r="10542" spans="3:9" ht="15" customHeight="1">
      <c r="C10542" s="700" t="s">
        <v>679</v>
      </c>
      <c r="D10542" s="195" t="s">
        <v>267</v>
      </c>
      <c r="E10542" s="195"/>
      <c r="F10542" s="200" t="s">
        <v>120</v>
      </c>
      <c r="G10542" s="326">
        <v>1.94</v>
      </c>
      <c r="H10542" s="202">
        <v>1</v>
      </c>
      <c r="I10542" s="203">
        <f t="shared" si="296"/>
        <v>1.94</v>
      </c>
    </row>
    <row r="10543" spans="3:9" ht="15" customHeight="1">
      <c r="C10543" s="700" t="s">
        <v>680</v>
      </c>
      <c r="D10543" s="213" t="s">
        <v>1405</v>
      </c>
      <c r="E10543" s="213"/>
      <c r="F10543" s="200" t="s">
        <v>79</v>
      </c>
      <c r="G10543" s="326">
        <v>1.7999999999999999E-2</v>
      </c>
      <c r="H10543" s="202">
        <v>1</v>
      </c>
      <c r="I10543" s="203">
        <f t="shared" si="296"/>
        <v>1.7999999999999999E-2</v>
      </c>
    </row>
    <row r="10544" spans="3:9" ht="15" customHeight="1">
      <c r="C10544" s="204" t="s">
        <v>85</v>
      </c>
      <c r="D10544" s="215"/>
      <c r="E10544" s="215"/>
      <c r="F10544" s="216"/>
      <c r="G10544" s="216"/>
      <c r="H10544" s="466"/>
      <c r="I10544" s="208">
        <f>SUM(I10540:I10543)</f>
        <v>37.257999999999996</v>
      </c>
    </row>
    <row r="10545" spans="3:9" ht="15" customHeight="1">
      <c r="C10545" s="193" t="s">
        <v>86</v>
      </c>
      <c r="D10545" s="194" t="s">
        <v>87</v>
      </c>
      <c r="E10545" s="194"/>
      <c r="F10545" s="196"/>
      <c r="G10545" s="196"/>
      <c r="H10545" s="196"/>
      <c r="I10545" s="464"/>
    </row>
    <row r="10546" spans="3:9" ht="15" customHeight="1">
      <c r="C10546" s="204" t="s">
        <v>88</v>
      </c>
      <c r="D10546" s="215"/>
      <c r="E10546" s="215"/>
      <c r="F10546" s="216"/>
      <c r="G10546" s="216"/>
      <c r="H10546" s="466"/>
      <c r="I10546" s="467">
        <v>0</v>
      </c>
    </row>
    <row r="10547" spans="3:9" ht="15" customHeight="1">
      <c r="C10547" s="220" t="s">
        <v>89</v>
      </c>
      <c r="D10547" s="221" t="s">
        <v>90</v>
      </c>
      <c r="E10547" s="682"/>
      <c r="F10547" s="222"/>
      <c r="G10547" s="222"/>
      <c r="H10547" s="776"/>
      <c r="I10547" s="777">
        <f>I10546+I10544+I10538</f>
        <v>112999.258</v>
      </c>
    </row>
    <row r="10548" spans="3:9" ht="15" customHeight="1">
      <c r="C10548" s="227" t="s">
        <v>91</v>
      </c>
      <c r="D10548" s="228" t="s">
        <v>977</v>
      </c>
      <c r="E10548" s="684"/>
      <c r="F10548" s="229"/>
      <c r="G10548" s="313"/>
      <c r="H10548" s="226">
        <f>$M$3</f>
        <v>0.1</v>
      </c>
      <c r="I10548" s="224">
        <f>I10547*H10548</f>
        <v>11299.925800000001</v>
      </c>
    </row>
    <row r="10549" spans="3:9" ht="15" customHeight="1">
      <c r="C10549" s="316" t="s">
        <v>93</v>
      </c>
      <c r="D10549" s="317" t="s">
        <v>94</v>
      </c>
      <c r="E10549" s="323"/>
      <c r="F10549" s="244"/>
      <c r="G10549" s="244"/>
      <c r="H10549" s="399"/>
      <c r="I10549" s="303">
        <f>SUM(I10547:I10548)</f>
        <v>124299.1838</v>
      </c>
    </row>
    <row r="10550" spans="3:9" ht="15" customHeight="1">
      <c r="C10550" s="942"/>
      <c r="D10550" s="581"/>
      <c r="E10550" s="581"/>
      <c r="F10550" s="581"/>
      <c r="G10550" s="581"/>
      <c r="H10550" s="581"/>
      <c r="I10550" s="582"/>
    </row>
    <row r="10551" spans="3:9" ht="15" customHeight="1">
      <c r="C10551" s="942"/>
      <c r="D10551" s="581"/>
      <c r="E10551" s="581"/>
      <c r="F10551" s="581"/>
      <c r="G10551" s="581"/>
      <c r="H10551" s="581"/>
      <c r="I10551" s="582"/>
    </row>
    <row r="10552" spans="3:9" ht="15" customHeight="1">
      <c r="C10552" s="553" t="s">
        <v>2496</v>
      </c>
      <c r="D10552" s="580" t="s">
        <v>2497</v>
      </c>
      <c r="E10552" s="580"/>
      <c r="F10552" s="581"/>
      <c r="G10552" s="581"/>
      <c r="H10552" s="581"/>
      <c r="I10552" s="582"/>
    </row>
    <row r="10553" spans="3:9" ht="15" customHeight="1">
      <c r="C10553" s="1089" t="s">
        <v>2498</v>
      </c>
      <c r="D10553" s="1317" t="s">
        <v>2499</v>
      </c>
      <c r="E10553" s="1318"/>
      <c r="F10553" s="1318"/>
      <c r="G10553" s="1318"/>
      <c r="H10553" s="1319"/>
      <c r="I10553" s="188">
        <f>ROUNDDOWN(I10570,-2)</f>
        <v>310400</v>
      </c>
    </row>
    <row r="10554" spans="3:9" ht="15" customHeight="1">
      <c r="C10554" s="189" t="s">
        <v>65</v>
      </c>
      <c r="D10554" s="190" t="s">
        <v>66</v>
      </c>
      <c r="E10554" s="190"/>
      <c r="F10554" s="190" t="s">
        <v>669</v>
      </c>
      <c r="G10554" s="190" t="s">
        <v>67</v>
      </c>
      <c r="H10554" s="190" t="s">
        <v>670</v>
      </c>
      <c r="I10554" s="482" t="s">
        <v>671</v>
      </c>
    </row>
    <row r="10555" spans="3:9" ht="15" customHeight="1">
      <c r="C10555" s="193" t="s">
        <v>69</v>
      </c>
      <c r="D10555" s="194" t="s">
        <v>672</v>
      </c>
      <c r="E10555" s="194"/>
      <c r="F10555" s="717"/>
      <c r="G10555" s="717"/>
      <c r="H10555" s="717"/>
      <c r="I10555" s="591"/>
    </row>
    <row r="10556" spans="3:9" ht="15" customHeight="1">
      <c r="C10556" s="199">
        <v>1</v>
      </c>
      <c r="D10556" s="195" t="s">
        <v>8</v>
      </c>
      <c r="E10556" s="195"/>
      <c r="F10556" s="200" t="s">
        <v>10</v>
      </c>
      <c r="G10556" s="201">
        <v>1</v>
      </c>
      <c r="H10556" s="62">
        <v>176000</v>
      </c>
      <c r="I10556" s="203">
        <f t="shared" ref="I10556:I10559" si="297">G10556*H10556</f>
        <v>176000</v>
      </c>
    </row>
    <row r="10557" spans="3:9" ht="15" customHeight="1">
      <c r="C10557" s="199">
        <v>2</v>
      </c>
      <c r="D10557" s="195" t="s">
        <v>106</v>
      </c>
      <c r="E10557" s="195"/>
      <c r="F10557" s="200" t="s">
        <v>10</v>
      </c>
      <c r="G10557" s="201">
        <v>0.5</v>
      </c>
      <c r="H10557" s="62">
        <v>186000</v>
      </c>
      <c r="I10557" s="203">
        <f t="shared" si="297"/>
        <v>93000</v>
      </c>
    </row>
    <row r="10558" spans="3:9" ht="15" customHeight="1">
      <c r="C10558" s="199">
        <v>3</v>
      </c>
      <c r="D10558" s="195" t="s">
        <v>119</v>
      </c>
      <c r="E10558" s="195"/>
      <c r="F10558" s="200" t="s">
        <v>10</v>
      </c>
      <c r="G10558" s="201">
        <v>0.05</v>
      </c>
      <c r="H10558" s="62">
        <v>196000</v>
      </c>
      <c r="I10558" s="203">
        <f t="shared" si="297"/>
        <v>9800</v>
      </c>
    </row>
    <row r="10559" spans="3:9" ht="15" customHeight="1">
      <c r="C10559" s="199">
        <v>4</v>
      </c>
      <c r="D10559" s="195" t="s">
        <v>31</v>
      </c>
      <c r="E10559" s="195"/>
      <c r="F10559" s="200" t="s">
        <v>10</v>
      </c>
      <c r="G10559" s="201">
        <v>1.67E-2</v>
      </c>
      <c r="H10559" s="62">
        <v>206000</v>
      </c>
      <c r="I10559" s="203">
        <f t="shared" si="297"/>
        <v>3440.2</v>
      </c>
    </row>
    <row r="10560" spans="3:9" ht="15" customHeight="1">
      <c r="C10560" s="204" t="s">
        <v>708</v>
      </c>
      <c r="D10560" s="215"/>
      <c r="E10560" s="215"/>
      <c r="F10560" s="216"/>
      <c r="G10560" s="653"/>
      <c r="H10560" s="654"/>
      <c r="I10560" s="208">
        <f>SUM(I10556:I10559)</f>
        <v>282240.2</v>
      </c>
    </row>
    <row r="10561" spans="3:9" ht="15" customHeight="1">
      <c r="C10561" s="193" t="s">
        <v>72</v>
      </c>
      <c r="D10561" s="194" t="s">
        <v>73</v>
      </c>
      <c r="E10561" s="194"/>
      <c r="F10561" s="196"/>
      <c r="G10561" s="196"/>
      <c r="H10561" s="196"/>
      <c r="I10561" s="464"/>
    </row>
    <row r="10562" spans="3:9" ht="15" customHeight="1">
      <c r="C10562" s="700" t="s">
        <v>674</v>
      </c>
      <c r="D10562" s="195" t="s">
        <v>2500</v>
      </c>
      <c r="E10562" s="195"/>
      <c r="F10562" s="200" t="s">
        <v>193</v>
      </c>
      <c r="G10562" s="326">
        <v>11.67</v>
      </c>
      <c r="H10562" s="202">
        <v>1</v>
      </c>
      <c r="I10562" s="203">
        <f t="shared" ref="I10562:I10564" si="298">G10562*H10562</f>
        <v>11.67</v>
      </c>
    </row>
    <row r="10563" spans="3:9" ht="15" customHeight="1">
      <c r="C10563" s="700" t="s">
        <v>676</v>
      </c>
      <c r="D10563" s="195" t="s">
        <v>1382</v>
      </c>
      <c r="E10563" s="195"/>
      <c r="F10563" s="200" t="s">
        <v>120</v>
      </c>
      <c r="G10563" s="326">
        <v>9.3000000000000007</v>
      </c>
      <c r="H10563" s="202">
        <v>1</v>
      </c>
      <c r="I10563" s="203">
        <f t="shared" si="298"/>
        <v>9.3000000000000007</v>
      </c>
    </row>
    <row r="10564" spans="3:9" ht="15" customHeight="1">
      <c r="C10564" s="700" t="s">
        <v>680</v>
      </c>
      <c r="D10564" s="213" t="s">
        <v>1405</v>
      </c>
      <c r="E10564" s="213"/>
      <c r="F10564" s="200" t="s">
        <v>79</v>
      </c>
      <c r="G10564" s="326">
        <v>1.7999999999999999E-2</v>
      </c>
      <c r="H10564" s="202">
        <v>1</v>
      </c>
      <c r="I10564" s="203">
        <f t="shared" si="298"/>
        <v>1.7999999999999999E-2</v>
      </c>
    </row>
    <row r="10565" spans="3:9" ht="15" customHeight="1">
      <c r="C10565" s="204" t="s">
        <v>85</v>
      </c>
      <c r="D10565" s="215"/>
      <c r="E10565" s="215"/>
      <c r="F10565" s="216"/>
      <c r="G10565" s="216"/>
      <c r="H10565" s="466"/>
      <c r="I10565" s="208">
        <f>SUM(I10562:I10564)</f>
        <v>20.988</v>
      </c>
    </row>
    <row r="10566" spans="3:9" ht="15" customHeight="1">
      <c r="C10566" s="193" t="s">
        <v>86</v>
      </c>
      <c r="D10566" s="194" t="s">
        <v>87</v>
      </c>
      <c r="E10566" s="194"/>
      <c r="F10566" s="196"/>
      <c r="G10566" s="196"/>
      <c r="H10566" s="196"/>
      <c r="I10566" s="464"/>
    </row>
    <row r="10567" spans="3:9" ht="15" customHeight="1">
      <c r="C10567" s="204" t="s">
        <v>88</v>
      </c>
      <c r="D10567" s="215"/>
      <c r="E10567" s="215"/>
      <c r="F10567" s="216"/>
      <c r="G10567" s="216"/>
      <c r="H10567" s="466"/>
      <c r="I10567" s="467">
        <v>0</v>
      </c>
    </row>
    <row r="10568" spans="3:9" ht="15" customHeight="1">
      <c r="C10568" s="220" t="s">
        <v>89</v>
      </c>
      <c r="D10568" s="221" t="s">
        <v>90</v>
      </c>
      <c r="E10568" s="682"/>
      <c r="F10568" s="222"/>
      <c r="G10568" s="222"/>
      <c r="H10568" s="776"/>
      <c r="I10568" s="777">
        <f>I10567+I10565+I10560</f>
        <v>282261.18800000002</v>
      </c>
    </row>
    <row r="10569" spans="3:9" ht="15" customHeight="1">
      <c r="C10569" s="220" t="s">
        <v>91</v>
      </c>
      <c r="D10569" s="221" t="s">
        <v>977</v>
      </c>
      <c r="E10569" s="682"/>
      <c r="F10569" s="222"/>
      <c r="G10569" s="225"/>
      <c r="H10569" s="226">
        <f>$M$3</f>
        <v>0.1</v>
      </c>
      <c r="I10569" s="224">
        <f>I10568*H10569</f>
        <v>28226.118800000004</v>
      </c>
    </row>
    <row r="10570" spans="3:9" ht="15" customHeight="1">
      <c r="C10570" s="329" t="s">
        <v>93</v>
      </c>
      <c r="D10570" s="330" t="s">
        <v>94</v>
      </c>
      <c r="E10570" s="688"/>
      <c r="F10570" s="247"/>
      <c r="G10570" s="247"/>
      <c r="H10570" s="399"/>
      <c r="I10570" s="303">
        <f>SUM(I10568:I10569)</f>
        <v>310487.30680000002</v>
      </c>
    </row>
    <row r="10571" spans="3:9" ht="15" customHeight="1">
      <c r="C10571" s="942"/>
      <c r="D10571" s="581"/>
      <c r="E10571" s="581"/>
      <c r="F10571" s="581"/>
      <c r="G10571" s="581"/>
      <c r="H10571" s="581"/>
      <c r="I10571" s="582"/>
    </row>
    <row r="10572" spans="3:9" ht="15" customHeight="1">
      <c r="C10572" s="1089" t="s">
        <v>2501</v>
      </c>
      <c r="D10572" s="1317" t="s">
        <v>2502</v>
      </c>
      <c r="E10572" s="1318"/>
      <c r="F10572" s="1318"/>
      <c r="G10572" s="1318"/>
      <c r="H10572" s="1319"/>
      <c r="I10572" s="188">
        <f>ROUNDDOWN(I10589,-2)</f>
        <v>279400</v>
      </c>
    </row>
    <row r="10573" spans="3:9" ht="15" customHeight="1">
      <c r="C10573" s="189" t="s">
        <v>65</v>
      </c>
      <c r="D10573" s="190" t="s">
        <v>66</v>
      </c>
      <c r="E10573" s="190"/>
      <c r="F10573" s="190" t="s">
        <v>669</v>
      </c>
      <c r="G10573" s="190" t="s">
        <v>67</v>
      </c>
      <c r="H10573" s="190" t="s">
        <v>670</v>
      </c>
      <c r="I10573" s="482" t="s">
        <v>671</v>
      </c>
    </row>
    <row r="10574" spans="3:9" ht="15" customHeight="1">
      <c r="C10574" s="193" t="s">
        <v>69</v>
      </c>
      <c r="D10574" s="194" t="s">
        <v>672</v>
      </c>
      <c r="E10574" s="194"/>
      <c r="F10574" s="717"/>
      <c r="G10574" s="717"/>
      <c r="H10574" s="717"/>
      <c r="I10574" s="591"/>
    </row>
    <row r="10575" spans="3:9" ht="15" customHeight="1">
      <c r="C10575" s="199">
        <v>1</v>
      </c>
      <c r="D10575" s="195" t="s">
        <v>8</v>
      </c>
      <c r="E10575" s="195"/>
      <c r="F10575" s="200" t="s">
        <v>10</v>
      </c>
      <c r="G10575" s="326">
        <v>0.9</v>
      </c>
      <c r="H10575" s="62">
        <v>176000</v>
      </c>
      <c r="I10575" s="203">
        <f>G10575*H10575</f>
        <v>158400</v>
      </c>
    </row>
    <row r="10576" spans="3:9" ht="15" customHeight="1">
      <c r="C10576" s="199">
        <v>2</v>
      </c>
      <c r="D10576" s="195" t="s">
        <v>106</v>
      </c>
      <c r="E10576" s="195"/>
      <c r="F10576" s="200" t="s">
        <v>10</v>
      </c>
      <c r="G10576" s="326">
        <v>0.45</v>
      </c>
      <c r="H10576" s="62">
        <v>186000</v>
      </c>
      <c r="I10576" s="203">
        <f>G10576*H10576</f>
        <v>83700</v>
      </c>
    </row>
    <row r="10577" spans="3:9" ht="15" customHeight="1">
      <c r="C10577" s="199">
        <v>3</v>
      </c>
      <c r="D10577" s="195" t="s">
        <v>119</v>
      </c>
      <c r="E10577" s="195"/>
      <c r="F10577" s="200" t="s">
        <v>10</v>
      </c>
      <c r="G10577" s="326">
        <v>4.4999999999999998E-2</v>
      </c>
      <c r="H10577" s="62">
        <v>196000</v>
      </c>
      <c r="I10577" s="203">
        <f>G10577*H10577</f>
        <v>8820</v>
      </c>
    </row>
    <row r="10578" spans="3:9" ht="15" customHeight="1">
      <c r="C10578" s="199">
        <v>4</v>
      </c>
      <c r="D10578" s="195" t="s">
        <v>31</v>
      </c>
      <c r="E10578" s="195"/>
      <c r="F10578" s="200" t="s">
        <v>10</v>
      </c>
      <c r="G10578" s="326">
        <v>1.4999999999999999E-2</v>
      </c>
      <c r="H10578" s="62">
        <v>206000</v>
      </c>
      <c r="I10578" s="203">
        <f>G10578*H10578</f>
        <v>3090</v>
      </c>
    </row>
    <row r="10579" spans="3:9" ht="15" customHeight="1">
      <c r="C10579" s="204" t="s">
        <v>708</v>
      </c>
      <c r="D10579" s="215"/>
      <c r="E10579" s="215"/>
      <c r="F10579" s="216"/>
      <c r="G10579" s="653"/>
      <c r="H10579" s="654"/>
      <c r="I10579" s="208">
        <f>SUM(I10575:I10578)</f>
        <v>254010</v>
      </c>
    </row>
    <row r="10580" spans="3:9" ht="15" customHeight="1">
      <c r="C10580" s="193" t="s">
        <v>72</v>
      </c>
      <c r="D10580" s="194" t="s">
        <v>73</v>
      </c>
      <c r="E10580" s="194"/>
      <c r="F10580" s="196"/>
      <c r="G10580" s="196"/>
      <c r="H10580" s="196"/>
      <c r="I10580" s="464"/>
    </row>
    <row r="10581" spans="3:9" ht="15" customHeight="1">
      <c r="C10581" s="700" t="s">
        <v>674</v>
      </c>
      <c r="D10581" s="195" t="s">
        <v>2503</v>
      </c>
      <c r="E10581" s="195"/>
      <c r="F10581" s="200" t="s">
        <v>193</v>
      </c>
      <c r="G10581" s="326">
        <v>6.56</v>
      </c>
      <c r="H10581" s="202">
        <v>1</v>
      </c>
      <c r="I10581" s="203">
        <f t="shared" ref="I10581:I10583" si="299">G10581*H10581</f>
        <v>6.56</v>
      </c>
    </row>
    <row r="10582" spans="3:9" ht="15" customHeight="1">
      <c r="C10582" s="700" t="s">
        <v>676</v>
      </c>
      <c r="D10582" s="195" t="s">
        <v>1387</v>
      </c>
      <c r="E10582" s="195"/>
      <c r="F10582" s="200" t="s">
        <v>120</v>
      </c>
      <c r="G10582" s="326">
        <v>9.3000000000000007</v>
      </c>
      <c r="H10582" s="202">
        <v>1</v>
      </c>
      <c r="I10582" s="203">
        <f t="shared" si="299"/>
        <v>9.3000000000000007</v>
      </c>
    </row>
    <row r="10583" spans="3:9" ht="15" customHeight="1">
      <c r="C10583" s="700" t="s">
        <v>680</v>
      </c>
      <c r="D10583" s="213" t="s">
        <v>1405</v>
      </c>
      <c r="E10583" s="213"/>
      <c r="F10583" s="200" t="s">
        <v>79</v>
      </c>
      <c r="G10583" s="326">
        <v>1.7999999999999999E-2</v>
      </c>
      <c r="H10583" s="202">
        <v>1</v>
      </c>
      <c r="I10583" s="203">
        <f t="shared" si="299"/>
        <v>1.7999999999999999E-2</v>
      </c>
    </row>
    <row r="10584" spans="3:9" ht="15" customHeight="1">
      <c r="C10584" s="204" t="s">
        <v>85</v>
      </c>
      <c r="D10584" s="215"/>
      <c r="E10584" s="215"/>
      <c r="F10584" s="216"/>
      <c r="G10584" s="216"/>
      <c r="H10584" s="466"/>
      <c r="I10584" s="208">
        <f>SUM(I10581:I10583)</f>
        <v>15.878</v>
      </c>
    </row>
    <row r="10585" spans="3:9" ht="15" customHeight="1">
      <c r="C10585" s="193" t="s">
        <v>86</v>
      </c>
      <c r="D10585" s="194" t="s">
        <v>87</v>
      </c>
      <c r="E10585" s="194"/>
      <c r="F10585" s="196"/>
      <c r="G10585" s="196"/>
      <c r="H10585" s="196"/>
      <c r="I10585" s="464"/>
    </row>
    <row r="10586" spans="3:9" ht="15" customHeight="1">
      <c r="C10586" s="204" t="s">
        <v>88</v>
      </c>
      <c r="D10586" s="215"/>
      <c r="E10586" s="215"/>
      <c r="F10586" s="216"/>
      <c r="G10586" s="216"/>
      <c r="H10586" s="466"/>
      <c r="I10586" s="467">
        <v>0</v>
      </c>
    </row>
    <row r="10587" spans="3:9" ht="15" customHeight="1">
      <c r="C10587" s="220" t="s">
        <v>89</v>
      </c>
      <c r="D10587" s="221" t="s">
        <v>90</v>
      </c>
      <c r="E10587" s="682"/>
      <c r="F10587" s="222"/>
      <c r="G10587" s="222"/>
      <c r="H10587" s="776"/>
      <c r="I10587" s="777">
        <f>I10586+I10584+I10579</f>
        <v>254025.878</v>
      </c>
    </row>
    <row r="10588" spans="3:9" ht="15" customHeight="1">
      <c r="C10588" s="227" t="s">
        <v>91</v>
      </c>
      <c r="D10588" s="228" t="s">
        <v>977</v>
      </c>
      <c r="E10588" s="684"/>
      <c r="F10588" s="229"/>
      <c r="G10588" s="313"/>
      <c r="H10588" s="226">
        <f>$M$3</f>
        <v>0.1</v>
      </c>
      <c r="I10588" s="224">
        <f>I10587*H10588</f>
        <v>25402.587800000001</v>
      </c>
    </row>
    <row r="10589" spans="3:9" ht="15" customHeight="1">
      <c r="C10589" s="316" t="s">
        <v>93</v>
      </c>
      <c r="D10589" s="317" t="s">
        <v>94</v>
      </c>
      <c r="E10589" s="323"/>
      <c r="F10589" s="244"/>
      <c r="G10589" s="244"/>
      <c r="H10589" s="399"/>
      <c r="I10589" s="303">
        <f>SUM(I10587:I10588)</f>
        <v>279428.46580000001</v>
      </c>
    </row>
    <row r="10590" spans="3:9" ht="15" customHeight="1">
      <c r="C10590" s="942"/>
      <c r="D10590" s="581"/>
      <c r="E10590" s="581"/>
      <c r="F10590" s="581"/>
      <c r="G10590" s="581"/>
      <c r="H10590" s="581"/>
      <c r="I10590" s="582"/>
    </row>
    <row r="10591" spans="3:9" ht="15" customHeight="1">
      <c r="C10591" s="1089" t="s">
        <v>2504</v>
      </c>
      <c r="D10591" s="1317" t="s">
        <v>2505</v>
      </c>
      <c r="E10591" s="1318"/>
      <c r="F10591" s="1318"/>
      <c r="G10591" s="1318"/>
      <c r="H10591" s="1319"/>
      <c r="I10591" s="188">
        <f>ROUNDDOWN(I10608,-2)</f>
        <v>124200</v>
      </c>
    </row>
    <row r="10592" spans="3:9" ht="15" customHeight="1">
      <c r="C10592" s="189" t="s">
        <v>65</v>
      </c>
      <c r="D10592" s="190" t="s">
        <v>66</v>
      </c>
      <c r="E10592" s="190"/>
      <c r="F10592" s="190" t="s">
        <v>669</v>
      </c>
      <c r="G10592" s="190" t="s">
        <v>67</v>
      </c>
      <c r="H10592" s="190" t="s">
        <v>670</v>
      </c>
      <c r="I10592" s="482" t="s">
        <v>671</v>
      </c>
    </row>
    <row r="10593" spans="3:9" ht="15" customHeight="1">
      <c r="C10593" s="193" t="s">
        <v>69</v>
      </c>
      <c r="D10593" s="194" t="s">
        <v>672</v>
      </c>
      <c r="E10593" s="194"/>
      <c r="F10593" s="717"/>
      <c r="G10593" s="717"/>
      <c r="H10593" s="717"/>
      <c r="I10593" s="591"/>
    </row>
    <row r="10594" spans="3:9" ht="15" customHeight="1">
      <c r="C10594" s="199">
        <v>1</v>
      </c>
      <c r="D10594" s="195" t="s">
        <v>8</v>
      </c>
      <c r="E10594" s="195"/>
      <c r="F10594" s="200" t="s">
        <v>10</v>
      </c>
      <c r="G10594" s="326">
        <v>0.4</v>
      </c>
      <c r="H10594" s="62">
        <v>176000</v>
      </c>
      <c r="I10594" s="203">
        <f t="shared" ref="I10594:I10597" si="300">G10594*H10594</f>
        <v>70400</v>
      </c>
    </row>
    <row r="10595" spans="3:9" ht="15" customHeight="1">
      <c r="C10595" s="199">
        <v>2</v>
      </c>
      <c r="D10595" s="195" t="s">
        <v>106</v>
      </c>
      <c r="E10595" s="195"/>
      <c r="F10595" s="200" t="s">
        <v>10</v>
      </c>
      <c r="G10595" s="326">
        <v>0.2</v>
      </c>
      <c r="H10595" s="62">
        <v>186000</v>
      </c>
      <c r="I10595" s="203">
        <f t="shared" si="300"/>
        <v>37200</v>
      </c>
    </row>
    <row r="10596" spans="3:9" ht="15" customHeight="1">
      <c r="C10596" s="199">
        <v>3</v>
      </c>
      <c r="D10596" s="195" t="s">
        <v>119</v>
      </c>
      <c r="E10596" s="195"/>
      <c r="F10596" s="200" t="s">
        <v>10</v>
      </c>
      <c r="G10596" s="326">
        <v>0.02</v>
      </c>
      <c r="H10596" s="62">
        <v>196000</v>
      </c>
      <c r="I10596" s="203">
        <f t="shared" si="300"/>
        <v>3920</v>
      </c>
    </row>
    <row r="10597" spans="3:9" ht="15" customHeight="1">
      <c r="C10597" s="199">
        <v>4</v>
      </c>
      <c r="D10597" s="195" t="s">
        <v>31</v>
      </c>
      <c r="E10597" s="195"/>
      <c r="F10597" s="200" t="s">
        <v>10</v>
      </c>
      <c r="G10597" s="326">
        <v>7.0000000000000001E-3</v>
      </c>
      <c r="H10597" s="62">
        <v>206000</v>
      </c>
      <c r="I10597" s="203">
        <f t="shared" si="300"/>
        <v>1442</v>
      </c>
    </row>
    <row r="10598" spans="3:9" ht="15" customHeight="1">
      <c r="C10598" s="204" t="s">
        <v>708</v>
      </c>
      <c r="D10598" s="215"/>
      <c r="E10598" s="215"/>
      <c r="F10598" s="216"/>
      <c r="G10598" s="653"/>
      <c r="H10598" s="654"/>
      <c r="I10598" s="208">
        <f>SUM(I10594:I10597)</f>
        <v>112962</v>
      </c>
    </row>
    <row r="10599" spans="3:9" ht="15" customHeight="1">
      <c r="C10599" s="193" t="s">
        <v>72</v>
      </c>
      <c r="D10599" s="194" t="s">
        <v>73</v>
      </c>
      <c r="E10599" s="194"/>
      <c r="F10599" s="196"/>
      <c r="G10599" s="196"/>
      <c r="H10599" s="196"/>
      <c r="I10599" s="464"/>
    </row>
    <row r="10600" spans="3:9" ht="15" customHeight="1">
      <c r="C10600" s="700" t="s">
        <v>674</v>
      </c>
      <c r="D10600" s="195" t="s">
        <v>2506</v>
      </c>
      <c r="E10600" s="195"/>
      <c r="F10600" s="200" t="s">
        <v>193</v>
      </c>
      <c r="G10600" s="326">
        <v>2.92</v>
      </c>
      <c r="H10600" s="202">
        <v>1</v>
      </c>
      <c r="I10600" s="203">
        <f t="shared" ref="I10600:I10602" si="301">G10600*H10600</f>
        <v>2.92</v>
      </c>
    </row>
    <row r="10601" spans="3:9" ht="15" customHeight="1">
      <c r="C10601" s="700" t="s">
        <v>676</v>
      </c>
      <c r="D10601" s="195" t="s">
        <v>1382</v>
      </c>
      <c r="E10601" s="195"/>
      <c r="F10601" s="200" t="s">
        <v>120</v>
      </c>
      <c r="G10601" s="326">
        <v>9.3000000000000007</v>
      </c>
      <c r="H10601" s="202">
        <v>1</v>
      </c>
      <c r="I10601" s="203">
        <f t="shared" si="301"/>
        <v>9.3000000000000007</v>
      </c>
    </row>
    <row r="10602" spans="3:9" ht="15" customHeight="1">
      <c r="C10602" s="700" t="s">
        <v>680</v>
      </c>
      <c r="D10602" s="213" t="s">
        <v>1405</v>
      </c>
      <c r="E10602" s="213"/>
      <c r="F10602" s="200" t="s">
        <v>79</v>
      </c>
      <c r="G10602" s="326">
        <v>1.7999999999999999E-2</v>
      </c>
      <c r="H10602" s="202">
        <v>1</v>
      </c>
      <c r="I10602" s="203">
        <f t="shared" si="301"/>
        <v>1.7999999999999999E-2</v>
      </c>
    </row>
    <row r="10603" spans="3:9" ht="15" customHeight="1">
      <c r="C10603" s="204" t="s">
        <v>85</v>
      </c>
      <c r="D10603" s="215"/>
      <c r="E10603" s="215"/>
      <c r="F10603" s="216"/>
      <c r="G10603" s="216"/>
      <c r="H10603" s="466"/>
      <c r="I10603" s="208">
        <f>SUM(I10600:I10602)</f>
        <v>12.238000000000001</v>
      </c>
    </row>
    <row r="10604" spans="3:9" ht="15" customHeight="1">
      <c r="C10604" s="193" t="s">
        <v>86</v>
      </c>
      <c r="D10604" s="194" t="s">
        <v>87</v>
      </c>
      <c r="E10604" s="194"/>
      <c r="F10604" s="196"/>
      <c r="G10604" s="196"/>
      <c r="H10604" s="196"/>
      <c r="I10604" s="464"/>
    </row>
    <row r="10605" spans="3:9" ht="15" customHeight="1">
      <c r="C10605" s="204" t="s">
        <v>88</v>
      </c>
      <c r="D10605" s="215"/>
      <c r="E10605" s="215"/>
      <c r="F10605" s="216"/>
      <c r="G10605" s="216"/>
      <c r="H10605" s="466"/>
      <c r="I10605" s="467">
        <v>0</v>
      </c>
    </row>
    <row r="10606" spans="3:9" ht="15" customHeight="1">
      <c r="C10606" s="220" t="s">
        <v>89</v>
      </c>
      <c r="D10606" s="221" t="s">
        <v>90</v>
      </c>
      <c r="E10606" s="682"/>
      <c r="F10606" s="222"/>
      <c r="G10606" s="222"/>
      <c r="H10606" s="776"/>
      <c r="I10606" s="777">
        <f>I10605+I10603+I10598</f>
        <v>112974.238</v>
      </c>
    </row>
    <row r="10607" spans="3:9" ht="15" customHeight="1">
      <c r="C10607" s="227" t="s">
        <v>91</v>
      </c>
      <c r="D10607" s="228" t="s">
        <v>977</v>
      </c>
      <c r="E10607" s="684"/>
      <c r="F10607" s="229"/>
      <c r="G10607" s="313"/>
      <c r="H10607" s="226">
        <f>$M$3</f>
        <v>0.1</v>
      </c>
      <c r="I10607" s="224">
        <f>I10606*H10607</f>
        <v>11297.4238</v>
      </c>
    </row>
    <row r="10608" spans="3:9" ht="15" customHeight="1">
      <c r="C10608" s="316" t="s">
        <v>93</v>
      </c>
      <c r="D10608" s="317" t="s">
        <v>94</v>
      </c>
      <c r="E10608" s="323"/>
      <c r="F10608" s="244"/>
      <c r="G10608" s="244"/>
      <c r="H10608" s="399"/>
      <c r="I10608" s="303">
        <f>SUM(I10606:I10607)</f>
        <v>124271.6618</v>
      </c>
    </row>
    <row r="10609" spans="3:9" ht="15" customHeight="1">
      <c r="C10609" s="942"/>
      <c r="D10609" s="581"/>
      <c r="E10609" s="581"/>
      <c r="F10609" s="581"/>
      <c r="G10609" s="581"/>
      <c r="H10609" s="581"/>
      <c r="I10609" s="582"/>
    </row>
    <row r="10610" spans="3:9" ht="15" customHeight="1">
      <c r="C10610" s="1089" t="s">
        <v>2507</v>
      </c>
      <c r="D10610" s="1317" t="s">
        <v>2508</v>
      </c>
      <c r="E10610" s="1318"/>
      <c r="F10610" s="1318"/>
      <c r="G10610" s="1318"/>
      <c r="H10610" s="1319"/>
      <c r="I10610" s="188">
        <f>ROUNDDOWN(I10627,-2)</f>
        <v>310400</v>
      </c>
    </row>
    <row r="10611" spans="3:9" ht="15" customHeight="1">
      <c r="C10611" s="189" t="s">
        <v>65</v>
      </c>
      <c r="D10611" s="190" t="s">
        <v>66</v>
      </c>
      <c r="E10611" s="190"/>
      <c r="F10611" s="190" t="s">
        <v>669</v>
      </c>
      <c r="G10611" s="190" t="s">
        <v>67</v>
      </c>
      <c r="H10611" s="190" t="s">
        <v>670</v>
      </c>
      <c r="I10611" s="482" t="s">
        <v>671</v>
      </c>
    </row>
    <row r="10612" spans="3:9" ht="15" customHeight="1">
      <c r="C10612" s="193" t="s">
        <v>69</v>
      </c>
      <c r="D10612" s="194" t="s">
        <v>672</v>
      </c>
      <c r="E10612" s="194"/>
      <c r="F10612" s="717"/>
      <c r="G10612" s="717"/>
      <c r="H10612" s="717"/>
      <c r="I10612" s="591"/>
    </row>
    <row r="10613" spans="3:9" ht="15" customHeight="1">
      <c r="C10613" s="199">
        <v>1</v>
      </c>
      <c r="D10613" s="195" t="s">
        <v>8</v>
      </c>
      <c r="E10613" s="195"/>
      <c r="F10613" s="200" t="s">
        <v>10</v>
      </c>
      <c r="G10613" s="201">
        <v>1</v>
      </c>
      <c r="H10613" s="62">
        <v>176000</v>
      </c>
      <c r="I10613" s="203">
        <f t="shared" ref="I10613:I10616" si="302">G10613*H10613</f>
        <v>176000</v>
      </c>
    </row>
    <row r="10614" spans="3:9" ht="15" customHeight="1">
      <c r="C10614" s="199">
        <v>2</v>
      </c>
      <c r="D10614" s="195" t="s">
        <v>106</v>
      </c>
      <c r="E10614" s="195"/>
      <c r="F10614" s="200" t="s">
        <v>10</v>
      </c>
      <c r="G10614" s="201">
        <v>0.5</v>
      </c>
      <c r="H10614" s="62">
        <v>186000</v>
      </c>
      <c r="I10614" s="203">
        <f t="shared" si="302"/>
        <v>93000</v>
      </c>
    </row>
    <row r="10615" spans="3:9" ht="15" customHeight="1">
      <c r="C10615" s="199">
        <v>3</v>
      </c>
      <c r="D10615" s="195" t="s">
        <v>119</v>
      </c>
      <c r="E10615" s="195"/>
      <c r="F10615" s="200" t="s">
        <v>10</v>
      </c>
      <c r="G10615" s="201">
        <v>0.05</v>
      </c>
      <c r="H10615" s="62">
        <v>196000</v>
      </c>
      <c r="I10615" s="203">
        <f t="shared" si="302"/>
        <v>9800</v>
      </c>
    </row>
    <row r="10616" spans="3:9" ht="15" customHeight="1">
      <c r="C10616" s="199">
        <v>4</v>
      </c>
      <c r="D10616" s="195" t="s">
        <v>31</v>
      </c>
      <c r="E10616" s="195"/>
      <c r="F10616" s="200" t="s">
        <v>10</v>
      </c>
      <c r="G10616" s="201">
        <v>1.67E-2</v>
      </c>
      <c r="H10616" s="62">
        <v>206000</v>
      </c>
      <c r="I10616" s="203">
        <f t="shared" si="302"/>
        <v>3440.2</v>
      </c>
    </row>
    <row r="10617" spans="3:9" ht="15" customHeight="1">
      <c r="C10617" s="204" t="s">
        <v>708</v>
      </c>
      <c r="D10617" s="215"/>
      <c r="E10617" s="215"/>
      <c r="F10617" s="216"/>
      <c r="G10617" s="653"/>
      <c r="H10617" s="62"/>
      <c r="I10617" s="208">
        <f>SUM(I10613:I10616)</f>
        <v>282240.2</v>
      </c>
    </row>
    <row r="10618" spans="3:9" ht="15" customHeight="1">
      <c r="C10618" s="193" t="s">
        <v>72</v>
      </c>
      <c r="D10618" s="194" t="s">
        <v>73</v>
      </c>
      <c r="E10618" s="194"/>
      <c r="F10618" s="196"/>
      <c r="G10618" s="196"/>
      <c r="H10618" s="196"/>
      <c r="I10618" s="464"/>
    </row>
    <row r="10619" spans="3:9" ht="15" customHeight="1">
      <c r="C10619" s="700" t="s">
        <v>674</v>
      </c>
      <c r="D10619" s="195" t="s">
        <v>2500</v>
      </c>
      <c r="E10619" s="195"/>
      <c r="F10619" s="200" t="s">
        <v>193</v>
      </c>
      <c r="G10619" s="326">
        <v>11.67</v>
      </c>
      <c r="H10619" s="202">
        <v>1</v>
      </c>
      <c r="I10619" s="203">
        <f t="shared" ref="I10619:I10621" si="303">G10619*H10619</f>
        <v>11.67</v>
      </c>
    </row>
    <row r="10620" spans="3:9" ht="15" customHeight="1">
      <c r="C10620" s="700" t="s">
        <v>676</v>
      </c>
      <c r="D10620" s="195" t="s">
        <v>1382</v>
      </c>
      <c r="E10620" s="195"/>
      <c r="F10620" s="200" t="s">
        <v>120</v>
      </c>
      <c r="G10620" s="326">
        <v>9.3000000000000007</v>
      </c>
      <c r="H10620" s="202">
        <v>1</v>
      </c>
      <c r="I10620" s="203">
        <f t="shared" si="303"/>
        <v>9.3000000000000007</v>
      </c>
    </row>
    <row r="10621" spans="3:9" ht="15" customHeight="1">
      <c r="C10621" s="700" t="s">
        <v>680</v>
      </c>
      <c r="D10621" s="213" t="s">
        <v>1405</v>
      </c>
      <c r="E10621" s="213"/>
      <c r="F10621" s="200" t="s">
        <v>79</v>
      </c>
      <c r="G10621" s="326">
        <v>1.7999999999999999E-2</v>
      </c>
      <c r="H10621" s="202">
        <v>1</v>
      </c>
      <c r="I10621" s="203">
        <f t="shared" si="303"/>
        <v>1.7999999999999999E-2</v>
      </c>
    </row>
    <row r="10622" spans="3:9" ht="15" customHeight="1">
      <c r="C10622" s="204" t="s">
        <v>85</v>
      </c>
      <c r="D10622" s="215"/>
      <c r="E10622" s="215"/>
      <c r="F10622" s="216"/>
      <c r="G10622" s="216"/>
      <c r="H10622" s="466"/>
      <c r="I10622" s="208">
        <f>SUM(I10619:I10621)</f>
        <v>20.988</v>
      </c>
    </row>
    <row r="10623" spans="3:9" ht="15" customHeight="1">
      <c r="C10623" s="193" t="s">
        <v>86</v>
      </c>
      <c r="D10623" s="194" t="s">
        <v>87</v>
      </c>
      <c r="E10623" s="194"/>
      <c r="F10623" s="196"/>
      <c r="G10623" s="196"/>
      <c r="H10623" s="196"/>
      <c r="I10623" s="464"/>
    </row>
    <row r="10624" spans="3:9" ht="15" customHeight="1">
      <c r="C10624" s="204" t="s">
        <v>88</v>
      </c>
      <c r="D10624" s="215"/>
      <c r="E10624" s="215"/>
      <c r="F10624" s="216"/>
      <c r="G10624" s="216"/>
      <c r="H10624" s="466"/>
      <c r="I10624" s="467">
        <v>0</v>
      </c>
    </row>
    <row r="10625" spans="3:9" ht="15" customHeight="1">
      <c r="C10625" s="220" t="s">
        <v>89</v>
      </c>
      <c r="D10625" s="221" t="s">
        <v>90</v>
      </c>
      <c r="E10625" s="682"/>
      <c r="F10625" s="222"/>
      <c r="G10625" s="222"/>
      <c r="H10625" s="776"/>
      <c r="I10625" s="777">
        <f>I10624+I10622+I10617</f>
        <v>282261.18800000002</v>
      </c>
    </row>
    <row r="10626" spans="3:9" ht="15" customHeight="1">
      <c r="C10626" s="227" t="s">
        <v>91</v>
      </c>
      <c r="D10626" s="228" t="s">
        <v>977</v>
      </c>
      <c r="E10626" s="684"/>
      <c r="F10626" s="229"/>
      <c r="G10626" s="313"/>
      <c r="H10626" s="226">
        <f>$M$3</f>
        <v>0.1</v>
      </c>
      <c r="I10626" s="224">
        <f>I10625*H10626</f>
        <v>28226.118800000004</v>
      </c>
    </row>
    <row r="10627" spans="3:9" ht="15" customHeight="1">
      <c r="C10627" s="316" t="s">
        <v>93</v>
      </c>
      <c r="D10627" s="317" t="s">
        <v>94</v>
      </c>
      <c r="E10627" s="323"/>
      <c r="F10627" s="244"/>
      <c r="G10627" s="244"/>
      <c r="H10627" s="399"/>
      <c r="I10627" s="303">
        <f>SUM(I10625:I10626)</f>
        <v>310487.30680000002</v>
      </c>
    </row>
    <row r="10628" spans="3:9" ht="15" customHeight="1">
      <c r="C10628" s="942"/>
      <c r="D10628" s="581"/>
      <c r="E10628" s="581"/>
      <c r="F10628" s="581"/>
      <c r="G10628" s="581"/>
      <c r="H10628" s="581"/>
      <c r="I10628" s="582"/>
    </row>
    <row r="10629" spans="3:9" ht="15" customHeight="1">
      <c r="C10629" s="1089" t="s">
        <v>2509</v>
      </c>
      <c r="D10629" s="1317" t="s">
        <v>2510</v>
      </c>
      <c r="E10629" s="1318"/>
      <c r="F10629" s="1318"/>
      <c r="G10629" s="1318"/>
      <c r="H10629" s="1319"/>
      <c r="I10629" s="188">
        <f>ROUNDDOWN(I10646,-2)</f>
        <v>279400</v>
      </c>
    </row>
    <row r="10630" spans="3:9" ht="15" customHeight="1">
      <c r="C10630" s="189" t="s">
        <v>65</v>
      </c>
      <c r="D10630" s="190" t="s">
        <v>66</v>
      </c>
      <c r="E10630" s="190"/>
      <c r="F10630" s="190" t="s">
        <v>669</v>
      </c>
      <c r="G10630" s="190" t="s">
        <v>67</v>
      </c>
      <c r="H10630" s="190" t="s">
        <v>670</v>
      </c>
      <c r="I10630" s="482" t="s">
        <v>671</v>
      </c>
    </row>
    <row r="10631" spans="3:9" ht="15" customHeight="1">
      <c r="C10631" s="193" t="s">
        <v>69</v>
      </c>
      <c r="D10631" s="194" t="s">
        <v>672</v>
      </c>
      <c r="E10631" s="194"/>
      <c r="F10631" s="717"/>
      <c r="G10631" s="717"/>
      <c r="H10631" s="717"/>
      <c r="I10631" s="591"/>
    </row>
    <row r="10632" spans="3:9" ht="15" customHeight="1">
      <c r="C10632" s="199">
        <v>1</v>
      </c>
      <c r="D10632" s="195" t="s">
        <v>8</v>
      </c>
      <c r="E10632" s="195"/>
      <c r="F10632" s="200" t="s">
        <v>10</v>
      </c>
      <c r="G10632" s="326">
        <v>0.9</v>
      </c>
      <c r="H10632" s="62">
        <v>176000</v>
      </c>
      <c r="I10632" s="203">
        <f>G10632*H10632</f>
        <v>158400</v>
      </c>
    </row>
    <row r="10633" spans="3:9" ht="15" customHeight="1">
      <c r="C10633" s="199">
        <v>2</v>
      </c>
      <c r="D10633" s="195" t="s">
        <v>106</v>
      </c>
      <c r="E10633" s="195"/>
      <c r="F10633" s="200" t="s">
        <v>10</v>
      </c>
      <c r="G10633" s="326">
        <v>0.45</v>
      </c>
      <c r="H10633" s="62">
        <v>186000</v>
      </c>
      <c r="I10633" s="203">
        <f>G10633*H10633</f>
        <v>83700</v>
      </c>
    </row>
    <row r="10634" spans="3:9" ht="15" customHeight="1">
      <c r="C10634" s="199">
        <v>3</v>
      </c>
      <c r="D10634" s="195" t="s">
        <v>119</v>
      </c>
      <c r="E10634" s="195"/>
      <c r="F10634" s="200" t="s">
        <v>10</v>
      </c>
      <c r="G10634" s="326">
        <v>4.4999999999999998E-2</v>
      </c>
      <c r="H10634" s="62">
        <v>196000</v>
      </c>
      <c r="I10634" s="203">
        <f>G10634*H10634</f>
        <v>8820</v>
      </c>
    </row>
    <row r="10635" spans="3:9" ht="15" customHeight="1">
      <c r="C10635" s="199">
        <v>4</v>
      </c>
      <c r="D10635" s="195" t="s">
        <v>31</v>
      </c>
      <c r="E10635" s="195"/>
      <c r="F10635" s="200" t="s">
        <v>10</v>
      </c>
      <c r="G10635" s="326">
        <v>1.4999999999999999E-2</v>
      </c>
      <c r="H10635" s="62">
        <v>206000</v>
      </c>
      <c r="I10635" s="203">
        <f>G10635*H10635</f>
        <v>3090</v>
      </c>
    </row>
    <row r="10636" spans="3:9" ht="15" customHeight="1">
      <c r="C10636" s="204" t="s">
        <v>708</v>
      </c>
      <c r="D10636" s="215"/>
      <c r="E10636" s="215"/>
      <c r="F10636" s="216"/>
      <c r="G10636" s="653"/>
      <c r="H10636" s="654"/>
      <c r="I10636" s="208">
        <f>SUM(I10632:I10635)</f>
        <v>254010</v>
      </c>
    </row>
    <row r="10637" spans="3:9" ht="15" customHeight="1">
      <c r="C10637" s="193" t="s">
        <v>72</v>
      </c>
      <c r="D10637" s="194" t="s">
        <v>73</v>
      </c>
      <c r="E10637" s="194"/>
      <c r="F10637" s="196"/>
      <c r="G10637" s="196"/>
      <c r="H10637" s="196"/>
      <c r="I10637" s="464"/>
    </row>
    <row r="10638" spans="3:9" ht="15" customHeight="1">
      <c r="C10638" s="700" t="s">
        <v>674</v>
      </c>
      <c r="D10638" s="195" t="s">
        <v>2503</v>
      </c>
      <c r="E10638" s="195"/>
      <c r="F10638" s="200" t="s">
        <v>193</v>
      </c>
      <c r="G10638" s="326">
        <v>6.56</v>
      </c>
      <c r="H10638" s="202">
        <v>1</v>
      </c>
      <c r="I10638" s="203">
        <f t="shared" ref="I10638:I10640" si="304">G10638*H10638</f>
        <v>6.56</v>
      </c>
    </row>
    <row r="10639" spans="3:9" ht="15" customHeight="1">
      <c r="C10639" s="700" t="s">
        <v>676</v>
      </c>
      <c r="D10639" s="195" t="s">
        <v>1387</v>
      </c>
      <c r="E10639" s="195"/>
      <c r="F10639" s="200" t="s">
        <v>120</v>
      </c>
      <c r="G10639" s="326">
        <v>9.3000000000000007</v>
      </c>
      <c r="H10639" s="202">
        <v>1</v>
      </c>
      <c r="I10639" s="203">
        <f t="shared" si="304"/>
        <v>9.3000000000000007</v>
      </c>
    </row>
    <row r="10640" spans="3:9" ht="15" customHeight="1">
      <c r="C10640" s="700" t="s">
        <v>680</v>
      </c>
      <c r="D10640" s="213" t="s">
        <v>1405</v>
      </c>
      <c r="E10640" s="213"/>
      <c r="F10640" s="200" t="s">
        <v>79</v>
      </c>
      <c r="G10640" s="326">
        <v>1.7999999999999999E-2</v>
      </c>
      <c r="H10640" s="202">
        <v>1</v>
      </c>
      <c r="I10640" s="203">
        <f t="shared" si="304"/>
        <v>1.7999999999999999E-2</v>
      </c>
    </row>
    <row r="10641" spans="3:9" ht="15" customHeight="1">
      <c r="C10641" s="204" t="s">
        <v>85</v>
      </c>
      <c r="D10641" s="215"/>
      <c r="E10641" s="215"/>
      <c r="F10641" s="216"/>
      <c r="G10641" s="216"/>
      <c r="H10641" s="466"/>
      <c r="I10641" s="208">
        <f>SUM(I10638:I10640)</f>
        <v>15.878</v>
      </c>
    </row>
    <row r="10642" spans="3:9" ht="15" customHeight="1">
      <c r="C10642" s="193" t="s">
        <v>86</v>
      </c>
      <c r="D10642" s="194" t="s">
        <v>87</v>
      </c>
      <c r="E10642" s="194"/>
      <c r="F10642" s="196"/>
      <c r="G10642" s="196"/>
      <c r="H10642" s="196"/>
      <c r="I10642" s="464"/>
    </row>
    <row r="10643" spans="3:9" ht="15" customHeight="1">
      <c r="C10643" s="204" t="s">
        <v>88</v>
      </c>
      <c r="D10643" s="215"/>
      <c r="E10643" s="215"/>
      <c r="F10643" s="216"/>
      <c r="G10643" s="216"/>
      <c r="H10643" s="466"/>
      <c r="I10643" s="467">
        <v>0</v>
      </c>
    </row>
    <row r="10644" spans="3:9" ht="15" customHeight="1">
      <c r="C10644" s="220" t="s">
        <v>89</v>
      </c>
      <c r="D10644" s="221" t="s">
        <v>90</v>
      </c>
      <c r="E10644" s="682"/>
      <c r="F10644" s="222"/>
      <c r="G10644" s="222"/>
      <c r="H10644" s="776"/>
      <c r="I10644" s="777">
        <f>I10643+I10641+I10636</f>
        <v>254025.878</v>
      </c>
    </row>
    <row r="10645" spans="3:9" ht="15" customHeight="1">
      <c r="C10645" s="227" t="s">
        <v>91</v>
      </c>
      <c r="D10645" s="228" t="s">
        <v>977</v>
      </c>
      <c r="E10645" s="684"/>
      <c r="F10645" s="229"/>
      <c r="G10645" s="313"/>
      <c r="H10645" s="226">
        <f>$M$3</f>
        <v>0.1</v>
      </c>
      <c r="I10645" s="224">
        <f>I10644*H10645</f>
        <v>25402.587800000001</v>
      </c>
    </row>
    <row r="10646" spans="3:9" ht="15" customHeight="1">
      <c r="C10646" s="316" t="s">
        <v>93</v>
      </c>
      <c r="D10646" s="317" t="s">
        <v>94</v>
      </c>
      <c r="E10646" s="323"/>
      <c r="F10646" s="244"/>
      <c r="G10646" s="244"/>
      <c r="H10646" s="399"/>
      <c r="I10646" s="303">
        <f>SUM(I10644:I10645)</f>
        <v>279428.46580000001</v>
      </c>
    </row>
    <row r="10647" spans="3:9" ht="15" customHeight="1">
      <c r="C10647" s="943"/>
      <c r="D10647" s="581"/>
      <c r="E10647" s="581"/>
      <c r="F10647" s="581"/>
      <c r="G10647" s="581"/>
      <c r="H10647" s="581"/>
      <c r="I10647" s="582"/>
    </row>
    <row r="10648" spans="3:9" ht="15" customHeight="1">
      <c r="C10648" s="1089" t="s">
        <v>2511</v>
      </c>
      <c r="D10648" s="1317" t="s">
        <v>2512</v>
      </c>
      <c r="E10648" s="1318"/>
      <c r="F10648" s="1318"/>
      <c r="G10648" s="1318"/>
      <c r="H10648" s="1319"/>
      <c r="I10648" s="188">
        <f>ROUNDDOWN(I10665,-2)</f>
        <v>124200</v>
      </c>
    </row>
    <row r="10649" spans="3:9" ht="15" customHeight="1">
      <c r="C10649" s="189" t="s">
        <v>65</v>
      </c>
      <c r="D10649" s="190" t="s">
        <v>66</v>
      </c>
      <c r="E10649" s="190"/>
      <c r="F10649" s="190" t="s">
        <v>669</v>
      </c>
      <c r="G10649" s="190" t="s">
        <v>67</v>
      </c>
      <c r="H10649" s="190" t="s">
        <v>670</v>
      </c>
      <c r="I10649" s="482" t="s">
        <v>671</v>
      </c>
    </row>
    <row r="10650" spans="3:9" ht="15" customHeight="1">
      <c r="C10650" s="193" t="s">
        <v>69</v>
      </c>
      <c r="D10650" s="194" t="s">
        <v>672</v>
      </c>
      <c r="E10650" s="194"/>
      <c r="F10650" s="717"/>
      <c r="G10650" s="717"/>
      <c r="H10650" s="717"/>
      <c r="I10650" s="591"/>
    </row>
    <row r="10651" spans="3:9" ht="15" customHeight="1">
      <c r="C10651" s="199">
        <v>1</v>
      </c>
      <c r="D10651" s="195" t="s">
        <v>8</v>
      </c>
      <c r="E10651" s="195"/>
      <c r="F10651" s="200" t="s">
        <v>10</v>
      </c>
      <c r="G10651" s="326">
        <v>0.4</v>
      </c>
      <c r="H10651" s="62">
        <v>176000</v>
      </c>
      <c r="I10651" s="203">
        <f>G10651*H10651</f>
        <v>70400</v>
      </c>
    </row>
    <row r="10652" spans="3:9" ht="15" customHeight="1">
      <c r="C10652" s="199">
        <v>2</v>
      </c>
      <c r="D10652" s="195" t="s">
        <v>106</v>
      </c>
      <c r="E10652" s="195"/>
      <c r="F10652" s="200" t="s">
        <v>10</v>
      </c>
      <c r="G10652" s="326">
        <v>0.2</v>
      </c>
      <c r="H10652" s="62">
        <v>186000</v>
      </c>
      <c r="I10652" s="203">
        <f t="shared" ref="I10652:I10654" si="305">G10652*H10652</f>
        <v>37200</v>
      </c>
    </row>
    <row r="10653" spans="3:9" ht="15" customHeight="1">
      <c r="C10653" s="199">
        <v>3</v>
      </c>
      <c r="D10653" s="195" t="s">
        <v>119</v>
      </c>
      <c r="E10653" s="195"/>
      <c r="F10653" s="200" t="s">
        <v>10</v>
      </c>
      <c r="G10653" s="326">
        <v>0.02</v>
      </c>
      <c r="H10653" s="62">
        <v>196000</v>
      </c>
      <c r="I10653" s="203">
        <f t="shared" si="305"/>
        <v>3920</v>
      </c>
    </row>
    <row r="10654" spans="3:9" ht="15" customHeight="1">
      <c r="C10654" s="199">
        <v>4</v>
      </c>
      <c r="D10654" s="195" t="s">
        <v>31</v>
      </c>
      <c r="E10654" s="195"/>
      <c r="F10654" s="200" t="s">
        <v>10</v>
      </c>
      <c r="G10654" s="326">
        <v>7.0000000000000001E-3</v>
      </c>
      <c r="H10654" s="62">
        <v>206000</v>
      </c>
      <c r="I10654" s="203">
        <f t="shared" si="305"/>
        <v>1442</v>
      </c>
    </row>
    <row r="10655" spans="3:9" ht="15" customHeight="1">
      <c r="C10655" s="204" t="s">
        <v>708</v>
      </c>
      <c r="D10655" s="215"/>
      <c r="E10655" s="215"/>
      <c r="F10655" s="216"/>
      <c r="G10655" s="653"/>
      <c r="H10655" s="654"/>
      <c r="I10655" s="208">
        <f>SUM(I10651:I10654)</f>
        <v>112962</v>
      </c>
    </row>
    <row r="10656" spans="3:9" ht="15" customHeight="1">
      <c r="C10656" s="193" t="s">
        <v>72</v>
      </c>
      <c r="D10656" s="194" t="s">
        <v>73</v>
      </c>
      <c r="E10656" s="194"/>
      <c r="F10656" s="196"/>
      <c r="G10656" s="196"/>
      <c r="H10656" s="196"/>
      <c r="I10656" s="464"/>
    </row>
    <row r="10657" spans="3:9" ht="15" customHeight="1">
      <c r="C10657" s="700" t="s">
        <v>674</v>
      </c>
      <c r="D10657" s="195" t="s">
        <v>2506</v>
      </c>
      <c r="E10657" s="195"/>
      <c r="F10657" s="200" t="s">
        <v>193</v>
      </c>
      <c r="G10657" s="326">
        <v>2.92</v>
      </c>
      <c r="H10657" s="202">
        <v>1</v>
      </c>
      <c r="I10657" s="203">
        <f t="shared" ref="I10657:I10659" si="306">G10657*H10657</f>
        <v>2.92</v>
      </c>
    </row>
    <row r="10658" spans="3:9" ht="15" customHeight="1">
      <c r="C10658" s="700" t="s">
        <v>676</v>
      </c>
      <c r="D10658" s="195" t="s">
        <v>1382</v>
      </c>
      <c r="E10658" s="195"/>
      <c r="F10658" s="200" t="s">
        <v>120</v>
      </c>
      <c r="G10658" s="326">
        <v>9.3000000000000007</v>
      </c>
      <c r="H10658" s="202">
        <v>1</v>
      </c>
      <c r="I10658" s="203">
        <f t="shared" si="306"/>
        <v>9.3000000000000007</v>
      </c>
    </row>
    <row r="10659" spans="3:9" ht="15" customHeight="1">
      <c r="C10659" s="700" t="s">
        <v>680</v>
      </c>
      <c r="D10659" s="213" t="s">
        <v>1405</v>
      </c>
      <c r="E10659" s="213"/>
      <c r="F10659" s="200" t="s">
        <v>79</v>
      </c>
      <c r="G10659" s="326">
        <v>1.7999999999999999E-2</v>
      </c>
      <c r="H10659" s="202">
        <v>1</v>
      </c>
      <c r="I10659" s="203">
        <f t="shared" si="306"/>
        <v>1.7999999999999999E-2</v>
      </c>
    </row>
    <row r="10660" spans="3:9" ht="15" customHeight="1">
      <c r="C10660" s="204" t="s">
        <v>85</v>
      </c>
      <c r="D10660" s="215"/>
      <c r="E10660" s="215"/>
      <c r="F10660" s="216"/>
      <c r="G10660" s="216"/>
      <c r="H10660" s="466"/>
      <c r="I10660" s="208">
        <f>SUM(I10657:I10659)</f>
        <v>12.238000000000001</v>
      </c>
    </row>
    <row r="10661" spans="3:9" ht="15" customHeight="1">
      <c r="C10661" s="193" t="s">
        <v>86</v>
      </c>
      <c r="D10661" s="194" t="s">
        <v>87</v>
      </c>
      <c r="E10661" s="194"/>
      <c r="F10661" s="196"/>
      <c r="G10661" s="196"/>
      <c r="H10661" s="196"/>
      <c r="I10661" s="464"/>
    </row>
    <row r="10662" spans="3:9" ht="15" customHeight="1">
      <c r="C10662" s="204" t="s">
        <v>88</v>
      </c>
      <c r="D10662" s="215"/>
      <c r="E10662" s="215"/>
      <c r="F10662" s="216"/>
      <c r="G10662" s="216"/>
      <c r="H10662" s="466"/>
      <c r="I10662" s="467">
        <v>0</v>
      </c>
    </row>
    <row r="10663" spans="3:9" ht="15" customHeight="1">
      <c r="C10663" s="220" t="s">
        <v>89</v>
      </c>
      <c r="D10663" s="221" t="s">
        <v>90</v>
      </c>
      <c r="E10663" s="682"/>
      <c r="F10663" s="222"/>
      <c r="G10663" s="222"/>
      <c r="H10663" s="776"/>
      <c r="I10663" s="777">
        <f>I10662+I10660+I10655</f>
        <v>112974.238</v>
      </c>
    </row>
    <row r="10664" spans="3:9" ht="15" customHeight="1">
      <c r="C10664" s="227" t="s">
        <v>91</v>
      </c>
      <c r="D10664" s="228" t="s">
        <v>977</v>
      </c>
      <c r="E10664" s="684"/>
      <c r="F10664" s="229"/>
      <c r="G10664" s="313"/>
      <c r="H10664" s="226">
        <f>$M$3</f>
        <v>0.1</v>
      </c>
      <c r="I10664" s="224">
        <f>I10663*H10664</f>
        <v>11297.4238</v>
      </c>
    </row>
    <row r="10665" spans="3:9" ht="15" customHeight="1">
      <c r="C10665" s="316" t="s">
        <v>93</v>
      </c>
      <c r="D10665" s="317" t="s">
        <v>94</v>
      </c>
      <c r="E10665" s="323"/>
      <c r="F10665" s="244"/>
      <c r="G10665" s="244"/>
      <c r="H10665" s="399"/>
      <c r="I10665" s="303">
        <f>SUM(I10663:I10664)</f>
        <v>124271.6618</v>
      </c>
    </row>
    <row r="10666" spans="3:9" ht="15" customHeight="1">
      <c r="C10666" s="942"/>
      <c r="D10666" s="581"/>
      <c r="E10666" s="581"/>
      <c r="F10666" s="581"/>
      <c r="G10666" s="581"/>
      <c r="H10666" s="581"/>
      <c r="I10666" s="582"/>
    </row>
    <row r="10667" spans="3:9" ht="15" customHeight="1">
      <c r="C10667" s="553" t="s">
        <v>2513</v>
      </c>
      <c r="D10667" s="580" t="s">
        <v>2514</v>
      </c>
      <c r="E10667" s="580"/>
      <c r="F10667" s="581"/>
      <c r="G10667" s="581"/>
      <c r="H10667" s="581"/>
      <c r="I10667" s="582"/>
    </row>
    <row r="10668" spans="3:9" ht="15" customHeight="1">
      <c r="C10668" s="1089" t="s">
        <v>2515</v>
      </c>
      <c r="D10668" s="1109" t="s">
        <v>2516</v>
      </c>
      <c r="E10668" s="1109"/>
      <c r="F10668" s="1109"/>
      <c r="G10668" s="1109"/>
      <c r="H10668" s="1109"/>
      <c r="I10668" s="188">
        <f>ROUNDDOWN(I10686,-2)</f>
        <v>310400</v>
      </c>
    </row>
    <row r="10669" spans="3:9" ht="15" customHeight="1">
      <c r="C10669" s="189" t="s">
        <v>65</v>
      </c>
      <c r="D10669" s="190" t="s">
        <v>66</v>
      </c>
      <c r="E10669" s="190"/>
      <c r="F10669" s="190" t="s">
        <v>669</v>
      </c>
      <c r="G10669" s="190" t="s">
        <v>67</v>
      </c>
      <c r="H10669" s="190" t="s">
        <v>670</v>
      </c>
      <c r="I10669" s="482" t="s">
        <v>671</v>
      </c>
    </row>
    <row r="10670" spans="3:9" ht="15" customHeight="1">
      <c r="C10670" s="193" t="s">
        <v>69</v>
      </c>
      <c r="D10670" s="194" t="s">
        <v>672</v>
      </c>
      <c r="E10670" s="194"/>
      <c r="F10670" s="717"/>
      <c r="G10670" s="717"/>
      <c r="H10670" s="717"/>
      <c r="I10670" s="591"/>
    </row>
    <row r="10671" spans="3:9" ht="15" customHeight="1">
      <c r="C10671" s="199">
        <v>1</v>
      </c>
      <c r="D10671" s="195" t="s">
        <v>8</v>
      </c>
      <c r="E10671" s="195"/>
      <c r="F10671" s="200" t="s">
        <v>10</v>
      </c>
      <c r="G10671" s="201">
        <v>1</v>
      </c>
      <c r="H10671" s="62">
        <v>176000</v>
      </c>
      <c r="I10671" s="203">
        <f>G10671*H10671</f>
        <v>176000</v>
      </c>
    </row>
    <row r="10672" spans="3:9" ht="15" customHeight="1">
      <c r="C10672" s="199">
        <v>2</v>
      </c>
      <c r="D10672" s="195" t="s">
        <v>106</v>
      </c>
      <c r="E10672" s="195"/>
      <c r="F10672" s="200" t="s">
        <v>10</v>
      </c>
      <c r="G10672" s="201">
        <v>0.5</v>
      </c>
      <c r="H10672" s="62">
        <v>186000</v>
      </c>
      <c r="I10672" s="203">
        <f t="shared" ref="I10672:I10674" si="307">G10672*H10672</f>
        <v>93000</v>
      </c>
    </row>
    <row r="10673" spans="3:9" ht="15" customHeight="1">
      <c r="C10673" s="199">
        <v>3</v>
      </c>
      <c r="D10673" s="195" t="s">
        <v>119</v>
      </c>
      <c r="E10673" s="195"/>
      <c r="F10673" s="200" t="s">
        <v>10</v>
      </c>
      <c r="G10673" s="201">
        <v>0.05</v>
      </c>
      <c r="H10673" s="62">
        <v>196000</v>
      </c>
      <c r="I10673" s="203">
        <f t="shared" si="307"/>
        <v>9800</v>
      </c>
    </row>
    <row r="10674" spans="3:9" ht="15" customHeight="1">
      <c r="C10674" s="199">
        <v>4</v>
      </c>
      <c r="D10674" s="195" t="s">
        <v>31</v>
      </c>
      <c r="E10674" s="195"/>
      <c r="F10674" s="200" t="s">
        <v>10</v>
      </c>
      <c r="G10674" s="201">
        <v>1.67E-2</v>
      </c>
      <c r="H10674" s="62">
        <v>206000</v>
      </c>
      <c r="I10674" s="203">
        <f t="shared" si="307"/>
        <v>3440.2</v>
      </c>
    </row>
    <row r="10675" spans="3:9" ht="15" customHeight="1">
      <c r="C10675" s="204" t="s">
        <v>708</v>
      </c>
      <c r="D10675" s="215"/>
      <c r="E10675" s="215"/>
      <c r="F10675" s="216"/>
      <c r="G10675" s="653"/>
      <c r="H10675" s="654"/>
      <c r="I10675" s="208">
        <f>SUM(I10671:I10674)</f>
        <v>282240.2</v>
      </c>
    </row>
    <row r="10676" spans="3:9" ht="15" customHeight="1">
      <c r="C10676" s="193" t="s">
        <v>72</v>
      </c>
      <c r="D10676" s="194" t="s">
        <v>73</v>
      </c>
      <c r="E10676" s="194"/>
      <c r="F10676" s="196"/>
      <c r="G10676" s="196"/>
      <c r="H10676" s="196"/>
      <c r="I10676" s="464"/>
    </row>
    <row r="10677" spans="3:9" ht="15" customHeight="1">
      <c r="C10677" s="700" t="s">
        <v>674</v>
      </c>
      <c r="D10677" s="195" t="s">
        <v>2517</v>
      </c>
      <c r="E10677" s="195"/>
      <c r="F10677" s="200" t="s">
        <v>2518</v>
      </c>
      <c r="G10677" s="326">
        <v>1.05</v>
      </c>
      <c r="H10677" s="202">
        <v>1</v>
      </c>
      <c r="I10677" s="203">
        <f>G10677*H10677</f>
        <v>1.05</v>
      </c>
    </row>
    <row r="10678" spans="3:9" ht="15" customHeight="1">
      <c r="C10678" s="700" t="s">
        <v>676</v>
      </c>
      <c r="D10678" s="195" t="s">
        <v>1382</v>
      </c>
      <c r="E10678" s="195"/>
      <c r="F10678" s="200" t="s">
        <v>120</v>
      </c>
      <c r="G10678" s="326">
        <v>9.3000000000000007</v>
      </c>
      <c r="H10678" s="202">
        <v>1</v>
      </c>
      <c r="I10678" s="203">
        <f t="shared" ref="I10678:I10680" si="308">G10678*H10678</f>
        <v>9.3000000000000007</v>
      </c>
    </row>
    <row r="10679" spans="3:9" ht="15" customHeight="1">
      <c r="C10679" s="700" t="s">
        <v>679</v>
      </c>
      <c r="D10679" s="195" t="s">
        <v>267</v>
      </c>
      <c r="E10679" s="195"/>
      <c r="F10679" s="200" t="s">
        <v>120</v>
      </c>
      <c r="G10679" s="326">
        <v>0.5</v>
      </c>
      <c r="H10679" s="202">
        <v>1</v>
      </c>
      <c r="I10679" s="203">
        <f t="shared" si="308"/>
        <v>0.5</v>
      </c>
    </row>
    <row r="10680" spans="3:9" ht="15" customHeight="1">
      <c r="C10680" s="700" t="s">
        <v>680</v>
      </c>
      <c r="D10680" s="213" t="s">
        <v>1405</v>
      </c>
      <c r="E10680" s="213"/>
      <c r="F10680" s="200" t="s">
        <v>79</v>
      </c>
      <c r="G10680" s="326">
        <v>1.7999999999999999E-2</v>
      </c>
      <c r="H10680" s="202">
        <v>1</v>
      </c>
      <c r="I10680" s="203">
        <f t="shared" si="308"/>
        <v>1.7999999999999999E-2</v>
      </c>
    </row>
    <row r="10681" spans="3:9" ht="15" customHeight="1">
      <c r="C10681" s="204" t="s">
        <v>85</v>
      </c>
      <c r="D10681" s="215"/>
      <c r="E10681" s="215"/>
      <c r="F10681" s="216"/>
      <c r="G10681" s="216"/>
      <c r="H10681" s="466"/>
      <c r="I10681" s="208">
        <f>SUM(I10677:I10680)</f>
        <v>10.868000000000002</v>
      </c>
    </row>
    <row r="10682" spans="3:9" ht="15" customHeight="1">
      <c r="C10682" s="193" t="s">
        <v>86</v>
      </c>
      <c r="D10682" s="194" t="s">
        <v>87</v>
      </c>
      <c r="E10682" s="194"/>
      <c r="F10682" s="196"/>
      <c r="G10682" s="196"/>
      <c r="H10682" s="196"/>
      <c r="I10682" s="464"/>
    </row>
    <row r="10683" spans="3:9" ht="15" customHeight="1">
      <c r="C10683" s="204" t="s">
        <v>88</v>
      </c>
      <c r="D10683" s="215"/>
      <c r="E10683" s="215"/>
      <c r="F10683" s="216"/>
      <c r="G10683" s="216"/>
      <c r="H10683" s="466"/>
      <c r="I10683" s="467">
        <v>0</v>
      </c>
    </row>
    <row r="10684" spans="3:9" ht="15" customHeight="1">
      <c r="C10684" s="220" t="s">
        <v>89</v>
      </c>
      <c r="D10684" s="221" t="s">
        <v>90</v>
      </c>
      <c r="E10684" s="682"/>
      <c r="F10684" s="222"/>
      <c r="G10684" s="222"/>
      <c r="H10684" s="776"/>
      <c r="I10684" s="777">
        <f>I10683+I10681+I10675</f>
        <v>282251.06800000003</v>
      </c>
    </row>
    <row r="10685" spans="3:9" ht="15" customHeight="1">
      <c r="C10685" s="227" t="s">
        <v>91</v>
      </c>
      <c r="D10685" s="228" t="s">
        <v>977</v>
      </c>
      <c r="E10685" s="684"/>
      <c r="F10685" s="229"/>
      <c r="G10685" s="313"/>
      <c r="H10685" s="226">
        <f>$M$3</f>
        <v>0.1</v>
      </c>
      <c r="I10685" s="224">
        <f>I10684*H10685</f>
        <v>28225.106800000005</v>
      </c>
    </row>
    <row r="10686" spans="3:9" ht="15" customHeight="1">
      <c r="C10686" s="316" t="s">
        <v>93</v>
      </c>
      <c r="D10686" s="317" t="s">
        <v>94</v>
      </c>
      <c r="E10686" s="323"/>
      <c r="F10686" s="244"/>
      <c r="G10686" s="244"/>
      <c r="H10686" s="399"/>
      <c r="I10686" s="303">
        <f>SUM(I10684:I10685)</f>
        <v>310476.17480000004</v>
      </c>
    </row>
    <row r="10687" spans="3:9" ht="15" customHeight="1">
      <c r="C10687" s="942"/>
      <c r="D10687" s="581"/>
      <c r="E10687" s="581"/>
      <c r="F10687" s="581"/>
      <c r="G10687" s="581"/>
      <c r="H10687" s="581"/>
      <c r="I10687" s="582"/>
    </row>
    <row r="10688" spans="3:9" ht="15" customHeight="1">
      <c r="C10688" s="1089" t="s">
        <v>2519</v>
      </c>
      <c r="D10688" s="1109" t="s">
        <v>2520</v>
      </c>
      <c r="E10688" s="1109"/>
      <c r="F10688" s="1109"/>
      <c r="G10688" s="1109"/>
      <c r="H10688" s="1109"/>
      <c r="I10688" s="188">
        <f>ROUNDDOWN(I10706,-2)</f>
        <v>279400</v>
      </c>
    </row>
    <row r="10689" spans="3:9" ht="15" customHeight="1">
      <c r="C10689" s="189" t="s">
        <v>65</v>
      </c>
      <c r="D10689" s="190" t="s">
        <v>66</v>
      </c>
      <c r="E10689" s="190"/>
      <c r="F10689" s="190" t="s">
        <v>669</v>
      </c>
      <c r="G10689" s="190" t="s">
        <v>67</v>
      </c>
      <c r="H10689" s="190" t="s">
        <v>670</v>
      </c>
      <c r="I10689" s="482" t="s">
        <v>671</v>
      </c>
    </row>
    <row r="10690" spans="3:9" ht="15" customHeight="1">
      <c r="C10690" s="193" t="s">
        <v>69</v>
      </c>
      <c r="D10690" s="194" t="s">
        <v>672</v>
      </c>
      <c r="E10690" s="194"/>
      <c r="F10690" s="717"/>
      <c r="G10690" s="717"/>
      <c r="H10690" s="717"/>
      <c r="I10690" s="591"/>
    </row>
    <row r="10691" spans="3:9" ht="15" customHeight="1">
      <c r="C10691" s="199">
        <v>1</v>
      </c>
      <c r="D10691" s="195" t="s">
        <v>8</v>
      </c>
      <c r="E10691" s="195"/>
      <c r="F10691" s="200" t="s">
        <v>10</v>
      </c>
      <c r="G10691" s="201">
        <v>0.9</v>
      </c>
      <c r="H10691" s="62">
        <v>176000</v>
      </c>
      <c r="I10691" s="203">
        <f>G10691*H10691</f>
        <v>158400</v>
      </c>
    </row>
    <row r="10692" spans="3:9" ht="15" customHeight="1">
      <c r="C10692" s="199">
        <v>2</v>
      </c>
      <c r="D10692" s="195" t="s">
        <v>106</v>
      </c>
      <c r="E10692" s="195"/>
      <c r="F10692" s="200" t="s">
        <v>10</v>
      </c>
      <c r="G10692" s="201">
        <v>0.45</v>
      </c>
      <c r="H10692" s="62">
        <v>186000</v>
      </c>
      <c r="I10692" s="203">
        <f>G10692*H10692</f>
        <v>83700</v>
      </c>
    </row>
    <row r="10693" spans="3:9" ht="15" customHeight="1">
      <c r="C10693" s="199">
        <v>3</v>
      </c>
      <c r="D10693" s="195" t="s">
        <v>119</v>
      </c>
      <c r="E10693" s="195"/>
      <c r="F10693" s="200" t="s">
        <v>10</v>
      </c>
      <c r="G10693" s="201">
        <v>4.4999999999999998E-2</v>
      </c>
      <c r="H10693" s="62">
        <v>196000</v>
      </c>
      <c r="I10693" s="203">
        <f t="shared" ref="I10693:I10694" si="309">G10693*H10693</f>
        <v>8820</v>
      </c>
    </row>
    <row r="10694" spans="3:9" ht="15" customHeight="1">
      <c r="C10694" s="199">
        <v>4</v>
      </c>
      <c r="D10694" s="195" t="s">
        <v>31</v>
      </c>
      <c r="E10694" s="195"/>
      <c r="F10694" s="200" t="s">
        <v>10</v>
      </c>
      <c r="G10694" s="201">
        <v>1.4999999999999999E-2</v>
      </c>
      <c r="H10694" s="62">
        <v>206000</v>
      </c>
      <c r="I10694" s="203">
        <f t="shared" si="309"/>
        <v>3090</v>
      </c>
    </row>
    <row r="10695" spans="3:9" ht="15" customHeight="1">
      <c r="C10695" s="204" t="s">
        <v>708</v>
      </c>
      <c r="D10695" s="215"/>
      <c r="E10695" s="215"/>
      <c r="F10695" s="216"/>
      <c r="G10695" s="653"/>
      <c r="H10695" s="654"/>
      <c r="I10695" s="208">
        <f>SUM(I10691:I10694)</f>
        <v>254010</v>
      </c>
    </row>
    <row r="10696" spans="3:9" ht="15" customHeight="1">
      <c r="C10696" s="193" t="s">
        <v>72</v>
      </c>
      <c r="D10696" s="194" t="s">
        <v>73</v>
      </c>
      <c r="E10696" s="194"/>
      <c r="F10696" s="196"/>
      <c r="G10696" s="196"/>
      <c r="H10696" s="196"/>
      <c r="I10696" s="464"/>
    </row>
    <row r="10697" spans="3:9" ht="15" customHeight="1">
      <c r="C10697" s="700" t="s">
        <v>674</v>
      </c>
      <c r="D10697" s="195" t="s">
        <v>2521</v>
      </c>
      <c r="E10697" s="195"/>
      <c r="F10697" s="200" t="s">
        <v>193</v>
      </c>
      <c r="G10697" s="326">
        <v>53</v>
      </c>
      <c r="H10697" s="202">
        <v>1</v>
      </c>
      <c r="I10697" s="203">
        <f t="shared" ref="I10697:I10700" si="310">G10697*H10697</f>
        <v>53</v>
      </c>
    </row>
    <row r="10698" spans="3:9" ht="15" customHeight="1">
      <c r="C10698" s="700" t="s">
        <v>676</v>
      </c>
      <c r="D10698" s="195" t="s">
        <v>1382</v>
      </c>
      <c r="E10698" s="195"/>
      <c r="F10698" s="200" t="s">
        <v>120</v>
      </c>
      <c r="G10698" s="326">
        <v>9.3000000000000007</v>
      </c>
      <c r="H10698" s="202">
        <v>1</v>
      </c>
      <c r="I10698" s="203">
        <f t="shared" si="310"/>
        <v>9.3000000000000007</v>
      </c>
    </row>
    <row r="10699" spans="3:9" ht="15" customHeight="1">
      <c r="C10699" s="700" t="s">
        <v>679</v>
      </c>
      <c r="D10699" s="195" t="s">
        <v>267</v>
      </c>
      <c r="E10699" s="195"/>
      <c r="F10699" s="200" t="s">
        <v>120</v>
      </c>
      <c r="G10699" s="326">
        <v>2.75</v>
      </c>
      <c r="H10699" s="202">
        <v>1</v>
      </c>
      <c r="I10699" s="203">
        <f t="shared" si="310"/>
        <v>2.75</v>
      </c>
    </row>
    <row r="10700" spans="3:9" ht="15" customHeight="1">
      <c r="C10700" s="700" t="s">
        <v>680</v>
      </c>
      <c r="D10700" s="213" t="s">
        <v>1405</v>
      </c>
      <c r="E10700" s="213"/>
      <c r="F10700" s="200" t="s">
        <v>79</v>
      </c>
      <c r="G10700" s="326">
        <v>1.7999999999999999E-2</v>
      </c>
      <c r="H10700" s="202">
        <v>1</v>
      </c>
      <c r="I10700" s="203">
        <f t="shared" si="310"/>
        <v>1.7999999999999999E-2</v>
      </c>
    </row>
    <row r="10701" spans="3:9" ht="15" customHeight="1">
      <c r="C10701" s="204" t="s">
        <v>85</v>
      </c>
      <c r="D10701" s="215"/>
      <c r="E10701" s="215"/>
      <c r="F10701" s="216"/>
      <c r="G10701" s="216"/>
      <c r="H10701" s="466"/>
      <c r="I10701" s="208">
        <f>SUM(I10697:I10700)</f>
        <v>65.067999999999998</v>
      </c>
    </row>
    <row r="10702" spans="3:9" ht="15" customHeight="1">
      <c r="C10702" s="193" t="s">
        <v>86</v>
      </c>
      <c r="D10702" s="194" t="s">
        <v>87</v>
      </c>
      <c r="E10702" s="194"/>
      <c r="F10702" s="196"/>
      <c r="G10702" s="196"/>
      <c r="H10702" s="196"/>
      <c r="I10702" s="464"/>
    </row>
    <row r="10703" spans="3:9" ht="15" customHeight="1">
      <c r="C10703" s="204" t="s">
        <v>88</v>
      </c>
      <c r="D10703" s="215"/>
      <c r="E10703" s="215"/>
      <c r="F10703" s="216"/>
      <c r="G10703" s="216"/>
      <c r="H10703" s="466"/>
      <c r="I10703" s="467">
        <v>0</v>
      </c>
    </row>
    <row r="10704" spans="3:9" ht="15" customHeight="1">
      <c r="C10704" s="220" t="s">
        <v>89</v>
      </c>
      <c r="D10704" s="221" t="s">
        <v>90</v>
      </c>
      <c r="E10704" s="682"/>
      <c r="F10704" s="222"/>
      <c r="G10704" s="222"/>
      <c r="H10704" s="776"/>
      <c r="I10704" s="777">
        <f>I10703+I10701+I10695</f>
        <v>254075.068</v>
      </c>
    </row>
    <row r="10705" spans="3:9" ht="15" customHeight="1">
      <c r="C10705" s="227" t="s">
        <v>91</v>
      </c>
      <c r="D10705" s="228" t="s">
        <v>977</v>
      </c>
      <c r="E10705" s="684"/>
      <c r="F10705" s="229"/>
      <c r="G10705" s="313"/>
      <c r="H10705" s="226">
        <f>$M$3</f>
        <v>0.1</v>
      </c>
      <c r="I10705" s="224">
        <f>I10704*H10705</f>
        <v>25407.506800000003</v>
      </c>
    </row>
    <row r="10706" spans="3:9" ht="15" customHeight="1">
      <c r="C10706" s="316" t="s">
        <v>93</v>
      </c>
      <c r="D10706" s="317" t="s">
        <v>94</v>
      </c>
      <c r="E10706" s="323"/>
      <c r="F10706" s="244"/>
      <c r="G10706" s="244"/>
      <c r="H10706" s="399"/>
      <c r="I10706" s="303">
        <f>SUM(I10704:I10705)</f>
        <v>279482.5748</v>
      </c>
    </row>
    <row r="10707" spans="3:9" ht="15" customHeight="1">
      <c r="C10707" s="942"/>
      <c r="D10707" s="581"/>
      <c r="E10707" s="581"/>
      <c r="F10707" s="581"/>
      <c r="G10707" s="581"/>
      <c r="H10707" s="581"/>
      <c r="I10707" s="582"/>
    </row>
    <row r="10708" spans="3:9" ht="15" customHeight="1">
      <c r="C10708" s="1089" t="s">
        <v>2522</v>
      </c>
      <c r="D10708" s="1133" t="s">
        <v>2523</v>
      </c>
      <c r="E10708" s="1109"/>
      <c r="F10708" s="1109"/>
      <c r="G10708" s="1109"/>
      <c r="H10708" s="1143"/>
      <c r="I10708" s="188">
        <f>ROUNDDOWN(I10726,-2)</f>
        <v>77600</v>
      </c>
    </row>
    <row r="10709" spans="3:9" ht="15" customHeight="1">
      <c r="C10709" s="189" t="s">
        <v>65</v>
      </c>
      <c r="D10709" s="190" t="s">
        <v>66</v>
      </c>
      <c r="E10709" s="190"/>
      <c r="F10709" s="190" t="s">
        <v>669</v>
      </c>
      <c r="G10709" s="190" t="s">
        <v>67</v>
      </c>
      <c r="H10709" s="190" t="s">
        <v>670</v>
      </c>
      <c r="I10709" s="482" t="s">
        <v>671</v>
      </c>
    </row>
    <row r="10710" spans="3:9" ht="15" customHeight="1">
      <c r="C10710" s="193" t="s">
        <v>69</v>
      </c>
      <c r="D10710" s="194" t="s">
        <v>672</v>
      </c>
      <c r="E10710" s="194"/>
      <c r="F10710" s="717"/>
      <c r="G10710" s="717"/>
      <c r="H10710" s="717"/>
      <c r="I10710" s="591"/>
    </row>
    <row r="10711" spans="3:9" ht="15" customHeight="1">
      <c r="C10711" s="199">
        <v>1</v>
      </c>
      <c r="D10711" s="195" t="s">
        <v>8</v>
      </c>
      <c r="E10711" s="195"/>
      <c r="F10711" s="200" t="s">
        <v>10</v>
      </c>
      <c r="G10711" s="201">
        <v>0.25</v>
      </c>
      <c r="H10711" s="62">
        <v>176000</v>
      </c>
      <c r="I10711" s="203">
        <f t="shared" ref="I10711:I10714" si="311">G10711*H10711</f>
        <v>44000</v>
      </c>
    </row>
    <row r="10712" spans="3:9" ht="15" customHeight="1">
      <c r="C10712" s="199">
        <v>2</v>
      </c>
      <c r="D10712" s="195" t="s">
        <v>106</v>
      </c>
      <c r="E10712" s="195"/>
      <c r="F10712" s="200" t="s">
        <v>10</v>
      </c>
      <c r="G10712" s="201">
        <v>0.125</v>
      </c>
      <c r="H10712" s="62">
        <v>186000</v>
      </c>
      <c r="I10712" s="203">
        <f t="shared" si="311"/>
        <v>23250</v>
      </c>
    </row>
    <row r="10713" spans="3:9" ht="15" customHeight="1">
      <c r="C10713" s="199">
        <v>3</v>
      </c>
      <c r="D10713" s="195" t="s">
        <v>119</v>
      </c>
      <c r="E10713" s="195"/>
      <c r="F10713" s="200" t="s">
        <v>10</v>
      </c>
      <c r="G10713" s="201">
        <v>1.2500000000000001E-2</v>
      </c>
      <c r="H10713" s="62">
        <v>196000</v>
      </c>
      <c r="I10713" s="203">
        <f t="shared" si="311"/>
        <v>2450</v>
      </c>
    </row>
    <row r="10714" spans="3:9" ht="15" customHeight="1">
      <c r="C10714" s="199">
        <v>4</v>
      </c>
      <c r="D10714" s="195" t="s">
        <v>31</v>
      </c>
      <c r="E10714" s="195"/>
      <c r="F10714" s="200" t="s">
        <v>10</v>
      </c>
      <c r="G10714" s="201">
        <v>4.1999999999999997E-3</v>
      </c>
      <c r="H10714" s="62">
        <v>206000</v>
      </c>
      <c r="I10714" s="203">
        <f t="shared" si="311"/>
        <v>865.19999999999993</v>
      </c>
    </row>
    <row r="10715" spans="3:9" ht="15" customHeight="1">
      <c r="C10715" s="204" t="s">
        <v>708</v>
      </c>
      <c r="D10715" s="215"/>
      <c r="E10715" s="215"/>
      <c r="F10715" s="216"/>
      <c r="G10715" s="653"/>
      <c r="H10715" s="654"/>
      <c r="I10715" s="208">
        <f>SUM(I10711:I10714)</f>
        <v>70565.2</v>
      </c>
    </row>
    <row r="10716" spans="3:9" ht="15" customHeight="1">
      <c r="C10716" s="193" t="s">
        <v>72</v>
      </c>
      <c r="D10716" s="194" t="s">
        <v>73</v>
      </c>
      <c r="E10716" s="194"/>
      <c r="F10716" s="196"/>
      <c r="G10716" s="196"/>
      <c r="H10716" s="196"/>
      <c r="I10716" s="464"/>
    </row>
    <row r="10717" spans="3:9" ht="15" customHeight="1">
      <c r="C10717" s="700" t="s">
        <v>674</v>
      </c>
      <c r="D10717" s="195" t="s">
        <v>2524</v>
      </c>
      <c r="E10717" s="195"/>
      <c r="F10717" s="200" t="s">
        <v>193</v>
      </c>
      <c r="G10717" s="326">
        <v>26.25</v>
      </c>
      <c r="H10717" s="202">
        <v>1</v>
      </c>
      <c r="I10717" s="203">
        <f t="shared" ref="I10717:I10720" si="312">G10717*H10717</f>
        <v>26.25</v>
      </c>
    </row>
    <row r="10718" spans="3:9" ht="15" customHeight="1">
      <c r="C10718" s="700" t="s">
        <v>676</v>
      </c>
      <c r="D10718" s="195" t="s">
        <v>1382</v>
      </c>
      <c r="E10718" s="195"/>
      <c r="F10718" s="200" t="s">
        <v>120</v>
      </c>
      <c r="G10718" s="326">
        <v>9.3000000000000007</v>
      </c>
      <c r="H10718" s="202">
        <v>1</v>
      </c>
      <c r="I10718" s="203">
        <f t="shared" si="312"/>
        <v>9.3000000000000007</v>
      </c>
    </row>
    <row r="10719" spans="3:9" ht="15" customHeight="1">
      <c r="C10719" s="700" t="s">
        <v>679</v>
      </c>
      <c r="D10719" s="195" t="s">
        <v>267</v>
      </c>
      <c r="E10719" s="195"/>
      <c r="F10719" s="200" t="s">
        <v>120</v>
      </c>
      <c r="G10719" s="326">
        <v>1.94</v>
      </c>
      <c r="H10719" s="202">
        <v>1</v>
      </c>
      <c r="I10719" s="203">
        <f t="shared" si="312"/>
        <v>1.94</v>
      </c>
    </row>
    <row r="10720" spans="3:9" ht="15" customHeight="1">
      <c r="C10720" s="700" t="s">
        <v>680</v>
      </c>
      <c r="D10720" s="213" t="s">
        <v>1405</v>
      </c>
      <c r="E10720" s="213"/>
      <c r="F10720" s="200" t="s">
        <v>79</v>
      </c>
      <c r="G10720" s="326">
        <v>1.7999999999999999E-2</v>
      </c>
      <c r="H10720" s="202">
        <v>1</v>
      </c>
      <c r="I10720" s="203">
        <f t="shared" si="312"/>
        <v>1.7999999999999999E-2</v>
      </c>
    </row>
    <row r="10721" spans="3:9" ht="15" customHeight="1">
      <c r="C10721" s="204" t="s">
        <v>85</v>
      </c>
      <c r="D10721" s="215"/>
      <c r="E10721" s="215"/>
      <c r="F10721" s="216"/>
      <c r="G10721" s="216"/>
      <c r="H10721" s="466"/>
      <c r="I10721" s="208">
        <f>SUM(I10717:I10720)</f>
        <v>37.507999999999996</v>
      </c>
    </row>
    <row r="10722" spans="3:9" ht="15" customHeight="1">
      <c r="C10722" s="193" t="s">
        <v>86</v>
      </c>
      <c r="D10722" s="194" t="s">
        <v>87</v>
      </c>
      <c r="E10722" s="194"/>
      <c r="F10722" s="196"/>
      <c r="G10722" s="196"/>
      <c r="H10722" s="196"/>
      <c r="I10722" s="464"/>
    </row>
    <row r="10723" spans="3:9" ht="15" customHeight="1">
      <c r="C10723" s="204" t="s">
        <v>88</v>
      </c>
      <c r="D10723" s="215"/>
      <c r="E10723" s="215"/>
      <c r="F10723" s="216"/>
      <c r="G10723" s="216"/>
      <c r="H10723" s="466"/>
      <c r="I10723" s="467">
        <v>0</v>
      </c>
    </row>
    <row r="10724" spans="3:9" ht="15" customHeight="1">
      <c r="C10724" s="220" t="s">
        <v>89</v>
      </c>
      <c r="D10724" s="221" t="s">
        <v>90</v>
      </c>
      <c r="E10724" s="682"/>
      <c r="F10724" s="222"/>
      <c r="G10724" s="222"/>
      <c r="H10724" s="776"/>
      <c r="I10724" s="777">
        <f>I10723+I10721+I10715</f>
        <v>70602.707999999999</v>
      </c>
    </row>
    <row r="10725" spans="3:9" ht="15" customHeight="1">
      <c r="C10725" s="227" t="s">
        <v>91</v>
      </c>
      <c r="D10725" s="228" t="s">
        <v>977</v>
      </c>
      <c r="E10725" s="684"/>
      <c r="F10725" s="229"/>
      <c r="G10725" s="313"/>
      <c r="H10725" s="226">
        <f>$M$3</f>
        <v>0.1</v>
      </c>
      <c r="I10725" s="224">
        <f>I10724*H10725</f>
        <v>7060.2708000000002</v>
      </c>
    </row>
    <row r="10726" spans="3:9" ht="15" customHeight="1">
      <c r="C10726" s="316" t="s">
        <v>93</v>
      </c>
      <c r="D10726" s="317" t="s">
        <v>94</v>
      </c>
      <c r="E10726" s="323"/>
      <c r="F10726" s="244"/>
      <c r="G10726" s="244"/>
      <c r="H10726" s="399"/>
      <c r="I10726" s="303">
        <f>SUM(I10724:I10725)</f>
        <v>77662.978799999997</v>
      </c>
    </row>
    <row r="10727" spans="3:9" ht="15" customHeight="1">
      <c r="C10727" s="942"/>
      <c r="D10727" s="581"/>
      <c r="E10727" s="581"/>
      <c r="F10727" s="581"/>
      <c r="G10727" s="581"/>
      <c r="H10727" s="581"/>
      <c r="I10727" s="582"/>
    </row>
    <row r="10728" spans="3:9" ht="15" customHeight="1">
      <c r="C10728" s="553" t="s">
        <v>2525</v>
      </c>
      <c r="D10728" s="580" t="s">
        <v>2526</v>
      </c>
      <c r="E10728" s="580"/>
      <c r="F10728" s="581"/>
      <c r="G10728" s="581"/>
      <c r="H10728" s="581"/>
      <c r="I10728" s="582"/>
    </row>
    <row r="10729" spans="3:9" ht="15" customHeight="1">
      <c r="C10729" s="184" t="s">
        <v>2527</v>
      </c>
      <c r="D10729" s="1108" t="s">
        <v>2528</v>
      </c>
      <c r="E10729" s="1109"/>
      <c r="F10729" s="1109"/>
      <c r="G10729" s="1109"/>
      <c r="H10729" s="1143"/>
      <c r="I10729" s="188">
        <f>ROUNDDOWN(I10747,-2)</f>
        <v>310600</v>
      </c>
    </row>
    <row r="10730" spans="3:9" ht="15" customHeight="1">
      <c r="C10730" s="189" t="s">
        <v>65</v>
      </c>
      <c r="D10730" s="190" t="s">
        <v>66</v>
      </c>
      <c r="E10730" s="190"/>
      <c r="F10730" s="190" t="s">
        <v>669</v>
      </c>
      <c r="G10730" s="190" t="s">
        <v>67</v>
      </c>
      <c r="H10730" s="190" t="s">
        <v>670</v>
      </c>
      <c r="I10730" s="482" t="s">
        <v>671</v>
      </c>
    </row>
    <row r="10731" spans="3:9" ht="15" customHeight="1">
      <c r="C10731" s="193" t="s">
        <v>69</v>
      </c>
      <c r="D10731" s="194" t="s">
        <v>672</v>
      </c>
      <c r="E10731" s="194"/>
      <c r="F10731" s="717"/>
      <c r="G10731" s="717"/>
      <c r="H10731" s="717"/>
      <c r="I10731" s="591"/>
    </row>
    <row r="10732" spans="3:9" ht="15" customHeight="1">
      <c r="C10732" s="199">
        <v>1</v>
      </c>
      <c r="D10732" s="195" t="s">
        <v>8</v>
      </c>
      <c r="E10732" s="195"/>
      <c r="F10732" s="200" t="s">
        <v>10</v>
      </c>
      <c r="G10732" s="326">
        <v>1</v>
      </c>
      <c r="H10732" s="62">
        <v>176000</v>
      </c>
      <c r="I10732" s="203">
        <f>G10732*H10732</f>
        <v>176000</v>
      </c>
    </row>
    <row r="10733" spans="3:9" ht="15" customHeight="1">
      <c r="C10733" s="199">
        <v>2</v>
      </c>
      <c r="D10733" s="195" t="s">
        <v>106</v>
      </c>
      <c r="E10733" s="195"/>
      <c r="F10733" s="200" t="s">
        <v>10</v>
      </c>
      <c r="G10733" s="326">
        <v>0.5</v>
      </c>
      <c r="H10733" s="62">
        <v>186000</v>
      </c>
      <c r="I10733" s="203">
        <f>G10733*H10733</f>
        <v>93000</v>
      </c>
    </row>
    <row r="10734" spans="3:9" ht="15" customHeight="1">
      <c r="C10734" s="199">
        <v>3</v>
      </c>
      <c r="D10734" s="195" t="s">
        <v>119</v>
      </c>
      <c r="E10734" s="195"/>
      <c r="F10734" s="200" t="s">
        <v>10</v>
      </c>
      <c r="G10734" s="326">
        <v>0.05</v>
      </c>
      <c r="H10734" s="62">
        <v>196000</v>
      </c>
      <c r="I10734" s="203">
        <f t="shared" ref="I10734:I10735" si="313">G10734*H10734</f>
        <v>9800</v>
      </c>
    </row>
    <row r="10735" spans="3:9" ht="15" customHeight="1">
      <c r="C10735" s="199">
        <v>4</v>
      </c>
      <c r="D10735" s="195" t="s">
        <v>31</v>
      </c>
      <c r="E10735" s="195"/>
      <c r="F10735" s="200" t="s">
        <v>10</v>
      </c>
      <c r="G10735" s="326">
        <v>1.7000000000000001E-2</v>
      </c>
      <c r="H10735" s="62">
        <v>206000</v>
      </c>
      <c r="I10735" s="203">
        <f t="shared" si="313"/>
        <v>3502.0000000000005</v>
      </c>
    </row>
    <row r="10736" spans="3:9" ht="15" customHeight="1">
      <c r="C10736" s="204" t="s">
        <v>708</v>
      </c>
      <c r="D10736" s="215"/>
      <c r="E10736" s="215"/>
      <c r="F10736" s="216"/>
      <c r="G10736" s="653"/>
      <c r="H10736" s="654"/>
      <c r="I10736" s="208">
        <f>SUM(I10732:I10735)</f>
        <v>282302</v>
      </c>
    </row>
    <row r="10737" spans="3:9" ht="15" customHeight="1">
      <c r="C10737" s="193" t="s">
        <v>72</v>
      </c>
      <c r="D10737" s="194" t="s">
        <v>73</v>
      </c>
      <c r="E10737" s="194"/>
      <c r="F10737" s="196"/>
      <c r="G10737" s="196"/>
      <c r="H10737" s="196"/>
      <c r="I10737" s="464"/>
    </row>
    <row r="10738" spans="3:9" ht="15" customHeight="1">
      <c r="C10738" s="700" t="s">
        <v>674</v>
      </c>
      <c r="D10738" s="195" t="s">
        <v>2529</v>
      </c>
      <c r="E10738" s="195"/>
      <c r="F10738" s="200" t="s">
        <v>193</v>
      </c>
      <c r="G10738" s="326">
        <v>63</v>
      </c>
      <c r="H10738" s="202">
        <v>1</v>
      </c>
      <c r="I10738" s="203">
        <f t="shared" ref="I10738:I10741" si="314">G10738*H10738</f>
        <v>63</v>
      </c>
    </row>
    <row r="10739" spans="3:9" ht="15" customHeight="1">
      <c r="C10739" s="700" t="s">
        <v>676</v>
      </c>
      <c r="D10739" s="195" t="s">
        <v>1382</v>
      </c>
      <c r="E10739" s="195"/>
      <c r="F10739" s="200" t="s">
        <v>120</v>
      </c>
      <c r="G10739" s="326">
        <v>12.44</v>
      </c>
      <c r="H10739" s="202">
        <v>1</v>
      </c>
      <c r="I10739" s="203">
        <f t="shared" si="314"/>
        <v>12.44</v>
      </c>
    </row>
    <row r="10740" spans="3:9" ht="15" customHeight="1">
      <c r="C10740" s="700" t="s">
        <v>679</v>
      </c>
      <c r="D10740" s="195" t="s">
        <v>267</v>
      </c>
      <c r="E10740" s="195"/>
      <c r="F10740" s="200" t="s">
        <v>120</v>
      </c>
      <c r="G10740" s="326">
        <v>2.75</v>
      </c>
      <c r="H10740" s="202">
        <v>1</v>
      </c>
      <c r="I10740" s="203">
        <f t="shared" si="314"/>
        <v>2.75</v>
      </c>
    </row>
    <row r="10741" spans="3:9" ht="15" customHeight="1">
      <c r="C10741" s="700" t="s">
        <v>680</v>
      </c>
      <c r="D10741" s="213" t="s">
        <v>1405</v>
      </c>
      <c r="E10741" s="213"/>
      <c r="F10741" s="200" t="s">
        <v>79</v>
      </c>
      <c r="G10741" s="326">
        <v>2.5000000000000001E-2</v>
      </c>
      <c r="H10741" s="202">
        <v>1</v>
      </c>
      <c r="I10741" s="203">
        <f t="shared" si="314"/>
        <v>2.5000000000000001E-2</v>
      </c>
    </row>
    <row r="10742" spans="3:9" ht="15" customHeight="1">
      <c r="C10742" s="204" t="s">
        <v>85</v>
      </c>
      <c r="D10742" s="215"/>
      <c r="E10742" s="215"/>
      <c r="F10742" s="216"/>
      <c r="G10742" s="216"/>
      <c r="H10742" s="466"/>
      <c r="I10742" s="208">
        <f>SUM(I10738:I10741)</f>
        <v>78.215000000000003</v>
      </c>
    </row>
    <row r="10743" spans="3:9" ht="15" customHeight="1">
      <c r="C10743" s="193" t="s">
        <v>86</v>
      </c>
      <c r="D10743" s="194" t="s">
        <v>87</v>
      </c>
      <c r="E10743" s="194"/>
      <c r="F10743" s="196"/>
      <c r="G10743" s="196"/>
      <c r="H10743" s="196"/>
      <c r="I10743" s="464"/>
    </row>
    <row r="10744" spans="3:9" ht="15" customHeight="1">
      <c r="C10744" s="204" t="s">
        <v>88</v>
      </c>
      <c r="D10744" s="215"/>
      <c r="E10744" s="215"/>
      <c r="F10744" s="216"/>
      <c r="G10744" s="216"/>
      <c r="H10744" s="466"/>
      <c r="I10744" s="467">
        <v>0</v>
      </c>
    </row>
    <row r="10745" spans="3:9" ht="15" customHeight="1">
      <c r="C10745" s="220" t="s">
        <v>89</v>
      </c>
      <c r="D10745" s="221" t="s">
        <v>90</v>
      </c>
      <c r="E10745" s="682"/>
      <c r="F10745" s="222"/>
      <c r="G10745" s="222"/>
      <c r="H10745" s="776"/>
      <c r="I10745" s="777">
        <f>I10744+I10742+I10736</f>
        <v>282380.21500000003</v>
      </c>
    </row>
    <row r="10746" spans="3:9" ht="15" customHeight="1">
      <c r="C10746" s="227" t="s">
        <v>91</v>
      </c>
      <c r="D10746" s="228" t="s">
        <v>977</v>
      </c>
      <c r="E10746" s="684"/>
      <c r="F10746" s="229"/>
      <c r="G10746" s="313"/>
      <c r="H10746" s="226">
        <f>$M$3</f>
        <v>0.1</v>
      </c>
      <c r="I10746" s="224">
        <f>I10745*H10746</f>
        <v>28238.021500000003</v>
      </c>
    </row>
    <row r="10747" spans="3:9" ht="15" customHeight="1">
      <c r="C10747" s="316" t="s">
        <v>93</v>
      </c>
      <c r="D10747" s="317" t="s">
        <v>94</v>
      </c>
      <c r="E10747" s="323"/>
      <c r="F10747" s="244"/>
      <c r="G10747" s="244"/>
      <c r="H10747" s="399"/>
      <c r="I10747" s="303">
        <f>SUM(I10745:I10746)</f>
        <v>310618.2365</v>
      </c>
    </row>
    <row r="10748" spans="3:9" ht="15" customHeight="1">
      <c r="C10748" s="942"/>
      <c r="D10748" s="581"/>
      <c r="E10748" s="581"/>
      <c r="F10748" s="581"/>
      <c r="G10748" s="581"/>
      <c r="H10748" s="581"/>
      <c r="I10748" s="582"/>
    </row>
    <row r="10749" spans="3:9" ht="15" customHeight="1">
      <c r="C10749" s="1089" t="s">
        <v>2530</v>
      </c>
      <c r="D10749" s="1108" t="s">
        <v>296</v>
      </c>
      <c r="E10749" s="1109"/>
      <c r="F10749" s="1109"/>
      <c r="G10749" s="1109"/>
      <c r="H10749" s="1143"/>
      <c r="I10749" s="188">
        <f>ROUNDDOWN(I10766,-2)</f>
        <v>217400</v>
      </c>
    </row>
    <row r="10750" spans="3:9" ht="15" customHeight="1">
      <c r="C10750" s="189" t="s">
        <v>65</v>
      </c>
      <c r="D10750" s="190" t="s">
        <v>66</v>
      </c>
      <c r="E10750" s="190"/>
      <c r="F10750" s="190" t="s">
        <v>669</v>
      </c>
      <c r="G10750" s="190" t="s">
        <v>67</v>
      </c>
      <c r="H10750" s="190" t="s">
        <v>670</v>
      </c>
      <c r="I10750" s="482" t="s">
        <v>671</v>
      </c>
    </row>
    <row r="10751" spans="3:9" ht="15" customHeight="1">
      <c r="C10751" s="193" t="s">
        <v>69</v>
      </c>
      <c r="D10751" s="194" t="s">
        <v>672</v>
      </c>
      <c r="E10751" s="194"/>
      <c r="F10751" s="717"/>
      <c r="G10751" s="717"/>
      <c r="H10751" s="717"/>
      <c r="I10751" s="591"/>
    </row>
    <row r="10752" spans="3:9" ht="15" customHeight="1">
      <c r="C10752" s="199">
        <v>1</v>
      </c>
      <c r="D10752" s="195" t="s">
        <v>8</v>
      </c>
      <c r="E10752" s="195"/>
      <c r="F10752" s="200" t="s">
        <v>10</v>
      </c>
      <c r="G10752" s="326">
        <v>0.7</v>
      </c>
      <c r="H10752" s="62">
        <v>176000</v>
      </c>
      <c r="I10752" s="203">
        <f t="shared" ref="I10752:I10755" si="315">G10752*H10752</f>
        <v>123199.99999999999</v>
      </c>
    </row>
    <row r="10753" spans="3:9" ht="15" customHeight="1">
      <c r="C10753" s="199">
        <v>2</v>
      </c>
      <c r="D10753" s="195" t="s">
        <v>106</v>
      </c>
      <c r="E10753" s="195"/>
      <c r="F10753" s="200" t="s">
        <v>10</v>
      </c>
      <c r="G10753" s="326">
        <v>0.35</v>
      </c>
      <c r="H10753" s="62">
        <v>186000</v>
      </c>
      <c r="I10753" s="203">
        <f t="shared" si="315"/>
        <v>65099.999999999993</v>
      </c>
    </row>
    <row r="10754" spans="3:9" ht="15" customHeight="1">
      <c r="C10754" s="199">
        <v>3</v>
      </c>
      <c r="D10754" s="195" t="s">
        <v>119</v>
      </c>
      <c r="E10754" s="195"/>
      <c r="F10754" s="200" t="s">
        <v>10</v>
      </c>
      <c r="G10754" s="326">
        <v>3.5000000000000003E-2</v>
      </c>
      <c r="H10754" s="62">
        <v>196000</v>
      </c>
      <c r="I10754" s="203">
        <f t="shared" si="315"/>
        <v>6860.0000000000009</v>
      </c>
    </row>
    <row r="10755" spans="3:9" ht="15" customHeight="1">
      <c r="C10755" s="199">
        <v>4</v>
      </c>
      <c r="D10755" s="195" t="s">
        <v>31</v>
      </c>
      <c r="E10755" s="195"/>
      <c r="F10755" s="200" t="s">
        <v>10</v>
      </c>
      <c r="G10755" s="326">
        <v>1.2E-2</v>
      </c>
      <c r="H10755" s="62">
        <v>206000</v>
      </c>
      <c r="I10755" s="203">
        <f t="shared" si="315"/>
        <v>2472</v>
      </c>
    </row>
    <row r="10756" spans="3:9" ht="15" customHeight="1">
      <c r="C10756" s="204" t="s">
        <v>708</v>
      </c>
      <c r="D10756" s="215"/>
      <c r="E10756" s="215"/>
      <c r="F10756" s="216"/>
      <c r="G10756" s="653"/>
      <c r="H10756" s="654"/>
      <c r="I10756" s="208">
        <f>SUM(I10752:I10755)</f>
        <v>197631.99999999997</v>
      </c>
    </row>
    <row r="10757" spans="3:9" ht="15" customHeight="1">
      <c r="C10757" s="193" t="s">
        <v>72</v>
      </c>
      <c r="D10757" s="194" t="s">
        <v>73</v>
      </c>
      <c r="E10757" s="194"/>
      <c r="F10757" s="196"/>
      <c r="G10757" s="196"/>
      <c r="H10757" s="196"/>
      <c r="I10757" s="464"/>
    </row>
    <row r="10758" spans="3:9" ht="15" customHeight="1">
      <c r="C10758" s="700" t="s">
        <v>674</v>
      </c>
      <c r="D10758" s="195" t="s">
        <v>2531</v>
      </c>
      <c r="E10758" s="195"/>
      <c r="F10758" s="200" t="s">
        <v>115</v>
      </c>
      <c r="G10758" s="326">
        <v>1.1000000000000001</v>
      </c>
      <c r="H10758" s="202">
        <v>1</v>
      </c>
      <c r="I10758" s="203">
        <f>G10758*H10758</f>
        <v>1.1000000000000001</v>
      </c>
    </row>
    <row r="10759" spans="3:9" ht="15" customHeight="1">
      <c r="C10759" s="700" t="s">
        <v>676</v>
      </c>
      <c r="D10759" s="195" t="s">
        <v>1382</v>
      </c>
      <c r="E10759" s="195"/>
      <c r="F10759" s="200" t="s">
        <v>120</v>
      </c>
      <c r="G10759" s="326">
        <v>11.75</v>
      </c>
      <c r="H10759" s="202">
        <v>1</v>
      </c>
      <c r="I10759" s="203">
        <f t="shared" ref="I10759:I10760" si="316">G10759*H10759</f>
        <v>11.75</v>
      </c>
    </row>
    <row r="10760" spans="3:9" ht="15" customHeight="1">
      <c r="C10760" s="700" t="s">
        <v>679</v>
      </c>
      <c r="D10760" s="213" t="s">
        <v>1405</v>
      </c>
      <c r="E10760" s="213"/>
      <c r="F10760" s="200" t="s">
        <v>79</v>
      </c>
      <c r="G10760" s="326">
        <v>3.5000000000000003E-2</v>
      </c>
      <c r="H10760" s="202">
        <v>1</v>
      </c>
      <c r="I10760" s="203">
        <f t="shared" si="316"/>
        <v>3.5000000000000003E-2</v>
      </c>
    </row>
    <row r="10761" spans="3:9" ht="15" customHeight="1">
      <c r="C10761" s="204" t="s">
        <v>85</v>
      </c>
      <c r="D10761" s="215"/>
      <c r="E10761" s="215"/>
      <c r="F10761" s="216"/>
      <c r="G10761" s="216"/>
      <c r="H10761" s="466"/>
      <c r="I10761" s="208">
        <f>SUM(I10758:I10760)</f>
        <v>12.885</v>
      </c>
    </row>
    <row r="10762" spans="3:9" ht="15" customHeight="1">
      <c r="C10762" s="193" t="s">
        <v>86</v>
      </c>
      <c r="D10762" s="194" t="s">
        <v>87</v>
      </c>
      <c r="E10762" s="194"/>
      <c r="F10762" s="196"/>
      <c r="G10762" s="196"/>
      <c r="H10762" s="196"/>
      <c r="I10762" s="464"/>
    </row>
    <row r="10763" spans="3:9" ht="15" customHeight="1">
      <c r="C10763" s="204" t="s">
        <v>88</v>
      </c>
      <c r="D10763" s="215"/>
      <c r="E10763" s="215"/>
      <c r="F10763" s="216"/>
      <c r="G10763" s="216"/>
      <c r="H10763" s="466"/>
      <c r="I10763" s="467">
        <v>0</v>
      </c>
    </row>
    <row r="10764" spans="3:9" ht="15" customHeight="1">
      <c r="C10764" s="220" t="s">
        <v>89</v>
      </c>
      <c r="D10764" s="221" t="s">
        <v>90</v>
      </c>
      <c r="E10764" s="682"/>
      <c r="F10764" s="222"/>
      <c r="G10764" s="222"/>
      <c r="H10764" s="776"/>
      <c r="I10764" s="777">
        <f>I10763+I10761+I10756</f>
        <v>197644.88499999998</v>
      </c>
    </row>
    <row r="10765" spans="3:9" ht="15" customHeight="1">
      <c r="C10765" s="227" t="s">
        <v>91</v>
      </c>
      <c r="D10765" s="228" t="s">
        <v>977</v>
      </c>
      <c r="E10765" s="684"/>
      <c r="F10765" s="229"/>
      <c r="G10765" s="313"/>
      <c r="H10765" s="226">
        <f>$M$3</f>
        <v>0.1</v>
      </c>
      <c r="I10765" s="224">
        <f>I10764*H10765</f>
        <v>19764.488499999999</v>
      </c>
    </row>
    <row r="10766" spans="3:9" ht="15" customHeight="1">
      <c r="C10766" s="316" t="s">
        <v>93</v>
      </c>
      <c r="D10766" s="317" t="s">
        <v>94</v>
      </c>
      <c r="E10766" s="323"/>
      <c r="F10766" s="244"/>
      <c r="G10766" s="244"/>
      <c r="H10766" s="399"/>
      <c r="I10766" s="303">
        <f>SUM(I10764:I10765)</f>
        <v>217409.37349999999</v>
      </c>
    </row>
    <row r="10767" spans="3:9" ht="15" customHeight="1">
      <c r="C10767" s="942"/>
      <c r="D10767" s="581"/>
      <c r="E10767" s="581"/>
      <c r="F10767" s="581"/>
      <c r="G10767" s="581"/>
      <c r="H10767" s="581"/>
      <c r="I10767" s="582"/>
    </row>
    <row r="10768" spans="3:9" ht="15" customHeight="1">
      <c r="C10768" s="1089" t="s">
        <v>2532</v>
      </c>
      <c r="D10768" s="1108" t="s">
        <v>298</v>
      </c>
      <c r="E10768" s="1109"/>
      <c r="F10768" s="1109"/>
      <c r="G10768" s="1109"/>
      <c r="H10768" s="1109"/>
      <c r="I10768" s="188">
        <f>ROUNDDOWN(I10785,-2)</f>
        <v>217400</v>
      </c>
    </row>
    <row r="10769" spans="3:9" ht="15" customHeight="1">
      <c r="C10769" s="189" t="s">
        <v>65</v>
      </c>
      <c r="D10769" s="190" t="s">
        <v>66</v>
      </c>
      <c r="E10769" s="190"/>
      <c r="F10769" s="190" t="s">
        <v>669</v>
      </c>
      <c r="G10769" s="190" t="s">
        <v>67</v>
      </c>
      <c r="H10769" s="190" t="s">
        <v>670</v>
      </c>
      <c r="I10769" s="482" t="s">
        <v>671</v>
      </c>
    </row>
    <row r="10770" spans="3:9" ht="15" customHeight="1">
      <c r="C10770" s="193" t="s">
        <v>69</v>
      </c>
      <c r="D10770" s="194" t="s">
        <v>672</v>
      </c>
      <c r="E10770" s="194"/>
      <c r="F10770" s="717"/>
      <c r="G10770" s="717"/>
      <c r="H10770" s="717"/>
      <c r="I10770" s="591"/>
    </row>
    <row r="10771" spans="3:9" ht="15" customHeight="1">
      <c r="C10771" s="199">
        <v>1</v>
      </c>
      <c r="D10771" s="195" t="s">
        <v>8</v>
      </c>
      <c r="E10771" s="195"/>
      <c r="F10771" s="200" t="s">
        <v>10</v>
      </c>
      <c r="G10771" s="326">
        <v>0.7</v>
      </c>
      <c r="H10771" s="62">
        <v>176000</v>
      </c>
      <c r="I10771" s="203">
        <f t="shared" ref="I10771:I10774" si="317">G10771*H10771</f>
        <v>123199.99999999999</v>
      </c>
    </row>
    <row r="10772" spans="3:9" ht="15" customHeight="1">
      <c r="C10772" s="199">
        <v>2</v>
      </c>
      <c r="D10772" s="195" t="s">
        <v>106</v>
      </c>
      <c r="E10772" s="195"/>
      <c r="F10772" s="200" t="s">
        <v>10</v>
      </c>
      <c r="G10772" s="326">
        <v>0.35</v>
      </c>
      <c r="H10772" s="62">
        <v>186000</v>
      </c>
      <c r="I10772" s="203">
        <f t="shared" si="317"/>
        <v>65099.999999999993</v>
      </c>
    </row>
    <row r="10773" spans="3:9" ht="15" customHeight="1">
      <c r="C10773" s="199">
        <v>3</v>
      </c>
      <c r="D10773" s="195" t="s">
        <v>119</v>
      </c>
      <c r="E10773" s="195"/>
      <c r="F10773" s="200" t="s">
        <v>10</v>
      </c>
      <c r="G10773" s="326">
        <v>3.5000000000000003E-2</v>
      </c>
      <c r="H10773" s="62">
        <v>196000</v>
      </c>
      <c r="I10773" s="203">
        <f t="shared" si="317"/>
        <v>6860.0000000000009</v>
      </c>
    </row>
    <row r="10774" spans="3:9" ht="15" customHeight="1">
      <c r="C10774" s="199">
        <v>4</v>
      </c>
      <c r="D10774" s="195" t="s">
        <v>31</v>
      </c>
      <c r="E10774" s="195"/>
      <c r="F10774" s="200" t="s">
        <v>10</v>
      </c>
      <c r="G10774" s="326">
        <v>1.2E-2</v>
      </c>
      <c r="H10774" s="62">
        <v>206000</v>
      </c>
      <c r="I10774" s="203">
        <f t="shared" si="317"/>
        <v>2472</v>
      </c>
    </row>
    <row r="10775" spans="3:9" ht="15" customHeight="1">
      <c r="C10775" s="204" t="s">
        <v>708</v>
      </c>
      <c r="D10775" s="215"/>
      <c r="E10775" s="215"/>
      <c r="F10775" s="216"/>
      <c r="G10775" s="653"/>
      <c r="H10775" s="654"/>
      <c r="I10775" s="208">
        <f>SUM(I10771:I10774)</f>
        <v>197631.99999999997</v>
      </c>
    </row>
    <row r="10776" spans="3:9" ht="15" customHeight="1">
      <c r="C10776" s="193" t="s">
        <v>72</v>
      </c>
      <c r="D10776" s="194" t="s">
        <v>73</v>
      </c>
      <c r="E10776" s="194"/>
      <c r="F10776" s="196"/>
      <c r="G10776" s="196"/>
      <c r="H10776" s="196"/>
      <c r="I10776" s="464"/>
    </row>
    <row r="10777" spans="3:9" ht="15" customHeight="1">
      <c r="C10777" s="700" t="s">
        <v>674</v>
      </c>
      <c r="D10777" s="195" t="s">
        <v>2533</v>
      </c>
      <c r="E10777" s="195"/>
      <c r="F10777" s="200" t="s">
        <v>115</v>
      </c>
      <c r="G10777" s="326">
        <v>1.1000000000000001</v>
      </c>
      <c r="H10777" s="202">
        <v>1</v>
      </c>
      <c r="I10777" s="203">
        <f t="shared" ref="I10777:I10779" si="318">G10777*H10777</f>
        <v>1.1000000000000001</v>
      </c>
    </row>
    <row r="10778" spans="3:9" ht="15" customHeight="1">
      <c r="C10778" s="700" t="s">
        <v>676</v>
      </c>
      <c r="D10778" s="195" t="s">
        <v>1382</v>
      </c>
      <c r="E10778" s="195"/>
      <c r="F10778" s="200" t="s">
        <v>120</v>
      </c>
      <c r="G10778" s="326">
        <v>11.75</v>
      </c>
      <c r="H10778" s="202">
        <v>1</v>
      </c>
      <c r="I10778" s="203">
        <f t="shared" si="318"/>
        <v>11.75</v>
      </c>
    </row>
    <row r="10779" spans="3:9" ht="15" customHeight="1">
      <c r="C10779" s="700" t="s">
        <v>679</v>
      </c>
      <c r="D10779" s="213" t="s">
        <v>1405</v>
      </c>
      <c r="E10779" s="213"/>
      <c r="F10779" s="200" t="s">
        <v>79</v>
      </c>
      <c r="G10779" s="326">
        <v>3.5000000000000003E-2</v>
      </c>
      <c r="H10779" s="202">
        <v>1</v>
      </c>
      <c r="I10779" s="203">
        <f t="shared" si="318"/>
        <v>3.5000000000000003E-2</v>
      </c>
    </row>
    <row r="10780" spans="3:9" ht="15" customHeight="1">
      <c r="C10780" s="204" t="s">
        <v>85</v>
      </c>
      <c r="D10780" s="215"/>
      <c r="E10780" s="215"/>
      <c r="F10780" s="216"/>
      <c r="G10780" s="216"/>
      <c r="H10780" s="466"/>
      <c r="I10780" s="208">
        <f>SUM(I10777:I10779)</f>
        <v>12.885</v>
      </c>
    </row>
    <row r="10781" spans="3:9" ht="15" customHeight="1">
      <c r="C10781" s="193" t="s">
        <v>86</v>
      </c>
      <c r="D10781" s="194" t="s">
        <v>87</v>
      </c>
      <c r="E10781" s="194"/>
      <c r="F10781" s="196"/>
      <c r="G10781" s="196"/>
      <c r="H10781" s="196"/>
      <c r="I10781" s="464"/>
    </row>
    <row r="10782" spans="3:9" ht="15" customHeight="1">
      <c r="C10782" s="204" t="s">
        <v>88</v>
      </c>
      <c r="D10782" s="215"/>
      <c r="E10782" s="215"/>
      <c r="F10782" s="216"/>
      <c r="G10782" s="216"/>
      <c r="H10782" s="466"/>
      <c r="I10782" s="467">
        <v>0</v>
      </c>
    </row>
    <row r="10783" spans="3:9" ht="15" customHeight="1">
      <c r="C10783" s="220" t="s">
        <v>89</v>
      </c>
      <c r="D10783" s="221" t="s">
        <v>90</v>
      </c>
      <c r="E10783" s="682"/>
      <c r="F10783" s="222"/>
      <c r="G10783" s="222"/>
      <c r="H10783" s="776"/>
      <c r="I10783" s="777">
        <f>I10782+I10780+I10775</f>
        <v>197644.88499999998</v>
      </c>
    </row>
    <row r="10784" spans="3:9" ht="15" customHeight="1">
      <c r="C10784" s="227" t="s">
        <v>91</v>
      </c>
      <c r="D10784" s="228" t="s">
        <v>977</v>
      </c>
      <c r="E10784" s="684"/>
      <c r="F10784" s="229"/>
      <c r="G10784" s="313"/>
      <c r="H10784" s="226">
        <f>$M$3</f>
        <v>0.1</v>
      </c>
      <c r="I10784" s="224">
        <f>I10783*H10784</f>
        <v>19764.488499999999</v>
      </c>
    </row>
    <row r="10785" spans="3:9" ht="15" customHeight="1">
      <c r="C10785" s="316" t="s">
        <v>93</v>
      </c>
      <c r="D10785" s="317" t="s">
        <v>94</v>
      </c>
      <c r="E10785" s="323"/>
      <c r="F10785" s="244"/>
      <c r="G10785" s="244"/>
      <c r="H10785" s="399"/>
      <c r="I10785" s="303">
        <f>SUM(I10783:I10784)</f>
        <v>217409.37349999999</v>
      </c>
    </row>
    <row r="10786" spans="3:9" ht="15" customHeight="1">
      <c r="C10786" s="942"/>
      <c r="D10786" s="581"/>
      <c r="E10786" s="581"/>
      <c r="F10786" s="581"/>
      <c r="G10786" s="581"/>
      <c r="H10786" s="581"/>
      <c r="I10786" s="582"/>
    </row>
    <row r="10787" spans="3:9" ht="15" customHeight="1">
      <c r="C10787" s="553" t="s">
        <v>2534</v>
      </c>
      <c r="D10787" s="580" t="s">
        <v>2535</v>
      </c>
      <c r="E10787" s="580"/>
      <c r="F10787" s="581"/>
      <c r="G10787" s="581"/>
      <c r="H10787" s="581"/>
      <c r="I10787" s="582"/>
    </row>
    <row r="10788" spans="3:9" ht="15" customHeight="1">
      <c r="C10788" s="1089" t="s">
        <v>2536</v>
      </c>
      <c r="D10788" s="1108" t="s">
        <v>301</v>
      </c>
      <c r="E10788" s="1109"/>
      <c r="F10788" s="1109"/>
      <c r="G10788" s="1109"/>
      <c r="H10788" s="1143"/>
      <c r="I10788" s="188">
        <f>ROUNDDOWN(I10804,-2)</f>
        <v>108800</v>
      </c>
    </row>
    <row r="10789" spans="3:9" ht="15" customHeight="1">
      <c r="C10789" s="189" t="s">
        <v>65</v>
      </c>
      <c r="D10789" s="190" t="s">
        <v>66</v>
      </c>
      <c r="E10789" s="190"/>
      <c r="F10789" s="190" t="s">
        <v>669</v>
      </c>
      <c r="G10789" s="190" t="s">
        <v>67</v>
      </c>
      <c r="H10789" s="190" t="s">
        <v>670</v>
      </c>
      <c r="I10789" s="482" t="s">
        <v>671</v>
      </c>
    </row>
    <row r="10790" spans="3:9" ht="15" customHeight="1">
      <c r="C10790" s="193" t="s">
        <v>69</v>
      </c>
      <c r="D10790" s="194" t="s">
        <v>672</v>
      </c>
      <c r="E10790" s="194"/>
      <c r="F10790" s="717"/>
      <c r="G10790" s="717"/>
      <c r="H10790" s="717"/>
      <c r="I10790" s="591"/>
    </row>
    <row r="10791" spans="3:9" ht="15" customHeight="1">
      <c r="C10791" s="199">
        <v>1</v>
      </c>
      <c r="D10791" s="195" t="s">
        <v>8</v>
      </c>
      <c r="E10791" s="195"/>
      <c r="F10791" s="200" t="s">
        <v>10</v>
      </c>
      <c r="G10791" s="326">
        <v>0.35</v>
      </c>
      <c r="H10791" s="62">
        <v>176000</v>
      </c>
      <c r="I10791" s="203">
        <f>G10791*H10791</f>
        <v>61599.999999999993</v>
      </c>
    </row>
    <row r="10792" spans="3:9" ht="15" customHeight="1">
      <c r="C10792" s="199">
        <v>2</v>
      </c>
      <c r="D10792" s="195" t="s">
        <v>106</v>
      </c>
      <c r="E10792" s="195"/>
      <c r="F10792" s="200" t="s">
        <v>10</v>
      </c>
      <c r="G10792" s="326">
        <v>0.17499999999999999</v>
      </c>
      <c r="H10792" s="62">
        <v>186000</v>
      </c>
      <c r="I10792" s="203">
        <f t="shared" ref="I10792:I10794" si="319">G10792*H10792</f>
        <v>32549.999999999996</v>
      </c>
    </row>
    <row r="10793" spans="3:9" ht="15" customHeight="1">
      <c r="C10793" s="199">
        <v>3</v>
      </c>
      <c r="D10793" s="195" t="s">
        <v>119</v>
      </c>
      <c r="E10793" s="195"/>
      <c r="F10793" s="200" t="s">
        <v>10</v>
      </c>
      <c r="G10793" s="326">
        <v>1.7999999999999999E-2</v>
      </c>
      <c r="H10793" s="62">
        <v>196000</v>
      </c>
      <c r="I10793" s="203">
        <f t="shared" si="319"/>
        <v>3527.9999999999995</v>
      </c>
    </row>
    <row r="10794" spans="3:9" ht="15" customHeight="1">
      <c r="C10794" s="199">
        <v>4</v>
      </c>
      <c r="D10794" s="195" t="s">
        <v>31</v>
      </c>
      <c r="E10794" s="195"/>
      <c r="F10794" s="200" t="s">
        <v>10</v>
      </c>
      <c r="G10794" s="326">
        <v>6.0000000000000001E-3</v>
      </c>
      <c r="H10794" s="62">
        <v>206000</v>
      </c>
      <c r="I10794" s="203">
        <f t="shared" si="319"/>
        <v>1236</v>
      </c>
    </row>
    <row r="10795" spans="3:9" ht="15" customHeight="1">
      <c r="C10795" s="204" t="s">
        <v>708</v>
      </c>
      <c r="D10795" s="215"/>
      <c r="E10795" s="215"/>
      <c r="F10795" s="216"/>
      <c r="G10795" s="653"/>
      <c r="H10795" s="654"/>
      <c r="I10795" s="208">
        <f>SUM(I10791:I10794)</f>
        <v>98913.999999999985</v>
      </c>
    </row>
    <row r="10796" spans="3:9" ht="15" customHeight="1">
      <c r="C10796" s="193" t="s">
        <v>72</v>
      </c>
      <c r="D10796" s="194" t="s">
        <v>73</v>
      </c>
      <c r="E10796" s="194"/>
      <c r="F10796" s="196"/>
      <c r="G10796" s="196"/>
      <c r="H10796" s="196"/>
      <c r="I10796" s="464"/>
    </row>
    <row r="10797" spans="3:9" ht="15" customHeight="1">
      <c r="C10797" s="700" t="s">
        <v>674</v>
      </c>
      <c r="D10797" s="195" t="s">
        <v>426</v>
      </c>
      <c r="E10797" s="195"/>
      <c r="F10797" s="200" t="s">
        <v>710</v>
      </c>
      <c r="G10797" s="674">
        <v>2.2000000000000002</v>
      </c>
      <c r="H10797" s="202">
        <v>1</v>
      </c>
      <c r="I10797" s="203">
        <f>G10797*H10797</f>
        <v>2.2000000000000002</v>
      </c>
    </row>
    <row r="10798" spans="3:9" ht="15" customHeight="1">
      <c r="C10798" s="700" t="s">
        <v>676</v>
      </c>
      <c r="D10798" s="195" t="s">
        <v>2459</v>
      </c>
      <c r="E10798" s="195"/>
      <c r="F10798" s="200" t="s">
        <v>120</v>
      </c>
      <c r="G10798" s="674">
        <v>0.25</v>
      </c>
      <c r="H10798" s="202">
        <v>1</v>
      </c>
      <c r="I10798" s="203">
        <f t="shared" ref="I10798" si="320">G10798*H10798</f>
        <v>0.25</v>
      </c>
    </row>
    <row r="10799" spans="3:9" ht="15" customHeight="1">
      <c r="C10799" s="204" t="s">
        <v>85</v>
      </c>
      <c r="D10799" s="215"/>
      <c r="E10799" s="215"/>
      <c r="F10799" s="216"/>
      <c r="G10799" s="216"/>
      <c r="H10799" s="466"/>
      <c r="I10799" s="208">
        <f>SUM(I10797:I10798)</f>
        <v>2.4500000000000002</v>
      </c>
    </row>
    <row r="10800" spans="3:9" ht="15" customHeight="1">
      <c r="C10800" s="193" t="s">
        <v>86</v>
      </c>
      <c r="D10800" s="194" t="s">
        <v>87</v>
      </c>
      <c r="E10800" s="194"/>
      <c r="F10800" s="196"/>
      <c r="G10800" s="196"/>
      <c r="H10800" s="196"/>
      <c r="I10800" s="464"/>
    </row>
    <row r="10801" spans="3:9" ht="15" customHeight="1">
      <c r="C10801" s="204" t="s">
        <v>88</v>
      </c>
      <c r="D10801" s="215"/>
      <c r="E10801" s="215"/>
      <c r="F10801" s="216"/>
      <c r="G10801" s="216"/>
      <c r="H10801" s="466"/>
      <c r="I10801" s="467">
        <v>0</v>
      </c>
    </row>
    <row r="10802" spans="3:9" ht="15" customHeight="1">
      <c r="C10802" s="220" t="s">
        <v>89</v>
      </c>
      <c r="D10802" s="221" t="s">
        <v>90</v>
      </c>
      <c r="E10802" s="682"/>
      <c r="F10802" s="222"/>
      <c r="G10802" s="222"/>
      <c r="H10802" s="776"/>
      <c r="I10802" s="777">
        <f>I10801+I10799+I10795</f>
        <v>98916.449999999983</v>
      </c>
    </row>
    <row r="10803" spans="3:9" ht="15" customHeight="1">
      <c r="C10803" s="227" t="s">
        <v>91</v>
      </c>
      <c r="D10803" s="228" t="s">
        <v>977</v>
      </c>
      <c r="E10803" s="684"/>
      <c r="F10803" s="229"/>
      <c r="G10803" s="313"/>
      <c r="H10803" s="226">
        <f>$M$3</f>
        <v>0.1</v>
      </c>
      <c r="I10803" s="224">
        <f>I10802*H10803</f>
        <v>9891.6449999999986</v>
      </c>
    </row>
    <row r="10804" spans="3:9" ht="15" customHeight="1">
      <c r="C10804" s="316" t="s">
        <v>93</v>
      </c>
      <c r="D10804" s="317" t="s">
        <v>94</v>
      </c>
      <c r="E10804" s="323"/>
      <c r="F10804" s="244"/>
      <c r="G10804" s="244"/>
      <c r="H10804" s="399"/>
      <c r="I10804" s="303">
        <f>SUM(I10802:I10803)</f>
        <v>108808.09499999999</v>
      </c>
    </row>
    <row r="10805" spans="3:9" ht="15" customHeight="1">
      <c r="C10805" s="942"/>
      <c r="D10805" s="581"/>
      <c r="E10805" s="581"/>
      <c r="F10805" s="581"/>
      <c r="G10805" s="581"/>
      <c r="H10805" s="581"/>
      <c r="I10805" s="582"/>
    </row>
    <row r="10806" spans="3:9" ht="15" customHeight="1">
      <c r="C10806" s="1089" t="s">
        <v>2537</v>
      </c>
      <c r="D10806" s="1317" t="s">
        <v>362</v>
      </c>
      <c r="E10806" s="1318"/>
      <c r="F10806" s="1318"/>
      <c r="G10806" s="1318"/>
      <c r="H10806" s="1319"/>
      <c r="I10806" s="188">
        <f>ROUNDDOWN(I10824,-2)</f>
        <v>363000</v>
      </c>
    </row>
    <row r="10807" spans="3:9" ht="15" customHeight="1">
      <c r="C10807" s="189" t="s">
        <v>65</v>
      </c>
      <c r="D10807" s="190" t="s">
        <v>66</v>
      </c>
      <c r="E10807" s="190"/>
      <c r="F10807" s="190" t="s">
        <v>669</v>
      </c>
      <c r="G10807" s="190" t="s">
        <v>67</v>
      </c>
      <c r="H10807" s="190" t="s">
        <v>670</v>
      </c>
      <c r="I10807" s="482" t="s">
        <v>671</v>
      </c>
    </row>
    <row r="10808" spans="3:9" ht="15" customHeight="1">
      <c r="C10808" s="193" t="s">
        <v>69</v>
      </c>
      <c r="D10808" s="194" t="s">
        <v>672</v>
      </c>
      <c r="E10808" s="194"/>
      <c r="F10808" s="717"/>
      <c r="G10808" s="717"/>
      <c r="H10808" s="717"/>
      <c r="I10808" s="591"/>
    </row>
    <row r="10809" spans="3:9" ht="15" customHeight="1">
      <c r="C10809" s="199">
        <v>1</v>
      </c>
      <c r="D10809" s="195" t="s">
        <v>8</v>
      </c>
      <c r="E10809" s="195"/>
      <c r="F10809" s="200" t="s">
        <v>10</v>
      </c>
      <c r="G10809" s="326">
        <v>0.15</v>
      </c>
      <c r="H10809" s="62">
        <v>176000</v>
      </c>
      <c r="I10809" s="203">
        <f>G10809*H10809</f>
        <v>26400</v>
      </c>
    </row>
    <row r="10810" spans="3:9" ht="15" customHeight="1">
      <c r="C10810" s="199">
        <v>2</v>
      </c>
      <c r="D10810" s="195" t="s">
        <v>159</v>
      </c>
      <c r="E10810" s="195"/>
      <c r="F10810" s="200" t="s">
        <v>10</v>
      </c>
      <c r="G10810" s="326">
        <v>0.45</v>
      </c>
      <c r="H10810" s="62">
        <v>186000</v>
      </c>
      <c r="I10810" s="203">
        <f t="shared" ref="I10810:I10812" si="321">G10810*H10810</f>
        <v>83700</v>
      </c>
    </row>
    <row r="10811" spans="3:9" ht="15" customHeight="1">
      <c r="C10811" s="199">
        <v>3</v>
      </c>
      <c r="D10811" s="195" t="s">
        <v>119</v>
      </c>
      <c r="E10811" s="195"/>
      <c r="F10811" s="200" t="s">
        <v>10</v>
      </c>
      <c r="G10811" s="326">
        <v>4.4999999999999998E-2</v>
      </c>
      <c r="H10811" s="62">
        <v>196000</v>
      </c>
      <c r="I10811" s="203">
        <f t="shared" si="321"/>
        <v>8820</v>
      </c>
    </row>
    <row r="10812" spans="3:9" ht="15" customHeight="1">
      <c r="C10812" s="199">
        <v>4</v>
      </c>
      <c r="D10812" s="195" t="s">
        <v>31</v>
      </c>
      <c r="E10812" s="195"/>
      <c r="F10812" s="200" t="s">
        <v>10</v>
      </c>
      <c r="G10812" s="326">
        <v>1.4999999999999999E-2</v>
      </c>
      <c r="H10812" s="62">
        <v>206000</v>
      </c>
      <c r="I10812" s="203">
        <f t="shared" si="321"/>
        <v>3090</v>
      </c>
    </row>
    <row r="10813" spans="3:9" ht="15" customHeight="1">
      <c r="C10813" s="204" t="s">
        <v>708</v>
      </c>
      <c r="D10813" s="215"/>
      <c r="E10813" s="215"/>
      <c r="F10813" s="216"/>
      <c r="G10813" s="653"/>
      <c r="H10813" s="654"/>
      <c r="I10813" s="208">
        <f>SUM(I10809:I10812)</f>
        <v>122010</v>
      </c>
    </row>
    <row r="10814" spans="3:9" ht="15" customHeight="1">
      <c r="C10814" s="193" t="s">
        <v>72</v>
      </c>
      <c r="D10814" s="194" t="s">
        <v>73</v>
      </c>
      <c r="E10814" s="194"/>
      <c r="F10814" s="196"/>
      <c r="G10814" s="196"/>
      <c r="H10814" s="196"/>
      <c r="I10814" s="464"/>
    </row>
    <row r="10815" spans="3:9" ht="15" customHeight="1">
      <c r="C10815" s="700" t="s">
        <v>674</v>
      </c>
      <c r="D10815" s="213" t="s">
        <v>1164</v>
      </c>
      <c r="E10815" s="213"/>
      <c r="F10815" s="416" t="s">
        <v>79</v>
      </c>
      <c r="G10815" s="326">
        <v>2.8000000000000001E-2</v>
      </c>
      <c r="H10815" s="202">
        <f>BAHAN!G170</f>
        <v>5500000</v>
      </c>
      <c r="I10815" s="203">
        <f t="shared" ref="I10815:I10818" si="322">G10815*H10815</f>
        <v>154000</v>
      </c>
    </row>
    <row r="10816" spans="3:9" ht="15" customHeight="1">
      <c r="C10816" s="700" t="s">
        <v>676</v>
      </c>
      <c r="D10816" s="213" t="s">
        <v>1174</v>
      </c>
      <c r="E10816" s="213"/>
      <c r="F10816" s="416" t="s">
        <v>120</v>
      </c>
      <c r="G10816" s="326">
        <v>0.15</v>
      </c>
      <c r="H10816" s="202">
        <f>BAHAN!G246</f>
        <v>22000</v>
      </c>
      <c r="I10816" s="203">
        <f t="shared" si="322"/>
        <v>3300</v>
      </c>
    </row>
    <row r="10817" spans="3:9" ht="15" customHeight="1">
      <c r="C10817" s="700" t="s">
        <v>679</v>
      </c>
      <c r="D10817" s="213" t="s">
        <v>117</v>
      </c>
      <c r="E10817" s="213"/>
      <c r="F10817" s="416" t="s">
        <v>664</v>
      </c>
      <c r="G10817" s="326">
        <v>0.86</v>
      </c>
      <c r="H10817" s="202">
        <f>BAHAN!G412</f>
        <v>85000</v>
      </c>
      <c r="I10817" s="203">
        <f t="shared" si="322"/>
        <v>73100</v>
      </c>
    </row>
    <row r="10818" spans="3:9" ht="15" customHeight="1">
      <c r="C10818" s="700" t="s">
        <v>680</v>
      </c>
      <c r="D10818" s="213" t="s">
        <v>2538</v>
      </c>
      <c r="E10818" s="213"/>
      <c r="F10818" s="416" t="s">
        <v>120</v>
      </c>
      <c r="G10818" s="326">
        <v>0.56000000000000005</v>
      </c>
      <c r="H10818" s="202">
        <f>BAHAN!G213</f>
        <v>19000</v>
      </c>
      <c r="I10818" s="203">
        <f t="shared" si="322"/>
        <v>10640.000000000002</v>
      </c>
    </row>
    <row r="10819" spans="3:9" ht="15" customHeight="1">
      <c r="C10819" s="204" t="s">
        <v>85</v>
      </c>
      <c r="D10819" s="215"/>
      <c r="E10819" s="215"/>
      <c r="F10819" s="216"/>
      <c r="G10819" s="216"/>
      <c r="H10819" s="466"/>
      <c r="I10819" s="208">
        <f>SUM(I10815:I10818)</f>
        <v>241040</v>
      </c>
    </row>
    <row r="10820" spans="3:9" ht="15" customHeight="1">
      <c r="C10820" s="193" t="s">
        <v>86</v>
      </c>
      <c r="D10820" s="194" t="s">
        <v>87</v>
      </c>
      <c r="E10820" s="194"/>
      <c r="F10820" s="196"/>
      <c r="G10820" s="196"/>
      <c r="H10820" s="196"/>
      <c r="I10820" s="464"/>
    </row>
    <row r="10821" spans="3:9" ht="15" customHeight="1">
      <c r="C10821" s="204" t="s">
        <v>88</v>
      </c>
      <c r="D10821" s="215"/>
      <c r="E10821" s="215"/>
      <c r="F10821" s="216"/>
      <c r="G10821" s="216"/>
      <c r="H10821" s="466"/>
      <c r="I10821" s="467">
        <v>0</v>
      </c>
    </row>
    <row r="10822" spans="3:9" ht="15" customHeight="1">
      <c r="C10822" s="227" t="s">
        <v>89</v>
      </c>
      <c r="D10822" s="228" t="s">
        <v>90</v>
      </c>
      <c r="E10822" s="684"/>
      <c r="F10822" s="229"/>
      <c r="G10822" s="229"/>
      <c r="H10822" s="776"/>
      <c r="I10822" s="777">
        <f>I10821+I10819+I10813</f>
        <v>363050</v>
      </c>
    </row>
    <row r="10823" spans="3:9" ht="15" customHeight="1">
      <c r="C10823" s="690" t="s">
        <v>91</v>
      </c>
      <c r="D10823" s="691" t="s">
        <v>977</v>
      </c>
      <c r="E10823" s="692"/>
      <c r="F10823" s="693"/>
      <c r="G10823" s="694"/>
      <c r="H10823" s="226">
        <f>$M$5</f>
        <v>0</v>
      </c>
      <c r="I10823" s="224">
        <f>I10822*H10823</f>
        <v>0</v>
      </c>
    </row>
    <row r="10824" spans="3:9" ht="15" customHeight="1">
      <c r="C10824" s="329" t="s">
        <v>93</v>
      </c>
      <c r="D10824" s="330" t="s">
        <v>94</v>
      </c>
      <c r="E10824" s="688"/>
      <c r="F10824" s="247"/>
      <c r="G10824" s="247"/>
      <c r="H10824" s="399"/>
      <c r="I10824" s="303">
        <f>SUM(I10822:I10823)</f>
        <v>363050</v>
      </c>
    </row>
    <row r="10825" spans="3:9" ht="15" customHeight="1">
      <c r="C10825" s="942"/>
      <c r="D10825" s="581"/>
      <c r="E10825" s="581"/>
      <c r="F10825" s="581"/>
      <c r="G10825" s="581"/>
      <c r="H10825" s="581"/>
      <c r="I10825" s="582"/>
    </row>
    <row r="10826" spans="3:9" ht="15" customHeight="1">
      <c r="C10826" s="552" t="s">
        <v>2539</v>
      </c>
      <c r="D10826" s="1133" t="s">
        <v>2540</v>
      </c>
      <c r="E10826" s="1108"/>
      <c r="F10826" s="1108"/>
      <c r="G10826" s="1109"/>
      <c r="H10826" s="1109"/>
      <c r="I10826" s="188">
        <f>ROUNDDOWN(I10843,-2)</f>
        <v>595400</v>
      </c>
    </row>
    <row r="10827" spans="3:9" ht="15" customHeight="1">
      <c r="C10827" s="189" t="s">
        <v>65</v>
      </c>
      <c r="D10827" s="190" t="s">
        <v>66</v>
      </c>
      <c r="E10827" s="190"/>
      <c r="F10827" s="190" t="s">
        <v>669</v>
      </c>
      <c r="G10827" s="190" t="s">
        <v>67</v>
      </c>
      <c r="H10827" s="190" t="s">
        <v>670</v>
      </c>
      <c r="I10827" s="482" t="s">
        <v>671</v>
      </c>
    </row>
    <row r="10828" spans="3:9" ht="15" customHeight="1">
      <c r="C10828" s="193" t="s">
        <v>69</v>
      </c>
      <c r="D10828" s="194" t="s">
        <v>672</v>
      </c>
      <c r="E10828" s="194"/>
      <c r="F10828" s="717"/>
      <c r="G10828" s="717"/>
      <c r="H10828" s="717"/>
      <c r="I10828" s="591"/>
    </row>
    <row r="10829" spans="3:9" ht="15" customHeight="1">
      <c r="C10829" s="199">
        <v>1</v>
      </c>
      <c r="D10829" s="195" t="s">
        <v>8</v>
      </c>
      <c r="E10829" s="195"/>
      <c r="F10829" s="200" t="s">
        <v>10</v>
      </c>
      <c r="G10829" s="326">
        <v>0.6</v>
      </c>
      <c r="H10829" s="62">
        <v>176000</v>
      </c>
      <c r="I10829" s="203">
        <f t="shared" ref="I10829:I10832" si="323">G10829*H10829</f>
        <v>105600</v>
      </c>
    </row>
    <row r="10830" spans="3:9" ht="15" customHeight="1">
      <c r="C10830" s="199">
        <v>2</v>
      </c>
      <c r="D10830" s="195" t="s">
        <v>159</v>
      </c>
      <c r="E10830" s="195"/>
      <c r="F10830" s="200" t="s">
        <v>10</v>
      </c>
      <c r="G10830" s="326">
        <v>1.8</v>
      </c>
      <c r="H10830" s="62">
        <v>186000</v>
      </c>
      <c r="I10830" s="203">
        <f t="shared" si="323"/>
        <v>334800</v>
      </c>
    </row>
    <row r="10831" spans="3:9" ht="15" customHeight="1">
      <c r="C10831" s="199">
        <v>3</v>
      </c>
      <c r="D10831" s="195" t="s">
        <v>119</v>
      </c>
      <c r="E10831" s="195"/>
      <c r="F10831" s="200" t="s">
        <v>10</v>
      </c>
      <c r="G10831" s="326">
        <v>0.18</v>
      </c>
      <c r="H10831" s="62">
        <v>196000</v>
      </c>
      <c r="I10831" s="203">
        <f t="shared" si="323"/>
        <v>35280</v>
      </c>
    </row>
    <row r="10832" spans="3:9" ht="15" customHeight="1">
      <c r="C10832" s="199">
        <v>4</v>
      </c>
      <c r="D10832" s="195" t="s">
        <v>31</v>
      </c>
      <c r="E10832" s="195"/>
      <c r="F10832" s="200" t="s">
        <v>10</v>
      </c>
      <c r="G10832" s="326">
        <v>0.06</v>
      </c>
      <c r="H10832" s="62">
        <v>206000</v>
      </c>
      <c r="I10832" s="203">
        <f t="shared" si="323"/>
        <v>12360</v>
      </c>
    </row>
    <row r="10833" spans="3:9" ht="15" customHeight="1">
      <c r="C10833" s="204" t="s">
        <v>708</v>
      </c>
      <c r="D10833" s="215"/>
      <c r="E10833" s="215"/>
      <c r="F10833" s="216"/>
      <c r="G10833" s="653"/>
      <c r="H10833" s="654"/>
      <c r="I10833" s="208">
        <f>SUM(I10829:I10832)</f>
        <v>488040</v>
      </c>
    </row>
    <row r="10834" spans="3:9" ht="15" customHeight="1">
      <c r="C10834" s="193" t="s">
        <v>72</v>
      </c>
      <c r="D10834" s="194" t="s">
        <v>73</v>
      </c>
      <c r="E10834" s="194"/>
      <c r="F10834" s="196"/>
      <c r="G10834" s="196"/>
      <c r="H10834" s="196"/>
      <c r="I10834" s="464"/>
    </row>
    <row r="10835" spans="3:9" ht="15" customHeight="1">
      <c r="C10835" s="700" t="s">
        <v>674</v>
      </c>
      <c r="D10835" s="213" t="s">
        <v>2455</v>
      </c>
      <c r="E10835" s="213"/>
      <c r="F10835" s="416" t="s">
        <v>79</v>
      </c>
      <c r="G10835" s="326">
        <v>7.0000000000000001E-3</v>
      </c>
      <c r="H10835" s="202">
        <f>BAHAN!G175</f>
        <v>6436800</v>
      </c>
      <c r="I10835" s="203">
        <f t="shared" ref="I10835:I10837" si="324">G10835*H10835</f>
        <v>45057.599999999999</v>
      </c>
    </row>
    <row r="10836" spans="3:9" ht="15" customHeight="1">
      <c r="C10836" s="700" t="s">
        <v>676</v>
      </c>
      <c r="D10836" s="213" t="s">
        <v>1181</v>
      </c>
      <c r="E10836" s="213"/>
      <c r="F10836" s="416" t="s">
        <v>120</v>
      </c>
      <c r="G10836" s="326">
        <v>0.1</v>
      </c>
      <c r="H10836" s="202">
        <f>BAHAN!G250</f>
        <v>22000</v>
      </c>
      <c r="I10836" s="203">
        <f t="shared" si="324"/>
        <v>2200</v>
      </c>
    </row>
    <row r="10837" spans="3:9" ht="15" customHeight="1">
      <c r="C10837" s="700" t="s">
        <v>679</v>
      </c>
      <c r="D10837" s="213" t="s">
        <v>1814</v>
      </c>
      <c r="E10837" s="213"/>
      <c r="F10837" s="416" t="s">
        <v>120</v>
      </c>
      <c r="G10837" s="326">
        <v>0.15</v>
      </c>
      <c r="H10837" s="202">
        <f>BAHAN!H254</f>
        <v>40000</v>
      </c>
      <c r="I10837" s="203">
        <f t="shared" si="324"/>
        <v>6000</v>
      </c>
    </row>
    <row r="10838" spans="3:9" ht="15" customHeight="1">
      <c r="C10838" s="204" t="s">
        <v>85</v>
      </c>
      <c r="D10838" s="215"/>
      <c r="E10838" s="215"/>
      <c r="F10838" s="216"/>
      <c r="G10838" s="216"/>
      <c r="H10838" s="466"/>
      <c r="I10838" s="208">
        <f>SUM(I10835:I10837)</f>
        <v>53257.599999999999</v>
      </c>
    </row>
    <row r="10839" spans="3:9" ht="15" customHeight="1">
      <c r="C10839" s="193" t="s">
        <v>86</v>
      </c>
      <c r="D10839" s="194" t="s">
        <v>87</v>
      </c>
      <c r="E10839" s="194"/>
      <c r="F10839" s="196"/>
      <c r="G10839" s="196"/>
      <c r="H10839" s="196"/>
      <c r="I10839" s="464"/>
    </row>
    <row r="10840" spans="3:9" ht="15" customHeight="1">
      <c r="C10840" s="204" t="s">
        <v>88</v>
      </c>
      <c r="D10840" s="215"/>
      <c r="E10840" s="215"/>
      <c r="F10840" s="216"/>
      <c r="G10840" s="216"/>
      <c r="H10840" s="466"/>
      <c r="I10840" s="467">
        <v>0</v>
      </c>
    </row>
    <row r="10841" spans="3:9" ht="15" customHeight="1">
      <c r="C10841" s="220" t="s">
        <v>89</v>
      </c>
      <c r="D10841" s="221" t="s">
        <v>90</v>
      </c>
      <c r="E10841" s="682"/>
      <c r="F10841" s="222"/>
      <c r="G10841" s="222"/>
      <c r="H10841" s="776"/>
      <c r="I10841" s="777">
        <f>I10840+I10838+I10833</f>
        <v>541297.6</v>
      </c>
    </row>
    <row r="10842" spans="3:9" ht="15" customHeight="1">
      <c r="C10842" s="227" t="s">
        <v>91</v>
      </c>
      <c r="D10842" s="228" t="s">
        <v>977</v>
      </c>
      <c r="E10842" s="684"/>
      <c r="F10842" s="229"/>
      <c r="G10842" s="313"/>
      <c r="H10842" s="226">
        <f>$M$3</f>
        <v>0.1</v>
      </c>
      <c r="I10842" s="224">
        <f>I10841*H10842</f>
        <v>54129.760000000002</v>
      </c>
    </row>
    <row r="10843" spans="3:9" ht="15" customHeight="1">
      <c r="C10843" s="316" t="s">
        <v>93</v>
      </c>
      <c r="D10843" s="317" t="s">
        <v>94</v>
      </c>
      <c r="E10843" s="323"/>
      <c r="F10843" s="244"/>
      <c r="G10843" s="244"/>
      <c r="H10843" s="399"/>
      <c r="I10843" s="303">
        <f>SUM(I10841:I10842)</f>
        <v>595427.36</v>
      </c>
    </row>
    <row r="10844" spans="3:9" ht="15" customHeight="1">
      <c r="C10844" s="943"/>
      <c r="D10844" s="581"/>
      <c r="E10844" s="581"/>
      <c r="F10844" s="581"/>
      <c r="G10844" s="581"/>
      <c r="H10844" s="581"/>
      <c r="I10844" s="582"/>
    </row>
    <row r="10845" spans="3:9" ht="15" customHeight="1">
      <c r="C10845" s="1162" t="s">
        <v>2541</v>
      </c>
      <c r="D10845" s="1317" t="s">
        <v>2542</v>
      </c>
      <c r="E10845" s="1318"/>
      <c r="F10845" s="1318"/>
      <c r="G10845" s="1318"/>
      <c r="H10845" s="1319"/>
      <c r="I10845" s="188">
        <f>ROUNDDOWN(I10861,-2)</f>
        <v>66100</v>
      </c>
    </row>
    <row r="10846" spans="3:9" ht="15" customHeight="1">
      <c r="C10846" s="256" t="s">
        <v>65</v>
      </c>
      <c r="D10846" s="190" t="s">
        <v>66</v>
      </c>
      <c r="E10846" s="190"/>
      <c r="F10846" s="190" t="s">
        <v>669</v>
      </c>
      <c r="G10846" s="190" t="s">
        <v>67</v>
      </c>
      <c r="H10846" s="190" t="s">
        <v>670</v>
      </c>
      <c r="I10846" s="482" t="s">
        <v>671</v>
      </c>
    </row>
    <row r="10847" spans="3:9" ht="15" customHeight="1">
      <c r="C10847" s="193" t="s">
        <v>69</v>
      </c>
      <c r="D10847" s="194" t="s">
        <v>672</v>
      </c>
      <c r="E10847" s="194"/>
      <c r="F10847" s="717"/>
      <c r="G10847" s="717"/>
      <c r="H10847" s="717"/>
      <c r="I10847" s="591"/>
    </row>
    <row r="10848" spans="3:9" ht="15" customHeight="1">
      <c r="C10848" s="199">
        <v>1</v>
      </c>
      <c r="D10848" s="195" t="s">
        <v>8</v>
      </c>
      <c r="E10848" s="195"/>
      <c r="F10848" s="200" t="s">
        <v>10</v>
      </c>
      <c r="G10848" s="326">
        <v>0.25</v>
      </c>
      <c r="H10848" s="62">
        <v>176000</v>
      </c>
      <c r="I10848" s="203">
        <f t="shared" ref="I10848:I10851" si="325">G10848*H10848</f>
        <v>44000</v>
      </c>
    </row>
    <row r="10849" spans="3:9" ht="15" customHeight="1">
      <c r="C10849" s="199">
        <v>2</v>
      </c>
      <c r="D10849" s="195" t="s">
        <v>159</v>
      </c>
      <c r="E10849" s="195"/>
      <c r="F10849" s="200" t="s">
        <v>10</v>
      </c>
      <c r="G10849" s="326">
        <v>7.4999999999999997E-2</v>
      </c>
      <c r="H10849" s="62">
        <v>186000</v>
      </c>
      <c r="I10849" s="203">
        <f t="shared" si="325"/>
        <v>13950</v>
      </c>
    </row>
    <row r="10850" spans="3:9" ht="15" customHeight="1">
      <c r="C10850" s="199">
        <v>3</v>
      </c>
      <c r="D10850" s="195" t="s">
        <v>119</v>
      </c>
      <c r="E10850" s="195"/>
      <c r="F10850" s="200" t="s">
        <v>10</v>
      </c>
      <c r="G10850" s="326">
        <v>8.0000000000000002E-3</v>
      </c>
      <c r="H10850" s="62">
        <v>196000</v>
      </c>
      <c r="I10850" s="203">
        <f t="shared" si="325"/>
        <v>1568</v>
      </c>
    </row>
    <row r="10851" spans="3:9" ht="15" customHeight="1">
      <c r="C10851" s="199">
        <v>4</v>
      </c>
      <c r="D10851" s="195" t="s">
        <v>31</v>
      </c>
      <c r="E10851" s="195"/>
      <c r="F10851" s="200" t="s">
        <v>10</v>
      </c>
      <c r="G10851" s="326">
        <v>3.0000000000000001E-3</v>
      </c>
      <c r="H10851" s="62">
        <v>206000</v>
      </c>
      <c r="I10851" s="203">
        <f t="shared" si="325"/>
        <v>618</v>
      </c>
    </row>
    <row r="10852" spans="3:9" ht="15" customHeight="1">
      <c r="C10852" s="204" t="s">
        <v>708</v>
      </c>
      <c r="D10852" s="215"/>
      <c r="E10852" s="215"/>
      <c r="F10852" s="216"/>
      <c r="G10852" s="653"/>
      <c r="H10852" s="654"/>
      <c r="I10852" s="208">
        <f>SUM(I10848:I10851)</f>
        <v>60136</v>
      </c>
    </row>
    <row r="10853" spans="3:9" ht="15" customHeight="1">
      <c r="C10853" s="193" t="s">
        <v>72</v>
      </c>
      <c r="D10853" s="194" t="s">
        <v>73</v>
      </c>
      <c r="E10853" s="194"/>
      <c r="F10853" s="196"/>
      <c r="G10853" s="196"/>
      <c r="H10853" s="196"/>
      <c r="I10853" s="464"/>
    </row>
    <row r="10854" spans="3:9" ht="15" customHeight="1">
      <c r="C10854" s="700" t="s">
        <v>674</v>
      </c>
      <c r="D10854" s="213" t="s">
        <v>2543</v>
      </c>
      <c r="E10854" s="213"/>
      <c r="F10854" s="416" t="s">
        <v>79</v>
      </c>
      <c r="G10854" s="201">
        <v>0.4</v>
      </c>
      <c r="H10854" s="202">
        <v>1</v>
      </c>
      <c r="I10854" s="203">
        <f t="shared" ref="I10854:I10855" si="326">G10854*H10854</f>
        <v>0.4</v>
      </c>
    </row>
    <row r="10855" spans="3:9" ht="15" customHeight="1">
      <c r="C10855" s="700" t="s">
        <v>676</v>
      </c>
      <c r="D10855" s="213" t="s">
        <v>823</v>
      </c>
      <c r="E10855" s="213"/>
      <c r="F10855" s="416" t="s">
        <v>120</v>
      </c>
      <c r="G10855" s="201">
        <v>0.05</v>
      </c>
      <c r="H10855" s="202">
        <v>1</v>
      </c>
      <c r="I10855" s="203">
        <f t="shared" si="326"/>
        <v>0.05</v>
      </c>
    </row>
    <row r="10856" spans="3:9" ht="15" customHeight="1">
      <c r="C10856" s="204" t="s">
        <v>85</v>
      </c>
      <c r="D10856" s="215"/>
      <c r="E10856" s="215"/>
      <c r="F10856" s="216"/>
      <c r="G10856" s="216"/>
      <c r="H10856" s="466"/>
      <c r="I10856" s="208">
        <f>SUM(I10854:I10855)</f>
        <v>0.45</v>
      </c>
    </row>
    <row r="10857" spans="3:9" ht="15" customHeight="1">
      <c r="C10857" s="193" t="s">
        <v>86</v>
      </c>
      <c r="D10857" s="194" t="s">
        <v>87</v>
      </c>
      <c r="E10857" s="194"/>
      <c r="F10857" s="196"/>
      <c r="G10857" s="196"/>
      <c r="H10857" s="196"/>
      <c r="I10857" s="464"/>
    </row>
    <row r="10858" spans="3:9" ht="15" customHeight="1">
      <c r="C10858" s="204" t="s">
        <v>88</v>
      </c>
      <c r="D10858" s="215"/>
      <c r="E10858" s="215"/>
      <c r="F10858" s="216"/>
      <c r="G10858" s="216"/>
      <c r="H10858" s="466"/>
      <c r="I10858" s="467">
        <v>0</v>
      </c>
    </row>
    <row r="10859" spans="3:9" ht="15" customHeight="1">
      <c r="C10859" s="220" t="s">
        <v>89</v>
      </c>
      <c r="D10859" s="221" t="s">
        <v>90</v>
      </c>
      <c r="E10859" s="682"/>
      <c r="F10859" s="222"/>
      <c r="G10859" s="222"/>
      <c r="H10859" s="776"/>
      <c r="I10859" s="777">
        <f>I10858+I10856+I10852</f>
        <v>60136.45</v>
      </c>
    </row>
    <row r="10860" spans="3:9" ht="15" customHeight="1">
      <c r="C10860" s="227" t="s">
        <v>91</v>
      </c>
      <c r="D10860" s="228" t="s">
        <v>977</v>
      </c>
      <c r="E10860" s="684"/>
      <c r="F10860" s="229"/>
      <c r="G10860" s="313"/>
      <c r="H10860" s="226">
        <f>$M$3</f>
        <v>0.1</v>
      </c>
      <c r="I10860" s="224">
        <f>I10859*H10860</f>
        <v>6013.6450000000004</v>
      </c>
    </row>
    <row r="10861" spans="3:9" ht="15" customHeight="1">
      <c r="C10861" s="316" t="s">
        <v>93</v>
      </c>
      <c r="D10861" s="317" t="s">
        <v>94</v>
      </c>
      <c r="E10861" s="323"/>
      <c r="F10861" s="244"/>
      <c r="G10861" s="244"/>
      <c r="H10861" s="399"/>
      <c r="I10861" s="303">
        <f>SUM(I10859:I10860)</f>
        <v>66150.095000000001</v>
      </c>
    </row>
    <row r="10862" spans="3:9" ht="15" customHeight="1">
      <c r="C10862" s="942"/>
      <c r="D10862" s="581"/>
      <c r="E10862" s="581"/>
      <c r="F10862" s="581"/>
      <c r="G10862" s="581"/>
      <c r="H10862" s="581"/>
      <c r="I10862" s="582"/>
    </row>
    <row r="10863" spans="3:9" ht="15" customHeight="1">
      <c r="C10863" s="1086" t="s">
        <v>2544</v>
      </c>
      <c r="D10863" s="1320" t="s">
        <v>363</v>
      </c>
      <c r="E10863" s="1321"/>
      <c r="F10863" s="1321"/>
      <c r="G10863" s="1321"/>
      <c r="H10863" s="1322"/>
      <c r="I10863" s="188">
        <f>ROUNDDOWN(I10881,-2)</f>
        <v>31100</v>
      </c>
    </row>
    <row r="10864" spans="3:9" ht="15" customHeight="1">
      <c r="C10864" s="189" t="s">
        <v>65</v>
      </c>
      <c r="D10864" s="190" t="s">
        <v>66</v>
      </c>
      <c r="E10864" s="190"/>
      <c r="F10864" s="190" t="s">
        <v>669</v>
      </c>
      <c r="G10864" s="190" t="s">
        <v>67</v>
      </c>
      <c r="H10864" s="190" t="s">
        <v>670</v>
      </c>
      <c r="I10864" s="482" t="s">
        <v>671</v>
      </c>
    </row>
    <row r="10865" spans="3:9" ht="15" customHeight="1">
      <c r="C10865" s="193" t="s">
        <v>69</v>
      </c>
      <c r="D10865" s="194" t="s">
        <v>672</v>
      </c>
      <c r="E10865" s="194"/>
      <c r="F10865" s="717"/>
      <c r="G10865" s="717"/>
      <c r="H10865" s="717"/>
      <c r="I10865" s="591"/>
    </row>
    <row r="10866" spans="3:9" ht="15" customHeight="1">
      <c r="C10866" s="199">
        <v>1</v>
      </c>
      <c r="D10866" s="195" t="s">
        <v>8</v>
      </c>
      <c r="E10866" s="195"/>
      <c r="F10866" s="200" t="s">
        <v>10</v>
      </c>
      <c r="G10866" s="326">
        <v>0.1</v>
      </c>
      <c r="H10866" s="62">
        <v>176000</v>
      </c>
      <c r="I10866" s="203">
        <f t="shared" ref="I10866:I10869" si="327">G10866*H10866</f>
        <v>17600</v>
      </c>
    </row>
    <row r="10867" spans="3:9" ht="15" customHeight="1">
      <c r="C10867" s="199">
        <v>2</v>
      </c>
      <c r="D10867" s="195" t="s">
        <v>159</v>
      </c>
      <c r="E10867" s="195"/>
      <c r="F10867" s="200" t="s">
        <v>10</v>
      </c>
      <c r="G10867" s="326">
        <v>0.05</v>
      </c>
      <c r="H10867" s="62">
        <v>186000</v>
      </c>
      <c r="I10867" s="203">
        <f t="shared" si="327"/>
        <v>9300</v>
      </c>
    </row>
    <row r="10868" spans="3:9" ht="15" customHeight="1">
      <c r="C10868" s="199">
        <v>3</v>
      </c>
      <c r="D10868" s="195" t="s">
        <v>119</v>
      </c>
      <c r="E10868" s="195"/>
      <c r="F10868" s="200" t="s">
        <v>10</v>
      </c>
      <c r="G10868" s="326">
        <v>5.0000000000000001E-3</v>
      </c>
      <c r="H10868" s="62">
        <v>196000</v>
      </c>
      <c r="I10868" s="203">
        <f t="shared" si="327"/>
        <v>980</v>
      </c>
    </row>
    <row r="10869" spans="3:9" ht="15" customHeight="1">
      <c r="C10869" s="199">
        <v>4</v>
      </c>
      <c r="D10869" s="195" t="s">
        <v>31</v>
      </c>
      <c r="E10869" s="195"/>
      <c r="F10869" s="200" t="s">
        <v>10</v>
      </c>
      <c r="G10869" s="326">
        <v>2E-3</v>
      </c>
      <c r="H10869" s="62">
        <v>206000</v>
      </c>
      <c r="I10869" s="203">
        <f t="shared" si="327"/>
        <v>412</v>
      </c>
    </row>
    <row r="10870" spans="3:9" ht="15" customHeight="1">
      <c r="C10870" s="204" t="s">
        <v>708</v>
      </c>
      <c r="D10870" s="215"/>
      <c r="E10870" s="215"/>
      <c r="F10870" s="216"/>
      <c r="G10870" s="653"/>
      <c r="H10870" s="654"/>
      <c r="I10870" s="208">
        <f>SUM(I10866:I10869)</f>
        <v>28292</v>
      </c>
    </row>
    <row r="10871" spans="3:9" ht="15" customHeight="1">
      <c r="C10871" s="193" t="s">
        <v>72</v>
      </c>
      <c r="D10871" s="194" t="s">
        <v>73</v>
      </c>
      <c r="E10871" s="194"/>
      <c r="F10871" s="196"/>
      <c r="G10871" s="196"/>
      <c r="H10871" s="196"/>
      <c r="I10871" s="464"/>
    </row>
    <row r="10872" spans="3:9" ht="15" customHeight="1">
      <c r="C10872" s="700" t="s">
        <v>674</v>
      </c>
      <c r="D10872" s="213" t="s">
        <v>2545</v>
      </c>
      <c r="E10872" s="213"/>
      <c r="F10872" s="416" t="s">
        <v>115</v>
      </c>
      <c r="G10872" s="326">
        <v>1.5</v>
      </c>
      <c r="H10872" s="202">
        <v>1</v>
      </c>
      <c r="I10872" s="203">
        <f t="shared" ref="I10872:I10875" si="328">G10872*H10872</f>
        <v>1.5</v>
      </c>
    </row>
    <row r="10873" spans="3:9" ht="15" customHeight="1">
      <c r="C10873" s="700" t="s">
        <v>676</v>
      </c>
      <c r="D10873" s="213" t="s">
        <v>2546</v>
      </c>
      <c r="E10873" s="213"/>
      <c r="F10873" s="416" t="s">
        <v>79</v>
      </c>
      <c r="G10873" s="326">
        <v>1.4E-2</v>
      </c>
      <c r="H10873" s="202">
        <v>1</v>
      </c>
      <c r="I10873" s="203">
        <f t="shared" si="328"/>
        <v>1.4E-2</v>
      </c>
    </row>
    <row r="10874" spans="3:9" ht="15" customHeight="1">
      <c r="C10874" s="700" t="s">
        <v>679</v>
      </c>
      <c r="D10874" s="213" t="s">
        <v>728</v>
      </c>
      <c r="E10874" s="213"/>
      <c r="F10874" s="416" t="s">
        <v>120</v>
      </c>
      <c r="G10874" s="326">
        <v>1.2E-2</v>
      </c>
      <c r="H10874" s="202">
        <v>1</v>
      </c>
      <c r="I10874" s="203">
        <f t="shared" si="328"/>
        <v>1.2E-2</v>
      </c>
    </row>
    <row r="10875" spans="3:9" ht="15" customHeight="1">
      <c r="C10875" s="700" t="s">
        <v>680</v>
      </c>
      <c r="D10875" s="213" t="s">
        <v>2547</v>
      </c>
      <c r="E10875" s="213"/>
      <c r="F10875" s="416" t="s">
        <v>79</v>
      </c>
      <c r="G10875" s="326">
        <v>3.0000000000000001E-3</v>
      </c>
      <c r="H10875" s="202">
        <v>1</v>
      </c>
      <c r="I10875" s="203">
        <f t="shared" si="328"/>
        <v>3.0000000000000001E-3</v>
      </c>
    </row>
    <row r="10876" spans="3:9" ht="15" customHeight="1">
      <c r="C10876" s="204" t="s">
        <v>85</v>
      </c>
      <c r="D10876" s="215"/>
      <c r="E10876" s="215"/>
      <c r="F10876" s="216"/>
      <c r="G10876" s="216"/>
      <c r="H10876" s="466"/>
      <c r="I10876" s="208">
        <f>SUM(I10872:I10875)</f>
        <v>1.5289999999999999</v>
      </c>
    </row>
    <row r="10877" spans="3:9" ht="15" customHeight="1">
      <c r="C10877" s="193" t="s">
        <v>86</v>
      </c>
      <c r="D10877" s="194" t="s">
        <v>87</v>
      </c>
      <c r="E10877" s="194"/>
      <c r="F10877" s="196"/>
      <c r="G10877" s="196"/>
      <c r="H10877" s="196"/>
      <c r="I10877" s="464"/>
    </row>
    <row r="10878" spans="3:9" ht="15" customHeight="1">
      <c r="C10878" s="204" t="s">
        <v>88</v>
      </c>
      <c r="D10878" s="215"/>
      <c r="E10878" s="215"/>
      <c r="F10878" s="216"/>
      <c r="G10878" s="216"/>
      <c r="H10878" s="466"/>
      <c r="I10878" s="467">
        <v>0</v>
      </c>
    </row>
    <row r="10879" spans="3:9" ht="15" customHeight="1">
      <c r="C10879" s="220" t="s">
        <v>89</v>
      </c>
      <c r="D10879" s="221" t="s">
        <v>90</v>
      </c>
      <c r="E10879" s="682"/>
      <c r="F10879" s="222"/>
      <c r="G10879" s="222"/>
      <c r="H10879" s="776"/>
      <c r="I10879" s="777">
        <f>I10878+I10876+I10870</f>
        <v>28293.528999999999</v>
      </c>
    </row>
    <row r="10880" spans="3:9" ht="15" customHeight="1">
      <c r="C10880" s="227" t="s">
        <v>91</v>
      </c>
      <c r="D10880" s="228" t="s">
        <v>977</v>
      </c>
      <c r="E10880" s="684"/>
      <c r="F10880" s="229"/>
      <c r="G10880" s="313"/>
      <c r="H10880" s="226">
        <f>$M$3</f>
        <v>0.1</v>
      </c>
      <c r="I10880" s="224">
        <f>I10879*H10880</f>
        <v>2829.3528999999999</v>
      </c>
    </row>
    <row r="10881" spans="3:9" ht="15" customHeight="1">
      <c r="C10881" s="316" t="s">
        <v>93</v>
      </c>
      <c r="D10881" s="317" t="s">
        <v>94</v>
      </c>
      <c r="E10881" s="323"/>
      <c r="F10881" s="244"/>
      <c r="G10881" s="244"/>
      <c r="H10881" s="399"/>
      <c r="I10881" s="303">
        <f>SUM(I10879:I10880)</f>
        <v>31122.8819</v>
      </c>
    </row>
    <row r="10882" spans="3:9" ht="15" customHeight="1">
      <c r="C10882" s="942"/>
      <c r="D10882" s="581"/>
      <c r="E10882" s="581"/>
      <c r="F10882" s="581"/>
      <c r="G10882" s="581"/>
      <c r="H10882" s="581"/>
      <c r="I10882" s="582"/>
    </row>
    <row r="10883" spans="3:9" ht="15" customHeight="1">
      <c r="C10883" s="590" t="s">
        <v>2548</v>
      </c>
      <c r="D10883" s="1109" t="s">
        <v>2549</v>
      </c>
      <c r="E10883" s="1109"/>
      <c r="F10883" s="1109"/>
      <c r="G10883" s="1109"/>
      <c r="H10883" s="1143"/>
      <c r="I10883" s="188">
        <f>ROUNDDOWN(I10901,-2)</f>
        <v>504100</v>
      </c>
    </row>
    <row r="10884" spans="3:9" ht="15" customHeight="1">
      <c r="C10884" s="189" t="s">
        <v>65</v>
      </c>
      <c r="D10884" s="190" t="s">
        <v>66</v>
      </c>
      <c r="E10884" s="190"/>
      <c r="F10884" s="190" t="s">
        <v>669</v>
      </c>
      <c r="G10884" s="190" t="s">
        <v>67</v>
      </c>
      <c r="H10884" s="190" t="s">
        <v>670</v>
      </c>
      <c r="I10884" s="482" t="s">
        <v>671</v>
      </c>
    </row>
    <row r="10885" spans="3:9" ht="15" customHeight="1">
      <c r="C10885" s="193" t="s">
        <v>69</v>
      </c>
      <c r="D10885" s="194" t="s">
        <v>672</v>
      </c>
      <c r="E10885" s="194"/>
      <c r="F10885" s="717"/>
      <c r="G10885" s="717"/>
      <c r="H10885" s="717"/>
      <c r="I10885" s="591"/>
    </row>
    <row r="10886" spans="3:9" ht="15" customHeight="1">
      <c r="C10886" s="199">
        <v>1</v>
      </c>
      <c r="D10886" s="195" t="s">
        <v>8</v>
      </c>
      <c r="E10886" s="195"/>
      <c r="F10886" s="200" t="s">
        <v>10</v>
      </c>
      <c r="G10886" s="326">
        <v>2</v>
      </c>
      <c r="H10886" s="62">
        <v>176000</v>
      </c>
      <c r="I10886" s="203">
        <f t="shared" ref="I10886:I10889" si="329">G10886*H10886</f>
        <v>352000</v>
      </c>
    </row>
    <row r="10887" spans="3:9" ht="15" customHeight="1">
      <c r="C10887" s="199">
        <v>2</v>
      </c>
      <c r="D10887" s="195" t="s">
        <v>106</v>
      </c>
      <c r="E10887" s="195"/>
      <c r="F10887" s="200" t="s">
        <v>10</v>
      </c>
      <c r="G10887" s="326">
        <v>0.5</v>
      </c>
      <c r="H10887" s="62">
        <v>186000</v>
      </c>
      <c r="I10887" s="203">
        <f t="shared" si="329"/>
        <v>93000</v>
      </c>
    </row>
    <row r="10888" spans="3:9" ht="15" customHeight="1">
      <c r="C10888" s="199">
        <v>3</v>
      </c>
      <c r="D10888" s="195" t="s">
        <v>119</v>
      </c>
      <c r="E10888" s="195"/>
      <c r="F10888" s="200" t="s">
        <v>10</v>
      </c>
      <c r="G10888" s="326">
        <v>0.05</v>
      </c>
      <c r="H10888" s="62">
        <v>196000</v>
      </c>
      <c r="I10888" s="203">
        <f t="shared" si="329"/>
        <v>9800</v>
      </c>
    </row>
    <row r="10889" spans="3:9" ht="15" customHeight="1">
      <c r="C10889" s="199">
        <v>4</v>
      </c>
      <c r="D10889" s="195" t="s">
        <v>31</v>
      </c>
      <c r="E10889" s="195"/>
      <c r="F10889" s="200" t="s">
        <v>10</v>
      </c>
      <c r="G10889" s="326">
        <v>1.7000000000000001E-2</v>
      </c>
      <c r="H10889" s="62">
        <v>206000</v>
      </c>
      <c r="I10889" s="203">
        <f t="shared" si="329"/>
        <v>3502.0000000000005</v>
      </c>
    </row>
    <row r="10890" spans="3:9" ht="15" customHeight="1">
      <c r="C10890" s="204" t="s">
        <v>708</v>
      </c>
      <c r="D10890" s="215"/>
      <c r="E10890" s="215"/>
      <c r="F10890" s="216"/>
      <c r="G10890" s="653"/>
      <c r="H10890" s="654"/>
      <c r="I10890" s="208">
        <f>SUM(I10886:I10889)</f>
        <v>458302</v>
      </c>
    </row>
    <row r="10891" spans="3:9" ht="15" customHeight="1">
      <c r="C10891" s="193" t="s">
        <v>72</v>
      </c>
      <c r="D10891" s="194" t="s">
        <v>73</v>
      </c>
      <c r="E10891" s="194"/>
      <c r="F10891" s="196"/>
      <c r="G10891" s="196"/>
      <c r="H10891" s="196"/>
      <c r="I10891" s="464"/>
    </row>
    <row r="10892" spans="3:9" ht="15" customHeight="1">
      <c r="C10892" s="700" t="s">
        <v>674</v>
      </c>
      <c r="D10892" s="213" t="s">
        <v>2440</v>
      </c>
      <c r="E10892" s="213"/>
      <c r="F10892" s="416" t="s">
        <v>193</v>
      </c>
      <c r="G10892" s="326">
        <v>1.1000000000000001</v>
      </c>
      <c r="H10892" s="202">
        <v>1</v>
      </c>
      <c r="I10892" s="203">
        <f>G10892*H10892</f>
        <v>1.1000000000000001</v>
      </c>
    </row>
    <row r="10893" spans="3:9" ht="15" customHeight="1">
      <c r="C10893" s="700" t="s">
        <v>676</v>
      </c>
      <c r="D10893" s="213" t="s">
        <v>2550</v>
      </c>
      <c r="E10893" s="213"/>
      <c r="F10893" s="416" t="s">
        <v>120</v>
      </c>
      <c r="G10893" s="326">
        <v>9.6669999999999998</v>
      </c>
      <c r="H10893" s="202">
        <v>1</v>
      </c>
      <c r="I10893" s="203">
        <f t="shared" ref="I10893:I10895" si="330">G10893*H10893</f>
        <v>9.6669999999999998</v>
      </c>
    </row>
    <row r="10894" spans="3:9" ht="15" customHeight="1">
      <c r="C10894" s="700" t="s">
        <v>679</v>
      </c>
      <c r="D10894" s="213" t="s">
        <v>1605</v>
      </c>
      <c r="E10894" s="213"/>
      <c r="F10894" s="416" t="s">
        <v>193</v>
      </c>
      <c r="G10894" s="326">
        <v>8</v>
      </c>
      <c r="H10894" s="202">
        <v>1</v>
      </c>
      <c r="I10894" s="203">
        <f t="shared" si="330"/>
        <v>8</v>
      </c>
    </row>
    <row r="10895" spans="3:9" ht="15" customHeight="1">
      <c r="C10895" s="700" t="s">
        <v>680</v>
      </c>
      <c r="D10895" s="213" t="s">
        <v>2551</v>
      </c>
      <c r="E10895" s="213"/>
      <c r="F10895" s="416" t="s">
        <v>120</v>
      </c>
      <c r="G10895" s="326">
        <v>0.38</v>
      </c>
      <c r="H10895" s="202">
        <v>1</v>
      </c>
      <c r="I10895" s="203">
        <f t="shared" si="330"/>
        <v>0.38</v>
      </c>
    </row>
    <row r="10896" spans="3:9" ht="15" customHeight="1">
      <c r="C10896" s="204" t="s">
        <v>85</v>
      </c>
      <c r="D10896" s="215"/>
      <c r="E10896" s="215"/>
      <c r="F10896" s="216"/>
      <c r="G10896" s="216"/>
      <c r="H10896" s="466"/>
      <c r="I10896" s="208">
        <f>SUM(I10892:I10895)</f>
        <v>19.146999999999998</v>
      </c>
    </row>
    <row r="10897" spans="3:9" ht="15" customHeight="1">
      <c r="C10897" s="193" t="s">
        <v>2552</v>
      </c>
      <c r="D10897" s="194" t="s">
        <v>87</v>
      </c>
      <c r="E10897" s="194"/>
      <c r="F10897" s="196"/>
      <c r="G10897" s="196"/>
      <c r="H10897" s="196"/>
      <c r="I10897" s="464"/>
    </row>
    <row r="10898" spans="3:9" ht="15" customHeight="1">
      <c r="C10898" s="204" t="s">
        <v>88</v>
      </c>
      <c r="D10898" s="215"/>
      <c r="E10898" s="215"/>
      <c r="F10898" s="216"/>
      <c r="G10898" s="216"/>
      <c r="H10898" s="466"/>
      <c r="I10898" s="467">
        <v>0</v>
      </c>
    </row>
    <row r="10899" spans="3:9" ht="15" customHeight="1">
      <c r="C10899" s="220" t="s">
        <v>89</v>
      </c>
      <c r="D10899" s="221" t="s">
        <v>90</v>
      </c>
      <c r="E10899" s="682"/>
      <c r="F10899" s="222"/>
      <c r="G10899" s="222"/>
      <c r="H10899" s="776"/>
      <c r="I10899" s="777">
        <f>I10898+I10896+I10890</f>
        <v>458321.147</v>
      </c>
    </row>
    <row r="10900" spans="3:9" ht="15" customHeight="1">
      <c r="C10900" s="227" t="s">
        <v>91</v>
      </c>
      <c r="D10900" s="228" t="s">
        <v>977</v>
      </c>
      <c r="E10900" s="684"/>
      <c r="F10900" s="229"/>
      <c r="G10900" s="313"/>
      <c r="H10900" s="226">
        <f>$M$3</f>
        <v>0.1</v>
      </c>
      <c r="I10900" s="224">
        <f>I10899*H10900</f>
        <v>45832.114700000006</v>
      </c>
    </row>
    <row r="10901" spans="3:9" ht="15" customHeight="1">
      <c r="C10901" s="316" t="s">
        <v>93</v>
      </c>
      <c r="D10901" s="317" t="s">
        <v>94</v>
      </c>
      <c r="E10901" s="323"/>
      <c r="F10901" s="244"/>
      <c r="G10901" s="244"/>
      <c r="H10901" s="399"/>
      <c r="I10901" s="303">
        <f>SUM(I10899:I10900)</f>
        <v>504153.26170000003</v>
      </c>
    </row>
    <row r="10902" spans="3:9" ht="15" customHeight="1">
      <c r="C10902" s="942"/>
      <c r="D10902" s="581"/>
      <c r="E10902" s="581"/>
      <c r="F10902" s="581"/>
      <c r="G10902" s="581"/>
      <c r="H10902" s="581"/>
      <c r="I10902" s="582"/>
    </row>
    <row r="10903" spans="3:9" ht="15" customHeight="1">
      <c r="C10903" s="1158" t="s">
        <v>2553</v>
      </c>
      <c r="D10903" s="1143" t="s">
        <v>2554</v>
      </c>
      <c r="E10903" s="1109"/>
      <c r="F10903" s="1108"/>
      <c r="G10903" s="1109"/>
      <c r="H10903" s="1143"/>
      <c r="I10903" s="188">
        <f>ROUNDDOWN(I10922,-2)</f>
        <v>504100</v>
      </c>
    </row>
    <row r="10904" spans="3:9" ht="15" customHeight="1">
      <c r="C10904" s="189" t="s">
        <v>65</v>
      </c>
      <c r="D10904" s="190" t="s">
        <v>66</v>
      </c>
      <c r="E10904" s="190"/>
      <c r="F10904" s="190" t="s">
        <v>669</v>
      </c>
      <c r="G10904" s="190" t="s">
        <v>67</v>
      </c>
      <c r="H10904" s="190" t="s">
        <v>670</v>
      </c>
      <c r="I10904" s="482" t="s">
        <v>671</v>
      </c>
    </row>
    <row r="10905" spans="3:9" ht="15" customHeight="1">
      <c r="C10905" s="193" t="s">
        <v>69</v>
      </c>
      <c r="D10905" s="194" t="s">
        <v>672</v>
      </c>
      <c r="E10905" s="194"/>
      <c r="F10905" s="717"/>
      <c r="G10905" s="717"/>
      <c r="H10905" s="717"/>
      <c r="I10905" s="591"/>
    </row>
    <row r="10906" spans="3:9" ht="15" customHeight="1">
      <c r="C10906" s="199">
        <v>1</v>
      </c>
      <c r="D10906" s="195" t="s">
        <v>8</v>
      </c>
      <c r="E10906" s="195"/>
      <c r="F10906" s="200" t="s">
        <v>10</v>
      </c>
      <c r="G10906" s="326">
        <v>2</v>
      </c>
      <c r="H10906" s="62">
        <v>176000</v>
      </c>
      <c r="I10906" s="203">
        <f t="shared" ref="I10906:I10909" si="331">G10906*H10906</f>
        <v>352000</v>
      </c>
    </row>
    <row r="10907" spans="3:9" ht="15" customHeight="1">
      <c r="C10907" s="199">
        <v>2</v>
      </c>
      <c r="D10907" s="195" t="s">
        <v>106</v>
      </c>
      <c r="E10907" s="195"/>
      <c r="F10907" s="200" t="s">
        <v>10</v>
      </c>
      <c r="G10907" s="326">
        <v>0.5</v>
      </c>
      <c r="H10907" s="62">
        <v>186000</v>
      </c>
      <c r="I10907" s="203">
        <f t="shared" si="331"/>
        <v>93000</v>
      </c>
    </row>
    <row r="10908" spans="3:9" ht="15" customHeight="1">
      <c r="C10908" s="199">
        <v>3</v>
      </c>
      <c r="D10908" s="195" t="s">
        <v>119</v>
      </c>
      <c r="E10908" s="195"/>
      <c r="F10908" s="200" t="s">
        <v>10</v>
      </c>
      <c r="G10908" s="326">
        <v>0.05</v>
      </c>
      <c r="H10908" s="62">
        <v>196000</v>
      </c>
      <c r="I10908" s="203">
        <f t="shared" si="331"/>
        <v>9800</v>
      </c>
    </row>
    <row r="10909" spans="3:9" ht="15" customHeight="1">
      <c r="C10909" s="199">
        <v>4</v>
      </c>
      <c r="D10909" s="195" t="s">
        <v>31</v>
      </c>
      <c r="E10909" s="195"/>
      <c r="F10909" s="200" t="s">
        <v>10</v>
      </c>
      <c r="G10909" s="326">
        <v>1.7000000000000001E-2</v>
      </c>
      <c r="H10909" s="62">
        <v>206000</v>
      </c>
      <c r="I10909" s="203">
        <f t="shared" si="331"/>
        <v>3502.0000000000005</v>
      </c>
    </row>
    <row r="10910" spans="3:9" ht="15" customHeight="1">
      <c r="C10910" s="204" t="s">
        <v>708</v>
      </c>
      <c r="D10910" s="215"/>
      <c r="E10910" s="215"/>
      <c r="F10910" s="216"/>
      <c r="G10910" s="653"/>
      <c r="H10910" s="654"/>
      <c r="I10910" s="208">
        <f>SUM(I10906:I10909)</f>
        <v>458302</v>
      </c>
    </row>
    <row r="10911" spans="3:9" ht="15" customHeight="1">
      <c r="C10911" s="193" t="s">
        <v>72</v>
      </c>
      <c r="D10911" s="194" t="s">
        <v>73</v>
      </c>
      <c r="E10911" s="194"/>
      <c r="F10911" s="196"/>
      <c r="G10911" s="196"/>
      <c r="H10911" s="196"/>
      <c r="I10911" s="464"/>
    </row>
    <row r="10912" spans="3:9" ht="15" customHeight="1">
      <c r="C10912" s="700" t="s">
        <v>674</v>
      </c>
      <c r="D10912" s="213" t="s">
        <v>2440</v>
      </c>
      <c r="E10912" s="213"/>
      <c r="F10912" s="416" t="s">
        <v>193</v>
      </c>
      <c r="G10912" s="326">
        <v>1.1000000000000001</v>
      </c>
      <c r="H10912" s="202">
        <v>1</v>
      </c>
      <c r="I10912" s="203">
        <f t="shared" ref="I10912:I10916" si="332">G10912*H10912</f>
        <v>1.1000000000000001</v>
      </c>
    </row>
    <row r="10913" spans="3:9" ht="15" customHeight="1">
      <c r="C10913" s="700" t="s">
        <v>676</v>
      </c>
      <c r="D10913" s="213" t="s">
        <v>1387</v>
      </c>
      <c r="E10913" s="213"/>
      <c r="F10913" s="416" t="s">
        <v>120</v>
      </c>
      <c r="G10913" s="326">
        <v>12.44</v>
      </c>
      <c r="H10913" s="202">
        <v>1</v>
      </c>
      <c r="I10913" s="203">
        <f t="shared" si="332"/>
        <v>12.44</v>
      </c>
    </row>
    <row r="10914" spans="3:9" ht="15" customHeight="1">
      <c r="C10914" s="700" t="s">
        <v>679</v>
      </c>
      <c r="D10914" s="213" t="s">
        <v>1405</v>
      </c>
      <c r="E10914" s="213"/>
      <c r="F10914" s="416" t="s">
        <v>79</v>
      </c>
      <c r="G10914" s="326">
        <v>2.5000000000000001E-2</v>
      </c>
      <c r="H10914" s="202">
        <v>1</v>
      </c>
      <c r="I10914" s="203">
        <f t="shared" si="332"/>
        <v>2.5000000000000001E-2</v>
      </c>
    </row>
    <row r="10915" spans="3:9" ht="15" customHeight="1">
      <c r="C10915" s="700" t="s">
        <v>680</v>
      </c>
      <c r="D10915" s="213" t="s">
        <v>267</v>
      </c>
      <c r="E10915" s="213"/>
      <c r="F10915" s="416" t="s">
        <v>120</v>
      </c>
      <c r="G10915" s="326">
        <v>0.65</v>
      </c>
      <c r="H10915" s="202">
        <v>1</v>
      </c>
      <c r="I10915" s="203">
        <f t="shared" si="332"/>
        <v>0.65</v>
      </c>
    </row>
    <row r="10916" spans="3:9" ht="15" customHeight="1">
      <c r="C10916" s="700" t="s">
        <v>681</v>
      </c>
      <c r="D10916" s="213" t="s">
        <v>1166</v>
      </c>
      <c r="E10916" s="213"/>
      <c r="F10916" s="416" t="s">
        <v>193</v>
      </c>
      <c r="G10916" s="326">
        <v>4</v>
      </c>
      <c r="H10916" s="202">
        <v>1</v>
      </c>
      <c r="I10916" s="203">
        <f t="shared" si="332"/>
        <v>4</v>
      </c>
    </row>
    <row r="10917" spans="3:9" ht="15" customHeight="1">
      <c r="C10917" s="1163" t="s">
        <v>85</v>
      </c>
      <c r="D10917" s="1164"/>
      <c r="E10917" s="1164"/>
      <c r="F10917" s="216"/>
      <c r="G10917" s="216"/>
      <c r="H10917" s="466"/>
      <c r="I10917" s="208">
        <f>SUM(I10912:I10916)</f>
        <v>18.215</v>
      </c>
    </row>
    <row r="10918" spans="3:9" ht="15" customHeight="1">
      <c r="C10918" s="400" t="s">
        <v>2552</v>
      </c>
      <c r="D10918" s="355" t="s">
        <v>87</v>
      </c>
      <c r="E10918" s="492"/>
      <c r="F10918" s="397"/>
      <c r="G10918" s="196"/>
      <c r="H10918" s="196"/>
      <c r="I10918" s="464"/>
    </row>
    <row r="10919" spans="3:9" ht="15" customHeight="1">
      <c r="C10919" s="419" t="s">
        <v>88</v>
      </c>
      <c r="D10919" s="664"/>
      <c r="E10919" s="664"/>
      <c r="F10919" s="216"/>
      <c r="G10919" s="216"/>
      <c r="H10919" s="466"/>
      <c r="I10919" s="467">
        <v>0</v>
      </c>
    </row>
    <row r="10920" spans="3:9" ht="15" customHeight="1">
      <c r="C10920" s="220" t="s">
        <v>89</v>
      </c>
      <c r="D10920" s="221" t="s">
        <v>90</v>
      </c>
      <c r="E10920" s="682"/>
      <c r="F10920" s="222"/>
      <c r="G10920" s="222"/>
      <c r="H10920" s="776"/>
      <c r="I10920" s="777">
        <f>I10919+I10917+I10910</f>
        <v>458320.21500000003</v>
      </c>
    </row>
    <row r="10921" spans="3:9" ht="15" customHeight="1">
      <c r="C10921" s="227" t="s">
        <v>91</v>
      </c>
      <c r="D10921" s="228" t="s">
        <v>977</v>
      </c>
      <c r="E10921" s="684"/>
      <c r="F10921" s="229"/>
      <c r="G10921" s="313"/>
      <c r="H10921" s="226">
        <f>$M$3</f>
        <v>0.1</v>
      </c>
      <c r="I10921" s="224">
        <f>I10920*H10921</f>
        <v>45832.021500000003</v>
      </c>
    </row>
    <row r="10922" spans="3:9" ht="15" customHeight="1">
      <c r="C10922" s="316" t="s">
        <v>93</v>
      </c>
      <c r="D10922" s="317" t="s">
        <v>94</v>
      </c>
      <c r="E10922" s="323"/>
      <c r="F10922" s="244"/>
      <c r="G10922" s="244"/>
      <c r="H10922" s="399"/>
      <c r="I10922" s="303">
        <f>SUM(I10920:I10921)</f>
        <v>504152.2365</v>
      </c>
    </row>
    <row r="10923" spans="3:9" ht="15" customHeight="1">
      <c r="C10923" s="942"/>
      <c r="D10923" s="581"/>
      <c r="E10923" s="581"/>
      <c r="F10923" s="581"/>
      <c r="G10923" s="581"/>
      <c r="H10923" s="581"/>
      <c r="I10923" s="582"/>
    </row>
    <row r="10924" spans="3:9" ht="15" customHeight="1">
      <c r="C10924" s="553" t="s">
        <v>2555</v>
      </c>
      <c r="D10924" s="580" t="s">
        <v>2556</v>
      </c>
      <c r="E10924" s="580"/>
      <c r="F10924" s="581"/>
      <c r="G10924" s="581"/>
      <c r="H10924" s="581"/>
      <c r="I10924" s="582"/>
    </row>
    <row r="10925" spans="3:9" ht="15" customHeight="1">
      <c r="C10925" s="1089" t="s">
        <v>2557</v>
      </c>
      <c r="D10925" s="1317" t="s">
        <v>2558</v>
      </c>
      <c r="E10925" s="1318"/>
      <c r="F10925" s="1318"/>
      <c r="G10925" s="1318"/>
      <c r="H10925" s="1318"/>
      <c r="I10925" s="188">
        <f>ROUNDDOWN(I10942,-2)</f>
        <v>53400</v>
      </c>
    </row>
    <row r="10926" spans="3:9" ht="15" customHeight="1">
      <c r="C10926" s="189" t="s">
        <v>65</v>
      </c>
      <c r="D10926" s="190" t="s">
        <v>66</v>
      </c>
      <c r="E10926" s="190"/>
      <c r="F10926" s="190" t="s">
        <v>669</v>
      </c>
      <c r="G10926" s="190" t="s">
        <v>67</v>
      </c>
      <c r="H10926" s="190" t="s">
        <v>670</v>
      </c>
      <c r="I10926" s="482" t="s">
        <v>671</v>
      </c>
    </row>
    <row r="10927" spans="3:9" ht="15" customHeight="1">
      <c r="C10927" s="193" t="s">
        <v>69</v>
      </c>
      <c r="D10927" s="194" t="s">
        <v>672</v>
      </c>
      <c r="E10927" s="194"/>
      <c r="F10927" s="717"/>
      <c r="G10927" s="717"/>
      <c r="H10927" s="717"/>
      <c r="I10927" s="591"/>
    </row>
    <row r="10928" spans="3:9" ht="15" customHeight="1">
      <c r="C10928" s="199">
        <v>1</v>
      </c>
      <c r="D10928" s="195" t="s">
        <v>8</v>
      </c>
      <c r="E10928" s="195"/>
      <c r="F10928" s="200" t="s">
        <v>10</v>
      </c>
      <c r="G10928" s="326">
        <v>0.125</v>
      </c>
      <c r="H10928" s="62">
        <v>176000</v>
      </c>
      <c r="I10928" s="203">
        <f>G10928*H10928</f>
        <v>22000</v>
      </c>
    </row>
    <row r="10929" spans="3:9" ht="15" customHeight="1">
      <c r="C10929" s="199">
        <v>2</v>
      </c>
      <c r="D10929" s="195" t="s">
        <v>160</v>
      </c>
      <c r="E10929" s="195"/>
      <c r="F10929" s="200" t="s">
        <v>10</v>
      </c>
      <c r="G10929" s="326">
        <v>0.125</v>
      </c>
      <c r="H10929" s="62">
        <v>186000</v>
      </c>
      <c r="I10929" s="203">
        <f t="shared" ref="I10929:I10931" si="333">G10929*H10929</f>
        <v>23250</v>
      </c>
    </row>
    <row r="10930" spans="3:9" ht="15" customHeight="1">
      <c r="C10930" s="199">
        <v>3</v>
      </c>
      <c r="D10930" s="195" t="s">
        <v>119</v>
      </c>
      <c r="E10930" s="195"/>
      <c r="F10930" s="200" t="s">
        <v>10</v>
      </c>
      <c r="G10930" s="326">
        <v>1.2999999999999999E-2</v>
      </c>
      <c r="H10930" s="62">
        <v>196000</v>
      </c>
      <c r="I10930" s="203">
        <f t="shared" si="333"/>
        <v>2548</v>
      </c>
    </row>
    <row r="10931" spans="3:9" ht="15" customHeight="1">
      <c r="C10931" s="199">
        <v>4</v>
      </c>
      <c r="D10931" s="195" t="s">
        <v>31</v>
      </c>
      <c r="E10931" s="195"/>
      <c r="F10931" s="200" t="s">
        <v>10</v>
      </c>
      <c r="G10931" s="326">
        <v>4.0000000000000001E-3</v>
      </c>
      <c r="H10931" s="62">
        <v>206000</v>
      </c>
      <c r="I10931" s="203">
        <f t="shared" si="333"/>
        <v>824</v>
      </c>
    </row>
    <row r="10932" spans="3:9" ht="15" customHeight="1">
      <c r="C10932" s="204" t="s">
        <v>708</v>
      </c>
      <c r="D10932" s="215"/>
      <c r="E10932" s="215"/>
      <c r="F10932" s="216"/>
      <c r="G10932" s="653"/>
      <c r="H10932" s="654"/>
      <c r="I10932" s="208">
        <f>SUM(I10928:I10931)</f>
        <v>48622</v>
      </c>
    </row>
    <row r="10933" spans="3:9" ht="15" customHeight="1">
      <c r="C10933" s="193" t="s">
        <v>72</v>
      </c>
      <c r="D10933" s="194" t="s">
        <v>73</v>
      </c>
      <c r="E10933" s="194"/>
      <c r="F10933" s="196"/>
      <c r="G10933" s="196"/>
      <c r="H10933" s="196"/>
      <c r="I10933" s="464"/>
    </row>
    <row r="10934" spans="3:9" ht="15" customHeight="1">
      <c r="C10934" s="700" t="s">
        <v>674</v>
      </c>
      <c r="D10934" s="213" t="s">
        <v>1991</v>
      </c>
      <c r="E10934" s="213"/>
      <c r="F10934" s="416" t="s">
        <v>710</v>
      </c>
      <c r="G10934" s="326">
        <v>4</v>
      </c>
      <c r="H10934" s="202">
        <v>1</v>
      </c>
      <c r="I10934" s="203">
        <f t="shared" ref="I10934:I10936" si="334">G10934*H10934</f>
        <v>4</v>
      </c>
    </row>
    <row r="10935" spans="3:9" ht="15" customHeight="1">
      <c r="C10935" s="700" t="s">
        <v>676</v>
      </c>
      <c r="D10935" s="213" t="s">
        <v>180</v>
      </c>
      <c r="E10935" s="213"/>
      <c r="F10935" s="416" t="s">
        <v>120</v>
      </c>
      <c r="G10935" s="326">
        <v>0.05</v>
      </c>
      <c r="H10935" s="202">
        <v>1</v>
      </c>
      <c r="I10935" s="203">
        <f t="shared" si="334"/>
        <v>0.05</v>
      </c>
    </row>
    <row r="10936" spans="3:9" ht="15" customHeight="1">
      <c r="C10936" s="700" t="s">
        <v>679</v>
      </c>
      <c r="D10936" s="213" t="s">
        <v>2559</v>
      </c>
      <c r="E10936" s="213"/>
      <c r="F10936" s="416" t="s">
        <v>193</v>
      </c>
      <c r="G10936" s="326">
        <v>4</v>
      </c>
      <c r="H10936" s="202">
        <v>1</v>
      </c>
      <c r="I10936" s="203">
        <f t="shared" si="334"/>
        <v>4</v>
      </c>
    </row>
    <row r="10937" spans="3:9" ht="15" customHeight="1">
      <c r="C10937" s="204" t="s">
        <v>85</v>
      </c>
      <c r="D10937" s="215"/>
      <c r="E10937" s="215"/>
      <c r="F10937" s="216"/>
      <c r="G10937" s="216"/>
      <c r="H10937" s="466"/>
      <c r="I10937" s="208">
        <f>SUM(I10934:I10936)</f>
        <v>8.0500000000000007</v>
      </c>
    </row>
    <row r="10938" spans="3:9" ht="15" customHeight="1">
      <c r="C10938" s="193" t="s">
        <v>86</v>
      </c>
      <c r="D10938" s="194" t="s">
        <v>87</v>
      </c>
      <c r="E10938" s="194"/>
      <c r="F10938" s="196"/>
      <c r="G10938" s="196"/>
      <c r="H10938" s="196"/>
      <c r="I10938" s="464"/>
    </row>
    <row r="10939" spans="3:9" ht="15" customHeight="1">
      <c r="C10939" s="204" t="s">
        <v>88</v>
      </c>
      <c r="D10939" s="215"/>
      <c r="E10939" s="215"/>
      <c r="F10939" s="216"/>
      <c r="G10939" s="216"/>
      <c r="H10939" s="466"/>
      <c r="I10939" s="467">
        <v>0</v>
      </c>
    </row>
    <row r="10940" spans="3:9" ht="15" customHeight="1">
      <c r="C10940" s="220" t="s">
        <v>89</v>
      </c>
      <c r="D10940" s="221" t="s">
        <v>90</v>
      </c>
      <c r="E10940" s="682"/>
      <c r="F10940" s="222"/>
      <c r="G10940" s="222"/>
      <c r="H10940" s="776"/>
      <c r="I10940" s="777">
        <f>I10939+I10937+I10932</f>
        <v>48630.05</v>
      </c>
    </row>
    <row r="10941" spans="3:9" ht="15" customHeight="1">
      <c r="C10941" s="227" t="s">
        <v>91</v>
      </c>
      <c r="D10941" s="228" t="s">
        <v>977</v>
      </c>
      <c r="E10941" s="684"/>
      <c r="F10941" s="229"/>
      <c r="G10941" s="313"/>
      <c r="H10941" s="226">
        <f>$M$3</f>
        <v>0.1</v>
      </c>
      <c r="I10941" s="224">
        <f>I10940*H10941</f>
        <v>4863.0050000000001</v>
      </c>
    </row>
    <row r="10942" spans="3:9" ht="15" customHeight="1">
      <c r="C10942" s="316" t="s">
        <v>93</v>
      </c>
      <c r="D10942" s="317" t="s">
        <v>94</v>
      </c>
      <c r="E10942" s="323"/>
      <c r="F10942" s="244"/>
      <c r="G10942" s="244"/>
      <c r="H10942" s="399"/>
      <c r="I10942" s="303">
        <f>SUM(I10940:I10941)</f>
        <v>53493.055</v>
      </c>
    </row>
    <row r="10943" spans="3:9" ht="15" customHeight="1">
      <c r="C10943" s="942"/>
      <c r="D10943" s="581"/>
      <c r="E10943" s="581"/>
      <c r="F10943" s="581"/>
      <c r="G10943" s="581"/>
      <c r="H10943" s="581"/>
      <c r="I10943" s="582"/>
    </row>
    <row r="10944" spans="3:9" ht="15" customHeight="1">
      <c r="C10944" s="1089" t="s">
        <v>2560</v>
      </c>
      <c r="D10944" s="1317" t="s">
        <v>2561</v>
      </c>
      <c r="E10944" s="1318"/>
      <c r="F10944" s="1318"/>
      <c r="G10944" s="1318"/>
      <c r="H10944" s="1319"/>
      <c r="I10944" s="188">
        <f>ROUNDDOWN(I10960,-2)</f>
        <v>113200</v>
      </c>
    </row>
    <row r="10945" spans="3:9" ht="15" customHeight="1">
      <c r="C10945" s="189" t="s">
        <v>65</v>
      </c>
      <c r="D10945" s="190" t="s">
        <v>66</v>
      </c>
      <c r="E10945" s="190"/>
      <c r="F10945" s="190" t="s">
        <v>669</v>
      </c>
      <c r="G10945" s="190" t="s">
        <v>67</v>
      </c>
      <c r="H10945" s="190" t="s">
        <v>670</v>
      </c>
      <c r="I10945" s="482" t="s">
        <v>671</v>
      </c>
    </row>
    <row r="10946" spans="3:9" ht="15" customHeight="1">
      <c r="C10946" s="193" t="s">
        <v>69</v>
      </c>
      <c r="D10946" s="194" t="s">
        <v>672</v>
      </c>
      <c r="E10946" s="194"/>
      <c r="F10946" s="717"/>
      <c r="G10946" s="717"/>
      <c r="H10946" s="717"/>
      <c r="I10946" s="591"/>
    </row>
    <row r="10947" spans="3:9" ht="15" customHeight="1">
      <c r="C10947" s="199">
        <v>1</v>
      </c>
      <c r="D10947" s="195" t="s">
        <v>8</v>
      </c>
      <c r="E10947" s="195"/>
      <c r="F10947" s="200" t="s">
        <v>10</v>
      </c>
      <c r="G10947" s="326">
        <v>0.1</v>
      </c>
      <c r="H10947" s="62">
        <v>176000</v>
      </c>
      <c r="I10947" s="203">
        <f t="shared" ref="I10947:I10950" si="335">G10947*H10947</f>
        <v>17600</v>
      </c>
    </row>
    <row r="10948" spans="3:9" ht="15" customHeight="1">
      <c r="C10948" s="199">
        <v>2</v>
      </c>
      <c r="D10948" s="195" t="s">
        <v>159</v>
      </c>
      <c r="E10948" s="195"/>
      <c r="F10948" s="200" t="s">
        <v>10</v>
      </c>
      <c r="G10948" s="326">
        <v>0.45</v>
      </c>
      <c r="H10948" s="62">
        <v>186000</v>
      </c>
      <c r="I10948" s="203">
        <f t="shared" si="335"/>
        <v>83700</v>
      </c>
    </row>
    <row r="10949" spans="3:9" ht="15" customHeight="1">
      <c r="C10949" s="199">
        <v>3</v>
      </c>
      <c r="D10949" s="195" t="s">
        <v>119</v>
      </c>
      <c r="E10949" s="195"/>
      <c r="F10949" s="200" t="s">
        <v>10</v>
      </c>
      <c r="G10949" s="326">
        <v>4.4999999999999998E-2</v>
      </c>
      <c r="H10949" s="62">
        <v>196000</v>
      </c>
      <c r="I10949" s="203">
        <f t="shared" si="335"/>
        <v>8820</v>
      </c>
    </row>
    <row r="10950" spans="3:9" ht="15" customHeight="1">
      <c r="C10950" s="199">
        <v>4</v>
      </c>
      <c r="D10950" s="195" t="s">
        <v>31</v>
      </c>
      <c r="E10950" s="195"/>
      <c r="F10950" s="200" t="s">
        <v>10</v>
      </c>
      <c r="G10950" s="326">
        <v>1.4999999999999999E-2</v>
      </c>
      <c r="H10950" s="62">
        <v>206000</v>
      </c>
      <c r="I10950" s="203">
        <f t="shared" si="335"/>
        <v>3090</v>
      </c>
    </row>
    <row r="10951" spans="3:9" ht="15" customHeight="1">
      <c r="C10951" s="204" t="s">
        <v>708</v>
      </c>
      <c r="D10951" s="215"/>
      <c r="E10951" s="215"/>
      <c r="F10951" s="216"/>
      <c r="G10951" s="653"/>
      <c r="H10951" s="654"/>
      <c r="I10951" s="208">
        <f>SUM(I10947:I10950)</f>
        <v>113210</v>
      </c>
    </row>
    <row r="10952" spans="3:9" ht="15" customHeight="1">
      <c r="C10952" s="193" t="s">
        <v>72</v>
      </c>
      <c r="D10952" s="194" t="s">
        <v>73</v>
      </c>
      <c r="E10952" s="194"/>
      <c r="F10952" s="196"/>
      <c r="G10952" s="196"/>
      <c r="H10952" s="196"/>
      <c r="I10952" s="464"/>
    </row>
    <row r="10953" spans="3:9" ht="15" customHeight="1">
      <c r="C10953" s="700" t="s">
        <v>674</v>
      </c>
      <c r="D10953" s="213" t="s">
        <v>2562</v>
      </c>
      <c r="E10953" s="213"/>
      <c r="F10953" s="416" t="s">
        <v>79</v>
      </c>
      <c r="G10953" s="618">
        <v>2.8000000000000001E-2</v>
      </c>
      <c r="H10953" s="202">
        <v>1</v>
      </c>
      <c r="I10953" s="203">
        <f t="shared" ref="I10953:I10954" si="336">G10953*H10953</f>
        <v>2.8000000000000001E-2</v>
      </c>
    </row>
    <row r="10954" spans="3:9" ht="15" customHeight="1">
      <c r="C10954" s="700">
        <v>2</v>
      </c>
      <c r="D10954" s="213" t="s">
        <v>2563</v>
      </c>
      <c r="E10954" s="213"/>
      <c r="F10954" s="416" t="s">
        <v>120</v>
      </c>
      <c r="G10954" s="618">
        <v>0.15</v>
      </c>
      <c r="H10954" s="202">
        <v>1</v>
      </c>
      <c r="I10954" s="203">
        <f t="shared" si="336"/>
        <v>0.15</v>
      </c>
    </row>
    <row r="10955" spans="3:9" ht="15" customHeight="1">
      <c r="C10955" s="204" t="s">
        <v>85</v>
      </c>
      <c r="D10955" s="215"/>
      <c r="E10955" s="215"/>
      <c r="F10955" s="216"/>
      <c r="G10955" s="216"/>
      <c r="H10955" s="466"/>
      <c r="I10955" s="208">
        <f>SUM(I10953:I10954)</f>
        <v>0.17799999999999999</v>
      </c>
    </row>
    <row r="10956" spans="3:9" ht="15" customHeight="1">
      <c r="C10956" s="961" t="s">
        <v>86</v>
      </c>
      <c r="D10956" s="194" t="s">
        <v>87</v>
      </c>
      <c r="E10956" s="194"/>
      <c r="F10956" s="196"/>
      <c r="G10956" s="196"/>
      <c r="H10956" s="196"/>
      <c r="I10956" s="464"/>
    </row>
    <row r="10957" spans="3:9" ht="15" customHeight="1">
      <c r="C10957" s="204" t="s">
        <v>88</v>
      </c>
      <c r="D10957" s="215"/>
      <c r="E10957" s="215"/>
      <c r="F10957" s="216"/>
      <c r="G10957" s="216"/>
      <c r="H10957" s="466"/>
      <c r="I10957" s="467">
        <v>0</v>
      </c>
    </row>
    <row r="10958" spans="3:9" ht="15" customHeight="1">
      <c r="C10958" s="220" t="s">
        <v>89</v>
      </c>
      <c r="D10958" s="221" t="s">
        <v>90</v>
      </c>
      <c r="E10958" s="682"/>
      <c r="F10958" s="222"/>
      <c r="G10958" s="222"/>
      <c r="H10958" s="776"/>
      <c r="I10958" s="777">
        <f>I10957+I10955+I10951</f>
        <v>113210.178</v>
      </c>
    </row>
    <row r="10959" spans="3:9" ht="15" customHeight="1">
      <c r="C10959" s="227" t="s">
        <v>91</v>
      </c>
      <c r="D10959" s="228" t="s">
        <v>977</v>
      </c>
      <c r="E10959" s="684"/>
      <c r="F10959" s="229"/>
      <c r="G10959" s="313"/>
      <c r="H10959" s="226">
        <f>$M$5</f>
        <v>0</v>
      </c>
      <c r="I10959" s="224">
        <f>I10958*H10959</f>
        <v>0</v>
      </c>
    </row>
    <row r="10960" spans="3:9" ht="15" customHeight="1">
      <c r="C10960" s="316" t="s">
        <v>93</v>
      </c>
      <c r="D10960" s="317" t="s">
        <v>94</v>
      </c>
      <c r="E10960" s="323"/>
      <c r="F10960" s="244"/>
      <c r="G10960" s="244"/>
      <c r="H10960" s="399"/>
      <c r="I10960" s="303">
        <f>SUM(I10958:I10959)</f>
        <v>113210.178</v>
      </c>
    </row>
    <row r="10961" spans="3:9" ht="15" customHeight="1">
      <c r="C10961" s="942"/>
      <c r="D10961" s="581"/>
      <c r="E10961" s="581"/>
      <c r="F10961" s="581"/>
      <c r="G10961" s="581"/>
      <c r="H10961" s="581"/>
      <c r="I10961" s="582"/>
    </row>
    <row r="10962" spans="3:9" ht="15" customHeight="1">
      <c r="C10962" s="1071"/>
      <c r="D10962" s="555"/>
      <c r="E10962" s="555"/>
      <c r="F10962" s="555"/>
      <c r="G10962" s="555"/>
      <c r="H10962" s="555"/>
      <c r="I10962" s="556"/>
    </row>
    <row r="10963" spans="3:9" ht="15" customHeight="1">
      <c r="C10963" s="1089" t="s">
        <v>2564</v>
      </c>
      <c r="D10963" s="1109" t="s">
        <v>2565</v>
      </c>
      <c r="E10963" s="1109"/>
      <c r="F10963" s="1109"/>
      <c r="G10963" s="1109"/>
      <c r="H10963" s="1143"/>
      <c r="I10963" s="188">
        <f>ROUNDDOWN(I10980,-2)</f>
        <v>59500</v>
      </c>
    </row>
    <row r="10964" spans="3:9" ht="15" customHeight="1">
      <c r="C10964" s="189" t="s">
        <v>65</v>
      </c>
      <c r="D10964" s="190" t="s">
        <v>66</v>
      </c>
      <c r="E10964" s="190"/>
      <c r="F10964" s="190" t="s">
        <v>669</v>
      </c>
      <c r="G10964" s="190" t="s">
        <v>67</v>
      </c>
      <c r="H10964" s="190" t="s">
        <v>670</v>
      </c>
      <c r="I10964" s="482" t="s">
        <v>671</v>
      </c>
    </row>
    <row r="10965" spans="3:9" ht="15" customHeight="1">
      <c r="C10965" s="193" t="s">
        <v>69</v>
      </c>
      <c r="D10965" s="194" t="s">
        <v>672</v>
      </c>
      <c r="E10965" s="194"/>
      <c r="F10965" s="717"/>
      <c r="G10965" s="717"/>
      <c r="H10965" s="717"/>
      <c r="I10965" s="591"/>
    </row>
    <row r="10966" spans="3:9" ht="15" customHeight="1">
      <c r="C10966" s="199">
        <v>1</v>
      </c>
      <c r="D10966" s="195" t="s">
        <v>8</v>
      </c>
      <c r="E10966" s="195"/>
      <c r="F10966" s="200" t="s">
        <v>10</v>
      </c>
      <c r="G10966" s="326">
        <v>0.13900000000000001</v>
      </c>
      <c r="H10966" s="62">
        <v>176000</v>
      </c>
      <c r="I10966" s="203">
        <f t="shared" ref="I10966:I10969" si="337">G10966*H10966</f>
        <v>24464.000000000004</v>
      </c>
    </row>
    <row r="10967" spans="3:9" ht="15" customHeight="1">
      <c r="C10967" s="199">
        <v>2</v>
      </c>
      <c r="D10967" s="195" t="s">
        <v>160</v>
      </c>
      <c r="E10967" s="195"/>
      <c r="F10967" s="200" t="s">
        <v>10</v>
      </c>
      <c r="G10967" s="326">
        <v>0.13900000000000001</v>
      </c>
      <c r="H10967" s="62">
        <v>186000</v>
      </c>
      <c r="I10967" s="203">
        <f t="shared" si="337"/>
        <v>25854.000000000004</v>
      </c>
    </row>
    <row r="10968" spans="3:9" ht="15" customHeight="1">
      <c r="C10968" s="199">
        <v>3</v>
      </c>
      <c r="D10968" s="195" t="s">
        <v>119</v>
      </c>
      <c r="E10968" s="195"/>
      <c r="F10968" s="200" t="s">
        <v>10</v>
      </c>
      <c r="G10968" s="326">
        <v>1.4E-2</v>
      </c>
      <c r="H10968" s="62">
        <v>196000</v>
      </c>
      <c r="I10968" s="203">
        <f t="shared" si="337"/>
        <v>2744</v>
      </c>
    </row>
    <row r="10969" spans="3:9" ht="15" customHeight="1">
      <c r="C10969" s="199">
        <v>4</v>
      </c>
      <c r="D10969" s="195" t="s">
        <v>31</v>
      </c>
      <c r="E10969" s="195"/>
      <c r="F10969" s="200" t="s">
        <v>10</v>
      </c>
      <c r="G10969" s="326">
        <v>5.0000000000000001E-3</v>
      </c>
      <c r="H10969" s="62">
        <v>206000</v>
      </c>
      <c r="I10969" s="203">
        <f t="shared" si="337"/>
        <v>1030</v>
      </c>
    </row>
    <row r="10970" spans="3:9" ht="15" customHeight="1">
      <c r="C10970" s="204" t="s">
        <v>708</v>
      </c>
      <c r="D10970" s="215"/>
      <c r="E10970" s="215"/>
      <c r="F10970" s="216"/>
      <c r="G10970" s="653"/>
      <c r="H10970" s="654"/>
      <c r="I10970" s="208">
        <f>SUM(I10966:I10969)</f>
        <v>54092.000000000007</v>
      </c>
    </row>
    <row r="10971" spans="3:9" ht="15" customHeight="1">
      <c r="C10971" s="193" t="s">
        <v>72</v>
      </c>
      <c r="D10971" s="194" t="s">
        <v>73</v>
      </c>
      <c r="E10971" s="194"/>
      <c r="F10971" s="196"/>
      <c r="G10971" s="196"/>
      <c r="H10971" s="196"/>
      <c r="I10971" s="464"/>
    </row>
    <row r="10972" spans="3:9" ht="15" customHeight="1">
      <c r="C10972" s="700" t="s">
        <v>674</v>
      </c>
      <c r="D10972" s="213" t="s">
        <v>2566</v>
      </c>
      <c r="E10972" s="213"/>
      <c r="F10972" s="416" t="s">
        <v>710</v>
      </c>
      <c r="G10972" s="326">
        <v>5.37</v>
      </c>
      <c r="H10972" s="202">
        <v>1</v>
      </c>
      <c r="I10972" s="203">
        <f t="shared" ref="I10972:I10974" si="338">G10972*H10972</f>
        <v>5.37</v>
      </c>
    </row>
    <row r="10973" spans="3:9" ht="15" customHeight="1">
      <c r="C10973" s="700">
        <v>2</v>
      </c>
      <c r="D10973" s="213" t="s">
        <v>180</v>
      </c>
      <c r="E10973" s="213"/>
      <c r="F10973" s="416" t="s">
        <v>120</v>
      </c>
      <c r="G10973" s="326">
        <v>0.05</v>
      </c>
      <c r="H10973" s="202">
        <v>1</v>
      </c>
      <c r="I10973" s="203">
        <f t="shared" si="338"/>
        <v>0.05</v>
      </c>
    </row>
    <row r="10974" spans="3:9" ht="15" customHeight="1">
      <c r="C10974" s="700">
        <v>2</v>
      </c>
      <c r="D10974" s="213" t="s">
        <v>2559</v>
      </c>
      <c r="E10974" s="213"/>
      <c r="F10974" s="416" t="s">
        <v>1497</v>
      </c>
      <c r="G10974" s="326">
        <v>10</v>
      </c>
      <c r="H10974" s="202">
        <v>1</v>
      </c>
      <c r="I10974" s="203">
        <f t="shared" si="338"/>
        <v>10</v>
      </c>
    </row>
    <row r="10975" spans="3:9" ht="15" customHeight="1">
      <c r="C10975" s="204" t="s">
        <v>85</v>
      </c>
      <c r="D10975" s="215"/>
      <c r="E10975" s="215"/>
      <c r="F10975" s="216"/>
      <c r="G10975" s="216"/>
      <c r="H10975" s="466"/>
      <c r="I10975" s="208">
        <f>SUM(I10972:I10974)</f>
        <v>15.42</v>
      </c>
    </row>
    <row r="10976" spans="3:9" ht="15" customHeight="1">
      <c r="C10976" s="193" t="s">
        <v>86</v>
      </c>
      <c r="D10976" s="194" t="s">
        <v>87</v>
      </c>
      <c r="E10976" s="194"/>
      <c r="F10976" s="196"/>
      <c r="G10976" s="196"/>
      <c r="H10976" s="196"/>
      <c r="I10976" s="464"/>
    </row>
    <row r="10977" spans="3:9" ht="15" customHeight="1">
      <c r="C10977" s="204" t="s">
        <v>88</v>
      </c>
      <c r="D10977" s="215"/>
      <c r="E10977" s="215"/>
      <c r="F10977" s="216"/>
      <c r="G10977" s="216"/>
      <c r="H10977" s="466"/>
      <c r="I10977" s="467">
        <v>0</v>
      </c>
    </row>
    <row r="10978" spans="3:9" ht="15" customHeight="1">
      <c r="C10978" s="220" t="s">
        <v>89</v>
      </c>
      <c r="D10978" s="221" t="s">
        <v>90</v>
      </c>
      <c r="E10978" s="682"/>
      <c r="F10978" s="222"/>
      <c r="G10978" s="222"/>
      <c r="H10978" s="776"/>
      <c r="I10978" s="777">
        <f>I10977+I10975+I10970</f>
        <v>54107.420000000006</v>
      </c>
    </row>
    <row r="10979" spans="3:9" ht="15" customHeight="1">
      <c r="C10979" s="220" t="s">
        <v>91</v>
      </c>
      <c r="D10979" s="221" t="s">
        <v>977</v>
      </c>
      <c r="E10979" s="682"/>
      <c r="F10979" s="222"/>
      <c r="G10979" s="225"/>
      <c r="H10979" s="226">
        <f>$M$3</f>
        <v>0.1</v>
      </c>
      <c r="I10979" s="224">
        <f>I10978*H10979</f>
        <v>5410.7420000000011</v>
      </c>
    </row>
    <row r="10980" spans="3:9" ht="15" customHeight="1">
      <c r="C10980" s="329" t="s">
        <v>93</v>
      </c>
      <c r="D10980" s="330" t="s">
        <v>94</v>
      </c>
      <c r="E10980" s="688"/>
      <c r="F10980" s="247"/>
      <c r="G10980" s="247"/>
      <c r="H10980" s="313"/>
      <c r="I10980" s="230">
        <f>SUM(I10978:I10979)</f>
        <v>59518.162000000004</v>
      </c>
    </row>
    <row r="10981" spans="3:9" ht="15" customHeight="1">
      <c r="C10981" s="644"/>
      <c r="D10981" s="581"/>
      <c r="E10981" s="581"/>
      <c r="F10981" s="581"/>
      <c r="G10981" s="581"/>
      <c r="H10981" s="244"/>
      <c r="I10981" s="245"/>
    </row>
    <row r="10982" spans="3:9" ht="15" customHeight="1">
      <c r="C10982" s="1089" t="s">
        <v>2567</v>
      </c>
      <c r="D10982" s="1109" t="s">
        <v>2568</v>
      </c>
      <c r="E10982" s="1109"/>
      <c r="F10982" s="1109"/>
      <c r="G10982" s="1109"/>
      <c r="H10982" s="1143"/>
      <c r="I10982" s="188">
        <f>ROUNDDOWN(I11000,-2)</f>
        <v>35400</v>
      </c>
    </row>
    <row r="10983" spans="3:9" ht="15" customHeight="1">
      <c r="C10983" s="189" t="s">
        <v>65</v>
      </c>
      <c r="D10983" s="190" t="s">
        <v>66</v>
      </c>
      <c r="E10983" s="190"/>
      <c r="F10983" s="190" t="s">
        <v>669</v>
      </c>
      <c r="G10983" s="190" t="s">
        <v>67</v>
      </c>
      <c r="H10983" s="190" t="s">
        <v>670</v>
      </c>
      <c r="I10983" s="482" t="s">
        <v>671</v>
      </c>
    </row>
    <row r="10984" spans="3:9" ht="15" customHeight="1">
      <c r="C10984" s="193" t="s">
        <v>69</v>
      </c>
      <c r="D10984" s="194" t="s">
        <v>672</v>
      </c>
      <c r="E10984" s="194"/>
      <c r="F10984" s="717"/>
      <c r="G10984" s="717"/>
      <c r="H10984" s="717"/>
      <c r="I10984" s="591"/>
    </row>
    <row r="10985" spans="3:9" ht="15" customHeight="1">
      <c r="C10985" s="199">
        <v>1</v>
      </c>
      <c r="D10985" s="195" t="s">
        <v>8</v>
      </c>
      <c r="E10985" s="195"/>
      <c r="F10985" s="200" t="s">
        <v>10</v>
      </c>
      <c r="G10985" s="628">
        <v>8.3000000000000004E-2</v>
      </c>
      <c r="H10985" s="62">
        <v>176000</v>
      </c>
      <c r="I10985" s="203">
        <f t="shared" ref="I10985:I10988" si="339">G10985*H10985</f>
        <v>14608</v>
      </c>
    </row>
    <row r="10986" spans="3:9" ht="15" customHeight="1">
      <c r="C10986" s="199">
        <v>2</v>
      </c>
      <c r="D10986" s="195" t="s">
        <v>160</v>
      </c>
      <c r="E10986" s="195"/>
      <c r="F10986" s="200" t="s">
        <v>10</v>
      </c>
      <c r="G10986" s="628">
        <v>8.3000000000000004E-2</v>
      </c>
      <c r="H10986" s="62">
        <v>186000</v>
      </c>
      <c r="I10986" s="203">
        <f t="shared" si="339"/>
        <v>15438</v>
      </c>
    </row>
    <row r="10987" spans="3:9" ht="15" customHeight="1">
      <c r="C10987" s="199">
        <v>3</v>
      </c>
      <c r="D10987" s="195" t="s">
        <v>119</v>
      </c>
      <c r="E10987" s="195"/>
      <c r="F10987" s="200" t="s">
        <v>10</v>
      </c>
      <c r="G10987" s="628">
        <v>8.0000000000000002E-3</v>
      </c>
      <c r="H10987" s="62">
        <v>196000</v>
      </c>
      <c r="I10987" s="203">
        <f t="shared" si="339"/>
        <v>1568</v>
      </c>
    </row>
    <row r="10988" spans="3:9" ht="15" customHeight="1">
      <c r="C10988" s="199">
        <v>4</v>
      </c>
      <c r="D10988" s="195" t="s">
        <v>31</v>
      </c>
      <c r="E10988" s="195"/>
      <c r="F10988" s="200" t="s">
        <v>10</v>
      </c>
      <c r="G10988" s="628">
        <v>3.0000000000000001E-3</v>
      </c>
      <c r="H10988" s="62">
        <v>206000</v>
      </c>
      <c r="I10988" s="203">
        <f t="shared" si="339"/>
        <v>618</v>
      </c>
    </row>
    <row r="10989" spans="3:9" ht="15" customHeight="1">
      <c r="C10989" s="204" t="s">
        <v>708</v>
      </c>
      <c r="D10989" s="215"/>
      <c r="E10989" s="215"/>
      <c r="F10989" s="216"/>
      <c r="G10989" s="653"/>
      <c r="H10989" s="654"/>
      <c r="I10989" s="208">
        <f>SUM(I10985:I10988)</f>
        <v>32232</v>
      </c>
    </row>
    <row r="10990" spans="3:9" ht="15" customHeight="1">
      <c r="C10990" s="193" t="s">
        <v>72</v>
      </c>
      <c r="D10990" s="194" t="s">
        <v>73</v>
      </c>
      <c r="E10990" s="194"/>
      <c r="F10990" s="196"/>
      <c r="G10990" s="196"/>
      <c r="H10990" s="196"/>
      <c r="I10990" s="464"/>
    </row>
    <row r="10991" spans="3:9" ht="15" customHeight="1">
      <c r="C10991" s="700" t="s">
        <v>674</v>
      </c>
      <c r="D10991" s="213" t="s">
        <v>1155</v>
      </c>
      <c r="E10991" s="213"/>
      <c r="F10991" s="416" t="s">
        <v>710</v>
      </c>
      <c r="G10991" s="326">
        <v>3.3330000000000002</v>
      </c>
      <c r="H10991" s="202">
        <v>1</v>
      </c>
      <c r="I10991" s="203">
        <f t="shared" ref="I10991:I10993" si="340">G10991*H10991</f>
        <v>3.3330000000000002</v>
      </c>
    </row>
    <row r="10992" spans="3:9" ht="15" customHeight="1">
      <c r="C10992" s="700">
        <v>2</v>
      </c>
      <c r="D10992" s="213" t="s">
        <v>2569</v>
      </c>
      <c r="E10992" s="213"/>
      <c r="F10992" s="416" t="s">
        <v>1497</v>
      </c>
      <c r="G10992" s="326">
        <v>0.78100000000000003</v>
      </c>
      <c r="H10992" s="202">
        <v>1</v>
      </c>
      <c r="I10992" s="203">
        <f t="shared" si="340"/>
        <v>0.78100000000000003</v>
      </c>
    </row>
    <row r="10993" spans="3:9" ht="15" customHeight="1">
      <c r="C10993" s="700">
        <v>2</v>
      </c>
      <c r="D10993" s="213" t="s">
        <v>2559</v>
      </c>
      <c r="E10993" s="213"/>
      <c r="F10993" s="416" t="s">
        <v>1497</v>
      </c>
      <c r="G10993" s="326">
        <v>2.17</v>
      </c>
      <c r="H10993" s="202">
        <v>1</v>
      </c>
      <c r="I10993" s="203">
        <f t="shared" si="340"/>
        <v>2.17</v>
      </c>
    </row>
    <row r="10994" spans="3:9" ht="15" customHeight="1">
      <c r="C10994" s="204" t="s">
        <v>85</v>
      </c>
      <c r="D10994" s="215"/>
      <c r="E10994" s="215"/>
      <c r="F10994" s="216"/>
      <c r="G10994" s="216"/>
      <c r="H10994" s="466"/>
      <c r="I10994" s="208">
        <f>SUM(I10991:I10993)</f>
        <v>6.2839999999999998</v>
      </c>
    </row>
    <row r="10995" spans="3:9" ht="15" customHeight="1">
      <c r="C10995" s="193" t="s">
        <v>86</v>
      </c>
      <c r="D10995" s="194" t="s">
        <v>87</v>
      </c>
      <c r="E10995" s="194"/>
      <c r="F10995" s="196"/>
      <c r="G10995" s="196"/>
      <c r="H10995" s="196"/>
      <c r="I10995" s="464"/>
    </row>
    <row r="10996" spans="3:9" ht="15" customHeight="1">
      <c r="C10996" s="632"/>
      <c r="D10996" s="1165" t="s">
        <v>2570</v>
      </c>
      <c r="E10996" s="1166"/>
      <c r="F10996" s="416" t="s">
        <v>778</v>
      </c>
      <c r="G10996" s="628">
        <v>1.8E-3</v>
      </c>
      <c r="H10996" s="202">
        <v>0</v>
      </c>
      <c r="I10996" s="203">
        <f t="shared" ref="I10996" si="341">G10996*H10996</f>
        <v>0</v>
      </c>
    </row>
    <row r="10997" spans="3:9" ht="15" customHeight="1">
      <c r="C10997" s="204" t="s">
        <v>88</v>
      </c>
      <c r="D10997" s="215"/>
      <c r="E10997" s="215"/>
      <c r="F10997" s="216"/>
      <c r="G10997" s="216"/>
      <c r="H10997" s="466"/>
      <c r="I10997" s="1167">
        <f>I10996</f>
        <v>0</v>
      </c>
    </row>
    <row r="10998" spans="3:9" ht="15" customHeight="1">
      <c r="C10998" s="220" t="s">
        <v>89</v>
      </c>
      <c r="D10998" s="221" t="s">
        <v>90</v>
      </c>
      <c r="E10998" s="682"/>
      <c r="F10998" s="222"/>
      <c r="G10998" s="222"/>
      <c r="H10998" s="776"/>
      <c r="I10998" s="777">
        <f>I10997+I10994+I10989</f>
        <v>32238.284</v>
      </c>
    </row>
    <row r="10999" spans="3:9" ht="15" customHeight="1">
      <c r="C10999" s="220" t="s">
        <v>91</v>
      </c>
      <c r="D10999" s="221" t="s">
        <v>977</v>
      </c>
      <c r="E10999" s="682"/>
      <c r="F10999" s="222"/>
      <c r="G10999" s="225"/>
      <c r="H10999" s="226">
        <f>$M$3</f>
        <v>0.1</v>
      </c>
      <c r="I10999" s="224">
        <f>I10998*H10999</f>
        <v>3223.8284000000003</v>
      </c>
    </row>
    <row r="11000" spans="3:9" ht="15" customHeight="1" thickBot="1">
      <c r="C11000" s="231" t="s">
        <v>93</v>
      </c>
      <c r="D11000" s="232" t="s">
        <v>94</v>
      </c>
      <c r="E11000" s="741"/>
      <c r="F11000" s="233"/>
      <c r="G11000" s="233"/>
      <c r="H11000" s="458"/>
      <c r="I11000" s="235">
        <f>SUM(I10998:I10999)</f>
        <v>35462.112399999998</v>
      </c>
    </row>
    <row r="11002" spans="3:9" ht="15" customHeight="1">
      <c r="C11002" s="605" t="s">
        <v>2571</v>
      </c>
      <c r="D11002" s="606" t="s">
        <v>2572</v>
      </c>
      <c r="E11002" s="606"/>
      <c r="F11002" s="460"/>
      <c r="G11002" s="460"/>
      <c r="H11002" s="460"/>
      <c r="I11002" s="460"/>
    </row>
    <row r="11003" spans="3:9" ht="15" customHeight="1" thickBot="1">
      <c r="C11003" s="605" t="s">
        <v>2573</v>
      </c>
      <c r="D11003" s="606" t="s">
        <v>2574</v>
      </c>
      <c r="E11003" s="606"/>
      <c r="F11003" s="460"/>
      <c r="G11003" s="460"/>
      <c r="H11003" s="460"/>
      <c r="I11003" s="460"/>
    </row>
    <row r="11004" spans="3:9" ht="15" customHeight="1">
      <c r="C11004" s="236" t="s">
        <v>2575</v>
      </c>
      <c r="D11004" s="1323" t="s">
        <v>2576</v>
      </c>
      <c r="E11004" s="1324"/>
      <c r="F11004" s="1324"/>
      <c r="G11004" s="1324"/>
      <c r="H11004" s="1325"/>
      <c r="I11004" s="241">
        <f>ROUNDDOWN(I11020,-2)</f>
        <v>721600</v>
      </c>
    </row>
    <row r="11005" spans="3:9" ht="15" customHeight="1">
      <c r="C11005" s="189" t="s">
        <v>65</v>
      </c>
      <c r="D11005" s="190" t="s">
        <v>66</v>
      </c>
      <c r="E11005" s="190"/>
      <c r="F11005" s="190" t="s">
        <v>669</v>
      </c>
      <c r="G11005" s="190" t="s">
        <v>67</v>
      </c>
      <c r="H11005" s="190" t="s">
        <v>670</v>
      </c>
      <c r="I11005" s="482" t="s">
        <v>671</v>
      </c>
    </row>
    <row r="11006" spans="3:9" ht="15" customHeight="1">
      <c r="C11006" s="193" t="s">
        <v>69</v>
      </c>
      <c r="D11006" s="194" t="s">
        <v>672</v>
      </c>
      <c r="E11006" s="194"/>
      <c r="F11006" s="717"/>
      <c r="G11006" s="717"/>
      <c r="H11006" s="717"/>
      <c r="I11006" s="591"/>
    </row>
    <row r="11007" spans="3:9" ht="15" customHeight="1">
      <c r="C11007" s="199">
        <v>1</v>
      </c>
      <c r="D11007" s="195" t="s">
        <v>8</v>
      </c>
      <c r="E11007" s="195"/>
      <c r="F11007" s="200" t="s">
        <v>10</v>
      </c>
      <c r="G11007" s="201">
        <v>0.1333</v>
      </c>
      <c r="H11007" s="62">
        <v>176000</v>
      </c>
      <c r="I11007" s="203">
        <f>G11007*H11007</f>
        <v>23460.799999999999</v>
      </c>
    </row>
    <row r="11008" spans="3:9" ht="15" customHeight="1">
      <c r="C11008" s="199">
        <v>2</v>
      </c>
      <c r="D11008" s="195" t="s">
        <v>160</v>
      </c>
      <c r="E11008" s="195"/>
      <c r="F11008" s="200" t="s">
        <v>10</v>
      </c>
      <c r="G11008" s="201">
        <v>6.6699999999999995E-2</v>
      </c>
      <c r="H11008" s="62">
        <v>186000</v>
      </c>
      <c r="I11008" s="203">
        <f>G11008*H11008</f>
        <v>12406.199999999999</v>
      </c>
    </row>
    <row r="11009" spans="3:9" ht="15" customHeight="1">
      <c r="C11009" s="199">
        <v>3</v>
      </c>
      <c r="D11009" s="195" t="s">
        <v>119</v>
      </c>
      <c r="E11009" s="195"/>
      <c r="F11009" s="200" t="s">
        <v>10</v>
      </c>
      <c r="G11009" s="201">
        <v>6.7000000000000002E-3</v>
      </c>
      <c r="H11009" s="62">
        <v>196000</v>
      </c>
      <c r="I11009" s="203">
        <f t="shared" ref="I11009:I11010" si="342">G11009*H11009</f>
        <v>1313.2</v>
      </c>
    </row>
    <row r="11010" spans="3:9" ht="15" customHeight="1">
      <c r="C11010" s="199">
        <v>4</v>
      </c>
      <c r="D11010" s="195" t="s">
        <v>31</v>
      </c>
      <c r="E11010" s="195"/>
      <c r="F11010" s="200" t="s">
        <v>10</v>
      </c>
      <c r="G11010" s="201">
        <v>2.2000000000000001E-3</v>
      </c>
      <c r="H11010" s="62">
        <v>206000</v>
      </c>
      <c r="I11010" s="203">
        <f t="shared" si="342"/>
        <v>453.20000000000005</v>
      </c>
    </row>
    <row r="11011" spans="3:9" ht="15" customHeight="1">
      <c r="C11011" s="204" t="s">
        <v>708</v>
      </c>
      <c r="D11011" s="215"/>
      <c r="E11011" s="215"/>
      <c r="F11011" s="216"/>
      <c r="G11011" s="653"/>
      <c r="H11011" s="654"/>
      <c r="I11011" s="208">
        <f>SUM(I11007:I11010)</f>
        <v>37633.399999999994</v>
      </c>
    </row>
    <row r="11012" spans="3:9" ht="15" customHeight="1">
      <c r="C11012" s="193" t="s">
        <v>72</v>
      </c>
      <c r="D11012" s="194" t="s">
        <v>73</v>
      </c>
      <c r="E11012" s="194"/>
      <c r="F11012" s="196"/>
      <c r="G11012" s="196"/>
      <c r="H11012" s="196"/>
      <c r="I11012" s="464"/>
    </row>
    <row r="11013" spans="3:9" ht="15" customHeight="1">
      <c r="C11013" s="199">
        <v>1</v>
      </c>
      <c r="D11013" s="195" t="s">
        <v>2577</v>
      </c>
      <c r="E11013" s="195"/>
      <c r="F11013" s="200" t="s">
        <v>115</v>
      </c>
      <c r="G11013" s="326">
        <v>1</v>
      </c>
      <c r="H11013" s="202">
        <f>BAHAN!G434</f>
        <v>608400</v>
      </c>
      <c r="I11013" s="203">
        <f>G11013*H11013</f>
        <v>608400</v>
      </c>
    </row>
    <row r="11014" spans="3:9" ht="15" customHeight="1">
      <c r="C11014" s="204" t="s">
        <v>85</v>
      </c>
      <c r="D11014" s="215"/>
      <c r="E11014" s="215"/>
      <c r="F11014" s="216"/>
      <c r="G11014" s="216"/>
      <c r="H11014" s="466"/>
      <c r="I11014" s="208">
        <f>SUM(I11013:I11013)</f>
        <v>608400</v>
      </c>
    </row>
    <row r="11015" spans="3:9" ht="15" customHeight="1">
      <c r="C11015" s="193" t="s">
        <v>86</v>
      </c>
      <c r="D11015" s="194" t="s">
        <v>87</v>
      </c>
      <c r="E11015" s="194"/>
      <c r="F11015" s="196"/>
      <c r="G11015" s="196"/>
      <c r="H11015" s="196"/>
      <c r="I11015" s="464"/>
    </row>
    <row r="11016" spans="3:9" ht="15" customHeight="1">
      <c r="C11016" s="199">
        <v>1</v>
      </c>
      <c r="D11016" s="195" t="s">
        <v>1572</v>
      </c>
      <c r="E11016" s="195"/>
      <c r="F11016" s="200" t="s">
        <v>873</v>
      </c>
      <c r="G11016" s="201">
        <v>6.6699999999999995E-2</v>
      </c>
      <c r="H11016" s="202">
        <f>BAHAN!G555</f>
        <v>150000</v>
      </c>
      <c r="I11016" s="203">
        <f>G11016*H11016</f>
        <v>10005</v>
      </c>
    </row>
    <row r="11017" spans="3:9" ht="15" customHeight="1">
      <c r="C11017" s="204" t="s">
        <v>88</v>
      </c>
      <c r="D11017" s="215"/>
      <c r="E11017" s="215"/>
      <c r="F11017" s="216"/>
      <c r="G11017" s="216"/>
      <c r="H11017" s="466"/>
      <c r="I11017" s="467">
        <f>SUM(I11016)</f>
        <v>10005</v>
      </c>
    </row>
    <row r="11018" spans="3:9" ht="15" customHeight="1">
      <c r="C11018" s="220" t="s">
        <v>89</v>
      </c>
      <c r="D11018" s="221" t="s">
        <v>90</v>
      </c>
      <c r="E11018" s="682"/>
      <c r="F11018" s="222"/>
      <c r="G11018" s="222"/>
      <c r="H11018" s="776"/>
      <c r="I11018" s="777">
        <f>I11017+I11014+I11011</f>
        <v>656038.40000000002</v>
      </c>
    </row>
    <row r="11019" spans="3:9" ht="15" customHeight="1">
      <c r="C11019" s="227" t="s">
        <v>91</v>
      </c>
      <c r="D11019" s="228" t="s">
        <v>977</v>
      </c>
      <c r="E11019" s="684"/>
      <c r="F11019" s="229"/>
      <c r="G11019" s="313"/>
      <c r="H11019" s="226">
        <f>$M$3</f>
        <v>0.1</v>
      </c>
      <c r="I11019" s="224">
        <f>I11018*H11019</f>
        <v>65603.840000000011</v>
      </c>
    </row>
    <row r="11020" spans="3:9" ht="15" customHeight="1">
      <c r="C11020" s="316" t="s">
        <v>93</v>
      </c>
      <c r="D11020" s="317" t="s">
        <v>94</v>
      </c>
      <c r="E11020" s="323"/>
      <c r="F11020" s="244"/>
      <c r="G11020" s="244"/>
      <c r="H11020" s="399"/>
      <c r="I11020" s="303">
        <f>SUM(I11018:I11019)</f>
        <v>721642.24</v>
      </c>
    </row>
    <row r="11021" spans="3:9" ht="15" customHeight="1">
      <c r="C11021" s="1071"/>
      <c r="D11021" s="555"/>
      <c r="E11021" s="555"/>
      <c r="F11021" s="555"/>
      <c r="G11021" s="555"/>
      <c r="H11021" s="555"/>
      <c r="I11021" s="556"/>
    </row>
    <row r="11022" spans="3:9" ht="15" customHeight="1">
      <c r="C11022" s="552" t="s">
        <v>2578</v>
      </c>
      <c r="D11022" s="1320" t="s">
        <v>2579</v>
      </c>
      <c r="E11022" s="1321"/>
      <c r="F11022" s="1321"/>
      <c r="G11022" s="1321"/>
      <c r="H11022" s="1322"/>
      <c r="I11022" s="188">
        <f>ROUNDDOWN(I11037,-2)</f>
        <v>700200</v>
      </c>
    </row>
    <row r="11023" spans="3:9" ht="15" customHeight="1">
      <c r="C11023" s="189" t="s">
        <v>65</v>
      </c>
      <c r="D11023" s="190" t="s">
        <v>66</v>
      </c>
      <c r="E11023" s="190"/>
      <c r="F11023" s="190" t="s">
        <v>669</v>
      </c>
      <c r="G11023" s="190" t="s">
        <v>67</v>
      </c>
      <c r="H11023" s="190" t="s">
        <v>670</v>
      </c>
      <c r="I11023" s="482" t="s">
        <v>671</v>
      </c>
    </row>
    <row r="11024" spans="3:9" ht="15" customHeight="1">
      <c r="C11024" s="193" t="s">
        <v>69</v>
      </c>
      <c r="D11024" s="194" t="s">
        <v>672</v>
      </c>
      <c r="E11024" s="194"/>
      <c r="F11024" s="717"/>
      <c r="G11024" s="717"/>
      <c r="H11024" s="717"/>
      <c r="I11024" s="591"/>
    </row>
    <row r="11025" spans="3:9" ht="15" customHeight="1">
      <c r="C11025" s="199">
        <v>1</v>
      </c>
      <c r="D11025" s="195" t="s">
        <v>8</v>
      </c>
      <c r="E11025" s="195"/>
      <c r="F11025" s="200" t="s">
        <v>10</v>
      </c>
      <c r="G11025" s="201">
        <v>0.1</v>
      </c>
      <c r="H11025" s="62">
        <v>176000</v>
      </c>
      <c r="I11025" s="203">
        <f t="shared" ref="I11025:I11028" si="343">G11025*H11025</f>
        <v>17600</v>
      </c>
    </row>
    <row r="11026" spans="3:9" ht="15" customHeight="1">
      <c r="C11026" s="199">
        <v>2</v>
      </c>
      <c r="D11026" s="195" t="s">
        <v>2580</v>
      </c>
      <c r="E11026" s="195"/>
      <c r="F11026" s="200" t="s">
        <v>10</v>
      </c>
      <c r="G11026" s="201">
        <v>0.05</v>
      </c>
      <c r="H11026" s="62">
        <v>186000</v>
      </c>
      <c r="I11026" s="203">
        <f t="shared" si="343"/>
        <v>9300</v>
      </c>
    </row>
    <row r="11027" spans="3:9" ht="15" customHeight="1">
      <c r="C11027" s="199">
        <v>3</v>
      </c>
      <c r="D11027" s="195" t="s">
        <v>119</v>
      </c>
      <c r="E11027" s="195"/>
      <c r="F11027" s="200" t="s">
        <v>10</v>
      </c>
      <c r="G11027" s="201">
        <v>5.0000000000000001E-3</v>
      </c>
      <c r="H11027" s="62">
        <v>196000</v>
      </c>
      <c r="I11027" s="203">
        <f t="shared" si="343"/>
        <v>980</v>
      </c>
    </row>
    <row r="11028" spans="3:9" ht="15" customHeight="1">
      <c r="C11028" s="199">
        <v>4</v>
      </c>
      <c r="D11028" s="195" t="s">
        <v>31</v>
      </c>
      <c r="E11028" s="195"/>
      <c r="F11028" s="200" t="s">
        <v>10</v>
      </c>
      <c r="G11028" s="201">
        <v>1.6999999999999999E-3</v>
      </c>
      <c r="H11028" s="62">
        <v>206000</v>
      </c>
      <c r="I11028" s="203">
        <f t="shared" si="343"/>
        <v>350.2</v>
      </c>
    </row>
    <row r="11029" spans="3:9" ht="15" customHeight="1">
      <c r="C11029" s="204" t="s">
        <v>708</v>
      </c>
      <c r="D11029" s="215"/>
      <c r="E11029" s="215"/>
      <c r="F11029" s="216"/>
      <c r="G11029" s="653"/>
      <c r="H11029" s="654"/>
      <c r="I11029" s="208">
        <f>SUM(I11025:I11028)</f>
        <v>28230.2</v>
      </c>
    </row>
    <row r="11030" spans="3:9" ht="15" customHeight="1">
      <c r="C11030" s="193" t="s">
        <v>72</v>
      </c>
      <c r="D11030" s="194" t="s">
        <v>73</v>
      </c>
      <c r="E11030" s="194"/>
      <c r="F11030" s="196"/>
      <c r="G11030" s="196"/>
      <c r="H11030" s="196"/>
      <c r="I11030" s="464"/>
    </row>
    <row r="11031" spans="3:9" ht="15" customHeight="1">
      <c r="C11031" s="199">
        <v>1</v>
      </c>
      <c r="D11031" s="195" t="s">
        <v>2581</v>
      </c>
      <c r="E11031" s="195"/>
      <c r="F11031" s="200" t="s">
        <v>115</v>
      </c>
      <c r="G11031" s="326">
        <v>1</v>
      </c>
      <c r="H11031" s="202">
        <f>BAHAN!G434</f>
        <v>608400</v>
      </c>
      <c r="I11031" s="203">
        <f>G11031*H11031</f>
        <v>608400</v>
      </c>
    </row>
    <row r="11032" spans="3:9" ht="15" customHeight="1">
      <c r="C11032" s="204" t="s">
        <v>85</v>
      </c>
      <c r="D11032" s="215"/>
      <c r="E11032" s="215"/>
      <c r="F11032" s="216"/>
      <c r="G11032" s="216"/>
      <c r="H11032" s="466"/>
      <c r="I11032" s="208">
        <f>SUM(I11031:I11031)</f>
        <v>608400</v>
      </c>
    </row>
    <row r="11033" spans="3:9" ht="15" customHeight="1">
      <c r="C11033" s="193" t="s">
        <v>86</v>
      </c>
      <c r="D11033" s="194" t="s">
        <v>87</v>
      </c>
      <c r="E11033" s="194"/>
      <c r="F11033" s="196"/>
      <c r="G11033" s="196"/>
      <c r="H11033" s="196"/>
      <c r="I11033" s="464"/>
    </row>
    <row r="11034" spans="3:9" ht="15" customHeight="1">
      <c r="C11034" s="204" t="s">
        <v>88</v>
      </c>
      <c r="D11034" s="215"/>
      <c r="E11034" s="215"/>
      <c r="F11034" s="216"/>
      <c r="G11034" s="216"/>
      <c r="H11034" s="466"/>
      <c r="I11034" s="467">
        <v>0</v>
      </c>
    </row>
    <row r="11035" spans="3:9" ht="15" customHeight="1">
      <c r="C11035" s="220" t="s">
        <v>89</v>
      </c>
      <c r="D11035" s="221" t="s">
        <v>90</v>
      </c>
      <c r="E11035" s="682"/>
      <c r="F11035" s="222"/>
      <c r="G11035" s="222"/>
      <c r="H11035" s="776"/>
      <c r="I11035" s="777">
        <f>I11034+I11032+I11029</f>
        <v>636630.19999999995</v>
      </c>
    </row>
    <row r="11036" spans="3:9" ht="15" customHeight="1">
      <c r="C11036" s="227" t="s">
        <v>91</v>
      </c>
      <c r="D11036" s="228" t="s">
        <v>977</v>
      </c>
      <c r="E11036" s="684"/>
      <c r="F11036" s="229"/>
      <c r="G11036" s="313"/>
      <c r="H11036" s="226">
        <f>$M$3</f>
        <v>0.1</v>
      </c>
      <c r="I11036" s="224">
        <f>I11035*H11036</f>
        <v>63663.02</v>
      </c>
    </row>
    <row r="11037" spans="3:9" ht="15" customHeight="1">
      <c r="C11037" s="316" t="s">
        <v>93</v>
      </c>
      <c r="D11037" s="317" t="s">
        <v>94</v>
      </c>
      <c r="E11037" s="323"/>
      <c r="F11037" s="244"/>
      <c r="G11037" s="244"/>
      <c r="H11037" s="399"/>
      <c r="I11037" s="303">
        <f>SUM(I11035:I11036)</f>
        <v>700293.22</v>
      </c>
    </row>
    <row r="11038" spans="3:9" ht="15" customHeight="1">
      <c r="C11038" s="1070"/>
      <c r="D11038" s="493"/>
      <c r="E11038" s="493"/>
      <c r="F11038" s="493"/>
      <c r="G11038" s="493"/>
      <c r="H11038" s="493"/>
      <c r="I11038" s="517"/>
    </row>
    <row r="11039" spans="3:9" ht="15" customHeight="1">
      <c r="C11039" s="699" t="s">
        <v>2582</v>
      </c>
      <c r="D11039" s="1320" t="s">
        <v>2583</v>
      </c>
      <c r="E11039" s="1321"/>
      <c r="F11039" s="1321"/>
      <c r="G11039" s="1321"/>
      <c r="H11039" s="1322"/>
      <c r="I11039" s="188">
        <f>ROUNDDOWN(I11054,-2)</f>
        <v>717700</v>
      </c>
    </row>
    <row r="11040" spans="3:9" ht="15" customHeight="1">
      <c r="C11040" s="189" t="s">
        <v>65</v>
      </c>
      <c r="D11040" s="190" t="s">
        <v>66</v>
      </c>
      <c r="E11040" s="190"/>
      <c r="F11040" s="190" t="s">
        <v>669</v>
      </c>
      <c r="G11040" s="190" t="s">
        <v>67</v>
      </c>
      <c r="H11040" s="190" t="s">
        <v>670</v>
      </c>
      <c r="I11040" s="482" t="s">
        <v>671</v>
      </c>
    </row>
    <row r="11041" spans="3:9" ht="15" customHeight="1">
      <c r="C11041" s="193" t="s">
        <v>69</v>
      </c>
      <c r="D11041" s="194" t="s">
        <v>672</v>
      </c>
      <c r="E11041" s="194"/>
      <c r="F11041" s="717"/>
      <c r="G11041" s="717"/>
      <c r="H11041" s="717"/>
      <c r="I11041" s="591"/>
    </row>
    <row r="11042" spans="3:9" ht="15" customHeight="1">
      <c r="C11042" s="199">
        <v>1</v>
      </c>
      <c r="D11042" s="195" t="s">
        <v>8</v>
      </c>
      <c r="E11042" s="195"/>
      <c r="F11042" s="200" t="s">
        <v>10</v>
      </c>
      <c r="G11042" s="326">
        <v>0.08</v>
      </c>
      <c r="H11042" s="62">
        <v>176000</v>
      </c>
      <c r="I11042" s="203">
        <f t="shared" ref="I11042:I11045" si="344">G11042*H11042</f>
        <v>14080</v>
      </c>
    </row>
    <row r="11043" spans="3:9" ht="15" customHeight="1">
      <c r="C11043" s="199">
        <v>2</v>
      </c>
      <c r="D11043" s="195" t="s">
        <v>2580</v>
      </c>
      <c r="E11043" s="195"/>
      <c r="F11043" s="200" t="s">
        <v>10</v>
      </c>
      <c r="G11043" s="326">
        <v>0.04</v>
      </c>
      <c r="H11043" s="62">
        <v>186000</v>
      </c>
      <c r="I11043" s="203">
        <f t="shared" si="344"/>
        <v>7440</v>
      </c>
    </row>
    <row r="11044" spans="3:9" ht="15" customHeight="1">
      <c r="C11044" s="199">
        <v>3</v>
      </c>
      <c r="D11044" s="195" t="s">
        <v>119</v>
      </c>
      <c r="E11044" s="195"/>
      <c r="F11044" s="200" t="s">
        <v>10</v>
      </c>
      <c r="G11044" s="326">
        <v>4.0000000000000001E-3</v>
      </c>
      <c r="H11044" s="62">
        <v>196000</v>
      </c>
      <c r="I11044" s="203">
        <f t="shared" si="344"/>
        <v>784</v>
      </c>
    </row>
    <row r="11045" spans="3:9" ht="15" customHeight="1">
      <c r="C11045" s="199">
        <v>4</v>
      </c>
      <c r="D11045" s="195" t="s">
        <v>31</v>
      </c>
      <c r="E11045" s="195"/>
      <c r="F11045" s="200" t="s">
        <v>10</v>
      </c>
      <c r="G11045" s="326">
        <v>1E-3</v>
      </c>
      <c r="H11045" s="62">
        <v>206000</v>
      </c>
      <c r="I11045" s="203">
        <f t="shared" si="344"/>
        <v>206</v>
      </c>
    </row>
    <row r="11046" spans="3:9" ht="15" customHeight="1">
      <c r="C11046" s="204" t="s">
        <v>708</v>
      </c>
      <c r="D11046" s="215"/>
      <c r="E11046" s="215"/>
      <c r="F11046" s="216"/>
      <c r="G11046" s="653"/>
      <c r="H11046" s="654"/>
      <c r="I11046" s="208">
        <f>SUM(I11042:I11045)</f>
        <v>22510</v>
      </c>
    </row>
    <row r="11047" spans="3:9" ht="15" customHeight="1">
      <c r="C11047" s="193" t="s">
        <v>72</v>
      </c>
      <c r="D11047" s="194" t="s">
        <v>73</v>
      </c>
      <c r="E11047" s="194"/>
      <c r="F11047" s="196"/>
      <c r="G11047" s="196"/>
      <c r="H11047" s="196"/>
      <c r="I11047" s="464"/>
    </row>
    <row r="11048" spans="3:9" ht="15" customHeight="1">
      <c r="C11048" s="199">
        <v>1</v>
      </c>
      <c r="D11048" s="195" t="s">
        <v>2584</v>
      </c>
      <c r="E11048" s="195"/>
      <c r="F11048" s="200" t="s">
        <v>115</v>
      </c>
      <c r="G11048" s="326">
        <v>1</v>
      </c>
      <c r="H11048" s="202">
        <f>BAHAN!G275</f>
        <v>630000</v>
      </c>
      <c r="I11048" s="203">
        <f t="shared" ref="I11048" si="345">G11048*H11048</f>
        <v>630000</v>
      </c>
    </row>
    <row r="11049" spans="3:9" ht="15" customHeight="1">
      <c r="C11049" s="204" t="s">
        <v>85</v>
      </c>
      <c r="D11049" s="215"/>
      <c r="E11049" s="215"/>
      <c r="F11049" s="216"/>
      <c r="G11049" s="216"/>
      <c r="H11049" s="466"/>
      <c r="I11049" s="208">
        <f>SUM(I11048:I11048)</f>
        <v>630000</v>
      </c>
    </row>
    <row r="11050" spans="3:9" ht="15" customHeight="1">
      <c r="C11050" s="193" t="s">
        <v>86</v>
      </c>
      <c r="D11050" s="194" t="s">
        <v>87</v>
      </c>
      <c r="E11050" s="194"/>
      <c r="F11050" s="196"/>
      <c r="G11050" s="196"/>
      <c r="H11050" s="196"/>
      <c r="I11050" s="464"/>
    </row>
    <row r="11051" spans="3:9" ht="15" customHeight="1">
      <c r="C11051" s="204" t="s">
        <v>88</v>
      </c>
      <c r="D11051" s="215"/>
      <c r="E11051" s="215"/>
      <c r="F11051" s="216"/>
      <c r="G11051" s="216"/>
      <c r="H11051" s="466"/>
      <c r="I11051" s="467">
        <v>0</v>
      </c>
    </row>
    <row r="11052" spans="3:9" ht="15" customHeight="1">
      <c r="C11052" s="220" t="s">
        <v>89</v>
      </c>
      <c r="D11052" s="221" t="s">
        <v>90</v>
      </c>
      <c r="E11052" s="682"/>
      <c r="F11052" s="222"/>
      <c r="G11052" s="222"/>
      <c r="H11052" s="776"/>
      <c r="I11052" s="777">
        <f>I11051+I11049+I11046</f>
        <v>652510</v>
      </c>
    </row>
    <row r="11053" spans="3:9" ht="15" customHeight="1">
      <c r="C11053" s="227" t="s">
        <v>91</v>
      </c>
      <c r="D11053" s="228" t="s">
        <v>977</v>
      </c>
      <c r="E11053" s="684"/>
      <c r="F11053" s="229"/>
      <c r="G11053" s="313"/>
      <c r="H11053" s="226">
        <f>$M$3</f>
        <v>0.1</v>
      </c>
      <c r="I11053" s="224">
        <f>I11052*H11053</f>
        <v>65251</v>
      </c>
    </row>
    <row r="11054" spans="3:9" ht="15" customHeight="1">
      <c r="C11054" s="316" t="s">
        <v>93</v>
      </c>
      <c r="D11054" s="317" t="s">
        <v>94</v>
      </c>
      <c r="E11054" s="323"/>
      <c r="F11054" s="244"/>
      <c r="G11054" s="244"/>
      <c r="H11054" s="399"/>
      <c r="I11054" s="303">
        <f>SUM(I11052:I11053)</f>
        <v>717761</v>
      </c>
    </row>
    <row r="11055" spans="3:9" ht="15" customHeight="1">
      <c r="C11055" s="1070"/>
      <c r="D11055" s="493"/>
      <c r="E11055" s="493"/>
      <c r="F11055" s="493"/>
      <c r="G11055" s="493"/>
      <c r="H11055" s="493"/>
      <c r="I11055" s="517"/>
    </row>
    <row r="11056" spans="3:9" ht="15" customHeight="1">
      <c r="C11056" s="1089" t="s">
        <v>2585</v>
      </c>
      <c r="D11056" s="1320" t="s">
        <v>2586</v>
      </c>
      <c r="E11056" s="1321"/>
      <c r="F11056" s="1321"/>
      <c r="G11056" s="1321"/>
      <c r="H11056" s="1322"/>
      <c r="I11056" s="188">
        <f>ROUNDDOWN(I11072,-2)</f>
        <v>1418000</v>
      </c>
    </row>
    <row r="11057" spans="3:9" ht="15" customHeight="1">
      <c r="C11057" s="189" t="s">
        <v>65</v>
      </c>
      <c r="D11057" s="190" t="s">
        <v>66</v>
      </c>
      <c r="E11057" s="190"/>
      <c r="F11057" s="190" t="s">
        <v>669</v>
      </c>
      <c r="G11057" s="190" t="s">
        <v>67</v>
      </c>
      <c r="H11057" s="190" t="s">
        <v>670</v>
      </c>
      <c r="I11057" s="482" t="s">
        <v>671</v>
      </c>
    </row>
    <row r="11058" spans="3:9" ht="15" customHeight="1">
      <c r="C11058" s="193" t="s">
        <v>69</v>
      </c>
      <c r="D11058" s="194" t="s">
        <v>672</v>
      </c>
      <c r="E11058" s="194"/>
      <c r="F11058" s="717"/>
      <c r="G11058" s="717"/>
      <c r="H11058" s="717"/>
      <c r="I11058" s="591"/>
    </row>
    <row r="11059" spans="3:9" ht="15" customHeight="1">
      <c r="C11059" s="199">
        <v>1</v>
      </c>
      <c r="D11059" s="195" t="s">
        <v>8</v>
      </c>
      <c r="E11059" s="195"/>
      <c r="F11059" s="200" t="s">
        <v>10</v>
      </c>
      <c r="G11059" s="618">
        <v>8.5000000000000006E-2</v>
      </c>
      <c r="H11059" s="62">
        <v>176000</v>
      </c>
      <c r="I11059" s="203">
        <f t="shared" ref="I11059:I11062" si="346">G11059*H11059</f>
        <v>14960.000000000002</v>
      </c>
    </row>
    <row r="11060" spans="3:9" ht="15" customHeight="1">
      <c r="C11060" s="199">
        <v>2</v>
      </c>
      <c r="D11060" s="195" t="s">
        <v>2580</v>
      </c>
      <c r="E11060" s="195"/>
      <c r="F11060" s="200" t="s">
        <v>10</v>
      </c>
      <c r="G11060" s="618">
        <v>8.5000000000000006E-2</v>
      </c>
      <c r="H11060" s="62">
        <v>186000</v>
      </c>
      <c r="I11060" s="203">
        <f t="shared" si="346"/>
        <v>15810.000000000002</v>
      </c>
    </row>
    <row r="11061" spans="3:9" ht="15" customHeight="1">
      <c r="C11061" s="199">
        <v>3</v>
      </c>
      <c r="D11061" s="195" t="s">
        <v>119</v>
      </c>
      <c r="E11061" s="195"/>
      <c r="F11061" s="200" t="s">
        <v>10</v>
      </c>
      <c r="G11061" s="618">
        <v>8.9999999999999993E-3</v>
      </c>
      <c r="H11061" s="62">
        <v>196000</v>
      </c>
      <c r="I11061" s="203">
        <f t="shared" si="346"/>
        <v>1763.9999999999998</v>
      </c>
    </row>
    <row r="11062" spans="3:9" ht="15" customHeight="1">
      <c r="C11062" s="199">
        <v>4</v>
      </c>
      <c r="D11062" s="195" t="s">
        <v>31</v>
      </c>
      <c r="E11062" s="195"/>
      <c r="F11062" s="200" t="s">
        <v>10</v>
      </c>
      <c r="G11062" s="618">
        <v>3.0000000000000001E-3</v>
      </c>
      <c r="H11062" s="62">
        <v>206000</v>
      </c>
      <c r="I11062" s="203">
        <f t="shared" si="346"/>
        <v>618</v>
      </c>
    </row>
    <row r="11063" spans="3:9" ht="15" customHeight="1">
      <c r="C11063" s="204" t="s">
        <v>708</v>
      </c>
      <c r="D11063" s="215"/>
      <c r="E11063" s="215"/>
      <c r="F11063" s="216"/>
      <c r="G11063" s="653"/>
      <c r="H11063" s="654"/>
      <c r="I11063" s="208">
        <f>SUM(I11059:I11062)</f>
        <v>33152</v>
      </c>
    </row>
    <row r="11064" spans="3:9" ht="15" customHeight="1">
      <c r="C11064" s="193" t="s">
        <v>72</v>
      </c>
      <c r="D11064" s="194" t="s">
        <v>73</v>
      </c>
      <c r="E11064" s="194"/>
      <c r="F11064" s="196"/>
      <c r="G11064" s="196"/>
      <c r="H11064" s="196"/>
      <c r="I11064" s="464"/>
    </row>
    <row r="11065" spans="3:9" ht="15" customHeight="1">
      <c r="C11065" s="209" t="s">
        <v>674</v>
      </c>
      <c r="D11065" s="195" t="s">
        <v>2587</v>
      </c>
      <c r="E11065" s="195"/>
      <c r="F11065" s="210" t="s">
        <v>710</v>
      </c>
      <c r="G11065" s="212">
        <v>4.4000000000000004</v>
      </c>
      <c r="H11065" s="202">
        <f>BAHAN!G424</f>
        <v>20000</v>
      </c>
      <c r="I11065" s="203">
        <f t="shared" ref="I11065:I11066" si="347">G11065*H11065</f>
        <v>88000</v>
      </c>
    </row>
    <row r="11066" spans="3:9" ht="15" customHeight="1">
      <c r="C11066" s="209" t="s">
        <v>676</v>
      </c>
      <c r="D11066" s="195" t="s">
        <v>2588</v>
      </c>
      <c r="E11066" s="195"/>
      <c r="F11066" s="200" t="s">
        <v>710</v>
      </c>
      <c r="G11066" s="326">
        <v>14.6</v>
      </c>
      <c r="H11066" s="202">
        <f>BAHAN!G15</f>
        <v>80000</v>
      </c>
      <c r="I11066" s="203">
        <f t="shared" si="347"/>
        <v>1168000</v>
      </c>
    </row>
    <row r="11067" spans="3:9" ht="15" customHeight="1">
      <c r="C11067" s="204" t="s">
        <v>85</v>
      </c>
      <c r="D11067" s="215"/>
      <c r="E11067" s="215"/>
      <c r="F11067" s="216"/>
      <c r="G11067" s="216"/>
      <c r="H11067" s="466"/>
      <c r="I11067" s="208">
        <f>SUM(I11065:I11066)</f>
        <v>1256000</v>
      </c>
    </row>
    <row r="11068" spans="3:9" ht="15" customHeight="1">
      <c r="C11068" s="1168" t="s">
        <v>86</v>
      </c>
      <c r="D11068" s="1169" t="s">
        <v>87</v>
      </c>
      <c r="E11068" s="1169"/>
      <c r="F11068" s="1170"/>
      <c r="G11068" s="1170"/>
      <c r="H11068" s="1170"/>
      <c r="I11068" s="1171"/>
    </row>
    <row r="11069" spans="3:9" ht="15" customHeight="1">
      <c r="C11069" s="204" t="s">
        <v>88</v>
      </c>
      <c r="D11069" s="215"/>
      <c r="E11069" s="215"/>
      <c r="F11069" s="216"/>
      <c r="G11069" s="216"/>
      <c r="H11069" s="466"/>
      <c r="I11069" s="467">
        <v>0</v>
      </c>
    </row>
    <row r="11070" spans="3:9" ht="15" customHeight="1">
      <c r="C11070" s="220" t="s">
        <v>89</v>
      </c>
      <c r="D11070" s="221" t="s">
        <v>90</v>
      </c>
      <c r="E11070" s="682"/>
      <c r="F11070" s="222"/>
      <c r="G11070" s="222"/>
      <c r="H11070" s="776"/>
      <c r="I11070" s="777">
        <f>I11069+I11067+I11063</f>
        <v>1289152</v>
      </c>
    </row>
    <row r="11071" spans="3:9" ht="15" customHeight="1">
      <c r="C11071" s="227" t="s">
        <v>91</v>
      </c>
      <c r="D11071" s="228" t="s">
        <v>977</v>
      </c>
      <c r="E11071" s="684"/>
      <c r="F11071" s="229"/>
      <c r="G11071" s="313"/>
      <c r="H11071" s="226">
        <f>$M$3</f>
        <v>0.1</v>
      </c>
      <c r="I11071" s="224">
        <f>I11070*H11071</f>
        <v>128915.20000000001</v>
      </c>
    </row>
    <row r="11072" spans="3:9" ht="15" customHeight="1">
      <c r="C11072" s="316" t="s">
        <v>93</v>
      </c>
      <c r="D11072" s="317" t="s">
        <v>94</v>
      </c>
      <c r="E11072" s="323"/>
      <c r="F11072" s="244"/>
      <c r="G11072" s="244"/>
      <c r="H11072" s="399"/>
      <c r="I11072" s="303">
        <f>SUM(I11070:I11071)</f>
        <v>1418067.2</v>
      </c>
    </row>
    <row r="11073" spans="3:9" ht="15" customHeight="1">
      <c r="C11073" s="1070"/>
      <c r="D11073" s="493"/>
      <c r="E11073" s="493"/>
      <c r="F11073" s="493"/>
      <c r="G11073" s="493"/>
      <c r="H11073" s="493"/>
      <c r="I11073" s="517"/>
    </row>
    <row r="11074" spans="3:9" ht="15" customHeight="1">
      <c r="C11074" s="184" t="s">
        <v>2589</v>
      </c>
      <c r="D11074" s="1320" t="s">
        <v>2590</v>
      </c>
      <c r="E11074" s="1321"/>
      <c r="F11074" s="1321"/>
      <c r="G11074" s="1321"/>
      <c r="H11074" s="1322"/>
      <c r="I11074" s="188">
        <f>ROUNDDOWN(I11091,-2)</f>
        <v>36400</v>
      </c>
    </row>
    <row r="11075" spans="3:9" ht="15" customHeight="1">
      <c r="C11075" s="189" t="s">
        <v>65</v>
      </c>
      <c r="D11075" s="190" t="s">
        <v>66</v>
      </c>
      <c r="E11075" s="190"/>
      <c r="F11075" s="190" t="s">
        <v>669</v>
      </c>
      <c r="G11075" s="190" t="s">
        <v>67</v>
      </c>
      <c r="H11075" s="190" t="s">
        <v>670</v>
      </c>
      <c r="I11075" s="482" t="s">
        <v>671</v>
      </c>
    </row>
    <row r="11076" spans="3:9" ht="15" customHeight="1">
      <c r="C11076" s="193" t="s">
        <v>69</v>
      </c>
      <c r="D11076" s="194" t="s">
        <v>672</v>
      </c>
      <c r="E11076" s="194"/>
      <c r="F11076" s="717"/>
      <c r="G11076" s="717"/>
      <c r="H11076" s="717"/>
      <c r="I11076" s="591"/>
    </row>
    <row r="11077" spans="3:9" ht="15" customHeight="1">
      <c r="C11077" s="199">
        <v>1</v>
      </c>
      <c r="D11077" s="195" t="s">
        <v>8</v>
      </c>
      <c r="E11077" s="195"/>
      <c r="F11077" s="200" t="s">
        <v>10</v>
      </c>
      <c r="G11077" s="618">
        <v>8.5000000000000006E-2</v>
      </c>
      <c r="H11077" s="62">
        <v>176000</v>
      </c>
      <c r="I11077" s="203">
        <f t="shared" ref="I11077:I11080" si="348">G11077*H11077</f>
        <v>14960.000000000002</v>
      </c>
    </row>
    <row r="11078" spans="3:9" ht="15" customHeight="1">
      <c r="C11078" s="199">
        <v>2</v>
      </c>
      <c r="D11078" s="195" t="s">
        <v>2580</v>
      </c>
      <c r="E11078" s="195"/>
      <c r="F11078" s="200" t="s">
        <v>10</v>
      </c>
      <c r="G11078" s="618">
        <v>8.5000000000000006E-2</v>
      </c>
      <c r="H11078" s="62">
        <v>186000</v>
      </c>
      <c r="I11078" s="203">
        <f t="shared" si="348"/>
        <v>15810.000000000002</v>
      </c>
    </row>
    <row r="11079" spans="3:9" ht="15" customHeight="1">
      <c r="C11079" s="199">
        <v>3</v>
      </c>
      <c r="D11079" s="195" t="s">
        <v>119</v>
      </c>
      <c r="E11079" s="195"/>
      <c r="F11079" s="200" t="s">
        <v>10</v>
      </c>
      <c r="G11079" s="618">
        <v>8.9999999999999993E-3</v>
      </c>
      <c r="H11079" s="62">
        <v>196000</v>
      </c>
      <c r="I11079" s="203">
        <f t="shared" si="348"/>
        <v>1763.9999999999998</v>
      </c>
    </row>
    <row r="11080" spans="3:9" ht="15" customHeight="1">
      <c r="C11080" s="199">
        <v>4</v>
      </c>
      <c r="D11080" s="195" t="s">
        <v>31</v>
      </c>
      <c r="E11080" s="195"/>
      <c r="F11080" s="200" t="s">
        <v>10</v>
      </c>
      <c r="G11080" s="618">
        <v>3.0000000000000001E-3</v>
      </c>
      <c r="H11080" s="62">
        <v>206000</v>
      </c>
      <c r="I11080" s="203">
        <f t="shared" si="348"/>
        <v>618</v>
      </c>
    </row>
    <row r="11081" spans="3:9" ht="15" customHeight="1">
      <c r="C11081" s="204" t="s">
        <v>708</v>
      </c>
      <c r="D11081" s="215"/>
      <c r="E11081" s="215"/>
      <c r="F11081" s="216"/>
      <c r="G11081" s="653"/>
      <c r="H11081" s="654"/>
      <c r="I11081" s="208">
        <f>SUM(I11077:I11080)</f>
        <v>33152</v>
      </c>
    </row>
    <row r="11082" spans="3:9" ht="15" customHeight="1">
      <c r="C11082" s="193" t="s">
        <v>72</v>
      </c>
      <c r="D11082" s="194" t="s">
        <v>73</v>
      </c>
      <c r="E11082" s="194"/>
      <c r="F11082" s="196"/>
      <c r="G11082" s="196"/>
      <c r="H11082" s="196"/>
      <c r="I11082" s="464"/>
    </row>
    <row r="11083" spans="3:9" ht="15" customHeight="1">
      <c r="C11083" s="209" t="s">
        <v>674</v>
      </c>
      <c r="D11083" s="213" t="s">
        <v>2591</v>
      </c>
      <c r="E11083" s="213"/>
      <c r="F11083" s="266" t="s">
        <v>710</v>
      </c>
      <c r="G11083" s="212">
        <v>4.4000000000000004</v>
      </c>
      <c r="H11083" s="202">
        <v>1</v>
      </c>
      <c r="I11083" s="203">
        <f t="shared" ref="I11083:I11085" si="349">G11083*H11083</f>
        <v>4.4000000000000004</v>
      </c>
    </row>
    <row r="11084" spans="3:9" ht="15" customHeight="1">
      <c r="C11084" s="209">
        <v>2</v>
      </c>
      <c r="D11084" s="213" t="s">
        <v>2592</v>
      </c>
      <c r="E11084" s="213"/>
      <c r="F11084" s="266" t="s">
        <v>115</v>
      </c>
      <c r="G11084" s="212">
        <v>1.1000000000000001</v>
      </c>
      <c r="H11084" s="202">
        <v>1</v>
      </c>
      <c r="I11084" s="203">
        <f t="shared" si="349"/>
        <v>1.1000000000000001</v>
      </c>
    </row>
    <row r="11085" spans="3:9" ht="15" customHeight="1">
      <c r="C11085" s="209">
        <v>3</v>
      </c>
      <c r="D11085" s="213" t="s">
        <v>194</v>
      </c>
      <c r="E11085" s="213"/>
      <c r="F11085" s="416" t="s">
        <v>1870</v>
      </c>
      <c r="G11085" s="326">
        <v>0.27</v>
      </c>
      <c r="H11085" s="202">
        <v>1</v>
      </c>
      <c r="I11085" s="203">
        <f t="shared" si="349"/>
        <v>0.27</v>
      </c>
    </row>
    <row r="11086" spans="3:9" ht="15" customHeight="1">
      <c r="C11086" s="204" t="s">
        <v>85</v>
      </c>
      <c r="D11086" s="215"/>
      <c r="E11086" s="215"/>
      <c r="F11086" s="216"/>
      <c r="G11086" s="216"/>
      <c r="H11086" s="466"/>
      <c r="I11086" s="208">
        <f>SUM(I11083:I11085)</f>
        <v>5.77</v>
      </c>
    </row>
    <row r="11087" spans="3:9" ht="15" customHeight="1">
      <c r="C11087" s="193" t="s">
        <v>86</v>
      </c>
      <c r="D11087" s="194" t="s">
        <v>87</v>
      </c>
      <c r="E11087" s="194"/>
      <c r="F11087" s="196"/>
      <c r="G11087" s="196"/>
      <c r="H11087" s="196"/>
      <c r="I11087" s="464"/>
    </row>
    <row r="11088" spans="3:9" ht="15" customHeight="1">
      <c r="C11088" s="204" t="s">
        <v>88</v>
      </c>
      <c r="D11088" s="215"/>
      <c r="E11088" s="215"/>
      <c r="F11088" s="216"/>
      <c r="G11088" s="216"/>
      <c r="H11088" s="466"/>
      <c r="I11088" s="467">
        <v>0</v>
      </c>
    </row>
    <row r="11089" spans="3:9" ht="15" customHeight="1">
      <c r="C11089" s="220" t="s">
        <v>89</v>
      </c>
      <c r="D11089" s="221" t="s">
        <v>90</v>
      </c>
      <c r="E11089" s="682"/>
      <c r="F11089" s="222"/>
      <c r="G11089" s="222"/>
      <c r="H11089" s="776"/>
      <c r="I11089" s="777">
        <f>I11088+I11086+I11081</f>
        <v>33157.769999999997</v>
      </c>
    </row>
    <row r="11090" spans="3:9" ht="15" customHeight="1">
      <c r="C11090" s="227" t="s">
        <v>91</v>
      </c>
      <c r="D11090" s="228" t="s">
        <v>977</v>
      </c>
      <c r="E11090" s="684"/>
      <c r="F11090" s="229"/>
      <c r="G11090" s="313"/>
      <c r="H11090" s="226">
        <f>$M$3</f>
        <v>0.1</v>
      </c>
      <c r="I11090" s="224">
        <f>I11089*H11090</f>
        <v>3315.777</v>
      </c>
    </row>
    <row r="11091" spans="3:9" ht="15" customHeight="1">
      <c r="C11091" s="316" t="s">
        <v>93</v>
      </c>
      <c r="D11091" s="317" t="s">
        <v>94</v>
      </c>
      <c r="E11091" s="323"/>
      <c r="F11091" s="244"/>
      <c r="G11091" s="244"/>
      <c r="H11091" s="399"/>
      <c r="I11091" s="303">
        <f>SUM(I11089:I11090)</f>
        <v>36473.546999999999</v>
      </c>
    </row>
    <row r="11092" spans="3:9" ht="15" customHeight="1">
      <c r="C11092" s="1070"/>
      <c r="D11092" s="493"/>
      <c r="E11092" s="493"/>
      <c r="F11092" s="493"/>
      <c r="G11092" s="493"/>
      <c r="H11092" s="493"/>
      <c r="I11092" s="517"/>
    </row>
    <row r="11093" spans="3:9" ht="15" customHeight="1">
      <c r="C11093" s="184" t="s">
        <v>2593</v>
      </c>
      <c r="D11093" s="1320" t="s">
        <v>2594</v>
      </c>
      <c r="E11093" s="1321"/>
      <c r="F11093" s="1321"/>
      <c r="G11093" s="1321"/>
      <c r="H11093" s="1322"/>
      <c r="I11093" s="188">
        <f>ROUNDDOWN(I11110,-2)</f>
        <v>36400</v>
      </c>
    </row>
    <row r="11094" spans="3:9" ht="15" customHeight="1">
      <c r="C11094" s="189" t="s">
        <v>65</v>
      </c>
      <c r="D11094" s="190" t="s">
        <v>66</v>
      </c>
      <c r="E11094" s="190"/>
      <c r="F11094" s="190" t="s">
        <v>669</v>
      </c>
      <c r="G11094" s="190" t="s">
        <v>67</v>
      </c>
      <c r="H11094" s="190" t="s">
        <v>670</v>
      </c>
      <c r="I11094" s="482" t="s">
        <v>671</v>
      </c>
    </row>
    <row r="11095" spans="3:9" ht="15" customHeight="1">
      <c r="C11095" s="193" t="s">
        <v>69</v>
      </c>
      <c r="D11095" s="194" t="s">
        <v>672</v>
      </c>
      <c r="E11095" s="194"/>
      <c r="F11095" s="717"/>
      <c r="G11095" s="717"/>
      <c r="H11095" s="717"/>
      <c r="I11095" s="591"/>
    </row>
    <row r="11096" spans="3:9" ht="15" customHeight="1">
      <c r="C11096" s="199">
        <v>1</v>
      </c>
      <c r="D11096" s="195" t="s">
        <v>8</v>
      </c>
      <c r="E11096" s="195"/>
      <c r="F11096" s="200" t="s">
        <v>10</v>
      </c>
      <c r="G11096" s="618">
        <v>8.5000000000000006E-2</v>
      </c>
      <c r="H11096" s="62">
        <v>176000</v>
      </c>
      <c r="I11096" s="203">
        <f t="shared" ref="I11096:I11099" si="350">G11096*H11096</f>
        <v>14960.000000000002</v>
      </c>
    </row>
    <row r="11097" spans="3:9" ht="15" customHeight="1">
      <c r="C11097" s="199">
        <v>2</v>
      </c>
      <c r="D11097" s="195" t="s">
        <v>2580</v>
      </c>
      <c r="E11097" s="195"/>
      <c r="F11097" s="200" t="s">
        <v>10</v>
      </c>
      <c r="G11097" s="618">
        <v>8.5000000000000006E-2</v>
      </c>
      <c r="H11097" s="62">
        <v>186000</v>
      </c>
      <c r="I11097" s="203">
        <f t="shared" si="350"/>
        <v>15810.000000000002</v>
      </c>
    </row>
    <row r="11098" spans="3:9" ht="15" customHeight="1">
      <c r="C11098" s="199">
        <v>3</v>
      </c>
      <c r="D11098" s="195" t="s">
        <v>119</v>
      </c>
      <c r="E11098" s="195"/>
      <c r="F11098" s="200" t="s">
        <v>10</v>
      </c>
      <c r="G11098" s="618">
        <v>8.9999999999999993E-3</v>
      </c>
      <c r="H11098" s="62">
        <v>196000</v>
      </c>
      <c r="I11098" s="203">
        <f t="shared" si="350"/>
        <v>1763.9999999999998</v>
      </c>
    </row>
    <row r="11099" spans="3:9" ht="15" customHeight="1">
      <c r="C11099" s="199">
        <v>4</v>
      </c>
      <c r="D11099" s="195" t="s">
        <v>31</v>
      </c>
      <c r="E11099" s="195"/>
      <c r="F11099" s="200" t="s">
        <v>10</v>
      </c>
      <c r="G11099" s="618">
        <v>3.0000000000000001E-3</v>
      </c>
      <c r="H11099" s="62">
        <v>206000</v>
      </c>
      <c r="I11099" s="203">
        <f t="shared" si="350"/>
        <v>618</v>
      </c>
    </row>
    <row r="11100" spans="3:9" ht="15" customHeight="1">
      <c r="C11100" s="204" t="s">
        <v>708</v>
      </c>
      <c r="D11100" s="215"/>
      <c r="E11100" s="215"/>
      <c r="F11100" s="216"/>
      <c r="G11100" s="653"/>
      <c r="H11100" s="654"/>
      <c r="I11100" s="208">
        <f>SUM(I11096:I11099)</f>
        <v>33152</v>
      </c>
    </row>
    <row r="11101" spans="3:9" ht="15" customHeight="1">
      <c r="C11101" s="193" t="s">
        <v>72</v>
      </c>
      <c r="D11101" s="194" t="s">
        <v>73</v>
      </c>
      <c r="E11101" s="194"/>
      <c r="F11101" s="196"/>
      <c r="G11101" s="196"/>
      <c r="H11101" s="196"/>
      <c r="I11101" s="464"/>
    </row>
    <row r="11102" spans="3:9" ht="15" customHeight="1">
      <c r="C11102" s="209" t="s">
        <v>674</v>
      </c>
      <c r="D11102" s="213" t="s">
        <v>2591</v>
      </c>
      <c r="E11102" s="213"/>
      <c r="F11102" s="266" t="s">
        <v>710</v>
      </c>
      <c r="G11102" s="212">
        <v>4.4000000000000004</v>
      </c>
      <c r="H11102" s="202">
        <v>1</v>
      </c>
      <c r="I11102" s="203">
        <f t="shared" ref="I11102:I11104" si="351">G11102*H11102</f>
        <v>4.4000000000000004</v>
      </c>
    </row>
    <row r="11103" spans="3:9" ht="15" customHeight="1">
      <c r="C11103" s="209">
        <v>2</v>
      </c>
      <c r="D11103" s="213" t="s">
        <v>2595</v>
      </c>
      <c r="E11103" s="213"/>
      <c r="F11103" s="266" t="s">
        <v>115</v>
      </c>
      <c r="G11103" s="212">
        <v>1.1000000000000001</v>
      </c>
      <c r="H11103" s="202">
        <v>1</v>
      </c>
      <c r="I11103" s="203">
        <f t="shared" si="351"/>
        <v>1.1000000000000001</v>
      </c>
    </row>
    <row r="11104" spans="3:9" ht="15" customHeight="1">
      <c r="C11104" s="209">
        <v>3</v>
      </c>
      <c r="D11104" s="213" t="s">
        <v>194</v>
      </c>
      <c r="E11104" s="213"/>
      <c r="F11104" s="416" t="s">
        <v>1870</v>
      </c>
      <c r="G11104" s="326">
        <v>0.27</v>
      </c>
      <c r="H11104" s="202">
        <v>1</v>
      </c>
      <c r="I11104" s="203">
        <f t="shared" si="351"/>
        <v>0.27</v>
      </c>
    </row>
    <row r="11105" spans="3:9" ht="15" customHeight="1">
      <c r="C11105" s="204" t="s">
        <v>85</v>
      </c>
      <c r="D11105" s="215"/>
      <c r="E11105" s="215"/>
      <c r="F11105" s="216"/>
      <c r="G11105" s="216"/>
      <c r="H11105" s="466"/>
      <c r="I11105" s="208">
        <f>SUM(I11102:I11104)</f>
        <v>5.77</v>
      </c>
    </row>
    <row r="11106" spans="3:9" ht="15" customHeight="1">
      <c r="C11106" s="193" t="s">
        <v>86</v>
      </c>
      <c r="D11106" s="194" t="s">
        <v>87</v>
      </c>
      <c r="E11106" s="194"/>
      <c r="F11106" s="196"/>
      <c r="G11106" s="196"/>
      <c r="H11106" s="196"/>
      <c r="I11106" s="464"/>
    </row>
    <row r="11107" spans="3:9" ht="15" customHeight="1">
      <c r="C11107" s="204" t="s">
        <v>88</v>
      </c>
      <c r="D11107" s="215"/>
      <c r="E11107" s="215"/>
      <c r="F11107" s="216"/>
      <c r="G11107" s="216"/>
      <c r="H11107" s="466"/>
      <c r="I11107" s="467">
        <v>0</v>
      </c>
    </row>
    <row r="11108" spans="3:9" ht="15" customHeight="1">
      <c r="C11108" s="220" t="s">
        <v>89</v>
      </c>
      <c r="D11108" s="221" t="s">
        <v>90</v>
      </c>
      <c r="E11108" s="682"/>
      <c r="F11108" s="222"/>
      <c r="G11108" s="222"/>
      <c r="H11108" s="776"/>
      <c r="I11108" s="777">
        <f>I11107+I11105+I11100</f>
        <v>33157.769999999997</v>
      </c>
    </row>
    <row r="11109" spans="3:9" ht="15" customHeight="1">
      <c r="C11109" s="227" t="s">
        <v>91</v>
      </c>
      <c r="D11109" s="228" t="s">
        <v>977</v>
      </c>
      <c r="E11109" s="684"/>
      <c r="F11109" s="229"/>
      <c r="G11109" s="313"/>
      <c r="H11109" s="226">
        <f>$M$3</f>
        <v>0.1</v>
      </c>
      <c r="I11109" s="224">
        <f>I11108*H11109</f>
        <v>3315.777</v>
      </c>
    </row>
    <row r="11110" spans="3:9" ht="15" customHeight="1">
      <c r="C11110" s="316" t="s">
        <v>93</v>
      </c>
      <c r="D11110" s="317" t="s">
        <v>94</v>
      </c>
      <c r="E11110" s="323"/>
      <c r="F11110" s="244"/>
      <c r="G11110" s="244"/>
      <c r="H11110" s="399"/>
      <c r="I11110" s="303">
        <f>SUM(I11108:I11109)</f>
        <v>36473.546999999999</v>
      </c>
    </row>
    <row r="11111" spans="3:9" ht="15" customHeight="1">
      <c r="C11111" s="1070"/>
      <c r="D11111" s="493"/>
      <c r="E11111" s="493"/>
      <c r="F11111" s="493"/>
      <c r="G11111" s="493"/>
      <c r="H11111" s="493"/>
      <c r="I11111" s="517"/>
    </row>
    <row r="11112" spans="3:9" ht="15" customHeight="1">
      <c r="C11112" s="574" t="s">
        <v>2596</v>
      </c>
      <c r="D11112" s="1109" t="s">
        <v>351</v>
      </c>
      <c r="E11112" s="1109"/>
      <c r="F11112" s="668"/>
      <c r="G11112" s="668"/>
      <c r="H11112" s="669"/>
      <c r="I11112" s="188">
        <f>ROUNDDOWN(I11128,-2)</f>
        <v>184700</v>
      </c>
    </row>
    <row r="11113" spans="3:9" ht="15" customHeight="1">
      <c r="C11113" s="189" t="s">
        <v>65</v>
      </c>
      <c r="D11113" s="190" t="s">
        <v>66</v>
      </c>
      <c r="E11113" s="190"/>
      <c r="F11113" s="190" t="s">
        <v>669</v>
      </c>
      <c r="G11113" s="190" t="s">
        <v>67</v>
      </c>
      <c r="H11113" s="190" t="s">
        <v>670</v>
      </c>
      <c r="I11113" s="482" t="s">
        <v>671</v>
      </c>
    </row>
    <row r="11114" spans="3:9" ht="15" customHeight="1">
      <c r="C11114" s="193" t="s">
        <v>69</v>
      </c>
      <c r="D11114" s="194" t="s">
        <v>672</v>
      </c>
      <c r="E11114" s="194"/>
      <c r="F11114" s="717"/>
      <c r="G11114" s="717"/>
      <c r="H11114" s="717"/>
      <c r="I11114" s="591"/>
    </row>
    <row r="11115" spans="3:9" ht="15" customHeight="1">
      <c r="C11115" s="199">
        <v>1</v>
      </c>
      <c r="D11115" s="195" t="s">
        <v>8</v>
      </c>
      <c r="E11115" s="195"/>
      <c r="F11115" s="200" t="s">
        <v>10</v>
      </c>
      <c r="G11115" s="201">
        <v>0.59519999999999995</v>
      </c>
      <c r="H11115" s="62">
        <v>176000</v>
      </c>
      <c r="I11115" s="203">
        <f t="shared" ref="I11115:I11118" si="352">G11115*H11115</f>
        <v>104755.2</v>
      </c>
    </row>
    <row r="11116" spans="3:9" ht="15" customHeight="1">
      <c r="C11116" s="199">
        <v>2</v>
      </c>
      <c r="D11116" s="195" t="s">
        <v>159</v>
      </c>
      <c r="E11116" s="195"/>
      <c r="F11116" s="200" t="s">
        <v>10</v>
      </c>
      <c r="G11116" s="201">
        <v>0.29759999999999998</v>
      </c>
      <c r="H11116" s="62">
        <v>186000</v>
      </c>
      <c r="I11116" s="203">
        <f t="shared" si="352"/>
        <v>55353.599999999999</v>
      </c>
    </row>
    <row r="11117" spans="3:9" ht="15" customHeight="1">
      <c r="C11117" s="199">
        <v>3</v>
      </c>
      <c r="D11117" s="195" t="s">
        <v>119</v>
      </c>
      <c r="E11117" s="195"/>
      <c r="F11117" s="200" t="s">
        <v>10</v>
      </c>
      <c r="G11117" s="201">
        <v>2.98E-2</v>
      </c>
      <c r="H11117" s="62">
        <v>196000</v>
      </c>
      <c r="I11117" s="203">
        <f t="shared" si="352"/>
        <v>5840.8</v>
      </c>
    </row>
    <row r="11118" spans="3:9" ht="15" customHeight="1">
      <c r="C11118" s="199">
        <v>4</v>
      </c>
      <c r="D11118" s="195" t="s">
        <v>31</v>
      </c>
      <c r="E11118" s="195"/>
      <c r="F11118" s="200" t="s">
        <v>10</v>
      </c>
      <c r="G11118" s="201">
        <v>9.9000000000000008E-3</v>
      </c>
      <c r="H11118" s="62">
        <v>206000</v>
      </c>
      <c r="I11118" s="203">
        <f t="shared" si="352"/>
        <v>2039.4</v>
      </c>
    </row>
    <row r="11119" spans="3:9" ht="15" customHeight="1">
      <c r="C11119" s="204" t="s">
        <v>708</v>
      </c>
      <c r="D11119" s="215"/>
      <c r="E11119" s="215"/>
      <c r="F11119" s="216"/>
      <c r="G11119" s="653"/>
      <c r="H11119" s="654"/>
      <c r="I11119" s="208">
        <f>SUM(I11115:I11118)</f>
        <v>167988.99999999997</v>
      </c>
    </row>
    <row r="11120" spans="3:9" ht="15" customHeight="1">
      <c r="C11120" s="193" t="s">
        <v>72</v>
      </c>
      <c r="D11120" s="194" t="s">
        <v>73</v>
      </c>
      <c r="E11120" s="194"/>
      <c r="F11120" s="196"/>
      <c r="G11120" s="196"/>
      <c r="H11120" s="196"/>
      <c r="I11120" s="464"/>
    </row>
    <row r="11121" spans="3:9" ht="15" customHeight="1">
      <c r="C11121" s="209" t="s">
        <v>674</v>
      </c>
      <c r="D11121" s="213" t="s">
        <v>1912</v>
      </c>
      <c r="E11121" s="213"/>
      <c r="F11121" s="266" t="s">
        <v>79</v>
      </c>
      <c r="G11121" s="212">
        <v>0.04</v>
      </c>
      <c r="H11121" s="202">
        <v>1</v>
      </c>
      <c r="I11121" s="203">
        <f t="shared" ref="I11121:I11122" si="353">G11121*H11121</f>
        <v>0.04</v>
      </c>
    </row>
    <row r="11122" spans="3:9" ht="15" customHeight="1">
      <c r="C11122" s="209">
        <v>2</v>
      </c>
      <c r="D11122" s="213" t="s">
        <v>823</v>
      </c>
      <c r="E11122" s="213"/>
      <c r="F11122" s="266" t="s">
        <v>120</v>
      </c>
      <c r="G11122" s="212">
        <v>0.05</v>
      </c>
      <c r="H11122" s="202">
        <v>1</v>
      </c>
      <c r="I11122" s="203">
        <f t="shared" si="353"/>
        <v>0.05</v>
      </c>
    </row>
    <row r="11123" spans="3:9" ht="15" customHeight="1">
      <c r="C11123" s="204" t="s">
        <v>85</v>
      </c>
      <c r="D11123" s="215"/>
      <c r="E11123" s="215"/>
      <c r="F11123" s="216"/>
      <c r="G11123" s="216"/>
      <c r="H11123" s="466"/>
      <c r="I11123" s="208">
        <f>SUM(I11121:I11122)</f>
        <v>0.09</v>
      </c>
    </row>
    <row r="11124" spans="3:9" ht="15" customHeight="1">
      <c r="C11124" s="193" t="s">
        <v>86</v>
      </c>
      <c r="D11124" s="194" t="s">
        <v>87</v>
      </c>
      <c r="E11124" s="194"/>
      <c r="F11124" s="196"/>
      <c r="G11124" s="196"/>
      <c r="H11124" s="196"/>
      <c r="I11124" s="464"/>
    </row>
    <row r="11125" spans="3:9" ht="15" customHeight="1">
      <c r="C11125" s="204" t="s">
        <v>88</v>
      </c>
      <c r="D11125" s="215"/>
      <c r="E11125" s="215"/>
      <c r="F11125" s="216"/>
      <c r="G11125" s="216"/>
      <c r="H11125" s="466"/>
      <c r="I11125" s="467">
        <v>0</v>
      </c>
    </row>
    <row r="11126" spans="3:9" ht="15" customHeight="1">
      <c r="C11126" s="220" t="s">
        <v>89</v>
      </c>
      <c r="D11126" s="221" t="s">
        <v>90</v>
      </c>
      <c r="E11126" s="682"/>
      <c r="F11126" s="222"/>
      <c r="G11126" s="222"/>
      <c r="H11126" s="776"/>
      <c r="I11126" s="777">
        <f>I11125+I11123+I11119</f>
        <v>167989.08999999997</v>
      </c>
    </row>
    <row r="11127" spans="3:9" ht="15" customHeight="1">
      <c r="C11127" s="220" t="s">
        <v>91</v>
      </c>
      <c r="D11127" s="221" t="s">
        <v>977</v>
      </c>
      <c r="E11127" s="682"/>
      <c r="F11127" s="222"/>
      <c r="G11127" s="225"/>
      <c r="H11127" s="226">
        <f>$M$3</f>
        <v>0.1</v>
      </c>
      <c r="I11127" s="224">
        <f>I11126*H11127</f>
        <v>16798.908999999996</v>
      </c>
    </row>
    <row r="11128" spans="3:9" ht="15" customHeight="1">
      <c r="C11128" s="329" t="s">
        <v>93</v>
      </c>
      <c r="D11128" s="330" t="s">
        <v>94</v>
      </c>
      <c r="E11128" s="688"/>
      <c r="F11128" s="247"/>
      <c r="G11128" s="247"/>
      <c r="H11128" s="399"/>
      <c r="I11128" s="303">
        <f>SUM(I11126:I11127)</f>
        <v>184787.99899999995</v>
      </c>
    </row>
    <row r="11129" spans="3:9" ht="15" customHeight="1">
      <c r="C11129" s="942"/>
      <c r="D11129" s="581"/>
      <c r="E11129" s="581"/>
      <c r="F11129" s="581"/>
      <c r="G11129" s="581"/>
      <c r="H11129" s="581"/>
      <c r="I11129" s="582"/>
    </row>
    <row r="11130" spans="3:9" ht="15" customHeight="1">
      <c r="C11130" s="1086" t="s">
        <v>2597</v>
      </c>
      <c r="D11130" s="1320" t="s">
        <v>352</v>
      </c>
      <c r="E11130" s="1321"/>
      <c r="F11130" s="1321"/>
      <c r="G11130" s="1321"/>
      <c r="H11130" s="1322"/>
      <c r="I11130" s="188">
        <f>ROUNDDOWN(I11146,-2)</f>
        <v>313100</v>
      </c>
    </row>
    <row r="11131" spans="3:9" ht="15" customHeight="1">
      <c r="C11131" s="189" t="s">
        <v>65</v>
      </c>
      <c r="D11131" s="190" t="s">
        <v>66</v>
      </c>
      <c r="E11131" s="190"/>
      <c r="F11131" s="190" t="s">
        <v>669</v>
      </c>
      <c r="G11131" s="190" t="s">
        <v>67</v>
      </c>
      <c r="H11131" s="190" t="s">
        <v>670</v>
      </c>
      <c r="I11131" s="482" t="s">
        <v>671</v>
      </c>
    </row>
    <row r="11132" spans="3:9" ht="15" customHeight="1">
      <c r="C11132" s="193" t="s">
        <v>69</v>
      </c>
      <c r="D11132" s="194" t="s">
        <v>672</v>
      </c>
      <c r="E11132" s="194"/>
      <c r="F11132" s="717"/>
      <c r="G11132" s="717"/>
      <c r="H11132" s="717"/>
      <c r="I11132" s="591"/>
    </row>
    <row r="11133" spans="3:9" ht="15" customHeight="1">
      <c r="C11133" s="199">
        <v>1</v>
      </c>
      <c r="D11133" s="195" t="s">
        <v>8</v>
      </c>
      <c r="E11133" s="195"/>
      <c r="F11133" s="200" t="s">
        <v>10</v>
      </c>
      <c r="G11133" s="326">
        <v>0.35</v>
      </c>
      <c r="H11133" s="62">
        <v>176000</v>
      </c>
      <c r="I11133" s="203">
        <f t="shared" ref="I11133:I11136" si="354">G11133*H11133</f>
        <v>61599.999999999993</v>
      </c>
    </row>
    <row r="11134" spans="3:9" ht="15" customHeight="1">
      <c r="C11134" s="199">
        <v>2</v>
      </c>
      <c r="D11134" s="195" t="s">
        <v>159</v>
      </c>
      <c r="E11134" s="195"/>
      <c r="F11134" s="200" t="s">
        <v>10</v>
      </c>
      <c r="G11134" s="326">
        <v>1.05</v>
      </c>
      <c r="H11134" s="62">
        <v>186000</v>
      </c>
      <c r="I11134" s="203">
        <f t="shared" si="354"/>
        <v>195300</v>
      </c>
    </row>
    <row r="11135" spans="3:9" ht="15" customHeight="1">
      <c r="C11135" s="199">
        <v>3</v>
      </c>
      <c r="D11135" s="195" t="s">
        <v>119</v>
      </c>
      <c r="E11135" s="195"/>
      <c r="F11135" s="200" t="s">
        <v>10</v>
      </c>
      <c r="G11135" s="326">
        <v>0.105</v>
      </c>
      <c r="H11135" s="62">
        <v>196000</v>
      </c>
      <c r="I11135" s="203">
        <f t="shared" si="354"/>
        <v>20580</v>
      </c>
    </row>
    <row r="11136" spans="3:9" ht="15" customHeight="1">
      <c r="C11136" s="199">
        <v>4</v>
      </c>
      <c r="D11136" s="195" t="s">
        <v>31</v>
      </c>
      <c r="E11136" s="195"/>
      <c r="F11136" s="200" t="s">
        <v>10</v>
      </c>
      <c r="G11136" s="326">
        <v>3.5000000000000003E-2</v>
      </c>
      <c r="H11136" s="62">
        <v>206000</v>
      </c>
      <c r="I11136" s="203">
        <f t="shared" si="354"/>
        <v>7210.0000000000009</v>
      </c>
    </row>
    <row r="11137" spans="3:9" ht="15" customHeight="1">
      <c r="C11137" s="204" t="s">
        <v>708</v>
      </c>
      <c r="D11137" s="215"/>
      <c r="E11137" s="215"/>
      <c r="F11137" s="216"/>
      <c r="G11137" s="653"/>
      <c r="H11137" s="654"/>
      <c r="I11137" s="208">
        <f>SUM(I11133:I11136)</f>
        <v>284690</v>
      </c>
    </row>
    <row r="11138" spans="3:9" ht="15" customHeight="1">
      <c r="C11138" s="193" t="s">
        <v>72</v>
      </c>
      <c r="D11138" s="194" t="s">
        <v>73</v>
      </c>
      <c r="E11138" s="194"/>
      <c r="F11138" s="196"/>
      <c r="G11138" s="196"/>
      <c r="H11138" s="196"/>
      <c r="I11138" s="464"/>
    </row>
    <row r="11139" spans="3:9" ht="15" customHeight="1">
      <c r="C11139" s="209" t="s">
        <v>674</v>
      </c>
      <c r="D11139" s="213" t="s">
        <v>105</v>
      </c>
      <c r="E11139" s="213"/>
      <c r="F11139" s="266" t="s">
        <v>79</v>
      </c>
      <c r="G11139" s="212">
        <v>0.04</v>
      </c>
      <c r="H11139" s="202">
        <v>1</v>
      </c>
      <c r="I11139" s="203">
        <f>G11139*H11139</f>
        <v>0.04</v>
      </c>
    </row>
    <row r="11140" spans="3:9" ht="15" customHeight="1">
      <c r="C11140" s="209">
        <v>2</v>
      </c>
      <c r="D11140" s="213" t="s">
        <v>2563</v>
      </c>
      <c r="E11140" s="213"/>
      <c r="F11140" s="266" t="s">
        <v>120</v>
      </c>
      <c r="G11140" s="212">
        <v>0.05</v>
      </c>
      <c r="H11140" s="202">
        <v>1</v>
      </c>
      <c r="I11140" s="203">
        <f>G11140*H11140</f>
        <v>0.05</v>
      </c>
    </row>
    <row r="11141" spans="3:9" ht="15" customHeight="1">
      <c r="C11141" s="204" t="s">
        <v>85</v>
      </c>
      <c r="D11141" s="215"/>
      <c r="E11141" s="215"/>
      <c r="F11141" s="216"/>
      <c r="G11141" s="216"/>
      <c r="H11141" s="466"/>
      <c r="I11141" s="208">
        <f>SUM(I11139:I11140)</f>
        <v>0.09</v>
      </c>
    </row>
    <row r="11142" spans="3:9" ht="15" customHeight="1">
      <c r="C11142" s="193" t="s">
        <v>86</v>
      </c>
      <c r="D11142" s="194" t="s">
        <v>87</v>
      </c>
      <c r="E11142" s="194"/>
      <c r="F11142" s="196"/>
      <c r="G11142" s="196"/>
      <c r="H11142" s="196"/>
      <c r="I11142" s="464"/>
    </row>
    <row r="11143" spans="3:9" ht="15" customHeight="1">
      <c r="C11143" s="204" t="s">
        <v>88</v>
      </c>
      <c r="D11143" s="215"/>
      <c r="E11143" s="215"/>
      <c r="F11143" s="216"/>
      <c r="G11143" s="216"/>
      <c r="H11143" s="466"/>
      <c r="I11143" s="467">
        <v>0</v>
      </c>
    </row>
    <row r="11144" spans="3:9" ht="15" customHeight="1">
      <c r="C11144" s="227" t="s">
        <v>89</v>
      </c>
      <c r="D11144" s="228" t="s">
        <v>90</v>
      </c>
      <c r="E11144" s="684"/>
      <c r="F11144" s="229"/>
      <c r="G11144" s="229"/>
      <c r="H11144" s="776"/>
      <c r="I11144" s="777">
        <f>I11143+I11141+I11137</f>
        <v>284690.09000000003</v>
      </c>
    </row>
    <row r="11145" spans="3:9" ht="15" customHeight="1">
      <c r="C11145" s="690" t="s">
        <v>91</v>
      </c>
      <c r="D11145" s="691" t="s">
        <v>977</v>
      </c>
      <c r="E11145" s="692"/>
      <c r="F11145" s="693"/>
      <c r="G11145" s="694"/>
      <c r="I11145" s="224">
        <f>I11144*H11146</f>
        <v>28469.009000000005</v>
      </c>
    </row>
    <row r="11146" spans="3:9" ht="15" customHeight="1">
      <c r="C11146" s="329" t="s">
        <v>93</v>
      </c>
      <c r="D11146" s="330" t="s">
        <v>94</v>
      </c>
      <c r="E11146" s="688"/>
      <c r="F11146" s="247"/>
      <c r="G11146" s="247"/>
      <c r="H11146" s="226">
        <f>$M$3</f>
        <v>0.1</v>
      </c>
      <c r="I11146" s="303">
        <f>SUM(I11144:I11145)</f>
        <v>313159.09900000005</v>
      </c>
    </row>
    <row r="11147" spans="3:9" ht="15" customHeight="1">
      <c r="C11147" s="942"/>
      <c r="D11147" s="581"/>
      <c r="E11147" s="581"/>
      <c r="F11147" s="581"/>
      <c r="G11147" s="581"/>
      <c r="H11147" s="581"/>
      <c r="I11147" s="582"/>
    </row>
    <row r="11148" spans="3:9" ht="15" customHeight="1">
      <c r="C11148" s="574" t="s">
        <v>2598</v>
      </c>
      <c r="D11148" s="1109" t="s">
        <v>2599</v>
      </c>
      <c r="E11148" s="1109"/>
      <c r="F11148" s="668"/>
      <c r="G11148" s="668"/>
      <c r="H11148" s="668"/>
      <c r="I11148" s="188">
        <f>ROUNDDOWN(I11164,-2)</f>
        <v>184700</v>
      </c>
    </row>
    <row r="11149" spans="3:9" ht="15" customHeight="1">
      <c r="C11149" s="189" t="s">
        <v>65</v>
      </c>
      <c r="D11149" s="190" t="s">
        <v>66</v>
      </c>
      <c r="E11149" s="190"/>
      <c r="F11149" s="190" t="s">
        <v>669</v>
      </c>
      <c r="G11149" s="190" t="s">
        <v>67</v>
      </c>
      <c r="H11149" s="190" t="s">
        <v>670</v>
      </c>
      <c r="I11149" s="482" t="s">
        <v>671</v>
      </c>
    </row>
    <row r="11150" spans="3:9" ht="15" customHeight="1">
      <c r="C11150" s="193" t="s">
        <v>69</v>
      </c>
      <c r="D11150" s="194" t="s">
        <v>672</v>
      </c>
      <c r="E11150" s="194"/>
      <c r="F11150" s="717"/>
      <c r="G11150" s="717"/>
      <c r="H11150" s="717"/>
      <c r="I11150" s="591"/>
    </row>
    <row r="11151" spans="3:9" ht="15" customHeight="1">
      <c r="C11151" s="199">
        <v>1</v>
      </c>
      <c r="D11151" s="195" t="s">
        <v>8</v>
      </c>
      <c r="E11151" s="195"/>
      <c r="F11151" s="200" t="s">
        <v>10</v>
      </c>
      <c r="G11151" s="618">
        <v>0.59519999999999995</v>
      </c>
      <c r="H11151" s="62">
        <v>176000</v>
      </c>
      <c r="I11151" s="203">
        <f>G11151*H11151</f>
        <v>104755.2</v>
      </c>
    </row>
    <row r="11152" spans="3:9" ht="15" customHeight="1">
      <c r="C11152" s="199">
        <v>2</v>
      </c>
      <c r="D11152" s="195" t="s">
        <v>159</v>
      </c>
      <c r="E11152" s="195"/>
      <c r="F11152" s="200" t="s">
        <v>10</v>
      </c>
      <c r="G11152" s="618">
        <v>0.29759999999999998</v>
      </c>
      <c r="H11152" s="62">
        <v>186000</v>
      </c>
      <c r="I11152" s="203">
        <f t="shared" ref="I11152:I11154" si="355">G11152*H11152</f>
        <v>55353.599999999999</v>
      </c>
    </row>
    <row r="11153" spans="3:9" ht="15" customHeight="1">
      <c r="C11153" s="199">
        <v>3</v>
      </c>
      <c r="D11153" s="195" t="s">
        <v>119</v>
      </c>
      <c r="E11153" s="195"/>
      <c r="F11153" s="200" t="s">
        <v>10</v>
      </c>
      <c r="G11153" s="618">
        <v>2.98E-2</v>
      </c>
      <c r="H11153" s="62">
        <v>196000</v>
      </c>
      <c r="I11153" s="203">
        <f t="shared" si="355"/>
        <v>5840.8</v>
      </c>
    </row>
    <row r="11154" spans="3:9" ht="15" customHeight="1">
      <c r="C11154" s="199">
        <v>4</v>
      </c>
      <c r="D11154" s="195" t="s">
        <v>31</v>
      </c>
      <c r="E11154" s="195"/>
      <c r="F11154" s="200" t="s">
        <v>10</v>
      </c>
      <c r="G11154" s="618">
        <v>9.9000000000000008E-3</v>
      </c>
      <c r="H11154" s="62">
        <v>206000</v>
      </c>
      <c r="I11154" s="203">
        <f t="shared" si="355"/>
        <v>2039.4</v>
      </c>
    </row>
    <row r="11155" spans="3:9" ht="15" customHeight="1">
      <c r="C11155" s="204" t="s">
        <v>708</v>
      </c>
      <c r="D11155" s="215"/>
      <c r="E11155" s="215"/>
      <c r="F11155" s="216"/>
      <c r="G11155" s="653"/>
      <c r="H11155" s="62"/>
      <c r="I11155" s="208">
        <f>SUM(I11151:I11154)</f>
        <v>167988.99999999997</v>
      </c>
    </row>
    <row r="11156" spans="3:9" ht="15" customHeight="1">
      <c r="C11156" s="193" t="s">
        <v>72</v>
      </c>
      <c r="D11156" s="194" t="s">
        <v>73</v>
      </c>
      <c r="E11156" s="194"/>
      <c r="F11156" s="196"/>
      <c r="G11156" s="196"/>
      <c r="H11156" s="196"/>
      <c r="I11156" s="464"/>
    </row>
    <row r="11157" spans="3:9" ht="15" customHeight="1">
      <c r="C11157" s="209" t="s">
        <v>674</v>
      </c>
      <c r="D11157" s="213" t="s">
        <v>1912</v>
      </c>
      <c r="E11157" s="213"/>
      <c r="F11157" s="266" t="s">
        <v>79</v>
      </c>
      <c r="G11157" s="212">
        <v>2.4E-2</v>
      </c>
      <c r="H11157" s="202">
        <v>1</v>
      </c>
      <c r="I11157" s="203">
        <f t="shared" ref="I11157:I11158" si="356">G11157*H11157</f>
        <v>2.4E-2</v>
      </c>
    </row>
    <row r="11158" spans="3:9" ht="15" customHeight="1">
      <c r="C11158" s="209">
        <v>2</v>
      </c>
      <c r="D11158" s="213" t="s">
        <v>2538</v>
      </c>
      <c r="E11158" s="213"/>
      <c r="F11158" s="266" t="s">
        <v>120</v>
      </c>
      <c r="G11158" s="212">
        <v>0.3</v>
      </c>
      <c r="H11158" s="202">
        <v>1</v>
      </c>
      <c r="I11158" s="203">
        <f t="shared" si="356"/>
        <v>0.3</v>
      </c>
    </row>
    <row r="11159" spans="3:9" ht="15" customHeight="1">
      <c r="C11159" s="204" t="s">
        <v>85</v>
      </c>
      <c r="D11159" s="215"/>
      <c r="E11159" s="215"/>
      <c r="F11159" s="216"/>
      <c r="G11159" s="216"/>
      <c r="H11159" s="466"/>
      <c r="I11159" s="208">
        <f>SUM(I11157:I11158)</f>
        <v>0.32400000000000001</v>
      </c>
    </row>
    <row r="11160" spans="3:9" ht="15" customHeight="1">
      <c r="C11160" s="193" t="s">
        <v>86</v>
      </c>
      <c r="D11160" s="194" t="s">
        <v>87</v>
      </c>
      <c r="E11160" s="194"/>
      <c r="F11160" s="196"/>
      <c r="G11160" s="196"/>
      <c r="H11160" s="196"/>
      <c r="I11160" s="464"/>
    </row>
    <row r="11161" spans="3:9" ht="15" customHeight="1">
      <c r="C11161" s="204" t="s">
        <v>88</v>
      </c>
      <c r="D11161" s="215"/>
      <c r="E11161" s="215"/>
      <c r="F11161" s="216"/>
      <c r="G11161" s="216"/>
      <c r="H11161" s="466"/>
      <c r="I11161" s="467">
        <v>0</v>
      </c>
    </row>
    <row r="11162" spans="3:9" ht="15" customHeight="1">
      <c r="C11162" s="220" t="s">
        <v>89</v>
      </c>
      <c r="D11162" s="221" t="s">
        <v>90</v>
      </c>
      <c r="E11162" s="682"/>
      <c r="F11162" s="222"/>
      <c r="G11162" s="222"/>
      <c r="H11162" s="776"/>
      <c r="I11162" s="777">
        <f>I11161+I11159+I11155</f>
        <v>167989.32399999996</v>
      </c>
    </row>
    <row r="11163" spans="3:9" ht="15" customHeight="1">
      <c r="C11163" s="227" t="s">
        <v>91</v>
      </c>
      <c r="D11163" s="228" t="s">
        <v>977</v>
      </c>
      <c r="E11163" s="684"/>
      <c r="F11163" s="229"/>
      <c r="G11163" s="313"/>
      <c r="H11163" s="226">
        <f>$M$3</f>
        <v>0.1</v>
      </c>
      <c r="I11163" s="224">
        <f>I11162*H11163</f>
        <v>16798.932399999998</v>
      </c>
    </row>
    <row r="11164" spans="3:9" ht="15" customHeight="1">
      <c r="C11164" s="316" t="s">
        <v>93</v>
      </c>
      <c r="D11164" s="317" t="s">
        <v>94</v>
      </c>
      <c r="E11164" s="323"/>
      <c r="F11164" s="244"/>
      <c r="G11164" s="244"/>
      <c r="H11164" s="399"/>
      <c r="I11164" s="303">
        <f>SUM(I11162:I11163)</f>
        <v>184788.25639999995</v>
      </c>
    </row>
    <row r="11165" spans="3:9" ht="15" customHeight="1">
      <c r="C11165" s="942"/>
      <c r="D11165" s="581"/>
      <c r="E11165" s="581"/>
      <c r="F11165" s="581"/>
      <c r="G11165" s="581"/>
      <c r="H11165" s="581"/>
      <c r="I11165" s="582"/>
    </row>
    <row r="11166" spans="3:9" ht="15" customHeight="1">
      <c r="C11166" s="574" t="s">
        <v>2600</v>
      </c>
      <c r="D11166" s="1109" t="s">
        <v>2601</v>
      </c>
      <c r="E11166" s="1109"/>
      <c r="F11166" s="668"/>
      <c r="G11166" s="668"/>
      <c r="H11166" s="668"/>
      <c r="I11166" s="188">
        <f>ROUNDDOWN(I11182,-2)</f>
        <v>894700</v>
      </c>
    </row>
    <row r="11167" spans="3:9" ht="15" customHeight="1">
      <c r="C11167" s="189" t="s">
        <v>65</v>
      </c>
      <c r="D11167" s="190" t="s">
        <v>66</v>
      </c>
      <c r="E11167" s="190"/>
      <c r="F11167" s="190" t="s">
        <v>669</v>
      </c>
      <c r="G11167" s="190" t="s">
        <v>67</v>
      </c>
      <c r="H11167" s="190" t="s">
        <v>670</v>
      </c>
      <c r="I11167" s="482" t="s">
        <v>671</v>
      </c>
    </row>
    <row r="11168" spans="3:9" ht="15" customHeight="1">
      <c r="C11168" s="193" t="s">
        <v>69</v>
      </c>
      <c r="D11168" s="194" t="s">
        <v>672</v>
      </c>
      <c r="E11168" s="194"/>
      <c r="F11168" s="717"/>
      <c r="G11168" s="717"/>
      <c r="H11168" s="717"/>
      <c r="I11168" s="591"/>
    </row>
    <row r="11169" spans="3:9" ht="15" customHeight="1">
      <c r="C11169" s="199">
        <v>1</v>
      </c>
      <c r="D11169" s="195" t="s">
        <v>8</v>
      </c>
      <c r="E11169" s="195"/>
      <c r="F11169" s="200" t="s">
        <v>10</v>
      </c>
      <c r="G11169" s="326">
        <v>1</v>
      </c>
      <c r="H11169" s="62">
        <v>176000</v>
      </c>
      <c r="I11169" s="203">
        <f>G11169*H11169</f>
        <v>176000</v>
      </c>
    </row>
    <row r="11170" spans="3:9" ht="15" customHeight="1">
      <c r="C11170" s="199">
        <v>2</v>
      </c>
      <c r="D11170" s="195" t="s">
        <v>159</v>
      </c>
      <c r="E11170" s="195"/>
      <c r="F11170" s="200" t="s">
        <v>10</v>
      </c>
      <c r="G11170" s="326">
        <v>3</v>
      </c>
      <c r="H11170" s="62">
        <v>186000</v>
      </c>
      <c r="I11170" s="203">
        <f t="shared" ref="I11170:I11172" si="357">G11170*H11170</f>
        <v>558000</v>
      </c>
    </row>
    <row r="11171" spans="3:9" ht="15" customHeight="1">
      <c r="C11171" s="199">
        <v>3</v>
      </c>
      <c r="D11171" s="195" t="s">
        <v>119</v>
      </c>
      <c r="E11171" s="195"/>
      <c r="F11171" s="200" t="s">
        <v>10</v>
      </c>
      <c r="G11171" s="326">
        <v>0.3</v>
      </c>
      <c r="H11171" s="62">
        <v>196000</v>
      </c>
      <c r="I11171" s="203">
        <f t="shared" si="357"/>
        <v>58800</v>
      </c>
    </row>
    <row r="11172" spans="3:9" ht="15" customHeight="1">
      <c r="C11172" s="199">
        <v>4</v>
      </c>
      <c r="D11172" s="195" t="s">
        <v>31</v>
      </c>
      <c r="E11172" s="195"/>
      <c r="F11172" s="200" t="s">
        <v>10</v>
      </c>
      <c r="G11172" s="326">
        <v>0.1</v>
      </c>
      <c r="H11172" s="62">
        <v>206000</v>
      </c>
      <c r="I11172" s="203">
        <f t="shared" si="357"/>
        <v>20600</v>
      </c>
    </row>
    <row r="11173" spans="3:9" ht="15" customHeight="1">
      <c r="C11173" s="204" t="s">
        <v>708</v>
      </c>
      <c r="D11173" s="215"/>
      <c r="E11173" s="215"/>
      <c r="F11173" s="216"/>
      <c r="G11173" s="653"/>
      <c r="H11173" s="654"/>
      <c r="I11173" s="208">
        <f>SUM(I11169:I11172)</f>
        <v>813400</v>
      </c>
    </row>
    <row r="11174" spans="3:9" ht="15" customHeight="1">
      <c r="C11174" s="193" t="s">
        <v>72</v>
      </c>
      <c r="D11174" s="194" t="s">
        <v>73</v>
      </c>
      <c r="E11174" s="194"/>
      <c r="F11174" s="196"/>
      <c r="G11174" s="196"/>
      <c r="H11174" s="196"/>
      <c r="I11174" s="464"/>
    </row>
    <row r="11175" spans="3:9" ht="15" customHeight="1">
      <c r="C11175" s="209" t="s">
        <v>674</v>
      </c>
      <c r="D11175" s="213" t="s">
        <v>1912</v>
      </c>
      <c r="E11175" s="213"/>
      <c r="F11175" s="266" t="s">
        <v>79</v>
      </c>
      <c r="G11175" s="212">
        <v>6.4000000000000001E-2</v>
      </c>
      <c r="H11175" s="202">
        <v>1</v>
      </c>
      <c r="I11175" s="203">
        <f t="shared" ref="I11175:I11176" si="358">G11175*H11175</f>
        <v>6.4000000000000001E-2</v>
      </c>
    </row>
    <row r="11176" spans="3:9" ht="15" customHeight="1">
      <c r="C11176" s="209">
        <v>2</v>
      </c>
      <c r="D11176" s="213" t="s">
        <v>2538</v>
      </c>
      <c r="E11176" s="213"/>
      <c r="F11176" s="266" t="s">
        <v>120</v>
      </c>
      <c r="G11176" s="212">
        <v>0.5</v>
      </c>
      <c r="H11176" s="202">
        <v>1</v>
      </c>
      <c r="I11176" s="203">
        <f t="shared" si="358"/>
        <v>0.5</v>
      </c>
    </row>
    <row r="11177" spans="3:9" ht="15" customHeight="1">
      <c r="C11177" s="204" t="s">
        <v>85</v>
      </c>
      <c r="D11177" s="215"/>
      <c r="E11177" s="215"/>
      <c r="F11177" s="216"/>
      <c r="G11177" s="216"/>
      <c r="H11177" s="466"/>
      <c r="I11177" s="208">
        <f>SUM(I11175:I11176)</f>
        <v>0.56400000000000006</v>
      </c>
    </row>
    <row r="11178" spans="3:9" ht="15" customHeight="1">
      <c r="C11178" s="193" t="s">
        <v>86</v>
      </c>
      <c r="D11178" s="194" t="s">
        <v>87</v>
      </c>
      <c r="E11178" s="194"/>
      <c r="F11178" s="196"/>
      <c r="G11178" s="196"/>
      <c r="H11178" s="196"/>
      <c r="I11178" s="464"/>
    </row>
    <row r="11179" spans="3:9" ht="15" customHeight="1">
      <c r="C11179" s="204" t="s">
        <v>88</v>
      </c>
      <c r="D11179" s="215"/>
      <c r="E11179" s="215"/>
      <c r="F11179" s="216"/>
      <c r="G11179" s="216"/>
      <c r="H11179" s="466"/>
      <c r="I11179" s="467">
        <v>0</v>
      </c>
    </row>
    <row r="11180" spans="3:9" ht="15" customHeight="1">
      <c r="C11180" s="220" t="s">
        <v>89</v>
      </c>
      <c r="D11180" s="221" t="s">
        <v>90</v>
      </c>
      <c r="E11180" s="682"/>
      <c r="F11180" s="222"/>
      <c r="G11180" s="222"/>
      <c r="H11180" s="776"/>
      <c r="I11180" s="777">
        <f>I11179+I11177+I11173</f>
        <v>813400.56400000001</v>
      </c>
    </row>
    <row r="11181" spans="3:9" ht="15" customHeight="1">
      <c r="C11181" s="227" t="s">
        <v>91</v>
      </c>
      <c r="D11181" s="228" t="s">
        <v>977</v>
      </c>
      <c r="E11181" s="684"/>
      <c r="F11181" s="229"/>
      <c r="G11181" s="313"/>
      <c r="H11181" s="226">
        <f>$M$3</f>
        <v>0.1</v>
      </c>
      <c r="I11181" s="224">
        <f>I11180*H11181</f>
        <v>81340.056400000001</v>
      </c>
    </row>
    <row r="11182" spans="3:9" ht="15" customHeight="1">
      <c r="C11182" s="316" t="s">
        <v>93</v>
      </c>
      <c r="D11182" s="317" t="s">
        <v>94</v>
      </c>
      <c r="E11182" s="323"/>
      <c r="F11182" s="244"/>
      <c r="G11182" s="244"/>
      <c r="H11182" s="399"/>
      <c r="I11182" s="303">
        <f>SUM(I11180:I11181)</f>
        <v>894740.62040000001</v>
      </c>
    </row>
    <row r="11183" spans="3:9" ht="15" customHeight="1">
      <c r="C11183" s="942"/>
      <c r="D11183" s="581"/>
      <c r="E11183" s="581"/>
      <c r="F11183" s="581"/>
      <c r="G11183" s="581"/>
      <c r="H11183" s="581"/>
      <c r="I11183" s="582"/>
    </row>
    <row r="11184" spans="3:9" ht="15" customHeight="1">
      <c r="C11184" s="574" t="s">
        <v>2602</v>
      </c>
      <c r="D11184" s="1108" t="s">
        <v>2603</v>
      </c>
      <c r="E11184" s="1109"/>
      <c r="F11184" s="668"/>
      <c r="G11184" s="668"/>
      <c r="H11184" s="668"/>
      <c r="I11184" s="188">
        <f>ROUNDDOWN(I11200,-2)</f>
        <v>894700</v>
      </c>
    </row>
    <row r="11185" spans="3:9" ht="15" customHeight="1">
      <c r="C11185" s="189" t="s">
        <v>65</v>
      </c>
      <c r="D11185" s="190" t="s">
        <v>66</v>
      </c>
      <c r="E11185" s="190"/>
      <c r="F11185" s="190" t="s">
        <v>669</v>
      </c>
      <c r="G11185" s="190" t="s">
        <v>67</v>
      </c>
      <c r="H11185" s="190" t="s">
        <v>670</v>
      </c>
      <c r="I11185" s="482" t="s">
        <v>671</v>
      </c>
    </row>
    <row r="11186" spans="3:9" ht="15" customHeight="1">
      <c r="C11186" s="193" t="s">
        <v>69</v>
      </c>
      <c r="D11186" s="194" t="s">
        <v>672</v>
      </c>
      <c r="E11186" s="194"/>
      <c r="F11186" s="717"/>
      <c r="G11186" s="717"/>
      <c r="H11186" s="717"/>
      <c r="I11186" s="591"/>
    </row>
    <row r="11187" spans="3:9" ht="15" customHeight="1">
      <c r="C11187" s="199">
        <v>1</v>
      </c>
      <c r="D11187" s="195" t="s">
        <v>8</v>
      </c>
      <c r="E11187" s="195"/>
      <c r="F11187" s="200" t="s">
        <v>10</v>
      </c>
      <c r="G11187" s="326">
        <v>1</v>
      </c>
      <c r="H11187" s="62">
        <v>176000</v>
      </c>
      <c r="I11187" s="203">
        <f>G11187*H11187</f>
        <v>176000</v>
      </c>
    </row>
    <row r="11188" spans="3:9" ht="15" customHeight="1">
      <c r="C11188" s="199">
        <v>2</v>
      </c>
      <c r="D11188" s="195" t="s">
        <v>159</v>
      </c>
      <c r="E11188" s="195"/>
      <c r="F11188" s="200" t="s">
        <v>10</v>
      </c>
      <c r="G11188" s="326">
        <v>3</v>
      </c>
      <c r="H11188" s="62">
        <v>186000</v>
      </c>
      <c r="I11188" s="203">
        <f t="shared" ref="I11188:I11190" si="359">G11188*H11188</f>
        <v>558000</v>
      </c>
    </row>
    <row r="11189" spans="3:9" ht="15" customHeight="1">
      <c r="C11189" s="199">
        <v>3</v>
      </c>
      <c r="D11189" s="195" t="s">
        <v>119</v>
      </c>
      <c r="E11189" s="195"/>
      <c r="F11189" s="200" t="s">
        <v>10</v>
      </c>
      <c r="G11189" s="326">
        <v>0.3</v>
      </c>
      <c r="H11189" s="62">
        <v>196000</v>
      </c>
      <c r="I11189" s="203">
        <f t="shared" si="359"/>
        <v>58800</v>
      </c>
    </row>
    <row r="11190" spans="3:9" ht="15" customHeight="1">
      <c r="C11190" s="199">
        <v>4</v>
      </c>
      <c r="D11190" s="195" t="s">
        <v>31</v>
      </c>
      <c r="E11190" s="195"/>
      <c r="F11190" s="200" t="s">
        <v>10</v>
      </c>
      <c r="G11190" s="326">
        <v>0.1</v>
      </c>
      <c r="H11190" s="62">
        <v>206000</v>
      </c>
      <c r="I11190" s="203">
        <f t="shared" si="359"/>
        <v>20600</v>
      </c>
    </row>
    <row r="11191" spans="3:9" ht="15" customHeight="1">
      <c r="C11191" s="204" t="s">
        <v>708</v>
      </c>
      <c r="D11191" s="215"/>
      <c r="E11191" s="215"/>
      <c r="F11191" s="216"/>
      <c r="G11191" s="653"/>
      <c r="H11191" s="654"/>
      <c r="I11191" s="208">
        <f>SUM(I11187:I11190)</f>
        <v>813400</v>
      </c>
    </row>
    <row r="11192" spans="3:9" ht="15" customHeight="1">
      <c r="C11192" s="193" t="s">
        <v>72</v>
      </c>
      <c r="D11192" s="194" t="s">
        <v>73</v>
      </c>
      <c r="E11192" s="194"/>
      <c r="F11192" s="196"/>
      <c r="G11192" s="196"/>
      <c r="H11192" s="196"/>
      <c r="I11192" s="464"/>
    </row>
    <row r="11193" spans="3:9" ht="15" customHeight="1">
      <c r="C11193" s="209" t="s">
        <v>674</v>
      </c>
      <c r="D11193" s="213" t="s">
        <v>1912</v>
      </c>
      <c r="E11193" s="213"/>
      <c r="F11193" s="266" t="s">
        <v>79</v>
      </c>
      <c r="G11193" s="212">
        <v>0.04</v>
      </c>
      <c r="H11193" s="202">
        <v>1</v>
      </c>
      <c r="I11193" s="203">
        <f>G11193*H11193</f>
        <v>0.04</v>
      </c>
    </row>
    <row r="11194" spans="3:9" ht="15" customHeight="1">
      <c r="C11194" s="209">
        <v>2</v>
      </c>
      <c r="D11194" s="213" t="s">
        <v>2538</v>
      </c>
      <c r="E11194" s="213"/>
      <c r="F11194" s="266" t="s">
        <v>120</v>
      </c>
      <c r="G11194" s="212">
        <v>0.5</v>
      </c>
      <c r="H11194" s="202">
        <v>1</v>
      </c>
      <c r="I11194" s="203">
        <f t="shared" ref="I11194" si="360">G11194*H11194</f>
        <v>0.5</v>
      </c>
    </row>
    <row r="11195" spans="3:9" ht="15" customHeight="1">
      <c r="C11195" s="204" t="s">
        <v>85</v>
      </c>
      <c r="D11195" s="215"/>
      <c r="E11195" s="215"/>
      <c r="F11195" s="216"/>
      <c r="G11195" s="216"/>
      <c r="H11195" s="466"/>
      <c r="I11195" s="208">
        <f>SUM(I11193:I11194)</f>
        <v>0.54</v>
      </c>
    </row>
    <row r="11196" spans="3:9" ht="15" customHeight="1">
      <c r="C11196" s="193" t="s">
        <v>86</v>
      </c>
      <c r="D11196" s="194" t="s">
        <v>87</v>
      </c>
      <c r="E11196" s="194"/>
      <c r="F11196" s="196"/>
      <c r="G11196" s="196"/>
      <c r="H11196" s="196"/>
      <c r="I11196" s="464"/>
    </row>
    <row r="11197" spans="3:9" ht="15" customHeight="1">
      <c r="C11197" s="204" t="s">
        <v>88</v>
      </c>
      <c r="D11197" s="215"/>
      <c r="E11197" s="215"/>
      <c r="F11197" s="216"/>
      <c r="G11197" s="216"/>
      <c r="H11197" s="466"/>
      <c r="I11197" s="467">
        <v>0</v>
      </c>
    </row>
    <row r="11198" spans="3:9" ht="15" customHeight="1">
      <c r="C11198" s="220" t="s">
        <v>89</v>
      </c>
      <c r="D11198" s="221" t="s">
        <v>90</v>
      </c>
      <c r="E11198" s="682"/>
      <c r="F11198" s="222"/>
      <c r="G11198" s="222"/>
      <c r="H11198" s="776"/>
      <c r="I11198" s="777">
        <f>I11197+I11195+I11191</f>
        <v>813400.54</v>
      </c>
    </row>
    <row r="11199" spans="3:9" ht="15" customHeight="1">
      <c r="C11199" s="227" t="s">
        <v>91</v>
      </c>
      <c r="D11199" s="228" t="s">
        <v>977</v>
      </c>
      <c r="E11199" s="684"/>
      <c r="F11199" s="229"/>
      <c r="G11199" s="313"/>
      <c r="H11199" s="226">
        <f>$M$3</f>
        <v>0.1</v>
      </c>
      <c r="I11199" s="224">
        <f>I11198*H11199</f>
        <v>81340.054000000004</v>
      </c>
    </row>
    <row r="11200" spans="3:9" ht="15" customHeight="1">
      <c r="C11200" s="316" t="s">
        <v>93</v>
      </c>
      <c r="D11200" s="317" t="s">
        <v>94</v>
      </c>
      <c r="E11200" s="323"/>
      <c r="F11200" s="244"/>
      <c r="G11200" s="244"/>
      <c r="H11200" s="399"/>
      <c r="I11200" s="303">
        <f>SUM(I11198:I11199)</f>
        <v>894740.59400000004</v>
      </c>
    </row>
    <row r="11201" spans="3:9" ht="15" customHeight="1">
      <c r="C11201" s="943"/>
      <c r="D11201" s="581"/>
      <c r="E11201" s="581"/>
      <c r="F11201" s="581"/>
      <c r="G11201" s="581"/>
      <c r="H11201" s="581"/>
      <c r="I11201" s="582"/>
    </row>
    <row r="11202" spans="3:9" ht="15" customHeight="1">
      <c r="C11202" s="574" t="s">
        <v>2604</v>
      </c>
      <c r="D11202" s="1317" t="s">
        <v>2605</v>
      </c>
      <c r="E11202" s="1318"/>
      <c r="F11202" s="1318"/>
      <c r="G11202" s="1318"/>
      <c r="H11202" s="1319"/>
      <c r="I11202" s="188">
        <f>ROUNDDOWN(I11220,-2)</f>
        <v>626300</v>
      </c>
    </row>
    <row r="11203" spans="3:9" ht="15" customHeight="1">
      <c r="C11203" s="189" t="s">
        <v>65</v>
      </c>
      <c r="D11203" s="190" t="s">
        <v>66</v>
      </c>
      <c r="E11203" s="190"/>
      <c r="F11203" s="190" t="s">
        <v>669</v>
      </c>
      <c r="G11203" s="190" t="s">
        <v>67</v>
      </c>
      <c r="H11203" s="190" t="s">
        <v>670</v>
      </c>
      <c r="I11203" s="482" t="s">
        <v>671</v>
      </c>
    </row>
    <row r="11204" spans="3:9" ht="15" customHeight="1">
      <c r="C11204" s="193" t="s">
        <v>69</v>
      </c>
      <c r="D11204" s="194" t="s">
        <v>672</v>
      </c>
      <c r="E11204" s="194"/>
      <c r="F11204" s="717"/>
      <c r="G11204" s="717"/>
      <c r="H11204" s="717"/>
      <c r="I11204" s="591"/>
    </row>
    <row r="11205" spans="3:9" ht="15" customHeight="1">
      <c r="C11205" s="199">
        <v>1</v>
      </c>
      <c r="D11205" s="195" t="s">
        <v>8</v>
      </c>
      <c r="E11205" s="195"/>
      <c r="F11205" s="200" t="s">
        <v>10</v>
      </c>
      <c r="G11205" s="326">
        <v>0.7</v>
      </c>
      <c r="H11205" s="62">
        <v>176000</v>
      </c>
      <c r="I11205" s="203">
        <f>G11205*H11205</f>
        <v>123199.99999999999</v>
      </c>
    </row>
    <row r="11206" spans="3:9" ht="15" customHeight="1">
      <c r="C11206" s="199">
        <v>2</v>
      </c>
      <c r="D11206" s="195" t="s">
        <v>159</v>
      </c>
      <c r="E11206" s="195"/>
      <c r="F11206" s="200" t="s">
        <v>10</v>
      </c>
      <c r="G11206" s="326">
        <v>2.1</v>
      </c>
      <c r="H11206" s="62">
        <v>186000</v>
      </c>
      <c r="I11206" s="203">
        <f>G11206*H11206</f>
        <v>390600</v>
      </c>
    </row>
    <row r="11207" spans="3:9" ht="15" customHeight="1">
      <c r="C11207" s="199">
        <v>3</v>
      </c>
      <c r="D11207" s="195" t="s">
        <v>119</v>
      </c>
      <c r="E11207" s="195"/>
      <c r="F11207" s="200" t="s">
        <v>10</v>
      </c>
      <c r="G11207" s="326">
        <v>0.21</v>
      </c>
      <c r="H11207" s="62">
        <v>196000</v>
      </c>
      <c r="I11207" s="203">
        <f t="shared" ref="I11207:I11208" si="361">G11207*H11207</f>
        <v>41160</v>
      </c>
    </row>
    <row r="11208" spans="3:9" ht="15" customHeight="1">
      <c r="C11208" s="199">
        <v>4</v>
      </c>
      <c r="D11208" s="195" t="s">
        <v>31</v>
      </c>
      <c r="E11208" s="195"/>
      <c r="F11208" s="200" t="s">
        <v>10</v>
      </c>
      <c r="G11208" s="326">
        <v>7.0000000000000007E-2</v>
      </c>
      <c r="H11208" s="62">
        <v>206000</v>
      </c>
      <c r="I11208" s="203">
        <f t="shared" si="361"/>
        <v>14420.000000000002</v>
      </c>
    </row>
    <row r="11209" spans="3:9" ht="15" customHeight="1">
      <c r="C11209" s="204" t="s">
        <v>708</v>
      </c>
      <c r="D11209" s="215"/>
      <c r="E11209" s="215"/>
      <c r="F11209" s="216"/>
      <c r="G11209" s="653"/>
      <c r="H11209" s="654"/>
      <c r="I11209" s="208">
        <f>SUM(I11205:I11208)</f>
        <v>569380</v>
      </c>
    </row>
    <row r="11210" spans="3:9" ht="15" customHeight="1">
      <c r="C11210" s="193" t="s">
        <v>72</v>
      </c>
      <c r="D11210" s="194" t="s">
        <v>73</v>
      </c>
      <c r="E11210" s="194"/>
      <c r="F11210" s="196"/>
      <c r="G11210" s="196"/>
      <c r="H11210" s="196"/>
      <c r="I11210" s="464"/>
    </row>
    <row r="11211" spans="3:9" ht="15" customHeight="1">
      <c r="C11211" s="209" t="s">
        <v>674</v>
      </c>
      <c r="D11211" s="213" t="s">
        <v>1912</v>
      </c>
      <c r="E11211" s="213"/>
      <c r="F11211" s="266" t="s">
        <v>79</v>
      </c>
      <c r="G11211" s="212">
        <v>2.5000000000000001E-2</v>
      </c>
      <c r="H11211" s="202">
        <v>1</v>
      </c>
      <c r="I11211" s="203">
        <f t="shared" ref="I11211:I11214" si="362">G11211*H11211</f>
        <v>2.5000000000000001E-2</v>
      </c>
    </row>
    <row r="11212" spans="3:9" ht="15" customHeight="1">
      <c r="C11212" s="209" t="s">
        <v>676</v>
      </c>
      <c r="D11212" s="213" t="s">
        <v>1766</v>
      </c>
      <c r="E11212" s="213"/>
      <c r="F11212" s="266" t="s">
        <v>120</v>
      </c>
      <c r="G11212" s="212">
        <v>0.03</v>
      </c>
      <c r="H11212" s="202">
        <v>1</v>
      </c>
      <c r="I11212" s="203">
        <f t="shared" si="362"/>
        <v>0.03</v>
      </c>
    </row>
    <row r="11213" spans="3:9" ht="15" customHeight="1">
      <c r="C11213" s="209" t="s">
        <v>679</v>
      </c>
      <c r="D11213" s="213" t="s">
        <v>2538</v>
      </c>
      <c r="E11213" s="213"/>
      <c r="F11213" s="266" t="s">
        <v>120</v>
      </c>
      <c r="G11213" s="212">
        <v>0.5</v>
      </c>
      <c r="H11213" s="202">
        <v>1</v>
      </c>
      <c r="I11213" s="203">
        <f t="shared" si="362"/>
        <v>0.5</v>
      </c>
    </row>
    <row r="11214" spans="3:9" ht="15" customHeight="1">
      <c r="C11214" s="209" t="s">
        <v>680</v>
      </c>
      <c r="D11214" s="213" t="s">
        <v>117</v>
      </c>
      <c r="E11214" s="213"/>
      <c r="F11214" s="266" t="s">
        <v>664</v>
      </c>
      <c r="G11214" s="212">
        <v>1</v>
      </c>
      <c r="H11214" s="202">
        <v>1</v>
      </c>
      <c r="I11214" s="203">
        <f t="shared" si="362"/>
        <v>1</v>
      </c>
    </row>
    <row r="11215" spans="3:9" ht="15" customHeight="1">
      <c r="C11215" s="204" t="s">
        <v>85</v>
      </c>
      <c r="D11215" s="215"/>
      <c r="E11215" s="215"/>
      <c r="F11215" s="216"/>
      <c r="G11215" s="216"/>
      <c r="H11215" s="466"/>
      <c r="I11215" s="208">
        <f>SUM(I11211:I11214)</f>
        <v>1.5550000000000002</v>
      </c>
    </row>
    <row r="11216" spans="3:9" ht="15" customHeight="1">
      <c r="C11216" s="193" t="s">
        <v>86</v>
      </c>
      <c r="D11216" s="194" t="s">
        <v>87</v>
      </c>
      <c r="E11216" s="194"/>
      <c r="F11216" s="196"/>
      <c r="G11216" s="196"/>
      <c r="H11216" s="196"/>
      <c r="I11216" s="464"/>
    </row>
    <row r="11217" spans="3:9" ht="15" customHeight="1">
      <c r="C11217" s="204" t="s">
        <v>88</v>
      </c>
      <c r="D11217" s="215"/>
      <c r="E11217" s="215"/>
      <c r="F11217" s="216"/>
      <c r="G11217" s="216"/>
      <c r="H11217" s="466"/>
      <c r="I11217" s="467">
        <v>0</v>
      </c>
    </row>
    <row r="11218" spans="3:9" ht="15" customHeight="1">
      <c r="C11218" s="220" t="s">
        <v>89</v>
      </c>
      <c r="D11218" s="221" t="s">
        <v>90</v>
      </c>
      <c r="E11218" s="682"/>
      <c r="F11218" s="222"/>
      <c r="G11218" s="222"/>
      <c r="H11218" s="776"/>
      <c r="I11218" s="777">
        <f>I11217+I11215+I11209</f>
        <v>569381.55500000005</v>
      </c>
    </row>
    <row r="11219" spans="3:9" ht="15" customHeight="1">
      <c r="C11219" s="227" t="s">
        <v>91</v>
      </c>
      <c r="D11219" s="228" t="s">
        <v>977</v>
      </c>
      <c r="E11219" s="684"/>
      <c r="F11219" s="229"/>
      <c r="G11219" s="313"/>
      <c r="H11219" s="226">
        <f>$M$3</f>
        <v>0.1</v>
      </c>
      <c r="I11219" s="224">
        <f>I11218*H11219</f>
        <v>56938.155500000008</v>
      </c>
    </row>
    <row r="11220" spans="3:9" ht="15" customHeight="1">
      <c r="C11220" s="316" t="s">
        <v>93</v>
      </c>
      <c r="D11220" s="317" t="s">
        <v>94</v>
      </c>
      <c r="E11220" s="323"/>
      <c r="F11220" s="244"/>
      <c r="G11220" s="244"/>
      <c r="H11220" s="399"/>
      <c r="I11220" s="303">
        <f>SUM(I11218:I11219)</f>
        <v>626319.71050000004</v>
      </c>
    </row>
    <row r="11221" spans="3:9" ht="15" customHeight="1">
      <c r="C11221" s="942"/>
      <c r="D11221" s="581"/>
      <c r="E11221" s="581"/>
      <c r="F11221" s="581"/>
      <c r="G11221" s="581"/>
      <c r="H11221" s="581"/>
      <c r="I11221" s="582"/>
    </row>
    <row r="11222" spans="3:9" ht="15" customHeight="1">
      <c r="C11222" s="574" t="s">
        <v>2606</v>
      </c>
      <c r="D11222" s="1317" t="s">
        <v>2607</v>
      </c>
      <c r="E11222" s="1318"/>
      <c r="F11222" s="1318"/>
      <c r="G11222" s="1318"/>
      <c r="H11222" s="1319"/>
      <c r="I11222" s="1172">
        <f>ROUNDDOWN(I11240,-2)</f>
        <v>706700</v>
      </c>
    </row>
    <row r="11223" spans="3:9" ht="15" customHeight="1">
      <c r="C11223" s="189" t="s">
        <v>65</v>
      </c>
      <c r="D11223" s="190" t="s">
        <v>66</v>
      </c>
      <c r="E11223" s="190"/>
      <c r="F11223" s="190" t="s">
        <v>669</v>
      </c>
      <c r="G11223" s="190" t="s">
        <v>67</v>
      </c>
      <c r="H11223" s="190" t="s">
        <v>670</v>
      </c>
      <c r="I11223" s="482" t="s">
        <v>671</v>
      </c>
    </row>
    <row r="11224" spans="3:9" ht="15" customHeight="1">
      <c r="C11224" s="193" t="s">
        <v>69</v>
      </c>
      <c r="D11224" s="194" t="s">
        <v>672</v>
      </c>
      <c r="E11224" s="194"/>
      <c r="F11224" s="717"/>
      <c r="G11224" s="717"/>
      <c r="H11224" s="717"/>
      <c r="I11224" s="591"/>
    </row>
    <row r="11225" spans="3:9" ht="15" customHeight="1">
      <c r="C11225" s="199">
        <v>1</v>
      </c>
      <c r="D11225" s="195" t="s">
        <v>8</v>
      </c>
      <c r="E11225" s="195"/>
      <c r="F11225" s="200" t="s">
        <v>10</v>
      </c>
      <c r="G11225" s="326">
        <v>0.8</v>
      </c>
      <c r="H11225" s="62">
        <v>176000</v>
      </c>
      <c r="I11225" s="203">
        <f>G11225*H11225</f>
        <v>140800</v>
      </c>
    </row>
    <row r="11226" spans="3:9" ht="15" customHeight="1">
      <c r="C11226" s="199">
        <v>2</v>
      </c>
      <c r="D11226" s="195" t="s">
        <v>159</v>
      </c>
      <c r="E11226" s="195"/>
      <c r="F11226" s="200" t="s">
        <v>10</v>
      </c>
      <c r="G11226" s="326">
        <v>2.4</v>
      </c>
      <c r="H11226" s="62">
        <v>186000</v>
      </c>
      <c r="I11226" s="203">
        <f>G11226*H11226</f>
        <v>446400</v>
      </c>
    </row>
    <row r="11227" spans="3:9" ht="15" customHeight="1">
      <c r="C11227" s="199">
        <v>3</v>
      </c>
      <c r="D11227" s="195" t="s">
        <v>119</v>
      </c>
      <c r="E11227" s="195"/>
      <c r="F11227" s="200" t="s">
        <v>10</v>
      </c>
      <c r="G11227" s="326">
        <v>0.24</v>
      </c>
      <c r="H11227" s="62">
        <v>196000</v>
      </c>
      <c r="I11227" s="203">
        <f>G11227*H11227</f>
        <v>47040</v>
      </c>
    </row>
    <row r="11228" spans="3:9" ht="15" customHeight="1">
      <c r="C11228" s="199">
        <v>4</v>
      </c>
      <c r="D11228" s="195" t="s">
        <v>31</v>
      </c>
      <c r="E11228" s="195"/>
      <c r="F11228" s="200" t="s">
        <v>10</v>
      </c>
      <c r="G11228" s="326">
        <v>0.04</v>
      </c>
      <c r="H11228" s="62">
        <v>206000</v>
      </c>
      <c r="I11228" s="203">
        <f>G11228*H11228</f>
        <v>8240</v>
      </c>
    </row>
    <row r="11229" spans="3:9" ht="15" customHeight="1">
      <c r="C11229" s="204" t="s">
        <v>708</v>
      </c>
      <c r="D11229" s="215"/>
      <c r="E11229" s="215"/>
      <c r="F11229" s="216"/>
      <c r="G11229" s="653"/>
      <c r="H11229" s="654"/>
      <c r="I11229" s="208">
        <f>SUM(I11225:I11228)</f>
        <v>642480</v>
      </c>
    </row>
    <row r="11230" spans="3:9" ht="15" customHeight="1">
      <c r="C11230" s="193" t="s">
        <v>72</v>
      </c>
      <c r="D11230" s="194" t="s">
        <v>73</v>
      </c>
      <c r="E11230" s="194"/>
      <c r="F11230" s="196"/>
      <c r="G11230" s="196"/>
      <c r="H11230" s="196"/>
      <c r="I11230" s="464"/>
    </row>
    <row r="11231" spans="3:9" ht="15" customHeight="1">
      <c r="C11231" s="209" t="s">
        <v>674</v>
      </c>
      <c r="D11231" s="213" t="s">
        <v>1912</v>
      </c>
      <c r="E11231" s="213"/>
      <c r="F11231" s="266" t="s">
        <v>79</v>
      </c>
      <c r="G11231" s="214">
        <v>2.5600000000000001E-2</v>
      </c>
      <c r="H11231" s="202">
        <v>1</v>
      </c>
      <c r="I11231" s="203">
        <f t="shared" ref="I11231:I11234" si="363">G11231*H11231</f>
        <v>2.5600000000000001E-2</v>
      </c>
    </row>
    <row r="11232" spans="3:9" ht="15" customHeight="1">
      <c r="C11232" s="209" t="s">
        <v>676</v>
      </c>
      <c r="D11232" s="213" t="s">
        <v>1766</v>
      </c>
      <c r="E11232" s="213"/>
      <c r="F11232" s="266" t="s">
        <v>120</v>
      </c>
      <c r="G11232" s="214">
        <v>0.03</v>
      </c>
      <c r="H11232" s="202">
        <v>1</v>
      </c>
      <c r="I11232" s="203">
        <f t="shared" si="363"/>
        <v>0.03</v>
      </c>
    </row>
    <row r="11233" spans="3:9" ht="15" customHeight="1">
      <c r="C11233" s="209" t="s">
        <v>679</v>
      </c>
      <c r="D11233" s="213" t="s">
        <v>2538</v>
      </c>
      <c r="E11233" s="213"/>
      <c r="F11233" s="266" t="s">
        <v>120</v>
      </c>
      <c r="G11233" s="214">
        <v>0.5</v>
      </c>
      <c r="H11233" s="202">
        <v>1</v>
      </c>
      <c r="I11233" s="203">
        <f t="shared" si="363"/>
        <v>0.5</v>
      </c>
    </row>
    <row r="11234" spans="3:9" ht="15" customHeight="1">
      <c r="C11234" s="209" t="s">
        <v>680</v>
      </c>
      <c r="D11234" s="213" t="s">
        <v>117</v>
      </c>
      <c r="E11234" s="213"/>
      <c r="F11234" s="266" t="s">
        <v>664</v>
      </c>
      <c r="G11234" s="214">
        <v>1</v>
      </c>
      <c r="H11234" s="202">
        <v>1</v>
      </c>
      <c r="I11234" s="203">
        <f t="shared" si="363"/>
        <v>1</v>
      </c>
    </row>
    <row r="11235" spans="3:9" ht="15" customHeight="1">
      <c r="C11235" s="204" t="s">
        <v>85</v>
      </c>
      <c r="D11235" s="215"/>
      <c r="E11235" s="215"/>
      <c r="F11235" s="216"/>
      <c r="G11235" s="216"/>
      <c r="H11235" s="466"/>
      <c r="I11235" s="208">
        <f>SUM(I11231:I11234)</f>
        <v>1.5556000000000001</v>
      </c>
    </row>
    <row r="11236" spans="3:9" ht="15" customHeight="1">
      <c r="C11236" s="193" t="s">
        <v>86</v>
      </c>
      <c r="D11236" s="194" t="s">
        <v>87</v>
      </c>
      <c r="E11236" s="194"/>
      <c r="F11236" s="196"/>
      <c r="G11236" s="196"/>
      <c r="H11236" s="196"/>
      <c r="I11236" s="464"/>
    </row>
    <row r="11237" spans="3:9" ht="15" customHeight="1">
      <c r="C11237" s="204" t="s">
        <v>88</v>
      </c>
      <c r="D11237" s="215"/>
      <c r="E11237" s="215"/>
      <c r="F11237" s="216"/>
      <c r="G11237" s="216"/>
      <c r="H11237" s="466"/>
      <c r="I11237" s="467">
        <v>0</v>
      </c>
    </row>
    <row r="11238" spans="3:9" ht="15" customHeight="1">
      <c r="C11238" s="220" t="s">
        <v>89</v>
      </c>
      <c r="D11238" s="221" t="s">
        <v>90</v>
      </c>
      <c r="E11238" s="682"/>
      <c r="F11238" s="222"/>
      <c r="G11238" s="222"/>
      <c r="H11238" s="776"/>
      <c r="I11238" s="777">
        <f>I11237+I11235+I11229</f>
        <v>642481.55559999996</v>
      </c>
    </row>
    <row r="11239" spans="3:9" ht="15" customHeight="1">
      <c r="C11239" s="227" t="s">
        <v>91</v>
      </c>
      <c r="D11239" s="228" t="s">
        <v>977</v>
      </c>
      <c r="E11239" s="684"/>
      <c r="F11239" s="229"/>
      <c r="G11239" s="313"/>
      <c r="H11239" s="226">
        <f>$M$3</f>
        <v>0.1</v>
      </c>
      <c r="I11239" s="224">
        <f>I11238*H11239</f>
        <v>64248.155559999999</v>
      </c>
    </row>
    <row r="11240" spans="3:9" ht="15" customHeight="1">
      <c r="C11240" s="316" t="s">
        <v>93</v>
      </c>
      <c r="D11240" s="317" t="s">
        <v>94</v>
      </c>
      <c r="E11240" s="323"/>
      <c r="F11240" s="244"/>
      <c r="G11240" s="244"/>
      <c r="H11240" s="399"/>
      <c r="I11240" s="303">
        <f>SUM(I11238:I11239)</f>
        <v>706729.71115999995</v>
      </c>
    </row>
    <row r="11241" spans="3:9" ht="15" customHeight="1">
      <c r="C11241" s="942"/>
      <c r="D11241" s="581"/>
      <c r="E11241" s="581"/>
      <c r="F11241" s="581"/>
      <c r="G11241" s="581"/>
      <c r="H11241" s="581"/>
      <c r="I11241" s="582"/>
    </row>
    <row r="11242" spans="3:9" ht="24" customHeight="1">
      <c r="C11242" s="590" t="s">
        <v>2608</v>
      </c>
      <c r="D11242" s="1317" t="s">
        <v>2609</v>
      </c>
      <c r="E11242" s="1318"/>
      <c r="F11242" s="1318"/>
      <c r="G11242" s="1318"/>
      <c r="H11242" s="1319"/>
      <c r="I11242" s="188">
        <f>ROUNDDOWN(I11257,-2)</f>
        <v>1241800</v>
      </c>
    </row>
    <row r="11243" spans="3:9" ht="15" customHeight="1">
      <c r="C11243" s="189" t="s">
        <v>65</v>
      </c>
      <c r="D11243" s="190" t="s">
        <v>66</v>
      </c>
      <c r="E11243" s="190"/>
      <c r="F11243" s="190" t="s">
        <v>669</v>
      </c>
      <c r="G11243" s="190" t="s">
        <v>67</v>
      </c>
      <c r="H11243" s="190" t="s">
        <v>670</v>
      </c>
      <c r="I11243" s="482" t="s">
        <v>671</v>
      </c>
    </row>
    <row r="11244" spans="3:9" ht="15" customHeight="1">
      <c r="C11244" s="193" t="s">
        <v>69</v>
      </c>
      <c r="D11244" s="194" t="s">
        <v>672</v>
      </c>
      <c r="E11244" s="194"/>
      <c r="F11244" s="717"/>
      <c r="G11244" s="717"/>
      <c r="H11244" s="717"/>
      <c r="I11244" s="591"/>
    </row>
    <row r="11245" spans="3:9" ht="15" customHeight="1">
      <c r="C11245" s="199">
        <v>1</v>
      </c>
      <c r="D11245" s="195" t="s">
        <v>8</v>
      </c>
      <c r="E11245" s="195"/>
      <c r="F11245" s="200" t="s">
        <v>10</v>
      </c>
      <c r="G11245" s="326">
        <v>4</v>
      </c>
      <c r="H11245" s="62">
        <v>176000</v>
      </c>
      <c r="I11245" s="203">
        <f>G11245*H11245</f>
        <v>704000</v>
      </c>
    </row>
    <row r="11246" spans="3:9" ht="15" customHeight="1">
      <c r="C11246" s="199">
        <v>2</v>
      </c>
      <c r="D11246" s="195" t="s">
        <v>159</v>
      </c>
      <c r="E11246" s="195"/>
      <c r="F11246" s="200" t="s">
        <v>10</v>
      </c>
      <c r="G11246" s="326">
        <v>2</v>
      </c>
      <c r="H11246" s="62">
        <v>186000</v>
      </c>
      <c r="I11246" s="203">
        <f>G11246*H11246</f>
        <v>372000</v>
      </c>
    </row>
    <row r="11247" spans="3:9" ht="15" customHeight="1">
      <c r="C11247" s="199">
        <v>3</v>
      </c>
      <c r="D11247" s="195" t="s">
        <v>119</v>
      </c>
      <c r="E11247" s="195"/>
      <c r="F11247" s="200" t="s">
        <v>10</v>
      </c>
      <c r="G11247" s="326">
        <v>0.2</v>
      </c>
      <c r="H11247" s="62">
        <v>196000</v>
      </c>
      <c r="I11247" s="203">
        <f>G11247*H11247</f>
        <v>39200</v>
      </c>
    </row>
    <row r="11248" spans="3:9" ht="15" customHeight="1">
      <c r="C11248" s="199">
        <v>4</v>
      </c>
      <c r="D11248" s="195" t="s">
        <v>31</v>
      </c>
      <c r="E11248" s="195"/>
      <c r="F11248" s="200" t="s">
        <v>10</v>
      </c>
      <c r="G11248" s="326">
        <v>6.6699999999999995E-2</v>
      </c>
      <c r="H11248" s="62">
        <v>206000</v>
      </c>
      <c r="I11248" s="203">
        <f>G11248*H11248</f>
        <v>13740.199999999999</v>
      </c>
    </row>
    <row r="11249" spans="3:9" ht="15" customHeight="1">
      <c r="C11249" s="204" t="s">
        <v>708</v>
      </c>
      <c r="D11249" s="215"/>
      <c r="E11249" s="215"/>
      <c r="F11249" s="216"/>
      <c r="G11249" s="653"/>
      <c r="H11249" s="654"/>
      <c r="I11249" s="208">
        <f>SUM(I11245:I11248)</f>
        <v>1128940.2</v>
      </c>
    </row>
    <row r="11250" spans="3:9" ht="15" customHeight="1">
      <c r="C11250" s="193" t="s">
        <v>72</v>
      </c>
      <c r="D11250" s="194" t="s">
        <v>73</v>
      </c>
      <c r="E11250" s="194"/>
      <c r="F11250" s="196"/>
      <c r="G11250" s="196"/>
      <c r="H11250" s="196"/>
      <c r="I11250" s="464"/>
    </row>
    <row r="11251" spans="3:9" ht="15" customHeight="1">
      <c r="C11251" s="209" t="s">
        <v>674</v>
      </c>
      <c r="D11251" s="213" t="s">
        <v>2610</v>
      </c>
      <c r="E11251" s="213"/>
      <c r="F11251" s="266" t="s">
        <v>2611</v>
      </c>
      <c r="G11251" s="214">
        <v>1</v>
      </c>
      <c r="H11251" s="202">
        <v>1</v>
      </c>
      <c r="I11251" s="203">
        <f>G11251*H11251</f>
        <v>1</v>
      </c>
    </row>
    <row r="11252" spans="3:9" ht="15" customHeight="1">
      <c r="C11252" s="204" t="s">
        <v>85</v>
      </c>
      <c r="D11252" s="215"/>
      <c r="E11252" s="215"/>
      <c r="F11252" s="216"/>
      <c r="G11252" s="216"/>
      <c r="H11252" s="466"/>
      <c r="I11252" s="208">
        <f>SUM(I11251:I11251)</f>
        <v>1</v>
      </c>
    </row>
    <row r="11253" spans="3:9" ht="15" customHeight="1">
      <c r="C11253" s="193" t="s">
        <v>86</v>
      </c>
      <c r="D11253" s="194" t="s">
        <v>87</v>
      </c>
      <c r="E11253" s="194"/>
      <c r="F11253" s="196"/>
      <c r="G11253" s="196"/>
      <c r="H11253" s="196"/>
      <c r="I11253" s="464"/>
    </row>
    <row r="11254" spans="3:9" ht="15" customHeight="1">
      <c r="C11254" s="204" t="s">
        <v>88</v>
      </c>
      <c r="D11254" s="215"/>
      <c r="E11254" s="215"/>
      <c r="F11254" s="216"/>
      <c r="G11254" s="216"/>
      <c r="H11254" s="466"/>
      <c r="I11254" s="467">
        <v>0</v>
      </c>
    </row>
    <row r="11255" spans="3:9" ht="15" customHeight="1">
      <c r="C11255" s="220" t="s">
        <v>89</v>
      </c>
      <c r="D11255" s="221" t="s">
        <v>90</v>
      </c>
      <c r="E11255" s="682"/>
      <c r="F11255" s="222"/>
      <c r="G11255" s="222"/>
      <c r="H11255" s="776"/>
      <c r="I11255" s="777">
        <f>I11254+I11252+I11249</f>
        <v>1128941.2</v>
      </c>
    </row>
    <row r="11256" spans="3:9" ht="15" customHeight="1">
      <c r="C11256" s="227" t="s">
        <v>91</v>
      </c>
      <c r="D11256" s="228" t="s">
        <v>977</v>
      </c>
      <c r="E11256" s="684"/>
      <c r="F11256" s="229"/>
      <c r="G11256" s="313"/>
      <c r="H11256" s="226">
        <f>$M$3</f>
        <v>0.1</v>
      </c>
      <c r="I11256" s="224">
        <f>I11255*H11256</f>
        <v>112894.12</v>
      </c>
    </row>
    <row r="11257" spans="3:9" ht="15" customHeight="1">
      <c r="C11257" s="316" t="s">
        <v>93</v>
      </c>
      <c r="D11257" s="317" t="s">
        <v>94</v>
      </c>
      <c r="E11257" s="323"/>
      <c r="F11257" s="244"/>
      <c r="G11257" s="244"/>
      <c r="H11257" s="399"/>
      <c r="I11257" s="303">
        <f>SUM(I11255:I11256)</f>
        <v>1241835.3199999998</v>
      </c>
    </row>
    <row r="11258" spans="3:9" ht="15" customHeight="1">
      <c r="C11258" s="942"/>
      <c r="D11258" s="581"/>
      <c r="E11258" s="581"/>
      <c r="F11258" s="581"/>
      <c r="G11258" s="581"/>
      <c r="H11258" s="581"/>
      <c r="I11258" s="582"/>
    </row>
    <row r="11259" spans="3:9" ht="15" customHeight="1">
      <c r="C11259" s="590" t="s">
        <v>2612</v>
      </c>
      <c r="D11259" s="1317" t="s">
        <v>2613</v>
      </c>
      <c r="E11259" s="1318"/>
      <c r="F11259" s="1318"/>
      <c r="G11259" s="1318"/>
      <c r="H11259" s="1319"/>
      <c r="I11259" s="188">
        <f>ROUNDDOWN(I11276,-2)</f>
        <v>448700</v>
      </c>
    </row>
    <row r="11260" spans="3:9" ht="15" customHeight="1">
      <c r="C11260" s="189" t="s">
        <v>65</v>
      </c>
      <c r="D11260" s="190" t="s">
        <v>66</v>
      </c>
      <c r="E11260" s="190"/>
      <c r="F11260" s="190" t="s">
        <v>669</v>
      </c>
      <c r="G11260" s="190" t="s">
        <v>67</v>
      </c>
      <c r="H11260" s="190" t="s">
        <v>670</v>
      </c>
      <c r="I11260" s="482" t="s">
        <v>671</v>
      </c>
    </row>
    <row r="11261" spans="3:9" ht="15" customHeight="1">
      <c r="C11261" s="193" t="s">
        <v>69</v>
      </c>
      <c r="D11261" s="194" t="s">
        <v>672</v>
      </c>
      <c r="E11261" s="194"/>
      <c r="F11261" s="717"/>
      <c r="G11261" s="717"/>
      <c r="H11261" s="717"/>
      <c r="I11261" s="591"/>
    </row>
    <row r="11262" spans="3:9" ht="15" customHeight="1">
      <c r="C11262" s="199">
        <v>1</v>
      </c>
      <c r="D11262" s="195" t="s">
        <v>8</v>
      </c>
      <c r="E11262" s="195"/>
      <c r="F11262" s="200" t="s">
        <v>10</v>
      </c>
      <c r="G11262" s="326">
        <v>1.05</v>
      </c>
      <c r="H11262" s="62">
        <v>176000</v>
      </c>
      <c r="I11262" s="203">
        <f>G11262*H11262</f>
        <v>184800</v>
      </c>
    </row>
    <row r="11263" spans="3:9" ht="15" customHeight="1">
      <c r="C11263" s="199">
        <v>2</v>
      </c>
      <c r="D11263" s="195" t="s">
        <v>160</v>
      </c>
      <c r="E11263" s="195"/>
      <c r="F11263" s="200" t="s">
        <v>10</v>
      </c>
      <c r="G11263" s="326">
        <v>1.05</v>
      </c>
      <c r="H11263" s="62">
        <v>186000</v>
      </c>
      <c r="I11263" s="203">
        <f t="shared" ref="I11263:I11265" si="364">G11263*H11263</f>
        <v>195300</v>
      </c>
    </row>
    <row r="11264" spans="3:9" ht="15" customHeight="1">
      <c r="C11264" s="199">
        <v>3</v>
      </c>
      <c r="D11264" s="195" t="s">
        <v>119</v>
      </c>
      <c r="E11264" s="195"/>
      <c r="F11264" s="200" t="s">
        <v>10</v>
      </c>
      <c r="G11264" s="326">
        <v>0.105</v>
      </c>
      <c r="H11264" s="62">
        <v>196000</v>
      </c>
      <c r="I11264" s="203">
        <f t="shared" si="364"/>
        <v>20580</v>
      </c>
    </row>
    <row r="11265" spans="3:9" ht="15" customHeight="1">
      <c r="C11265" s="199">
        <v>4</v>
      </c>
      <c r="D11265" s="195" t="s">
        <v>31</v>
      </c>
      <c r="E11265" s="195"/>
      <c r="F11265" s="200" t="s">
        <v>10</v>
      </c>
      <c r="G11265" s="326">
        <v>3.5000000000000003E-2</v>
      </c>
      <c r="H11265" s="62">
        <v>206000</v>
      </c>
      <c r="I11265" s="203">
        <f t="shared" si="364"/>
        <v>7210.0000000000009</v>
      </c>
    </row>
    <row r="11266" spans="3:9" ht="15" customHeight="1">
      <c r="C11266" s="204" t="s">
        <v>708</v>
      </c>
      <c r="D11266" s="215"/>
      <c r="E11266" s="215"/>
      <c r="F11266" s="216"/>
      <c r="G11266" s="653"/>
      <c r="H11266" s="654"/>
      <c r="I11266" s="208">
        <f>SUM(I11262:I11265)</f>
        <v>407890</v>
      </c>
    </row>
    <row r="11267" spans="3:9" ht="15" customHeight="1">
      <c r="C11267" s="193" t="s">
        <v>72</v>
      </c>
      <c r="D11267" s="194" t="s">
        <v>73</v>
      </c>
      <c r="E11267" s="194"/>
      <c r="F11267" s="196"/>
      <c r="G11267" s="196"/>
      <c r="H11267" s="196"/>
      <c r="I11267" s="464"/>
    </row>
    <row r="11268" spans="3:9" ht="15" customHeight="1">
      <c r="C11268" s="209" t="s">
        <v>674</v>
      </c>
      <c r="D11268" s="213" t="s">
        <v>2614</v>
      </c>
      <c r="E11268" s="213"/>
      <c r="F11268" s="266" t="s">
        <v>120</v>
      </c>
      <c r="G11268" s="212">
        <v>15</v>
      </c>
      <c r="H11268" s="202">
        <v>1</v>
      </c>
      <c r="I11268" s="203">
        <f>G11268*H11268</f>
        <v>15</v>
      </c>
    </row>
    <row r="11269" spans="3:9" ht="15" customHeight="1">
      <c r="C11269" s="209" t="s">
        <v>676</v>
      </c>
      <c r="D11269" s="213" t="s">
        <v>1584</v>
      </c>
      <c r="E11269" s="213"/>
      <c r="F11269" s="266" t="s">
        <v>120</v>
      </c>
      <c r="G11269" s="212">
        <v>32</v>
      </c>
      <c r="H11269" s="202">
        <v>1</v>
      </c>
      <c r="I11269" s="203">
        <f>G11269*H11269</f>
        <v>32</v>
      </c>
    </row>
    <row r="11270" spans="3:9" ht="15" customHeight="1">
      <c r="C11270" s="209" t="s">
        <v>679</v>
      </c>
      <c r="D11270" s="213" t="s">
        <v>1540</v>
      </c>
      <c r="E11270" s="213"/>
      <c r="F11270" s="266" t="s">
        <v>120</v>
      </c>
      <c r="G11270" s="212">
        <v>0.05</v>
      </c>
      <c r="H11270" s="202">
        <v>1</v>
      </c>
      <c r="I11270" s="203">
        <f>G11270*H11270</f>
        <v>0.05</v>
      </c>
    </row>
    <row r="11271" spans="3:9" ht="15" customHeight="1">
      <c r="C11271" s="204" t="s">
        <v>85</v>
      </c>
      <c r="D11271" s="215"/>
      <c r="E11271" s="215"/>
      <c r="F11271" s="216"/>
      <c r="G11271" s="216"/>
      <c r="H11271" s="466"/>
      <c r="I11271" s="208">
        <f>SUM(I11268:I11270)</f>
        <v>47.05</v>
      </c>
    </row>
    <row r="11272" spans="3:9" ht="15" customHeight="1">
      <c r="C11272" s="193" t="s">
        <v>86</v>
      </c>
      <c r="D11272" s="194" t="s">
        <v>87</v>
      </c>
      <c r="E11272" s="194"/>
      <c r="F11272" s="196"/>
      <c r="G11272" s="196"/>
      <c r="H11272" s="196"/>
      <c r="I11272" s="464"/>
    </row>
    <row r="11273" spans="3:9" ht="15" customHeight="1">
      <c r="C11273" s="204" t="s">
        <v>88</v>
      </c>
      <c r="D11273" s="215"/>
      <c r="E11273" s="215"/>
      <c r="F11273" s="216"/>
      <c r="G11273" s="216"/>
      <c r="H11273" s="466"/>
      <c r="I11273" s="467">
        <v>0</v>
      </c>
    </row>
    <row r="11274" spans="3:9" ht="15" customHeight="1">
      <c r="C11274" s="220" t="s">
        <v>89</v>
      </c>
      <c r="D11274" s="221" t="s">
        <v>90</v>
      </c>
      <c r="E11274" s="682"/>
      <c r="F11274" s="222"/>
      <c r="G11274" s="222"/>
      <c r="H11274" s="776"/>
      <c r="I11274" s="777">
        <f>I11273+I11271+I11266</f>
        <v>407937.05</v>
      </c>
    </row>
    <row r="11275" spans="3:9" ht="15" customHeight="1">
      <c r="C11275" s="227" t="s">
        <v>91</v>
      </c>
      <c r="D11275" s="228" t="s">
        <v>977</v>
      </c>
      <c r="E11275" s="684"/>
      <c r="F11275" s="229"/>
      <c r="G11275" s="313"/>
      <c r="H11275" s="226">
        <f>$M$3</f>
        <v>0.1</v>
      </c>
      <c r="I11275" s="224">
        <f>I11274*H11275</f>
        <v>40793.705000000002</v>
      </c>
    </row>
    <row r="11276" spans="3:9" ht="15" customHeight="1">
      <c r="C11276" s="316" t="s">
        <v>93</v>
      </c>
      <c r="D11276" s="317" t="s">
        <v>94</v>
      </c>
      <c r="E11276" s="323"/>
      <c r="F11276" s="244"/>
      <c r="G11276" s="244"/>
      <c r="H11276" s="399"/>
      <c r="I11276" s="303">
        <f>SUM(I11274:I11275)</f>
        <v>448730.755</v>
      </c>
    </row>
    <row r="11277" spans="3:9" ht="15" customHeight="1">
      <c r="C11277" s="942"/>
      <c r="D11277" s="581"/>
      <c r="E11277" s="581"/>
      <c r="F11277" s="581"/>
      <c r="G11277" s="581"/>
      <c r="H11277" s="581"/>
      <c r="I11277" s="582"/>
    </row>
    <row r="11278" spans="3:9" ht="15" customHeight="1">
      <c r="C11278" s="590" t="s">
        <v>2615</v>
      </c>
      <c r="D11278" s="675" t="s">
        <v>2616</v>
      </c>
      <c r="E11278" s="675"/>
      <c r="F11278" s="675"/>
      <c r="G11278" s="675"/>
      <c r="H11278" s="1081"/>
      <c r="I11278" s="188">
        <f>ROUNDDOWN(I11293,-2)</f>
        <v>8923000</v>
      </c>
    </row>
    <row r="11279" spans="3:9" ht="15" customHeight="1">
      <c r="C11279" s="189" t="s">
        <v>65</v>
      </c>
      <c r="D11279" s="190" t="s">
        <v>66</v>
      </c>
      <c r="E11279" s="190"/>
      <c r="F11279" s="190" t="s">
        <v>669</v>
      </c>
      <c r="G11279" s="190" t="s">
        <v>67</v>
      </c>
      <c r="H11279" s="190" t="s">
        <v>670</v>
      </c>
      <c r="I11279" s="482" t="s">
        <v>671</v>
      </c>
    </row>
    <row r="11280" spans="3:9" ht="15" customHeight="1">
      <c r="C11280" s="193" t="s">
        <v>69</v>
      </c>
      <c r="D11280" s="194" t="s">
        <v>672</v>
      </c>
      <c r="E11280" s="194"/>
      <c r="F11280" s="717"/>
      <c r="G11280" s="717"/>
      <c r="H11280" s="717"/>
      <c r="I11280" s="591"/>
    </row>
    <row r="11281" spans="3:9" ht="15" customHeight="1">
      <c r="C11281" s="199">
        <v>1</v>
      </c>
      <c r="D11281" s="195" t="s">
        <v>8</v>
      </c>
      <c r="E11281" s="195"/>
      <c r="F11281" s="200" t="s">
        <v>10</v>
      </c>
      <c r="G11281" s="201">
        <v>1.575</v>
      </c>
      <c r="H11281" s="62">
        <v>176000</v>
      </c>
      <c r="I11281" s="203">
        <f>G11281*H11281</f>
        <v>277200</v>
      </c>
    </row>
    <row r="11282" spans="3:9" ht="15" customHeight="1">
      <c r="C11282" s="199">
        <v>2</v>
      </c>
      <c r="D11282" s="195" t="s">
        <v>160</v>
      </c>
      <c r="E11282" s="195"/>
      <c r="F11282" s="200" t="s">
        <v>10</v>
      </c>
      <c r="G11282" s="201">
        <v>1.575</v>
      </c>
      <c r="H11282" s="62">
        <v>186000</v>
      </c>
      <c r="I11282" s="203">
        <f t="shared" ref="I11282:I11284" si="365">G11282*H11282</f>
        <v>292950</v>
      </c>
    </row>
    <row r="11283" spans="3:9" ht="15" customHeight="1">
      <c r="C11283" s="199">
        <v>3</v>
      </c>
      <c r="D11283" s="195" t="s">
        <v>119</v>
      </c>
      <c r="E11283" s="195"/>
      <c r="F11283" s="200" t="s">
        <v>10</v>
      </c>
      <c r="G11283" s="201">
        <v>0.1575</v>
      </c>
      <c r="H11283" s="62">
        <v>196000</v>
      </c>
      <c r="I11283" s="203">
        <f t="shared" si="365"/>
        <v>30870</v>
      </c>
    </row>
    <row r="11284" spans="3:9" ht="15" customHeight="1">
      <c r="C11284" s="199">
        <v>4</v>
      </c>
      <c r="D11284" s="195" t="s">
        <v>31</v>
      </c>
      <c r="E11284" s="195"/>
      <c r="F11284" s="200" t="s">
        <v>10</v>
      </c>
      <c r="G11284" s="201">
        <v>5.2499999999999998E-2</v>
      </c>
      <c r="H11284" s="62">
        <v>206000</v>
      </c>
      <c r="I11284" s="203">
        <f t="shared" si="365"/>
        <v>10815</v>
      </c>
    </row>
    <row r="11285" spans="3:9" ht="15" customHeight="1">
      <c r="C11285" s="204" t="s">
        <v>708</v>
      </c>
      <c r="D11285" s="215"/>
      <c r="E11285" s="215"/>
      <c r="F11285" s="216"/>
      <c r="G11285" s="653"/>
      <c r="H11285" s="654"/>
      <c r="I11285" s="208">
        <f>SUM(I11281:I11284)</f>
        <v>611835</v>
      </c>
    </row>
    <row r="11286" spans="3:9" ht="15" customHeight="1">
      <c r="C11286" s="193" t="s">
        <v>72</v>
      </c>
      <c r="D11286" s="194" t="s">
        <v>73</v>
      </c>
      <c r="E11286" s="194"/>
      <c r="F11286" s="196"/>
      <c r="G11286" s="196"/>
      <c r="H11286" s="196"/>
      <c r="I11286" s="464"/>
    </row>
    <row r="11287" spans="3:9" ht="15" customHeight="1">
      <c r="C11287" s="209" t="s">
        <v>674</v>
      </c>
      <c r="D11287" s="213" t="s">
        <v>2617</v>
      </c>
      <c r="E11287" s="213"/>
      <c r="F11287" s="266" t="s">
        <v>2611</v>
      </c>
      <c r="G11287" s="212">
        <v>1</v>
      </c>
      <c r="H11287" s="202">
        <f>BAHAN!G276</f>
        <v>7500000</v>
      </c>
      <c r="I11287" s="203">
        <f>G11287*H11287</f>
        <v>7500000</v>
      </c>
    </row>
    <row r="11288" spans="3:9" ht="15" customHeight="1">
      <c r="C11288" s="204" t="s">
        <v>85</v>
      </c>
      <c r="D11288" s="215"/>
      <c r="E11288" s="215"/>
      <c r="F11288" s="216"/>
      <c r="G11288" s="216"/>
      <c r="H11288" s="466"/>
      <c r="I11288" s="208">
        <f>SUM(I11287:I11287)</f>
        <v>7500000</v>
      </c>
    </row>
    <row r="11289" spans="3:9" ht="15" customHeight="1">
      <c r="C11289" s="193" t="s">
        <v>86</v>
      </c>
      <c r="D11289" s="194" t="s">
        <v>87</v>
      </c>
      <c r="E11289" s="194"/>
      <c r="F11289" s="196"/>
      <c r="G11289" s="196"/>
      <c r="H11289" s="196"/>
      <c r="I11289" s="464"/>
    </row>
    <row r="11290" spans="3:9" ht="15" customHeight="1">
      <c r="C11290" s="204" t="s">
        <v>88</v>
      </c>
      <c r="D11290" s="215"/>
      <c r="E11290" s="215"/>
      <c r="F11290" s="216"/>
      <c r="G11290" s="216"/>
      <c r="H11290" s="466"/>
      <c r="I11290" s="467">
        <v>0</v>
      </c>
    </row>
    <row r="11291" spans="3:9" ht="15" customHeight="1">
      <c r="C11291" s="220" t="s">
        <v>89</v>
      </c>
      <c r="D11291" s="221" t="s">
        <v>90</v>
      </c>
      <c r="E11291" s="682"/>
      <c r="F11291" s="222"/>
      <c r="G11291" s="222"/>
      <c r="H11291" s="776"/>
      <c r="I11291" s="777">
        <f>I11290+I11288+I11285</f>
        <v>8111835</v>
      </c>
    </row>
    <row r="11292" spans="3:9" ht="15" customHeight="1">
      <c r="C11292" s="227" t="s">
        <v>91</v>
      </c>
      <c r="D11292" s="228" t="s">
        <v>977</v>
      </c>
      <c r="E11292" s="684"/>
      <c r="F11292" s="229"/>
      <c r="G11292" s="313"/>
      <c r="H11292" s="226">
        <f>$M$3</f>
        <v>0.1</v>
      </c>
      <c r="I11292" s="224">
        <f>I11291*H11292</f>
        <v>811183.5</v>
      </c>
    </row>
    <row r="11293" spans="3:9" ht="15" customHeight="1">
      <c r="C11293" s="316" t="s">
        <v>93</v>
      </c>
      <c r="D11293" s="317" t="s">
        <v>94</v>
      </c>
      <c r="E11293" s="323"/>
      <c r="F11293" s="244"/>
      <c r="G11293" s="244"/>
      <c r="H11293" s="399"/>
      <c r="I11293" s="303">
        <f>SUM(I11291:I11292)</f>
        <v>8923018.5</v>
      </c>
    </row>
    <row r="11294" spans="3:9" ht="15" customHeight="1">
      <c r="C11294" s="942"/>
      <c r="D11294" s="581"/>
      <c r="E11294" s="581"/>
      <c r="F11294" s="581"/>
      <c r="G11294" s="581"/>
      <c r="H11294" s="581"/>
      <c r="I11294" s="582"/>
    </row>
    <row r="11295" spans="3:9" ht="15" customHeight="1">
      <c r="C11295" s="590" t="s">
        <v>2618</v>
      </c>
      <c r="D11295" s="670" t="s">
        <v>2619</v>
      </c>
      <c r="E11295" s="675"/>
      <c r="F11295" s="675"/>
      <c r="G11295" s="675"/>
      <c r="H11295" s="675"/>
      <c r="I11295" s="188">
        <f>ROUNDDOWN(I11312,-2)</f>
        <v>894700</v>
      </c>
    </row>
    <row r="11296" spans="3:9" ht="15" customHeight="1">
      <c r="C11296" s="189" t="s">
        <v>65</v>
      </c>
      <c r="D11296" s="190" t="s">
        <v>66</v>
      </c>
      <c r="E11296" s="190"/>
      <c r="F11296" s="190" t="s">
        <v>669</v>
      </c>
      <c r="G11296" s="190" t="s">
        <v>67</v>
      </c>
      <c r="H11296" s="190" t="s">
        <v>670</v>
      </c>
      <c r="I11296" s="482" t="s">
        <v>671</v>
      </c>
    </row>
    <row r="11297" spans="3:9" ht="15" customHeight="1">
      <c r="C11297" s="193" t="s">
        <v>69</v>
      </c>
      <c r="D11297" s="194" t="s">
        <v>672</v>
      </c>
      <c r="E11297" s="194"/>
      <c r="F11297" s="717"/>
      <c r="G11297" s="717"/>
      <c r="H11297" s="717"/>
      <c r="I11297" s="591"/>
    </row>
    <row r="11298" spans="3:9" ht="15" customHeight="1">
      <c r="C11298" s="199">
        <v>1</v>
      </c>
      <c r="D11298" s="195" t="s">
        <v>8</v>
      </c>
      <c r="E11298" s="195"/>
      <c r="F11298" s="200" t="s">
        <v>10</v>
      </c>
      <c r="G11298" s="326">
        <v>1</v>
      </c>
      <c r="H11298" s="62">
        <v>176000</v>
      </c>
      <c r="I11298" s="203">
        <f>G11298*H11298</f>
        <v>176000</v>
      </c>
    </row>
    <row r="11299" spans="3:9" ht="15" customHeight="1">
      <c r="C11299" s="199">
        <v>2</v>
      </c>
      <c r="D11299" s="195" t="s">
        <v>160</v>
      </c>
      <c r="E11299" s="195"/>
      <c r="F11299" s="200" t="s">
        <v>10</v>
      </c>
      <c r="G11299" s="326">
        <v>3</v>
      </c>
      <c r="H11299" s="62">
        <v>186000</v>
      </c>
      <c r="I11299" s="203">
        <f t="shared" ref="I11299:I11301" si="366">G11299*H11299</f>
        <v>558000</v>
      </c>
    </row>
    <row r="11300" spans="3:9" ht="15" customHeight="1">
      <c r="C11300" s="199">
        <v>3</v>
      </c>
      <c r="D11300" s="195" t="s">
        <v>119</v>
      </c>
      <c r="E11300" s="195"/>
      <c r="F11300" s="200" t="s">
        <v>10</v>
      </c>
      <c r="G11300" s="326">
        <v>0.3</v>
      </c>
      <c r="H11300" s="62">
        <v>196000</v>
      </c>
      <c r="I11300" s="203">
        <f t="shared" si="366"/>
        <v>58800</v>
      </c>
    </row>
    <row r="11301" spans="3:9" ht="15" customHeight="1">
      <c r="C11301" s="199">
        <v>4</v>
      </c>
      <c r="D11301" s="195" t="s">
        <v>31</v>
      </c>
      <c r="E11301" s="195"/>
      <c r="F11301" s="200" t="s">
        <v>10</v>
      </c>
      <c r="G11301" s="326">
        <v>0.1</v>
      </c>
      <c r="H11301" s="62">
        <v>206000</v>
      </c>
      <c r="I11301" s="203">
        <f t="shared" si="366"/>
        <v>20600</v>
      </c>
    </row>
    <row r="11302" spans="3:9" ht="15" customHeight="1">
      <c r="C11302" s="204" t="s">
        <v>708</v>
      </c>
      <c r="D11302" s="215"/>
      <c r="E11302" s="215"/>
      <c r="F11302" s="216"/>
      <c r="G11302" s="653"/>
      <c r="H11302" s="654"/>
      <c r="I11302" s="208">
        <f>SUM(I11298:I11301)</f>
        <v>813400</v>
      </c>
    </row>
    <row r="11303" spans="3:9" ht="15" customHeight="1">
      <c r="C11303" s="193" t="s">
        <v>72</v>
      </c>
      <c r="D11303" s="194" t="s">
        <v>73</v>
      </c>
      <c r="E11303" s="194"/>
      <c r="F11303" s="196"/>
      <c r="G11303" s="196"/>
      <c r="H11303" s="196"/>
      <c r="I11303" s="464"/>
    </row>
    <row r="11304" spans="3:9" ht="15" customHeight="1">
      <c r="C11304" s="209" t="s">
        <v>674</v>
      </c>
      <c r="D11304" s="213" t="s">
        <v>2620</v>
      </c>
      <c r="E11304" s="213"/>
      <c r="F11304" s="266" t="s">
        <v>115</v>
      </c>
      <c r="G11304" s="212">
        <v>1</v>
      </c>
      <c r="H11304" s="202">
        <v>1</v>
      </c>
      <c r="I11304" s="203">
        <f>G11304*H11304</f>
        <v>1</v>
      </c>
    </row>
    <row r="11305" spans="3:9" ht="15" customHeight="1">
      <c r="C11305" s="209" t="s">
        <v>676</v>
      </c>
      <c r="D11305" s="213" t="s">
        <v>2449</v>
      </c>
      <c r="E11305" s="213"/>
      <c r="F11305" s="266" t="s">
        <v>120</v>
      </c>
      <c r="G11305" s="212">
        <v>0.5</v>
      </c>
      <c r="H11305" s="202">
        <v>1</v>
      </c>
      <c r="I11305" s="203">
        <f t="shared" ref="I11305:I11306" si="367">G11305*H11305</f>
        <v>0.5</v>
      </c>
    </row>
    <row r="11306" spans="3:9" ht="15" customHeight="1">
      <c r="C11306" s="209" t="s">
        <v>679</v>
      </c>
      <c r="D11306" s="213" t="s">
        <v>2621</v>
      </c>
      <c r="E11306" s="213"/>
      <c r="F11306" s="266" t="s">
        <v>115</v>
      </c>
      <c r="G11306" s="212">
        <v>2</v>
      </c>
      <c r="H11306" s="202">
        <v>1</v>
      </c>
      <c r="I11306" s="203">
        <f t="shared" si="367"/>
        <v>2</v>
      </c>
    </row>
    <row r="11307" spans="3:9" ht="15" customHeight="1">
      <c r="C11307" s="204" t="s">
        <v>85</v>
      </c>
      <c r="D11307" s="215"/>
      <c r="E11307" s="215"/>
      <c r="F11307" s="216"/>
      <c r="G11307" s="216"/>
      <c r="H11307" s="466"/>
      <c r="I11307" s="208">
        <f>SUM(I11304:I11306)</f>
        <v>3.5</v>
      </c>
    </row>
    <row r="11308" spans="3:9" ht="15" customHeight="1">
      <c r="C11308" s="193" t="s">
        <v>86</v>
      </c>
      <c r="D11308" s="194" t="s">
        <v>87</v>
      </c>
      <c r="E11308" s="194"/>
      <c r="F11308" s="196"/>
      <c r="G11308" s="196"/>
      <c r="H11308" s="196"/>
      <c r="I11308" s="464"/>
    </row>
    <row r="11309" spans="3:9" ht="15" customHeight="1">
      <c r="C11309" s="204" t="s">
        <v>88</v>
      </c>
      <c r="D11309" s="215"/>
      <c r="E11309" s="215"/>
      <c r="F11309" s="216"/>
      <c r="G11309" s="216"/>
      <c r="H11309" s="466"/>
      <c r="I11309" s="467">
        <v>0</v>
      </c>
    </row>
    <row r="11310" spans="3:9" ht="15" customHeight="1">
      <c r="C11310" s="220" t="s">
        <v>89</v>
      </c>
      <c r="D11310" s="221" t="s">
        <v>90</v>
      </c>
      <c r="E11310" s="682"/>
      <c r="F11310" s="222"/>
      <c r="G11310" s="222"/>
      <c r="H11310" s="776"/>
      <c r="I11310" s="777">
        <f>I11309+I11307+I11302</f>
        <v>813403.5</v>
      </c>
    </row>
    <row r="11311" spans="3:9" ht="15" customHeight="1">
      <c r="C11311" s="227" t="s">
        <v>91</v>
      </c>
      <c r="D11311" s="228" t="s">
        <v>977</v>
      </c>
      <c r="E11311" s="684"/>
      <c r="F11311" s="229"/>
      <c r="G11311" s="313"/>
      <c r="H11311" s="226">
        <f>$M$3</f>
        <v>0.1</v>
      </c>
      <c r="I11311" s="224">
        <f>I11310*H11311</f>
        <v>81340.350000000006</v>
      </c>
    </row>
    <row r="11312" spans="3:9" ht="15" customHeight="1">
      <c r="C11312" s="316" t="s">
        <v>93</v>
      </c>
      <c r="D11312" s="317" t="s">
        <v>94</v>
      </c>
      <c r="E11312" s="323"/>
      <c r="F11312" s="244"/>
      <c r="G11312" s="244"/>
      <c r="H11312" s="399"/>
      <c r="I11312" s="303">
        <f>SUM(I11310:I11311)</f>
        <v>894743.85</v>
      </c>
    </row>
    <row r="11313" spans="3:9" ht="15" customHeight="1">
      <c r="C11313" s="942"/>
      <c r="D11313" s="581"/>
      <c r="E11313" s="581"/>
      <c r="F11313" s="581"/>
      <c r="G11313" s="581"/>
      <c r="H11313" s="581"/>
      <c r="I11313" s="582"/>
    </row>
    <row r="11314" spans="3:9" ht="15" customHeight="1">
      <c r="C11314" s="942"/>
      <c r="D11314" s="581"/>
      <c r="E11314" s="581"/>
      <c r="F11314" s="581"/>
      <c r="G11314" s="581"/>
      <c r="H11314" s="581"/>
      <c r="I11314" s="582"/>
    </row>
    <row r="11315" spans="3:9" ht="15" customHeight="1">
      <c r="C11315" s="590" t="s">
        <v>2622</v>
      </c>
      <c r="D11315" s="670" t="s">
        <v>2623</v>
      </c>
      <c r="E11315" s="675"/>
      <c r="F11315" s="675"/>
      <c r="G11315" s="675"/>
      <c r="H11315" s="1081"/>
      <c r="I11315" s="188">
        <f>ROUNDDOWN(I11330,-2)</f>
        <v>71500</v>
      </c>
    </row>
    <row r="11316" spans="3:9" ht="15" customHeight="1">
      <c r="C11316" s="189" t="s">
        <v>65</v>
      </c>
      <c r="D11316" s="190" t="s">
        <v>66</v>
      </c>
      <c r="E11316" s="190"/>
      <c r="F11316" s="190" t="s">
        <v>669</v>
      </c>
      <c r="G11316" s="190" t="s">
        <v>67</v>
      </c>
      <c r="H11316" s="190" t="s">
        <v>670</v>
      </c>
      <c r="I11316" s="482" t="s">
        <v>671</v>
      </c>
    </row>
    <row r="11317" spans="3:9" ht="15" customHeight="1">
      <c r="C11317" s="193" t="s">
        <v>69</v>
      </c>
      <c r="D11317" s="194" t="s">
        <v>672</v>
      </c>
      <c r="E11317" s="194"/>
      <c r="F11317" s="717"/>
      <c r="G11317" s="717"/>
      <c r="H11317" s="717"/>
      <c r="I11317" s="591"/>
    </row>
    <row r="11318" spans="3:9" ht="15" customHeight="1">
      <c r="C11318" s="199">
        <v>1</v>
      </c>
      <c r="D11318" s="195" t="s">
        <v>8</v>
      </c>
      <c r="E11318" s="195"/>
      <c r="F11318" s="200" t="s">
        <v>10</v>
      </c>
      <c r="G11318" s="201">
        <v>0.16700000000000001</v>
      </c>
      <c r="H11318" s="62">
        <v>176000</v>
      </c>
      <c r="I11318" s="203">
        <f>G11318*H11318</f>
        <v>29392</v>
      </c>
    </row>
    <row r="11319" spans="3:9" ht="15" customHeight="1">
      <c r="C11319" s="199">
        <v>2</v>
      </c>
      <c r="D11319" s="195" t="s">
        <v>160</v>
      </c>
      <c r="E11319" s="195"/>
      <c r="F11319" s="200" t="s">
        <v>10</v>
      </c>
      <c r="G11319" s="201">
        <v>0.16700000000000001</v>
      </c>
      <c r="H11319" s="62">
        <v>186000</v>
      </c>
      <c r="I11319" s="203">
        <f t="shared" ref="I11319:I11321" si="368">G11319*H11319</f>
        <v>31062</v>
      </c>
    </row>
    <row r="11320" spans="3:9" ht="15" customHeight="1">
      <c r="C11320" s="199">
        <v>3</v>
      </c>
      <c r="D11320" s="195" t="s">
        <v>119</v>
      </c>
      <c r="E11320" s="195"/>
      <c r="F11320" s="200" t="s">
        <v>10</v>
      </c>
      <c r="G11320" s="201">
        <v>1.7000000000000001E-2</v>
      </c>
      <c r="H11320" s="62">
        <v>196000</v>
      </c>
      <c r="I11320" s="203">
        <f t="shared" si="368"/>
        <v>3332.0000000000005</v>
      </c>
    </row>
    <row r="11321" spans="3:9" ht="15" customHeight="1">
      <c r="C11321" s="199">
        <v>4</v>
      </c>
      <c r="D11321" s="195" t="s">
        <v>31</v>
      </c>
      <c r="E11321" s="195"/>
      <c r="F11321" s="200" t="s">
        <v>10</v>
      </c>
      <c r="G11321" s="201">
        <v>6.0000000000000001E-3</v>
      </c>
      <c r="H11321" s="62">
        <v>206000</v>
      </c>
      <c r="I11321" s="203">
        <f t="shared" si="368"/>
        <v>1236</v>
      </c>
    </row>
    <row r="11322" spans="3:9" ht="15" customHeight="1">
      <c r="C11322" s="204" t="s">
        <v>708</v>
      </c>
      <c r="D11322" s="215"/>
      <c r="E11322" s="215"/>
      <c r="F11322" s="216"/>
      <c r="G11322" s="653"/>
      <c r="H11322" s="654"/>
      <c r="I11322" s="208">
        <f>SUM(I11318:I11321)</f>
        <v>65022</v>
      </c>
    </row>
    <row r="11323" spans="3:9" ht="15" customHeight="1">
      <c r="C11323" s="193" t="s">
        <v>72</v>
      </c>
      <c r="D11323" s="194" t="s">
        <v>73</v>
      </c>
      <c r="E11323" s="194"/>
      <c r="F11323" s="196"/>
      <c r="G11323" s="196"/>
      <c r="H11323" s="196"/>
      <c r="I11323" s="464"/>
    </row>
    <row r="11324" spans="3:9" ht="15" customHeight="1">
      <c r="C11324" s="209" t="s">
        <v>674</v>
      </c>
      <c r="D11324" s="213" t="s">
        <v>2624</v>
      </c>
      <c r="E11324" s="213"/>
      <c r="F11324" s="266" t="s">
        <v>1497</v>
      </c>
      <c r="G11324" s="212">
        <v>1</v>
      </c>
      <c r="H11324" s="202">
        <v>1</v>
      </c>
      <c r="I11324" s="203">
        <f>G11324*H11324</f>
        <v>1</v>
      </c>
    </row>
    <row r="11325" spans="3:9" ht="15" customHeight="1">
      <c r="C11325" s="204" t="s">
        <v>85</v>
      </c>
      <c r="D11325" s="215"/>
      <c r="E11325" s="215"/>
      <c r="F11325" s="216"/>
      <c r="G11325" s="216"/>
      <c r="H11325" s="466"/>
      <c r="I11325" s="208">
        <f>SUM(I11324:I11324)</f>
        <v>1</v>
      </c>
    </row>
    <row r="11326" spans="3:9" ht="15" customHeight="1">
      <c r="C11326" s="193" t="s">
        <v>86</v>
      </c>
      <c r="D11326" s="194" t="s">
        <v>87</v>
      </c>
      <c r="E11326" s="194"/>
      <c r="F11326" s="196"/>
      <c r="G11326" s="196"/>
      <c r="H11326" s="196"/>
      <c r="I11326" s="464"/>
    </row>
    <row r="11327" spans="3:9" ht="15" customHeight="1">
      <c r="C11327" s="204" t="s">
        <v>88</v>
      </c>
      <c r="D11327" s="215"/>
      <c r="E11327" s="215"/>
      <c r="F11327" s="216"/>
      <c r="G11327" s="216"/>
      <c r="H11327" s="466"/>
      <c r="I11327" s="467">
        <v>0</v>
      </c>
    </row>
    <row r="11328" spans="3:9" ht="15" customHeight="1">
      <c r="C11328" s="220" t="s">
        <v>89</v>
      </c>
      <c r="D11328" s="221" t="s">
        <v>90</v>
      </c>
      <c r="E11328" s="682"/>
      <c r="F11328" s="222"/>
      <c r="G11328" s="222"/>
      <c r="H11328" s="776"/>
      <c r="I11328" s="777">
        <f>I11327+I11325+I11322</f>
        <v>65023</v>
      </c>
    </row>
    <row r="11329" spans="3:9" ht="15" customHeight="1">
      <c r="C11329" s="227" t="s">
        <v>91</v>
      </c>
      <c r="D11329" s="228" t="s">
        <v>977</v>
      </c>
      <c r="E11329" s="684"/>
      <c r="F11329" s="229"/>
      <c r="G11329" s="313"/>
      <c r="H11329" s="226">
        <f>$M$3</f>
        <v>0.1</v>
      </c>
      <c r="I11329" s="224">
        <f>I11328*H11329</f>
        <v>6502.3</v>
      </c>
    </row>
    <row r="11330" spans="3:9" ht="15" customHeight="1">
      <c r="C11330" s="316" t="s">
        <v>93</v>
      </c>
      <c r="D11330" s="317" t="s">
        <v>94</v>
      </c>
      <c r="E11330" s="323"/>
      <c r="F11330" s="244"/>
      <c r="G11330" s="244"/>
      <c r="H11330" s="399"/>
      <c r="I11330" s="303">
        <f>SUM(I11328:I11329)</f>
        <v>71525.3</v>
      </c>
    </row>
    <row r="11331" spans="3:9" ht="15" customHeight="1">
      <c r="C11331" s="942"/>
      <c r="D11331" s="581"/>
      <c r="E11331" s="581"/>
      <c r="F11331" s="581"/>
      <c r="G11331" s="581"/>
      <c r="H11331" s="581"/>
      <c r="I11331" s="582"/>
    </row>
    <row r="11332" spans="3:9" ht="15" customHeight="1">
      <c r="C11332" s="590" t="s">
        <v>2625</v>
      </c>
      <c r="D11332" s="675" t="s">
        <v>2626</v>
      </c>
      <c r="E11332" s="675"/>
      <c r="F11332" s="675"/>
      <c r="G11332" s="675"/>
      <c r="H11332" s="1081"/>
      <c r="I11332" s="188">
        <f>ROUNDDOWN(I11347,-2)</f>
        <v>71500</v>
      </c>
    </row>
    <row r="11333" spans="3:9" ht="15" customHeight="1">
      <c r="C11333" s="189" t="s">
        <v>65</v>
      </c>
      <c r="D11333" s="190" t="s">
        <v>66</v>
      </c>
      <c r="E11333" s="190"/>
      <c r="F11333" s="190" t="s">
        <v>669</v>
      </c>
      <c r="G11333" s="190" t="s">
        <v>67</v>
      </c>
      <c r="H11333" s="190" t="s">
        <v>670</v>
      </c>
      <c r="I11333" s="482" t="s">
        <v>671</v>
      </c>
    </row>
    <row r="11334" spans="3:9" ht="15" customHeight="1">
      <c r="C11334" s="193" t="s">
        <v>69</v>
      </c>
      <c r="D11334" s="194" t="s">
        <v>672</v>
      </c>
      <c r="E11334" s="194"/>
      <c r="F11334" s="717"/>
      <c r="G11334" s="717"/>
      <c r="H11334" s="717"/>
      <c r="I11334" s="591"/>
    </row>
    <row r="11335" spans="3:9" ht="15" customHeight="1">
      <c r="C11335" s="199">
        <v>1</v>
      </c>
      <c r="D11335" s="195" t="s">
        <v>8</v>
      </c>
      <c r="E11335" s="195"/>
      <c r="F11335" s="200" t="s">
        <v>10</v>
      </c>
      <c r="G11335" s="201">
        <v>0.16700000000000001</v>
      </c>
      <c r="H11335" s="62">
        <v>176000</v>
      </c>
      <c r="I11335" s="203">
        <f>G11335*H11335</f>
        <v>29392</v>
      </c>
    </row>
    <row r="11336" spans="3:9" ht="15" customHeight="1">
      <c r="C11336" s="199">
        <v>2</v>
      </c>
      <c r="D11336" s="195" t="s">
        <v>160</v>
      </c>
      <c r="E11336" s="195"/>
      <c r="F11336" s="200" t="s">
        <v>10</v>
      </c>
      <c r="G11336" s="201">
        <v>0.16700000000000001</v>
      </c>
      <c r="H11336" s="62">
        <v>186000</v>
      </c>
      <c r="I11336" s="203">
        <f t="shared" ref="I11336:I11338" si="369">G11336*H11336</f>
        <v>31062</v>
      </c>
    </row>
    <row r="11337" spans="3:9" ht="15" customHeight="1">
      <c r="C11337" s="199">
        <v>3</v>
      </c>
      <c r="D11337" s="195" t="s">
        <v>119</v>
      </c>
      <c r="E11337" s="195"/>
      <c r="F11337" s="200" t="s">
        <v>10</v>
      </c>
      <c r="G11337" s="201">
        <v>1.7000000000000001E-2</v>
      </c>
      <c r="H11337" s="62">
        <v>196000</v>
      </c>
      <c r="I11337" s="203">
        <f t="shared" si="369"/>
        <v>3332.0000000000005</v>
      </c>
    </row>
    <row r="11338" spans="3:9" ht="15" customHeight="1">
      <c r="C11338" s="199">
        <v>4</v>
      </c>
      <c r="D11338" s="195" t="s">
        <v>31</v>
      </c>
      <c r="E11338" s="195"/>
      <c r="F11338" s="200" t="s">
        <v>10</v>
      </c>
      <c r="G11338" s="201">
        <v>6.0000000000000001E-3</v>
      </c>
      <c r="H11338" s="62">
        <v>206000</v>
      </c>
      <c r="I11338" s="203">
        <f t="shared" si="369"/>
        <v>1236</v>
      </c>
    </row>
    <row r="11339" spans="3:9" ht="15" customHeight="1">
      <c r="C11339" s="204" t="s">
        <v>708</v>
      </c>
      <c r="D11339" s="215"/>
      <c r="E11339" s="215"/>
      <c r="F11339" s="216"/>
      <c r="G11339" s="653"/>
      <c r="H11339" s="654"/>
      <c r="I11339" s="208">
        <f>SUM(I11335:I11338)</f>
        <v>65022</v>
      </c>
    </row>
    <row r="11340" spans="3:9" ht="15" customHeight="1">
      <c r="C11340" s="193" t="s">
        <v>72</v>
      </c>
      <c r="D11340" s="194" t="s">
        <v>73</v>
      </c>
      <c r="E11340" s="194"/>
      <c r="F11340" s="196"/>
      <c r="G11340" s="196"/>
      <c r="H11340" s="196"/>
      <c r="I11340" s="464"/>
    </row>
    <row r="11341" spans="3:9" ht="15" customHeight="1">
      <c r="C11341" s="209" t="s">
        <v>674</v>
      </c>
      <c r="D11341" s="213" t="s">
        <v>2627</v>
      </c>
      <c r="E11341" s="213"/>
      <c r="F11341" s="266" t="s">
        <v>1497</v>
      </c>
      <c r="G11341" s="212">
        <v>1</v>
      </c>
      <c r="H11341" s="202">
        <v>1</v>
      </c>
      <c r="I11341" s="203">
        <f>G11341*H11341</f>
        <v>1</v>
      </c>
    </row>
    <row r="11342" spans="3:9" ht="15" customHeight="1">
      <c r="C11342" s="204" t="s">
        <v>85</v>
      </c>
      <c r="D11342" s="215"/>
      <c r="E11342" s="215"/>
      <c r="F11342" s="216"/>
      <c r="G11342" s="216"/>
      <c r="H11342" s="466"/>
      <c r="I11342" s="208">
        <f>SUM(I11341:I11341)</f>
        <v>1</v>
      </c>
    </row>
    <row r="11343" spans="3:9" ht="15" customHeight="1">
      <c r="C11343" s="193" t="s">
        <v>86</v>
      </c>
      <c r="D11343" s="194" t="s">
        <v>87</v>
      </c>
      <c r="E11343" s="194"/>
      <c r="F11343" s="196"/>
      <c r="G11343" s="196"/>
      <c r="H11343" s="196"/>
      <c r="I11343" s="464"/>
    </row>
    <row r="11344" spans="3:9" ht="15" customHeight="1">
      <c r="C11344" s="204" t="s">
        <v>88</v>
      </c>
      <c r="D11344" s="215"/>
      <c r="E11344" s="215"/>
      <c r="F11344" s="216"/>
      <c r="G11344" s="216"/>
      <c r="H11344" s="466"/>
      <c r="I11344" s="467">
        <v>0</v>
      </c>
    </row>
    <row r="11345" spans="3:9" ht="15" customHeight="1">
      <c r="C11345" s="220" t="s">
        <v>89</v>
      </c>
      <c r="D11345" s="221" t="s">
        <v>90</v>
      </c>
      <c r="E11345" s="682"/>
      <c r="F11345" s="222"/>
      <c r="G11345" s="222"/>
      <c r="H11345" s="776"/>
      <c r="I11345" s="777">
        <f>I11344+I11342+I11339</f>
        <v>65023</v>
      </c>
    </row>
    <row r="11346" spans="3:9" ht="15" customHeight="1">
      <c r="C11346" s="227" t="s">
        <v>91</v>
      </c>
      <c r="D11346" s="228" t="s">
        <v>977</v>
      </c>
      <c r="E11346" s="684"/>
      <c r="F11346" s="229"/>
      <c r="G11346" s="313"/>
      <c r="H11346" s="226">
        <f>$M$3</f>
        <v>0.1</v>
      </c>
      <c r="I11346" s="224">
        <f>I11345*H11346</f>
        <v>6502.3</v>
      </c>
    </row>
    <row r="11347" spans="3:9" ht="15" customHeight="1">
      <c r="C11347" s="316" t="s">
        <v>93</v>
      </c>
      <c r="D11347" s="317" t="s">
        <v>94</v>
      </c>
      <c r="E11347" s="323"/>
      <c r="F11347" s="244"/>
      <c r="G11347" s="244"/>
      <c r="H11347" s="399"/>
      <c r="I11347" s="303">
        <f>SUM(I11345:I11346)</f>
        <v>71525.3</v>
      </c>
    </row>
    <row r="11348" spans="3:9" ht="15" customHeight="1">
      <c r="C11348" s="942"/>
      <c r="D11348" s="581"/>
      <c r="E11348" s="581"/>
      <c r="F11348" s="581"/>
      <c r="G11348" s="581"/>
      <c r="H11348" s="581"/>
      <c r="I11348" s="582"/>
    </row>
    <row r="11349" spans="3:9" ht="15" customHeight="1">
      <c r="C11349" s="553" t="s">
        <v>2628</v>
      </c>
      <c r="D11349" s="580" t="s">
        <v>2629</v>
      </c>
      <c r="E11349" s="584"/>
      <c r="F11349" s="585"/>
      <c r="G11349" s="585"/>
      <c r="H11349" s="585"/>
      <c r="I11349" s="1173"/>
    </row>
    <row r="11350" spans="3:9" ht="15" customHeight="1">
      <c r="C11350" s="574" t="s">
        <v>2630</v>
      </c>
      <c r="D11350" s="1174" t="s">
        <v>2631</v>
      </c>
      <c r="E11350" s="1175"/>
      <c r="F11350" s="1176"/>
      <c r="G11350" s="1176"/>
      <c r="H11350" s="1176"/>
      <c r="I11350" s="188">
        <f>ROUNDDOWN(I11366,-2)</f>
        <v>85500</v>
      </c>
    </row>
    <row r="11351" spans="3:9" ht="15" customHeight="1">
      <c r="C11351" s="189" t="s">
        <v>65</v>
      </c>
      <c r="D11351" s="1177" t="s">
        <v>66</v>
      </c>
      <c r="E11351" s="1178"/>
      <c r="F11351" s="393" t="s">
        <v>669</v>
      </c>
      <c r="G11351" s="277" t="s">
        <v>67</v>
      </c>
      <c r="H11351" s="394" t="s">
        <v>670</v>
      </c>
      <c r="I11351" s="563" t="s">
        <v>671</v>
      </c>
    </row>
    <row r="11352" spans="3:9" ht="15" customHeight="1">
      <c r="C11352" s="193" t="s">
        <v>69</v>
      </c>
      <c r="D11352" s="194" t="s">
        <v>672</v>
      </c>
      <c r="E11352" s="281"/>
      <c r="F11352" s="940"/>
      <c r="G11352" s="940"/>
      <c r="H11352" s="940"/>
      <c r="I11352" s="591"/>
    </row>
    <row r="11353" spans="3:9" ht="15" customHeight="1">
      <c r="C11353" s="199">
        <v>1</v>
      </c>
      <c r="D11353" s="195" t="s">
        <v>8</v>
      </c>
      <c r="E11353" s="195"/>
      <c r="F11353" s="200" t="s">
        <v>10</v>
      </c>
      <c r="G11353" s="326">
        <v>0.2</v>
      </c>
      <c r="H11353" s="62">
        <v>176000</v>
      </c>
      <c r="I11353" s="203">
        <f>G11353*H11353</f>
        <v>35200</v>
      </c>
    </row>
    <row r="11354" spans="3:9" ht="15" customHeight="1">
      <c r="C11354" s="199">
        <v>2</v>
      </c>
      <c r="D11354" s="195" t="s">
        <v>160</v>
      </c>
      <c r="E11354" s="195"/>
      <c r="F11354" s="200" t="s">
        <v>10</v>
      </c>
      <c r="G11354" s="326">
        <v>0.2</v>
      </c>
      <c r="H11354" s="62">
        <v>186000</v>
      </c>
      <c r="I11354" s="203">
        <f t="shared" ref="I11354:I11356" si="370">G11354*H11354</f>
        <v>37200</v>
      </c>
    </row>
    <row r="11355" spans="3:9" ht="15" customHeight="1">
      <c r="C11355" s="199">
        <v>3</v>
      </c>
      <c r="D11355" s="195" t="s">
        <v>119</v>
      </c>
      <c r="E11355" s="195"/>
      <c r="F11355" s="200" t="s">
        <v>10</v>
      </c>
      <c r="G11355" s="326">
        <v>0.02</v>
      </c>
      <c r="H11355" s="62">
        <v>196000</v>
      </c>
      <c r="I11355" s="203">
        <f t="shared" si="370"/>
        <v>3920</v>
      </c>
    </row>
    <row r="11356" spans="3:9" ht="15" customHeight="1">
      <c r="C11356" s="199">
        <v>4</v>
      </c>
      <c r="D11356" s="195" t="s">
        <v>31</v>
      </c>
      <c r="E11356" s="195"/>
      <c r="F11356" s="200" t="s">
        <v>10</v>
      </c>
      <c r="G11356" s="326">
        <v>7.0000000000000001E-3</v>
      </c>
      <c r="H11356" s="62">
        <v>206000</v>
      </c>
      <c r="I11356" s="203">
        <f t="shared" si="370"/>
        <v>1442</v>
      </c>
    </row>
    <row r="11357" spans="3:9" ht="15" customHeight="1">
      <c r="C11357" s="204" t="s">
        <v>708</v>
      </c>
      <c r="D11357" s="215"/>
      <c r="E11357" s="215"/>
      <c r="F11357" s="216"/>
      <c r="G11357" s="653"/>
      <c r="H11357" s="654"/>
      <c r="I11357" s="208">
        <f>SUM(I11353:I11356)</f>
        <v>77762</v>
      </c>
    </row>
    <row r="11358" spans="3:9" ht="15" customHeight="1">
      <c r="C11358" s="193" t="s">
        <v>72</v>
      </c>
      <c r="D11358" s="194" t="s">
        <v>73</v>
      </c>
      <c r="E11358" s="194"/>
      <c r="F11358" s="196"/>
      <c r="G11358" s="196"/>
      <c r="H11358" s="196"/>
      <c r="I11358" s="464"/>
    </row>
    <row r="11359" spans="3:9" ht="15" customHeight="1">
      <c r="C11359" s="209" t="s">
        <v>674</v>
      </c>
      <c r="D11359" s="213" t="s">
        <v>2632</v>
      </c>
      <c r="E11359" s="213"/>
      <c r="F11359" s="266" t="s">
        <v>115</v>
      </c>
      <c r="G11359" s="212">
        <v>1.1000000000000001</v>
      </c>
      <c r="H11359" s="202">
        <v>1</v>
      </c>
      <c r="I11359" s="203">
        <f>G11359*H11359</f>
        <v>1.1000000000000001</v>
      </c>
    </row>
    <row r="11360" spans="3:9" ht="15" customHeight="1">
      <c r="C11360" s="209" t="s">
        <v>676</v>
      </c>
      <c r="D11360" s="213" t="s">
        <v>2633</v>
      </c>
      <c r="E11360" s="213"/>
      <c r="F11360" s="266" t="s">
        <v>193</v>
      </c>
      <c r="G11360" s="212">
        <v>10</v>
      </c>
      <c r="H11360" s="202">
        <v>1</v>
      </c>
      <c r="I11360" s="203">
        <f t="shared" ref="I11360" si="371">G11360*H11360</f>
        <v>10</v>
      </c>
    </row>
    <row r="11361" spans="3:9" ht="15" customHeight="1">
      <c r="C11361" s="204" t="s">
        <v>85</v>
      </c>
      <c r="D11361" s="215"/>
      <c r="E11361" s="215"/>
      <c r="F11361" s="216"/>
      <c r="G11361" s="216"/>
      <c r="H11361" s="466"/>
      <c r="I11361" s="208">
        <f>SUM(I11359:I11360)</f>
        <v>11.1</v>
      </c>
    </row>
    <row r="11362" spans="3:9" ht="15" customHeight="1">
      <c r="C11362" s="193" t="s">
        <v>86</v>
      </c>
      <c r="D11362" s="194" t="s">
        <v>87</v>
      </c>
      <c r="E11362" s="194"/>
      <c r="F11362" s="196"/>
      <c r="G11362" s="196"/>
      <c r="H11362" s="196"/>
      <c r="I11362" s="464"/>
    </row>
    <row r="11363" spans="3:9" ht="15" customHeight="1">
      <c r="C11363" s="204" t="s">
        <v>88</v>
      </c>
      <c r="D11363" s="215"/>
      <c r="E11363" s="215"/>
      <c r="F11363" s="216"/>
      <c r="G11363" s="216"/>
      <c r="H11363" s="466"/>
      <c r="I11363" s="467">
        <v>0</v>
      </c>
    </row>
    <row r="11364" spans="3:9" ht="15" customHeight="1">
      <c r="C11364" s="220" t="s">
        <v>89</v>
      </c>
      <c r="D11364" s="221" t="s">
        <v>90</v>
      </c>
      <c r="E11364" s="682"/>
      <c r="F11364" s="222"/>
      <c r="G11364" s="222"/>
      <c r="H11364" s="776"/>
      <c r="I11364" s="777">
        <f>I11363+I11361+I11357</f>
        <v>77773.100000000006</v>
      </c>
    </row>
    <row r="11365" spans="3:9" ht="15" customHeight="1">
      <c r="C11365" s="227" t="s">
        <v>91</v>
      </c>
      <c r="D11365" s="228" t="s">
        <v>977</v>
      </c>
      <c r="E11365" s="684"/>
      <c r="F11365" s="229"/>
      <c r="G11365" s="313"/>
      <c r="H11365" s="226">
        <f>$M$3</f>
        <v>0.1</v>
      </c>
      <c r="I11365" s="224">
        <f>I11364*H11365</f>
        <v>7777.3100000000013</v>
      </c>
    </row>
    <row r="11366" spans="3:9" ht="15" customHeight="1">
      <c r="C11366" s="316" t="s">
        <v>93</v>
      </c>
      <c r="D11366" s="317" t="s">
        <v>94</v>
      </c>
      <c r="E11366" s="323"/>
      <c r="F11366" s="244"/>
      <c r="G11366" s="244"/>
      <c r="H11366" s="399"/>
      <c r="I11366" s="303">
        <f>SUM(I11364:I11365)</f>
        <v>85550.41</v>
      </c>
    </row>
    <row r="11367" spans="3:9" ht="15" customHeight="1">
      <c r="C11367" s="942"/>
      <c r="D11367" s="581"/>
      <c r="E11367" s="581"/>
      <c r="F11367" s="581"/>
      <c r="G11367" s="581"/>
      <c r="H11367" s="581"/>
      <c r="I11367" s="582"/>
    </row>
    <row r="11368" spans="3:9" ht="15" customHeight="1">
      <c r="C11368" s="1089" t="s">
        <v>2634</v>
      </c>
      <c r="D11368" s="1317" t="s">
        <v>2635</v>
      </c>
      <c r="E11368" s="1318"/>
      <c r="F11368" s="1318"/>
      <c r="G11368" s="1318"/>
      <c r="H11368" s="1319"/>
      <c r="I11368" s="188">
        <f>ROUNDDOWN(I11385,-2)</f>
        <v>85500</v>
      </c>
    </row>
    <row r="11369" spans="3:9" ht="15" customHeight="1">
      <c r="C11369" s="189" t="s">
        <v>65</v>
      </c>
      <c r="D11369" s="190" t="s">
        <v>66</v>
      </c>
      <c r="E11369" s="190"/>
      <c r="F11369" s="190" t="s">
        <v>669</v>
      </c>
      <c r="G11369" s="190" t="s">
        <v>67</v>
      </c>
      <c r="H11369" s="190" t="s">
        <v>670</v>
      </c>
      <c r="I11369" s="482" t="s">
        <v>671</v>
      </c>
    </row>
    <row r="11370" spans="3:9" ht="15" customHeight="1">
      <c r="C11370" s="193" t="s">
        <v>69</v>
      </c>
      <c r="D11370" s="194" t="s">
        <v>672</v>
      </c>
      <c r="E11370" s="194"/>
      <c r="F11370" s="717"/>
      <c r="G11370" s="717"/>
      <c r="H11370" s="717"/>
      <c r="I11370" s="591"/>
    </row>
    <row r="11371" spans="3:9" ht="15" customHeight="1">
      <c r="C11371" s="199">
        <v>1</v>
      </c>
      <c r="D11371" s="195" t="s">
        <v>8</v>
      </c>
      <c r="E11371" s="195"/>
      <c r="F11371" s="200" t="s">
        <v>10</v>
      </c>
      <c r="G11371" s="326">
        <v>0.2</v>
      </c>
      <c r="H11371" s="62">
        <v>176000</v>
      </c>
      <c r="I11371" s="203">
        <f>G11371*H11371</f>
        <v>35200</v>
      </c>
    </row>
    <row r="11372" spans="3:9" ht="15" customHeight="1">
      <c r="C11372" s="199">
        <v>2</v>
      </c>
      <c r="D11372" s="195" t="s">
        <v>160</v>
      </c>
      <c r="E11372" s="195"/>
      <c r="F11372" s="200" t="s">
        <v>10</v>
      </c>
      <c r="G11372" s="326">
        <v>0.2</v>
      </c>
      <c r="H11372" s="62">
        <v>186000</v>
      </c>
      <c r="I11372" s="203">
        <f>G11372*H11372</f>
        <v>37200</v>
      </c>
    </row>
    <row r="11373" spans="3:9" ht="15" customHeight="1">
      <c r="C11373" s="199">
        <v>3</v>
      </c>
      <c r="D11373" s="195" t="s">
        <v>119</v>
      </c>
      <c r="E11373" s="195"/>
      <c r="F11373" s="200" t="s">
        <v>10</v>
      </c>
      <c r="G11373" s="326">
        <v>0.02</v>
      </c>
      <c r="H11373" s="62">
        <v>196000</v>
      </c>
      <c r="I11373" s="203">
        <f>G11373*H11373</f>
        <v>3920</v>
      </c>
    </row>
    <row r="11374" spans="3:9" ht="15" customHeight="1">
      <c r="C11374" s="199">
        <v>4</v>
      </c>
      <c r="D11374" s="195" t="s">
        <v>31</v>
      </c>
      <c r="E11374" s="195"/>
      <c r="F11374" s="200" t="s">
        <v>10</v>
      </c>
      <c r="G11374" s="326">
        <v>7.0000000000000001E-3</v>
      </c>
      <c r="H11374" s="62">
        <v>206000</v>
      </c>
      <c r="I11374" s="203">
        <f>G11374*H11374</f>
        <v>1442</v>
      </c>
    </row>
    <row r="11375" spans="3:9" ht="15" customHeight="1">
      <c r="C11375" s="204" t="s">
        <v>708</v>
      </c>
      <c r="D11375" s="215"/>
      <c r="E11375" s="215"/>
      <c r="F11375" s="216"/>
      <c r="G11375" s="653"/>
      <c r="H11375" s="654"/>
      <c r="I11375" s="208">
        <f>SUM(I11371:I11374)</f>
        <v>77762</v>
      </c>
    </row>
    <row r="11376" spans="3:9" ht="15" customHeight="1">
      <c r="C11376" s="193" t="s">
        <v>72</v>
      </c>
      <c r="D11376" s="194" t="s">
        <v>73</v>
      </c>
      <c r="E11376" s="194"/>
      <c r="F11376" s="196"/>
      <c r="G11376" s="196"/>
      <c r="H11376" s="196"/>
      <c r="I11376" s="464"/>
    </row>
    <row r="11377" spans="3:9" ht="15" customHeight="1">
      <c r="C11377" s="209" t="s">
        <v>674</v>
      </c>
      <c r="D11377" s="213" t="s">
        <v>2632</v>
      </c>
      <c r="E11377" s="213"/>
      <c r="F11377" s="266" t="s">
        <v>115</v>
      </c>
      <c r="G11377" s="212">
        <v>1.1000000000000001</v>
      </c>
      <c r="H11377" s="202">
        <v>1</v>
      </c>
      <c r="I11377" s="203">
        <f t="shared" ref="I11377:I11379" si="372">G11377*H11377</f>
        <v>1.1000000000000001</v>
      </c>
    </row>
    <row r="11378" spans="3:9" ht="15" customHeight="1">
      <c r="C11378" s="209" t="s">
        <v>676</v>
      </c>
      <c r="D11378" s="213" t="s">
        <v>2633</v>
      </c>
      <c r="E11378" s="213"/>
      <c r="F11378" s="266" t="s">
        <v>193</v>
      </c>
      <c r="G11378" s="212">
        <v>10</v>
      </c>
      <c r="H11378" s="202">
        <v>1</v>
      </c>
      <c r="I11378" s="203">
        <f t="shared" si="372"/>
        <v>10</v>
      </c>
    </row>
    <row r="11379" spans="3:9" ht="15" customHeight="1">
      <c r="C11379" s="209" t="s">
        <v>679</v>
      </c>
      <c r="D11379" s="213" t="s">
        <v>2636</v>
      </c>
      <c r="E11379" s="213"/>
      <c r="F11379" s="266" t="s">
        <v>710</v>
      </c>
      <c r="G11379" s="212">
        <v>7</v>
      </c>
      <c r="H11379" s="202">
        <v>1</v>
      </c>
      <c r="I11379" s="203">
        <f t="shared" si="372"/>
        <v>7</v>
      </c>
    </row>
    <row r="11380" spans="3:9" ht="15" customHeight="1">
      <c r="C11380" s="204" t="s">
        <v>85</v>
      </c>
      <c r="D11380" s="215"/>
      <c r="E11380" s="215"/>
      <c r="F11380" s="216"/>
      <c r="G11380" s="216"/>
      <c r="H11380" s="466"/>
      <c r="I11380" s="208">
        <f>SUM(I11377:I11379)</f>
        <v>18.100000000000001</v>
      </c>
    </row>
    <row r="11381" spans="3:9" ht="15" customHeight="1">
      <c r="C11381" s="193" t="s">
        <v>86</v>
      </c>
      <c r="D11381" s="194" t="s">
        <v>87</v>
      </c>
      <c r="E11381" s="194"/>
      <c r="F11381" s="196"/>
      <c r="G11381" s="196"/>
      <c r="H11381" s="196"/>
      <c r="I11381" s="464"/>
    </row>
    <row r="11382" spans="3:9" ht="15" customHeight="1">
      <c r="C11382" s="204" t="s">
        <v>88</v>
      </c>
      <c r="D11382" s="215"/>
      <c r="E11382" s="215"/>
      <c r="F11382" s="216"/>
      <c r="G11382" s="216"/>
      <c r="H11382" s="466"/>
      <c r="I11382" s="467">
        <v>0</v>
      </c>
    </row>
    <row r="11383" spans="3:9" ht="15" customHeight="1">
      <c r="C11383" s="220" t="s">
        <v>89</v>
      </c>
      <c r="D11383" s="221" t="s">
        <v>90</v>
      </c>
      <c r="E11383" s="682"/>
      <c r="F11383" s="222"/>
      <c r="G11383" s="222"/>
      <c r="H11383" s="776"/>
      <c r="I11383" s="777">
        <f>I11382+I11380+I11375</f>
        <v>77780.100000000006</v>
      </c>
    </row>
    <row r="11384" spans="3:9" ht="15" customHeight="1">
      <c r="C11384" s="227" t="s">
        <v>91</v>
      </c>
      <c r="D11384" s="228" t="s">
        <v>977</v>
      </c>
      <c r="E11384" s="684"/>
      <c r="F11384" s="229"/>
      <c r="G11384" s="313"/>
      <c r="H11384" s="226">
        <f>$M$3</f>
        <v>0.1</v>
      </c>
      <c r="I11384" s="224">
        <f>I11383*H11384</f>
        <v>7778.0100000000011</v>
      </c>
    </row>
    <row r="11385" spans="3:9" ht="15" customHeight="1">
      <c r="C11385" s="316" t="s">
        <v>93</v>
      </c>
      <c r="D11385" s="317" t="s">
        <v>94</v>
      </c>
      <c r="E11385" s="323"/>
      <c r="F11385" s="244"/>
      <c r="G11385" s="244"/>
      <c r="H11385" s="399"/>
      <c r="I11385" s="303">
        <f>SUM(I11383:I11384)</f>
        <v>85558.11</v>
      </c>
    </row>
    <row r="11386" spans="3:9" ht="15" customHeight="1">
      <c r="C11386" s="942"/>
      <c r="D11386" s="581"/>
      <c r="E11386" s="581"/>
      <c r="F11386" s="581"/>
      <c r="G11386" s="581"/>
      <c r="H11386" s="581"/>
      <c r="I11386" s="582"/>
    </row>
    <row r="11387" spans="3:9" ht="15" customHeight="1">
      <c r="C11387" s="184" t="s">
        <v>2637</v>
      </c>
      <c r="D11387" s="675" t="s">
        <v>2638</v>
      </c>
      <c r="E11387" s="675"/>
      <c r="F11387" s="675"/>
      <c r="G11387" s="675"/>
      <c r="H11387" s="1081"/>
      <c r="I11387" s="188">
        <f>ROUNDDOWN(I11402,-2)</f>
        <v>104500</v>
      </c>
    </row>
    <row r="11388" spans="3:9" ht="15" customHeight="1">
      <c r="C11388" s="189" t="s">
        <v>65</v>
      </c>
      <c r="D11388" s="190" t="s">
        <v>66</v>
      </c>
      <c r="E11388" s="190"/>
      <c r="F11388" s="190" t="s">
        <v>669</v>
      </c>
      <c r="G11388" s="190" t="s">
        <v>67</v>
      </c>
      <c r="H11388" s="190" t="s">
        <v>670</v>
      </c>
      <c r="I11388" s="482" t="s">
        <v>671</v>
      </c>
    </row>
    <row r="11389" spans="3:9" ht="15" customHeight="1">
      <c r="C11389" s="193" t="s">
        <v>69</v>
      </c>
      <c r="D11389" s="194" t="s">
        <v>672</v>
      </c>
      <c r="E11389" s="194"/>
      <c r="F11389" s="717"/>
      <c r="G11389" s="717"/>
      <c r="H11389" s="717"/>
      <c r="I11389" s="591"/>
    </row>
    <row r="11390" spans="3:9" ht="15" customHeight="1">
      <c r="C11390" s="199">
        <v>1</v>
      </c>
      <c r="D11390" s="195" t="s">
        <v>8</v>
      </c>
      <c r="E11390" s="195"/>
      <c r="F11390" s="200" t="s">
        <v>10</v>
      </c>
      <c r="G11390" s="326">
        <v>0.16700000000000001</v>
      </c>
      <c r="H11390" s="62">
        <v>176000</v>
      </c>
      <c r="I11390" s="203">
        <f>G11390*H11390</f>
        <v>29392</v>
      </c>
    </row>
    <row r="11391" spans="3:9" ht="15" customHeight="1">
      <c r="C11391" s="199">
        <v>2</v>
      </c>
      <c r="D11391" s="195" t="s">
        <v>160</v>
      </c>
      <c r="E11391" s="195"/>
      <c r="F11391" s="200" t="s">
        <v>10</v>
      </c>
      <c r="G11391" s="326">
        <v>0.16700000000000001</v>
      </c>
      <c r="H11391" s="62">
        <v>186000</v>
      </c>
      <c r="I11391" s="203">
        <f>G11391*H11391</f>
        <v>31062</v>
      </c>
    </row>
    <row r="11392" spans="3:9" ht="15" customHeight="1">
      <c r="C11392" s="199">
        <v>3</v>
      </c>
      <c r="D11392" s="195" t="s">
        <v>119</v>
      </c>
      <c r="E11392" s="195"/>
      <c r="F11392" s="200" t="s">
        <v>10</v>
      </c>
      <c r="G11392" s="326">
        <v>0.17</v>
      </c>
      <c r="H11392" s="62">
        <v>196000</v>
      </c>
      <c r="I11392" s="203">
        <f>G11392*H11392</f>
        <v>33320</v>
      </c>
    </row>
    <row r="11393" spans="3:9" ht="15" customHeight="1">
      <c r="C11393" s="199">
        <v>4</v>
      </c>
      <c r="D11393" s="195" t="s">
        <v>31</v>
      </c>
      <c r="E11393" s="195"/>
      <c r="F11393" s="200" t="s">
        <v>10</v>
      </c>
      <c r="G11393" s="326">
        <v>6.0000000000000001E-3</v>
      </c>
      <c r="H11393" s="62">
        <v>206000</v>
      </c>
      <c r="I11393" s="203">
        <f>G11393*H11393</f>
        <v>1236</v>
      </c>
    </row>
    <row r="11394" spans="3:9" ht="15" customHeight="1">
      <c r="C11394" s="204" t="s">
        <v>708</v>
      </c>
      <c r="D11394" s="215"/>
      <c r="E11394" s="215"/>
      <c r="F11394" s="216"/>
      <c r="G11394" s="653"/>
      <c r="H11394" s="654"/>
      <c r="I11394" s="208">
        <f>SUM(I11390:I11393)</f>
        <v>95010</v>
      </c>
    </row>
    <row r="11395" spans="3:9" ht="15" customHeight="1">
      <c r="C11395" s="193" t="s">
        <v>72</v>
      </c>
      <c r="D11395" s="194" t="s">
        <v>73</v>
      </c>
      <c r="E11395" s="194"/>
      <c r="F11395" s="196"/>
      <c r="G11395" s="196"/>
      <c r="H11395" s="196"/>
      <c r="I11395" s="464"/>
    </row>
    <row r="11396" spans="3:9" ht="15" customHeight="1">
      <c r="C11396" s="209" t="s">
        <v>674</v>
      </c>
      <c r="D11396" s="213" t="s">
        <v>2639</v>
      </c>
      <c r="E11396" s="213"/>
      <c r="F11396" s="266" t="s">
        <v>193</v>
      </c>
      <c r="G11396" s="212">
        <v>1</v>
      </c>
      <c r="H11396" s="202">
        <v>1</v>
      </c>
      <c r="I11396" s="203">
        <f t="shared" ref="I11396" si="373">G11396*H11396</f>
        <v>1</v>
      </c>
    </row>
    <row r="11397" spans="3:9" ht="15" customHeight="1">
      <c r="C11397" s="204" t="s">
        <v>85</v>
      </c>
      <c r="D11397" s="215"/>
      <c r="E11397" s="215"/>
      <c r="F11397" s="216"/>
      <c r="G11397" s="216"/>
      <c r="H11397" s="466"/>
      <c r="I11397" s="208">
        <f>SUM(I11396:I11396)</f>
        <v>1</v>
      </c>
    </row>
    <row r="11398" spans="3:9" ht="15" customHeight="1">
      <c r="C11398" s="193" t="s">
        <v>86</v>
      </c>
      <c r="D11398" s="194" t="s">
        <v>87</v>
      </c>
      <c r="E11398" s="194"/>
      <c r="F11398" s="196"/>
      <c r="G11398" s="196"/>
      <c r="H11398" s="196"/>
      <c r="I11398" s="464"/>
    </row>
    <row r="11399" spans="3:9" ht="15" customHeight="1">
      <c r="C11399" s="204" t="s">
        <v>88</v>
      </c>
      <c r="D11399" s="215"/>
      <c r="E11399" s="215"/>
      <c r="F11399" s="216"/>
      <c r="G11399" s="216"/>
      <c r="H11399" s="466"/>
      <c r="I11399" s="467">
        <v>0</v>
      </c>
    </row>
    <row r="11400" spans="3:9" ht="15" customHeight="1">
      <c r="C11400" s="220" t="s">
        <v>89</v>
      </c>
      <c r="D11400" s="221" t="s">
        <v>90</v>
      </c>
      <c r="E11400" s="682"/>
      <c r="F11400" s="222"/>
      <c r="G11400" s="222"/>
      <c r="H11400" s="776"/>
      <c r="I11400" s="777">
        <f>I11399+I11397+I11394</f>
        <v>95011</v>
      </c>
    </row>
    <row r="11401" spans="3:9" ht="15" customHeight="1">
      <c r="C11401" s="227" t="s">
        <v>91</v>
      </c>
      <c r="D11401" s="228" t="s">
        <v>977</v>
      </c>
      <c r="E11401" s="684"/>
      <c r="F11401" s="229"/>
      <c r="G11401" s="313"/>
      <c r="H11401" s="226">
        <f>$M$3</f>
        <v>0.1</v>
      </c>
      <c r="I11401" s="224">
        <f>I11400*H11401</f>
        <v>9501.1</v>
      </c>
    </row>
    <row r="11402" spans="3:9" ht="15" customHeight="1">
      <c r="C11402" s="316" t="s">
        <v>93</v>
      </c>
      <c r="D11402" s="317" t="s">
        <v>94</v>
      </c>
      <c r="E11402" s="323"/>
      <c r="F11402" s="244"/>
      <c r="G11402" s="244"/>
      <c r="H11402" s="399"/>
      <c r="I11402" s="303">
        <f>SUM(I11400:I11401)</f>
        <v>104512.1</v>
      </c>
    </row>
    <row r="11403" spans="3:9" ht="15" customHeight="1">
      <c r="C11403" s="942"/>
      <c r="D11403" s="581"/>
      <c r="E11403" s="581"/>
      <c r="F11403" s="581"/>
      <c r="G11403" s="581"/>
      <c r="H11403" s="581"/>
      <c r="I11403" s="582"/>
    </row>
    <row r="11404" spans="3:9" ht="15" customHeight="1">
      <c r="C11404" s="184" t="s">
        <v>2640</v>
      </c>
      <c r="D11404" s="670" t="s">
        <v>2641</v>
      </c>
      <c r="E11404" s="675"/>
      <c r="F11404" s="675"/>
      <c r="G11404" s="675"/>
      <c r="H11404" s="1081"/>
      <c r="I11404" s="188">
        <f>ROUNDDOWN(I11419,-2)</f>
        <v>35400</v>
      </c>
    </row>
    <row r="11405" spans="3:9" ht="15" customHeight="1">
      <c r="C11405" s="189" t="s">
        <v>65</v>
      </c>
      <c r="D11405" s="190" t="s">
        <v>66</v>
      </c>
      <c r="E11405" s="190"/>
      <c r="F11405" s="190" t="s">
        <v>669</v>
      </c>
      <c r="G11405" s="190" t="s">
        <v>67</v>
      </c>
      <c r="H11405" s="190" t="s">
        <v>670</v>
      </c>
      <c r="I11405" s="482" t="s">
        <v>671</v>
      </c>
    </row>
    <row r="11406" spans="3:9" ht="15" customHeight="1">
      <c r="C11406" s="193" t="s">
        <v>69</v>
      </c>
      <c r="D11406" s="194" t="s">
        <v>672</v>
      </c>
      <c r="E11406" s="194"/>
      <c r="F11406" s="717"/>
      <c r="G11406" s="717"/>
      <c r="H11406" s="717"/>
      <c r="I11406" s="591"/>
    </row>
    <row r="11407" spans="3:9" ht="15" customHeight="1">
      <c r="C11407" s="199">
        <v>1</v>
      </c>
      <c r="D11407" s="195" t="s">
        <v>8</v>
      </c>
      <c r="E11407" s="195"/>
      <c r="F11407" s="200" t="s">
        <v>10</v>
      </c>
      <c r="G11407" s="326">
        <v>8.3000000000000004E-2</v>
      </c>
      <c r="H11407" s="62">
        <v>176000</v>
      </c>
      <c r="I11407" s="203">
        <f>G11407*H11407</f>
        <v>14608</v>
      </c>
    </row>
    <row r="11408" spans="3:9" ht="15" customHeight="1">
      <c r="C11408" s="199">
        <v>2</v>
      </c>
      <c r="D11408" s="195" t="s">
        <v>160</v>
      </c>
      <c r="E11408" s="195"/>
      <c r="F11408" s="200" t="s">
        <v>10</v>
      </c>
      <c r="G11408" s="326">
        <v>8.3000000000000004E-2</v>
      </c>
      <c r="H11408" s="62">
        <v>186000</v>
      </c>
      <c r="I11408" s="203">
        <f>G11408*H11408</f>
        <v>15438</v>
      </c>
    </row>
    <row r="11409" spans="3:9" ht="15" customHeight="1">
      <c r="C11409" s="199">
        <v>3</v>
      </c>
      <c r="D11409" s="195" t="s">
        <v>119</v>
      </c>
      <c r="E11409" s="195"/>
      <c r="F11409" s="200" t="s">
        <v>10</v>
      </c>
      <c r="G11409" s="326">
        <v>8.0000000000000002E-3</v>
      </c>
      <c r="H11409" s="62">
        <v>196000</v>
      </c>
      <c r="I11409" s="203">
        <f>G11409*H11409</f>
        <v>1568</v>
      </c>
    </row>
    <row r="11410" spans="3:9" ht="15" customHeight="1">
      <c r="C11410" s="199">
        <v>4</v>
      </c>
      <c r="D11410" s="195" t="s">
        <v>31</v>
      </c>
      <c r="E11410" s="195"/>
      <c r="F11410" s="200" t="s">
        <v>10</v>
      </c>
      <c r="G11410" s="326">
        <v>3.0000000000000001E-3</v>
      </c>
      <c r="H11410" s="62">
        <v>206000</v>
      </c>
      <c r="I11410" s="203">
        <f>G11410*H11410</f>
        <v>618</v>
      </c>
    </row>
    <row r="11411" spans="3:9" ht="15" customHeight="1">
      <c r="C11411" s="204" t="s">
        <v>708</v>
      </c>
      <c r="D11411" s="215"/>
      <c r="E11411" s="215"/>
      <c r="F11411" s="216"/>
      <c r="G11411" s="653"/>
      <c r="H11411" s="654"/>
      <c r="I11411" s="208">
        <f>SUM(I11407:I11410)</f>
        <v>32232</v>
      </c>
    </row>
    <row r="11412" spans="3:9" ht="15" customHeight="1">
      <c r="C11412" s="193" t="s">
        <v>72</v>
      </c>
      <c r="D11412" s="194" t="s">
        <v>73</v>
      </c>
      <c r="E11412" s="194"/>
      <c r="F11412" s="196"/>
      <c r="G11412" s="196"/>
      <c r="H11412" s="196"/>
      <c r="I11412" s="464"/>
    </row>
    <row r="11413" spans="3:9" ht="15" customHeight="1">
      <c r="C11413" s="209" t="s">
        <v>674</v>
      </c>
      <c r="D11413" s="213" t="s">
        <v>2639</v>
      </c>
      <c r="E11413" s="213"/>
      <c r="F11413" s="266" t="s">
        <v>193</v>
      </c>
      <c r="G11413" s="212">
        <v>1</v>
      </c>
      <c r="H11413" s="202">
        <v>1</v>
      </c>
      <c r="I11413" s="203">
        <f t="shared" ref="I11413" si="374">G11413*H11413</f>
        <v>1</v>
      </c>
    </row>
    <row r="11414" spans="3:9" ht="15" customHeight="1">
      <c r="C11414" s="204" t="s">
        <v>85</v>
      </c>
      <c r="D11414" s="215"/>
      <c r="E11414" s="215"/>
      <c r="F11414" s="216"/>
      <c r="G11414" s="216"/>
      <c r="H11414" s="466"/>
      <c r="I11414" s="208">
        <f>SUM(I11413:I11413)</f>
        <v>1</v>
      </c>
    </row>
    <row r="11415" spans="3:9" ht="15" customHeight="1">
      <c r="C11415" s="193" t="s">
        <v>86</v>
      </c>
      <c r="D11415" s="194" t="s">
        <v>87</v>
      </c>
      <c r="E11415" s="194"/>
      <c r="F11415" s="196"/>
      <c r="G11415" s="196"/>
      <c r="H11415" s="196"/>
      <c r="I11415" s="464"/>
    </row>
    <row r="11416" spans="3:9" ht="15" customHeight="1">
      <c r="C11416" s="204" t="s">
        <v>88</v>
      </c>
      <c r="D11416" s="215"/>
      <c r="E11416" s="215"/>
      <c r="F11416" s="216"/>
      <c r="G11416" s="216"/>
      <c r="H11416" s="466"/>
      <c r="I11416" s="467">
        <v>0</v>
      </c>
    </row>
    <row r="11417" spans="3:9" ht="15" customHeight="1">
      <c r="C11417" s="220" t="s">
        <v>89</v>
      </c>
      <c r="D11417" s="221" t="s">
        <v>90</v>
      </c>
      <c r="E11417" s="682"/>
      <c r="F11417" s="222"/>
      <c r="G11417" s="222"/>
      <c r="H11417" s="776"/>
      <c r="I11417" s="777">
        <f>I11416+I11414+I11411</f>
        <v>32233</v>
      </c>
    </row>
    <row r="11418" spans="3:9" ht="15" customHeight="1">
      <c r="C11418" s="227" t="s">
        <v>91</v>
      </c>
      <c r="D11418" s="228" t="s">
        <v>977</v>
      </c>
      <c r="E11418" s="684"/>
      <c r="F11418" s="229"/>
      <c r="G11418" s="313"/>
      <c r="H11418" s="226">
        <f>$M$3</f>
        <v>0.1</v>
      </c>
      <c r="I11418" s="224">
        <f>I11417*H11418</f>
        <v>3223.3</v>
      </c>
    </row>
    <row r="11419" spans="3:9" ht="15" customHeight="1">
      <c r="C11419" s="316" t="s">
        <v>93</v>
      </c>
      <c r="D11419" s="317" t="s">
        <v>94</v>
      </c>
      <c r="E11419" s="323"/>
      <c r="F11419" s="244"/>
      <c r="G11419" s="244"/>
      <c r="H11419" s="399"/>
      <c r="I11419" s="303">
        <f>SUM(I11417:I11418)</f>
        <v>35456.300000000003</v>
      </c>
    </row>
    <row r="11420" spans="3:9" ht="15" customHeight="1">
      <c r="C11420" s="942"/>
      <c r="D11420" s="581"/>
      <c r="E11420" s="581"/>
      <c r="F11420" s="581"/>
      <c r="G11420" s="581"/>
      <c r="H11420" s="581"/>
      <c r="I11420" s="582"/>
    </row>
    <row r="11421" spans="3:9" ht="15" customHeight="1">
      <c r="C11421" s="942"/>
      <c r="D11421" s="581"/>
      <c r="E11421" s="581"/>
      <c r="F11421" s="581"/>
      <c r="G11421" s="581"/>
      <c r="H11421" s="581"/>
      <c r="I11421" s="582"/>
    </row>
    <row r="11422" spans="3:9" ht="15" customHeight="1">
      <c r="C11422" s="553" t="s">
        <v>2642</v>
      </c>
      <c r="D11422" s="580" t="s">
        <v>2643</v>
      </c>
      <c r="E11422" s="580"/>
      <c r="F11422" s="581"/>
      <c r="G11422" s="581"/>
      <c r="H11422" s="581"/>
      <c r="I11422" s="582"/>
    </row>
    <row r="11423" spans="3:9" ht="15" customHeight="1">
      <c r="C11423" s="290" t="s">
        <v>2644</v>
      </c>
      <c r="D11423" s="670" t="s">
        <v>2645</v>
      </c>
      <c r="E11423" s="675"/>
      <c r="F11423" s="675"/>
      <c r="G11423" s="675"/>
      <c r="H11423" s="675"/>
      <c r="I11423" s="188">
        <f>ROUNDDOWN(I11440,-2)</f>
        <v>18200</v>
      </c>
    </row>
    <row r="11424" spans="3:9" ht="15" customHeight="1">
      <c r="C11424" s="189" t="s">
        <v>65</v>
      </c>
      <c r="D11424" s="190" t="s">
        <v>66</v>
      </c>
      <c r="E11424" s="190"/>
      <c r="F11424" s="190" t="s">
        <v>669</v>
      </c>
      <c r="G11424" s="190" t="s">
        <v>67</v>
      </c>
      <c r="H11424" s="190" t="s">
        <v>670</v>
      </c>
      <c r="I11424" s="482" t="s">
        <v>671</v>
      </c>
    </row>
    <row r="11425" spans="3:9" ht="15" customHeight="1">
      <c r="C11425" s="193" t="s">
        <v>69</v>
      </c>
      <c r="D11425" s="194" t="s">
        <v>672</v>
      </c>
      <c r="E11425" s="194"/>
      <c r="F11425" s="717"/>
      <c r="G11425" s="717"/>
      <c r="H11425" s="717"/>
      <c r="I11425" s="591"/>
    </row>
    <row r="11426" spans="3:9" ht="15" customHeight="1">
      <c r="C11426" s="199">
        <v>1</v>
      </c>
      <c r="D11426" s="195" t="s">
        <v>8</v>
      </c>
      <c r="E11426" s="195"/>
      <c r="F11426" s="200" t="s">
        <v>10</v>
      </c>
      <c r="G11426" s="618">
        <v>4.2999999999999997E-2</v>
      </c>
      <c r="H11426" s="62">
        <v>176000</v>
      </c>
      <c r="I11426" s="203">
        <f>G11426*H11426</f>
        <v>7567.9999999999991</v>
      </c>
    </row>
    <row r="11427" spans="3:9" ht="15" customHeight="1">
      <c r="C11427" s="199">
        <v>2</v>
      </c>
      <c r="D11427" s="195" t="s">
        <v>2580</v>
      </c>
      <c r="E11427" s="195"/>
      <c r="F11427" s="200" t="s">
        <v>10</v>
      </c>
      <c r="G11427" s="618">
        <v>4.2999999999999997E-2</v>
      </c>
      <c r="H11427" s="62">
        <v>186000</v>
      </c>
      <c r="I11427" s="203">
        <f>G11427*H11427</f>
        <v>7997.9999999999991</v>
      </c>
    </row>
    <row r="11428" spans="3:9" ht="15" customHeight="1">
      <c r="C11428" s="199">
        <v>3</v>
      </c>
      <c r="D11428" s="195" t="s">
        <v>119</v>
      </c>
      <c r="E11428" s="195"/>
      <c r="F11428" s="200" t="s">
        <v>10</v>
      </c>
      <c r="G11428" s="618">
        <v>4.0000000000000001E-3</v>
      </c>
      <c r="H11428" s="62">
        <v>196000</v>
      </c>
      <c r="I11428" s="203">
        <f t="shared" ref="I11428:I11429" si="375">G11428*H11428</f>
        <v>784</v>
      </c>
    </row>
    <row r="11429" spans="3:9" ht="15" customHeight="1">
      <c r="C11429" s="199">
        <v>4</v>
      </c>
      <c r="D11429" s="195" t="s">
        <v>31</v>
      </c>
      <c r="E11429" s="195"/>
      <c r="F11429" s="200" t="s">
        <v>10</v>
      </c>
      <c r="G11429" s="618">
        <v>1E-3</v>
      </c>
      <c r="H11429" s="62">
        <v>206000</v>
      </c>
      <c r="I11429" s="203">
        <f t="shared" si="375"/>
        <v>206</v>
      </c>
    </row>
    <row r="11430" spans="3:9" ht="15" customHeight="1">
      <c r="C11430" s="204" t="s">
        <v>708</v>
      </c>
      <c r="D11430" s="215"/>
      <c r="E11430" s="215"/>
      <c r="F11430" s="216"/>
      <c r="G11430" s="653"/>
      <c r="H11430" s="202"/>
      <c r="I11430" s="208">
        <f>SUM(I11426:I11429)</f>
        <v>16556</v>
      </c>
    </row>
    <row r="11431" spans="3:9" ht="15" customHeight="1">
      <c r="C11431" s="193" t="s">
        <v>72</v>
      </c>
      <c r="D11431" s="194" t="s">
        <v>73</v>
      </c>
      <c r="E11431" s="194"/>
      <c r="F11431" s="196"/>
      <c r="G11431" s="196"/>
      <c r="H11431" s="196"/>
      <c r="I11431" s="464"/>
    </row>
    <row r="11432" spans="3:9" ht="15" customHeight="1">
      <c r="C11432" s="209" t="s">
        <v>674</v>
      </c>
      <c r="D11432" s="213" t="s">
        <v>2646</v>
      </c>
      <c r="E11432" s="213"/>
      <c r="F11432" s="266" t="s">
        <v>710</v>
      </c>
      <c r="G11432" s="212">
        <v>1.1000000000000001</v>
      </c>
      <c r="H11432" s="202">
        <v>1</v>
      </c>
      <c r="I11432" s="203">
        <f>G11432*H11432</f>
        <v>1.1000000000000001</v>
      </c>
    </row>
    <row r="11433" spans="3:9" ht="15" customHeight="1">
      <c r="C11433" s="209" t="s">
        <v>676</v>
      </c>
      <c r="D11433" s="213" t="s">
        <v>192</v>
      </c>
      <c r="E11433" s="213"/>
      <c r="F11433" s="266" t="s">
        <v>193</v>
      </c>
      <c r="G11433" s="212">
        <v>2</v>
      </c>
      <c r="H11433" s="202">
        <v>1</v>
      </c>
      <c r="I11433" s="203">
        <f t="shared" ref="I11433:I11434" si="376">G11433*H11433</f>
        <v>2</v>
      </c>
    </row>
    <row r="11434" spans="3:9" ht="15" customHeight="1">
      <c r="C11434" s="209" t="s">
        <v>679</v>
      </c>
      <c r="D11434" s="213" t="s">
        <v>194</v>
      </c>
      <c r="E11434" s="213"/>
      <c r="F11434" s="266" t="s">
        <v>1870</v>
      </c>
      <c r="G11434" s="212">
        <v>0.06</v>
      </c>
      <c r="H11434" s="202">
        <v>1</v>
      </c>
      <c r="I11434" s="203">
        <f t="shared" si="376"/>
        <v>0.06</v>
      </c>
    </row>
    <row r="11435" spans="3:9" ht="15" customHeight="1">
      <c r="C11435" s="204" t="s">
        <v>85</v>
      </c>
      <c r="D11435" s="215"/>
      <c r="E11435" s="215"/>
      <c r="F11435" s="216"/>
      <c r="G11435" s="216"/>
      <c r="H11435" s="466"/>
      <c r="I11435" s="208">
        <f>SUM(I11432:I11434)</f>
        <v>3.16</v>
      </c>
    </row>
    <row r="11436" spans="3:9" ht="15" customHeight="1">
      <c r="C11436" s="193" t="s">
        <v>86</v>
      </c>
      <c r="D11436" s="194" t="s">
        <v>87</v>
      </c>
      <c r="E11436" s="194"/>
      <c r="F11436" s="196"/>
      <c r="G11436" s="196"/>
      <c r="H11436" s="196"/>
      <c r="I11436" s="464"/>
    </row>
    <row r="11437" spans="3:9" ht="15" customHeight="1">
      <c r="C11437" s="204" t="s">
        <v>88</v>
      </c>
      <c r="D11437" s="215"/>
      <c r="E11437" s="215"/>
      <c r="F11437" s="216"/>
      <c r="G11437" s="216"/>
      <c r="H11437" s="466"/>
      <c r="I11437" s="467">
        <v>0</v>
      </c>
    </row>
    <row r="11438" spans="3:9" ht="15" customHeight="1">
      <c r="C11438" s="220" t="s">
        <v>89</v>
      </c>
      <c r="D11438" s="221" t="s">
        <v>90</v>
      </c>
      <c r="E11438" s="682"/>
      <c r="F11438" s="222"/>
      <c r="G11438" s="222"/>
      <c r="H11438" s="776"/>
      <c r="I11438" s="777">
        <f>I11437+I11435+I11430</f>
        <v>16559.16</v>
      </c>
    </row>
    <row r="11439" spans="3:9" ht="15" customHeight="1">
      <c r="C11439" s="227" t="s">
        <v>91</v>
      </c>
      <c r="D11439" s="228" t="s">
        <v>977</v>
      </c>
      <c r="E11439" s="684"/>
      <c r="F11439" s="229"/>
      <c r="G11439" s="313"/>
      <c r="H11439" s="226">
        <f>$M$3</f>
        <v>0.1</v>
      </c>
      <c r="I11439" s="224">
        <f>I11438*H11439</f>
        <v>1655.9160000000002</v>
      </c>
    </row>
    <row r="11440" spans="3:9" ht="15" customHeight="1">
      <c r="C11440" s="316" t="s">
        <v>93</v>
      </c>
      <c r="D11440" s="317" t="s">
        <v>94</v>
      </c>
      <c r="E11440" s="323"/>
      <c r="F11440" s="244"/>
      <c r="G11440" s="244"/>
      <c r="H11440" s="399"/>
      <c r="I11440" s="303">
        <f>SUM(I11438:I11439)</f>
        <v>18215.076000000001</v>
      </c>
    </row>
    <row r="11441" spans="3:9" ht="15" customHeight="1">
      <c r="C11441" s="942"/>
      <c r="D11441" s="581"/>
      <c r="E11441" s="581"/>
      <c r="F11441" s="581"/>
      <c r="G11441" s="581"/>
      <c r="H11441" s="581"/>
      <c r="I11441" s="582"/>
    </row>
    <row r="11442" spans="3:9" ht="15" customHeight="1">
      <c r="C11442" s="590" t="s">
        <v>2647</v>
      </c>
      <c r="D11442" s="1317" t="s">
        <v>2648</v>
      </c>
      <c r="E11442" s="1318"/>
      <c r="F11442" s="1318"/>
      <c r="G11442" s="1318"/>
      <c r="H11442" s="1319"/>
      <c r="I11442" s="188">
        <f>ROUNDDOWN(I11459,-2)</f>
        <v>168500</v>
      </c>
    </row>
    <row r="11443" spans="3:9" ht="15" customHeight="1">
      <c r="C11443" s="189" t="s">
        <v>65</v>
      </c>
      <c r="D11443" s="190" t="s">
        <v>66</v>
      </c>
      <c r="E11443" s="190"/>
      <c r="F11443" s="190" t="s">
        <v>669</v>
      </c>
      <c r="G11443" s="190" t="s">
        <v>67</v>
      </c>
      <c r="H11443" s="190" t="s">
        <v>670</v>
      </c>
      <c r="I11443" s="482" t="s">
        <v>671</v>
      </c>
    </row>
    <row r="11444" spans="3:9" ht="15" customHeight="1">
      <c r="C11444" s="193" t="s">
        <v>69</v>
      </c>
      <c r="D11444" s="194" t="s">
        <v>672</v>
      </c>
      <c r="E11444" s="194"/>
      <c r="F11444" s="717"/>
      <c r="G11444" s="717"/>
      <c r="H11444" s="717"/>
      <c r="I11444" s="591"/>
    </row>
    <row r="11445" spans="3:9" ht="15" customHeight="1">
      <c r="C11445" s="199">
        <v>1</v>
      </c>
      <c r="D11445" s="195" t="s">
        <v>8</v>
      </c>
      <c r="E11445" s="195"/>
      <c r="F11445" s="200" t="s">
        <v>10</v>
      </c>
      <c r="G11445" s="618">
        <v>0.28570000000000001</v>
      </c>
      <c r="H11445" s="62">
        <v>176000</v>
      </c>
      <c r="I11445" s="203">
        <f>G11445*H11445</f>
        <v>50283.200000000004</v>
      </c>
    </row>
    <row r="11446" spans="3:9" ht="15" customHeight="1">
      <c r="C11446" s="199">
        <v>2</v>
      </c>
      <c r="D11446" s="195" t="s">
        <v>159</v>
      </c>
      <c r="E11446" s="195"/>
      <c r="F11446" s="200" t="s">
        <v>10</v>
      </c>
      <c r="G11446" s="618">
        <v>0.1429</v>
      </c>
      <c r="H11446" s="62">
        <v>186000</v>
      </c>
      <c r="I11446" s="203">
        <f t="shared" ref="I11446:I11448" si="377">G11446*H11446</f>
        <v>26579.4</v>
      </c>
    </row>
    <row r="11447" spans="3:9" ht="15" customHeight="1">
      <c r="C11447" s="199">
        <v>3</v>
      </c>
      <c r="D11447" s="195" t="s">
        <v>119</v>
      </c>
      <c r="E11447" s="195"/>
      <c r="F11447" s="200" t="s">
        <v>10</v>
      </c>
      <c r="G11447" s="618">
        <v>1.43E-2</v>
      </c>
      <c r="H11447" s="62">
        <v>196000</v>
      </c>
      <c r="I11447" s="203">
        <f t="shared" si="377"/>
        <v>2802.8</v>
      </c>
    </row>
    <row r="11448" spans="3:9" ht="15" customHeight="1">
      <c r="C11448" s="199">
        <v>4</v>
      </c>
      <c r="D11448" s="195" t="s">
        <v>31</v>
      </c>
      <c r="E11448" s="195"/>
      <c r="F11448" s="200" t="s">
        <v>10</v>
      </c>
      <c r="G11448" s="618">
        <v>4.7999999999999996E-3</v>
      </c>
      <c r="H11448" s="62">
        <v>206000</v>
      </c>
      <c r="I11448" s="203">
        <f t="shared" si="377"/>
        <v>988.8</v>
      </c>
    </row>
    <row r="11449" spans="3:9" ht="15" customHeight="1">
      <c r="C11449" s="204" t="s">
        <v>708</v>
      </c>
      <c r="D11449" s="215"/>
      <c r="E11449" s="215"/>
      <c r="F11449" s="216"/>
      <c r="G11449" s="653"/>
      <c r="H11449" s="62"/>
      <c r="I11449" s="208">
        <f>SUM(I11445:I11448)</f>
        <v>80654.200000000012</v>
      </c>
    </row>
    <row r="11450" spans="3:9" ht="15" customHeight="1">
      <c r="C11450" s="193" t="s">
        <v>72</v>
      </c>
      <c r="D11450" s="194" t="s">
        <v>73</v>
      </c>
      <c r="E11450" s="194"/>
      <c r="F11450" s="196"/>
      <c r="G11450" s="196"/>
      <c r="H11450" s="196"/>
      <c r="I11450" s="464"/>
    </row>
    <row r="11451" spans="3:9" ht="15" customHeight="1">
      <c r="C11451" s="209" t="s">
        <v>674</v>
      </c>
      <c r="D11451" s="213" t="s">
        <v>1169</v>
      </c>
      <c r="E11451" s="213"/>
      <c r="F11451" s="266" t="s">
        <v>79</v>
      </c>
      <c r="G11451" s="214">
        <v>8.6E-3</v>
      </c>
      <c r="H11451" s="202">
        <f>BAHAN!G178</f>
        <v>5900400</v>
      </c>
      <c r="I11451" s="203">
        <f>G11451*H11451</f>
        <v>50743.44</v>
      </c>
    </row>
    <row r="11452" spans="3:9" ht="15" customHeight="1">
      <c r="C11452" s="209" t="s">
        <v>676</v>
      </c>
      <c r="D11452" s="213" t="s">
        <v>1166</v>
      </c>
      <c r="E11452" s="213"/>
      <c r="F11452" s="266" t="s">
        <v>120</v>
      </c>
      <c r="G11452" s="214">
        <v>0.12759999999999999</v>
      </c>
      <c r="H11452" s="202">
        <f>BAHAN!$G$247</f>
        <v>22000</v>
      </c>
      <c r="I11452" s="203">
        <f t="shared" ref="I11452:I11453" si="378">G11452*H11452</f>
        <v>2807.2</v>
      </c>
    </row>
    <row r="11453" spans="3:9" ht="15" customHeight="1">
      <c r="C11453" s="209" t="s">
        <v>679</v>
      </c>
      <c r="D11453" s="213" t="s">
        <v>2538</v>
      </c>
      <c r="E11453" s="213"/>
      <c r="F11453" s="266" t="s">
        <v>120</v>
      </c>
      <c r="G11453" s="214">
        <v>1</v>
      </c>
      <c r="H11453" s="202">
        <f>BAHAN!$G$213</f>
        <v>19000</v>
      </c>
      <c r="I11453" s="203">
        <f t="shared" si="378"/>
        <v>19000</v>
      </c>
    </row>
    <row r="11454" spans="3:9" ht="15" customHeight="1">
      <c r="C11454" s="204" t="s">
        <v>85</v>
      </c>
      <c r="D11454" s="215"/>
      <c r="E11454" s="215"/>
      <c r="F11454" s="216"/>
      <c r="G11454" s="216"/>
      <c r="H11454" s="466"/>
      <c r="I11454" s="208">
        <f>SUM(I11451:I11453)</f>
        <v>72550.64</v>
      </c>
    </row>
    <row r="11455" spans="3:9" ht="15" customHeight="1">
      <c r="C11455" s="193" t="s">
        <v>86</v>
      </c>
      <c r="D11455" s="194" t="s">
        <v>87</v>
      </c>
      <c r="E11455" s="194"/>
      <c r="F11455" s="196"/>
      <c r="G11455" s="196"/>
      <c r="H11455" s="196"/>
      <c r="I11455" s="464"/>
    </row>
    <row r="11456" spans="3:9" ht="15" customHeight="1">
      <c r="C11456" s="204" t="s">
        <v>88</v>
      </c>
      <c r="D11456" s="215"/>
      <c r="E11456" s="215"/>
      <c r="F11456" s="216"/>
      <c r="G11456" s="216"/>
      <c r="H11456" s="466"/>
      <c r="I11456" s="467">
        <v>0</v>
      </c>
    </row>
    <row r="11457" spans="3:9" ht="15" customHeight="1">
      <c r="C11457" s="220" t="s">
        <v>89</v>
      </c>
      <c r="D11457" s="221" t="s">
        <v>90</v>
      </c>
      <c r="E11457" s="682"/>
      <c r="F11457" s="222"/>
      <c r="G11457" s="222"/>
      <c r="H11457" s="776"/>
      <c r="I11457" s="777">
        <f>I11456+I11454+I11449</f>
        <v>153204.84000000003</v>
      </c>
    </row>
    <row r="11458" spans="3:9" ht="15" customHeight="1">
      <c r="C11458" s="227" t="s">
        <v>91</v>
      </c>
      <c r="D11458" s="228" t="s">
        <v>977</v>
      </c>
      <c r="E11458" s="684"/>
      <c r="F11458" s="229"/>
      <c r="G11458" s="313"/>
      <c r="H11458" s="226">
        <f>$M$3</f>
        <v>0.1</v>
      </c>
      <c r="I11458" s="224">
        <f>I11457*H11458</f>
        <v>15320.484000000004</v>
      </c>
    </row>
    <row r="11459" spans="3:9" ht="15" customHeight="1">
      <c r="C11459" s="316" t="s">
        <v>93</v>
      </c>
      <c r="D11459" s="317" t="s">
        <v>94</v>
      </c>
      <c r="E11459" s="323"/>
      <c r="F11459" s="244"/>
      <c r="G11459" s="244"/>
      <c r="H11459" s="399"/>
      <c r="I11459" s="303">
        <f>SUM(I11457:I11458)</f>
        <v>168525.32400000002</v>
      </c>
    </row>
    <row r="11460" spans="3:9" ht="15" customHeight="1">
      <c r="C11460" s="942"/>
      <c r="D11460" s="581"/>
      <c r="E11460" s="581"/>
      <c r="F11460" s="581"/>
      <c r="G11460" s="581"/>
      <c r="H11460" s="581"/>
      <c r="I11460" s="582"/>
    </row>
    <row r="11461" spans="3:9" ht="15" customHeight="1">
      <c r="C11461" s="590" t="s">
        <v>2649</v>
      </c>
      <c r="D11461" s="1317" t="s">
        <v>2650</v>
      </c>
      <c r="E11461" s="1318"/>
      <c r="F11461" s="1318"/>
      <c r="G11461" s="1318"/>
      <c r="H11461" s="1319"/>
      <c r="I11461" s="188">
        <f>ROUNDDOWN(I11478,-2)</f>
        <v>182800</v>
      </c>
    </row>
    <row r="11462" spans="3:9" ht="15" customHeight="1">
      <c r="C11462" s="189" t="s">
        <v>65</v>
      </c>
      <c r="D11462" s="190" t="s">
        <v>66</v>
      </c>
      <c r="E11462" s="190"/>
      <c r="F11462" s="190" t="s">
        <v>669</v>
      </c>
      <c r="G11462" s="190" t="s">
        <v>67</v>
      </c>
      <c r="H11462" s="190" t="s">
        <v>670</v>
      </c>
      <c r="I11462" s="482" t="s">
        <v>671</v>
      </c>
    </row>
    <row r="11463" spans="3:9" ht="15" customHeight="1">
      <c r="C11463" s="193" t="s">
        <v>69</v>
      </c>
      <c r="D11463" s="194" t="s">
        <v>672</v>
      </c>
      <c r="E11463" s="194"/>
      <c r="F11463" s="717"/>
      <c r="G11463" s="717"/>
      <c r="H11463" s="717"/>
      <c r="I11463" s="591"/>
    </row>
    <row r="11464" spans="3:9" ht="15" customHeight="1">
      <c r="C11464" s="199">
        <v>1</v>
      </c>
      <c r="D11464" s="195" t="s">
        <v>8</v>
      </c>
      <c r="E11464" s="195"/>
      <c r="F11464" s="200" t="s">
        <v>10</v>
      </c>
      <c r="G11464" s="618">
        <v>0.28570000000000001</v>
      </c>
      <c r="H11464" s="62">
        <v>176000</v>
      </c>
      <c r="I11464" s="203">
        <f t="shared" ref="I11464:I11467" si="379">G11464*H11464</f>
        <v>50283.200000000004</v>
      </c>
    </row>
    <row r="11465" spans="3:9" ht="15" customHeight="1">
      <c r="C11465" s="199">
        <v>2</v>
      </c>
      <c r="D11465" s="195" t="s">
        <v>159</v>
      </c>
      <c r="E11465" s="195"/>
      <c r="F11465" s="200" t="s">
        <v>10</v>
      </c>
      <c r="G11465" s="618">
        <v>0.1429</v>
      </c>
      <c r="H11465" s="62">
        <v>186000</v>
      </c>
      <c r="I11465" s="203">
        <f t="shared" si="379"/>
        <v>26579.4</v>
      </c>
    </row>
    <row r="11466" spans="3:9" ht="15" customHeight="1">
      <c r="C11466" s="199">
        <v>3</v>
      </c>
      <c r="D11466" s="195" t="s">
        <v>119</v>
      </c>
      <c r="E11466" s="195"/>
      <c r="F11466" s="200" t="s">
        <v>10</v>
      </c>
      <c r="G11466" s="618">
        <v>1.43E-2</v>
      </c>
      <c r="H11466" s="62">
        <v>196000</v>
      </c>
      <c r="I11466" s="203">
        <f t="shared" si="379"/>
        <v>2802.8</v>
      </c>
    </row>
    <row r="11467" spans="3:9" ht="15" customHeight="1">
      <c r="C11467" s="199">
        <v>4</v>
      </c>
      <c r="D11467" s="195" t="s">
        <v>31</v>
      </c>
      <c r="E11467" s="195"/>
      <c r="F11467" s="200" t="s">
        <v>10</v>
      </c>
      <c r="G11467" s="618">
        <v>4.7999999999999996E-3</v>
      </c>
      <c r="H11467" s="62">
        <v>206000</v>
      </c>
      <c r="I11467" s="203">
        <f t="shared" si="379"/>
        <v>988.8</v>
      </c>
    </row>
    <row r="11468" spans="3:9" ht="15" customHeight="1">
      <c r="C11468" s="204" t="s">
        <v>708</v>
      </c>
      <c r="D11468" s="215"/>
      <c r="E11468" s="215"/>
      <c r="F11468" s="216"/>
      <c r="G11468" s="653"/>
      <c r="H11468" s="654"/>
      <c r="I11468" s="208">
        <f>SUM(I11464:I11467)</f>
        <v>80654.200000000012</v>
      </c>
    </row>
    <row r="11469" spans="3:9" ht="15" customHeight="1">
      <c r="C11469" s="193" t="s">
        <v>72</v>
      </c>
      <c r="D11469" s="194" t="s">
        <v>73</v>
      </c>
      <c r="E11469" s="194"/>
      <c r="F11469" s="196"/>
      <c r="G11469" s="196"/>
      <c r="H11469" s="196"/>
      <c r="I11469" s="464"/>
    </row>
    <row r="11470" spans="3:9" ht="15" customHeight="1">
      <c r="C11470" s="209" t="s">
        <v>674</v>
      </c>
      <c r="D11470" s="213" t="s">
        <v>2651</v>
      </c>
      <c r="E11470" s="213"/>
      <c r="F11470" s="266" t="s">
        <v>79</v>
      </c>
      <c r="G11470" s="214">
        <v>1.0800000000000001E-2</v>
      </c>
      <c r="H11470" s="202">
        <f>BAHAN!G178</f>
        <v>5900400</v>
      </c>
      <c r="I11470" s="203">
        <f t="shared" ref="I11470:I11472" si="380">G11470*H11470</f>
        <v>63724.320000000007</v>
      </c>
    </row>
    <row r="11471" spans="3:9" ht="15" customHeight="1">
      <c r="C11471" s="209" t="s">
        <v>676</v>
      </c>
      <c r="D11471" s="213" t="s">
        <v>1166</v>
      </c>
      <c r="E11471" s="213"/>
      <c r="F11471" s="266" t="s">
        <v>120</v>
      </c>
      <c r="G11471" s="214">
        <v>0.12759999999999999</v>
      </c>
      <c r="H11471" s="202">
        <f>BAHAN!$G$247</f>
        <v>22000</v>
      </c>
      <c r="I11471" s="203">
        <f t="shared" si="380"/>
        <v>2807.2</v>
      </c>
    </row>
    <row r="11472" spans="3:9" ht="15" customHeight="1">
      <c r="C11472" s="209" t="s">
        <v>679</v>
      </c>
      <c r="D11472" s="213" t="s">
        <v>2538</v>
      </c>
      <c r="E11472" s="213"/>
      <c r="F11472" s="266" t="s">
        <v>120</v>
      </c>
      <c r="G11472" s="214">
        <v>1</v>
      </c>
      <c r="H11472" s="202">
        <f>BAHAN!$G$213</f>
        <v>19000</v>
      </c>
      <c r="I11472" s="203">
        <f t="shared" si="380"/>
        <v>19000</v>
      </c>
    </row>
    <row r="11473" spans="3:9" ht="15" customHeight="1">
      <c r="C11473" s="204" t="s">
        <v>85</v>
      </c>
      <c r="D11473" s="215"/>
      <c r="E11473" s="215"/>
      <c r="F11473" s="216"/>
      <c r="G11473" s="216"/>
      <c r="H11473" s="466"/>
      <c r="I11473" s="208">
        <f>SUM(I11470:I11472)</f>
        <v>85531.520000000004</v>
      </c>
    </row>
    <row r="11474" spans="3:9" ht="15" customHeight="1">
      <c r="C11474" s="193" t="s">
        <v>86</v>
      </c>
      <c r="D11474" s="194" t="s">
        <v>87</v>
      </c>
      <c r="E11474" s="194"/>
      <c r="F11474" s="196"/>
      <c r="G11474" s="196"/>
      <c r="H11474" s="196"/>
      <c r="I11474" s="464"/>
    </row>
    <row r="11475" spans="3:9" ht="15" customHeight="1">
      <c r="C11475" s="204" t="s">
        <v>88</v>
      </c>
      <c r="D11475" s="215"/>
      <c r="E11475" s="215"/>
      <c r="F11475" s="216"/>
      <c r="G11475" s="216"/>
      <c r="H11475" s="466"/>
      <c r="I11475" s="467">
        <v>0</v>
      </c>
    </row>
    <row r="11476" spans="3:9" ht="15" customHeight="1">
      <c r="C11476" s="220" t="s">
        <v>89</v>
      </c>
      <c r="D11476" s="221" t="s">
        <v>90</v>
      </c>
      <c r="E11476" s="682"/>
      <c r="F11476" s="222"/>
      <c r="G11476" s="222"/>
      <c r="H11476" s="776"/>
      <c r="I11476" s="777">
        <f>I11475+I11473+I11468</f>
        <v>166185.72000000003</v>
      </c>
    </row>
    <row r="11477" spans="3:9" ht="15" customHeight="1">
      <c r="C11477" s="227" t="s">
        <v>91</v>
      </c>
      <c r="D11477" s="228" t="s">
        <v>977</v>
      </c>
      <c r="E11477" s="684"/>
      <c r="F11477" s="229"/>
      <c r="G11477" s="313"/>
      <c r="H11477" s="226">
        <f>$M$3</f>
        <v>0.1</v>
      </c>
      <c r="I11477" s="224">
        <f>I11476*H11477</f>
        <v>16618.572000000004</v>
      </c>
    </row>
    <row r="11478" spans="3:9" ht="15" customHeight="1">
      <c r="C11478" s="316" t="s">
        <v>93</v>
      </c>
      <c r="D11478" s="317" t="s">
        <v>94</v>
      </c>
      <c r="E11478" s="323"/>
      <c r="F11478" s="244"/>
      <c r="G11478" s="244"/>
      <c r="H11478" s="399"/>
      <c r="I11478" s="303">
        <f>SUM(I11476:I11477)</f>
        <v>182804.29200000004</v>
      </c>
    </row>
    <row r="11479" spans="3:9" ht="15" customHeight="1">
      <c r="C11479" s="942"/>
      <c r="D11479" s="581"/>
      <c r="E11479" s="581"/>
      <c r="F11479" s="581"/>
      <c r="G11479" s="581"/>
      <c r="H11479" s="581"/>
      <c r="I11479" s="582"/>
    </row>
    <row r="11480" spans="3:9" ht="15" customHeight="1">
      <c r="C11480" s="590" t="s">
        <v>2652</v>
      </c>
      <c r="D11480" s="1317" t="s">
        <v>2653</v>
      </c>
      <c r="E11480" s="1318"/>
      <c r="F11480" s="1318"/>
      <c r="G11480" s="1318"/>
      <c r="H11480" s="1319"/>
      <c r="I11480" s="188">
        <f>ROUNDDOWN(I11497,-2)</f>
        <v>164700</v>
      </c>
    </row>
    <row r="11481" spans="3:9" ht="15" customHeight="1">
      <c r="C11481" s="189" t="s">
        <v>65</v>
      </c>
      <c r="D11481" s="190" t="s">
        <v>66</v>
      </c>
      <c r="E11481" s="190"/>
      <c r="F11481" s="190" t="s">
        <v>669</v>
      </c>
      <c r="G11481" s="190" t="s">
        <v>67</v>
      </c>
      <c r="H11481" s="190" t="s">
        <v>670</v>
      </c>
      <c r="I11481" s="482" t="s">
        <v>671</v>
      </c>
    </row>
    <row r="11482" spans="3:9" ht="15" customHeight="1">
      <c r="C11482" s="193" t="s">
        <v>69</v>
      </c>
      <c r="D11482" s="194" t="s">
        <v>672</v>
      </c>
      <c r="E11482" s="194"/>
      <c r="F11482" s="717"/>
      <c r="G11482" s="717"/>
      <c r="H11482" s="717"/>
      <c r="I11482" s="591"/>
    </row>
    <row r="11483" spans="3:9" ht="15" customHeight="1">
      <c r="C11483" s="199">
        <v>1</v>
      </c>
      <c r="D11483" s="195" t="s">
        <v>8</v>
      </c>
      <c r="E11483" s="195"/>
      <c r="F11483" s="200" t="s">
        <v>10</v>
      </c>
      <c r="G11483" s="618">
        <v>0.28570000000000001</v>
      </c>
      <c r="H11483" s="62">
        <v>176000</v>
      </c>
      <c r="I11483" s="203">
        <f>G11483*H11483</f>
        <v>50283.200000000004</v>
      </c>
    </row>
    <row r="11484" spans="3:9" ht="15" customHeight="1">
      <c r="C11484" s="199">
        <v>2</v>
      </c>
      <c r="D11484" s="195" t="s">
        <v>159</v>
      </c>
      <c r="E11484" s="195"/>
      <c r="F11484" s="200" t="s">
        <v>10</v>
      </c>
      <c r="G11484" s="618">
        <v>0.1429</v>
      </c>
      <c r="H11484" s="62">
        <v>186000</v>
      </c>
      <c r="I11484" s="203">
        <f t="shared" ref="I11484:I11486" si="381">G11484*H11484</f>
        <v>26579.4</v>
      </c>
    </row>
    <row r="11485" spans="3:9" ht="15" customHeight="1">
      <c r="C11485" s="199">
        <v>3</v>
      </c>
      <c r="D11485" s="195" t="s">
        <v>119</v>
      </c>
      <c r="E11485" s="195"/>
      <c r="F11485" s="200" t="s">
        <v>10</v>
      </c>
      <c r="G11485" s="618">
        <v>1.43E-2</v>
      </c>
      <c r="H11485" s="62">
        <v>196000</v>
      </c>
      <c r="I11485" s="203">
        <f t="shared" si="381"/>
        <v>2802.8</v>
      </c>
    </row>
    <row r="11486" spans="3:9" ht="15" customHeight="1">
      <c r="C11486" s="199">
        <v>4</v>
      </c>
      <c r="D11486" s="195" t="s">
        <v>31</v>
      </c>
      <c r="E11486" s="195"/>
      <c r="F11486" s="200" t="s">
        <v>10</v>
      </c>
      <c r="G11486" s="618">
        <v>4.7999999999999996E-3</v>
      </c>
      <c r="H11486" s="62">
        <v>206000</v>
      </c>
      <c r="I11486" s="203">
        <f t="shared" si="381"/>
        <v>988.8</v>
      </c>
    </row>
    <row r="11487" spans="3:9" ht="15" customHeight="1">
      <c r="C11487" s="204" t="s">
        <v>708</v>
      </c>
      <c r="D11487" s="215"/>
      <c r="E11487" s="215"/>
      <c r="F11487" s="216"/>
      <c r="G11487" s="653"/>
      <c r="H11487" s="654"/>
      <c r="I11487" s="208">
        <f>SUM(I11483:I11486)</f>
        <v>80654.200000000012</v>
      </c>
    </row>
    <row r="11488" spans="3:9" ht="15" customHeight="1">
      <c r="C11488" s="193" t="s">
        <v>72</v>
      </c>
      <c r="D11488" s="194" t="s">
        <v>73</v>
      </c>
      <c r="E11488" s="194"/>
      <c r="F11488" s="196"/>
      <c r="G11488" s="196"/>
      <c r="H11488" s="196"/>
      <c r="I11488" s="464"/>
    </row>
    <row r="11489" spans="3:9" ht="15" customHeight="1">
      <c r="C11489" s="209" t="s">
        <v>674</v>
      </c>
      <c r="D11489" s="213" t="s">
        <v>1164</v>
      </c>
      <c r="E11489" s="213"/>
      <c r="F11489" s="266" t="s">
        <v>79</v>
      </c>
      <c r="G11489" s="214">
        <v>8.6E-3</v>
      </c>
      <c r="H11489" s="202">
        <f>BAHAN!$G$170</f>
        <v>5500000</v>
      </c>
      <c r="I11489" s="203">
        <f>G11489*H11489</f>
        <v>47300</v>
      </c>
    </row>
    <row r="11490" spans="3:9" ht="15" customHeight="1">
      <c r="C11490" s="209" t="s">
        <v>676</v>
      </c>
      <c r="D11490" s="213" t="s">
        <v>1166</v>
      </c>
      <c r="E11490" s="213"/>
      <c r="F11490" s="266" t="s">
        <v>120</v>
      </c>
      <c r="G11490" s="214">
        <v>0.12759999999999999</v>
      </c>
      <c r="H11490" s="202">
        <f>BAHAN!$G$247</f>
        <v>22000</v>
      </c>
      <c r="I11490" s="203">
        <f>G11490*H11490</f>
        <v>2807.2</v>
      </c>
    </row>
    <row r="11491" spans="3:9" ht="15" customHeight="1">
      <c r="C11491" s="209" t="s">
        <v>679</v>
      </c>
      <c r="D11491" s="213" t="s">
        <v>2538</v>
      </c>
      <c r="E11491" s="213"/>
      <c r="F11491" s="266" t="s">
        <v>120</v>
      </c>
      <c r="G11491" s="214">
        <v>1</v>
      </c>
      <c r="H11491" s="202">
        <f>BAHAN!$G$213</f>
        <v>19000</v>
      </c>
      <c r="I11491" s="203">
        <f>G11491*H11491</f>
        <v>19000</v>
      </c>
    </row>
    <row r="11492" spans="3:9" ht="15" customHeight="1">
      <c r="C11492" s="204" t="s">
        <v>85</v>
      </c>
      <c r="D11492" s="215"/>
      <c r="E11492" s="215"/>
      <c r="F11492" s="216"/>
      <c r="G11492" s="216"/>
      <c r="H11492" s="466"/>
      <c r="I11492" s="208">
        <f>SUM(I11489:I11491)</f>
        <v>69107.199999999997</v>
      </c>
    </row>
    <row r="11493" spans="3:9" ht="15" customHeight="1">
      <c r="C11493" s="193" t="s">
        <v>86</v>
      </c>
      <c r="D11493" s="194" t="s">
        <v>87</v>
      </c>
      <c r="E11493" s="194"/>
      <c r="F11493" s="196"/>
      <c r="G11493" s="196"/>
      <c r="H11493" s="196"/>
      <c r="I11493" s="464"/>
    </row>
    <row r="11494" spans="3:9" ht="15" customHeight="1">
      <c r="C11494" s="204" t="s">
        <v>88</v>
      </c>
      <c r="D11494" s="215"/>
      <c r="E11494" s="215"/>
      <c r="F11494" s="216"/>
      <c r="G11494" s="216"/>
      <c r="H11494" s="466"/>
      <c r="I11494" s="467">
        <v>0</v>
      </c>
    </row>
    <row r="11495" spans="3:9" ht="15" customHeight="1">
      <c r="C11495" s="220" t="s">
        <v>89</v>
      </c>
      <c r="D11495" s="221" t="s">
        <v>90</v>
      </c>
      <c r="E11495" s="682"/>
      <c r="F11495" s="222"/>
      <c r="G11495" s="222"/>
      <c r="H11495" s="776"/>
      <c r="I11495" s="777">
        <f>I11494+I11492+I11487</f>
        <v>149761.40000000002</v>
      </c>
    </row>
    <row r="11496" spans="3:9" ht="15" customHeight="1">
      <c r="C11496" s="227" t="s">
        <v>91</v>
      </c>
      <c r="D11496" s="228" t="s">
        <v>977</v>
      </c>
      <c r="E11496" s="684"/>
      <c r="F11496" s="229"/>
      <c r="G11496" s="313"/>
      <c r="H11496" s="226">
        <f>$M$3</f>
        <v>0.1</v>
      </c>
      <c r="I11496" s="224">
        <f>I11495*H11496</f>
        <v>14976.140000000003</v>
      </c>
    </row>
    <row r="11497" spans="3:9" ht="15" customHeight="1">
      <c r="C11497" s="316" t="s">
        <v>93</v>
      </c>
      <c r="D11497" s="317" t="s">
        <v>94</v>
      </c>
      <c r="E11497" s="323"/>
      <c r="F11497" s="244"/>
      <c r="G11497" s="244"/>
      <c r="H11497" s="399"/>
      <c r="I11497" s="303">
        <f>SUM(I11495:I11496)</f>
        <v>164737.54000000004</v>
      </c>
    </row>
    <row r="11498" spans="3:9" ht="15" customHeight="1">
      <c r="C11498" s="942"/>
      <c r="D11498" s="581"/>
      <c r="E11498" s="581"/>
      <c r="F11498" s="581"/>
      <c r="G11498" s="581"/>
      <c r="H11498" s="581"/>
      <c r="I11498" s="582"/>
    </row>
    <row r="11499" spans="3:9" ht="15" customHeight="1">
      <c r="C11499" s="590" t="s">
        <v>2654</v>
      </c>
      <c r="D11499" s="1317" t="s">
        <v>2655</v>
      </c>
      <c r="E11499" s="1318"/>
      <c r="F11499" s="1318"/>
      <c r="G11499" s="1318"/>
      <c r="H11499" s="1319"/>
      <c r="I11499" s="188">
        <f>ROUNDDOWN(I11516,-2)</f>
        <v>178000</v>
      </c>
    </row>
    <row r="11500" spans="3:9" ht="15" customHeight="1">
      <c r="C11500" s="189" t="s">
        <v>65</v>
      </c>
      <c r="D11500" s="190" t="s">
        <v>66</v>
      </c>
      <c r="E11500" s="190"/>
      <c r="F11500" s="190" t="s">
        <v>669</v>
      </c>
      <c r="G11500" s="190" t="s">
        <v>67</v>
      </c>
      <c r="H11500" s="190" t="s">
        <v>670</v>
      </c>
      <c r="I11500" s="482" t="s">
        <v>671</v>
      </c>
    </row>
    <row r="11501" spans="3:9" ht="15" customHeight="1">
      <c r="C11501" s="193" t="s">
        <v>69</v>
      </c>
      <c r="D11501" s="194" t="s">
        <v>672</v>
      </c>
      <c r="E11501" s="194"/>
      <c r="F11501" s="717"/>
      <c r="G11501" s="717"/>
      <c r="H11501" s="717"/>
      <c r="I11501" s="591"/>
    </row>
    <row r="11502" spans="3:9" ht="15" customHeight="1">
      <c r="C11502" s="199">
        <v>1</v>
      </c>
      <c r="D11502" s="195" t="s">
        <v>8</v>
      </c>
      <c r="E11502" s="195"/>
      <c r="F11502" s="200" t="s">
        <v>10</v>
      </c>
      <c r="G11502" s="618">
        <v>0.28570000000000001</v>
      </c>
      <c r="H11502" s="62">
        <v>176000</v>
      </c>
      <c r="I11502" s="203">
        <f>G11502*H11502</f>
        <v>50283.200000000004</v>
      </c>
    </row>
    <row r="11503" spans="3:9" ht="15" customHeight="1">
      <c r="C11503" s="199">
        <v>2</v>
      </c>
      <c r="D11503" s="195" t="s">
        <v>159</v>
      </c>
      <c r="E11503" s="195"/>
      <c r="F11503" s="200" t="s">
        <v>10</v>
      </c>
      <c r="G11503" s="618">
        <v>0.1429</v>
      </c>
      <c r="H11503" s="62">
        <v>186000</v>
      </c>
      <c r="I11503" s="203">
        <f>G11503*H11503</f>
        <v>26579.4</v>
      </c>
    </row>
    <row r="11504" spans="3:9" ht="15" customHeight="1">
      <c r="C11504" s="199">
        <v>3</v>
      </c>
      <c r="D11504" s="195" t="s">
        <v>119</v>
      </c>
      <c r="E11504" s="195"/>
      <c r="F11504" s="200" t="s">
        <v>10</v>
      </c>
      <c r="G11504" s="618">
        <v>1.43E-2</v>
      </c>
      <c r="H11504" s="62">
        <v>196000</v>
      </c>
      <c r="I11504" s="203">
        <f>G11504*H11504</f>
        <v>2802.8</v>
      </c>
    </row>
    <row r="11505" spans="3:9" ht="15" customHeight="1">
      <c r="C11505" s="199">
        <v>4</v>
      </c>
      <c r="D11505" s="195" t="s">
        <v>31</v>
      </c>
      <c r="E11505" s="195"/>
      <c r="F11505" s="200" t="s">
        <v>10</v>
      </c>
      <c r="G11505" s="618">
        <v>4.7999999999999996E-3</v>
      </c>
      <c r="H11505" s="62">
        <v>206000</v>
      </c>
      <c r="I11505" s="203">
        <f>G11505*H11505</f>
        <v>988.8</v>
      </c>
    </row>
    <row r="11506" spans="3:9" ht="15" customHeight="1">
      <c r="C11506" s="204" t="s">
        <v>708</v>
      </c>
      <c r="D11506" s="215"/>
      <c r="E11506" s="215"/>
      <c r="F11506" s="216"/>
      <c r="G11506" s="653"/>
      <c r="H11506" s="654"/>
      <c r="I11506" s="208">
        <f>SUM(I11502:I11505)</f>
        <v>80654.200000000012</v>
      </c>
    </row>
    <row r="11507" spans="3:9" ht="15" customHeight="1">
      <c r="C11507" s="193" t="s">
        <v>72</v>
      </c>
      <c r="D11507" s="194" t="s">
        <v>73</v>
      </c>
      <c r="E11507" s="194"/>
      <c r="F11507" s="196"/>
      <c r="G11507" s="196"/>
      <c r="H11507" s="196"/>
      <c r="I11507" s="464"/>
    </row>
    <row r="11508" spans="3:9" ht="15" customHeight="1">
      <c r="C11508" s="209" t="s">
        <v>674</v>
      </c>
      <c r="D11508" s="213" t="s">
        <v>2656</v>
      </c>
      <c r="E11508" s="213"/>
      <c r="F11508" s="266" t="s">
        <v>79</v>
      </c>
      <c r="G11508" s="214">
        <v>1.0800000000000001E-2</v>
      </c>
      <c r="H11508" s="202">
        <f>BAHAN!$G$170</f>
        <v>5500000</v>
      </c>
      <c r="I11508" s="203">
        <f t="shared" ref="I11508:I11510" si="382">G11508*H11508</f>
        <v>59400</v>
      </c>
    </row>
    <row r="11509" spans="3:9" ht="15" customHeight="1">
      <c r="C11509" s="209" t="s">
        <v>676</v>
      </c>
      <c r="D11509" s="213" t="s">
        <v>1166</v>
      </c>
      <c r="E11509" s="213"/>
      <c r="F11509" s="266" t="s">
        <v>120</v>
      </c>
      <c r="G11509" s="214">
        <v>0.12759999999999999</v>
      </c>
      <c r="H11509" s="202">
        <f>BAHAN!$G$247</f>
        <v>22000</v>
      </c>
      <c r="I11509" s="203">
        <f t="shared" si="382"/>
        <v>2807.2</v>
      </c>
    </row>
    <row r="11510" spans="3:9" ht="15" customHeight="1">
      <c r="C11510" s="209" t="s">
        <v>679</v>
      </c>
      <c r="D11510" s="213" t="s">
        <v>2538</v>
      </c>
      <c r="E11510" s="213"/>
      <c r="F11510" s="266" t="s">
        <v>120</v>
      </c>
      <c r="G11510" s="214">
        <v>1</v>
      </c>
      <c r="H11510" s="202">
        <f>BAHAN!$G$213</f>
        <v>19000</v>
      </c>
      <c r="I11510" s="203">
        <f t="shared" si="382"/>
        <v>19000</v>
      </c>
    </row>
    <row r="11511" spans="3:9" ht="15" customHeight="1">
      <c r="C11511" s="204" t="s">
        <v>85</v>
      </c>
      <c r="D11511" s="215"/>
      <c r="E11511" s="215"/>
      <c r="F11511" s="216"/>
      <c r="G11511" s="216"/>
      <c r="H11511" s="466"/>
      <c r="I11511" s="208">
        <f>SUM(I11508:I11510)</f>
        <v>81207.199999999997</v>
      </c>
    </row>
    <row r="11512" spans="3:9" ht="15" customHeight="1">
      <c r="C11512" s="193" t="s">
        <v>86</v>
      </c>
      <c r="D11512" s="194" t="s">
        <v>87</v>
      </c>
      <c r="E11512" s="194"/>
      <c r="F11512" s="196"/>
      <c r="G11512" s="196"/>
      <c r="H11512" s="196"/>
      <c r="I11512" s="464"/>
    </row>
    <row r="11513" spans="3:9" ht="15" customHeight="1">
      <c r="C11513" s="204" t="s">
        <v>88</v>
      </c>
      <c r="D11513" s="215"/>
      <c r="E11513" s="215"/>
      <c r="F11513" s="216"/>
      <c r="G11513" s="216"/>
      <c r="H11513" s="466"/>
      <c r="I11513" s="467">
        <v>0</v>
      </c>
    </row>
    <row r="11514" spans="3:9" ht="15" customHeight="1">
      <c r="C11514" s="220" t="s">
        <v>89</v>
      </c>
      <c r="D11514" s="221" t="s">
        <v>90</v>
      </c>
      <c r="E11514" s="682"/>
      <c r="F11514" s="222"/>
      <c r="G11514" s="222"/>
      <c r="H11514" s="776"/>
      <c r="I11514" s="777">
        <f>I11513+I11511+I11506</f>
        <v>161861.40000000002</v>
      </c>
    </row>
    <row r="11515" spans="3:9" ht="15" customHeight="1">
      <c r="C11515" s="227" t="s">
        <v>91</v>
      </c>
      <c r="D11515" s="228" t="s">
        <v>977</v>
      </c>
      <c r="E11515" s="684"/>
      <c r="F11515" s="229"/>
      <c r="G11515" s="313"/>
      <c r="H11515" s="226">
        <f>$M$3</f>
        <v>0.1</v>
      </c>
      <c r="I11515" s="224">
        <f>I11514*H11515</f>
        <v>16186.140000000003</v>
      </c>
    </row>
    <row r="11516" spans="3:9" ht="15" customHeight="1">
      <c r="C11516" s="316" t="s">
        <v>93</v>
      </c>
      <c r="D11516" s="317" t="s">
        <v>94</v>
      </c>
      <c r="E11516" s="323"/>
      <c r="F11516" s="244"/>
      <c r="G11516" s="244"/>
      <c r="H11516" s="399"/>
      <c r="I11516" s="303">
        <f>SUM(I11514:I11515)</f>
        <v>178047.54000000004</v>
      </c>
    </row>
    <row r="11517" spans="3:9" ht="15" customHeight="1">
      <c r="C11517" s="942"/>
      <c r="D11517" s="581"/>
      <c r="E11517" s="581"/>
      <c r="F11517" s="581"/>
      <c r="G11517" s="581"/>
      <c r="H11517" s="581"/>
      <c r="I11517" s="582"/>
    </row>
    <row r="11518" spans="3:9" ht="15" customHeight="1">
      <c r="C11518" s="574" t="s">
        <v>2657</v>
      </c>
      <c r="D11518" s="670" t="s">
        <v>2658</v>
      </c>
      <c r="E11518" s="675"/>
      <c r="F11518" s="675"/>
      <c r="G11518" s="675"/>
      <c r="H11518" s="1081"/>
      <c r="I11518" s="188">
        <f>ROUNDDOWN(I11534,-2)</f>
        <v>883900</v>
      </c>
    </row>
    <row r="11519" spans="3:9" ht="15" customHeight="1">
      <c r="C11519" s="189" t="s">
        <v>65</v>
      </c>
      <c r="D11519" s="190" t="s">
        <v>66</v>
      </c>
      <c r="E11519" s="190"/>
      <c r="F11519" s="190" t="s">
        <v>669</v>
      </c>
      <c r="G11519" s="190" t="s">
        <v>67</v>
      </c>
      <c r="H11519" s="190" t="s">
        <v>670</v>
      </c>
      <c r="I11519" s="482" t="s">
        <v>671</v>
      </c>
    </row>
    <row r="11520" spans="3:9" ht="15" customHeight="1">
      <c r="C11520" s="193" t="s">
        <v>69</v>
      </c>
      <c r="D11520" s="194" t="s">
        <v>672</v>
      </c>
      <c r="E11520" s="194"/>
      <c r="F11520" s="717"/>
      <c r="G11520" s="717"/>
      <c r="H11520" s="717"/>
      <c r="I11520" s="591"/>
    </row>
    <row r="11521" spans="3:9" ht="15" customHeight="1">
      <c r="C11521" s="199">
        <v>1</v>
      </c>
      <c r="D11521" s="195" t="s">
        <v>8</v>
      </c>
      <c r="E11521" s="195"/>
      <c r="F11521" s="200" t="s">
        <v>10</v>
      </c>
      <c r="G11521" s="201">
        <v>0.67</v>
      </c>
      <c r="H11521" s="62">
        <v>176000</v>
      </c>
      <c r="I11521" s="203">
        <f>G11521*H11521</f>
        <v>117920</v>
      </c>
    </row>
    <row r="11522" spans="3:9" ht="15" customHeight="1">
      <c r="C11522" s="199">
        <v>2</v>
      </c>
      <c r="D11522" s="195" t="s">
        <v>159</v>
      </c>
      <c r="E11522" s="195"/>
      <c r="F11522" s="200" t="s">
        <v>10</v>
      </c>
      <c r="G11522" s="201">
        <v>2</v>
      </c>
      <c r="H11522" s="62">
        <v>186000</v>
      </c>
      <c r="I11522" s="203">
        <f t="shared" ref="I11522:I11524" si="383">G11522*H11522</f>
        <v>372000</v>
      </c>
    </row>
    <row r="11523" spans="3:9" ht="15" customHeight="1">
      <c r="C11523" s="199">
        <v>3</v>
      </c>
      <c r="D11523" s="195" t="s">
        <v>119</v>
      </c>
      <c r="E11523" s="195"/>
      <c r="F11523" s="200" t="s">
        <v>10</v>
      </c>
      <c r="G11523" s="201">
        <v>0.2</v>
      </c>
      <c r="H11523" s="62">
        <v>196000</v>
      </c>
      <c r="I11523" s="203">
        <f t="shared" si="383"/>
        <v>39200</v>
      </c>
    </row>
    <row r="11524" spans="3:9" ht="15" customHeight="1">
      <c r="C11524" s="199">
        <v>4</v>
      </c>
      <c r="D11524" s="195" t="s">
        <v>31</v>
      </c>
      <c r="E11524" s="195"/>
      <c r="F11524" s="200" t="s">
        <v>10</v>
      </c>
      <c r="G11524" s="201">
        <v>6.6699999999999995E-2</v>
      </c>
      <c r="H11524" s="62">
        <v>206000</v>
      </c>
      <c r="I11524" s="203">
        <f t="shared" si="383"/>
        <v>13740.199999999999</v>
      </c>
    </row>
    <row r="11525" spans="3:9" ht="15" customHeight="1">
      <c r="C11525" s="204" t="s">
        <v>708</v>
      </c>
      <c r="D11525" s="215"/>
      <c r="E11525" s="215"/>
      <c r="F11525" s="216"/>
      <c r="G11525" s="653"/>
      <c r="H11525" s="654"/>
      <c r="I11525" s="208">
        <f>SUM(I11521:I11524)</f>
        <v>542860.19999999995</v>
      </c>
    </row>
    <row r="11526" spans="3:9" ht="15" customHeight="1">
      <c r="C11526" s="193" t="s">
        <v>72</v>
      </c>
      <c r="D11526" s="194" t="s">
        <v>73</v>
      </c>
      <c r="E11526" s="194"/>
      <c r="F11526" s="196"/>
      <c r="G11526" s="196"/>
      <c r="H11526" s="202"/>
      <c r="I11526" s="464"/>
    </row>
    <row r="11527" spans="3:9" ht="15" customHeight="1">
      <c r="C11527" s="209" t="s">
        <v>674</v>
      </c>
      <c r="D11527" s="213" t="s">
        <v>1912</v>
      </c>
      <c r="E11527" s="213"/>
      <c r="F11527" s="266" t="s">
        <v>79</v>
      </c>
      <c r="G11527" s="212">
        <v>0.06</v>
      </c>
      <c r="H11527" s="202">
        <f>BAHAN!G176</f>
        <v>4291200</v>
      </c>
      <c r="I11527" s="203">
        <f t="shared" ref="I11527:I11528" si="384">G11527*H11527</f>
        <v>257472</v>
      </c>
    </row>
    <row r="11528" spans="3:9" ht="15" customHeight="1">
      <c r="C11528" s="209" t="s">
        <v>676</v>
      </c>
      <c r="D11528" s="213" t="s">
        <v>1766</v>
      </c>
      <c r="E11528" s="213"/>
      <c r="F11528" s="266" t="s">
        <v>120</v>
      </c>
      <c r="G11528" s="212">
        <v>0.15</v>
      </c>
      <c r="H11528" s="202">
        <f>BAHAN!G249</f>
        <v>22000</v>
      </c>
      <c r="I11528" s="203">
        <f t="shared" si="384"/>
        <v>3300</v>
      </c>
    </row>
    <row r="11529" spans="3:9" ht="15" customHeight="1">
      <c r="C11529" s="204" t="s">
        <v>85</v>
      </c>
      <c r="D11529" s="215"/>
      <c r="E11529" s="215"/>
      <c r="F11529" s="216"/>
      <c r="G11529" s="216"/>
      <c r="H11529" s="466"/>
      <c r="I11529" s="208">
        <f>SUM(I11527:I11528)</f>
        <v>260772</v>
      </c>
    </row>
    <row r="11530" spans="3:9" ht="15" customHeight="1">
      <c r="C11530" s="193" t="s">
        <v>86</v>
      </c>
      <c r="D11530" s="194" t="s">
        <v>87</v>
      </c>
      <c r="E11530" s="194"/>
      <c r="F11530" s="196"/>
      <c r="G11530" s="196"/>
      <c r="H11530" s="196"/>
      <c r="I11530" s="464"/>
    </row>
    <row r="11531" spans="3:9" ht="15" customHeight="1">
      <c r="C11531" s="204" t="s">
        <v>88</v>
      </c>
      <c r="D11531" s="215"/>
      <c r="E11531" s="215"/>
      <c r="F11531" s="216"/>
      <c r="G11531" s="216"/>
      <c r="H11531" s="466"/>
      <c r="I11531" s="467">
        <v>0</v>
      </c>
    </row>
    <row r="11532" spans="3:9" ht="15" customHeight="1">
      <c r="C11532" s="220" t="s">
        <v>89</v>
      </c>
      <c r="D11532" s="221" t="s">
        <v>90</v>
      </c>
      <c r="E11532" s="682"/>
      <c r="F11532" s="222"/>
      <c r="G11532" s="222"/>
      <c r="H11532" s="776"/>
      <c r="I11532" s="777">
        <f>I11531+I11529+I11525</f>
        <v>803632.2</v>
      </c>
    </row>
    <row r="11533" spans="3:9" ht="15" customHeight="1">
      <c r="C11533" s="227" t="s">
        <v>91</v>
      </c>
      <c r="D11533" s="228" t="s">
        <v>977</v>
      </c>
      <c r="E11533" s="684"/>
      <c r="F11533" s="229"/>
      <c r="G11533" s="313"/>
      <c r="H11533" s="226">
        <f>$M$3</f>
        <v>0.1</v>
      </c>
      <c r="I11533" s="224">
        <f>I11532*H11533</f>
        <v>80363.22</v>
      </c>
    </row>
    <row r="11534" spans="3:9" ht="15" customHeight="1">
      <c r="C11534" s="316" t="s">
        <v>93</v>
      </c>
      <c r="D11534" s="317" t="s">
        <v>94</v>
      </c>
      <c r="E11534" s="323"/>
      <c r="F11534" s="244"/>
      <c r="G11534" s="244"/>
      <c r="H11534" s="399"/>
      <c r="I11534" s="303">
        <f>SUM(I11532:I11533)</f>
        <v>883995.41999999993</v>
      </c>
    </row>
    <row r="11535" spans="3:9" ht="15" customHeight="1">
      <c r="C11535" s="942"/>
      <c r="D11535" s="581"/>
      <c r="E11535" s="581"/>
      <c r="F11535" s="581"/>
      <c r="G11535" s="581"/>
      <c r="H11535" s="581"/>
      <c r="I11535" s="582"/>
    </row>
    <row r="11536" spans="3:9" ht="15" customHeight="1">
      <c r="C11536" s="942"/>
      <c r="D11536" s="581"/>
      <c r="E11536" s="581"/>
      <c r="F11536" s="581"/>
      <c r="G11536" s="581"/>
      <c r="H11536" s="581"/>
      <c r="I11536" s="582"/>
    </row>
    <row r="11537" spans="3:9" ht="15" customHeight="1">
      <c r="C11537" s="574" t="s">
        <v>2659</v>
      </c>
      <c r="D11537" s="1320" t="s">
        <v>2660</v>
      </c>
      <c r="E11537" s="1321"/>
      <c r="F11537" s="1321"/>
      <c r="G11537" s="1321"/>
      <c r="H11537" s="1322"/>
      <c r="I11537" s="188">
        <f>ROUNDDOWN(I11552,-2)</f>
        <v>24000</v>
      </c>
    </row>
    <row r="11538" spans="3:9" ht="15" customHeight="1">
      <c r="C11538" s="189" t="s">
        <v>65</v>
      </c>
      <c r="D11538" s="190" t="s">
        <v>66</v>
      </c>
      <c r="E11538" s="190"/>
      <c r="F11538" s="190" t="s">
        <v>669</v>
      </c>
      <c r="G11538" s="190" t="s">
        <v>67</v>
      </c>
      <c r="H11538" s="190" t="s">
        <v>670</v>
      </c>
      <c r="I11538" s="482" t="s">
        <v>671</v>
      </c>
    </row>
    <row r="11539" spans="3:9" ht="15" customHeight="1">
      <c r="C11539" s="193" t="s">
        <v>69</v>
      </c>
      <c r="D11539" s="194" t="s">
        <v>672</v>
      </c>
      <c r="E11539" s="194"/>
      <c r="F11539" s="717"/>
      <c r="G11539" s="717"/>
      <c r="H11539" s="717"/>
      <c r="I11539" s="591"/>
    </row>
    <row r="11540" spans="3:9" ht="15" customHeight="1">
      <c r="C11540" s="199">
        <v>1</v>
      </c>
      <c r="D11540" s="195" t="s">
        <v>8</v>
      </c>
      <c r="E11540" s="195"/>
      <c r="F11540" s="200" t="s">
        <v>10</v>
      </c>
      <c r="G11540" s="201">
        <v>5.6000000000000001E-2</v>
      </c>
      <c r="H11540" s="62">
        <v>176000</v>
      </c>
      <c r="I11540" s="203">
        <f>G11540*H11540</f>
        <v>9856</v>
      </c>
    </row>
    <row r="11541" spans="3:9" ht="15" customHeight="1">
      <c r="C11541" s="199">
        <v>2</v>
      </c>
      <c r="D11541" s="195" t="s">
        <v>160</v>
      </c>
      <c r="E11541" s="195"/>
      <c r="F11541" s="200" t="s">
        <v>10</v>
      </c>
      <c r="G11541" s="201">
        <v>5.6000000000000001E-2</v>
      </c>
      <c r="H11541" s="62">
        <v>186000</v>
      </c>
      <c r="I11541" s="203">
        <f t="shared" ref="I11541:I11543" si="385">G11541*H11541</f>
        <v>10416</v>
      </c>
    </row>
    <row r="11542" spans="3:9" ht="15" customHeight="1">
      <c r="C11542" s="199">
        <v>3</v>
      </c>
      <c r="D11542" s="195" t="s">
        <v>119</v>
      </c>
      <c r="E11542" s="195"/>
      <c r="F11542" s="200" t="s">
        <v>10</v>
      </c>
      <c r="G11542" s="201">
        <v>6.0000000000000001E-3</v>
      </c>
      <c r="H11542" s="62">
        <v>196000</v>
      </c>
      <c r="I11542" s="203">
        <f t="shared" si="385"/>
        <v>1176</v>
      </c>
    </row>
    <row r="11543" spans="3:9" ht="15" customHeight="1">
      <c r="C11543" s="199">
        <v>4</v>
      </c>
      <c r="D11543" s="195" t="s">
        <v>31</v>
      </c>
      <c r="E11543" s="195"/>
      <c r="F11543" s="200" t="s">
        <v>10</v>
      </c>
      <c r="G11543" s="201">
        <v>2E-3</v>
      </c>
      <c r="H11543" s="62">
        <v>206000</v>
      </c>
      <c r="I11543" s="203">
        <f t="shared" si="385"/>
        <v>412</v>
      </c>
    </row>
    <row r="11544" spans="3:9" ht="15" customHeight="1">
      <c r="C11544" s="204" t="s">
        <v>708</v>
      </c>
      <c r="D11544" s="215"/>
      <c r="E11544" s="215"/>
      <c r="F11544" s="216"/>
      <c r="G11544" s="653"/>
      <c r="H11544" s="654"/>
      <c r="I11544" s="208">
        <f>SUM(I11540:I11543)</f>
        <v>21860</v>
      </c>
    </row>
    <row r="11545" spans="3:9" ht="15" customHeight="1">
      <c r="C11545" s="193" t="s">
        <v>72</v>
      </c>
      <c r="D11545" s="194" t="s">
        <v>73</v>
      </c>
      <c r="E11545" s="194"/>
      <c r="F11545" s="196"/>
      <c r="G11545" s="196"/>
      <c r="H11545" s="202"/>
      <c r="I11545" s="464"/>
    </row>
    <row r="11546" spans="3:9" ht="15" customHeight="1">
      <c r="C11546" s="209" t="s">
        <v>674</v>
      </c>
      <c r="D11546" s="213" t="s">
        <v>2661</v>
      </c>
      <c r="E11546" s="213"/>
      <c r="F11546" s="266" t="s">
        <v>79</v>
      </c>
      <c r="G11546" s="212">
        <v>1</v>
      </c>
      <c r="H11546" s="202">
        <v>1</v>
      </c>
      <c r="I11546" s="203">
        <f t="shared" ref="I11546" si="386">G11546*H11546</f>
        <v>1</v>
      </c>
    </row>
    <row r="11547" spans="3:9" ht="15" customHeight="1">
      <c r="C11547" s="204" t="s">
        <v>85</v>
      </c>
      <c r="D11547" s="215"/>
      <c r="E11547" s="215"/>
      <c r="F11547" s="216"/>
      <c r="G11547" s="216"/>
      <c r="H11547" s="466"/>
      <c r="I11547" s="208">
        <f>SUM(I11546:I11546)</f>
        <v>1</v>
      </c>
    </row>
    <row r="11548" spans="3:9" ht="15" customHeight="1">
      <c r="C11548" s="193" t="s">
        <v>86</v>
      </c>
      <c r="D11548" s="194" t="s">
        <v>87</v>
      </c>
      <c r="E11548" s="194"/>
      <c r="F11548" s="196"/>
      <c r="G11548" s="196"/>
      <c r="H11548" s="196"/>
      <c r="I11548" s="464"/>
    </row>
    <row r="11549" spans="3:9" ht="15" customHeight="1">
      <c r="C11549" s="204" t="s">
        <v>88</v>
      </c>
      <c r="D11549" s="215"/>
      <c r="E11549" s="215"/>
      <c r="F11549" s="216"/>
      <c r="G11549" s="216"/>
      <c r="H11549" s="466"/>
      <c r="I11549" s="467">
        <v>0</v>
      </c>
    </row>
    <row r="11550" spans="3:9" ht="15" customHeight="1">
      <c r="C11550" s="220" t="s">
        <v>89</v>
      </c>
      <c r="D11550" s="221" t="s">
        <v>90</v>
      </c>
      <c r="E11550" s="682"/>
      <c r="F11550" s="222"/>
      <c r="G11550" s="222"/>
      <c r="H11550" s="776"/>
      <c r="I11550" s="777">
        <f>I11549+I11547+I11544</f>
        <v>21861</v>
      </c>
    </row>
    <row r="11551" spans="3:9" ht="15" customHeight="1">
      <c r="C11551" s="227" t="s">
        <v>91</v>
      </c>
      <c r="D11551" s="228" t="s">
        <v>977</v>
      </c>
      <c r="E11551" s="684"/>
      <c r="F11551" s="229"/>
      <c r="G11551" s="313"/>
      <c r="H11551" s="226">
        <f>$M$3</f>
        <v>0.1</v>
      </c>
      <c r="I11551" s="224">
        <f>I11550*H11551</f>
        <v>2186.1</v>
      </c>
    </row>
    <row r="11552" spans="3:9" ht="15" customHeight="1">
      <c r="C11552" s="316" t="s">
        <v>93</v>
      </c>
      <c r="D11552" s="317" t="s">
        <v>94</v>
      </c>
      <c r="E11552" s="323"/>
      <c r="F11552" s="244"/>
      <c r="G11552" s="244"/>
      <c r="H11552" s="399"/>
      <c r="I11552" s="303">
        <f>SUM(I11550:I11551)</f>
        <v>24047.1</v>
      </c>
    </row>
    <row r="11553" spans="3:9" ht="15" customHeight="1">
      <c r="C11553" s="942"/>
      <c r="D11553" s="581"/>
      <c r="E11553" s="581"/>
      <c r="F11553" s="581"/>
      <c r="G11553" s="581"/>
      <c r="H11553" s="581"/>
      <c r="I11553" s="582"/>
    </row>
    <row r="11554" spans="3:9" ht="15" customHeight="1">
      <c r="C11554" s="942"/>
      <c r="D11554" s="581"/>
      <c r="E11554" s="581"/>
      <c r="F11554" s="581"/>
      <c r="G11554" s="581"/>
      <c r="H11554" s="581"/>
      <c r="I11554" s="582"/>
    </row>
    <row r="11555" spans="3:9" ht="15" customHeight="1">
      <c r="C11555" s="574" t="s">
        <v>2662</v>
      </c>
      <c r="D11555" s="670" t="s">
        <v>2663</v>
      </c>
      <c r="E11555" s="675"/>
      <c r="F11555" s="675"/>
      <c r="G11555" s="675"/>
      <c r="H11555" s="1081"/>
      <c r="I11555" s="188">
        <f>ROUNDDOWN(I11570,-2)</f>
        <v>24000</v>
      </c>
    </row>
    <row r="11556" spans="3:9" ht="15" customHeight="1">
      <c r="C11556" s="189" t="s">
        <v>65</v>
      </c>
      <c r="D11556" s="190" t="s">
        <v>66</v>
      </c>
      <c r="E11556" s="190"/>
      <c r="F11556" s="190" t="s">
        <v>669</v>
      </c>
      <c r="G11556" s="190" t="s">
        <v>67</v>
      </c>
      <c r="H11556" s="190" t="s">
        <v>670</v>
      </c>
      <c r="I11556" s="482" t="s">
        <v>671</v>
      </c>
    </row>
    <row r="11557" spans="3:9" ht="15" customHeight="1">
      <c r="C11557" s="193" t="s">
        <v>69</v>
      </c>
      <c r="D11557" s="194" t="s">
        <v>672</v>
      </c>
      <c r="E11557" s="194"/>
      <c r="F11557" s="717"/>
      <c r="G11557" s="717"/>
      <c r="H11557" s="717"/>
      <c r="I11557" s="591"/>
    </row>
    <row r="11558" spans="3:9" ht="15" customHeight="1">
      <c r="C11558" s="199">
        <v>1</v>
      </c>
      <c r="D11558" s="195" t="s">
        <v>8</v>
      </c>
      <c r="E11558" s="195"/>
      <c r="F11558" s="200" t="s">
        <v>10</v>
      </c>
      <c r="G11558" s="201">
        <v>5.6000000000000001E-2</v>
      </c>
      <c r="H11558" s="62">
        <v>176000</v>
      </c>
      <c r="I11558" s="203">
        <f>G11558*H11558</f>
        <v>9856</v>
      </c>
    </row>
    <row r="11559" spans="3:9" ht="15" customHeight="1">
      <c r="C11559" s="199">
        <v>2</v>
      </c>
      <c r="D11559" s="195" t="s">
        <v>160</v>
      </c>
      <c r="E11559" s="195"/>
      <c r="F11559" s="200" t="s">
        <v>10</v>
      </c>
      <c r="G11559" s="201">
        <v>5.6000000000000001E-2</v>
      </c>
      <c r="H11559" s="62">
        <v>186000</v>
      </c>
      <c r="I11559" s="203">
        <f>G11559*H11559</f>
        <v>10416</v>
      </c>
    </row>
    <row r="11560" spans="3:9" ht="15" customHeight="1">
      <c r="C11560" s="199">
        <v>3</v>
      </c>
      <c r="D11560" s="195" t="s">
        <v>119</v>
      </c>
      <c r="E11560" s="195"/>
      <c r="F11560" s="200" t="s">
        <v>10</v>
      </c>
      <c r="G11560" s="201">
        <v>6.0000000000000001E-3</v>
      </c>
      <c r="H11560" s="62">
        <v>196000</v>
      </c>
      <c r="I11560" s="203">
        <f>G11560*H11560</f>
        <v>1176</v>
      </c>
    </row>
    <row r="11561" spans="3:9" ht="15" customHeight="1">
      <c r="C11561" s="199">
        <v>4</v>
      </c>
      <c r="D11561" s="195" t="s">
        <v>31</v>
      </c>
      <c r="E11561" s="195"/>
      <c r="F11561" s="200" t="s">
        <v>10</v>
      </c>
      <c r="G11561" s="201">
        <v>2E-3</v>
      </c>
      <c r="H11561" s="62">
        <v>206000</v>
      </c>
      <c r="I11561" s="203">
        <f>G11561*H11561</f>
        <v>412</v>
      </c>
    </row>
    <row r="11562" spans="3:9" ht="15" customHeight="1">
      <c r="C11562" s="204" t="s">
        <v>708</v>
      </c>
      <c r="D11562" s="215"/>
      <c r="E11562" s="215"/>
      <c r="F11562" s="216"/>
      <c r="G11562" s="653"/>
      <c r="H11562" s="654"/>
      <c r="I11562" s="208">
        <f>SUM(I11558:I11561)</f>
        <v>21860</v>
      </c>
    </row>
    <row r="11563" spans="3:9" ht="15" customHeight="1">
      <c r="C11563" s="193" t="s">
        <v>72</v>
      </c>
      <c r="D11563" s="194" t="s">
        <v>73</v>
      </c>
      <c r="E11563" s="194"/>
      <c r="F11563" s="196"/>
      <c r="G11563" s="196"/>
      <c r="H11563" s="202"/>
      <c r="I11563" s="464"/>
    </row>
    <row r="11564" spans="3:9" ht="15" customHeight="1">
      <c r="C11564" s="209" t="s">
        <v>674</v>
      </c>
      <c r="D11564" s="213" t="s">
        <v>2664</v>
      </c>
      <c r="E11564" s="213"/>
      <c r="F11564" s="266" t="s">
        <v>1497</v>
      </c>
      <c r="G11564" s="212">
        <v>1</v>
      </c>
      <c r="H11564" s="202">
        <v>1</v>
      </c>
      <c r="I11564" s="203">
        <f t="shared" ref="I11564" si="387">G11564*H11564</f>
        <v>1</v>
      </c>
    </row>
    <row r="11565" spans="3:9" ht="15" customHeight="1">
      <c r="C11565" s="204" t="s">
        <v>85</v>
      </c>
      <c r="D11565" s="215"/>
      <c r="E11565" s="215"/>
      <c r="F11565" s="216"/>
      <c r="G11565" s="216"/>
      <c r="H11565" s="466"/>
      <c r="I11565" s="208">
        <f>SUM(I11564:I11564)</f>
        <v>1</v>
      </c>
    </row>
    <row r="11566" spans="3:9" ht="15" customHeight="1">
      <c r="C11566" s="193" t="s">
        <v>86</v>
      </c>
      <c r="D11566" s="194" t="s">
        <v>87</v>
      </c>
      <c r="E11566" s="194"/>
      <c r="F11566" s="196"/>
      <c r="G11566" s="196"/>
      <c r="H11566" s="196"/>
      <c r="I11566" s="464"/>
    </row>
    <row r="11567" spans="3:9" ht="15" customHeight="1">
      <c r="C11567" s="204" t="s">
        <v>88</v>
      </c>
      <c r="D11567" s="215"/>
      <c r="E11567" s="215"/>
      <c r="F11567" s="216"/>
      <c r="G11567" s="216"/>
      <c r="H11567" s="466"/>
      <c r="I11567" s="467">
        <v>0</v>
      </c>
    </row>
    <row r="11568" spans="3:9" ht="15" customHeight="1">
      <c r="C11568" s="220" t="s">
        <v>89</v>
      </c>
      <c r="D11568" s="221" t="s">
        <v>90</v>
      </c>
      <c r="E11568" s="682"/>
      <c r="F11568" s="222"/>
      <c r="G11568" s="222"/>
      <c r="H11568" s="776"/>
      <c r="I11568" s="777">
        <f>I11567+I11565+I11562</f>
        <v>21861</v>
      </c>
    </row>
    <row r="11569" spans="3:9" ht="15" customHeight="1">
      <c r="C11569" s="227" t="s">
        <v>91</v>
      </c>
      <c r="D11569" s="228" t="s">
        <v>977</v>
      </c>
      <c r="E11569" s="684"/>
      <c r="F11569" s="229"/>
      <c r="G11569" s="313"/>
      <c r="H11569" s="226">
        <f>$M$3</f>
        <v>0.1</v>
      </c>
      <c r="I11569" s="224">
        <f>I11568*H11569</f>
        <v>2186.1</v>
      </c>
    </row>
    <row r="11570" spans="3:9" ht="15" customHeight="1">
      <c r="C11570" s="316" t="s">
        <v>93</v>
      </c>
      <c r="D11570" s="317" t="s">
        <v>94</v>
      </c>
      <c r="E11570" s="323"/>
      <c r="F11570" s="244"/>
      <c r="G11570" s="244"/>
      <c r="H11570" s="399"/>
      <c r="I11570" s="303">
        <f>SUM(I11568:I11569)</f>
        <v>24047.1</v>
      </c>
    </row>
    <row r="11571" spans="3:9" ht="15" customHeight="1">
      <c r="C11571" s="942"/>
      <c r="D11571" s="581"/>
      <c r="E11571" s="581"/>
      <c r="F11571" s="581"/>
      <c r="G11571" s="581"/>
      <c r="H11571" s="581"/>
      <c r="I11571" s="582"/>
    </row>
    <row r="11572" spans="3:9" ht="15" customHeight="1">
      <c r="C11572" s="942"/>
      <c r="D11572" s="581"/>
      <c r="E11572" s="581"/>
      <c r="F11572" s="581"/>
      <c r="G11572" s="581"/>
      <c r="H11572" s="581"/>
      <c r="I11572" s="582"/>
    </row>
    <row r="11573" spans="3:9" ht="15" customHeight="1">
      <c r="C11573" s="553" t="s">
        <v>2665</v>
      </c>
      <c r="D11573" s="580" t="s">
        <v>2666</v>
      </c>
      <c r="E11573" s="580"/>
      <c r="F11573" s="581"/>
      <c r="G11573" s="581"/>
      <c r="H11573" s="581"/>
      <c r="I11573" s="582"/>
    </row>
    <row r="11574" spans="3:9" ht="15" customHeight="1">
      <c r="C11574" s="574" t="s">
        <v>2667</v>
      </c>
      <c r="D11574" s="675" t="s">
        <v>366</v>
      </c>
      <c r="E11574" s="675"/>
      <c r="F11574" s="668"/>
      <c r="G11574" s="668"/>
      <c r="H11574" s="669"/>
      <c r="I11574" s="518">
        <f>ROUNDDOWN(I11589,-2)</f>
        <v>687800</v>
      </c>
    </row>
    <row r="11575" spans="3:9" ht="15" customHeight="1">
      <c r="C11575" s="189" t="s">
        <v>65</v>
      </c>
      <c r="D11575" s="190" t="s">
        <v>66</v>
      </c>
      <c r="E11575" s="190"/>
      <c r="F11575" s="190" t="s">
        <v>669</v>
      </c>
      <c r="G11575" s="190" t="s">
        <v>67</v>
      </c>
      <c r="H11575" s="190" t="s">
        <v>670</v>
      </c>
      <c r="I11575" s="482" t="s">
        <v>671</v>
      </c>
    </row>
    <row r="11576" spans="3:9" ht="15" customHeight="1">
      <c r="C11576" s="193" t="s">
        <v>69</v>
      </c>
      <c r="D11576" s="194" t="s">
        <v>672</v>
      </c>
      <c r="E11576" s="194"/>
      <c r="F11576" s="717"/>
      <c r="G11576" s="717"/>
      <c r="H11576" s="717"/>
      <c r="I11576" s="591"/>
    </row>
    <row r="11577" spans="3:9" ht="15" customHeight="1">
      <c r="C11577" s="199">
        <v>1</v>
      </c>
      <c r="D11577" s="195" t="s">
        <v>8</v>
      </c>
      <c r="E11577" s="195"/>
      <c r="F11577" s="200" t="s">
        <v>10</v>
      </c>
      <c r="G11577" s="326">
        <v>0.06</v>
      </c>
      <c r="H11577" s="62">
        <v>176000</v>
      </c>
      <c r="I11577" s="203">
        <f t="shared" ref="I11577:I11580" si="388">G11577*H11577</f>
        <v>10560</v>
      </c>
    </row>
    <row r="11578" spans="3:9" ht="15" customHeight="1">
      <c r="C11578" s="199">
        <v>2</v>
      </c>
      <c r="D11578" s="195" t="s">
        <v>159</v>
      </c>
      <c r="E11578" s="195"/>
      <c r="F11578" s="200" t="s">
        <v>10</v>
      </c>
      <c r="G11578" s="326">
        <v>0.6</v>
      </c>
      <c r="H11578" s="62">
        <v>186000</v>
      </c>
      <c r="I11578" s="203">
        <f t="shared" si="388"/>
        <v>111600</v>
      </c>
    </row>
    <row r="11579" spans="3:9" ht="15" customHeight="1">
      <c r="C11579" s="199">
        <v>3</v>
      </c>
      <c r="D11579" s="195" t="s">
        <v>119</v>
      </c>
      <c r="E11579" s="195"/>
      <c r="F11579" s="200" t="s">
        <v>10</v>
      </c>
      <c r="G11579" s="326">
        <v>0.06</v>
      </c>
      <c r="H11579" s="62">
        <v>196000</v>
      </c>
      <c r="I11579" s="203">
        <f t="shared" si="388"/>
        <v>11760</v>
      </c>
    </row>
    <row r="11580" spans="3:9" ht="15" customHeight="1">
      <c r="C11580" s="199">
        <v>4</v>
      </c>
      <c r="D11580" s="195" t="s">
        <v>31</v>
      </c>
      <c r="E11580" s="195"/>
      <c r="F11580" s="200" t="s">
        <v>10</v>
      </c>
      <c r="G11580" s="326">
        <v>0.02</v>
      </c>
      <c r="H11580" s="62">
        <v>206000</v>
      </c>
      <c r="I11580" s="203">
        <f t="shared" si="388"/>
        <v>4120</v>
      </c>
    </row>
    <row r="11581" spans="3:9" ht="15" customHeight="1">
      <c r="C11581" s="204" t="s">
        <v>708</v>
      </c>
      <c r="D11581" s="215"/>
      <c r="E11581" s="215"/>
      <c r="F11581" s="216"/>
      <c r="G11581" s="653"/>
      <c r="H11581" s="62"/>
      <c r="I11581" s="208">
        <f>SUM(I11577:I11580)</f>
        <v>138040</v>
      </c>
    </row>
    <row r="11582" spans="3:9" ht="15" customHeight="1">
      <c r="C11582" s="193" t="s">
        <v>72</v>
      </c>
      <c r="D11582" s="194" t="s">
        <v>73</v>
      </c>
      <c r="E11582" s="194"/>
      <c r="F11582" s="196"/>
      <c r="G11582" s="196"/>
      <c r="H11582" s="196"/>
      <c r="I11582" s="464"/>
    </row>
    <row r="11583" spans="3:9" ht="15" customHeight="1">
      <c r="C11583" s="199">
        <v>1</v>
      </c>
      <c r="D11583" s="195" t="s">
        <v>367</v>
      </c>
      <c r="E11583" s="195"/>
      <c r="F11583" s="200" t="s">
        <v>193</v>
      </c>
      <c r="G11583" s="326">
        <v>1</v>
      </c>
      <c r="H11583" s="202">
        <f>BAHAN!G206</f>
        <v>487260</v>
      </c>
      <c r="I11583" s="203">
        <f>G11583*H11583</f>
        <v>487260</v>
      </c>
    </row>
    <row r="11584" spans="3:9" ht="15" customHeight="1">
      <c r="C11584" s="204" t="s">
        <v>85</v>
      </c>
      <c r="D11584" s="215"/>
      <c r="E11584" s="215"/>
      <c r="F11584" s="216"/>
      <c r="G11584" s="216"/>
      <c r="H11584" s="466"/>
      <c r="I11584" s="208">
        <f>SUM(I11583)</f>
        <v>487260</v>
      </c>
    </row>
    <row r="11585" spans="3:9" ht="15" customHeight="1">
      <c r="C11585" s="193" t="s">
        <v>86</v>
      </c>
      <c r="D11585" s="194" t="s">
        <v>87</v>
      </c>
      <c r="E11585" s="194"/>
      <c r="F11585" s="196"/>
      <c r="G11585" s="196"/>
      <c r="H11585" s="196"/>
      <c r="I11585" s="464"/>
    </row>
    <row r="11586" spans="3:9" ht="15" customHeight="1">
      <c r="C11586" s="204" t="s">
        <v>88</v>
      </c>
      <c r="D11586" s="215"/>
      <c r="E11586" s="215"/>
      <c r="F11586" s="216"/>
      <c r="G11586" s="216"/>
      <c r="H11586" s="466"/>
      <c r="I11586" s="467">
        <v>0</v>
      </c>
    </row>
    <row r="11587" spans="3:9" ht="15" customHeight="1">
      <c r="C11587" s="220" t="s">
        <v>89</v>
      </c>
      <c r="D11587" s="221" t="s">
        <v>90</v>
      </c>
      <c r="E11587" s="682"/>
      <c r="F11587" s="222"/>
      <c r="G11587" s="222"/>
      <c r="H11587" s="776"/>
      <c r="I11587" s="777">
        <f>I11586+I11584+I11581</f>
        <v>625300</v>
      </c>
    </row>
    <row r="11588" spans="3:9" ht="15" customHeight="1">
      <c r="C11588" s="227" t="s">
        <v>91</v>
      </c>
      <c r="D11588" s="228" t="s">
        <v>977</v>
      </c>
      <c r="E11588" s="684"/>
      <c r="F11588" s="229"/>
      <c r="G11588" s="313"/>
      <c r="H11588" s="226">
        <f>$M$3</f>
        <v>0.1</v>
      </c>
      <c r="I11588" s="224">
        <f>I11587*H11588</f>
        <v>62530</v>
      </c>
    </row>
    <row r="11589" spans="3:9" ht="15" customHeight="1">
      <c r="C11589" s="316" t="s">
        <v>93</v>
      </c>
      <c r="D11589" s="317" t="s">
        <v>94</v>
      </c>
      <c r="E11589" s="323"/>
      <c r="F11589" s="244"/>
      <c r="G11589" s="244"/>
      <c r="H11589" s="399"/>
      <c r="I11589" s="303">
        <f>SUM(I11587:I11588)</f>
        <v>687830</v>
      </c>
    </row>
    <row r="11590" spans="3:9" ht="15" customHeight="1">
      <c r="C11590" s="1070"/>
      <c r="D11590" s="493"/>
      <c r="E11590" s="493"/>
      <c r="F11590" s="493"/>
      <c r="G11590" s="493"/>
      <c r="H11590" s="493"/>
      <c r="I11590" s="517"/>
    </row>
    <row r="11591" spans="3:9" ht="15" customHeight="1">
      <c r="C11591" s="290" t="s">
        <v>2668</v>
      </c>
      <c r="D11591" s="670" t="s">
        <v>368</v>
      </c>
      <c r="E11591" s="675"/>
      <c r="F11591" s="668"/>
      <c r="G11591" s="668"/>
      <c r="H11591" s="669"/>
      <c r="I11591" s="188">
        <f>ROUNDDOWN(I11606,-2)</f>
        <v>294600</v>
      </c>
    </row>
    <row r="11592" spans="3:9" ht="15" customHeight="1">
      <c r="C11592" s="189" t="s">
        <v>65</v>
      </c>
      <c r="D11592" s="190" t="s">
        <v>66</v>
      </c>
      <c r="E11592" s="190"/>
      <c r="F11592" s="190" t="s">
        <v>669</v>
      </c>
      <c r="G11592" s="190" t="s">
        <v>67</v>
      </c>
      <c r="H11592" s="190" t="s">
        <v>670</v>
      </c>
      <c r="I11592" s="482" t="s">
        <v>671</v>
      </c>
    </row>
    <row r="11593" spans="3:9" ht="15" customHeight="1">
      <c r="C11593" s="193" t="s">
        <v>69</v>
      </c>
      <c r="D11593" s="194" t="s">
        <v>672</v>
      </c>
      <c r="E11593" s="194"/>
      <c r="F11593" s="717"/>
      <c r="G11593" s="717"/>
      <c r="H11593" s="717"/>
      <c r="I11593" s="591"/>
    </row>
    <row r="11594" spans="3:9" ht="15" customHeight="1">
      <c r="C11594" s="199">
        <v>1</v>
      </c>
      <c r="D11594" s="195" t="s">
        <v>8</v>
      </c>
      <c r="E11594" s="195"/>
      <c r="F11594" s="200" t="s">
        <v>10</v>
      </c>
      <c r="G11594" s="326">
        <v>0.01</v>
      </c>
      <c r="H11594" s="62">
        <v>176000</v>
      </c>
      <c r="I11594" s="203">
        <f>G11594*H11594</f>
        <v>1760</v>
      </c>
    </row>
    <row r="11595" spans="3:9" ht="15" customHeight="1">
      <c r="C11595" s="199">
        <v>2</v>
      </c>
      <c r="D11595" s="195" t="s">
        <v>159</v>
      </c>
      <c r="E11595" s="195"/>
      <c r="F11595" s="200" t="s">
        <v>10</v>
      </c>
      <c r="G11595" s="326">
        <v>0.5</v>
      </c>
      <c r="H11595" s="62">
        <v>186000</v>
      </c>
      <c r="I11595" s="203">
        <f t="shared" ref="I11595:I11597" si="389">G11595*H11595</f>
        <v>93000</v>
      </c>
    </row>
    <row r="11596" spans="3:9" ht="15" customHeight="1">
      <c r="C11596" s="199">
        <v>3</v>
      </c>
      <c r="D11596" s="195" t="s">
        <v>119</v>
      </c>
      <c r="E11596" s="195"/>
      <c r="F11596" s="200" t="s">
        <v>10</v>
      </c>
      <c r="G11596" s="326">
        <v>0.05</v>
      </c>
      <c r="H11596" s="62">
        <v>196000</v>
      </c>
      <c r="I11596" s="203">
        <f t="shared" si="389"/>
        <v>9800</v>
      </c>
    </row>
    <row r="11597" spans="3:9" ht="15" customHeight="1">
      <c r="C11597" s="199">
        <v>4</v>
      </c>
      <c r="D11597" s="195" t="s">
        <v>31</v>
      </c>
      <c r="E11597" s="195"/>
      <c r="F11597" s="200" t="s">
        <v>10</v>
      </c>
      <c r="G11597" s="326">
        <v>1.7000000000000001E-2</v>
      </c>
      <c r="H11597" s="62">
        <v>206000</v>
      </c>
      <c r="I11597" s="203">
        <f t="shared" si="389"/>
        <v>3502.0000000000005</v>
      </c>
    </row>
    <row r="11598" spans="3:9" ht="15" customHeight="1">
      <c r="C11598" s="204" t="s">
        <v>708</v>
      </c>
      <c r="D11598" s="215"/>
      <c r="E11598" s="215"/>
      <c r="F11598" s="216"/>
      <c r="G11598" s="653"/>
      <c r="H11598" s="654"/>
      <c r="I11598" s="208">
        <f>SUM(I11594:I11597)</f>
        <v>108062</v>
      </c>
    </row>
    <row r="11599" spans="3:9" ht="15" customHeight="1">
      <c r="C11599" s="193" t="s">
        <v>72</v>
      </c>
      <c r="D11599" s="194" t="s">
        <v>73</v>
      </c>
      <c r="E11599" s="194"/>
      <c r="F11599" s="196"/>
      <c r="G11599" s="196"/>
      <c r="H11599" s="196"/>
      <c r="I11599" s="464"/>
    </row>
    <row r="11600" spans="3:9" ht="15" customHeight="1">
      <c r="C11600" s="199">
        <v>1</v>
      </c>
      <c r="D11600" s="195" t="s">
        <v>369</v>
      </c>
      <c r="E11600" s="195"/>
      <c r="F11600" s="200" t="s">
        <v>193</v>
      </c>
      <c r="G11600" s="326">
        <v>1</v>
      </c>
      <c r="H11600" s="202">
        <f>BAHAN!G207</f>
        <v>159820</v>
      </c>
      <c r="I11600" s="203">
        <f>G11600*H11600</f>
        <v>159820</v>
      </c>
    </row>
    <row r="11601" spans="3:9" ht="15" customHeight="1">
      <c r="C11601" s="204" t="s">
        <v>85</v>
      </c>
      <c r="D11601" s="215"/>
      <c r="E11601" s="215"/>
      <c r="F11601" s="216"/>
      <c r="G11601" s="216"/>
      <c r="H11601" s="466"/>
      <c r="I11601" s="208">
        <f>SUM(I11600)</f>
        <v>159820</v>
      </c>
    </row>
    <row r="11602" spans="3:9" ht="15" customHeight="1">
      <c r="C11602" s="193" t="s">
        <v>86</v>
      </c>
      <c r="D11602" s="194" t="s">
        <v>87</v>
      </c>
      <c r="E11602" s="194"/>
      <c r="F11602" s="196"/>
      <c r="G11602" s="196"/>
      <c r="H11602" s="196"/>
      <c r="I11602" s="464"/>
    </row>
    <row r="11603" spans="3:9" ht="15" customHeight="1">
      <c r="C11603" s="204" t="s">
        <v>88</v>
      </c>
      <c r="D11603" s="215"/>
      <c r="E11603" s="215"/>
      <c r="F11603" s="216"/>
      <c r="G11603" s="216"/>
      <c r="H11603" s="466"/>
      <c r="I11603" s="467">
        <v>0</v>
      </c>
    </row>
    <row r="11604" spans="3:9" ht="15" customHeight="1">
      <c r="C11604" s="220" t="s">
        <v>89</v>
      </c>
      <c r="D11604" s="221" t="s">
        <v>90</v>
      </c>
      <c r="E11604" s="682"/>
      <c r="F11604" s="222"/>
      <c r="G11604" s="222"/>
      <c r="H11604" s="776"/>
      <c r="I11604" s="777">
        <f>I11603+I11601+I11598</f>
        <v>267882</v>
      </c>
    </row>
    <row r="11605" spans="3:9" ht="15" customHeight="1">
      <c r="C11605" s="227" t="s">
        <v>91</v>
      </c>
      <c r="D11605" s="228" t="s">
        <v>977</v>
      </c>
      <c r="E11605" s="684"/>
      <c r="F11605" s="229"/>
      <c r="G11605" s="313"/>
      <c r="H11605" s="226">
        <f>$M$3</f>
        <v>0.1</v>
      </c>
      <c r="I11605" s="224">
        <f>I11604*H11605</f>
        <v>26788.2</v>
      </c>
    </row>
    <row r="11606" spans="3:9" ht="15" customHeight="1">
      <c r="C11606" s="316" t="s">
        <v>93</v>
      </c>
      <c r="D11606" s="317" t="s">
        <v>94</v>
      </c>
      <c r="E11606" s="323"/>
      <c r="F11606" s="244"/>
      <c r="G11606" s="244"/>
      <c r="H11606" s="399"/>
      <c r="I11606" s="303">
        <f>SUM(I11604:I11605)</f>
        <v>294670.2</v>
      </c>
    </row>
    <row r="11607" spans="3:9" ht="15" customHeight="1">
      <c r="C11607" s="1070"/>
      <c r="D11607" s="493"/>
      <c r="E11607" s="493"/>
      <c r="F11607" s="493"/>
      <c r="G11607" s="493"/>
      <c r="H11607" s="493"/>
      <c r="I11607" s="517"/>
    </row>
    <row r="11608" spans="3:9" ht="15" customHeight="1">
      <c r="C11608" s="1089" t="s">
        <v>2669</v>
      </c>
      <c r="D11608" s="670" t="s">
        <v>2670</v>
      </c>
      <c r="E11608" s="675"/>
      <c r="F11608" s="668"/>
      <c r="G11608" s="668"/>
      <c r="H11608" s="668"/>
      <c r="I11608" s="188">
        <f>ROUNDDOWN(I11623,-2)</f>
        <v>593800</v>
      </c>
    </row>
    <row r="11609" spans="3:9" ht="15" customHeight="1">
      <c r="C11609" s="189" t="s">
        <v>65</v>
      </c>
      <c r="D11609" s="190" t="s">
        <v>66</v>
      </c>
      <c r="E11609" s="190"/>
      <c r="F11609" s="190" t="s">
        <v>669</v>
      </c>
      <c r="G11609" s="190" t="s">
        <v>67</v>
      </c>
      <c r="H11609" s="190" t="s">
        <v>670</v>
      </c>
      <c r="I11609" s="482" t="s">
        <v>671</v>
      </c>
    </row>
    <row r="11610" spans="3:9" ht="15" customHeight="1">
      <c r="C11610" s="193" t="s">
        <v>69</v>
      </c>
      <c r="D11610" s="194" t="s">
        <v>672</v>
      </c>
      <c r="E11610" s="194"/>
      <c r="F11610" s="717"/>
      <c r="G11610" s="717"/>
      <c r="H11610" s="717"/>
      <c r="I11610" s="591"/>
    </row>
    <row r="11611" spans="3:9" ht="15" customHeight="1">
      <c r="C11611" s="199">
        <v>1</v>
      </c>
      <c r="D11611" s="195" t="s">
        <v>8</v>
      </c>
      <c r="E11611" s="195"/>
      <c r="F11611" s="200" t="s">
        <v>10</v>
      </c>
      <c r="G11611" s="326">
        <v>5.0000000000000001E-3</v>
      </c>
      <c r="H11611" s="62">
        <v>176000</v>
      </c>
      <c r="I11611" s="203">
        <f>G11611*H11611</f>
        <v>880</v>
      </c>
    </row>
    <row r="11612" spans="3:9" ht="15" customHeight="1">
      <c r="C11612" s="199">
        <v>2</v>
      </c>
      <c r="D11612" s="195" t="s">
        <v>159</v>
      </c>
      <c r="E11612" s="195"/>
      <c r="F11612" s="200" t="s">
        <v>10</v>
      </c>
      <c r="G11612" s="326">
        <v>0.5</v>
      </c>
      <c r="H11612" s="62">
        <v>186000</v>
      </c>
      <c r="I11612" s="203">
        <f t="shared" ref="I11612:I11614" si="390">G11612*H11612</f>
        <v>93000</v>
      </c>
    </row>
    <row r="11613" spans="3:9" ht="15" customHeight="1">
      <c r="C11613" s="199">
        <v>3</v>
      </c>
      <c r="D11613" s="195" t="s">
        <v>119</v>
      </c>
      <c r="E11613" s="195"/>
      <c r="F11613" s="200" t="s">
        <v>10</v>
      </c>
      <c r="G11613" s="326">
        <v>0.05</v>
      </c>
      <c r="H11613" s="62">
        <v>196000</v>
      </c>
      <c r="I11613" s="203">
        <f t="shared" si="390"/>
        <v>9800</v>
      </c>
    </row>
    <row r="11614" spans="3:9" ht="15" customHeight="1">
      <c r="C11614" s="199">
        <v>4</v>
      </c>
      <c r="D11614" s="195" t="s">
        <v>31</v>
      </c>
      <c r="E11614" s="195"/>
      <c r="F11614" s="200" t="s">
        <v>10</v>
      </c>
      <c r="G11614" s="326">
        <v>1.7000000000000001E-2</v>
      </c>
      <c r="H11614" s="62">
        <v>206000</v>
      </c>
      <c r="I11614" s="203">
        <f t="shared" si="390"/>
        <v>3502.0000000000005</v>
      </c>
    </row>
    <row r="11615" spans="3:9" ht="15" customHeight="1">
      <c r="C11615" s="204" t="s">
        <v>708</v>
      </c>
      <c r="D11615" s="215"/>
      <c r="E11615" s="215"/>
      <c r="F11615" s="216"/>
      <c r="G11615" s="653"/>
      <c r="H11615" s="654"/>
      <c r="I11615" s="208">
        <f>SUM(I11611:I11614)</f>
        <v>107182</v>
      </c>
    </row>
    <row r="11616" spans="3:9" ht="15" customHeight="1">
      <c r="C11616" s="193" t="s">
        <v>72</v>
      </c>
      <c r="D11616" s="194" t="s">
        <v>73</v>
      </c>
      <c r="E11616" s="194"/>
      <c r="F11616" s="196"/>
      <c r="G11616" s="196"/>
      <c r="H11616" s="196"/>
      <c r="I11616" s="464"/>
    </row>
    <row r="11617" spans="3:9" ht="15" customHeight="1">
      <c r="C11617" s="199">
        <v>1</v>
      </c>
      <c r="D11617" s="195" t="s">
        <v>2671</v>
      </c>
      <c r="E11617" s="195"/>
      <c r="F11617" s="200" t="s">
        <v>193</v>
      </c>
      <c r="G11617" s="674">
        <v>1</v>
      </c>
      <c r="H11617" s="202">
        <f>BAHAN!G208</f>
        <v>432700</v>
      </c>
      <c r="I11617" s="203">
        <f>G11617*H11617</f>
        <v>432700</v>
      </c>
    </row>
    <row r="11618" spans="3:9" ht="15" customHeight="1">
      <c r="C11618" s="204" t="s">
        <v>85</v>
      </c>
      <c r="D11618" s="215"/>
      <c r="E11618" s="215"/>
      <c r="F11618" s="216"/>
      <c r="G11618" s="216"/>
      <c r="H11618" s="466"/>
      <c r="I11618" s="208">
        <f>SUM(I11617)</f>
        <v>432700</v>
      </c>
    </row>
    <row r="11619" spans="3:9" ht="15" customHeight="1">
      <c r="C11619" s="193" t="s">
        <v>86</v>
      </c>
      <c r="D11619" s="194" t="s">
        <v>87</v>
      </c>
      <c r="E11619" s="194"/>
      <c r="F11619" s="196"/>
      <c r="G11619" s="196"/>
      <c r="H11619" s="196"/>
      <c r="I11619" s="464"/>
    </row>
    <row r="11620" spans="3:9" ht="15" customHeight="1">
      <c r="C11620" s="204" t="s">
        <v>88</v>
      </c>
      <c r="D11620" s="215"/>
      <c r="E11620" s="215"/>
      <c r="F11620" s="216"/>
      <c r="G11620" s="216"/>
      <c r="H11620" s="466"/>
      <c r="I11620" s="467">
        <v>0</v>
      </c>
    </row>
    <row r="11621" spans="3:9" ht="15" customHeight="1">
      <c r="C11621" s="227" t="s">
        <v>89</v>
      </c>
      <c r="D11621" s="228" t="s">
        <v>90</v>
      </c>
      <c r="E11621" s="684"/>
      <c r="F11621" s="229"/>
      <c r="G11621" s="229"/>
      <c r="H11621" s="776"/>
      <c r="I11621" s="777">
        <f>I11620+I11618+I11615</f>
        <v>539882</v>
      </c>
    </row>
    <row r="11622" spans="3:9" ht="15" customHeight="1">
      <c r="C11622" s="690" t="s">
        <v>91</v>
      </c>
      <c r="D11622" s="691" t="s">
        <v>977</v>
      </c>
      <c r="E11622" s="692"/>
      <c r="F11622" s="693"/>
      <c r="G11622" s="694"/>
      <c r="H11622" s="226">
        <f>$M$3</f>
        <v>0.1</v>
      </c>
      <c r="I11622" s="224">
        <f>I11621*H11622</f>
        <v>53988.200000000004</v>
      </c>
    </row>
    <row r="11623" spans="3:9" ht="15" customHeight="1">
      <c r="C11623" s="329" t="s">
        <v>93</v>
      </c>
      <c r="D11623" s="330" t="s">
        <v>94</v>
      </c>
      <c r="E11623" s="688"/>
      <c r="F11623" s="247"/>
      <c r="G11623" s="247"/>
      <c r="H11623" s="399"/>
      <c r="I11623" s="303">
        <f>SUM(I11621:I11622)</f>
        <v>593870.19999999995</v>
      </c>
    </row>
    <row r="11624" spans="3:9" ht="15" customHeight="1">
      <c r="C11624" s="1070"/>
      <c r="D11624" s="493"/>
      <c r="E11624" s="493"/>
      <c r="F11624" s="493"/>
      <c r="G11624" s="493"/>
      <c r="H11624" s="493"/>
      <c r="I11624" s="517"/>
    </row>
    <row r="11625" spans="3:9" ht="15" customHeight="1">
      <c r="C11625" s="290" t="s">
        <v>2672</v>
      </c>
      <c r="D11625" s="1320" t="s">
        <v>2673</v>
      </c>
      <c r="E11625" s="1321"/>
      <c r="F11625" s="1321"/>
      <c r="G11625" s="1321"/>
      <c r="H11625" s="1322"/>
      <c r="I11625" s="188">
        <f>ROUNDDOWN(I11640,-2)</f>
        <v>227900</v>
      </c>
    </row>
    <row r="11626" spans="3:9" ht="15" customHeight="1">
      <c r="C11626" s="189" t="s">
        <v>65</v>
      </c>
      <c r="D11626" s="190" t="s">
        <v>66</v>
      </c>
      <c r="E11626" s="190"/>
      <c r="F11626" s="190" t="s">
        <v>669</v>
      </c>
      <c r="G11626" s="190" t="s">
        <v>67</v>
      </c>
      <c r="H11626" s="190" t="s">
        <v>670</v>
      </c>
      <c r="I11626" s="482" t="s">
        <v>671</v>
      </c>
    </row>
    <row r="11627" spans="3:9" ht="15" customHeight="1">
      <c r="C11627" s="193" t="s">
        <v>69</v>
      </c>
      <c r="D11627" s="194" t="s">
        <v>672</v>
      </c>
      <c r="E11627" s="194"/>
      <c r="F11627" s="717"/>
      <c r="G11627" s="717"/>
      <c r="H11627" s="717"/>
      <c r="I11627" s="591"/>
    </row>
    <row r="11628" spans="3:9" ht="15" customHeight="1">
      <c r="C11628" s="199">
        <v>1</v>
      </c>
      <c r="D11628" s="195" t="s">
        <v>8</v>
      </c>
      <c r="E11628" s="195"/>
      <c r="F11628" s="200" t="s">
        <v>10</v>
      </c>
      <c r="G11628" s="326">
        <v>5.0000000000000001E-3</v>
      </c>
      <c r="H11628" s="62">
        <v>176000</v>
      </c>
      <c r="I11628" s="203">
        <f>G11628*H11628</f>
        <v>880</v>
      </c>
    </row>
    <row r="11629" spans="3:9" ht="15" customHeight="1">
      <c r="C11629" s="199">
        <v>2</v>
      </c>
      <c r="D11629" s="195" t="s">
        <v>159</v>
      </c>
      <c r="E11629" s="195"/>
      <c r="F11629" s="200" t="s">
        <v>10</v>
      </c>
      <c r="G11629" s="326">
        <v>0.5</v>
      </c>
      <c r="H11629" s="62">
        <v>186000</v>
      </c>
      <c r="I11629" s="203">
        <f t="shared" ref="I11629:I11631" si="391">G11629*H11629</f>
        <v>93000</v>
      </c>
    </row>
    <row r="11630" spans="3:9" ht="15" customHeight="1">
      <c r="C11630" s="199">
        <v>3</v>
      </c>
      <c r="D11630" s="195" t="s">
        <v>119</v>
      </c>
      <c r="E11630" s="195"/>
      <c r="F11630" s="200" t="s">
        <v>10</v>
      </c>
      <c r="G11630" s="326">
        <v>0.05</v>
      </c>
      <c r="H11630" s="62">
        <v>196000</v>
      </c>
      <c r="I11630" s="203">
        <f t="shared" si="391"/>
        <v>9800</v>
      </c>
    </row>
    <row r="11631" spans="3:9" ht="15" customHeight="1">
      <c r="C11631" s="199">
        <v>4</v>
      </c>
      <c r="D11631" s="195" t="s">
        <v>31</v>
      </c>
      <c r="E11631" s="195"/>
      <c r="F11631" s="200" t="s">
        <v>10</v>
      </c>
      <c r="G11631" s="326">
        <v>1.7000000000000001E-2</v>
      </c>
      <c r="H11631" s="62">
        <v>206000</v>
      </c>
      <c r="I11631" s="203">
        <f t="shared" si="391"/>
        <v>3502.0000000000005</v>
      </c>
    </row>
    <row r="11632" spans="3:9" ht="15" customHeight="1">
      <c r="C11632" s="204" t="s">
        <v>708</v>
      </c>
      <c r="D11632" s="215"/>
      <c r="E11632" s="215"/>
      <c r="F11632" s="216"/>
      <c r="G11632" s="653"/>
      <c r="H11632" s="654"/>
      <c r="I11632" s="208">
        <f>SUM(I11628:I11631)</f>
        <v>107182</v>
      </c>
    </row>
    <row r="11633" spans="3:9" ht="15" customHeight="1">
      <c r="C11633" s="193" t="s">
        <v>72</v>
      </c>
      <c r="D11633" s="194" t="s">
        <v>73</v>
      </c>
      <c r="E11633" s="194"/>
      <c r="F11633" s="196"/>
      <c r="G11633" s="196"/>
      <c r="H11633" s="196"/>
      <c r="I11633" s="464"/>
    </row>
    <row r="11634" spans="3:9" ht="15" customHeight="1">
      <c r="C11634" s="199">
        <v>1</v>
      </c>
      <c r="D11634" s="195" t="s">
        <v>371</v>
      </c>
      <c r="E11634" s="195"/>
      <c r="F11634" s="200" t="s">
        <v>193</v>
      </c>
      <c r="G11634" s="674">
        <v>1</v>
      </c>
      <c r="H11634" s="202">
        <f>BAHAN!G203</f>
        <v>100000</v>
      </c>
      <c r="I11634" s="203">
        <f>G11634*H11634</f>
        <v>100000</v>
      </c>
    </row>
    <row r="11635" spans="3:9" ht="15" customHeight="1">
      <c r="C11635" s="204" t="s">
        <v>85</v>
      </c>
      <c r="D11635" s="215"/>
      <c r="E11635" s="215"/>
      <c r="F11635" s="216"/>
      <c r="G11635" s="216"/>
      <c r="H11635" s="466"/>
      <c r="I11635" s="208">
        <f>SUM(I11634)</f>
        <v>100000</v>
      </c>
    </row>
    <row r="11636" spans="3:9" ht="15" customHeight="1">
      <c r="C11636" s="193" t="s">
        <v>86</v>
      </c>
      <c r="D11636" s="194" t="s">
        <v>87</v>
      </c>
      <c r="E11636" s="194"/>
      <c r="F11636" s="196"/>
      <c r="G11636" s="196"/>
      <c r="H11636" s="196"/>
      <c r="I11636" s="464"/>
    </row>
    <row r="11637" spans="3:9" ht="15" customHeight="1">
      <c r="C11637" s="204" t="s">
        <v>88</v>
      </c>
      <c r="D11637" s="215"/>
      <c r="E11637" s="215"/>
      <c r="F11637" s="216"/>
      <c r="G11637" s="216"/>
      <c r="H11637" s="466"/>
      <c r="I11637" s="467">
        <v>0</v>
      </c>
    </row>
    <row r="11638" spans="3:9" ht="15" customHeight="1">
      <c r="C11638" s="220" t="s">
        <v>89</v>
      </c>
      <c r="D11638" s="221" t="s">
        <v>90</v>
      </c>
      <c r="E11638" s="682"/>
      <c r="F11638" s="222"/>
      <c r="G11638" s="222"/>
      <c r="H11638" s="776"/>
      <c r="I11638" s="777">
        <f>I11637+I11635+I11632</f>
        <v>207182</v>
      </c>
    </row>
    <row r="11639" spans="3:9" ht="15" customHeight="1">
      <c r="C11639" s="227" t="s">
        <v>91</v>
      </c>
      <c r="D11639" s="228" t="s">
        <v>977</v>
      </c>
      <c r="E11639" s="684"/>
      <c r="F11639" s="229"/>
      <c r="G11639" s="313"/>
      <c r="H11639" s="226">
        <f>$M$3</f>
        <v>0.1</v>
      </c>
      <c r="I11639" s="224">
        <f>I11638*H11639</f>
        <v>20718.2</v>
      </c>
    </row>
    <row r="11640" spans="3:9" ht="15" customHeight="1">
      <c r="C11640" s="316" t="s">
        <v>93</v>
      </c>
      <c r="D11640" s="317" t="s">
        <v>94</v>
      </c>
      <c r="E11640" s="323"/>
      <c r="F11640" s="244"/>
      <c r="G11640" s="244"/>
      <c r="H11640" s="399"/>
      <c r="I11640" s="303">
        <f>SUM(I11638:I11639)</f>
        <v>227900.2</v>
      </c>
    </row>
    <row r="11641" spans="3:9" ht="15" customHeight="1">
      <c r="C11641" s="1071"/>
      <c r="D11641" s="555"/>
      <c r="E11641" s="555"/>
      <c r="F11641" s="555"/>
      <c r="G11641" s="555"/>
      <c r="H11641" s="555"/>
      <c r="I11641" s="556"/>
    </row>
    <row r="11642" spans="3:9" ht="15" customHeight="1">
      <c r="C11642" s="184" t="s">
        <v>2674</v>
      </c>
      <c r="D11642" s="675" t="s">
        <v>372</v>
      </c>
      <c r="E11642" s="675"/>
      <c r="F11642" s="668"/>
      <c r="G11642" s="668"/>
      <c r="H11642" s="668"/>
      <c r="I11642" s="188">
        <f>ROUNDDOWN(I11657,-2)</f>
        <v>105700</v>
      </c>
    </row>
    <row r="11643" spans="3:9" ht="15" customHeight="1">
      <c r="C11643" s="189" t="s">
        <v>65</v>
      </c>
      <c r="D11643" s="190" t="s">
        <v>66</v>
      </c>
      <c r="E11643" s="190"/>
      <c r="F11643" s="190" t="s">
        <v>669</v>
      </c>
      <c r="G11643" s="190" t="s">
        <v>67</v>
      </c>
      <c r="H11643" s="190" t="s">
        <v>670</v>
      </c>
      <c r="I11643" s="482" t="s">
        <v>671</v>
      </c>
    </row>
    <row r="11644" spans="3:9" ht="15" customHeight="1">
      <c r="C11644" s="193" t="s">
        <v>69</v>
      </c>
      <c r="D11644" s="194" t="s">
        <v>672</v>
      </c>
      <c r="E11644" s="194"/>
      <c r="F11644" s="717"/>
      <c r="G11644" s="717"/>
      <c r="H11644" s="717"/>
      <c r="I11644" s="591"/>
    </row>
    <row r="11645" spans="3:9" ht="15" customHeight="1">
      <c r="C11645" s="199">
        <v>1</v>
      </c>
      <c r="D11645" s="195" t="s">
        <v>8</v>
      </c>
      <c r="E11645" s="195"/>
      <c r="F11645" s="200" t="s">
        <v>10</v>
      </c>
      <c r="G11645" s="326">
        <v>1.4999999999999999E-2</v>
      </c>
      <c r="H11645" s="62">
        <v>176000</v>
      </c>
      <c r="I11645" s="203">
        <f t="shared" ref="I11645:I11648" si="392">G11645*H11645</f>
        <v>2640</v>
      </c>
    </row>
    <row r="11646" spans="3:9" ht="15" customHeight="1">
      <c r="C11646" s="199">
        <v>2</v>
      </c>
      <c r="D11646" s="195" t="s">
        <v>159</v>
      </c>
      <c r="E11646" s="195"/>
      <c r="F11646" s="200" t="s">
        <v>10</v>
      </c>
      <c r="G11646" s="326">
        <v>0.15</v>
      </c>
      <c r="H11646" s="62">
        <v>186000</v>
      </c>
      <c r="I11646" s="203">
        <f t="shared" si="392"/>
        <v>27900</v>
      </c>
    </row>
    <row r="11647" spans="3:9" ht="15" customHeight="1">
      <c r="C11647" s="199">
        <v>3</v>
      </c>
      <c r="D11647" s="195" t="s">
        <v>119</v>
      </c>
      <c r="E11647" s="195"/>
      <c r="F11647" s="200" t="s">
        <v>10</v>
      </c>
      <c r="G11647" s="326">
        <v>1.4999999999999999E-2</v>
      </c>
      <c r="H11647" s="62">
        <v>196000</v>
      </c>
      <c r="I11647" s="203">
        <f t="shared" si="392"/>
        <v>2940</v>
      </c>
    </row>
    <row r="11648" spans="3:9" ht="15" customHeight="1">
      <c r="C11648" s="199">
        <v>4</v>
      </c>
      <c r="D11648" s="195" t="s">
        <v>31</v>
      </c>
      <c r="E11648" s="195"/>
      <c r="F11648" s="200" t="s">
        <v>10</v>
      </c>
      <c r="G11648" s="326">
        <v>5.0000000000000001E-3</v>
      </c>
      <c r="H11648" s="62">
        <v>206000</v>
      </c>
      <c r="I11648" s="203">
        <f t="shared" si="392"/>
        <v>1030</v>
      </c>
    </row>
    <row r="11649" spans="3:9" ht="15" customHeight="1">
      <c r="C11649" s="204" t="s">
        <v>708</v>
      </c>
      <c r="D11649" s="215"/>
      <c r="E11649" s="215"/>
      <c r="F11649" s="216"/>
      <c r="G11649" s="653"/>
      <c r="H11649" s="654"/>
      <c r="I11649" s="208">
        <f>SUM(I11645:I11648)</f>
        <v>34510</v>
      </c>
    </row>
    <row r="11650" spans="3:9" ht="15" customHeight="1">
      <c r="C11650" s="193" t="s">
        <v>72</v>
      </c>
      <c r="D11650" s="194" t="s">
        <v>73</v>
      </c>
      <c r="E11650" s="194"/>
      <c r="F11650" s="196"/>
      <c r="G11650" s="196"/>
      <c r="H11650" s="196"/>
      <c r="I11650" s="464"/>
    </row>
    <row r="11651" spans="3:9" ht="15" customHeight="1">
      <c r="C11651" s="199">
        <v>1</v>
      </c>
      <c r="D11651" s="195" t="s">
        <v>2675</v>
      </c>
      <c r="E11651" s="195"/>
      <c r="F11651" s="200" t="s">
        <v>193</v>
      </c>
      <c r="G11651" s="674">
        <v>1</v>
      </c>
      <c r="H11651" s="202">
        <f>BAHAN!H100</f>
        <v>61666.666666666664</v>
      </c>
      <c r="I11651" s="203">
        <f>G11651*H11651</f>
        <v>61666.666666666664</v>
      </c>
    </row>
    <row r="11652" spans="3:9" ht="15" customHeight="1">
      <c r="C11652" s="204" t="s">
        <v>85</v>
      </c>
      <c r="D11652" s="215"/>
      <c r="E11652" s="215"/>
      <c r="F11652" s="216"/>
      <c r="G11652" s="216"/>
      <c r="H11652" s="466"/>
      <c r="I11652" s="208">
        <f>SUM(I11651)</f>
        <v>61666.666666666664</v>
      </c>
    </row>
    <row r="11653" spans="3:9" ht="15" customHeight="1">
      <c r="C11653" s="193" t="s">
        <v>86</v>
      </c>
      <c r="D11653" s="194" t="s">
        <v>87</v>
      </c>
      <c r="E11653" s="194"/>
      <c r="F11653" s="196"/>
      <c r="G11653" s="196"/>
      <c r="H11653" s="196"/>
      <c r="I11653" s="464"/>
    </row>
    <row r="11654" spans="3:9" ht="15" customHeight="1">
      <c r="C11654" s="204" t="s">
        <v>88</v>
      </c>
      <c r="D11654" s="215"/>
      <c r="E11654" s="215"/>
      <c r="F11654" s="216"/>
      <c r="G11654" s="216"/>
      <c r="H11654" s="466"/>
      <c r="I11654" s="467">
        <v>0</v>
      </c>
    </row>
    <row r="11655" spans="3:9" ht="15" customHeight="1">
      <c r="C11655" s="220" t="s">
        <v>89</v>
      </c>
      <c r="D11655" s="221" t="s">
        <v>90</v>
      </c>
      <c r="E11655" s="682"/>
      <c r="F11655" s="222"/>
      <c r="G11655" s="222"/>
      <c r="H11655" s="776"/>
      <c r="I11655" s="777">
        <f>I11654+I11652+I11649</f>
        <v>96176.666666666657</v>
      </c>
    </row>
    <row r="11656" spans="3:9" ht="15" customHeight="1">
      <c r="C11656" s="227" t="s">
        <v>91</v>
      </c>
      <c r="D11656" s="228" t="s">
        <v>977</v>
      </c>
      <c r="E11656" s="684"/>
      <c r="F11656" s="229"/>
      <c r="G11656" s="313"/>
      <c r="H11656" s="226">
        <f>$M$3</f>
        <v>0.1</v>
      </c>
      <c r="I11656" s="224">
        <f>I11655*H11656</f>
        <v>9617.6666666666661</v>
      </c>
    </row>
    <row r="11657" spans="3:9" ht="15" customHeight="1">
      <c r="C11657" s="316" t="s">
        <v>93</v>
      </c>
      <c r="D11657" s="317" t="s">
        <v>94</v>
      </c>
      <c r="E11657" s="323"/>
      <c r="F11657" s="244"/>
      <c r="G11657" s="244"/>
      <c r="H11657" s="399"/>
      <c r="I11657" s="303">
        <f>SUM(I11655:I11656)</f>
        <v>105794.33333333333</v>
      </c>
    </row>
    <row r="11658" spans="3:9" ht="15" customHeight="1">
      <c r="C11658" s="1070"/>
      <c r="D11658" s="493"/>
      <c r="E11658" s="493"/>
      <c r="F11658" s="493"/>
      <c r="G11658" s="493"/>
      <c r="H11658" s="493"/>
      <c r="I11658" s="517"/>
    </row>
    <row r="11659" spans="3:9" ht="15" customHeight="1">
      <c r="C11659" s="1089" t="s">
        <v>2676</v>
      </c>
      <c r="D11659" s="1320" t="s">
        <v>2677</v>
      </c>
      <c r="E11659" s="1321"/>
      <c r="F11659" s="1321"/>
      <c r="G11659" s="1321"/>
      <c r="H11659" s="1322"/>
      <c r="I11659" s="188">
        <f>ROUNDDOWN(I11674,-2)</f>
        <v>242100</v>
      </c>
    </row>
    <row r="11660" spans="3:9" ht="15" customHeight="1">
      <c r="C11660" s="189" t="s">
        <v>65</v>
      </c>
      <c r="D11660" s="190" t="s">
        <v>66</v>
      </c>
      <c r="E11660" s="190"/>
      <c r="F11660" s="190" t="s">
        <v>669</v>
      </c>
      <c r="G11660" s="190" t="s">
        <v>67</v>
      </c>
      <c r="H11660" s="190" t="s">
        <v>670</v>
      </c>
      <c r="I11660" s="482" t="s">
        <v>671</v>
      </c>
    </row>
    <row r="11661" spans="3:9" ht="15" customHeight="1">
      <c r="C11661" s="193" t="s">
        <v>69</v>
      </c>
      <c r="D11661" s="194" t="s">
        <v>672</v>
      </c>
      <c r="E11661" s="194"/>
      <c r="F11661" s="717"/>
      <c r="G11661" s="717"/>
      <c r="H11661" s="717"/>
      <c r="I11661" s="591"/>
    </row>
    <row r="11662" spans="3:9" ht="15" customHeight="1">
      <c r="C11662" s="199">
        <v>1</v>
      </c>
      <c r="D11662" s="195" t="s">
        <v>8</v>
      </c>
      <c r="E11662" s="195"/>
      <c r="F11662" s="200" t="s">
        <v>10</v>
      </c>
      <c r="G11662" s="201">
        <v>0.2</v>
      </c>
      <c r="H11662" s="62">
        <v>176000</v>
      </c>
      <c r="I11662" s="203">
        <f>G11662*H11662</f>
        <v>35200</v>
      </c>
    </row>
    <row r="11663" spans="3:9" ht="15" customHeight="1">
      <c r="C11663" s="199">
        <v>2</v>
      </c>
      <c r="D11663" s="195" t="s">
        <v>159</v>
      </c>
      <c r="E11663" s="195"/>
      <c r="F11663" s="200" t="s">
        <v>10</v>
      </c>
      <c r="G11663" s="201">
        <v>0.4</v>
      </c>
      <c r="H11663" s="62">
        <v>186000</v>
      </c>
      <c r="I11663" s="203">
        <f t="shared" ref="I11663:I11665" si="393">G11663*H11663</f>
        <v>74400</v>
      </c>
    </row>
    <row r="11664" spans="3:9" ht="15" customHeight="1">
      <c r="C11664" s="199">
        <v>3</v>
      </c>
      <c r="D11664" s="195" t="s">
        <v>119</v>
      </c>
      <c r="E11664" s="195"/>
      <c r="F11664" s="200" t="s">
        <v>10</v>
      </c>
      <c r="G11664" s="201">
        <v>0.04</v>
      </c>
      <c r="H11664" s="62">
        <v>196000</v>
      </c>
      <c r="I11664" s="203">
        <f t="shared" si="393"/>
        <v>7840</v>
      </c>
    </row>
    <row r="11665" spans="3:9" ht="15" customHeight="1">
      <c r="C11665" s="199">
        <v>4</v>
      </c>
      <c r="D11665" s="195" t="s">
        <v>31</v>
      </c>
      <c r="E11665" s="195"/>
      <c r="F11665" s="200" t="s">
        <v>10</v>
      </c>
      <c r="G11665" s="201">
        <v>1.3299999999999999E-2</v>
      </c>
      <c r="H11665" s="62">
        <v>206000</v>
      </c>
      <c r="I11665" s="203">
        <f t="shared" si="393"/>
        <v>2739.7999999999997</v>
      </c>
    </row>
    <row r="11666" spans="3:9" ht="15" customHeight="1">
      <c r="C11666" s="204" t="s">
        <v>708</v>
      </c>
      <c r="D11666" s="215"/>
      <c r="E11666" s="215"/>
      <c r="F11666" s="216"/>
      <c r="G11666" s="653"/>
      <c r="H11666" s="654"/>
      <c r="I11666" s="208">
        <f>SUM(I11662:I11665)</f>
        <v>120179.8</v>
      </c>
    </row>
    <row r="11667" spans="3:9" ht="15" customHeight="1">
      <c r="C11667" s="193" t="s">
        <v>72</v>
      </c>
      <c r="D11667" s="194" t="s">
        <v>73</v>
      </c>
      <c r="E11667" s="194"/>
      <c r="F11667" s="196"/>
      <c r="G11667" s="196"/>
      <c r="H11667" s="196"/>
      <c r="I11667" s="464"/>
    </row>
    <row r="11668" spans="3:9" ht="15" customHeight="1">
      <c r="C11668" s="199">
        <v>1</v>
      </c>
      <c r="D11668" s="195" t="s">
        <v>2678</v>
      </c>
      <c r="E11668" s="195"/>
      <c r="F11668" s="200" t="s">
        <v>193</v>
      </c>
      <c r="G11668" s="674">
        <v>1</v>
      </c>
      <c r="H11668" s="202">
        <f>BAHAN!G103</f>
        <v>100000</v>
      </c>
      <c r="I11668" s="203">
        <f>G11668*H11668</f>
        <v>100000</v>
      </c>
    </row>
    <row r="11669" spans="3:9" ht="15" customHeight="1">
      <c r="C11669" s="204" t="s">
        <v>85</v>
      </c>
      <c r="D11669" s="215"/>
      <c r="E11669" s="215"/>
      <c r="F11669" s="216"/>
      <c r="G11669" s="216"/>
      <c r="H11669" s="466"/>
      <c r="I11669" s="208">
        <f>SUM(I11668)</f>
        <v>100000</v>
      </c>
    </row>
    <row r="11670" spans="3:9" ht="15" customHeight="1">
      <c r="C11670" s="193" t="s">
        <v>86</v>
      </c>
      <c r="D11670" s="194" t="s">
        <v>87</v>
      </c>
      <c r="E11670" s="194"/>
      <c r="F11670" s="196"/>
      <c r="G11670" s="196"/>
      <c r="H11670" s="196"/>
      <c r="I11670" s="464"/>
    </row>
    <row r="11671" spans="3:9" ht="15" customHeight="1">
      <c r="C11671" s="204" t="s">
        <v>88</v>
      </c>
      <c r="D11671" s="215"/>
      <c r="E11671" s="215"/>
      <c r="F11671" s="216"/>
      <c r="G11671" s="216"/>
      <c r="H11671" s="466"/>
      <c r="I11671" s="467">
        <v>0</v>
      </c>
    </row>
    <row r="11672" spans="3:9" ht="15" customHeight="1">
      <c r="C11672" s="220" t="s">
        <v>89</v>
      </c>
      <c r="D11672" s="221" t="s">
        <v>90</v>
      </c>
      <c r="E11672" s="682"/>
      <c r="F11672" s="222"/>
      <c r="G11672" s="222"/>
      <c r="H11672" s="776"/>
      <c r="I11672" s="777">
        <f>I11671+I11669+I11666</f>
        <v>220179.8</v>
      </c>
    </row>
    <row r="11673" spans="3:9" ht="15" customHeight="1">
      <c r="C11673" s="227" t="s">
        <v>91</v>
      </c>
      <c r="D11673" s="228" t="s">
        <v>977</v>
      </c>
      <c r="E11673" s="684"/>
      <c r="F11673" s="229"/>
      <c r="G11673" s="313"/>
      <c r="H11673" s="226">
        <f>$M$3</f>
        <v>0.1</v>
      </c>
      <c r="I11673" s="224">
        <f>I11672*H11673</f>
        <v>22017.98</v>
      </c>
    </row>
    <row r="11674" spans="3:9" ht="15" customHeight="1">
      <c r="C11674" s="316" t="s">
        <v>93</v>
      </c>
      <c r="D11674" s="317" t="s">
        <v>94</v>
      </c>
      <c r="E11674" s="323"/>
      <c r="F11674" s="244"/>
      <c r="G11674" s="244"/>
      <c r="H11674" s="399"/>
      <c r="I11674" s="303">
        <f>SUM(I11672:I11673)</f>
        <v>242197.78</v>
      </c>
    </row>
    <row r="11675" spans="3:9" ht="15" customHeight="1">
      <c r="C11675" s="1070"/>
      <c r="D11675" s="493"/>
      <c r="E11675" s="493"/>
      <c r="F11675" s="493"/>
      <c r="G11675" s="493"/>
      <c r="H11675" s="493"/>
      <c r="I11675" s="517"/>
    </row>
    <row r="11676" spans="3:9" ht="15" customHeight="1">
      <c r="C11676" s="1089" t="s">
        <v>2679</v>
      </c>
      <c r="D11676" s="1320" t="s">
        <v>2680</v>
      </c>
      <c r="E11676" s="1321"/>
      <c r="F11676" s="1321"/>
      <c r="G11676" s="1321"/>
      <c r="H11676" s="1322"/>
      <c r="I11676" s="188">
        <f>ROUNDDOWN(I11691,-2)</f>
        <v>644700</v>
      </c>
    </row>
    <row r="11677" spans="3:9" ht="15" customHeight="1">
      <c r="C11677" s="189" t="s">
        <v>65</v>
      </c>
      <c r="D11677" s="190" t="s">
        <v>66</v>
      </c>
      <c r="E11677" s="190"/>
      <c r="F11677" s="190" t="s">
        <v>669</v>
      </c>
      <c r="G11677" s="190" t="s">
        <v>67</v>
      </c>
      <c r="H11677" s="190" t="s">
        <v>670</v>
      </c>
      <c r="I11677" s="482" t="s">
        <v>671</v>
      </c>
    </row>
    <row r="11678" spans="3:9" ht="15" customHeight="1">
      <c r="C11678" s="193" t="s">
        <v>69</v>
      </c>
      <c r="D11678" s="194" t="s">
        <v>672</v>
      </c>
      <c r="E11678" s="194"/>
      <c r="F11678" s="717"/>
      <c r="G11678" s="717"/>
      <c r="H11678" s="717"/>
      <c r="I11678" s="591"/>
    </row>
    <row r="11679" spans="3:9" ht="15" customHeight="1">
      <c r="C11679" s="199">
        <v>1</v>
      </c>
      <c r="D11679" s="195" t="s">
        <v>8</v>
      </c>
      <c r="E11679" s="195"/>
      <c r="F11679" s="200" t="s">
        <v>10</v>
      </c>
      <c r="G11679" s="201">
        <v>0.05</v>
      </c>
      <c r="H11679" s="62">
        <v>176000</v>
      </c>
      <c r="I11679" s="203">
        <f>G11679*H11679</f>
        <v>8800</v>
      </c>
    </row>
    <row r="11680" spans="3:9" ht="15" customHeight="1">
      <c r="C11680" s="199">
        <v>2</v>
      </c>
      <c r="D11680" s="195" t="s">
        <v>159</v>
      </c>
      <c r="E11680" s="195"/>
      <c r="F11680" s="200" t="s">
        <v>10</v>
      </c>
      <c r="G11680" s="201">
        <v>0.5</v>
      </c>
      <c r="H11680" s="62">
        <v>186000</v>
      </c>
      <c r="I11680" s="203">
        <f>G11680*H11680</f>
        <v>93000</v>
      </c>
    </row>
    <row r="11681" spans="3:9" ht="15" customHeight="1">
      <c r="C11681" s="199">
        <v>3</v>
      </c>
      <c r="D11681" s="195" t="s">
        <v>119</v>
      </c>
      <c r="E11681" s="195"/>
      <c r="F11681" s="200" t="s">
        <v>10</v>
      </c>
      <c r="G11681" s="201">
        <v>0.05</v>
      </c>
      <c r="H11681" s="62">
        <v>196000</v>
      </c>
      <c r="I11681" s="203">
        <f>G11681*H11681</f>
        <v>9800</v>
      </c>
    </row>
    <row r="11682" spans="3:9" ht="15" customHeight="1">
      <c r="C11682" s="199">
        <v>4</v>
      </c>
      <c r="D11682" s="195" t="s">
        <v>31</v>
      </c>
      <c r="E11682" s="195"/>
      <c r="F11682" s="200" t="s">
        <v>10</v>
      </c>
      <c r="G11682" s="201">
        <v>1.7000000000000001E-2</v>
      </c>
      <c r="H11682" s="62">
        <v>206000</v>
      </c>
      <c r="I11682" s="203">
        <f>G11682*H11682</f>
        <v>3502.0000000000005</v>
      </c>
    </row>
    <row r="11683" spans="3:9" ht="15" customHeight="1">
      <c r="C11683" s="204" t="s">
        <v>708</v>
      </c>
      <c r="D11683" s="215"/>
      <c r="E11683" s="215"/>
      <c r="F11683" s="216"/>
      <c r="G11683" s="653"/>
      <c r="H11683" s="654"/>
      <c r="I11683" s="208">
        <f>SUM(I11679:I11682)</f>
        <v>115102</v>
      </c>
    </row>
    <row r="11684" spans="3:9" ht="15" customHeight="1">
      <c r="C11684" s="193" t="s">
        <v>72</v>
      </c>
      <c r="D11684" s="194" t="s">
        <v>73</v>
      </c>
      <c r="E11684" s="194"/>
      <c r="F11684" s="196"/>
      <c r="G11684" s="196"/>
      <c r="H11684" s="196"/>
      <c r="I11684" s="464"/>
    </row>
    <row r="11685" spans="3:9" ht="15" customHeight="1">
      <c r="C11685" s="199">
        <v>1</v>
      </c>
      <c r="D11685" s="195" t="s">
        <v>381</v>
      </c>
      <c r="E11685" s="195"/>
      <c r="F11685" s="200" t="s">
        <v>193</v>
      </c>
      <c r="G11685" s="674">
        <v>1</v>
      </c>
      <c r="H11685" s="202">
        <f>BAHAN!G94</f>
        <v>471000</v>
      </c>
      <c r="I11685" s="203">
        <f>G11685*H11685</f>
        <v>471000</v>
      </c>
    </row>
    <row r="11686" spans="3:9" ht="15" customHeight="1">
      <c r="C11686" s="204" t="s">
        <v>85</v>
      </c>
      <c r="D11686" s="215"/>
      <c r="E11686" s="215"/>
      <c r="F11686" s="216"/>
      <c r="G11686" s="216"/>
      <c r="H11686" s="466"/>
      <c r="I11686" s="208">
        <f>SUM(I11685)</f>
        <v>471000</v>
      </c>
    </row>
    <row r="11687" spans="3:9" ht="15" customHeight="1">
      <c r="C11687" s="193" t="s">
        <v>86</v>
      </c>
      <c r="D11687" s="194" t="s">
        <v>87</v>
      </c>
      <c r="E11687" s="194"/>
      <c r="F11687" s="196"/>
      <c r="G11687" s="196"/>
      <c r="H11687" s="196"/>
      <c r="I11687" s="464"/>
    </row>
    <row r="11688" spans="3:9" ht="15" customHeight="1">
      <c r="C11688" s="204" t="s">
        <v>88</v>
      </c>
      <c r="D11688" s="215"/>
      <c r="E11688" s="215"/>
      <c r="F11688" s="216"/>
      <c r="G11688" s="216"/>
      <c r="H11688" s="466"/>
      <c r="I11688" s="467">
        <v>0</v>
      </c>
    </row>
    <row r="11689" spans="3:9" ht="15" customHeight="1">
      <c r="C11689" s="220" t="s">
        <v>89</v>
      </c>
      <c r="D11689" s="221" t="s">
        <v>90</v>
      </c>
      <c r="E11689" s="682"/>
      <c r="F11689" s="222"/>
      <c r="G11689" s="222"/>
      <c r="H11689" s="776"/>
      <c r="I11689" s="777">
        <f>I11688+I11686+I11683</f>
        <v>586102</v>
      </c>
    </row>
    <row r="11690" spans="3:9" ht="15" customHeight="1">
      <c r="C11690" s="227" t="s">
        <v>91</v>
      </c>
      <c r="D11690" s="228" t="s">
        <v>977</v>
      </c>
      <c r="E11690" s="684"/>
      <c r="F11690" s="229"/>
      <c r="G11690" s="313"/>
      <c r="H11690" s="226">
        <f>$M$3</f>
        <v>0.1</v>
      </c>
      <c r="I11690" s="224">
        <f>I11689*H11690</f>
        <v>58610.200000000004</v>
      </c>
    </row>
    <row r="11691" spans="3:9" ht="15" customHeight="1">
      <c r="C11691" s="316" t="s">
        <v>93</v>
      </c>
      <c r="D11691" s="317" t="s">
        <v>94</v>
      </c>
      <c r="E11691" s="323"/>
      <c r="F11691" s="244"/>
      <c r="G11691" s="244"/>
      <c r="H11691" s="399"/>
      <c r="I11691" s="303">
        <f>SUM(I11689:I11690)</f>
        <v>644712.19999999995</v>
      </c>
    </row>
    <row r="11692" spans="3:9" ht="15" customHeight="1">
      <c r="C11692" s="1070"/>
      <c r="D11692" s="493"/>
      <c r="E11692" s="493"/>
      <c r="F11692" s="493"/>
      <c r="G11692" s="493"/>
      <c r="H11692" s="493"/>
      <c r="I11692" s="517"/>
    </row>
    <row r="11693" spans="3:9" ht="15" customHeight="1">
      <c r="C11693" s="1089" t="s">
        <v>2681</v>
      </c>
      <c r="D11693" s="1320" t="s">
        <v>2682</v>
      </c>
      <c r="E11693" s="1321"/>
      <c r="F11693" s="1321"/>
      <c r="G11693" s="1321"/>
      <c r="H11693" s="1322"/>
      <c r="I11693" s="188">
        <f>ROUNDDOWN(I11708,-2)</f>
        <v>630700</v>
      </c>
    </row>
    <row r="11694" spans="3:9" ht="15" customHeight="1">
      <c r="C11694" s="189" t="s">
        <v>65</v>
      </c>
      <c r="D11694" s="190" t="s">
        <v>66</v>
      </c>
      <c r="E11694" s="190"/>
      <c r="F11694" s="190" t="s">
        <v>669</v>
      </c>
      <c r="G11694" s="190" t="s">
        <v>67</v>
      </c>
      <c r="H11694" s="190" t="s">
        <v>670</v>
      </c>
      <c r="I11694" s="482" t="s">
        <v>671</v>
      </c>
    </row>
    <row r="11695" spans="3:9" ht="15" customHeight="1">
      <c r="C11695" s="193" t="s">
        <v>69</v>
      </c>
      <c r="D11695" s="194" t="s">
        <v>672</v>
      </c>
      <c r="E11695" s="194"/>
      <c r="F11695" s="717"/>
      <c r="G11695" s="717"/>
      <c r="H11695" s="717"/>
      <c r="I11695" s="591"/>
    </row>
    <row r="11696" spans="3:9" ht="15" customHeight="1">
      <c r="C11696" s="199">
        <v>1</v>
      </c>
      <c r="D11696" s="195" t="s">
        <v>8</v>
      </c>
      <c r="E11696" s="195"/>
      <c r="F11696" s="200" t="s">
        <v>10</v>
      </c>
      <c r="G11696" s="201">
        <v>0.05</v>
      </c>
      <c r="H11696" s="62">
        <v>176000</v>
      </c>
      <c r="I11696" s="203">
        <f>G11696*H11696</f>
        <v>8800</v>
      </c>
    </row>
    <row r="11697" spans="3:9" ht="15" customHeight="1">
      <c r="C11697" s="199">
        <v>2</v>
      </c>
      <c r="D11697" s="195" t="s">
        <v>159</v>
      </c>
      <c r="E11697" s="195"/>
      <c r="F11697" s="200" t="s">
        <v>10</v>
      </c>
      <c r="G11697" s="201">
        <v>0.5</v>
      </c>
      <c r="H11697" s="62">
        <v>186000</v>
      </c>
      <c r="I11697" s="203">
        <f>G11697*H11697</f>
        <v>93000</v>
      </c>
    </row>
    <row r="11698" spans="3:9" ht="15" customHeight="1">
      <c r="C11698" s="199">
        <v>3</v>
      </c>
      <c r="D11698" s="195" t="s">
        <v>119</v>
      </c>
      <c r="E11698" s="195"/>
      <c r="F11698" s="200" t="s">
        <v>10</v>
      </c>
      <c r="G11698" s="201">
        <v>0.05</v>
      </c>
      <c r="H11698" s="62">
        <v>196000</v>
      </c>
      <c r="I11698" s="203">
        <f>G11698*H11698</f>
        <v>9800</v>
      </c>
    </row>
    <row r="11699" spans="3:9" ht="15" customHeight="1">
      <c r="C11699" s="199">
        <v>4</v>
      </c>
      <c r="D11699" s="195" t="s">
        <v>31</v>
      </c>
      <c r="E11699" s="195"/>
      <c r="F11699" s="200" t="s">
        <v>10</v>
      </c>
      <c r="G11699" s="201">
        <v>1.7000000000000001E-2</v>
      </c>
      <c r="H11699" s="62">
        <v>206000</v>
      </c>
      <c r="I11699" s="203">
        <f>G11699*H11699</f>
        <v>3502.0000000000005</v>
      </c>
    </row>
    <row r="11700" spans="3:9" ht="15" customHeight="1">
      <c r="C11700" s="204" t="s">
        <v>708</v>
      </c>
      <c r="D11700" s="215"/>
      <c r="E11700" s="215"/>
      <c r="F11700" s="216"/>
      <c r="G11700" s="653"/>
      <c r="H11700" s="654"/>
      <c r="I11700" s="208">
        <f>SUM(I11696:I11699)</f>
        <v>115102</v>
      </c>
    </row>
    <row r="11701" spans="3:9" ht="15" customHeight="1">
      <c r="C11701" s="193" t="s">
        <v>72</v>
      </c>
      <c r="D11701" s="194" t="s">
        <v>73</v>
      </c>
      <c r="E11701" s="194"/>
      <c r="F11701" s="196"/>
      <c r="G11701" s="196"/>
      <c r="H11701" s="196"/>
      <c r="I11701" s="464"/>
    </row>
    <row r="11702" spans="3:9" ht="15" customHeight="1">
      <c r="C11702" s="199">
        <v>1</v>
      </c>
      <c r="D11702" s="195" t="s">
        <v>384</v>
      </c>
      <c r="E11702" s="195"/>
      <c r="F11702" s="200" t="s">
        <v>193</v>
      </c>
      <c r="G11702" s="674">
        <v>1</v>
      </c>
      <c r="H11702" s="202">
        <f>BAHAN!G95</f>
        <v>458300</v>
      </c>
      <c r="I11702" s="203">
        <f>G11702*H11702</f>
        <v>458300</v>
      </c>
    </row>
    <row r="11703" spans="3:9" ht="15" customHeight="1">
      <c r="C11703" s="204" t="s">
        <v>85</v>
      </c>
      <c r="D11703" s="215"/>
      <c r="E11703" s="215"/>
      <c r="F11703" s="216"/>
      <c r="G11703" s="216"/>
      <c r="H11703" s="466"/>
      <c r="I11703" s="208">
        <f>SUM(I11702)</f>
        <v>458300</v>
      </c>
    </row>
    <row r="11704" spans="3:9" ht="15" customHeight="1">
      <c r="C11704" s="193" t="s">
        <v>86</v>
      </c>
      <c r="D11704" s="194" t="s">
        <v>87</v>
      </c>
      <c r="E11704" s="194"/>
      <c r="F11704" s="196"/>
      <c r="G11704" s="196"/>
      <c r="H11704" s="196"/>
      <c r="I11704" s="464"/>
    </row>
    <row r="11705" spans="3:9" ht="15" customHeight="1">
      <c r="C11705" s="204" t="s">
        <v>88</v>
      </c>
      <c r="D11705" s="215"/>
      <c r="E11705" s="215"/>
      <c r="F11705" s="216"/>
      <c r="G11705" s="216"/>
      <c r="H11705" s="466"/>
      <c r="I11705" s="467">
        <v>0</v>
      </c>
    </row>
    <row r="11706" spans="3:9" ht="15" customHeight="1">
      <c r="C11706" s="220" t="s">
        <v>89</v>
      </c>
      <c r="D11706" s="221" t="s">
        <v>90</v>
      </c>
      <c r="E11706" s="682"/>
      <c r="F11706" s="222"/>
      <c r="G11706" s="222"/>
      <c r="H11706" s="776"/>
      <c r="I11706" s="777">
        <f>I11705+I11703+I11700</f>
        <v>573402</v>
      </c>
    </row>
    <row r="11707" spans="3:9" ht="15" customHeight="1">
      <c r="C11707" s="227" t="s">
        <v>91</v>
      </c>
      <c r="D11707" s="228" t="s">
        <v>977</v>
      </c>
      <c r="E11707" s="684"/>
      <c r="F11707" s="229"/>
      <c r="G11707" s="313"/>
      <c r="H11707" s="226">
        <f>$M$3</f>
        <v>0.1</v>
      </c>
      <c r="I11707" s="224">
        <f>I11706*H11707</f>
        <v>57340.200000000004</v>
      </c>
    </row>
    <row r="11708" spans="3:9" ht="15" customHeight="1">
      <c r="C11708" s="316" t="s">
        <v>93</v>
      </c>
      <c r="D11708" s="317" t="s">
        <v>94</v>
      </c>
      <c r="E11708" s="323"/>
      <c r="F11708" s="244"/>
      <c r="G11708" s="244"/>
      <c r="H11708" s="399"/>
      <c r="I11708" s="303">
        <f>SUM(I11706:I11707)</f>
        <v>630742.19999999995</v>
      </c>
    </row>
    <row r="11709" spans="3:9" ht="15" customHeight="1">
      <c r="C11709" s="1070"/>
      <c r="D11709" s="493"/>
      <c r="E11709" s="493"/>
      <c r="F11709" s="493"/>
      <c r="G11709" s="493"/>
      <c r="H11709" s="493"/>
      <c r="I11709" s="517"/>
    </row>
    <row r="11710" spans="3:9" ht="15" customHeight="1">
      <c r="C11710" s="1089" t="s">
        <v>2683</v>
      </c>
      <c r="D11710" s="675" t="s">
        <v>2684</v>
      </c>
      <c r="E11710" s="675"/>
      <c r="F11710" s="668"/>
      <c r="G11710" s="668"/>
      <c r="H11710" s="668"/>
      <c r="I11710" s="188">
        <f>ROUNDDOWN(I11725,-2)</f>
        <v>129700</v>
      </c>
    </row>
    <row r="11711" spans="3:9" ht="15" customHeight="1">
      <c r="C11711" s="1083" t="s">
        <v>65</v>
      </c>
      <c r="D11711" s="395" t="s">
        <v>66</v>
      </c>
      <c r="E11711" s="395"/>
      <c r="F11711" s="190" t="s">
        <v>669</v>
      </c>
      <c r="G11711" s="190" t="s">
        <v>67</v>
      </c>
      <c r="H11711" s="190" t="s">
        <v>670</v>
      </c>
      <c r="I11711" s="482" t="s">
        <v>671</v>
      </c>
    </row>
    <row r="11712" spans="3:9" ht="15" customHeight="1">
      <c r="C11712" s="193" t="s">
        <v>69</v>
      </c>
      <c r="D11712" s="194" t="s">
        <v>672</v>
      </c>
      <c r="E11712" s="194"/>
      <c r="F11712" s="717"/>
      <c r="G11712" s="717"/>
      <c r="H11712" s="717"/>
      <c r="I11712" s="591"/>
    </row>
    <row r="11713" spans="3:9" ht="15" customHeight="1">
      <c r="C11713" s="199">
        <v>1</v>
      </c>
      <c r="D11713" s="195" t="s">
        <v>8</v>
      </c>
      <c r="E11713" s="195"/>
      <c r="F11713" s="200" t="s">
        <v>10</v>
      </c>
      <c r="G11713" s="201">
        <v>0.01</v>
      </c>
      <c r="H11713" s="62">
        <v>176000</v>
      </c>
      <c r="I11713" s="203">
        <f>G11713*H11713</f>
        <v>1760</v>
      </c>
    </row>
    <row r="11714" spans="3:9" ht="15" customHeight="1">
      <c r="C11714" s="199">
        <v>2</v>
      </c>
      <c r="D11714" s="195" t="s">
        <v>159</v>
      </c>
      <c r="E11714" s="195"/>
      <c r="F11714" s="200" t="s">
        <v>10</v>
      </c>
      <c r="G11714" s="201">
        <v>0.1</v>
      </c>
      <c r="H11714" s="62">
        <v>186000</v>
      </c>
      <c r="I11714" s="203">
        <f>G11714*H11714</f>
        <v>18600</v>
      </c>
    </row>
    <row r="11715" spans="3:9" ht="15" customHeight="1">
      <c r="C11715" s="199">
        <v>3</v>
      </c>
      <c r="D11715" s="195" t="s">
        <v>119</v>
      </c>
      <c r="E11715" s="195"/>
      <c r="F11715" s="200" t="s">
        <v>10</v>
      </c>
      <c r="G11715" s="201">
        <v>0.01</v>
      </c>
      <c r="H11715" s="62">
        <v>196000</v>
      </c>
      <c r="I11715" s="203">
        <f>G11715*H11715</f>
        <v>1960</v>
      </c>
    </row>
    <row r="11716" spans="3:9" ht="15" customHeight="1">
      <c r="C11716" s="199">
        <v>4</v>
      </c>
      <c r="D11716" s="195" t="s">
        <v>31</v>
      </c>
      <c r="E11716" s="195"/>
      <c r="F11716" s="200" t="s">
        <v>10</v>
      </c>
      <c r="G11716" s="201">
        <v>3.0000000000000001E-3</v>
      </c>
      <c r="H11716" s="62">
        <v>206000</v>
      </c>
      <c r="I11716" s="203">
        <f>G11716*H11716</f>
        <v>618</v>
      </c>
    </row>
    <row r="11717" spans="3:9" ht="15" customHeight="1">
      <c r="C11717" s="204" t="s">
        <v>708</v>
      </c>
      <c r="D11717" s="215"/>
      <c r="E11717" s="215"/>
      <c r="F11717" s="216"/>
      <c r="G11717" s="653"/>
      <c r="H11717" s="654"/>
      <c r="I11717" s="208">
        <f>SUM(I11713:I11716)</f>
        <v>22938</v>
      </c>
    </row>
    <row r="11718" spans="3:9" ht="15" customHeight="1">
      <c r="C11718" s="193" t="s">
        <v>72</v>
      </c>
      <c r="D11718" s="194" t="s">
        <v>73</v>
      </c>
      <c r="E11718" s="194"/>
      <c r="F11718" s="196"/>
      <c r="G11718" s="196"/>
      <c r="H11718" s="196"/>
      <c r="I11718" s="464"/>
    </row>
    <row r="11719" spans="3:9" ht="15" customHeight="1">
      <c r="C11719" s="199">
        <v>1</v>
      </c>
      <c r="D11719" s="195" t="s">
        <v>385</v>
      </c>
      <c r="E11719" s="195"/>
      <c r="F11719" s="200" t="s">
        <v>193</v>
      </c>
      <c r="G11719" s="674">
        <v>1</v>
      </c>
      <c r="H11719" s="202">
        <f>BAHAN!G96</f>
        <v>95000</v>
      </c>
      <c r="I11719" s="203">
        <f>G11719*H11719</f>
        <v>95000</v>
      </c>
    </row>
    <row r="11720" spans="3:9" ht="15" customHeight="1">
      <c r="C11720" s="204" t="s">
        <v>85</v>
      </c>
      <c r="D11720" s="215"/>
      <c r="E11720" s="215"/>
      <c r="F11720" s="216"/>
      <c r="G11720" s="216"/>
      <c r="H11720" s="466"/>
      <c r="I11720" s="208">
        <f>SUM(I11719)</f>
        <v>95000</v>
      </c>
    </row>
    <row r="11721" spans="3:9" ht="15" customHeight="1">
      <c r="C11721" s="193" t="s">
        <v>86</v>
      </c>
      <c r="D11721" s="194" t="s">
        <v>87</v>
      </c>
      <c r="E11721" s="194"/>
      <c r="F11721" s="196"/>
      <c r="G11721" s="196"/>
      <c r="H11721" s="196"/>
      <c r="I11721" s="464"/>
    </row>
    <row r="11722" spans="3:9" ht="15" customHeight="1">
      <c r="C11722" s="204" t="s">
        <v>88</v>
      </c>
      <c r="D11722" s="215"/>
      <c r="E11722" s="215"/>
      <c r="F11722" s="216"/>
      <c r="G11722" s="216"/>
      <c r="H11722" s="466"/>
      <c r="I11722" s="467">
        <v>0</v>
      </c>
    </row>
    <row r="11723" spans="3:9" ht="15" customHeight="1">
      <c r="C11723" s="220" t="s">
        <v>89</v>
      </c>
      <c r="D11723" s="221" t="s">
        <v>90</v>
      </c>
      <c r="E11723" s="682"/>
      <c r="F11723" s="222"/>
      <c r="G11723" s="222"/>
      <c r="H11723" s="776"/>
      <c r="I11723" s="777">
        <f>I11722+I11720+I11717</f>
        <v>117938</v>
      </c>
    </row>
    <row r="11724" spans="3:9" ht="15" customHeight="1">
      <c r="C11724" s="227" t="s">
        <v>91</v>
      </c>
      <c r="D11724" s="228" t="s">
        <v>977</v>
      </c>
      <c r="E11724" s="684"/>
      <c r="F11724" s="229"/>
      <c r="G11724" s="313"/>
      <c r="H11724" s="226">
        <f>$M$3</f>
        <v>0.1</v>
      </c>
      <c r="I11724" s="224">
        <f>I11723*H11724</f>
        <v>11793.800000000001</v>
      </c>
    </row>
    <row r="11725" spans="3:9" ht="15" customHeight="1">
      <c r="C11725" s="316" t="s">
        <v>93</v>
      </c>
      <c r="D11725" s="317" t="s">
        <v>94</v>
      </c>
      <c r="E11725" s="323"/>
      <c r="F11725" s="244"/>
      <c r="G11725" s="244"/>
      <c r="H11725" s="399"/>
      <c r="I11725" s="303">
        <f>SUM(I11723:I11724)</f>
        <v>129731.8</v>
      </c>
    </row>
    <row r="11726" spans="3:9" ht="15" customHeight="1">
      <c r="C11726" s="1070"/>
      <c r="D11726" s="493"/>
      <c r="E11726" s="493"/>
      <c r="F11726" s="493"/>
      <c r="G11726" s="493"/>
      <c r="H11726" s="493"/>
      <c r="I11726" s="517"/>
    </row>
    <row r="11727" spans="3:9" ht="15" customHeight="1">
      <c r="C11727" s="1089" t="s">
        <v>2685</v>
      </c>
      <c r="D11727" s="670" t="s">
        <v>2686</v>
      </c>
      <c r="E11727" s="675"/>
      <c r="F11727" s="668"/>
      <c r="G11727" s="668"/>
      <c r="H11727" s="669"/>
      <c r="I11727" s="188">
        <f>ROUNDDOWN(I11742,-2)</f>
        <v>413600</v>
      </c>
    </row>
    <row r="11728" spans="3:9" ht="15" customHeight="1">
      <c r="C11728" s="189" t="s">
        <v>65</v>
      </c>
      <c r="D11728" s="190" t="s">
        <v>66</v>
      </c>
      <c r="E11728" s="190"/>
      <c r="F11728" s="190" t="s">
        <v>669</v>
      </c>
      <c r="G11728" s="190" t="s">
        <v>67</v>
      </c>
      <c r="H11728" s="190" t="s">
        <v>670</v>
      </c>
      <c r="I11728" s="482" t="s">
        <v>671</v>
      </c>
    </row>
    <row r="11729" spans="3:9" ht="15" customHeight="1">
      <c r="C11729" s="193" t="s">
        <v>69</v>
      </c>
      <c r="D11729" s="194" t="s">
        <v>672</v>
      </c>
      <c r="E11729" s="194"/>
      <c r="F11729" s="717"/>
      <c r="G11729" s="717"/>
      <c r="H11729" s="717"/>
      <c r="I11729" s="591"/>
    </row>
    <row r="11730" spans="3:9" ht="15" customHeight="1">
      <c r="C11730" s="199">
        <v>1</v>
      </c>
      <c r="D11730" s="195" t="s">
        <v>8</v>
      </c>
      <c r="E11730" s="195"/>
      <c r="F11730" s="200" t="s">
        <v>10</v>
      </c>
      <c r="G11730" s="201">
        <v>0.06</v>
      </c>
      <c r="H11730" s="62">
        <v>176000</v>
      </c>
      <c r="I11730" s="203">
        <f>G11730*H11730</f>
        <v>10560</v>
      </c>
    </row>
    <row r="11731" spans="3:9" ht="15" customHeight="1">
      <c r="C11731" s="199">
        <v>2</v>
      </c>
      <c r="D11731" s="195" t="s">
        <v>159</v>
      </c>
      <c r="E11731" s="195"/>
      <c r="F11731" s="200" t="s">
        <v>10</v>
      </c>
      <c r="G11731" s="201">
        <v>0.6</v>
      </c>
      <c r="H11731" s="62">
        <v>186000</v>
      </c>
      <c r="I11731" s="203">
        <f>G11731*H11731</f>
        <v>111600</v>
      </c>
    </row>
    <row r="11732" spans="3:9" ht="15" customHeight="1">
      <c r="C11732" s="199">
        <v>3</v>
      </c>
      <c r="D11732" s="195" t="s">
        <v>119</v>
      </c>
      <c r="E11732" s="195"/>
      <c r="F11732" s="200" t="s">
        <v>10</v>
      </c>
      <c r="G11732" s="201">
        <v>0.06</v>
      </c>
      <c r="H11732" s="62">
        <v>196000</v>
      </c>
      <c r="I11732" s="203">
        <f>G11732*H11732</f>
        <v>11760</v>
      </c>
    </row>
    <row r="11733" spans="3:9" ht="15" customHeight="1">
      <c r="C11733" s="199">
        <v>4</v>
      </c>
      <c r="D11733" s="195" t="s">
        <v>31</v>
      </c>
      <c r="E11733" s="195"/>
      <c r="F11733" s="200" t="s">
        <v>10</v>
      </c>
      <c r="G11733" s="201">
        <v>0.02</v>
      </c>
      <c r="H11733" s="62">
        <v>206000</v>
      </c>
      <c r="I11733" s="203">
        <f>G11733*H11733</f>
        <v>4120</v>
      </c>
    </row>
    <row r="11734" spans="3:9" ht="15" customHeight="1">
      <c r="C11734" s="204" t="s">
        <v>708</v>
      </c>
      <c r="D11734" s="215"/>
      <c r="E11734" s="215"/>
      <c r="F11734" s="216"/>
      <c r="G11734" s="653"/>
      <c r="H11734" s="62"/>
      <c r="I11734" s="208">
        <f>SUM(I11730:I11733)</f>
        <v>138040</v>
      </c>
    </row>
    <row r="11735" spans="3:9" ht="15" customHeight="1">
      <c r="C11735" s="193" t="s">
        <v>72</v>
      </c>
      <c r="D11735" s="194" t="s">
        <v>73</v>
      </c>
      <c r="E11735" s="194"/>
      <c r="F11735" s="196"/>
      <c r="G11735" s="196"/>
      <c r="H11735" s="196"/>
      <c r="I11735" s="464"/>
    </row>
    <row r="11736" spans="3:9" ht="15" customHeight="1">
      <c r="C11736" s="199">
        <v>1</v>
      </c>
      <c r="D11736" s="195" t="s">
        <v>2687</v>
      </c>
      <c r="E11736" s="195"/>
      <c r="F11736" s="200" t="s">
        <v>193</v>
      </c>
      <c r="G11736" s="674">
        <v>1</v>
      </c>
      <c r="H11736" s="202">
        <f>BAHAN!G428</f>
        <v>238000</v>
      </c>
      <c r="I11736" s="203">
        <f>G11736*H11736</f>
        <v>238000</v>
      </c>
    </row>
    <row r="11737" spans="3:9" ht="15" customHeight="1">
      <c r="C11737" s="204" t="s">
        <v>85</v>
      </c>
      <c r="D11737" s="215"/>
      <c r="E11737" s="215"/>
      <c r="F11737" s="216"/>
      <c r="G11737" s="216"/>
      <c r="H11737" s="466"/>
      <c r="I11737" s="208">
        <f>SUM(I11736)</f>
        <v>238000</v>
      </c>
    </row>
    <row r="11738" spans="3:9" ht="15" customHeight="1">
      <c r="C11738" s="193" t="s">
        <v>86</v>
      </c>
      <c r="D11738" s="194" t="s">
        <v>87</v>
      </c>
      <c r="E11738" s="194"/>
      <c r="F11738" s="196"/>
      <c r="G11738" s="196"/>
      <c r="H11738" s="196"/>
      <c r="I11738" s="464"/>
    </row>
    <row r="11739" spans="3:9" ht="15" customHeight="1">
      <c r="C11739" s="204" t="s">
        <v>88</v>
      </c>
      <c r="D11739" s="215"/>
      <c r="E11739" s="215"/>
      <c r="F11739" s="216"/>
      <c r="G11739" s="216"/>
      <c r="H11739" s="466"/>
      <c r="I11739" s="467">
        <v>0</v>
      </c>
    </row>
    <row r="11740" spans="3:9" ht="15" customHeight="1">
      <c r="C11740" s="220" t="s">
        <v>89</v>
      </c>
      <c r="D11740" s="221" t="s">
        <v>90</v>
      </c>
      <c r="E11740" s="682"/>
      <c r="F11740" s="222"/>
      <c r="G11740" s="222"/>
      <c r="H11740" s="776"/>
      <c r="I11740" s="777">
        <f>I11739+I11737+I11734</f>
        <v>376040</v>
      </c>
    </row>
    <row r="11741" spans="3:9" ht="15" customHeight="1">
      <c r="C11741" s="227" t="s">
        <v>91</v>
      </c>
      <c r="D11741" s="228" t="s">
        <v>977</v>
      </c>
      <c r="E11741" s="684"/>
      <c r="F11741" s="229"/>
      <c r="G11741" s="313"/>
      <c r="H11741" s="226">
        <f>$M$3</f>
        <v>0.1</v>
      </c>
      <c r="I11741" s="224">
        <f>I11740*H11741</f>
        <v>37604</v>
      </c>
    </row>
    <row r="11742" spans="3:9" ht="15" customHeight="1">
      <c r="C11742" s="316" t="s">
        <v>93</v>
      </c>
      <c r="D11742" s="317" t="s">
        <v>94</v>
      </c>
      <c r="E11742" s="323"/>
      <c r="F11742" s="244"/>
      <c r="G11742" s="244"/>
      <c r="H11742" s="399"/>
      <c r="I11742" s="303">
        <f>SUM(I11740:I11741)</f>
        <v>413644</v>
      </c>
    </row>
    <row r="11743" spans="3:9" ht="15" customHeight="1">
      <c r="C11743" s="1070"/>
      <c r="D11743" s="493"/>
      <c r="E11743" s="493"/>
      <c r="F11743" s="493"/>
      <c r="G11743" s="493"/>
      <c r="H11743" s="493"/>
      <c r="I11743" s="517"/>
    </row>
    <row r="11744" spans="3:9" ht="15" customHeight="1">
      <c r="C11744" s="1070"/>
      <c r="D11744" s="493"/>
      <c r="E11744" s="493"/>
      <c r="F11744" s="493"/>
      <c r="G11744" s="493"/>
      <c r="H11744" s="493"/>
      <c r="I11744" s="517"/>
    </row>
    <row r="11745" spans="3:9" ht="15" customHeight="1">
      <c r="C11745" s="1089" t="s">
        <v>2688</v>
      </c>
      <c r="D11745" s="1320" t="s">
        <v>2689</v>
      </c>
      <c r="E11745" s="1321"/>
      <c r="F11745" s="1321"/>
      <c r="G11745" s="1321"/>
      <c r="H11745" s="1322"/>
      <c r="I11745" s="188">
        <f>ROUNDDOWN(I11760,-2)</f>
        <v>149500</v>
      </c>
    </row>
    <row r="11746" spans="3:9" ht="15" customHeight="1">
      <c r="C11746" s="189" t="s">
        <v>65</v>
      </c>
      <c r="D11746" s="190" t="s">
        <v>66</v>
      </c>
      <c r="E11746" s="190"/>
      <c r="F11746" s="190" t="s">
        <v>669</v>
      </c>
      <c r="G11746" s="190" t="s">
        <v>67</v>
      </c>
      <c r="H11746" s="190" t="s">
        <v>670</v>
      </c>
      <c r="I11746" s="482" t="s">
        <v>671</v>
      </c>
    </row>
    <row r="11747" spans="3:9" ht="15" customHeight="1">
      <c r="C11747" s="193" t="s">
        <v>69</v>
      </c>
      <c r="D11747" s="194" t="s">
        <v>672</v>
      </c>
      <c r="E11747" s="194"/>
      <c r="F11747" s="717"/>
      <c r="G11747" s="717"/>
      <c r="H11747" s="717"/>
      <c r="I11747" s="591"/>
    </row>
    <row r="11748" spans="3:9" ht="15" customHeight="1">
      <c r="C11748" s="199">
        <v>1</v>
      </c>
      <c r="D11748" s="195" t="s">
        <v>8</v>
      </c>
      <c r="E11748" s="195"/>
      <c r="F11748" s="200" t="s">
        <v>10</v>
      </c>
      <c r="G11748" s="201">
        <v>0.35</v>
      </c>
      <c r="H11748" s="62">
        <v>176000</v>
      </c>
      <c r="I11748" s="203">
        <f>G11748*H11748</f>
        <v>61599.999999999993</v>
      </c>
    </row>
    <row r="11749" spans="3:9" ht="15" customHeight="1">
      <c r="C11749" s="199">
        <v>2</v>
      </c>
      <c r="D11749" s="195" t="s">
        <v>159</v>
      </c>
      <c r="E11749" s="195"/>
      <c r="F11749" s="200" t="s">
        <v>10</v>
      </c>
      <c r="G11749" s="201">
        <v>0.35</v>
      </c>
      <c r="H11749" s="62">
        <v>186000</v>
      </c>
      <c r="I11749" s="203">
        <f>G11749*H11749</f>
        <v>65099.999999999993</v>
      </c>
    </row>
    <row r="11750" spans="3:9" ht="15" customHeight="1">
      <c r="C11750" s="199">
        <v>3</v>
      </c>
      <c r="D11750" s="195" t="s">
        <v>119</v>
      </c>
      <c r="E11750" s="195"/>
      <c r="F11750" s="200" t="s">
        <v>10</v>
      </c>
      <c r="G11750" s="201">
        <v>3.5000000000000003E-2</v>
      </c>
      <c r="H11750" s="62">
        <v>196000</v>
      </c>
      <c r="I11750" s="203">
        <f>G11750*H11750</f>
        <v>6860.0000000000009</v>
      </c>
    </row>
    <row r="11751" spans="3:9" ht="15" customHeight="1">
      <c r="C11751" s="199">
        <v>4</v>
      </c>
      <c r="D11751" s="195" t="s">
        <v>31</v>
      </c>
      <c r="E11751" s="195"/>
      <c r="F11751" s="200" t="s">
        <v>10</v>
      </c>
      <c r="G11751" s="201">
        <v>1.17E-2</v>
      </c>
      <c r="H11751" s="62">
        <v>206000</v>
      </c>
      <c r="I11751" s="203">
        <f>G11751*H11751</f>
        <v>2410.2000000000003</v>
      </c>
    </row>
    <row r="11752" spans="3:9" ht="15" customHeight="1">
      <c r="C11752" s="204" t="s">
        <v>708</v>
      </c>
      <c r="D11752" s="215"/>
      <c r="E11752" s="215"/>
      <c r="F11752" s="216"/>
      <c r="G11752" s="653"/>
      <c r="H11752" s="654"/>
      <c r="I11752" s="208">
        <f>SUM(I11748:I11751)</f>
        <v>135970.20000000001</v>
      </c>
    </row>
    <row r="11753" spans="3:9" ht="15" customHeight="1">
      <c r="C11753" s="193" t="s">
        <v>72</v>
      </c>
      <c r="D11753" s="194" t="s">
        <v>73</v>
      </c>
      <c r="E11753" s="194"/>
      <c r="F11753" s="196"/>
      <c r="G11753" s="196"/>
      <c r="H11753" s="196"/>
      <c r="I11753" s="464"/>
    </row>
    <row r="11754" spans="3:9" ht="15" customHeight="1">
      <c r="C11754" s="199">
        <v>1</v>
      </c>
      <c r="D11754" s="195" t="s">
        <v>2690</v>
      </c>
      <c r="E11754" s="195"/>
      <c r="F11754" s="200" t="s">
        <v>193</v>
      </c>
      <c r="G11754" s="674">
        <v>1</v>
      </c>
      <c r="H11754" s="202">
        <v>1</v>
      </c>
      <c r="I11754" s="203">
        <f>G11754*H11754</f>
        <v>1</v>
      </c>
    </row>
    <row r="11755" spans="3:9" ht="15" customHeight="1">
      <c r="C11755" s="204" t="s">
        <v>85</v>
      </c>
      <c r="D11755" s="215"/>
      <c r="E11755" s="215"/>
      <c r="F11755" s="216"/>
      <c r="G11755" s="216"/>
      <c r="H11755" s="466"/>
      <c r="I11755" s="208">
        <f>SUM(I11754)</f>
        <v>1</v>
      </c>
    </row>
    <row r="11756" spans="3:9" ht="15" customHeight="1">
      <c r="C11756" s="193" t="s">
        <v>86</v>
      </c>
      <c r="D11756" s="194" t="s">
        <v>87</v>
      </c>
      <c r="E11756" s="194"/>
      <c r="F11756" s="196"/>
      <c r="G11756" s="196"/>
      <c r="H11756" s="196"/>
      <c r="I11756" s="464"/>
    </row>
    <row r="11757" spans="3:9" ht="15" customHeight="1">
      <c r="C11757" s="204" t="s">
        <v>88</v>
      </c>
      <c r="D11757" s="215"/>
      <c r="E11757" s="215"/>
      <c r="F11757" s="216"/>
      <c r="G11757" s="216"/>
      <c r="H11757" s="466"/>
      <c r="I11757" s="467">
        <v>0</v>
      </c>
    </row>
    <row r="11758" spans="3:9" ht="15" customHeight="1">
      <c r="C11758" s="220" t="s">
        <v>89</v>
      </c>
      <c r="D11758" s="221" t="s">
        <v>90</v>
      </c>
      <c r="E11758" s="682"/>
      <c r="F11758" s="222"/>
      <c r="G11758" s="222"/>
      <c r="H11758" s="776"/>
      <c r="I11758" s="777">
        <f>I11757+I11755+I11752</f>
        <v>135971.20000000001</v>
      </c>
    </row>
    <row r="11759" spans="3:9" ht="15" customHeight="1">
      <c r="C11759" s="227" t="s">
        <v>91</v>
      </c>
      <c r="D11759" s="228" t="s">
        <v>977</v>
      </c>
      <c r="E11759" s="684"/>
      <c r="F11759" s="229"/>
      <c r="G11759" s="313"/>
      <c r="H11759" s="226">
        <f>$M$3</f>
        <v>0.1</v>
      </c>
      <c r="I11759" s="224">
        <f>I11758*H11759</f>
        <v>13597.120000000003</v>
      </c>
    </row>
    <row r="11760" spans="3:9" ht="15" customHeight="1">
      <c r="C11760" s="316" t="s">
        <v>93</v>
      </c>
      <c r="D11760" s="317" t="s">
        <v>94</v>
      </c>
      <c r="E11760" s="323"/>
      <c r="F11760" s="244"/>
      <c r="G11760" s="244"/>
      <c r="H11760" s="399"/>
      <c r="I11760" s="303">
        <f>SUM(I11758:I11759)</f>
        <v>149568.32000000001</v>
      </c>
    </row>
    <row r="11761" spans="3:9" ht="15" customHeight="1">
      <c r="C11761" s="1070"/>
      <c r="D11761" s="493"/>
      <c r="E11761" s="493"/>
      <c r="F11761" s="493"/>
      <c r="G11761" s="493"/>
      <c r="H11761" s="493"/>
      <c r="I11761" s="517"/>
    </row>
    <row r="11762" spans="3:9" ht="15" customHeight="1">
      <c r="C11762" s="1070"/>
      <c r="D11762" s="493"/>
      <c r="E11762" s="493"/>
      <c r="F11762" s="493"/>
      <c r="G11762" s="493"/>
      <c r="H11762" s="493"/>
      <c r="I11762" s="517"/>
    </row>
    <row r="11763" spans="3:9" ht="15" customHeight="1">
      <c r="C11763" s="1089" t="s">
        <v>2691</v>
      </c>
      <c r="D11763" s="670" t="s">
        <v>2692</v>
      </c>
      <c r="E11763" s="675"/>
      <c r="F11763" s="668"/>
      <c r="G11763" s="668"/>
      <c r="H11763" s="669"/>
      <c r="I11763" s="188">
        <f>ROUNDDOWN(I11778,-2)</f>
        <v>47400</v>
      </c>
    </row>
    <row r="11764" spans="3:9" ht="15" customHeight="1">
      <c r="C11764" s="189" t="s">
        <v>65</v>
      </c>
      <c r="D11764" s="190" t="s">
        <v>66</v>
      </c>
      <c r="E11764" s="190"/>
      <c r="F11764" s="190" t="s">
        <v>669</v>
      </c>
      <c r="G11764" s="190" t="s">
        <v>67</v>
      </c>
      <c r="H11764" s="190" t="s">
        <v>670</v>
      </c>
      <c r="I11764" s="482" t="s">
        <v>671</v>
      </c>
    </row>
    <row r="11765" spans="3:9" ht="15" customHeight="1">
      <c r="C11765" s="193" t="s">
        <v>69</v>
      </c>
      <c r="D11765" s="194" t="s">
        <v>672</v>
      </c>
      <c r="E11765" s="194"/>
      <c r="F11765" s="717"/>
      <c r="G11765" s="717"/>
      <c r="H11765" s="717"/>
      <c r="I11765" s="591"/>
    </row>
    <row r="11766" spans="3:9" ht="15" customHeight="1">
      <c r="C11766" s="199">
        <v>1</v>
      </c>
      <c r="D11766" s="195" t="s">
        <v>8</v>
      </c>
      <c r="E11766" s="195"/>
      <c r="F11766" s="200" t="s">
        <v>10</v>
      </c>
      <c r="G11766" s="201">
        <v>0.1111</v>
      </c>
      <c r="H11766" s="62">
        <v>176000</v>
      </c>
      <c r="I11766" s="203">
        <f>G11766*H11766</f>
        <v>19553.600000000002</v>
      </c>
    </row>
    <row r="11767" spans="3:9" ht="15" customHeight="1">
      <c r="C11767" s="199">
        <v>2</v>
      </c>
      <c r="D11767" s="195" t="s">
        <v>159</v>
      </c>
      <c r="E11767" s="195"/>
      <c r="F11767" s="200" t="s">
        <v>10</v>
      </c>
      <c r="G11767" s="201">
        <v>0.1111</v>
      </c>
      <c r="H11767" s="62">
        <v>186000</v>
      </c>
      <c r="I11767" s="203">
        <f>G11767*H11767</f>
        <v>20664.600000000002</v>
      </c>
    </row>
    <row r="11768" spans="3:9" ht="15" customHeight="1">
      <c r="C11768" s="199">
        <v>3</v>
      </c>
      <c r="D11768" s="195" t="s">
        <v>119</v>
      </c>
      <c r="E11768" s="195"/>
      <c r="F11768" s="200" t="s">
        <v>10</v>
      </c>
      <c r="G11768" s="201">
        <v>1.11E-2</v>
      </c>
      <c r="H11768" s="62">
        <v>196000</v>
      </c>
      <c r="I11768" s="203">
        <f>G11768*H11768</f>
        <v>2175.6</v>
      </c>
    </row>
    <row r="11769" spans="3:9" ht="15" customHeight="1">
      <c r="C11769" s="199">
        <v>4</v>
      </c>
      <c r="D11769" s="195" t="s">
        <v>31</v>
      </c>
      <c r="E11769" s="195"/>
      <c r="F11769" s="200" t="s">
        <v>10</v>
      </c>
      <c r="G11769" s="201">
        <v>3.7000000000000002E-3</v>
      </c>
      <c r="H11769" s="62">
        <v>206000</v>
      </c>
      <c r="I11769" s="203">
        <f>G11769*H11769</f>
        <v>762.2</v>
      </c>
    </row>
    <row r="11770" spans="3:9" ht="15" customHeight="1">
      <c r="C11770" s="204" t="s">
        <v>708</v>
      </c>
      <c r="D11770" s="215"/>
      <c r="E11770" s="215"/>
      <c r="F11770" s="216"/>
      <c r="G11770" s="653"/>
      <c r="H11770" s="654"/>
      <c r="I11770" s="208">
        <f>SUM(I11766:I11769)</f>
        <v>43156</v>
      </c>
    </row>
    <row r="11771" spans="3:9" ht="15" customHeight="1">
      <c r="C11771" s="193" t="s">
        <v>72</v>
      </c>
      <c r="D11771" s="194" t="s">
        <v>73</v>
      </c>
      <c r="E11771" s="194"/>
      <c r="F11771" s="196"/>
      <c r="G11771" s="196"/>
      <c r="H11771" s="196"/>
      <c r="I11771" s="464"/>
    </row>
    <row r="11772" spans="3:9" ht="15" customHeight="1">
      <c r="C11772" s="250"/>
      <c r="D11772" s="195" t="s">
        <v>2693</v>
      </c>
      <c r="E11772" s="195"/>
      <c r="F11772" s="210" t="s">
        <v>115</v>
      </c>
      <c r="G11772" s="251">
        <v>1</v>
      </c>
      <c r="H11772" s="202">
        <v>1</v>
      </c>
      <c r="I11772" s="203">
        <f>G11772*H11772</f>
        <v>1</v>
      </c>
    </row>
    <row r="11773" spans="3:9" ht="15" customHeight="1">
      <c r="C11773" s="204" t="s">
        <v>85</v>
      </c>
      <c r="D11773" s="215"/>
      <c r="E11773" s="215"/>
      <c r="F11773" s="216"/>
      <c r="G11773" s="216"/>
      <c r="H11773" s="466"/>
      <c r="I11773" s="208">
        <f>SUM(I11772:I11772)</f>
        <v>1</v>
      </c>
    </row>
    <row r="11774" spans="3:9" ht="15" customHeight="1">
      <c r="C11774" s="193" t="s">
        <v>86</v>
      </c>
      <c r="D11774" s="194" t="s">
        <v>87</v>
      </c>
      <c r="E11774" s="194"/>
      <c r="F11774" s="196"/>
      <c r="G11774" s="196"/>
      <c r="H11774" s="196"/>
      <c r="I11774" s="464"/>
    </row>
    <row r="11775" spans="3:9" ht="15" customHeight="1">
      <c r="C11775" s="204" t="s">
        <v>88</v>
      </c>
      <c r="D11775" s="215"/>
      <c r="E11775" s="215"/>
      <c r="F11775" s="216"/>
      <c r="G11775" s="216"/>
      <c r="H11775" s="466"/>
      <c r="I11775" s="467">
        <v>0</v>
      </c>
    </row>
    <row r="11776" spans="3:9" ht="15" customHeight="1">
      <c r="C11776" s="220" t="s">
        <v>89</v>
      </c>
      <c r="D11776" s="221" t="s">
        <v>90</v>
      </c>
      <c r="E11776" s="682"/>
      <c r="F11776" s="222"/>
      <c r="G11776" s="222"/>
      <c r="H11776" s="776"/>
      <c r="I11776" s="777">
        <f>I11775+I11773+I11770</f>
        <v>43157</v>
      </c>
    </row>
    <row r="11777" spans="3:9" ht="15" customHeight="1">
      <c r="C11777" s="227" t="s">
        <v>91</v>
      </c>
      <c r="D11777" s="228" t="s">
        <v>977</v>
      </c>
      <c r="E11777" s="684"/>
      <c r="F11777" s="229"/>
      <c r="G11777" s="313"/>
      <c r="H11777" s="226">
        <f>$M$3</f>
        <v>0.1</v>
      </c>
      <c r="I11777" s="224">
        <f>I11776*H11777</f>
        <v>4315.7</v>
      </c>
    </row>
    <row r="11778" spans="3:9" ht="15" customHeight="1">
      <c r="C11778" s="316" t="s">
        <v>93</v>
      </c>
      <c r="D11778" s="317" t="s">
        <v>94</v>
      </c>
      <c r="E11778" s="323"/>
      <c r="F11778" s="244"/>
      <c r="G11778" s="244"/>
      <c r="H11778" s="399"/>
      <c r="I11778" s="303">
        <f>SUM(I11776:I11777)</f>
        <v>47472.7</v>
      </c>
    </row>
    <row r="11779" spans="3:9" ht="15" customHeight="1">
      <c r="C11779" s="1070"/>
      <c r="D11779" s="493"/>
      <c r="E11779" s="493"/>
      <c r="F11779" s="493"/>
      <c r="G11779" s="493"/>
      <c r="H11779" s="493"/>
      <c r="I11779" s="517"/>
    </row>
    <row r="11780" spans="3:9" ht="15" customHeight="1">
      <c r="C11780" s="1070"/>
      <c r="D11780" s="493"/>
      <c r="E11780" s="493"/>
      <c r="F11780" s="493"/>
      <c r="G11780" s="493"/>
      <c r="H11780" s="493"/>
      <c r="I11780" s="517"/>
    </row>
    <row r="11781" spans="3:9" ht="15" customHeight="1">
      <c r="C11781" s="184" t="s">
        <v>2694</v>
      </c>
      <c r="D11781" s="675" t="s">
        <v>2695</v>
      </c>
      <c r="E11781" s="675"/>
      <c r="F11781" s="668"/>
      <c r="G11781" s="668"/>
      <c r="H11781" s="668"/>
      <c r="I11781" s="188">
        <f>ROUNDDOWN(I11799,-2)</f>
        <v>94900</v>
      </c>
    </row>
    <row r="11782" spans="3:9" ht="15" customHeight="1">
      <c r="C11782" s="189" t="s">
        <v>65</v>
      </c>
      <c r="D11782" s="190" t="s">
        <v>66</v>
      </c>
      <c r="E11782" s="190"/>
      <c r="F11782" s="190" t="s">
        <v>669</v>
      </c>
      <c r="G11782" s="190" t="s">
        <v>67</v>
      </c>
      <c r="H11782" s="190" t="s">
        <v>670</v>
      </c>
      <c r="I11782" s="482" t="s">
        <v>671</v>
      </c>
    </row>
    <row r="11783" spans="3:9" ht="15" customHeight="1">
      <c r="C11783" s="193" t="s">
        <v>69</v>
      </c>
      <c r="D11783" s="194" t="s">
        <v>672</v>
      </c>
      <c r="E11783" s="194"/>
      <c r="F11783" s="717"/>
      <c r="G11783" s="717"/>
      <c r="H11783" s="717"/>
      <c r="I11783" s="591"/>
    </row>
    <row r="11784" spans="3:9" ht="15" customHeight="1">
      <c r="C11784" s="199">
        <v>1</v>
      </c>
      <c r="D11784" s="195" t="s">
        <v>8</v>
      </c>
      <c r="E11784" s="195"/>
      <c r="F11784" s="200" t="s">
        <v>10</v>
      </c>
      <c r="G11784" s="201">
        <v>0.22220000000000001</v>
      </c>
      <c r="H11784" s="62">
        <v>176000</v>
      </c>
      <c r="I11784" s="203">
        <f>G11784*H11784</f>
        <v>39107.200000000004</v>
      </c>
    </row>
    <row r="11785" spans="3:9" ht="15" customHeight="1">
      <c r="C11785" s="199">
        <v>2</v>
      </c>
      <c r="D11785" s="195" t="s">
        <v>159</v>
      </c>
      <c r="E11785" s="195"/>
      <c r="F11785" s="200" t="s">
        <v>10</v>
      </c>
      <c r="G11785" s="201">
        <v>0.22220000000000001</v>
      </c>
      <c r="H11785" s="62">
        <v>186000</v>
      </c>
      <c r="I11785" s="203">
        <f>G11785*H11785</f>
        <v>41329.200000000004</v>
      </c>
    </row>
    <row r="11786" spans="3:9" ht="15" customHeight="1">
      <c r="C11786" s="199">
        <v>3</v>
      </c>
      <c r="D11786" s="195" t="s">
        <v>119</v>
      </c>
      <c r="E11786" s="195"/>
      <c r="F11786" s="200" t="s">
        <v>10</v>
      </c>
      <c r="G11786" s="201">
        <v>2.2200000000000001E-2</v>
      </c>
      <c r="H11786" s="62">
        <v>196000</v>
      </c>
      <c r="I11786" s="203">
        <f>G11786*H11786</f>
        <v>4351.2</v>
      </c>
    </row>
    <row r="11787" spans="3:9" ht="15" customHeight="1">
      <c r="C11787" s="199">
        <v>4</v>
      </c>
      <c r="D11787" s="195" t="s">
        <v>31</v>
      </c>
      <c r="E11787" s="195"/>
      <c r="F11787" s="200" t="s">
        <v>10</v>
      </c>
      <c r="G11787" s="201">
        <v>7.4000000000000003E-3</v>
      </c>
      <c r="H11787" s="62">
        <v>206000</v>
      </c>
      <c r="I11787" s="203">
        <f>G11787*H11787</f>
        <v>1524.4</v>
      </c>
    </row>
    <row r="11788" spans="3:9" ht="15" customHeight="1">
      <c r="C11788" s="204" t="s">
        <v>708</v>
      </c>
      <c r="D11788" s="215"/>
      <c r="E11788" s="215"/>
      <c r="F11788" s="216"/>
      <c r="G11788" s="653"/>
      <c r="H11788" s="654"/>
      <c r="I11788" s="208">
        <f>SUM(I11784:I11787)</f>
        <v>86312</v>
      </c>
    </row>
    <row r="11789" spans="3:9" ht="15" customHeight="1">
      <c r="C11789" s="193" t="s">
        <v>72</v>
      </c>
      <c r="D11789" s="194" t="s">
        <v>73</v>
      </c>
      <c r="E11789" s="194"/>
      <c r="F11789" s="196"/>
      <c r="G11789" s="196"/>
      <c r="H11789" s="196"/>
      <c r="I11789" s="464"/>
    </row>
    <row r="11790" spans="3:9" ht="15" customHeight="1">
      <c r="C11790" s="250">
        <v>1</v>
      </c>
      <c r="D11790" s="195" t="s">
        <v>2696</v>
      </c>
      <c r="E11790" s="195"/>
      <c r="F11790" s="210" t="s">
        <v>115</v>
      </c>
      <c r="G11790" s="212">
        <v>1.1000000000000001</v>
      </c>
      <c r="H11790" s="202">
        <v>1</v>
      </c>
      <c r="I11790" s="203">
        <f>G11790*H11790</f>
        <v>1.1000000000000001</v>
      </c>
    </row>
    <row r="11791" spans="3:9" ht="15" customHeight="1">
      <c r="C11791" s="250">
        <v>2</v>
      </c>
      <c r="D11791" s="195" t="s">
        <v>180</v>
      </c>
      <c r="E11791" s="195"/>
      <c r="F11791" s="210" t="s">
        <v>120</v>
      </c>
      <c r="G11791" s="212">
        <v>3.7999999999999999E-2</v>
      </c>
      <c r="H11791" s="202">
        <v>1</v>
      </c>
      <c r="I11791" s="203">
        <f t="shared" ref="I11791:I11792" si="394">G11791*H11791</f>
        <v>3.7999999999999999E-2</v>
      </c>
    </row>
    <row r="11792" spans="3:9" ht="15" customHeight="1">
      <c r="C11792" s="199">
        <v>3</v>
      </c>
      <c r="D11792" s="195" t="s">
        <v>2697</v>
      </c>
      <c r="E11792" s="195"/>
      <c r="F11792" s="200" t="s">
        <v>120</v>
      </c>
      <c r="G11792" s="326">
        <v>4.6669999999999998</v>
      </c>
      <c r="H11792" s="202">
        <v>1</v>
      </c>
      <c r="I11792" s="203">
        <f t="shared" si="394"/>
        <v>4.6669999999999998</v>
      </c>
    </row>
    <row r="11793" spans="3:9" ht="15" customHeight="1">
      <c r="C11793" s="204" t="s">
        <v>85</v>
      </c>
      <c r="D11793" s="215"/>
      <c r="E11793" s="215"/>
      <c r="F11793" s="216"/>
      <c r="G11793" s="216"/>
      <c r="H11793" s="466"/>
      <c r="I11793" s="208">
        <f>SUM(I11790:I11792)</f>
        <v>5.8049999999999997</v>
      </c>
    </row>
    <row r="11794" spans="3:9" ht="15" customHeight="1">
      <c r="C11794" s="193" t="s">
        <v>86</v>
      </c>
      <c r="D11794" s="194" t="s">
        <v>87</v>
      </c>
      <c r="E11794" s="194"/>
      <c r="F11794" s="196"/>
      <c r="G11794" s="196"/>
      <c r="H11794" s="196"/>
      <c r="I11794" s="464"/>
    </row>
    <row r="11795" spans="3:9" ht="15" customHeight="1">
      <c r="C11795" s="1179">
        <v>1</v>
      </c>
      <c r="D11795" s="194" t="s">
        <v>2698</v>
      </c>
      <c r="E11795" s="194"/>
      <c r="F11795" s="200" t="s">
        <v>778</v>
      </c>
      <c r="G11795" s="326">
        <v>0.22220000000000001</v>
      </c>
      <c r="H11795" s="202">
        <v>1</v>
      </c>
      <c r="I11795" s="203">
        <f t="shared" ref="I11795" si="395">G11795*H11795</f>
        <v>0.22220000000000001</v>
      </c>
    </row>
    <row r="11796" spans="3:9" ht="15" customHeight="1">
      <c r="C11796" s="204" t="s">
        <v>88</v>
      </c>
      <c r="D11796" s="215"/>
      <c r="E11796" s="215"/>
      <c r="F11796" s="216"/>
      <c r="G11796" s="216"/>
      <c r="H11796" s="466"/>
      <c r="I11796" s="208">
        <f>SUM(I11795)</f>
        <v>0.22220000000000001</v>
      </c>
    </row>
    <row r="11797" spans="3:9" ht="15" customHeight="1">
      <c r="C11797" s="220" t="s">
        <v>89</v>
      </c>
      <c r="D11797" s="221" t="s">
        <v>90</v>
      </c>
      <c r="E11797" s="682"/>
      <c r="F11797" s="222"/>
      <c r="G11797" s="222"/>
      <c r="H11797" s="776"/>
      <c r="I11797" s="777">
        <f>I11796+I11793+I11788</f>
        <v>86318.027199999997</v>
      </c>
    </row>
    <row r="11798" spans="3:9" ht="15" customHeight="1">
      <c r="C11798" s="227" t="s">
        <v>91</v>
      </c>
      <c r="D11798" s="228" t="s">
        <v>977</v>
      </c>
      <c r="E11798" s="684"/>
      <c r="F11798" s="229"/>
      <c r="G11798" s="313"/>
      <c r="H11798" s="226">
        <f>$M$3</f>
        <v>0.1</v>
      </c>
      <c r="I11798" s="224">
        <f>I11797*H11798</f>
        <v>8631.8027199999997</v>
      </c>
    </row>
    <row r="11799" spans="3:9" ht="15" customHeight="1">
      <c r="C11799" s="316" t="s">
        <v>93</v>
      </c>
      <c r="D11799" s="317" t="s">
        <v>94</v>
      </c>
      <c r="E11799" s="323"/>
      <c r="F11799" s="244"/>
      <c r="G11799" s="244"/>
      <c r="H11799" s="399"/>
      <c r="I11799" s="303">
        <f>SUM(I11797:I11798)</f>
        <v>94949.829919999989</v>
      </c>
    </row>
    <row r="11800" spans="3:9" ht="15" customHeight="1">
      <c r="C11800" s="1070"/>
      <c r="D11800" s="493"/>
      <c r="E11800" s="493"/>
      <c r="F11800" s="493"/>
      <c r="G11800" s="493"/>
      <c r="H11800" s="493"/>
      <c r="I11800" s="517"/>
    </row>
    <row r="11801" spans="3:9" ht="15" customHeight="1">
      <c r="C11801" s="184" t="s">
        <v>2699</v>
      </c>
      <c r="D11801" s="1320" t="s">
        <v>2700</v>
      </c>
      <c r="E11801" s="1321"/>
      <c r="F11801" s="1321"/>
      <c r="G11801" s="1321"/>
      <c r="H11801" s="1322"/>
      <c r="I11801" s="518">
        <f>ROUNDDOWN(I11818,-2)</f>
        <v>232800</v>
      </c>
    </row>
    <row r="11802" spans="3:9" ht="15" customHeight="1">
      <c r="C11802" s="189" t="s">
        <v>65</v>
      </c>
      <c r="D11802" s="190" t="s">
        <v>66</v>
      </c>
      <c r="E11802" s="190"/>
      <c r="F11802" s="190" t="s">
        <v>669</v>
      </c>
      <c r="G11802" s="190" t="s">
        <v>67</v>
      </c>
      <c r="H11802" s="190" t="s">
        <v>670</v>
      </c>
      <c r="I11802" s="482" t="s">
        <v>671</v>
      </c>
    </row>
    <row r="11803" spans="3:9" ht="15" customHeight="1">
      <c r="C11803" s="193" t="s">
        <v>69</v>
      </c>
      <c r="D11803" s="194" t="s">
        <v>672</v>
      </c>
      <c r="E11803" s="194"/>
      <c r="F11803" s="717"/>
      <c r="G11803" s="717"/>
      <c r="H11803" s="717"/>
      <c r="I11803" s="591"/>
    </row>
    <row r="11804" spans="3:9" ht="15" customHeight="1">
      <c r="C11804" s="199">
        <v>1</v>
      </c>
      <c r="D11804" s="195" t="s">
        <v>8</v>
      </c>
      <c r="E11804" s="195"/>
      <c r="F11804" s="200" t="s">
        <v>10</v>
      </c>
      <c r="G11804" s="201">
        <v>0.15870000000000001</v>
      </c>
      <c r="H11804" s="62">
        <v>176000</v>
      </c>
      <c r="I11804" s="203">
        <f>G11804*H11804</f>
        <v>27931.200000000001</v>
      </c>
    </row>
    <row r="11805" spans="3:9" ht="15" customHeight="1">
      <c r="C11805" s="199">
        <v>2</v>
      </c>
      <c r="D11805" s="195" t="s">
        <v>159</v>
      </c>
      <c r="E11805" s="195"/>
      <c r="F11805" s="200" t="s">
        <v>10</v>
      </c>
      <c r="G11805" s="201">
        <v>0.15870000000000001</v>
      </c>
      <c r="H11805" s="62">
        <v>186000</v>
      </c>
      <c r="I11805" s="203">
        <f>G11805*H11805</f>
        <v>29518.2</v>
      </c>
    </row>
    <row r="11806" spans="3:9" ht="15" customHeight="1">
      <c r="C11806" s="199">
        <v>3</v>
      </c>
      <c r="D11806" s="195" t="s">
        <v>119</v>
      </c>
      <c r="E11806" s="195"/>
      <c r="F11806" s="200" t="s">
        <v>10</v>
      </c>
      <c r="G11806" s="201">
        <v>1.5900000000000001E-2</v>
      </c>
      <c r="H11806" s="62">
        <v>196000</v>
      </c>
      <c r="I11806" s="203">
        <f>G11806*H11806</f>
        <v>3116.4</v>
      </c>
    </row>
    <row r="11807" spans="3:9" ht="15" customHeight="1">
      <c r="C11807" s="199">
        <v>4</v>
      </c>
      <c r="D11807" s="195" t="s">
        <v>31</v>
      </c>
      <c r="E11807" s="195"/>
      <c r="F11807" s="200" t="s">
        <v>10</v>
      </c>
      <c r="G11807" s="201">
        <v>5.3E-3</v>
      </c>
      <c r="H11807" s="62">
        <v>206000</v>
      </c>
      <c r="I11807" s="203">
        <f>G11807*H11807</f>
        <v>1091.8</v>
      </c>
    </row>
    <row r="11808" spans="3:9" ht="15" customHeight="1">
      <c r="C11808" s="204" t="s">
        <v>708</v>
      </c>
      <c r="D11808" s="215"/>
      <c r="E11808" s="215"/>
      <c r="F11808" s="216"/>
      <c r="G11808" s="653"/>
      <c r="H11808" s="654"/>
      <c r="I11808" s="208">
        <f>SUM(I11804:I11807)</f>
        <v>61657.600000000006</v>
      </c>
    </row>
    <row r="11809" spans="3:9" ht="15" customHeight="1">
      <c r="C11809" s="193" t="s">
        <v>72</v>
      </c>
      <c r="D11809" s="194" t="s">
        <v>73</v>
      </c>
      <c r="E11809" s="194"/>
      <c r="F11809" s="196"/>
      <c r="G11809" s="196"/>
      <c r="H11809" s="196"/>
      <c r="I11809" s="464"/>
    </row>
    <row r="11810" spans="3:9" ht="15" customHeight="1">
      <c r="C11810" s="250">
        <v>2</v>
      </c>
      <c r="D11810" s="195" t="s">
        <v>2696</v>
      </c>
      <c r="E11810" s="195"/>
      <c r="F11810" s="210" t="s">
        <v>115</v>
      </c>
      <c r="G11810" s="212">
        <v>1.1000000000000001</v>
      </c>
      <c r="H11810" s="202">
        <f>BAHAN!G159</f>
        <v>30200</v>
      </c>
      <c r="I11810" s="203">
        <f>G11810*H11810</f>
        <v>33220</v>
      </c>
    </row>
    <row r="11811" spans="3:9" ht="15" customHeight="1">
      <c r="C11811" s="250">
        <v>2</v>
      </c>
      <c r="D11811" s="195" t="s">
        <v>2701</v>
      </c>
      <c r="E11811" s="195"/>
      <c r="F11811" s="210" t="s">
        <v>186</v>
      </c>
      <c r="G11811" s="212">
        <v>5.0000000000000001E-3</v>
      </c>
      <c r="H11811" s="202">
        <f>BAHAN!G250</f>
        <v>22000</v>
      </c>
      <c r="I11811" s="203">
        <f t="shared" ref="I11811:I11812" si="396">G11811*H11811</f>
        <v>110</v>
      </c>
    </row>
    <row r="11812" spans="3:9" ht="15" customHeight="1">
      <c r="C11812" s="199">
        <v>3</v>
      </c>
      <c r="D11812" s="195" t="s">
        <v>2702</v>
      </c>
      <c r="E11812" s="195"/>
      <c r="F11812" s="200" t="s">
        <v>120</v>
      </c>
      <c r="G11812" s="326">
        <v>4.6669999999999998</v>
      </c>
      <c r="H11812" s="202">
        <f>BAHAN!G218</f>
        <v>25000</v>
      </c>
      <c r="I11812" s="203">
        <f t="shared" si="396"/>
        <v>116675</v>
      </c>
    </row>
    <row r="11813" spans="3:9" ht="15" customHeight="1">
      <c r="C11813" s="204" t="s">
        <v>85</v>
      </c>
      <c r="D11813" s="215"/>
      <c r="E11813" s="215"/>
      <c r="F11813" s="216"/>
      <c r="G11813" s="216"/>
      <c r="H11813" s="466"/>
      <c r="I11813" s="208">
        <f>SUM(I11810:I11812)</f>
        <v>150005</v>
      </c>
    </row>
    <row r="11814" spans="3:9" ht="15" customHeight="1">
      <c r="C11814" s="193" t="s">
        <v>86</v>
      </c>
      <c r="D11814" s="194" t="s">
        <v>87</v>
      </c>
      <c r="E11814" s="194"/>
      <c r="F11814" s="196"/>
      <c r="G11814" s="196"/>
      <c r="H11814" s="196"/>
      <c r="I11814" s="464"/>
    </row>
    <row r="11815" spans="3:9" ht="15" customHeight="1">
      <c r="C11815" s="204" t="s">
        <v>88</v>
      </c>
      <c r="D11815" s="215"/>
      <c r="E11815" s="215"/>
      <c r="F11815" s="216"/>
      <c r="G11815" s="216"/>
      <c r="H11815" s="466"/>
      <c r="I11815" s="467">
        <v>0</v>
      </c>
    </row>
    <row r="11816" spans="3:9" ht="15" customHeight="1">
      <c r="C11816" s="220" t="s">
        <v>89</v>
      </c>
      <c r="D11816" s="221" t="s">
        <v>90</v>
      </c>
      <c r="E11816" s="682"/>
      <c r="F11816" s="222"/>
      <c r="G11816" s="222"/>
      <c r="H11816" s="776"/>
      <c r="I11816" s="777">
        <f>I11815+I11813+I11808</f>
        <v>211662.6</v>
      </c>
    </row>
    <row r="11817" spans="3:9" ht="15" customHeight="1">
      <c r="C11817" s="227" t="s">
        <v>91</v>
      </c>
      <c r="D11817" s="228" t="s">
        <v>977</v>
      </c>
      <c r="E11817" s="684"/>
      <c r="F11817" s="229"/>
      <c r="G11817" s="313"/>
      <c r="H11817" s="226">
        <f>$M$3</f>
        <v>0.1</v>
      </c>
      <c r="I11817" s="224">
        <f>I11816*H11817</f>
        <v>21166.260000000002</v>
      </c>
    </row>
    <row r="11818" spans="3:9" ht="15" customHeight="1">
      <c r="C11818" s="316" t="s">
        <v>93</v>
      </c>
      <c r="D11818" s="317" t="s">
        <v>94</v>
      </c>
      <c r="E11818" s="323"/>
      <c r="F11818" s="244"/>
      <c r="G11818" s="244"/>
      <c r="H11818" s="399"/>
      <c r="I11818" s="303">
        <f>SUM(I11816:I11817)</f>
        <v>232828.86000000002</v>
      </c>
    </row>
    <row r="11819" spans="3:9" ht="15" customHeight="1">
      <c r="C11819" s="1070"/>
      <c r="D11819" s="493"/>
      <c r="E11819" s="493"/>
      <c r="F11819" s="493"/>
      <c r="G11819" s="493"/>
      <c r="H11819" s="493"/>
      <c r="I11819" s="517"/>
    </row>
    <row r="11820" spans="3:9" ht="15" customHeight="1">
      <c r="C11820" s="184" t="s">
        <v>2703</v>
      </c>
      <c r="D11820" s="670" t="s">
        <v>2704</v>
      </c>
      <c r="E11820" s="675"/>
      <c r="F11820" s="668"/>
      <c r="G11820" s="668"/>
      <c r="H11820" s="669"/>
      <c r="I11820" s="188">
        <f>ROUNDDOWN(I11835,-2)</f>
        <v>78100</v>
      </c>
    </row>
    <row r="11821" spans="3:9" ht="15" customHeight="1">
      <c r="C11821" s="189" t="s">
        <v>65</v>
      </c>
      <c r="D11821" s="190" t="s">
        <v>66</v>
      </c>
      <c r="E11821" s="190"/>
      <c r="F11821" s="190" t="s">
        <v>669</v>
      </c>
      <c r="G11821" s="190" t="s">
        <v>67</v>
      </c>
      <c r="H11821" s="190" t="s">
        <v>670</v>
      </c>
      <c r="I11821" s="482" t="s">
        <v>671</v>
      </c>
    </row>
    <row r="11822" spans="3:9" ht="15" customHeight="1">
      <c r="C11822" s="193" t="s">
        <v>69</v>
      </c>
      <c r="D11822" s="194" t="s">
        <v>672</v>
      </c>
      <c r="E11822" s="194"/>
      <c r="F11822" s="717"/>
      <c r="G11822" s="717"/>
      <c r="H11822" s="717"/>
      <c r="I11822" s="591"/>
    </row>
    <row r="11823" spans="3:9" ht="15" customHeight="1">
      <c r="C11823" s="199">
        <v>1</v>
      </c>
      <c r="D11823" s="195" t="s">
        <v>8</v>
      </c>
      <c r="E11823" s="195"/>
      <c r="F11823" s="200" t="s">
        <v>10</v>
      </c>
      <c r="G11823" s="201">
        <v>0.02</v>
      </c>
      <c r="H11823" s="62">
        <v>176000</v>
      </c>
      <c r="I11823" s="203">
        <f>G11823*H11823</f>
        <v>3520</v>
      </c>
    </row>
    <row r="11824" spans="3:9" ht="15" customHeight="1">
      <c r="C11824" s="199">
        <v>2</v>
      </c>
      <c r="D11824" s="195" t="s">
        <v>159</v>
      </c>
      <c r="E11824" s="195"/>
      <c r="F11824" s="200" t="s">
        <v>10</v>
      </c>
      <c r="G11824" s="201">
        <v>0.2</v>
      </c>
      <c r="H11824" s="62">
        <v>186000</v>
      </c>
      <c r="I11824" s="203">
        <f>G11824*H11824</f>
        <v>37200</v>
      </c>
    </row>
    <row r="11825" spans="3:9" ht="15" customHeight="1">
      <c r="C11825" s="199">
        <v>3</v>
      </c>
      <c r="D11825" s="195" t="s">
        <v>119</v>
      </c>
      <c r="E11825" s="195"/>
      <c r="F11825" s="200" t="s">
        <v>10</v>
      </c>
      <c r="G11825" s="201">
        <v>0.02</v>
      </c>
      <c r="H11825" s="62">
        <v>196000</v>
      </c>
      <c r="I11825" s="203">
        <f>G11825*H11825</f>
        <v>3920</v>
      </c>
    </row>
    <row r="11826" spans="3:9" ht="15" customHeight="1">
      <c r="C11826" s="199">
        <v>4</v>
      </c>
      <c r="D11826" s="195" t="s">
        <v>31</v>
      </c>
      <c r="E11826" s="195"/>
      <c r="F11826" s="200" t="s">
        <v>10</v>
      </c>
      <c r="G11826" s="201">
        <v>6.7000000000000002E-3</v>
      </c>
      <c r="H11826" s="62">
        <v>206000</v>
      </c>
      <c r="I11826" s="203">
        <f>G11826*H11826</f>
        <v>1380.2</v>
      </c>
    </row>
    <row r="11827" spans="3:9" ht="15" customHeight="1">
      <c r="C11827" s="204" t="s">
        <v>708</v>
      </c>
      <c r="D11827" s="215"/>
      <c r="E11827" s="215"/>
      <c r="F11827" s="216"/>
      <c r="G11827" s="653"/>
      <c r="H11827" s="654"/>
      <c r="I11827" s="208">
        <f>SUM(I11823:I11826)</f>
        <v>46020.2</v>
      </c>
    </row>
    <row r="11828" spans="3:9" ht="15" customHeight="1">
      <c r="C11828" s="193" t="s">
        <v>72</v>
      </c>
      <c r="D11828" s="194" t="s">
        <v>73</v>
      </c>
      <c r="E11828" s="194"/>
      <c r="F11828" s="196"/>
      <c r="G11828" s="196"/>
      <c r="H11828" s="196"/>
      <c r="I11828" s="464"/>
    </row>
    <row r="11829" spans="3:9" ht="15" customHeight="1">
      <c r="C11829" s="199">
        <v>1</v>
      </c>
      <c r="D11829" s="195" t="s">
        <v>2705</v>
      </c>
      <c r="E11829" s="195"/>
      <c r="F11829" s="200" t="s">
        <v>827</v>
      </c>
      <c r="G11829" s="326">
        <v>1</v>
      </c>
      <c r="H11829" s="202">
        <f>BAHAN!G119</f>
        <v>25000</v>
      </c>
      <c r="I11829" s="203">
        <f>G11829*H11829</f>
        <v>25000</v>
      </c>
    </row>
    <row r="11830" spans="3:9" ht="15" customHeight="1">
      <c r="C11830" s="204" t="s">
        <v>85</v>
      </c>
      <c r="D11830" s="215"/>
      <c r="E11830" s="215"/>
      <c r="F11830" s="216"/>
      <c r="G11830" s="216"/>
      <c r="H11830" s="466"/>
      <c r="I11830" s="208">
        <f>SUM(I11829:I11829)</f>
        <v>25000</v>
      </c>
    </row>
    <row r="11831" spans="3:9" ht="15" customHeight="1">
      <c r="C11831" s="193" t="s">
        <v>86</v>
      </c>
      <c r="D11831" s="194" t="s">
        <v>87</v>
      </c>
      <c r="E11831" s="194"/>
      <c r="F11831" s="196"/>
      <c r="G11831" s="196"/>
      <c r="H11831" s="196"/>
      <c r="I11831" s="464"/>
    </row>
    <row r="11832" spans="3:9" ht="15" customHeight="1">
      <c r="C11832" s="204" t="s">
        <v>88</v>
      </c>
      <c r="D11832" s="215"/>
      <c r="E11832" s="215"/>
      <c r="F11832" s="216"/>
      <c r="G11832" s="216"/>
      <c r="H11832" s="466"/>
      <c r="I11832" s="467">
        <v>0</v>
      </c>
    </row>
    <row r="11833" spans="3:9" ht="15" customHeight="1">
      <c r="C11833" s="220" t="s">
        <v>89</v>
      </c>
      <c r="D11833" s="221" t="s">
        <v>90</v>
      </c>
      <c r="E11833" s="682"/>
      <c r="F11833" s="222"/>
      <c r="G11833" s="222"/>
      <c r="H11833" s="776"/>
      <c r="I11833" s="777">
        <f>I11832+I11830+I11827</f>
        <v>71020.2</v>
      </c>
    </row>
    <row r="11834" spans="3:9" ht="15" customHeight="1">
      <c r="C11834" s="227" t="s">
        <v>91</v>
      </c>
      <c r="D11834" s="228" t="s">
        <v>977</v>
      </c>
      <c r="E11834" s="684"/>
      <c r="F11834" s="229"/>
      <c r="G11834" s="313"/>
      <c r="H11834" s="226">
        <f>$M$3</f>
        <v>0.1</v>
      </c>
      <c r="I11834" s="224">
        <f>I11833*H11834</f>
        <v>7102.02</v>
      </c>
    </row>
    <row r="11835" spans="3:9" ht="15" customHeight="1">
      <c r="C11835" s="316" t="s">
        <v>93</v>
      </c>
      <c r="D11835" s="317" t="s">
        <v>94</v>
      </c>
      <c r="E11835" s="323"/>
      <c r="F11835" s="244"/>
      <c r="G11835" s="244"/>
      <c r="H11835" s="399"/>
      <c r="I11835" s="303">
        <f>SUM(I11833:I11834)</f>
        <v>78122.22</v>
      </c>
    </row>
    <row r="11836" spans="3:9" ht="15" customHeight="1">
      <c r="C11836" s="1070"/>
      <c r="D11836" s="493"/>
      <c r="E11836" s="493"/>
      <c r="F11836" s="493"/>
      <c r="G11836" s="493"/>
      <c r="H11836" s="493"/>
      <c r="I11836" s="517"/>
    </row>
    <row r="11837" spans="3:9" ht="15" customHeight="1">
      <c r="C11837" s="1070"/>
      <c r="D11837" s="493"/>
      <c r="E11837" s="493"/>
      <c r="F11837" s="493"/>
      <c r="G11837" s="493"/>
      <c r="H11837" s="493"/>
      <c r="I11837" s="517"/>
    </row>
    <row r="11838" spans="3:9" ht="15" customHeight="1">
      <c r="C11838" s="1089" t="s">
        <v>2706</v>
      </c>
      <c r="D11838" s="670" t="s">
        <v>374</v>
      </c>
      <c r="E11838" s="675"/>
      <c r="F11838" s="668"/>
      <c r="G11838" s="668"/>
      <c r="H11838" s="669"/>
      <c r="I11838" s="960">
        <f>ROUNDDOWN(I11853,-2)</f>
        <v>102200</v>
      </c>
    </row>
    <row r="11839" spans="3:9" ht="15" customHeight="1">
      <c r="C11839" s="189" t="s">
        <v>65</v>
      </c>
      <c r="D11839" s="190" t="s">
        <v>66</v>
      </c>
      <c r="E11839" s="190"/>
      <c r="F11839" s="190" t="s">
        <v>669</v>
      </c>
      <c r="G11839" s="190" t="s">
        <v>67</v>
      </c>
      <c r="H11839" s="190" t="s">
        <v>670</v>
      </c>
      <c r="I11839" s="482" t="s">
        <v>671</v>
      </c>
    </row>
    <row r="11840" spans="3:9" ht="15" customHeight="1">
      <c r="C11840" s="193" t="s">
        <v>69</v>
      </c>
      <c r="D11840" s="194" t="s">
        <v>672</v>
      </c>
      <c r="E11840" s="194"/>
      <c r="F11840" s="717"/>
      <c r="G11840" s="717"/>
      <c r="H11840" s="717"/>
      <c r="I11840" s="591"/>
    </row>
    <row r="11841" spans="3:9" ht="15" customHeight="1">
      <c r="C11841" s="199">
        <v>1</v>
      </c>
      <c r="D11841" s="195" t="s">
        <v>8</v>
      </c>
      <c r="E11841" s="195"/>
      <c r="F11841" s="200" t="s">
        <v>10</v>
      </c>
      <c r="G11841" s="201">
        <v>0.01</v>
      </c>
      <c r="H11841" s="62">
        <v>176000</v>
      </c>
      <c r="I11841" s="203">
        <f t="shared" ref="I11841:I11844" si="397">G11841*H11841</f>
        <v>1760</v>
      </c>
    </row>
    <row r="11842" spans="3:9" ht="15" customHeight="1">
      <c r="C11842" s="199">
        <v>2</v>
      </c>
      <c r="D11842" s="195" t="s">
        <v>159</v>
      </c>
      <c r="E11842" s="195"/>
      <c r="F11842" s="200" t="s">
        <v>10</v>
      </c>
      <c r="G11842" s="201">
        <v>0.1</v>
      </c>
      <c r="H11842" s="62">
        <v>186000</v>
      </c>
      <c r="I11842" s="203">
        <f t="shared" si="397"/>
        <v>18600</v>
      </c>
    </row>
    <row r="11843" spans="3:9" ht="15" customHeight="1">
      <c r="C11843" s="199">
        <v>3</v>
      </c>
      <c r="D11843" s="195" t="s">
        <v>119</v>
      </c>
      <c r="E11843" s="195"/>
      <c r="F11843" s="200" t="s">
        <v>10</v>
      </c>
      <c r="G11843" s="201">
        <v>0.01</v>
      </c>
      <c r="H11843" s="62">
        <v>196000</v>
      </c>
      <c r="I11843" s="203">
        <f t="shared" si="397"/>
        <v>1960</v>
      </c>
    </row>
    <row r="11844" spans="3:9" ht="15" customHeight="1">
      <c r="C11844" s="199">
        <v>4</v>
      </c>
      <c r="D11844" s="195" t="s">
        <v>31</v>
      </c>
      <c r="E11844" s="195"/>
      <c r="F11844" s="200" t="s">
        <v>10</v>
      </c>
      <c r="G11844" s="201">
        <v>3.3E-3</v>
      </c>
      <c r="H11844" s="62">
        <v>206000</v>
      </c>
      <c r="I11844" s="203">
        <f t="shared" si="397"/>
        <v>679.8</v>
      </c>
    </row>
    <row r="11845" spans="3:9" ht="15" customHeight="1">
      <c r="C11845" s="204" t="s">
        <v>708</v>
      </c>
      <c r="D11845" s="215"/>
      <c r="E11845" s="215"/>
      <c r="F11845" s="216"/>
      <c r="G11845" s="653"/>
      <c r="H11845" s="654"/>
      <c r="I11845" s="208">
        <f>SUM(I11841:I11844)</f>
        <v>22999.8</v>
      </c>
    </row>
    <row r="11846" spans="3:9" ht="15" customHeight="1">
      <c r="C11846" s="193" t="s">
        <v>72</v>
      </c>
      <c r="D11846" s="194" t="s">
        <v>73</v>
      </c>
      <c r="E11846" s="194"/>
      <c r="F11846" s="196"/>
      <c r="G11846" s="196"/>
      <c r="H11846" s="196"/>
      <c r="I11846" s="464"/>
    </row>
    <row r="11847" spans="3:9" ht="15" customHeight="1">
      <c r="C11847" s="199">
        <v>1</v>
      </c>
      <c r="D11847" s="195" t="s">
        <v>375</v>
      </c>
      <c r="E11847" s="195"/>
      <c r="F11847" s="200" t="s">
        <v>193</v>
      </c>
      <c r="G11847" s="674">
        <v>1</v>
      </c>
      <c r="H11847" s="202">
        <f>BAHAN!H99</f>
        <v>70000</v>
      </c>
      <c r="I11847" s="203">
        <f>G11847*H11847</f>
        <v>70000</v>
      </c>
    </row>
    <row r="11848" spans="3:9" ht="15" customHeight="1">
      <c r="C11848" s="204" t="s">
        <v>85</v>
      </c>
      <c r="D11848" s="215"/>
      <c r="E11848" s="215"/>
      <c r="F11848" s="216"/>
      <c r="G11848" s="216"/>
      <c r="H11848" s="466"/>
      <c r="I11848" s="208">
        <f>SUM(I11847)</f>
        <v>70000</v>
      </c>
    </row>
    <row r="11849" spans="3:9" ht="15" customHeight="1">
      <c r="C11849" s="193" t="s">
        <v>86</v>
      </c>
      <c r="D11849" s="194" t="s">
        <v>87</v>
      </c>
      <c r="E11849" s="194"/>
      <c r="F11849" s="196"/>
      <c r="G11849" s="196"/>
      <c r="H11849" s="196"/>
      <c r="I11849" s="464"/>
    </row>
    <row r="11850" spans="3:9" ht="15" customHeight="1">
      <c r="C11850" s="204" t="s">
        <v>88</v>
      </c>
      <c r="D11850" s="215"/>
      <c r="E11850" s="215"/>
      <c r="F11850" s="216"/>
      <c r="G11850" s="216"/>
      <c r="H11850" s="466"/>
      <c r="I11850" s="467">
        <v>0</v>
      </c>
    </row>
    <row r="11851" spans="3:9" ht="15" customHeight="1">
      <c r="C11851" s="220" t="s">
        <v>89</v>
      </c>
      <c r="D11851" s="221" t="s">
        <v>90</v>
      </c>
      <c r="E11851" s="682"/>
      <c r="F11851" s="222"/>
      <c r="G11851" s="222"/>
      <c r="H11851" s="776"/>
      <c r="I11851" s="777">
        <f>I11850+I11848+I11845</f>
        <v>92999.8</v>
      </c>
    </row>
    <row r="11852" spans="3:9" ht="15" customHeight="1">
      <c r="C11852" s="227" t="s">
        <v>91</v>
      </c>
      <c r="D11852" s="228" t="s">
        <v>977</v>
      </c>
      <c r="E11852" s="684"/>
      <c r="F11852" s="229"/>
      <c r="G11852" s="313"/>
      <c r="H11852" s="226">
        <f>$M$3</f>
        <v>0.1</v>
      </c>
      <c r="I11852" s="224">
        <f>I11851*H11852</f>
        <v>9299.9800000000014</v>
      </c>
    </row>
    <row r="11853" spans="3:9" ht="15" customHeight="1">
      <c r="C11853" s="316" t="s">
        <v>93</v>
      </c>
      <c r="D11853" s="317" t="s">
        <v>94</v>
      </c>
      <c r="E11853" s="323"/>
      <c r="F11853" s="244"/>
      <c r="G11853" s="244"/>
      <c r="H11853" s="399"/>
      <c r="I11853" s="303">
        <f>SUM(I11851:I11852)</f>
        <v>102299.78</v>
      </c>
    </row>
    <row r="11854" spans="3:9" ht="15" customHeight="1">
      <c r="C11854" s="1070"/>
      <c r="D11854" s="493"/>
      <c r="E11854" s="493"/>
      <c r="F11854" s="493"/>
      <c r="G11854" s="493"/>
      <c r="H11854" s="493"/>
      <c r="I11854" s="517"/>
    </row>
    <row r="11855" spans="3:9" ht="15" customHeight="1">
      <c r="C11855" s="184" t="s">
        <v>2707</v>
      </c>
      <c r="D11855" s="670" t="s">
        <v>376</v>
      </c>
      <c r="E11855" s="675"/>
      <c r="F11855" s="668"/>
      <c r="G11855" s="668"/>
      <c r="H11855" s="669"/>
      <c r="I11855" s="188">
        <f>ROUNDDOWN(I11870,-2)</f>
        <v>88100</v>
      </c>
    </row>
    <row r="11856" spans="3:9" ht="15" customHeight="1">
      <c r="C11856" s="189" t="s">
        <v>65</v>
      </c>
      <c r="D11856" s="190" t="s">
        <v>66</v>
      </c>
      <c r="E11856" s="190"/>
      <c r="F11856" s="190" t="s">
        <v>669</v>
      </c>
      <c r="G11856" s="190" t="s">
        <v>67</v>
      </c>
      <c r="H11856" s="190" t="s">
        <v>670</v>
      </c>
      <c r="I11856" s="482" t="s">
        <v>671</v>
      </c>
    </row>
    <row r="11857" spans="3:9" ht="15" customHeight="1">
      <c r="C11857" s="193" t="s">
        <v>69</v>
      </c>
      <c r="D11857" s="194" t="s">
        <v>672</v>
      </c>
      <c r="E11857" s="194"/>
      <c r="F11857" s="717"/>
      <c r="G11857" s="717"/>
      <c r="H11857" s="717"/>
      <c r="I11857" s="591"/>
    </row>
    <row r="11858" spans="3:9" ht="15" customHeight="1">
      <c r="C11858" s="199">
        <v>1</v>
      </c>
      <c r="D11858" s="195" t="s">
        <v>8</v>
      </c>
      <c r="E11858" s="195"/>
      <c r="F11858" s="200" t="s">
        <v>10</v>
      </c>
      <c r="G11858" s="201">
        <v>0.1</v>
      </c>
      <c r="H11858" s="62">
        <v>176000</v>
      </c>
      <c r="I11858" s="203">
        <f t="shared" ref="I11858:I11861" si="398">G11858*H11858</f>
        <v>17600</v>
      </c>
    </row>
    <row r="11859" spans="3:9" ht="15" customHeight="1">
      <c r="C11859" s="199">
        <v>2</v>
      </c>
      <c r="D11859" s="195" t="s">
        <v>159</v>
      </c>
      <c r="E11859" s="195"/>
      <c r="F11859" s="200" t="s">
        <v>10</v>
      </c>
      <c r="G11859" s="201">
        <v>0.2</v>
      </c>
      <c r="H11859" s="62">
        <v>186000</v>
      </c>
      <c r="I11859" s="203">
        <f t="shared" si="398"/>
        <v>37200</v>
      </c>
    </row>
    <row r="11860" spans="3:9" ht="15" customHeight="1">
      <c r="C11860" s="199">
        <v>3</v>
      </c>
      <c r="D11860" s="195" t="s">
        <v>119</v>
      </c>
      <c r="E11860" s="195"/>
      <c r="F11860" s="200" t="s">
        <v>10</v>
      </c>
      <c r="G11860" s="201">
        <v>0.02</v>
      </c>
      <c r="H11860" s="62">
        <v>196000</v>
      </c>
      <c r="I11860" s="203">
        <f t="shared" si="398"/>
        <v>3920</v>
      </c>
    </row>
    <row r="11861" spans="3:9" ht="15" customHeight="1">
      <c r="C11861" s="199">
        <v>4</v>
      </c>
      <c r="D11861" s="195" t="s">
        <v>31</v>
      </c>
      <c r="E11861" s="195"/>
      <c r="F11861" s="200" t="s">
        <v>10</v>
      </c>
      <c r="G11861" s="201">
        <v>6.7000000000000002E-3</v>
      </c>
      <c r="H11861" s="62">
        <v>206000</v>
      </c>
      <c r="I11861" s="203">
        <f t="shared" si="398"/>
        <v>1380.2</v>
      </c>
    </row>
    <row r="11862" spans="3:9" ht="15" customHeight="1">
      <c r="C11862" s="204" t="s">
        <v>708</v>
      </c>
      <c r="D11862" s="215"/>
      <c r="E11862" s="215"/>
      <c r="F11862" s="216"/>
      <c r="G11862" s="653"/>
      <c r="H11862" s="654"/>
      <c r="I11862" s="208">
        <f>SUM(I11858:I11861)</f>
        <v>60100.2</v>
      </c>
    </row>
    <row r="11863" spans="3:9" ht="15" customHeight="1">
      <c r="C11863" s="193" t="s">
        <v>72</v>
      </c>
      <c r="D11863" s="194" t="s">
        <v>73</v>
      </c>
      <c r="E11863" s="194"/>
      <c r="F11863" s="196"/>
      <c r="G11863" s="196"/>
      <c r="H11863" s="196"/>
      <c r="I11863" s="464"/>
    </row>
    <row r="11864" spans="3:9" ht="15" customHeight="1">
      <c r="C11864" s="199">
        <v>1</v>
      </c>
      <c r="D11864" s="195" t="s">
        <v>377</v>
      </c>
      <c r="E11864" s="195"/>
      <c r="F11864" s="200" t="s">
        <v>193</v>
      </c>
      <c r="G11864" s="326">
        <v>1</v>
      </c>
      <c r="H11864" s="202">
        <f>BAHAN!G98</f>
        <v>20000</v>
      </c>
      <c r="I11864" s="203">
        <f t="shared" ref="I11864" si="399">G11864*H11864</f>
        <v>20000</v>
      </c>
    </row>
    <row r="11865" spans="3:9" ht="15" customHeight="1">
      <c r="C11865" s="204" t="s">
        <v>85</v>
      </c>
      <c r="D11865" s="215"/>
      <c r="E11865" s="215"/>
      <c r="F11865" s="216"/>
      <c r="G11865" s="216"/>
      <c r="H11865" s="466"/>
      <c r="I11865" s="208">
        <f>SUM(I11864)</f>
        <v>20000</v>
      </c>
    </row>
    <row r="11866" spans="3:9" ht="15" customHeight="1">
      <c r="C11866" s="193" t="s">
        <v>86</v>
      </c>
      <c r="D11866" s="194" t="s">
        <v>87</v>
      </c>
      <c r="E11866" s="194"/>
      <c r="F11866" s="196"/>
      <c r="G11866" s="196"/>
      <c r="H11866" s="196"/>
      <c r="I11866" s="464"/>
    </row>
    <row r="11867" spans="3:9" ht="15" customHeight="1">
      <c r="C11867" s="204" t="s">
        <v>88</v>
      </c>
      <c r="D11867" s="215"/>
      <c r="E11867" s="215"/>
      <c r="F11867" s="216"/>
      <c r="G11867" s="216"/>
      <c r="H11867" s="466"/>
      <c r="I11867" s="467">
        <v>0</v>
      </c>
    </row>
    <row r="11868" spans="3:9" ht="15" customHeight="1">
      <c r="C11868" s="220" t="s">
        <v>89</v>
      </c>
      <c r="D11868" s="221" t="s">
        <v>90</v>
      </c>
      <c r="E11868" s="682"/>
      <c r="F11868" s="222"/>
      <c r="G11868" s="222"/>
      <c r="H11868" s="776"/>
      <c r="I11868" s="777">
        <f>I11867+I11865+I11862</f>
        <v>80100.2</v>
      </c>
    </row>
    <row r="11869" spans="3:9" ht="15" customHeight="1">
      <c r="C11869" s="227" t="s">
        <v>91</v>
      </c>
      <c r="D11869" s="228" t="s">
        <v>977</v>
      </c>
      <c r="E11869" s="684"/>
      <c r="F11869" s="229"/>
      <c r="G11869" s="313"/>
      <c r="H11869" s="226">
        <f>$M$3</f>
        <v>0.1</v>
      </c>
      <c r="I11869" s="224">
        <f>I11868*H11869</f>
        <v>8010.02</v>
      </c>
    </row>
    <row r="11870" spans="3:9" ht="15" customHeight="1">
      <c r="C11870" s="316" t="s">
        <v>93</v>
      </c>
      <c r="D11870" s="317" t="s">
        <v>94</v>
      </c>
      <c r="E11870" s="323"/>
      <c r="F11870" s="244"/>
      <c r="G11870" s="244"/>
      <c r="H11870" s="399"/>
      <c r="I11870" s="303">
        <f>SUM(I11868:I11869)</f>
        <v>88110.22</v>
      </c>
    </row>
    <row r="11871" spans="3:9" ht="15" customHeight="1">
      <c r="C11871" s="1070"/>
      <c r="D11871" s="493"/>
      <c r="E11871" s="493"/>
      <c r="F11871" s="493"/>
      <c r="G11871" s="493"/>
      <c r="H11871" s="493"/>
      <c r="I11871" s="517"/>
    </row>
    <row r="11872" spans="3:9" ht="15" customHeight="1">
      <c r="C11872" s="590" t="s">
        <v>2708</v>
      </c>
      <c r="D11872" s="670" t="s">
        <v>2709</v>
      </c>
      <c r="E11872" s="675"/>
      <c r="F11872" s="668"/>
      <c r="G11872" s="668"/>
      <c r="H11872" s="669"/>
      <c r="I11872" s="188">
        <f>ROUNDDOWN(I11887,-2)</f>
        <v>120900</v>
      </c>
    </row>
    <row r="11873" spans="3:9" ht="15" customHeight="1">
      <c r="C11873" s="189" t="s">
        <v>65</v>
      </c>
      <c r="D11873" s="190" t="s">
        <v>66</v>
      </c>
      <c r="E11873" s="190"/>
      <c r="F11873" s="190" t="s">
        <v>669</v>
      </c>
      <c r="G11873" s="190" t="s">
        <v>67</v>
      </c>
      <c r="H11873" s="190" t="s">
        <v>670</v>
      </c>
      <c r="I11873" s="482" t="s">
        <v>671</v>
      </c>
    </row>
    <row r="11874" spans="3:9" ht="15" customHeight="1">
      <c r="C11874" s="193" t="s">
        <v>69</v>
      </c>
      <c r="D11874" s="194" t="s">
        <v>672</v>
      </c>
      <c r="E11874" s="194"/>
      <c r="F11874" s="717"/>
      <c r="G11874" s="717"/>
      <c r="H11874" s="717"/>
      <c r="I11874" s="591"/>
    </row>
    <row r="11875" spans="3:9" ht="15" customHeight="1">
      <c r="C11875" s="199">
        <v>1</v>
      </c>
      <c r="D11875" s="195" t="s">
        <v>8</v>
      </c>
      <c r="E11875" s="195"/>
      <c r="F11875" s="200" t="s">
        <v>10</v>
      </c>
      <c r="G11875" s="326">
        <v>1.4999999999999999E-2</v>
      </c>
      <c r="H11875" s="62">
        <v>176000</v>
      </c>
      <c r="I11875" s="203">
        <f>G11875*H11875</f>
        <v>2640</v>
      </c>
    </row>
    <row r="11876" spans="3:9" ht="15" customHeight="1">
      <c r="C11876" s="199">
        <v>2</v>
      </c>
      <c r="D11876" s="195" t="s">
        <v>159</v>
      </c>
      <c r="E11876" s="195"/>
      <c r="F11876" s="200" t="s">
        <v>10</v>
      </c>
      <c r="G11876" s="326">
        <v>0.15</v>
      </c>
      <c r="H11876" s="62">
        <v>186000</v>
      </c>
      <c r="I11876" s="203">
        <f t="shared" ref="I11876:I11878" si="400">G11876*H11876</f>
        <v>27900</v>
      </c>
    </row>
    <row r="11877" spans="3:9" ht="15" customHeight="1">
      <c r="C11877" s="199">
        <v>3</v>
      </c>
      <c r="D11877" s="195" t="s">
        <v>119</v>
      </c>
      <c r="E11877" s="195"/>
      <c r="F11877" s="200" t="s">
        <v>10</v>
      </c>
      <c r="G11877" s="326">
        <v>1.4999999999999999E-2</v>
      </c>
      <c r="H11877" s="62">
        <v>196000</v>
      </c>
      <c r="I11877" s="203">
        <f t="shared" si="400"/>
        <v>2940</v>
      </c>
    </row>
    <row r="11878" spans="3:9" ht="15" customHeight="1">
      <c r="C11878" s="199">
        <v>4</v>
      </c>
      <c r="D11878" s="195" t="s">
        <v>31</v>
      </c>
      <c r="E11878" s="195"/>
      <c r="F11878" s="200" t="s">
        <v>10</v>
      </c>
      <c r="G11878" s="326">
        <v>5.0000000000000001E-3</v>
      </c>
      <c r="H11878" s="62">
        <v>206000</v>
      </c>
      <c r="I11878" s="203">
        <f t="shared" si="400"/>
        <v>1030</v>
      </c>
    </row>
    <row r="11879" spans="3:9" ht="15" customHeight="1">
      <c r="C11879" s="204" t="s">
        <v>708</v>
      </c>
      <c r="D11879" s="215"/>
      <c r="E11879" s="215"/>
      <c r="F11879" s="216"/>
      <c r="G11879" s="653"/>
      <c r="H11879" s="654"/>
      <c r="I11879" s="208">
        <f>SUM(I11875:I11878)</f>
        <v>34510</v>
      </c>
    </row>
    <row r="11880" spans="3:9" ht="15" customHeight="1">
      <c r="C11880" s="193" t="s">
        <v>72</v>
      </c>
      <c r="D11880" s="194" t="s">
        <v>73</v>
      </c>
      <c r="E11880" s="194"/>
      <c r="F11880" s="196"/>
      <c r="G11880" s="196"/>
      <c r="H11880" s="196"/>
      <c r="I11880" s="464"/>
    </row>
    <row r="11881" spans="3:9" ht="15" customHeight="1">
      <c r="C11881" s="199">
        <v>1</v>
      </c>
      <c r="D11881" s="195" t="s">
        <v>378</v>
      </c>
      <c r="E11881" s="195"/>
      <c r="F11881" s="200" t="s">
        <v>193</v>
      </c>
      <c r="G11881" s="674">
        <v>1</v>
      </c>
      <c r="H11881" s="202">
        <f>BAHAN!G459</f>
        <v>75400</v>
      </c>
      <c r="I11881" s="203">
        <f>G11881*H11881</f>
        <v>75400</v>
      </c>
    </row>
    <row r="11882" spans="3:9" ht="15" customHeight="1">
      <c r="C11882" s="204" t="s">
        <v>85</v>
      </c>
      <c r="D11882" s="215"/>
      <c r="E11882" s="215"/>
      <c r="F11882" s="216"/>
      <c r="G11882" s="216"/>
      <c r="H11882" s="466"/>
      <c r="I11882" s="208">
        <f>SUM(I11881)</f>
        <v>75400</v>
      </c>
    </row>
    <row r="11883" spans="3:9" ht="15" customHeight="1">
      <c r="C11883" s="193" t="s">
        <v>86</v>
      </c>
      <c r="D11883" s="194" t="s">
        <v>87</v>
      </c>
      <c r="E11883" s="194"/>
      <c r="F11883" s="196"/>
      <c r="G11883" s="196"/>
      <c r="H11883" s="196"/>
      <c r="I11883" s="464"/>
    </row>
    <row r="11884" spans="3:9" ht="15" customHeight="1">
      <c r="C11884" s="204" t="s">
        <v>88</v>
      </c>
      <c r="D11884" s="215"/>
      <c r="E11884" s="215"/>
      <c r="F11884" s="216"/>
      <c r="G11884" s="216"/>
      <c r="H11884" s="466"/>
      <c r="I11884" s="467">
        <v>0</v>
      </c>
    </row>
    <row r="11885" spans="3:9" ht="15" customHeight="1">
      <c r="C11885" s="220" t="s">
        <v>89</v>
      </c>
      <c r="D11885" s="221" t="s">
        <v>90</v>
      </c>
      <c r="E11885" s="682"/>
      <c r="F11885" s="222"/>
      <c r="G11885" s="222"/>
      <c r="H11885" s="776"/>
      <c r="I11885" s="777">
        <f>I11884+I11882+I11879</f>
        <v>109910</v>
      </c>
    </row>
    <row r="11886" spans="3:9" ht="15" customHeight="1">
      <c r="C11886" s="227" t="s">
        <v>91</v>
      </c>
      <c r="D11886" s="228" t="s">
        <v>977</v>
      </c>
      <c r="E11886" s="684"/>
      <c r="F11886" s="229"/>
      <c r="G11886" s="313"/>
      <c r="H11886" s="226">
        <f>$M$3</f>
        <v>0.1</v>
      </c>
      <c r="I11886" s="224">
        <f>I11885*H11886</f>
        <v>10991</v>
      </c>
    </row>
    <row r="11887" spans="3:9" ht="15" customHeight="1">
      <c r="C11887" s="316" t="s">
        <v>93</v>
      </c>
      <c r="D11887" s="317" t="s">
        <v>94</v>
      </c>
      <c r="E11887" s="323"/>
      <c r="F11887" s="244"/>
      <c r="G11887" s="244"/>
      <c r="H11887" s="399"/>
      <c r="I11887" s="303">
        <f>SUM(I11885:I11886)</f>
        <v>120901</v>
      </c>
    </row>
    <row r="11888" spans="3:9" ht="15" customHeight="1">
      <c r="C11888" s="1105"/>
      <c r="D11888" s="492"/>
      <c r="E11888" s="492"/>
      <c r="F11888" s="492"/>
      <c r="G11888" s="492"/>
      <c r="H11888" s="492"/>
      <c r="I11888" s="517"/>
    </row>
    <row r="11889" spans="3:9" ht="15" customHeight="1">
      <c r="C11889" s="574" t="s">
        <v>2710</v>
      </c>
      <c r="D11889" s="670" t="s">
        <v>379</v>
      </c>
      <c r="E11889" s="675"/>
      <c r="F11889" s="668"/>
      <c r="G11889" s="668"/>
      <c r="H11889" s="669"/>
      <c r="I11889" s="188">
        <f>ROUNDDOWN(I11904,-2)</f>
        <v>61200</v>
      </c>
    </row>
    <row r="11890" spans="3:9" ht="15" customHeight="1">
      <c r="C11890" s="189" t="s">
        <v>65</v>
      </c>
      <c r="D11890" s="190" t="s">
        <v>66</v>
      </c>
      <c r="E11890" s="190"/>
      <c r="F11890" s="190" t="s">
        <v>669</v>
      </c>
      <c r="G11890" s="190" t="s">
        <v>67</v>
      </c>
      <c r="H11890" s="190" t="s">
        <v>670</v>
      </c>
      <c r="I11890" s="482" t="s">
        <v>671</v>
      </c>
    </row>
    <row r="11891" spans="3:9" ht="15" customHeight="1">
      <c r="C11891" s="193" t="s">
        <v>69</v>
      </c>
      <c r="D11891" s="194" t="s">
        <v>672</v>
      </c>
      <c r="E11891" s="194"/>
      <c r="F11891" s="717"/>
      <c r="G11891" s="717"/>
      <c r="H11891" s="717"/>
      <c r="I11891" s="591"/>
    </row>
    <row r="11892" spans="3:9" ht="15" customHeight="1">
      <c r="C11892" s="199">
        <v>1</v>
      </c>
      <c r="D11892" s="195" t="s">
        <v>8</v>
      </c>
      <c r="E11892" s="195"/>
      <c r="F11892" s="200" t="s">
        <v>10</v>
      </c>
      <c r="G11892" s="326">
        <v>1.4999999999999999E-2</v>
      </c>
      <c r="H11892" s="62">
        <v>176000</v>
      </c>
      <c r="I11892" s="203">
        <f t="shared" ref="I11892:I11895" si="401">G11892*H11892</f>
        <v>2640</v>
      </c>
    </row>
    <row r="11893" spans="3:9" ht="15" customHeight="1">
      <c r="C11893" s="199">
        <v>2</v>
      </c>
      <c r="D11893" s="195" t="s">
        <v>159</v>
      </c>
      <c r="E11893" s="195"/>
      <c r="F11893" s="200" t="s">
        <v>10</v>
      </c>
      <c r="G11893" s="326">
        <v>0.15</v>
      </c>
      <c r="H11893" s="62">
        <v>186000</v>
      </c>
      <c r="I11893" s="203">
        <f t="shared" si="401"/>
        <v>27900</v>
      </c>
    </row>
    <row r="11894" spans="3:9" ht="15" customHeight="1">
      <c r="C11894" s="199">
        <v>3</v>
      </c>
      <c r="D11894" s="195" t="s">
        <v>119</v>
      </c>
      <c r="E11894" s="195"/>
      <c r="F11894" s="200" t="s">
        <v>10</v>
      </c>
      <c r="G11894" s="326">
        <v>1.4999999999999999E-2</v>
      </c>
      <c r="H11894" s="62">
        <v>196000</v>
      </c>
      <c r="I11894" s="203">
        <f t="shared" si="401"/>
        <v>2940</v>
      </c>
    </row>
    <row r="11895" spans="3:9" ht="15" customHeight="1">
      <c r="C11895" s="199">
        <v>4</v>
      </c>
      <c r="D11895" s="195" t="s">
        <v>31</v>
      </c>
      <c r="E11895" s="195"/>
      <c r="F11895" s="200" t="s">
        <v>10</v>
      </c>
      <c r="G11895" s="326">
        <v>5.0000000000000001E-3</v>
      </c>
      <c r="H11895" s="62">
        <v>206000</v>
      </c>
      <c r="I11895" s="203">
        <f t="shared" si="401"/>
        <v>1030</v>
      </c>
    </row>
    <row r="11896" spans="3:9" ht="15" customHeight="1">
      <c r="C11896" s="204" t="s">
        <v>708</v>
      </c>
      <c r="D11896" s="215"/>
      <c r="E11896" s="215"/>
      <c r="F11896" s="216"/>
      <c r="G11896" s="653"/>
      <c r="H11896" s="654"/>
      <c r="I11896" s="208">
        <f>SUM(I11892:I11895)</f>
        <v>34510</v>
      </c>
    </row>
    <row r="11897" spans="3:9" ht="15" customHeight="1">
      <c r="C11897" s="193" t="s">
        <v>72</v>
      </c>
      <c r="D11897" s="194" t="s">
        <v>73</v>
      </c>
      <c r="E11897" s="194"/>
      <c r="F11897" s="196"/>
      <c r="G11897" s="196"/>
      <c r="H11897" s="196"/>
      <c r="I11897" s="464"/>
    </row>
    <row r="11898" spans="3:9" ht="15" customHeight="1">
      <c r="C11898" s="199">
        <v>1</v>
      </c>
      <c r="D11898" s="195" t="s">
        <v>380</v>
      </c>
      <c r="E11898" s="195"/>
      <c r="F11898" s="200" t="s">
        <v>193</v>
      </c>
      <c r="G11898" s="1180">
        <v>1</v>
      </c>
      <c r="H11898" s="202">
        <f>BAHAN!G146</f>
        <v>21160</v>
      </c>
      <c r="I11898" s="203">
        <f t="shared" ref="I11898" si="402">G11898*H11898</f>
        <v>21160</v>
      </c>
    </row>
    <row r="11899" spans="3:9" ht="15" customHeight="1">
      <c r="C11899" s="204" t="s">
        <v>85</v>
      </c>
      <c r="D11899" s="215"/>
      <c r="E11899" s="215"/>
      <c r="F11899" s="216"/>
      <c r="G11899" s="216"/>
      <c r="H11899" s="466"/>
      <c r="I11899" s="208">
        <f>SUM(I11898)</f>
        <v>21160</v>
      </c>
    </row>
    <row r="11900" spans="3:9" ht="15" customHeight="1">
      <c r="C11900" s="193" t="s">
        <v>86</v>
      </c>
      <c r="D11900" s="194" t="s">
        <v>87</v>
      </c>
      <c r="E11900" s="194"/>
      <c r="F11900" s="196"/>
      <c r="G11900" s="196"/>
      <c r="H11900" s="196"/>
      <c r="I11900" s="464"/>
    </row>
    <row r="11901" spans="3:9" ht="15" customHeight="1">
      <c r="C11901" s="204" t="s">
        <v>88</v>
      </c>
      <c r="D11901" s="215"/>
      <c r="E11901" s="215"/>
      <c r="F11901" s="216"/>
      <c r="G11901" s="216"/>
      <c r="H11901" s="466"/>
      <c r="I11901" s="467">
        <v>0</v>
      </c>
    </row>
    <row r="11902" spans="3:9" ht="15" customHeight="1">
      <c r="C11902" s="220" t="s">
        <v>89</v>
      </c>
      <c r="D11902" s="221" t="s">
        <v>90</v>
      </c>
      <c r="E11902" s="682"/>
      <c r="F11902" s="222"/>
      <c r="G11902" s="222"/>
      <c r="H11902" s="776"/>
      <c r="I11902" s="777">
        <f>I11901+I11899+I11896</f>
        <v>55670</v>
      </c>
    </row>
    <row r="11903" spans="3:9" ht="15" customHeight="1">
      <c r="C11903" s="227" t="s">
        <v>91</v>
      </c>
      <c r="D11903" s="228" t="s">
        <v>977</v>
      </c>
      <c r="E11903" s="684"/>
      <c r="F11903" s="229"/>
      <c r="G11903" s="313"/>
      <c r="H11903" s="226">
        <f>$M$3</f>
        <v>0.1</v>
      </c>
      <c r="I11903" s="224">
        <f>I11902*H11903</f>
        <v>5567</v>
      </c>
    </row>
    <row r="11904" spans="3:9" ht="15" customHeight="1">
      <c r="C11904" s="316" t="s">
        <v>93</v>
      </c>
      <c r="D11904" s="317" t="s">
        <v>94</v>
      </c>
      <c r="E11904" s="323"/>
      <c r="F11904" s="244"/>
      <c r="G11904" s="244"/>
      <c r="H11904" s="399"/>
      <c r="I11904" s="303">
        <f>SUM(I11902:I11903)</f>
        <v>61237</v>
      </c>
    </row>
    <row r="11905" spans="3:9" ht="15" customHeight="1">
      <c r="C11905" s="1071"/>
      <c r="D11905" s="555"/>
      <c r="E11905" s="555"/>
      <c r="F11905" s="555"/>
      <c r="G11905" s="555"/>
      <c r="H11905" s="555"/>
      <c r="I11905" s="556"/>
    </row>
    <row r="11906" spans="3:9" ht="15" customHeight="1">
      <c r="C11906" s="184" t="s">
        <v>2711</v>
      </c>
      <c r="D11906" s="675" t="s">
        <v>388</v>
      </c>
      <c r="E11906" s="675"/>
      <c r="F11906" s="668"/>
      <c r="G11906" s="668"/>
      <c r="H11906" s="669"/>
      <c r="I11906" s="188">
        <f>ROUNDDOWN(I11921,-2)</f>
        <v>171600</v>
      </c>
    </row>
    <row r="11907" spans="3:9" ht="15" customHeight="1">
      <c r="C11907" s="189" t="s">
        <v>65</v>
      </c>
      <c r="D11907" s="190" t="s">
        <v>66</v>
      </c>
      <c r="E11907" s="190"/>
      <c r="F11907" s="190" t="s">
        <v>669</v>
      </c>
      <c r="G11907" s="190" t="s">
        <v>67</v>
      </c>
      <c r="H11907" s="190" t="s">
        <v>670</v>
      </c>
      <c r="I11907" s="482" t="s">
        <v>671</v>
      </c>
    </row>
    <row r="11908" spans="3:9" ht="15" customHeight="1">
      <c r="C11908" s="193" t="s">
        <v>69</v>
      </c>
      <c r="D11908" s="194" t="s">
        <v>672</v>
      </c>
      <c r="E11908" s="194"/>
      <c r="F11908" s="717"/>
      <c r="G11908" s="717"/>
      <c r="H11908" s="717"/>
      <c r="I11908" s="591"/>
    </row>
    <row r="11909" spans="3:9" ht="15" customHeight="1">
      <c r="C11909" s="199">
        <v>1</v>
      </c>
      <c r="D11909" s="195" t="s">
        <v>8</v>
      </c>
      <c r="E11909" s="195"/>
      <c r="F11909" s="200" t="s">
        <v>10</v>
      </c>
      <c r="G11909" s="201">
        <v>2.5000000000000001E-2</v>
      </c>
      <c r="H11909" s="62">
        <v>176000</v>
      </c>
      <c r="I11909" s="203">
        <f t="shared" ref="I11909:I11912" si="403">G11909*H11909</f>
        <v>4400</v>
      </c>
    </row>
    <row r="11910" spans="3:9" ht="15" customHeight="1">
      <c r="C11910" s="199">
        <v>2</v>
      </c>
      <c r="D11910" s="195" t="s">
        <v>159</v>
      </c>
      <c r="E11910" s="195"/>
      <c r="F11910" s="200" t="s">
        <v>10</v>
      </c>
      <c r="G11910" s="201">
        <v>0.25</v>
      </c>
      <c r="H11910" s="62">
        <v>186000</v>
      </c>
      <c r="I11910" s="203">
        <f t="shared" si="403"/>
        <v>46500</v>
      </c>
    </row>
    <row r="11911" spans="3:9" ht="15" customHeight="1">
      <c r="C11911" s="199">
        <v>3</v>
      </c>
      <c r="D11911" s="195" t="s">
        <v>119</v>
      </c>
      <c r="E11911" s="195"/>
      <c r="F11911" s="200" t="s">
        <v>10</v>
      </c>
      <c r="G11911" s="201">
        <v>2.5000000000000001E-2</v>
      </c>
      <c r="H11911" s="62">
        <v>196000</v>
      </c>
      <c r="I11911" s="203">
        <f t="shared" si="403"/>
        <v>4900</v>
      </c>
    </row>
    <row r="11912" spans="3:9" ht="15" customHeight="1">
      <c r="C11912" s="199">
        <v>4</v>
      </c>
      <c r="D11912" s="195" t="s">
        <v>31</v>
      </c>
      <c r="E11912" s="195"/>
      <c r="F11912" s="200" t="s">
        <v>10</v>
      </c>
      <c r="G11912" s="201">
        <v>1.2999999999999999E-3</v>
      </c>
      <c r="H11912" s="62">
        <v>206000</v>
      </c>
      <c r="I11912" s="203">
        <f t="shared" si="403"/>
        <v>267.8</v>
      </c>
    </row>
    <row r="11913" spans="3:9" ht="15" customHeight="1">
      <c r="C11913" s="204" t="s">
        <v>708</v>
      </c>
      <c r="D11913" s="215"/>
      <c r="E11913" s="215"/>
      <c r="F11913" s="216"/>
      <c r="G11913" s="653"/>
      <c r="H11913" s="654"/>
      <c r="I11913" s="208">
        <f>SUM(I11909:I11912)</f>
        <v>56067.8</v>
      </c>
    </row>
    <row r="11914" spans="3:9" ht="15" customHeight="1">
      <c r="C11914" s="193" t="s">
        <v>72</v>
      </c>
      <c r="D11914" s="194" t="s">
        <v>73</v>
      </c>
      <c r="E11914" s="194"/>
      <c r="F11914" s="196"/>
      <c r="G11914" s="196"/>
      <c r="H11914" s="196"/>
      <c r="I11914" s="464"/>
    </row>
    <row r="11915" spans="3:9" ht="15" customHeight="1">
      <c r="C11915" s="199">
        <v>1</v>
      </c>
      <c r="D11915" s="195" t="s">
        <v>389</v>
      </c>
      <c r="E11915" s="195"/>
      <c r="F11915" s="200" t="s">
        <v>382</v>
      </c>
      <c r="G11915" s="326">
        <v>1</v>
      </c>
      <c r="H11915" s="202">
        <f>BAHAN!G202</f>
        <v>100000</v>
      </c>
      <c r="I11915" s="203">
        <f t="shared" ref="I11915" si="404">G11915*H11915</f>
        <v>100000</v>
      </c>
    </row>
    <row r="11916" spans="3:9" ht="15" customHeight="1">
      <c r="C11916" s="204" t="s">
        <v>85</v>
      </c>
      <c r="D11916" s="215"/>
      <c r="E11916" s="215"/>
      <c r="F11916" s="216"/>
      <c r="G11916" s="216"/>
      <c r="H11916" s="466"/>
      <c r="I11916" s="208">
        <f>SUM(I11915)</f>
        <v>100000</v>
      </c>
    </row>
    <row r="11917" spans="3:9" ht="15" customHeight="1">
      <c r="C11917" s="193" t="s">
        <v>86</v>
      </c>
      <c r="D11917" s="194" t="s">
        <v>87</v>
      </c>
      <c r="E11917" s="194"/>
      <c r="F11917" s="196"/>
      <c r="G11917" s="196"/>
      <c r="H11917" s="196"/>
      <c r="I11917" s="464"/>
    </row>
    <row r="11918" spans="3:9" ht="15" customHeight="1">
      <c r="C11918" s="204" t="s">
        <v>88</v>
      </c>
      <c r="D11918" s="215"/>
      <c r="E11918" s="215"/>
      <c r="F11918" s="216"/>
      <c r="G11918" s="216"/>
      <c r="H11918" s="466"/>
      <c r="I11918" s="467">
        <v>0</v>
      </c>
    </row>
    <row r="11919" spans="3:9" ht="15" customHeight="1">
      <c r="C11919" s="220" t="s">
        <v>89</v>
      </c>
      <c r="D11919" s="221" t="s">
        <v>90</v>
      </c>
      <c r="E11919" s="682"/>
      <c r="F11919" s="222"/>
      <c r="G11919" s="222"/>
      <c r="H11919" s="776"/>
      <c r="I11919" s="777">
        <f>I11918+I11916+I11913</f>
        <v>156067.79999999999</v>
      </c>
    </row>
    <row r="11920" spans="3:9" ht="15" customHeight="1">
      <c r="C11920" s="227" t="s">
        <v>91</v>
      </c>
      <c r="D11920" s="228" t="s">
        <v>977</v>
      </c>
      <c r="E11920" s="684"/>
      <c r="F11920" s="229"/>
      <c r="G11920" s="313"/>
      <c r="H11920" s="226">
        <f>$M$3</f>
        <v>0.1</v>
      </c>
      <c r="I11920" s="224">
        <f>I11919*H11920</f>
        <v>15606.779999999999</v>
      </c>
    </row>
    <row r="11921" spans="3:9" ht="15" customHeight="1">
      <c r="C11921" s="316" t="s">
        <v>93</v>
      </c>
      <c r="D11921" s="317" t="s">
        <v>94</v>
      </c>
      <c r="E11921" s="323"/>
      <c r="F11921" s="244"/>
      <c r="G11921" s="244"/>
      <c r="H11921" s="399"/>
      <c r="I11921" s="303">
        <f>SUM(I11919:I11920)</f>
        <v>171674.58</v>
      </c>
    </row>
    <row r="11922" spans="3:9" ht="15" customHeight="1">
      <c r="C11922" s="1070"/>
      <c r="D11922" s="493"/>
      <c r="E11922" s="493"/>
      <c r="F11922" s="493"/>
      <c r="G11922" s="493"/>
      <c r="H11922" s="493"/>
      <c r="I11922" s="517"/>
    </row>
    <row r="11923" spans="3:9" ht="15" customHeight="1">
      <c r="C11923" s="1089" t="s">
        <v>2712</v>
      </c>
      <c r="D11923" s="1320" t="s">
        <v>2713</v>
      </c>
      <c r="E11923" s="1321"/>
      <c r="F11923" s="1321"/>
      <c r="G11923" s="1321"/>
      <c r="H11923" s="1322"/>
      <c r="I11923" s="188">
        <f>ROUNDDOWN(I11938,-2)</f>
        <v>65400</v>
      </c>
    </row>
    <row r="11924" spans="3:9" ht="15" customHeight="1">
      <c r="C11924" s="189" t="s">
        <v>65</v>
      </c>
      <c r="D11924" s="190" t="s">
        <v>66</v>
      </c>
      <c r="E11924" s="190"/>
      <c r="F11924" s="190" t="s">
        <v>669</v>
      </c>
      <c r="G11924" s="190" t="s">
        <v>67</v>
      </c>
      <c r="H11924" s="190" t="s">
        <v>670</v>
      </c>
      <c r="I11924" s="482" t="s">
        <v>671</v>
      </c>
    </row>
    <row r="11925" spans="3:9" ht="15" customHeight="1">
      <c r="C11925" s="193" t="s">
        <v>69</v>
      </c>
      <c r="D11925" s="194" t="s">
        <v>672</v>
      </c>
      <c r="E11925" s="194"/>
      <c r="F11925" s="717"/>
      <c r="G11925" s="717"/>
      <c r="H11925" s="717"/>
      <c r="I11925" s="591"/>
    </row>
    <row r="11926" spans="3:9" ht="15" customHeight="1">
      <c r="C11926" s="199">
        <v>1</v>
      </c>
      <c r="D11926" s="195" t="s">
        <v>8</v>
      </c>
      <c r="E11926" s="195"/>
      <c r="F11926" s="200" t="s">
        <v>10</v>
      </c>
      <c r="G11926" s="326">
        <v>1.4999999999999999E-2</v>
      </c>
      <c r="H11926" s="62">
        <v>176000</v>
      </c>
      <c r="I11926" s="203">
        <f t="shared" ref="I11926:I11929" si="405">G11926*H11926</f>
        <v>2640</v>
      </c>
    </row>
    <row r="11927" spans="3:9" ht="15" customHeight="1">
      <c r="C11927" s="199">
        <v>2</v>
      </c>
      <c r="D11927" s="195" t="s">
        <v>159</v>
      </c>
      <c r="E11927" s="195"/>
      <c r="F11927" s="200" t="s">
        <v>10</v>
      </c>
      <c r="G11927" s="326">
        <v>0.15</v>
      </c>
      <c r="H11927" s="62">
        <v>186000</v>
      </c>
      <c r="I11927" s="203">
        <f>G11927*H11927</f>
        <v>27900</v>
      </c>
    </row>
    <row r="11928" spans="3:9" ht="15" customHeight="1">
      <c r="C11928" s="199">
        <v>3</v>
      </c>
      <c r="D11928" s="195" t="s">
        <v>119</v>
      </c>
      <c r="E11928" s="195"/>
      <c r="F11928" s="200" t="s">
        <v>10</v>
      </c>
      <c r="G11928" s="326">
        <v>1.4999999999999999E-2</v>
      </c>
      <c r="H11928" s="62">
        <v>196000</v>
      </c>
      <c r="I11928" s="203">
        <f t="shared" si="405"/>
        <v>2940</v>
      </c>
    </row>
    <row r="11929" spans="3:9" ht="15" customHeight="1">
      <c r="C11929" s="199">
        <v>4</v>
      </c>
      <c r="D11929" s="195" t="s">
        <v>31</v>
      </c>
      <c r="E11929" s="195"/>
      <c r="F11929" s="200" t="s">
        <v>10</v>
      </c>
      <c r="G11929" s="326">
        <v>5.0000000000000001E-3</v>
      </c>
      <c r="H11929" s="62">
        <v>206000</v>
      </c>
      <c r="I11929" s="203">
        <f t="shared" si="405"/>
        <v>1030</v>
      </c>
    </row>
    <row r="11930" spans="3:9" ht="15" customHeight="1">
      <c r="C11930" s="204" t="s">
        <v>708</v>
      </c>
      <c r="D11930" s="215"/>
      <c r="E11930" s="215"/>
      <c r="F11930" s="216"/>
      <c r="G11930" s="653"/>
      <c r="H11930" s="654"/>
      <c r="I11930" s="208">
        <f>SUM(I11926:I11929)</f>
        <v>34510</v>
      </c>
    </row>
    <row r="11931" spans="3:9" ht="15" customHeight="1">
      <c r="C11931" s="193" t="s">
        <v>72</v>
      </c>
      <c r="D11931" s="194" t="s">
        <v>73</v>
      </c>
      <c r="E11931" s="194"/>
      <c r="F11931" s="196"/>
      <c r="G11931" s="196"/>
      <c r="H11931" s="196"/>
      <c r="I11931" s="464"/>
    </row>
    <row r="11932" spans="3:9" ht="15" customHeight="1">
      <c r="C11932" s="199">
        <v>1</v>
      </c>
      <c r="D11932" s="195" t="s">
        <v>2705</v>
      </c>
      <c r="E11932" s="195"/>
      <c r="F11932" s="200" t="s">
        <v>193</v>
      </c>
      <c r="G11932" s="326">
        <v>1</v>
      </c>
      <c r="H11932" s="202">
        <f>BAHAN!G119</f>
        <v>25000</v>
      </c>
      <c r="I11932" s="203">
        <f t="shared" ref="I11932" si="406">G11932*H11932</f>
        <v>25000</v>
      </c>
    </row>
    <row r="11933" spans="3:9" ht="15" customHeight="1">
      <c r="C11933" s="204" t="s">
        <v>85</v>
      </c>
      <c r="D11933" s="215"/>
      <c r="E11933" s="215"/>
      <c r="F11933" s="216"/>
      <c r="G11933" s="216"/>
      <c r="H11933" s="466"/>
      <c r="I11933" s="208">
        <f>SUM(I11932)</f>
        <v>25000</v>
      </c>
    </row>
    <row r="11934" spans="3:9" ht="15" customHeight="1">
      <c r="C11934" s="193" t="s">
        <v>86</v>
      </c>
      <c r="D11934" s="194" t="s">
        <v>87</v>
      </c>
      <c r="E11934" s="194"/>
      <c r="F11934" s="196"/>
      <c r="G11934" s="196"/>
      <c r="H11934" s="196"/>
      <c r="I11934" s="464"/>
    </row>
    <row r="11935" spans="3:9" ht="15" customHeight="1">
      <c r="C11935" s="204" t="s">
        <v>88</v>
      </c>
      <c r="D11935" s="215"/>
      <c r="E11935" s="215"/>
      <c r="F11935" s="216"/>
      <c r="G11935" s="216"/>
      <c r="H11935" s="466"/>
      <c r="I11935" s="467">
        <v>0</v>
      </c>
    </row>
    <row r="11936" spans="3:9" ht="15" customHeight="1">
      <c r="C11936" s="220" t="s">
        <v>89</v>
      </c>
      <c r="D11936" s="221" t="s">
        <v>90</v>
      </c>
      <c r="E11936" s="682"/>
      <c r="F11936" s="222"/>
      <c r="G11936" s="222"/>
      <c r="H11936" s="776"/>
      <c r="I11936" s="777">
        <f>I11935+I11933+I11930</f>
        <v>59510</v>
      </c>
    </row>
    <row r="11937" spans="3:9" ht="15" customHeight="1">
      <c r="C11937" s="227" t="s">
        <v>91</v>
      </c>
      <c r="D11937" s="228" t="s">
        <v>977</v>
      </c>
      <c r="E11937" s="684"/>
      <c r="F11937" s="229"/>
      <c r="G11937" s="313"/>
      <c r="H11937" s="226">
        <f>$M$3</f>
        <v>0.1</v>
      </c>
      <c r="I11937" s="224">
        <f>I11936*H11937</f>
        <v>5951</v>
      </c>
    </row>
    <row r="11938" spans="3:9" ht="15" customHeight="1">
      <c r="C11938" s="316" t="s">
        <v>93</v>
      </c>
      <c r="D11938" s="317" t="s">
        <v>94</v>
      </c>
      <c r="E11938" s="323"/>
      <c r="F11938" s="244"/>
      <c r="G11938" s="244"/>
      <c r="H11938" s="399"/>
      <c r="I11938" s="303">
        <f>SUM(I11936:I11937)</f>
        <v>65461</v>
      </c>
    </row>
    <row r="11939" spans="3:9" ht="15" customHeight="1">
      <c r="C11939" s="1181"/>
      <c r="D11939" s="1182"/>
      <c r="E11939" s="1182"/>
      <c r="F11939" s="1119"/>
      <c r="G11939" s="1119"/>
      <c r="H11939" s="1119"/>
      <c r="I11939" s="1183"/>
    </row>
    <row r="11940" spans="3:9" ht="15" customHeight="1">
      <c r="C11940" s="1089" t="s">
        <v>2714</v>
      </c>
      <c r="D11940" s="670" t="s">
        <v>2715</v>
      </c>
      <c r="E11940" s="675"/>
      <c r="F11940" s="668"/>
      <c r="G11940" s="668"/>
      <c r="H11940" s="669"/>
      <c r="I11940" s="188">
        <f>ROUNDDOWN(I11955,-2)</f>
        <v>95400</v>
      </c>
    </row>
    <row r="11941" spans="3:9" ht="15" customHeight="1">
      <c r="C11941" s="189" t="s">
        <v>65</v>
      </c>
      <c r="D11941" s="190" t="s">
        <v>66</v>
      </c>
      <c r="E11941" s="190"/>
      <c r="F11941" s="190" t="s">
        <v>669</v>
      </c>
      <c r="G11941" s="190" t="s">
        <v>67</v>
      </c>
      <c r="H11941" s="190" t="s">
        <v>670</v>
      </c>
      <c r="I11941" s="482" t="s">
        <v>671</v>
      </c>
    </row>
    <row r="11942" spans="3:9" ht="15" customHeight="1">
      <c r="C11942" s="193" t="s">
        <v>69</v>
      </c>
      <c r="D11942" s="194" t="s">
        <v>672</v>
      </c>
      <c r="E11942" s="194"/>
      <c r="F11942" s="717"/>
      <c r="G11942" s="717"/>
      <c r="H11942" s="717"/>
      <c r="I11942" s="591"/>
    </row>
    <row r="11943" spans="3:9" ht="15" customHeight="1">
      <c r="C11943" s="199">
        <v>1</v>
      </c>
      <c r="D11943" s="195" t="s">
        <v>8</v>
      </c>
      <c r="E11943" s="195"/>
      <c r="F11943" s="200" t="s">
        <v>10</v>
      </c>
      <c r="G11943" s="201">
        <v>2.2499999999999999E-2</v>
      </c>
      <c r="H11943" s="62">
        <v>176000</v>
      </c>
      <c r="I11943" s="203">
        <f t="shared" ref="I11943:I11946" si="407">G11943*H11943</f>
        <v>3960</v>
      </c>
    </row>
    <row r="11944" spans="3:9" ht="15" customHeight="1">
      <c r="C11944" s="199">
        <v>2</v>
      </c>
      <c r="D11944" s="195" t="s">
        <v>159</v>
      </c>
      <c r="E11944" s="195"/>
      <c r="F11944" s="200" t="s">
        <v>10</v>
      </c>
      <c r="G11944" s="201">
        <v>0.22500000000000001</v>
      </c>
      <c r="H11944" s="62">
        <v>186000</v>
      </c>
      <c r="I11944" s="203">
        <f>G11944*H11944</f>
        <v>41850</v>
      </c>
    </row>
    <row r="11945" spans="3:9" ht="15" customHeight="1">
      <c r="C11945" s="199">
        <v>3</v>
      </c>
      <c r="D11945" s="195" t="s">
        <v>119</v>
      </c>
      <c r="E11945" s="195"/>
      <c r="F11945" s="200" t="s">
        <v>10</v>
      </c>
      <c r="G11945" s="201">
        <v>2.2499999999999999E-2</v>
      </c>
      <c r="H11945" s="62">
        <v>196000</v>
      </c>
      <c r="I11945" s="203">
        <f t="shared" si="407"/>
        <v>4410</v>
      </c>
    </row>
    <row r="11946" spans="3:9" ht="15" customHeight="1">
      <c r="C11946" s="199">
        <v>4</v>
      </c>
      <c r="D11946" s="195" t="s">
        <v>31</v>
      </c>
      <c r="E11946" s="195"/>
      <c r="F11946" s="200" t="s">
        <v>10</v>
      </c>
      <c r="G11946" s="201">
        <v>7.4999999999999997E-3</v>
      </c>
      <c r="H11946" s="62">
        <v>206000</v>
      </c>
      <c r="I11946" s="203">
        <f t="shared" si="407"/>
        <v>1545</v>
      </c>
    </row>
    <row r="11947" spans="3:9" ht="15" customHeight="1">
      <c r="C11947" s="204" t="s">
        <v>708</v>
      </c>
      <c r="D11947" s="215"/>
      <c r="E11947" s="215"/>
      <c r="F11947" s="216"/>
      <c r="G11947" s="653"/>
      <c r="H11947" s="654"/>
      <c r="I11947" s="208">
        <f>SUM(I11943:I11946)</f>
        <v>51765</v>
      </c>
    </row>
    <row r="11948" spans="3:9" ht="15" customHeight="1">
      <c r="C11948" s="193" t="s">
        <v>72</v>
      </c>
      <c r="D11948" s="194" t="s">
        <v>73</v>
      </c>
      <c r="E11948" s="194"/>
      <c r="F11948" s="196"/>
      <c r="G11948" s="196"/>
      <c r="H11948" s="196"/>
      <c r="I11948" s="464"/>
    </row>
    <row r="11949" spans="3:9" ht="15" customHeight="1">
      <c r="C11949" s="199">
        <v>1</v>
      </c>
      <c r="D11949" s="195" t="s">
        <v>2716</v>
      </c>
      <c r="E11949" s="195"/>
      <c r="F11949" s="200" t="s">
        <v>193</v>
      </c>
      <c r="G11949" s="326">
        <v>1</v>
      </c>
      <c r="H11949" s="202">
        <f>BAHAN!G120</f>
        <v>35000</v>
      </c>
      <c r="I11949" s="203">
        <f>G11949*H11949</f>
        <v>35000</v>
      </c>
    </row>
    <row r="11950" spans="3:9" ht="15" customHeight="1">
      <c r="C11950" s="204" t="s">
        <v>85</v>
      </c>
      <c r="D11950" s="215"/>
      <c r="E11950" s="215"/>
      <c r="F11950" s="216"/>
      <c r="G11950" s="216"/>
      <c r="H11950" s="466"/>
      <c r="I11950" s="208">
        <f>SUM(I11949)</f>
        <v>35000</v>
      </c>
    </row>
    <row r="11951" spans="3:9" ht="15" customHeight="1">
      <c r="C11951" s="193" t="s">
        <v>86</v>
      </c>
      <c r="D11951" s="194" t="s">
        <v>87</v>
      </c>
      <c r="E11951" s="194"/>
      <c r="F11951" s="196"/>
      <c r="G11951" s="196"/>
      <c r="H11951" s="196"/>
      <c r="I11951" s="464"/>
    </row>
    <row r="11952" spans="3:9" ht="15" customHeight="1">
      <c r="C11952" s="204" t="s">
        <v>88</v>
      </c>
      <c r="D11952" s="215"/>
      <c r="E11952" s="215"/>
      <c r="F11952" s="216"/>
      <c r="G11952" s="216"/>
      <c r="H11952" s="466"/>
      <c r="I11952" s="467">
        <v>0</v>
      </c>
    </row>
    <row r="11953" spans="3:9" ht="15" customHeight="1">
      <c r="C11953" s="220" t="s">
        <v>89</v>
      </c>
      <c r="D11953" s="221" t="s">
        <v>90</v>
      </c>
      <c r="E11953" s="682"/>
      <c r="F11953" s="222"/>
      <c r="G11953" s="222"/>
      <c r="H11953" s="776"/>
      <c r="I11953" s="777">
        <f>I11952+I11950+I11947</f>
        <v>86765</v>
      </c>
    </row>
    <row r="11954" spans="3:9" ht="15" customHeight="1">
      <c r="C11954" s="227" t="s">
        <v>91</v>
      </c>
      <c r="D11954" s="228" t="s">
        <v>977</v>
      </c>
      <c r="E11954" s="684"/>
      <c r="F11954" s="229"/>
      <c r="G11954" s="313"/>
      <c r="H11954" s="226">
        <f>$M$3</f>
        <v>0.1</v>
      </c>
      <c r="I11954" s="224">
        <f>I11953*H11954</f>
        <v>8676.5</v>
      </c>
    </row>
    <row r="11955" spans="3:9" ht="15" customHeight="1">
      <c r="C11955" s="322" t="s">
        <v>93</v>
      </c>
      <c r="D11955" s="323" t="s">
        <v>94</v>
      </c>
      <c r="E11955" s="323"/>
      <c r="F11955" s="244"/>
      <c r="G11955" s="244"/>
      <c r="H11955" s="399"/>
      <c r="I11955" s="303">
        <f>SUM(I11953:I11954)</f>
        <v>95441.5</v>
      </c>
    </row>
    <row r="11956" spans="3:9" ht="15" customHeight="1">
      <c r="C11956" s="1184"/>
      <c r="D11956" s="1119"/>
      <c r="E11956" s="1119"/>
      <c r="F11956" s="1119"/>
      <c r="G11956" s="1119"/>
      <c r="H11956" s="1119"/>
      <c r="I11956" s="1120"/>
    </row>
    <row r="11957" spans="3:9" ht="15" customHeight="1">
      <c r="C11957" s="184" t="s">
        <v>2717</v>
      </c>
      <c r="D11957" s="1185" t="s">
        <v>2718</v>
      </c>
      <c r="E11957" s="1186"/>
      <c r="F11957" s="1187"/>
      <c r="G11957" s="1188"/>
      <c r="H11957" s="1188"/>
      <c r="I11957" s="714">
        <f>ROUNDDOWN(I11972,-2)</f>
        <v>37400</v>
      </c>
    </row>
    <row r="11958" spans="3:9" ht="15" customHeight="1">
      <c r="C11958" s="189" t="s">
        <v>65</v>
      </c>
      <c r="D11958" s="190" t="s">
        <v>66</v>
      </c>
      <c r="E11958" s="190"/>
      <c r="F11958" s="190" t="s">
        <v>669</v>
      </c>
      <c r="G11958" s="190" t="s">
        <v>67</v>
      </c>
      <c r="H11958" s="190" t="s">
        <v>670</v>
      </c>
      <c r="I11958" s="482" t="s">
        <v>671</v>
      </c>
    </row>
    <row r="11959" spans="3:9" ht="15" customHeight="1">
      <c r="C11959" s="193" t="s">
        <v>69</v>
      </c>
      <c r="D11959" s="194" t="s">
        <v>672</v>
      </c>
      <c r="E11959" s="194"/>
      <c r="F11959" s="717"/>
      <c r="G11959" s="717"/>
      <c r="H11959" s="717"/>
      <c r="I11959" s="591"/>
    </row>
    <row r="11960" spans="3:9" ht="15" customHeight="1">
      <c r="C11960" s="199">
        <v>1</v>
      </c>
      <c r="D11960" s="195" t="s">
        <v>8</v>
      </c>
      <c r="E11960" s="195"/>
      <c r="F11960" s="200" t="s">
        <v>10</v>
      </c>
      <c r="G11960" s="201">
        <v>3.5999999999999997E-2</v>
      </c>
      <c r="H11960" s="62">
        <v>176000</v>
      </c>
      <c r="I11960" s="203">
        <f t="shared" ref="I11960" si="408">G11960*H11960</f>
        <v>6335.9999999999991</v>
      </c>
    </row>
    <row r="11961" spans="3:9" ht="15" customHeight="1">
      <c r="C11961" s="199">
        <v>2</v>
      </c>
      <c r="D11961" s="195" t="s">
        <v>159</v>
      </c>
      <c r="E11961" s="195"/>
      <c r="F11961" s="200" t="s">
        <v>10</v>
      </c>
      <c r="G11961" s="201">
        <v>3.5999999999999997E-2</v>
      </c>
      <c r="H11961" s="62">
        <v>186000</v>
      </c>
      <c r="I11961" s="203">
        <f>G11961*H11961</f>
        <v>6695.9999999999991</v>
      </c>
    </row>
    <row r="11962" spans="3:9" ht="15" customHeight="1">
      <c r="C11962" s="199">
        <v>3</v>
      </c>
      <c r="D11962" s="195" t="s">
        <v>119</v>
      </c>
      <c r="E11962" s="195"/>
      <c r="F11962" s="200" t="s">
        <v>10</v>
      </c>
      <c r="G11962" s="201">
        <v>4.0000000000000001E-3</v>
      </c>
      <c r="H11962" s="62">
        <v>196000</v>
      </c>
      <c r="I11962" s="203">
        <f t="shared" ref="I11962:I11963" si="409">G11962*H11962</f>
        <v>784</v>
      </c>
    </row>
    <row r="11963" spans="3:9" ht="15" customHeight="1">
      <c r="C11963" s="199">
        <v>4</v>
      </c>
      <c r="D11963" s="195" t="s">
        <v>31</v>
      </c>
      <c r="E11963" s="195"/>
      <c r="F11963" s="200" t="s">
        <v>10</v>
      </c>
      <c r="G11963" s="201">
        <v>1E-3</v>
      </c>
      <c r="H11963" s="62">
        <v>206000</v>
      </c>
      <c r="I11963" s="203">
        <f t="shared" si="409"/>
        <v>206</v>
      </c>
    </row>
    <row r="11964" spans="3:9" ht="15" customHeight="1">
      <c r="C11964" s="204" t="s">
        <v>708</v>
      </c>
      <c r="D11964" s="215"/>
      <c r="E11964" s="215"/>
      <c r="F11964" s="216"/>
      <c r="G11964" s="653"/>
      <c r="H11964" s="654"/>
      <c r="I11964" s="208">
        <f>SUM(I11960:I11963)</f>
        <v>14021.999999999998</v>
      </c>
    </row>
    <row r="11965" spans="3:9" ht="15" customHeight="1">
      <c r="C11965" s="193" t="s">
        <v>72</v>
      </c>
      <c r="D11965" s="194" t="s">
        <v>73</v>
      </c>
      <c r="E11965" s="194"/>
      <c r="F11965" s="196"/>
      <c r="G11965" s="196"/>
      <c r="H11965" s="196"/>
      <c r="I11965" s="464"/>
    </row>
    <row r="11966" spans="3:9" ht="15" customHeight="1">
      <c r="C11966" s="199">
        <v>1</v>
      </c>
      <c r="D11966" s="195" t="s">
        <v>2719</v>
      </c>
      <c r="E11966" s="195"/>
      <c r="F11966" s="200" t="s">
        <v>193</v>
      </c>
      <c r="G11966" s="326">
        <v>1</v>
      </c>
      <c r="H11966" s="202">
        <f>BAHAN!G123</f>
        <v>20000</v>
      </c>
      <c r="I11966" s="203">
        <f>G11966*H11966</f>
        <v>20000</v>
      </c>
    </row>
    <row r="11967" spans="3:9" ht="15" customHeight="1">
      <c r="C11967" s="204" t="s">
        <v>85</v>
      </c>
      <c r="D11967" s="215"/>
      <c r="E11967" s="215"/>
      <c r="F11967" s="216"/>
      <c r="G11967" s="216"/>
      <c r="H11967" s="466"/>
      <c r="I11967" s="208">
        <f>SUM(I11966)</f>
        <v>20000</v>
      </c>
    </row>
    <row r="11968" spans="3:9" ht="15" customHeight="1">
      <c r="C11968" s="193" t="s">
        <v>86</v>
      </c>
      <c r="D11968" s="194" t="s">
        <v>87</v>
      </c>
      <c r="E11968" s="194"/>
      <c r="F11968" s="196"/>
      <c r="G11968" s="196"/>
      <c r="H11968" s="196"/>
      <c r="I11968" s="464"/>
    </row>
    <row r="11969" spans="3:9" ht="15" customHeight="1">
      <c r="C11969" s="204" t="s">
        <v>88</v>
      </c>
      <c r="D11969" s="215"/>
      <c r="E11969" s="215"/>
      <c r="F11969" s="216"/>
      <c r="G11969" s="216"/>
      <c r="H11969" s="466"/>
      <c r="I11969" s="467">
        <v>0</v>
      </c>
    </row>
    <row r="11970" spans="3:9" ht="15" customHeight="1">
      <c r="C11970" s="220" t="s">
        <v>89</v>
      </c>
      <c r="D11970" s="221" t="s">
        <v>90</v>
      </c>
      <c r="E11970" s="682"/>
      <c r="F11970" s="222"/>
      <c r="G11970" s="222"/>
      <c r="H11970" s="776"/>
      <c r="I11970" s="777">
        <f>I11969+I11967+I11964</f>
        <v>34022</v>
      </c>
    </row>
    <row r="11971" spans="3:9" ht="15" customHeight="1">
      <c r="C11971" s="220" t="s">
        <v>91</v>
      </c>
      <c r="D11971" s="221" t="s">
        <v>977</v>
      </c>
      <c r="E11971" s="682"/>
      <c r="F11971" s="222"/>
      <c r="G11971" s="225"/>
      <c r="H11971" s="226">
        <f>$M$3</f>
        <v>0.1</v>
      </c>
      <c r="I11971" s="224">
        <f>I11970*H11971</f>
        <v>3402.2000000000003</v>
      </c>
    </row>
    <row r="11972" spans="3:9" ht="15" customHeight="1" thickBot="1">
      <c r="C11972" s="231" t="s">
        <v>93</v>
      </c>
      <c r="D11972" s="232" t="s">
        <v>94</v>
      </c>
      <c r="E11972" s="741"/>
      <c r="F11972" s="233"/>
      <c r="G11972" s="233"/>
      <c r="H11972" s="458"/>
      <c r="I11972" s="235">
        <f>SUM(I11970:I11971)</f>
        <v>37424.199999999997</v>
      </c>
    </row>
    <row r="11974" spans="3:9" ht="15" customHeight="1" thickBot="1">
      <c r="C11974" s="1189" t="s">
        <v>2720</v>
      </c>
      <c r="D11974" s="1190" t="s">
        <v>2721</v>
      </c>
      <c r="E11974" s="1190"/>
      <c r="F11974" s="645"/>
      <c r="G11974" s="645"/>
      <c r="H11974" s="645"/>
      <c r="I11974" s="645"/>
    </row>
    <row r="11975" spans="3:9" ht="15" customHeight="1">
      <c r="C11975" s="596" t="s">
        <v>2722</v>
      </c>
      <c r="D11975" s="647" t="s">
        <v>2723</v>
      </c>
      <c r="E11975" s="647"/>
      <c r="F11975" s="648"/>
      <c r="G11975" s="648"/>
      <c r="H11975" s="648"/>
      <c r="I11975" s="241">
        <f>ROUNDDOWN(I11990,-2)</f>
        <v>524200</v>
      </c>
    </row>
    <row r="11976" spans="3:9" ht="15" customHeight="1">
      <c r="C11976" s="189" t="s">
        <v>65</v>
      </c>
      <c r="D11976" s="190" t="s">
        <v>66</v>
      </c>
      <c r="E11976" s="190"/>
      <c r="F11976" s="190" t="s">
        <v>669</v>
      </c>
      <c r="G11976" s="190" t="s">
        <v>67</v>
      </c>
      <c r="H11976" s="190" t="s">
        <v>670</v>
      </c>
      <c r="I11976" s="482" t="s">
        <v>671</v>
      </c>
    </row>
    <row r="11977" spans="3:9" ht="15" customHeight="1">
      <c r="C11977" s="193" t="s">
        <v>69</v>
      </c>
      <c r="D11977" s="194" t="s">
        <v>672</v>
      </c>
      <c r="E11977" s="194"/>
      <c r="F11977" s="717"/>
      <c r="G11977" s="717"/>
      <c r="H11977" s="717"/>
      <c r="I11977" s="591"/>
    </row>
    <row r="11978" spans="3:9" ht="15" customHeight="1">
      <c r="C11978" s="199">
        <v>1</v>
      </c>
      <c r="D11978" s="195" t="s">
        <v>8</v>
      </c>
      <c r="E11978" s="195"/>
      <c r="F11978" s="200" t="s">
        <v>10</v>
      </c>
      <c r="G11978" s="201">
        <v>0.08</v>
      </c>
      <c r="H11978" s="62">
        <v>176000</v>
      </c>
      <c r="I11978" s="203">
        <f>G11978*H11978</f>
        <v>14080</v>
      </c>
    </row>
    <row r="11979" spans="3:9" ht="15" customHeight="1">
      <c r="C11979" s="199">
        <v>2</v>
      </c>
      <c r="D11979" s="195" t="s">
        <v>2580</v>
      </c>
      <c r="E11979" s="195"/>
      <c r="F11979" s="200" t="s">
        <v>10</v>
      </c>
      <c r="G11979" s="201">
        <v>0.8</v>
      </c>
      <c r="H11979" s="62">
        <v>186000</v>
      </c>
      <c r="I11979" s="203">
        <f t="shared" ref="I11979:I11981" si="410">G11979*H11979</f>
        <v>148800</v>
      </c>
    </row>
    <row r="11980" spans="3:9" ht="15" customHeight="1">
      <c r="C11980" s="199">
        <v>3</v>
      </c>
      <c r="D11980" s="195" t="s">
        <v>119</v>
      </c>
      <c r="E11980" s="195"/>
      <c r="F11980" s="200" t="s">
        <v>10</v>
      </c>
      <c r="G11980" s="201">
        <v>0.08</v>
      </c>
      <c r="H11980" s="62">
        <v>196000</v>
      </c>
      <c r="I11980" s="203">
        <f t="shared" si="410"/>
        <v>15680</v>
      </c>
    </row>
    <row r="11981" spans="3:9" ht="15" customHeight="1">
      <c r="C11981" s="199">
        <v>4</v>
      </c>
      <c r="D11981" s="195" t="s">
        <v>31</v>
      </c>
      <c r="E11981" s="195"/>
      <c r="F11981" s="200" t="s">
        <v>10</v>
      </c>
      <c r="G11981" s="201">
        <v>2.6700000000000002E-2</v>
      </c>
      <c r="H11981" s="62">
        <v>206000</v>
      </c>
      <c r="I11981" s="203">
        <f t="shared" si="410"/>
        <v>5500.2000000000007</v>
      </c>
    </row>
    <row r="11982" spans="3:9" ht="15" customHeight="1">
      <c r="C11982" s="204" t="s">
        <v>708</v>
      </c>
      <c r="D11982" s="215"/>
      <c r="E11982" s="215"/>
      <c r="F11982" s="216"/>
      <c r="G11982" s="653"/>
      <c r="H11982" s="654"/>
      <c r="I11982" s="208">
        <f>SUM(I11978:I11981)</f>
        <v>184060.2</v>
      </c>
    </row>
    <row r="11983" spans="3:9" ht="15" customHeight="1">
      <c r="C11983" s="193" t="s">
        <v>72</v>
      </c>
      <c r="D11983" s="194" t="s">
        <v>73</v>
      </c>
      <c r="E11983" s="194"/>
      <c r="F11983" s="196"/>
      <c r="G11983" s="196"/>
      <c r="H11983" s="196"/>
      <c r="I11983" s="464"/>
    </row>
    <row r="11984" spans="3:9" ht="15" customHeight="1">
      <c r="C11984" s="199">
        <v>1</v>
      </c>
      <c r="D11984" s="195" t="s">
        <v>2724</v>
      </c>
      <c r="E11984" s="195"/>
      <c r="F11984" s="200" t="s">
        <v>115</v>
      </c>
      <c r="G11984" s="326">
        <v>1</v>
      </c>
      <c r="H11984" s="202">
        <f>BAHAN!G464</f>
        <v>292500</v>
      </c>
      <c r="I11984" s="203">
        <f>G11984*H11984</f>
        <v>292500</v>
      </c>
    </row>
    <row r="11985" spans="3:9" ht="15" customHeight="1">
      <c r="C11985" s="204" t="s">
        <v>85</v>
      </c>
      <c r="D11985" s="215"/>
      <c r="E11985" s="215"/>
      <c r="F11985" s="216"/>
      <c r="G11985" s="216"/>
      <c r="H11985" s="466"/>
      <c r="I11985" s="208">
        <f>SUM(I11983:I11984)</f>
        <v>292500</v>
      </c>
    </row>
    <row r="11986" spans="3:9" ht="15" customHeight="1">
      <c r="C11986" s="193" t="s">
        <v>86</v>
      </c>
      <c r="D11986" s="194" t="s">
        <v>87</v>
      </c>
      <c r="E11986" s="194"/>
      <c r="F11986" s="196"/>
      <c r="G11986" s="196"/>
      <c r="H11986" s="196"/>
      <c r="I11986" s="464"/>
    </row>
    <row r="11987" spans="3:9" ht="15" customHeight="1">
      <c r="C11987" s="204" t="s">
        <v>88</v>
      </c>
      <c r="D11987" s="215"/>
      <c r="E11987" s="215"/>
      <c r="F11987" s="216"/>
      <c r="G11987" s="216"/>
      <c r="H11987" s="466"/>
      <c r="I11987" s="467">
        <v>0</v>
      </c>
    </row>
    <row r="11988" spans="3:9" ht="15" customHeight="1">
      <c r="C11988" s="220" t="s">
        <v>89</v>
      </c>
      <c r="D11988" s="221" t="s">
        <v>90</v>
      </c>
      <c r="E11988" s="682"/>
      <c r="F11988" s="222"/>
      <c r="G11988" s="222"/>
      <c r="H11988" s="776"/>
      <c r="I11988" s="777">
        <f>I11987+I11985+I11982</f>
        <v>476560.2</v>
      </c>
    </row>
    <row r="11989" spans="3:9" ht="15" customHeight="1">
      <c r="C11989" s="227" t="s">
        <v>91</v>
      </c>
      <c r="D11989" s="228" t="s">
        <v>977</v>
      </c>
      <c r="E11989" s="684"/>
      <c r="F11989" s="229"/>
      <c r="G11989" s="313"/>
      <c r="H11989" s="226">
        <f>$M$3</f>
        <v>0.1</v>
      </c>
      <c r="I11989" s="224">
        <f>I11988*H11989</f>
        <v>47656.020000000004</v>
      </c>
    </row>
    <row r="11990" spans="3:9" ht="15" customHeight="1">
      <c r="C11990" s="316" t="s">
        <v>93</v>
      </c>
      <c r="D11990" s="317" t="s">
        <v>94</v>
      </c>
      <c r="E11990" s="323"/>
      <c r="F11990" s="244"/>
      <c r="G11990" s="244"/>
      <c r="H11990" s="399"/>
      <c r="I11990" s="303">
        <f>SUM(I11988:I11989)</f>
        <v>524216.22000000003</v>
      </c>
    </row>
    <row r="11991" spans="3:9" ht="15" customHeight="1">
      <c r="C11991" s="1071"/>
      <c r="D11991" s="555"/>
      <c r="E11991" s="555"/>
      <c r="F11991" s="555"/>
      <c r="G11991" s="555"/>
      <c r="H11991" s="555"/>
      <c r="I11991" s="556"/>
    </row>
    <row r="11992" spans="3:9" ht="15" customHeight="1">
      <c r="C11992" s="574" t="s">
        <v>2725</v>
      </c>
      <c r="D11992" s="670" t="s">
        <v>2726</v>
      </c>
      <c r="E11992" s="675"/>
      <c r="F11992" s="668"/>
      <c r="G11992" s="668"/>
      <c r="H11992" s="669"/>
      <c r="I11992" s="188">
        <f>ROUNDDOWN(I12008,-2)</f>
        <v>254200</v>
      </c>
    </row>
    <row r="11993" spans="3:9" ht="15" customHeight="1">
      <c r="C11993" s="189" t="s">
        <v>65</v>
      </c>
      <c r="D11993" s="190" t="s">
        <v>66</v>
      </c>
      <c r="E11993" s="190"/>
      <c r="F11993" s="190" t="s">
        <v>669</v>
      </c>
      <c r="G11993" s="190" t="s">
        <v>67</v>
      </c>
      <c r="H11993" s="190" t="s">
        <v>670</v>
      </c>
      <c r="I11993" s="482" t="s">
        <v>671</v>
      </c>
    </row>
    <row r="11994" spans="3:9" ht="15" customHeight="1">
      <c r="C11994" s="193" t="s">
        <v>69</v>
      </c>
      <c r="D11994" s="194" t="s">
        <v>672</v>
      </c>
      <c r="E11994" s="194"/>
      <c r="F11994" s="717"/>
      <c r="G11994" s="717"/>
      <c r="H11994" s="717"/>
      <c r="I11994" s="591"/>
    </row>
    <row r="11995" spans="3:9" ht="15" customHeight="1">
      <c r="C11995" s="199">
        <v>1</v>
      </c>
      <c r="D11995" s="195" t="s">
        <v>8</v>
      </c>
      <c r="E11995" s="195"/>
      <c r="F11995" s="200" t="s">
        <v>10</v>
      </c>
      <c r="G11995" s="326">
        <v>1.4999999999999999E-2</v>
      </c>
      <c r="H11995" s="62">
        <v>176000</v>
      </c>
      <c r="I11995" s="203">
        <f>G11995*H11995</f>
        <v>2640</v>
      </c>
    </row>
    <row r="11996" spans="3:9" ht="15" customHeight="1">
      <c r="C11996" s="199">
        <v>2</v>
      </c>
      <c r="D11996" s="195" t="s">
        <v>159</v>
      </c>
      <c r="E11996" s="195"/>
      <c r="F11996" s="200" t="s">
        <v>10</v>
      </c>
      <c r="G11996" s="326">
        <v>0.15</v>
      </c>
      <c r="H11996" s="62">
        <v>186000</v>
      </c>
      <c r="I11996" s="203">
        <f t="shared" ref="I11996:I11998" si="411">G11996*H11996</f>
        <v>27900</v>
      </c>
    </row>
    <row r="11997" spans="3:9" ht="15" customHeight="1">
      <c r="C11997" s="199">
        <v>3</v>
      </c>
      <c r="D11997" s="195" t="s">
        <v>119</v>
      </c>
      <c r="E11997" s="195"/>
      <c r="F11997" s="200" t="s">
        <v>10</v>
      </c>
      <c r="G11997" s="326">
        <v>1.4999999999999999E-2</v>
      </c>
      <c r="H11997" s="62">
        <v>196000</v>
      </c>
      <c r="I11997" s="203">
        <f t="shared" si="411"/>
        <v>2940</v>
      </c>
    </row>
    <row r="11998" spans="3:9" ht="15" customHeight="1">
      <c r="C11998" s="199">
        <v>4</v>
      </c>
      <c r="D11998" s="195" t="s">
        <v>31</v>
      </c>
      <c r="E11998" s="195"/>
      <c r="F11998" s="200" t="s">
        <v>10</v>
      </c>
      <c r="G11998" s="326">
        <v>5.0000000000000001E-3</v>
      </c>
      <c r="H11998" s="62">
        <v>206000</v>
      </c>
      <c r="I11998" s="203">
        <f t="shared" si="411"/>
        <v>1030</v>
      </c>
    </row>
    <row r="11999" spans="3:9" ht="15" customHeight="1">
      <c r="C11999" s="204" t="s">
        <v>708</v>
      </c>
      <c r="D11999" s="215"/>
      <c r="E11999" s="215"/>
      <c r="F11999" s="216"/>
      <c r="G11999" s="653"/>
      <c r="H11999" s="654"/>
      <c r="I11999" s="208">
        <f>SUM(I11995:I11998)</f>
        <v>34510</v>
      </c>
    </row>
    <row r="12000" spans="3:9" ht="15" customHeight="1">
      <c r="C12000" s="193" t="s">
        <v>72</v>
      </c>
      <c r="D12000" s="194" t="s">
        <v>73</v>
      </c>
      <c r="E12000" s="194"/>
      <c r="F12000" s="196"/>
      <c r="G12000" s="196"/>
      <c r="H12000" s="196"/>
      <c r="I12000" s="464"/>
    </row>
    <row r="12001" spans="3:9" ht="15" customHeight="1">
      <c r="C12001" s="199">
        <v>1</v>
      </c>
      <c r="D12001" s="195" t="s">
        <v>2727</v>
      </c>
      <c r="E12001" s="195"/>
      <c r="F12001" s="200" t="s">
        <v>115</v>
      </c>
      <c r="G12001" s="674">
        <v>1.1000000000000001</v>
      </c>
      <c r="H12001" s="202">
        <f>BAHAN!G142</f>
        <v>177720</v>
      </c>
      <c r="I12001" s="203">
        <f>G12001*H12001</f>
        <v>195492.00000000003</v>
      </c>
    </row>
    <row r="12002" spans="3:9" ht="15" customHeight="1">
      <c r="C12002" s="199">
        <v>2</v>
      </c>
      <c r="D12002" s="195" t="s">
        <v>194</v>
      </c>
      <c r="E12002" s="195"/>
      <c r="F12002" s="200" t="s">
        <v>1870</v>
      </c>
      <c r="G12002" s="674">
        <v>0.05</v>
      </c>
      <c r="H12002" s="202">
        <f>BAHAN!G442</f>
        <v>23180</v>
      </c>
      <c r="I12002" s="203">
        <f t="shared" ref="I12002" si="412">G12002*H12002</f>
        <v>1159</v>
      </c>
    </row>
    <row r="12003" spans="3:9" ht="15" customHeight="1">
      <c r="C12003" s="204" t="s">
        <v>85</v>
      </c>
      <c r="D12003" s="215"/>
      <c r="E12003" s="215"/>
      <c r="F12003" s="216"/>
      <c r="G12003" s="216"/>
      <c r="H12003" s="466"/>
      <c r="I12003" s="208">
        <f>SUM(I12001:I12002)</f>
        <v>196651.00000000003</v>
      </c>
    </row>
    <row r="12004" spans="3:9" ht="15" customHeight="1">
      <c r="C12004" s="193" t="s">
        <v>86</v>
      </c>
      <c r="D12004" s="194" t="s">
        <v>87</v>
      </c>
      <c r="E12004" s="194"/>
      <c r="F12004" s="196"/>
      <c r="G12004" s="196"/>
      <c r="H12004" s="196"/>
      <c r="I12004" s="464"/>
    </row>
    <row r="12005" spans="3:9" ht="15" customHeight="1">
      <c r="C12005" s="204" t="s">
        <v>88</v>
      </c>
      <c r="D12005" s="215"/>
      <c r="E12005" s="215"/>
      <c r="F12005" s="216"/>
      <c r="G12005" s="216"/>
      <c r="H12005" s="466"/>
      <c r="I12005" s="467">
        <v>0</v>
      </c>
    </row>
    <row r="12006" spans="3:9" ht="15" customHeight="1">
      <c r="C12006" s="220" t="s">
        <v>89</v>
      </c>
      <c r="D12006" s="221" t="s">
        <v>90</v>
      </c>
      <c r="E12006" s="682"/>
      <c r="F12006" s="222"/>
      <c r="G12006" s="222"/>
      <c r="H12006" s="776"/>
      <c r="I12006" s="777">
        <f>I12005+I12003+I11999</f>
        <v>231161.00000000003</v>
      </c>
    </row>
    <row r="12007" spans="3:9" ht="15" customHeight="1">
      <c r="C12007" s="227" t="s">
        <v>91</v>
      </c>
      <c r="D12007" s="228" t="s">
        <v>977</v>
      </c>
      <c r="E12007" s="684"/>
      <c r="F12007" s="229"/>
      <c r="G12007" s="313"/>
      <c r="H12007" s="226">
        <f>$M$3</f>
        <v>0.1</v>
      </c>
      <c r="I12007" s="224">
        <f>I12006*H12007</f>
        <v>23116.100000000006</v>
      </c>
    </row>
    <row r="12008" spans="3:9" ht="15" customHeight="1">
      <c r="C12008" s="316" t="s">
        <v>93</v>
      </c>
      <c r="D12008" s="317" t="s">
        <v>94</v>
      </c>
      <c r="E12008" s="323"/>
      <c r="F12008" s="244"/>
      <c r="G12008" s="244"/>
      <c r="H12008" s="399"/>
      <c r="I12008" s="303">
        <f>SUM(I12006:I12007)</f>
        <v>254277.10000000003</v>
      </c>
    </row>
    <row r="12009" spans="3:9" ht="15" customHeight="1">
      <c r="C12009" s="1071"/>
      <c r="D12009" s="555"/>
      <c r="E12009" s="555"/>
      <c r="F12009" s="555"/>
      <c r="G12009" s="555"/>
      <c r="H12009" s="555"/>
      <c r="I12009" s="556"/>
    </row>
    <row r="12010" spans="3:9" ht="15" customHeight="1">
      <c r="C12010" s="574" t="s">
        <v>2728</v>
      </c>
      <c r="D12010" s="675" t="s">
        <v>2729</v>
      </c>
      <c r="E12010" s="675"/>
      <c r="F12010" s="668"/>
      <c r="G12010" s="668"/>
      <c r="H12010" s="669"/>
      <c r="I12010" s="188">
        <f>ROUNDDOWN(I12026,-2)</f>
        <v>306900</v>
      </c>
    </row>
    <row r="12011" spans="3:9" ht="15" customHeight="1">
      <c r="C12011" s="189" t="s">
        <v>65</v>
      </c>
      <c r="D12011" s="190" t="s">
        <v>66</v>
      </c>
      <c r="E12011" s="190"/>
      <c r="F12011" s="190" t="s">
        <v>669</v>
      </c>
      <c r="G12011" s="190" t="s">
        <v>67</v>
      </c>
      <c r="H12011" s="190" t="s">
        <v>670</v>
      </c>
      <c r="I12011" s="482" t="s">
        <v>671</v>
      </c>
    </row>
    <row r="12012" spans="3:9" ht="15" customHeight="1">
      <c r="C12012" s="193" t="s">
        <v>69</v>
      </c>
      <c r="D12012" s="194" t="s">
        <v>672</v>
      </c>
      <c r="E12012" s="194"/>
      <c r="F12012" s="717"/>
      <c r="G12012" s="717"/>
      <c r="H12012" s="717"/>
      <c r="I12012" s="591"/>
    </row>
    <row r="12013" spans="3:9" ht="15" customHeight="1">
      <c r="C12013" s="199">
        <v>1</v>
      </c>
      <c r="D12013" s="195" t="s">
        <v>8</v>
      </c>
      <c r="E12013" s="195"/>
      <c r="F12013" s="200" t="s">
        <v>10</v>
      </c>
      <c r="G12013" s="326">
        <v>1.4999999999999999E-2</v>
      </c>
      <c r="H12013" s="62">
        <v>176000</v>
      </c>
      <c r="I12013" s="203">
        <f>G12013*H12013</f>
        <v>2640</v>
      </c>
    </row>
    <row r="12014" spans="3:9" ht="15" customHeight="1">
      <c r="C12014" s="199">
        <v>2</v>
      </c>
      <c r="D12014" s="195" t="s">
        <v>159</v>
      </c>
      <c r="E12014" s="195"/>
      <c r="F12014" s="200" t="s">
        <v>10</v>
      </c>
      <c r="G12014" s="326">
        <v>0.15</v>
      </c>
      <c r="H12014" s="62">
        <v>186000</v>
      </c>
      <c r="I12014" s="203">
        <f t="shared" ref="I12014:I12016" si="413">G12014*H12014</f>
        <v>27900</v>
      </c>
    </row>
    <row r="12015" spans="3:9" ht="15" customHeight="1">
      <c r="C12015" s="199">
        <v>3</v>
      </c>
      <c r="D12015" s="195" t="s">
        <v>119</v>
      </c>
      <c r="E12015" s="195"/>
      <c r="F12015" s="200" t="s">
        <v>10</v>
      </c>
      <c r="G12015" s="326">
        <v>1.4999999999999999E-2</v>
      </c>
      <c r="H12015" s="62">
        <v>196000</v>
      </c>
      <c r="I12015" s="203">
        <f t="shared" si="413"/>
        <v>2940</v>
      </c>
    </row>
    <row r="12016" spans="3:9" ht="15" customHeight="1">
      <c r="C12016" s="199">
        <v>4</v>
      </c>
      <c r="D12016" s="195" t="s">
        <v>31</v>
      </c>
      <c r="E12016" s="195"/>
      <c r="F12016" s="200" t="s">
        <v>10</v>
      </c>
      <c r="G12016" s="326">
        <v>5.0000000000000001E-3</v>
      </c>
      <c r="H12016" s="62">
        <v>206000</v>
      </c>
      <c r="I12016" s="203">
        <f t="shared" si="413"/>
        <v>1030</v>
      </c>
    </row>
    <row r="12017" spans="3:9" ht="15" customHeight="1">
      <c r="C12017" s="204" t="s">
        <v>708</v>
      </c>
      <c r="D12017" s="215"/>
      <c r="E12017" s="215"/>
      <c r="F12017" s="216"/>
      <c r="G12017" s="653"/>
      <c r="H12017" s="654"/>
      <c r="I12017" s="208">
        <f>SUM(I12013:I12016)</f>
        <v>34510</v>
      </c>
    </row>
    <row r="12018" spans="3:9" ht="15" customHeight="1">
      <c r="C12018" s="193" t="s">
        <v>72</v>
      </c>
      <c r="D12018" s="194" t="s">
        <v>73</v>
      </c>
      <c r="E12018" s="194"/>
      <c r="F12018" s="196"/>
      <c r="G12018" s="196"/>
      <c r="H12018" s="196"/>
      <c r="I12018" s="464"/>
    </row>
    <row r="12019" spans="3:9" ht="15" customHeight="1">
      <c r="C12019" s="199">
        <v>1</v>
      </c>
      <c r="D12019" s="195" t="s">
        <v>2730</v>
      </c>
      <c r="E12019" s="195"/>
      <c r="F12019" s="200" t="s">
        <v>115</v>
      </c>
      <c r="G12019" s="674">
        <v>1.1000000000000001</v>
      </c>
      <c r="H12019" s="202">
        <f>BAHAN!G143</f>
        <v>221280</v>
      </c>
      <c r="I12019" s="203">
        <f>G12019*H12019</f>
        <v>243408.00000000003</v>
      </c>
    </row>
    <row r="12020" spans="3:9" ht="15" customHeight="1">
      <c r="C12020" s="199">
        <v>2</v>
      </c>
      <c r="D12020" s="195" t="s">
        <v>194</v>
      </c>
      <c r="E12020" s="195"/>
      <c r="F12020" s="200" t="s">
        <v>1870</v>
      </c>
      <c r="G12020" s="674">
        <v>0.05</v>
      </c>
      <c r="H12020" s="202">
        <f>BAHAN!G442</f>
        <v>23180</v>
      </c>
      <c r="I12020" s="203">
        <f t="shared" ref="I12020" si="414">G12020*H12020</f>
        <v>1159</v>
      </c>
    </row>
    <row r="12021" spans="3:9" ht="15" customHeight="1">
      <c r="C12021" s="204" t="s">
        <v>85</v>
      </c>
      <c r="D12021" s="215"/>
      <c r="E12021" s="215"/>
      <c r="F12021" s="216"/>
      <c r="G12021" s="216"/>
      <c r="H12021" s="466"/>
      <c r="I12021" s="208">
        <f>SUM(I12019:I12020)</f>
        <v>244567.00000000003</v>
      </c>
    </row>
    <row r="12022" spans="3:9" ht="15" customHeight="1">
      <c r="C12022" s="193" t="s">
        <v>86</v>
      </c>
      <c r="D12022" s="194" t="s">
        <v>87</v>
      </c>
      <c r="E12022" s="194"/>
      <c r="F12022" s="196"/>
      <c r="G12022" s="196"/>
      <c r="H12022" s="196"/>
      <c r="I12022" s="464"/>
    </row>
    <row r="12023" spans="3:9" ht="15" customHeight="1">
      <c r="C12023" s="204" t="s">
        <v>88</v>
      </c>
      <c r="D12023" s="215"/>
      <c r="E12023" s="215"/>
      <c r="F12023" s="216"/>
      <c r="G12023" s="216"/>
      <c r="H12023" s="466"/>
      <c r="I12023" s="467">
        <v>0</v>
      </c>
    </row>
    <row r="12024" spans="3:9" ht="15" customHeight="1">
      <c r="C12024" s="220" t="s">
        <v>89</v>
      </c>
      <c r="D12024" s="221" t="s">
        <v>90</v>
      </c>
      <c r="E12024" s="682"/>
      <c r="F12024" s="222"/>
      <c r="G12024" s="222"/>
      <c r="H12024" s="776"/>
      <c r="I12024" s="777">
        <f>I12023+I12021+I12017</f>
        <v>279077</v>
      </c>
    </row>
    <row r="12025" spans="3:9" ht="15" customHeight="1">
      <c r="C12025" s="227" t="s">
        <v>91</v>
      </c>
      <c r="D12025" s="228" t="s">
        <v>977</v>
      </c>
      <c r="E12025" s="684"/>
      <c r="F12025" s="229"/>
      <c r="G12025" s="313"/>
      <c r="H12025" s="226">
        <f>$M$3</f>
        <v>0.1</v>
      </c>
      <c r="I12025" s="224">
        <f>I12024*H12025</f>
        <v>27907.7</v>
      </c>
    </row>
    <row r="12026" spans="3:9" ht="15" customHeight="1">
      <c r="C12026" s="316" t="s">
        <v>93</v>
      </c>
      <c r="D12026" s="317" t="s">
        <v>94</v>
      </c>
      <c r="E12026" s="323"/>
      <c r="F12026" s="244"/>
      <c r="G12026" s="244"/>
      <c r="H12026" s="399"/>
      <c r="I12026" s="303">
        <f>SUM(I12024:I12025)</f>
        <v>306984.7</v>
      </c>
    </row>
    <row r="12027" spans="3:9" ht="15" customHeight="1">
      <c r="C12027" s="1070"/>
      <c r="D12027" s="493"/>
      <c r="E12027" s="493"/>
      <c r="F12027" s="493"/>
      <c r="G12027" s="493"/>
      <c r="H12027" s="493"/>
      <c r="I12027" s="517"/>
    </row>
    <row r="12028" spans="3:9" ht="15" customHeight="1">
      <c r="C12028" s="574" t="s">
        <v>2731</v>
      </c>
      <c r="D12028" s="670" t="s">
        <v>2732</v>
      </c>
      <c r="E12028" s="675"/>
      <c r="F12028" s="668"/>
      <c r="G12028" s="668"/>
      <c r="H12028" s="669"/>
      <c r="I12028" s="188">
        <f>ROUNDDOWN(I12044,-2)</f>
        <v>320000</v>
      </c>
    </row>
    <row r="12029" spans="3:9" ht="15" customHeight="1">
      <c r="C12029" s="189" t="s">
        <v>65</v>
      </c>
      <c r="D12029" s="190" t="s">
        <v>66</v>
      </c>
      <c r="E12029" s="190"/>
      <c r="F12029" s="190" t="s">
        <v>669</v>
      </c>
      <c r="G12029" s="190" t="s">
        <v>67</v>
      </c>
      <c r="H12029" s="190" t="s">
        <v>670</v>
      </c>
      <c r="I12029" s="482" t="s">
        <v>671</v>
      </c>
    </row>
    <row r="12030" spans="3:9" ht="15" customHeight="1">
      <c r="C12030" s="193" t="s">
        <v>69</v>
      </c>
      <c r="D12030" s="194" t="s">
        <v>672</v>
      </c>
      <c r="E12030" s="194"/>
      <c r="F12030" s="717"/>
      <c r="G12030" s="717"/>
      <c r="H12030" s="717"/>
      <c r="I12030" s="591"/>
    </row>
    <row r="12031" spans="3:9" ht="15" customHeight="1">
      <c r="C12031" s="199">
        <v>1</v>
      </c>
      <c r="D12031" s="195" t="s">
        <v>8</v>
      </c>
      <c r="E12031" s="195"/>
      <c r="F12031" s="200" t="s">
        <v>10</v>
      </c>
      <c r="G12031" s="201">
        <v>1.6E-2</v>
      </c>
      <c r="H12031" s="62">
        <v>176000</v>
      </c>
      <c r="I12031" s="203">
        <f>G12031*H12031</f>
        <v>2816</v>
      </c>
    </row>
    <row r="12032" spans="3:9" ht="15" customHeight="1">
      <c r="C12032" s="199">
        <v>2</v>
      </c>
      <c r="D12032" s="195" t="s">
        <v>159</v>
      </c>
      <c r="E12032" s="195"/>
      <c r="F12032" s="200" t="s">
        <v>10</v>
      </c>
      <c r="G12032" s="201">
        <v>0.16</v>
      </c>
      <c r="H12032" s="62">
        <v>186000</v>
      </c>
      <c r="I12032" s="203">
        <f t="shared" ref="I12032:I12034" si="415">G12032*H12032</f>
        <v>29760</v>
      </c>
    </row>
    <row r="12033" spans="3:9" ht="15" customHeight="1">
      <c r="C12033" s="199">
        <v>3</v>
      </c>
      <c r="D12033" s="195" t="s">
        <v>119</v>
      </c>
      <c r="E12033" s="195"/>
      <c r="F12033" s="200" t="s">
        <v>10</v>
      </c>
      <c r="G12033" s="201">
        <v>1.6E-2</v>
      </c>
      <c r="H12033" s="62">
        <v>196000</v>
      </c>
      <c r="I12033" s="203">
        <f t="shared" si="415"/>
        <v>3136</v>
      </c>
    </row>
    <row r="12034" spans="3:9" ht="15" customHeight="1">
      <c r="C12034" s="199">
        <v>4</v>
      </c>
      <c r="D12034" s="195" t="s">
        <v>31</v>
      </c>
      <c r="E12034" s="195"/>
      <c r="F12034" s="200" t="s">
        <v>10</v>
      </c>
      <c r="G12034" s="201">
        <v>5.3E-3</v>
      </c>
      <c r="H12034" s="62">
        <v>206000</v>
      </c>
      <c r="I12034" s="203">
        <f t="shared" si="415"/>
        <v>1091.8</v>
      </c>
    </row>
    <row r="12035" spans="3:9" ht="15" customHeight="1">
      <c r="C12035" s="204" t="s">
        <v>708</v>
      </c>
      <c r="D12035" s="215"/>
      <c r="E12035" s="215"/>
      <c r="F12035" s="216"/>
      <c r="G12035" s="653"/>
      <c r="H12035" s="654"/>
      <c r="I12035" s="208">
        <f>SUM(I12031:I12034)</f>
        <v>36803.800000000003</v>
      </c>
    </row>
    <row r="12036" spans="3:9" ht="15" customHeight="1">
      <c r="C12036" s="193" t="s">
        <v>72</v>
      </c>
      <c r="D12036" s="194" t="s">
        <v>73</v>
      </c>
      <c r="E12036" s="194"/>
      <c r="F12036" s="196"/>
      <c r="G12036" s="196"/>
      <c r="H12036" s="196"/>
      <c r="I12036" s="464"/>
    </row>
    <row r="12037" spans="3:9" ht="15" customHeight="1">
      <c r="C12037" s="199">
        <v>1</v>
      </c>
      <c r="D12037" s="195" t="s">
        <v>2733</v>
      </c>
      <c r="E12037" s="195"/>
      <c r="F12037" s="200" t="s">
        <v>115</v>
      </c>
      <c r="G12037" s="674">
        <v>1.1000000000000001</v>
      </c>
      <c r="H12037" s="202">
        <f>BAHAN!G144</f>
        <v>230000</v>
      </c>
      <c r="I12037" s="203">
        <f>G12037*H12037</f>
        <v>253000.00000000003</v>
      </c>
    </row>
    <row r="12038" spans="3:9" ht="15" customHeight="1">
      <c r="C12038" s="199">
        <v>2</v>
      </c>
      <c r="D12038" s="195" t="s">
        <v>194</v>
      </c>
      <c r="E12038" s="195"/>
      <c r="F12038" s="200" t="s">
        <v>1870</v>
      </c>
      <c r="G12038" s="674">
        <v>0.05</v>
      </c>
      <c r="H12038" s="202">
        <f>BAHAN!$G$442</f>
        <v>23180</v>
      </c>
      <c r="I12038" s="203">
        <f t="shared" ref="I12038" si="416">G12038*H12038</f>
        <v>1159</v>
      </c>
    </row>
    <row r="12039" spans="3:9" ht="15" customHeight="1">
      <c r="C12039" s="204" t="s">
        <v>85</v>
      </c>
      <c r="D12039" s="215"/>
      <c r="E12039" s="215"/>
      <c r="F12039" s="216"/>
      <c r="G12039" s="216"/>
      <c r="H12039" s="466"/>
      <c r="I12039" s="208">
        <f>SUM(I12037:I12038)</f>
        <v>254159.00000000003</v>
      </c>
    </row>
    <row r="12040" spans="3:9" ht="15" customHeight="1">
      <c r="C12040" s="193" t="s">
        <v>86</v>
      </c>
      <c r="D12040" s="194" t="s">
        <v>87</v>
      </c>
      <c r="E12040" s="194"/>
      <c r="F12040" s="196"/>
      <c r="G12040" s="196"/>
      <c r="H12040" s="196"/>
      <c r="I12040" s="464"/>
    </row>
    <row r="12041" spans="3:9" ht="15" customHeight="1">
      <c r="C12041" s="204" t="s">
        <v>88</v>
      </c>
      <c r="D12041" s="215"/>
      <c r="E12041" s="215"/>
      <c r="F12041" s="216"/>
      <c r="G12041" s="216"/>
      <c r="H12041" s="466"/>
      <c r="I12041" s="467">
        <v>0</v>
      </c>
    </row>
    <row r="12042" spans="3:9" ht="15" customHeight="1">
      <c r="C12042" s="220" t="s">
        <v>89</v>
      </c>
      <c r="D12042" s="221" t="s">
        <v>90</v>
      </c>
      <c r="E12042" s="682"/>
      <c r="F12042" s="222"/>
      <c r="G12042" s="222"/>
      <c r="H12042" s="776"/>
      <c r="I12042" s="777">
        <f>I12041+I12039+I12035</f>
        <v>290962.80000000005</v>
      </c>
    </row>
    <row r="12043" spans="3:9" ht="15" customHeight="1">
      <c r="C12043" s="220" t="s">
        <v>91</v>
      </c>
      <c r="D12043" s="221" t="s">
        <v>977</v>
      </c>
      <c r="E12043" s="682"/>
      <c r="F12043" s="222"/>
      <c r="G12043" s="225"/>
      <c r="H12043" s="226">
        <f>$M$3</f>
        <v>0.1</v>
      </c>
      <c r="I12043" s="224">
        <f>I12042*H12043</f>
        <v>29096.280000000006</v>
      </c>
    </row>
    <row r="12044" spans="3:9" ht="15" customHeight="1">
      <c r="C12044" s="329" t="s">
        <v>93</v>
      </c>
      <c r="D12044" s="330" t="s">
        <v>94</v>
      </c>
      <c r="E12044" s="688"/>
      <c r="F12044" s="247"/>
      <c r="G12044" s="247"/>
      <c r="H12044" s="399"/>
      <c r="I12044" s="303">
        <f>SUM(I12042:I12043)</f>
        <v>320059.08000000007</v>
      </c>
    </row>
    <row r="12045" spans="3:9" ht="15" customHeight="1">
      <c r="C12045" s="1070"/>
      <c r="D12045" s="493"/>
      <c r="E12045" s="493"/>
      <c r="F12045" s="493"/>
      <c r="G12045" s="493"/>
      <c r="H12045" s="493"/>
      <c r="I12045" s="517"/>
    </row>
    <row r="12046" spans="3:9" ht="15" customHeight="1">
      <c r="C12046" s="574" t="s">
        <v>2734</v>
      </c>
      <c r="D12046" s="670" t="s">
        <v>2735</v>
      </c>
      <c r="E12046" s="675"/>
      <c r="F12046" s="668"/>
      <c r="G12046" s="668"/>
      <c r="H12046" s="669"/>
      <c r="I12046" s="188">
        <f>ROUNDDOWN(I12062,-2)</f>
        <v>792800</v>
      </c>
    </row>
    <row r="12047" spans="3:9" ht="15" customHeight="1">
      <c r="C12047" s="189" t="s">
        <v>65</v>
      </c>
      <c r="D12047" s="190" t="s">
        <v>66</v>
      </c>
      <c r="E12047" s="190"/>
      <c r="F12047" s="190" t="s">
        <v>669</v>
      </c>
      <c r="G12047" s="190" t="s">
        <v>67</v>
      </c>
      <c r="H12047" s="190" t="s">
        <v>670</v>
      </c>
      <c r="I12047" s="482" t="s">
        <v>671</v>
      </c>
    </row>
    <row r="12048" spans="3:9" ht="15" customHeight="1">
      <c r="C12048" s="193" t="s">
        <v>69</v>
      </c>
      <c r="D12048" s="194" t="s">
        <v>672</v>
      </c>
      <c r="E12048" s="194"/>
      <c r="F12048" s="717"/>
      <c r="G12048" s="717"/>
      <c r="H12048" s="717"/>
      <c r="I12048" s="591"/>
    </row>
    <row r="12049" spans="3:9" ht="15" customHeight="1">
      <c r="C12049" s="199">
        <v>1</v>
      </c>
      <c r="D12049" s="195" t="s">
        <v>8</v>
      </c>
      <c r="E12049" s="195"/>
      <c r="F12049" s="200" t="s">
        <v>10</v>
      </c>
      <c r="G12049" s="201">
        <v>1.7000000000000001E-2</v>
      </c>
      <c r="H12049" s="62">
        <v>176000</v>
      </c>
      <c r="I12049" s="203">
        <f>G12049*H12049</f>
        <v>2992</v>
      </c>
    </row>
    <row r="12050" spans="3:9" ht="15" customHeight="1">
      <c r="C12050" s="199">
        <v>2</v>
      </c>
      <c r="D12050" s="195" t="s">
        <v>159</v>
      </c>
      <c r="E12050" s="195"/>
      <c r="F12050" s="200" t="s">
        <v>10</v>
      </c>
      <c r="G12050" s="201">
        <v>0.17</v>
      </c>
      <c r="H12050" s="62">
        <v>186000</v>
      </c>
      <c r="I12050" s="203">
        <f t="shared" ref="I12050:I12052" si="417">G12050*H12050</f>
        <v>31620.000000000004</v>
      </c>
    </row>
    <row r="12051" spans="3:9" ht="15" customHeight="1">
      <c r="C12051" s="199">
        <v>3</v>
      </c>
      <c r="D12051" s="195" t="s">
        <v>119</v>
      </c>
      <c r="E12051" s="195"/>
      <c r="F12051" s="200" t="s">
        <v>10</v>
      </c>
      <c r="G12051" s="201">
        <v>1.7000000000000001E-2</v>
      </c>
      <c r="H12051" s="62">
        <v>196000</v>
      </c>
      <c r="I12051" s="203">
        <f t="shared" si="417"/>
        <v>3332.0000000000005</v>
      </c>
    </row>
    <row r="12052" spans="3:9" ht="15" customHeight="1">
      <c r="C12052" s="199">
        <v>4</v>
      </c>
      <c r="D12052" s="195" t="s">
        <v>31</v>
      </c>
      <c r="E12052" s="195"/>
      <c r="F12052" s="200" t="s">
        <v>10</v>
      </c>
      <c r="G12052" s="201">
        <v>5.7000000000000002E-3</v>
      </c>
      <c r="H12052" s="62">
        <v>206000</v>
      </c>
      <c r="I12052" s="203">
        <f t="shared" si="417"/>
        <v>1174.2</v>
      </c>
    </row>
    <row r="12053" spans="3:9" ht="15" customHeight="1">
      <c r="C12053" s="204" t="s">
        <v>708</v>
      </c>
      <c r="D12053" s="215"/>
      <c r="E12053" s="215"/>
      <c r="F12053" s="216"/>
      <c r="G12053" s="653"/>
      <c r="H12053" s="654"/>
      <c r="I12053" s="208">
        <f>SUM(I12049:I12052)</f>
        <v>39118.199999999997</v>
      </c>
    </row>
    <row r="12054" spans="3:9" ht="15" customHeight="1">
      <c r="C12054" s="193" t="s">
        <v>72</v>
      </c>
      <c r="D12054" s="194" t="s">
        <v>73</v>
      </c>
      <c r="E12054" s="194"/>
      <c r="F12054" s="196"/>
      <c r="G12054" s="196"/>
      <c r="H12054" s="196"/>
      <c r="I12054" s="464"/>
    </row>
    <row r="12055" spans="3:9" ht="15" customHeight="1">
      <c r="C12055" s="199">
        <v>1</v>
      </c>
      <c r="D12055" s="195" t="s">
        <v>2736</v>
      </c>
      <c r="E12055" s="195"/>
      <c r="F12055" s="200" t="s">
        <v>115</v>
      </c>
      <c r="G12055" s="674">
        <v>1.1000000000000001</v>
      </c>
      <c r="H12055" s="202">
        <f>BAHAN!G145</f>
        <v>618200</v>
      </c>
      <c r="I12055" s="203">
        <f t="shared" ref="I12055:I12056" si="418">G12055*H12055</f>
        <v>680020</v>
      </c>
    </row>
    <row r="12056" spans="3:9" ht="15" customHeight="1">
      <c r="C12056" s="199">
        <v>2</v>
      </c>
      <c r="D12056" s="195" t="s">
        <v>194</v>
      </c>
      <c r="E12056" s="195"/>
      <c r="F12056" s="200" t="s">
        <v>1870</v>
      </c>
      <c r="G12056" s="674">
        <v>7.0000000000000007E-2</v>
      </c>
      <c r="H12056" s="202">
        <f>BAHAN!$G$442</f>
        <v>23180</v>
      </c>
      <c r="I12056" s="203">
        <f t="shared" si="418"/>
        <v>1622.6000000000001</v>
      </c>
    </row>
    <row r="12057" spans="3:9" ht="15" customHeight="1">
      <c r="C12057" s="204" t="s">
        <v>85</v>
      </c>
      <c r="D12057" s="215"/>
      <c r="E12057" s="215"/>
      <c r="F12057" s="216"/>
      <c r="G12057" s="216"/>
      <c r="H12057" s="466"/>
      <c r="I12057" s="208">
        <f>SUM(I12055:I12056)</f>
        <v>681642.6</v>
      </c>
    </row>
    <row r="12058" spans="3:9" ht="15" customHeight="1">
      <c r="C12058" s="193" t="s">
        <v>86</v>
      </c>
      <c r="D12058" s="194" t="s">
        <v>87</v>
      </c>
      <c r="E12058" s="194"/>
      <c r="F12058" s="196"/>
      <c r="G12058" s="196"/>
      <c r="H12058" s="196"/>
      <c r="I12058" s="464"/>
    </row>
    <row r="12059" spans="3:9" ht="15" customHeight="1">
      <c r="C12059" s="204" t="s">
        <v>88</v>
      </c>
      <c r="D12059" s="215"/>
      <c r="E12059" s="215"/>
      <c r="F12059" s="216"/>
      <c r="G12059" s="216"/>
      <c r="H12059" s="466"/>
      <c r="I12059" s="467">
        <v>0</v>
      </c>
    </row>
    <row r="12060" spans="3:9" ht="15" customHeight="1">
      <c r="C12060" s="220" t="s">
        <v>89</v>
      </c>
      <c r="D12060" s="221" t="s">
        <v>90</v>
      </c>
      <c r="E12060" s="682"/>
      <c r="F12060" s="222"/>
      <c r="G12060" s="222"/>
      <c r="H12060" s="776"/>
      <c r="I12060" s="777">
        <f>I12059+I12057+I12053</f>
        <v>720760.79999999993</v>
      </c>
    </row>
    <row r="12061" spans="3:9" ht="15" customHeight="1">
      <c r="C12061" s="227" t="s">
        <v>91</v>
      </c>
      <c r="D12061" s="228" t="s">
        <v>977</v>
      </c>
      <c r="E12061" s="684"/>
      <c r="F12061" s="229"/>
      <c r="G12061" s="313"/>
      <c r="H12061" s="226">
        <f>$M$3</f>
        <v>0.1</v>
      </c>
      <c r="I12061" s="224">
        <f>I12060*H12061</f>
        <v>72076.08</v>
      </c>
    </row>
    <row r="12062" spans="3:9" ht="15" customHeight="1">
      <c r="C12062" s="316" t="s">
        <v>93</v>
      </c>
      <c r="D12062" s="317" t="s">
        <v>94</v>
      </c>
      <c r="E12062" s="323"/>
      <c r="F12062" s="244"/>
      <c r="G12062" s="244"/>
      <c r="H12062" s="399"/>
      <c r="I12062" s="303">
        <f>SUM(I12060:I12061)</f>
        <v>792836.87999999989</v>
      </c>
    </row>
    <row r="12063" spans="3:9" ht="15" customHeight="1">
      <c r="C12063" s="1070"/>
      <c r="D12063" s="493"/>
      <c r="E12063" s="493"/>
      <c r="F12063" s="493"/>
      <c r="G12063" s="493"/>
      <c r="H12063" s="493"/>
      <c r="I12063" s="517"/>
    </row>
    <row r="12064" spans="3:9" ht="15" customHeight="1">
      <c r="C12064" s="590" t="s">
        <v>2737</v>
      </c>
      <c r="D12064" s="670" t="s">
        <v>393</v>
      </c>
      <c r="E12064" s="675"/>
      <c r="F12064" s="668"/>
      <c r="G12064" s="668"/>
      <c r="H12064" s="669"/>
      <c r="I12064" s="188">
        <f>ROUNDDOWN(I12080,-2)</f>
        <v>1638000</v>
      </c>
    </row>
    <row r="12065" spans="3:9" ht="15" customHeight="1">
      <c r="C12065" s="189" t="s">
        <v>65</v>
      </c>
      <c r="D12065" s="190" t="s">
        <v>66</v>
      </c>
      <c r="E12065" s="190"/>
      <c r="F12065" s="190" t="s">
        <v>669</v>
      </c>
      <c r="G12065" s="190" t="s">
        <v>67</v>
      </c>
      <c r="H12065" s="190" t="s">
        <v>670</v>
      </c>
      <c r="I12065" s="482" t="s">
        <v>671</v>
      </c>
    </row>
    <row r="12066" spans="3:9" ht="15" customHeight="1">
      <c r="C12066" s="193" t="s">
        <v>69</v>
      </c>
      <c r="D12066" s="194" t="s">
        <v>672</v>
      </c>
      <c r="E12066" s="194"/>
      <c r="F12066" s="717"/>
      <c r="G12066" s="717"/>
      <c r="H12066" s="717"/>
      <c r="I12066" s="591"/>
    </row>
    <row r="12067" spans="3:9" ht="15" customHeight="1">
      <c r="C12067" s="199">
        <v>1</v>
      </c>
      <c r="D12067" s="195" t="s">
        <v>8</v>
      </c>
      <c r="E12067" s="195"/>
      <c r="F12067" s="200" t="s">
        <v>10</v>
      </c>
      <c r="G12067" s="201">
        <v>2.5000000000000001E-2</v>
      </c>
      <c r="H12067" s="62">
        <v>176000</v>
      </c>
      <c r="I12067" s="203">
        <f>G12067*H12067</f>
        <v>4400</v>
      </c>
    </row>
    <row r="12068" spans="3:9" ht="15" customHeight="1">
      <c r="C12068" s="199">
        <v>2</v>
      </c>
      <c r="D12068" s="195" t="s">
        <v>159</v>
      </c>
      <c r="E12068" s="195"/>
      <c r="F12068" s="200" t="s">
        <v>10</v>
      </c>
      <c r="G12068" s="201">
        <v>0.25</v>
      </c>
      <c r="H12068" s="62">
        <v>186000</v>
      </c>
      <c r="I12068" s="203">
        <f t="shared" ref="I12068:I12070" si="419">G12068*H12068</f>
        <v>46500</v>
      </c>
    </row>
    <row r="12069" spans="3:9" ht="15" customHeight="1">
      <c r="C12069" s="199">
        <v>3</v>
      </c>
      <c r="D12069" s="195" t="s">
        <v>119</v>
      </c>
      <c r="E12069" s="195"/>
      <c r="F12069" s="200" t="s">
        <v>10</v>
      </c>
      <c r="G12069" s="201">
        <v>2.5000000000000001E-2</v>
      </c>
      <c r="H12069" s="62">
        <v>196000</v>
      </c>
      <c r="I12069" s="203">
        <f t="shared" si="419"/>
        <v>4900</v>
      </c>
    </row>
    <row r="12070" spans="3:9" ht="15" customHeight="1">
      <c r="C12070" s="199">
        <v>4</v>
      </c>
      <c r="D12070" s="195" t="s">
        <v>31</v>
      </c>
      <c r="E12070" s="195"/>
      <c r="F12070" s="200" t="s">
        <v>10</v>
      </c>
      <c r="G12070" s="201">
        <v>8.3000000000000001E-3</v>
      </c>
      <c r="H12070" s="62">
        <v>206000</v>
      </c>
      <c r="I12070" s="203">
        <f t="shared" si="419"/>
        <v>1709.8</v>
      </c>
    </row>
    <row r="12071" spans="3:9" ht="15" customHeight="1">
      <c r="C12071" s="204" t="s">
        <v>708</v>
      </c>
      <c r="D12071" s="215"/>
      <c r="E12071" s="215"/>
      <c r="F12071" s="216"/>
      <c r="G12071" s="653"/>
      <c r="H12071" s="654"/>
      <c r="I12071" s="208">
        <f>SUM(I12067:I12070)</f>
        <v>57509.8</v>
      </c>
    </row>
    <row r="12072" spans="3:9" ht="15" customHeight="1">
      <c r="C12072" s="193" t="s">
        <v>72</v>
      </c>
      <c r="D12072" s="194" t="s">
        <v>73</v>
      </c>
      <c r="E12072" s="194"/>
      <c r="F12072" s="196"/>
      <c r="G12072" s="196"/>
      <c r="H12072" s="196"/>
      <c r="I12072" s="464"/>
    </row>
    <row r="12073" spans="3:9" ht="15" customHeight="1">
      <c r="C12073" s="199">
        <v>1</v>
      </c>
      <c r="D12073" s="195" t="s">
        <v>2738</v>
      </c>
      <c r="E12073" s="195"/>
      <c r="F12073" s="200" t="s">
        <v>115</v>
      </c>
      <c r="G12073" s="674">
        <v>1.1000000000000001</v>
      </c>
      <c r="H12073" s="202">
        <f>BAHAN!G137</f>
        <v>1300000</v>
      </c>
      <c r="I12073" s="203">
        <f t="shared" ref="I12073:I12074" si="420">G12073*H12073</f>
        <v>1430000</v>
      </c>
    </row>
    <row r="12074" spans="3:9" ht="15" customHeight="1">
      <c r="C12074" s="199">
        <v>2</v>
      </c>
      <c r="D12074" s="195" t="s">
        <v>194</v>
      </c>
      <c r="E12074" s="195"/>
      <c r="F12074" s="200" t="s">
        <v>1870</v>
      </c>
      <c r="G12074" s="674">
        <v>7.0000000000000007E-2</v>
      </c>
      <c r="H12074" s="202">
        <f>BAHAN!$G$442</f>
        <v>23180</v>
      </c>
      <c r="I12074" s="203">
        <f t="shared" si="420"/>
        <v>1622.6000000000001</v>
      </c>
    </row>
    <row r="12075" spans="3:9" ht="15" customHeight="1">
      <c r="C12075" s="204" t="s">
        <v>85</v>
      </c>
      <c r="D12075" s="215"/>
      <c r="E12075" s="215"/>
      <c r="F12075" s="216"/>
      <c r="G12075" s="216"/>
      <c r="H12075" s="466"/>
      <c r="I12075" s="208">
        <f>SUM(I12073:I12074)</f>
        <v>1431622.6</v>
      </c>
    </row>
    <row r="12076" spans="3:9" ht="15" customHeight="1">
      <c r="C12076" s="193" t="s">
        <v>86</v>
      </c>
      <c r="D12076" s="194" t="s">
        <v>87</v>
      </c>
      <c r="E12076" s="194"/>
      <c r="F12076" s="196"/>
      <c r="G12076" s="196"/>
      <c r="H12076" s="196"/>
      <c r="I12076" s="464"/>
    </row>
    <row r="12077" spans="3:9" ht="15" customHeight="1">
      <c r="C12077" s="204" t="s">
        <v>88</v>
      </c>
      <c r="D12077" s="215"/>
      <c r="E12077" s="215"/>
      <c r="F12077" s="216"/>
      <c r="G12077" s="216"/>
      <c r="H12077" s="466"/>
      <c r="I12077" s="467">
        <v>0</v>
      </c>
    </row>
    <row r="12078" spans="3:9" ht="15" customHeight="1">
      <c r="C12078" s="220" t="s">
        <v>89</v>
      </c>
      <c r="D12078" s="221" t="s">
        <v>90</v>
      </c>
      <c r="E12078" s="682"/>
      <c r="F12078" s="222"/>
      <c r="G12078" s="222"/>
      <c r="H12078" s="776"/>
      <c r="I12078" s="777">
        <f>I12077+I12075+I12071</f>
        <v>1489132.4000000001</v>
      </c>
    </row>
    <row r="12079" spans="3:9" ht="15" customHeight="1">
      <c r="C12079" s="227" t="s">
        <v>91</v>
      </c>
      <c r="D12079" s="228" t="s">
        <v>977</v>
      </c>
      <c r="E12079" s="684"/>
      <c r="F12079" s="229"/>
      <c r="G12079" s="313"/>
      <c r="H12079" s="226">
        <f>$M$3</f>
        <v>0.1</v>
      </c>
      <c r="I12079" s="224">
        <f>I12078*H12079</f>
        <v>148913.24000000002</v>
      </c>
    </row>
    <row r="12080" spans="3:9" ht="15" customHeight="1">
      <c r="C12080" s="316" t="s">
        <v>93</v>
      </c>
      <c r="D12080" s="317" t="s">
        <v>94</v>
      </c>
      <c r="E12080" s="323"/>
      <c r="F12080" s="244"/>
      <c r="G12080" s="244"/>
      <c r="H12080" s="399"/>
      <c r="I12080" s="303">
        <f>SUM(I12078:I12079)</f>
        <v>1638045.6400000001</v>
      </c>
    </row>
    <row r="12081" spans="3:9" ht="15" customHeight="1">
      <c r="C12081" s="1070"/>
      <c r="D12081" s="493"/>
      <c r="E12081" s="493"/>
      <c r="F12081" s="493"/>
      <c r="G12081" s="493"/>
      <c r="H12081" s="493"/>
      <c r="I12081" s="517"/>
    </row>
    <row r="12082" spans="3:9" ht="15" customHeight="1">
      <c r="C12082" s="574" t="s">
        <v>2739</v>
      </c>
      <c r="D12082" s="670" t="s">
        <v>395</v>
      </c>
      <c r="E12082" s="675"/>
      <c r="F12082" s="668"/>
      <c r="G12082" s="668"/>
      <c r="H12082" s="669"/>
      <c r="I12082" s="188">
        <f>ROUNDDOWN(I12097,-2)</f>
        <v>268800</v>
      </c>
    </row>
    <row r="12083" spans="3:9" ht="15" customHeight="1">
      <c r="C12083" s="189" t="s">
        <v>65</v>
      </c>
      <c r="D12083" s="190" t="s">
        <v>66</v>
      </c>
      <c r="E12083" s="190"/>
      <c r="F12083" s="190" t="s">
        <v>669</v>
      </c>
      <c r="G12083" s="190" t="s">
        <v>67</v>
      </c>
      <c r="H12083" s="190" t="s">
        <v>670</v>
      </c>
      <c r="I12083" s="482" t="s">
        <v>671</v>
      </c>
    </row>
    <row r="12084" spans="3:9" ht="15" customHeight="1">
      <c r="C12084" s="193" t="s">
        <v>69</v>
      </c>
      <c r="D12084" s="194" t="s">
        <v>672</v>
      </c>
      <c r="E12084" s="194"/>
      <c r="F12084" s="717"/>
      <c r="G12084" s="717"/>
      <c r="H12084" s="717"/>
      <c r="I12084" s="591"/>
    </row>
    <row r="12085" spans="3:9" ht="15" customHeight="1">
      <c r="C12085" s="199">
        <v>1</v>
      </c>
      <c r="D12085" s="195" t="s">
        <v>8</v>
      </c>
      <c r="E12085" s="195"/>
      <c r="F12085" s="200" t="s">
        <v>10</v>
      </c>
      <c r="G12085" s="326">
        <v>1.4999999999999999E-2</v>
      </c>
      <c r="H12085" s="62">
        <v>176000</v>
      </c>
      <c r="I12085" s="203">
        <f t="shared" ref="I12085:I12088" si="421">G12085*H12085</f>
        <v>2640</v>
      </c>
    </row>
    <row r="12086" spans="3:9" ht="15" customHeight="1">
      <c r="C12086" s="199">
        <v>2</v>
      </c>
      <c r="D12086" s="195" t="s">
        <v>159</v>
      </c>
      <c r="E12086" s="195"/>
      <c r="F12086" s="200" t="s">
        <v>10</v>
      </c>
      <c r="G12086" s="326">
        <v>0.15</v>
      </c>
      <c r="H12086" s="62">
        <v>186000</v>
      </c>
      <c r="I12086" s="203">
        <f t="shared" si="421"/>
        <v>27900</v>
      </c>
    </row>
    <row r="12087" spans="3:9" ht="15" customHeight="1">
      <c r="C12087" s="199">
        <v>3</v>
      </c>
      <c r="D12087" s="195" t="s">
        <v>119</v>
      </c>
      <c r="E12087" s="195"/>
      <c r="F12087" s="200" t="s">
        <v>10</v>
      </c>
      <c r="G12087" s="326">
        <v>1.4999999999999999E-2</v>
      </c>
      <c r="H12087" s="62">
        <v>196000</v>
      </c>
      <c r="I12087" s="203">
        <f t="shared" si="421"/>
        <v>2940</v>
      </c>
    </row>
    <row r="12088" spans="3:9" ht="15" customHeight="1">
      <c r="C12088" s="199">
        <v>4</v>
      </c>
      <c r="D12088" s="195" t="s">
        <v>31</v>
      </c>
      <c r="E12088" s="195"/>
      <c r="F12088" s="200" t="s">
        <v>10</v>
      </c>
      <c r="G12088" s="326">
        <v>5.0000000000000001E-3</v>
      </c>
      <c r="H12088" s="62">
        <v>206000</v>
      </c>
      <c r="I12088" s="203">
        <f t="shared" si="421"/>
        <v>1030</v>
      </c>
    </row>
    <row r="12089" spans="3:9" ht="15" customHeight="1">
      <c r="C12089" s="204" t="s">
        <v>708</v>
      </c>
      <c r="D12089" s="215"/>
      <c r="E12089" s="215"/>
      <c r="F12089" s="216"/>
      <c r="G12089" s="653"/>
      <c r="H12089" s="654"/>
      <c r="I12089" s="208">
        <f>SUM(I12085:I12088)</f>
        <v>34510</v>
      </c>
    </row>
    <row r="12090" spans="3:9" ht="15" customHeight="1">
      <c r="C12090" s="193" t="s">
        <v>72</v>
      </c>
      <c r="D12090" s="194" t="s">
        <v>73</v>
      </c>
      <c r="E12090" s="194"/>
      <c r="F12090" s="196"/>
      <c r="G12090" s="196"/>
      <c r="H12090" s="196"/>
      <c r="I12090" s="464"/>
    </row>
    <row r="12091" spans="3:9" ht="15" customHeight="1">
      <c r="C12091" s="199">
        <v>1</v>
      </c>
      <c r="D12091" s="195" t="s">
        <v>396</v>
      </c>
      <c r="E12091" s="195"/>
      <c r="F12091" s="200" t="s">
        <v>115</v>
      </c>
      <c r="G12091" s="674">
        <v>1.1000000000000001</v>
      </c>
      <c r="H12091" s="202">
        <f>BAHAN!G143</f>
        <v>221280</v>
      </c>
      <c r="I12091" s="203">
        <f>G12091*H12091</f>
        <v>243408.00000000003</v>
      </c>
    </row>
    <row r="12092" spans="3:9" ht="15" customHeight="1">
      <c r="C12092" s="204" t="s">
        <v>85</v>
      </c>
      <c r="D12092" s="215"/>
      <c r="E12092" s="215"/>
      <c r="F12092" s="216"/>
      <c r="G12092" s="216"/>
      <c r="H12092" s="466"/>
      <c r="I12092" s="208">
        <f>SUM(I12090:I12091)</f>
        <v>243408.00000000003</v>
      </c>
    </row>
    <row r="12093" spans="3:9" ht="15" customHeight="1">
      <c r="C12093" s="193" t="s">
        <v>86</v>
      </c>
      <c r="D12093" s="194" t="s">
        <v>87</v>
      </c>
      <c r="E12093" s="194"/>
      <c r="F12093" s="196"/>
      <c r="G12093" s="196"/>
      <c r="H12093" s="196"/>
      <c r="I12093" s="464"/>
    </row>
    <row r="12094" spans="3:9" ht="15" customHeight="1">
      <c r="C12094" s="204" t="s">
        <v>88</v>
      </c>
      <c r="D12094" s="215"/>
      <c r="E12094" s="215"/>
      <c r="F12094" s="216"/>
      <c r="G12094" s="216"/>
      <c r="H12094" s="466"/>
      <c r="I12094" s="467">
        <v>0</v>
      </c>
    </row>
    <row r="12095" spans="3:9" ht="15" customHeight="1">
      <c r="C12095" s="220" t="s">
        <v>89</v>
      </c>
      <c r="D12095" s="221" t="s">
        <v>90</v>
      </c>
      <c r="E12095" s="682"/>
      <c r="F12095" s="222"/>
      <c r="G12095" s="222"/>
      <c r="H12095" s="776"/>
      <c r="I12095" s="777">
        <f>I12094+I12092+I12088</f>
        <v>244438.00000000003</v>
      </c>
    </row>
    <row r="12096" spans="3:9" ht="15" customHeight="1">
      <c r="C12096" s="227" t="s">
        <v>91</v>
      </c>
      <c r="D12096" s="228" t="s">
        <v>977</v>
      </c>
      <c r="E12096" s="684"/>
      <c r="F12096" s="229"/>
      <c r="G12096" s="313"/>
      <c r="H12096" s="226">
        <f>$M$3</f>
        <v>0.1</v>
      </c>
      <c r="I12096" s="224">
        <f>I12095*H12096</f>
        <v>24443.800000000003</v>
      </c>
    </row>
    <row r="12097" spans="3:9" ht="15" customHeight="1">
      <c r="C12097" s="316" t="s">
        <v>93</v>
      </c>
      <c r="D12097" s="317" t="s">
        <v>94</v>
      </c>
      <c r="E12097" s="323"/>
      <c r="F12097" s="244"/>
      <c r="G12097" s="244"/>
      <c r="H12097" s="399"/>
      <c r="I12097" s="303">
        <f>SUM(I12095:I12096)</f>
        <v>268881.80000000005</v>
      </c>
    </row>
    <row r="12098" spans="3:9" ht="15" customHeight="1">
      <c r="C12098" s="1071"/>
      <c r="D12098" s="555"/>
      <c r="E12098" s="555"/>
      <c r="F12098" s="555"/>
      <c r="G12098" s="555"/>
      <c r="H12098" s="555"/>
      <c r="I12098" s="556"/>
    </row>
    <row r="12099" spans="3:9" ht="15" customHeight="1">
      <c r="C12099" s="574" t="s">
        <v>2740</v>
      </c>
      <c r="D12099" s="675" t="s">
        <v>397</v>
      </c>
      <c r="E12099" s="675"/>
      <c r="F12099" s="668"/>
      <c r="G12099" s="668"/>
      <c r="H12099" s="668"/>
      <c r="I12099" s="188">
        <f>ROUNDDOWN(I12114,-2)</f>
        <v>915600</v>
      </c>
    </row>
    <row r="12100" spans="3:9" ht="15" customHeight="1">
      <c r="C12100" s="189" t="s">
        <v>65</v>
      </c>
      <c r="D12100" s="190" t="s">
        <v>66</v>
      </c>
      <c r="E12100" s="190"/>
      <c r="F12100" s="190" t="s">
        <v>669</v>
      </c>
      <c r="G12100" s="190" t="s">
        <v>67</v>
      </c>
      <c r="H12100" s="190" t="s">
        <v>670</v>
      </c>
      <c r="I12100" s="482" t="s">
        <v>671</v>
      </c>
    </row>
    <row r="12101" spans="3:9" ht="15" customHeight="1">
      <c r="C12101" s="193" t="s">
        <v>69</v>
      </c>
      <c r="D12101" s="194" t="s">
        <v>672</v>
      </c>
      <c r="E12101" s="194"/>
      <c r="F12101" s="717"/>
      <c r="G12101" s="717"/>
      <c r="H12101" s="717"/>
      <c r="I12101" s="591"/>
    </row>
    <row r="12102" spans="3:9" ht="15" customHeight="1">
      <c r="C12102" s="199">
        <v>1</v>
      </c>
      <c r="D12102" s="195" t="s">
        <v>8</v>
      </c>
      <c r="E12102" s="195"/>
      <c r="F12102" s="200" t="s">
        <v>10</v>
      </c>
      <c r="G12102" s="201">
        <v>1.7000000000000001E-2</v>
      </c>
      <c r="H12102" s="62">
        <v>176000</v>
      </c>
      <c r="I12102" s="203">
        <f t="shared" ref="I12102:I12105" si="422">G12102*H12102</f>
        <v>2992</v>
      </c>
    </row>
    <row r="12103" spans="3:9" ht="15" customHeight="1">
      <c r="C12103" s="199">
        <v>2</v>
      </c>
      <c r="D12103" s="195" t="s">
        <v>159</v>
      </c>
      <c r="E12103" s="195"/>
      <c r="F12103" s="200" t="s">
        <v>10</v>
      </c>
      <c r="G12103" s="201">
        <v>0.17</v>
      </c>
      <c r="H12103" s="62">
        <v>186000</v>
      </c>
      <c r="I12103" s="203">
        <f t="shared" si="422"/>
        <v>31620.000000000004</v>
      </c>
    </row>
    <row r="12104" spans="3:9" ht="15" customHeight="1">
      <c r="C12104" s="199">
        <v>3</v>
      </c>
      <c r="D12104" s="195" t="s">
        <v>119</v>
      </c>
      <c r="E12104" s="195"/>
      <c r="F12104" s="200" t="s">
        <v>10</v>
      </c>
      <c r="G12104" s="201">
        <v>1.7000000000000001E-2</v>
      </c>
      <c r="H12104" s="62">
        <v>196000</v>
      </c>
      <c r="I12104" s="203">
        <f t="shared" si="422"/>
        <v>3332.0000000000005</v>
      </c>
    </row>
    <row r="12105" spans="3:9" ht="15" customHeight="1">
      <c r="C12105" s="199">
        <v>4</v>
      </c>
      <c r="D12105" s="195" t="s">
        <v>31</v>
      </c>
      <c r="E12105" s="195"/>
      <c r="F12105" s="200" t="s">
        <v>10</v>
      </c>
      <c r="G12105" s="201">
        <v>5.7000000000000002E-3</v>
      </c>
      <c r="H12105" s="62">
        <v>206000</v>
      </c>
      <c r="I12105" s="203">
        <f t="shared" si="422"/>
        <v>1174.2</v>
      </c>
    </row>
    <row r="12106" spans="3:9" ht="15" customHeight="1">
      <c r="C12106" s="204" t="s">
        <v>708</v>
      </c>
      <c r="D12106" s="215"/>
      <c r="E12106" s="215"/>
      <c r="F12106" s="216"/>
      <c r="G12106" s="653"/>
      <c r="H12106" s="62"/>
      <c r="I12106" s="208">
        <f>SUM(I12102:I12105)</f>
        <v>39118.199999999997</v>
      </c>
    </row>
    <row r="12107" spans="3:9" ht="15" customHeight="1">
      <c r="C12107" s="193" t="s">
        <v>72</v>
      </c>
      <c r="D12107" s="194" t="s">
        <v>73</v>
      </c>
      <c r="E12107" s="194"/>
      <c r="F12107" s="196"/>
      <c r="G12107" s="196"/>
      <c r="H12107" s="196"/>
      <c r="I12107" s="464"/>
    </row>
    <row r="12108" spans="3:9" ht="15" customHeight="1">
      <c r="C12108" s="199">
        <v>1</v>
      </c>
      <c r="D12108" s="195" t="s">
        <v>398</v>
      </c>
      <c r="E12108" s="195"/>
      <c r="F12108" s="200" t="s">
        <v>115</v>
      </c>
      <c r="G12108" s="674">
        <v>1.1000000000000001</v>
      </c>
      <c r="H12108" s="202">
        <f>BAHAN!G139</f>
        <v>721200</v>
      </c>
      <c r="I12108" s="203">
        <f t="shared" ref="I12108" si="423">G12108*H12108</f>
        <v>793320.00000000012</v>
      </c>
    </row>
    <row r="12109" spans="3:9" ht="15" customHeight="1">
      <c r="C12109" s="204" t="s">
        <v>85</v>
      </c>
      <c r="D12109" s="215"/>
      <c r="E12109" s="215"/>
      <c r="F12109" s="216"/>
      <c r="G12109" s="216"/>
      <c r="H12109" s="466"/>
      <c r="I12109" s="208">
        <f>SUM(I12108)</f>
        <v>793320.00000000012</v>
      </c>
    </row>
    <row r="12110" spans="3:9" ht="15" customHeight="1">
      <c r="C12110" s="193" t="s">
        <v>86</v>
      </c>
      <c r="D12110" s="194" t="s">
        <v>87</v>
      </c>
      <c r="E12110" s="194"/>
      <c r="F12110" s="196"/>
      <c r="G12110" s="196"/>
      <c r="H12110" s="196"/>
      <c r="I12110" s="464"/>
    </row>
    <row r="12111" spans="3:9" ht="15" customHeight="1">
      <c r="C12111" s="204" t="s">
        <v>88</v>
      </c>
      <c r="D12111" s="215"/>
      <c r="E12111" s="215"/>
      <c r="F12111" s="216"/>
      <c r="G12111" s="216"/>
      <c r="H12111" s="466"/>
      <c r="I12111" s="467">
        <v>0</v>
      </c>
    </row>
    <row r="12112" spans="3:9" ht="15" customHeight="1">
      <c r="C12112" s="220" t="s">
        <v>89</v>
      </c>
      <c r="D12112" s="221" t="s">
        <v>90</v>
      </c>
      <c r="E12112" s="682"/>
      <c r="F12112" s="222"/>
      <c r="G12112" s="222"/>
      <c r="H12112" s="776"/>
      <c r="I12112" s="777">
        <f>I12111+I12109+I12106</f>
        <v>832438.20000000007</v>
      </c>
    </row>
    <row r="12113" spans="3:9" ht="15" customHeight="1">
      <c r="C12113" s="227" t="s">
        <v>91</v>
      </c>
      <c r="D12113" s="228" t="s">
        <v>977</v>
      </c>
      <c r="E12113" s="684"/>
      <c r="F12113" s="229"/>
      <c r="G12113" s="313"/>
      <c r="H12113" s="226">
        <f>$M$3</f>
        <v>0.1</v>
      </c>
      <c r="I12113" s="224">
        <f>I12112*H12113</f>
        <v>83243.820000000007</v>
      </c>
    </row>
    <row r="12114" spans="3:9" ht="15" customHeight="1">
      <c r="C12114" s="316" t="s">
        <v>93</v>
      </c>
      <c r="D12114" s="317" t="s">
        <v>94</v>
      </c>
      <c r="E12114" s="323"/>
      <c r="F12114" s="244"/>
      <c r="G12114" s="244"/>
      <c r="H12114" s="399"/>
      <c r="I12114" s="303">
        <f>SUM(I12112:I12113)</f>
        <v>915682.02</v>
      </c>
    </row>
    <row r="12115" spans="3:9" ht="15" customHeight="1">
      <c r="C12115" s="1071"/>
      <c r="D12115" s="555"/>
      <c r="E12115" s="555"/>
      <c r="F12115" s="555"/>
      <c r="G12115" s="555"/>
      <c r="H12115" s="555"/>
      <c r="I12115" s="556"/>
    </row>
    <row r="12116" spans="3:9" ht="15" customHeight="1">
      <c r="C12116" s="574" t="s">
        <v>2741</v>
      </c>
      <c r="D12116" s="675" t="s">
        <v>2742</v>
      </c>
      <c r="E12116" s="675"/>
      <c r="F12116" s="668"/>
      <c r="G12116" s="668"/>
      <c r="H12116" s="669"/>
      <c r="I12116" s="714">
        <f>ROUNDDOWN(I12131,-2)</f>
        <v>2647400</v>
      </c>
    </row>
    <row r="12117" spans="3:9" ht="15" customHeight="1">
      <c r="C12117" s="189" t="s">
        <v>65</v>
      </c>
      <c r="D12117" s="190" t="s">
        <v>66</v>
      </c>
      <c r="E12117" s="190"/>
      <c r="F12117" s="190" t="s">
        <v>669</v>
      </c>
      <c r="G12117" s="190" t="s">
        <v>67</v>
      </c>
      <c r="H12117" s="190" t="s">
        <v>670</v>
      </c>
      <c r="I12117" s="482" t="s">
        <v>671</v>
      </c>
    </row>
    <row r="12118" spans="3:9" ht="15" customHeight="1">
      <c r="C12118" s="193" t="s">
        <v>69</v>
      </c>
      <c r="D12118" s="194" t="s">
        <v>672</v>
      </c>
      <c r="E12118" s="194"/>
      <c r="F12118" s="717"/>
      <c r="G12118" s="717"/>
      <c r="H12118" s="717"/>
      <c r="I12118" s="591"/>
    </row>
    <row r="12119" spans="3:9" ht="15" customHeight="1">
      <c r="C12119" s="199">
        <v>1</v>
      </c>
      <c r="D12119" s="195" t="s">
        <v>8</v>
      </c>
      <c r="E12119" s="195"/>
      <c r="F12119" s="200" t="s">
        <v>10</v>
      </c>
      <c r="G12119" s="326">
        <v>1.4999999999999999E-2</v>
      </c>
      <c r="H12119" s="62">
        <v>176000</v>
      </c>
      <c r="I12119" s="203">
        <f t="shared" ref="I12119:I12122" si="424">G12119*H12119</f>
        <v>2640</v>
      </c>
    </row>
    <row r="12120" spans="3:9" ht="15" customHeight="1">
      <c r="C12120" s="199">
        <v>2</v>
      </c>
      <c r="D12120" s="195" t="s">
        <v>159</v>
      </c>
      <c r="E12120" s="195"/>
      <c r="F12120" s="200" t="s">
        <v>10</v>
      </c>
      <c r="G12120" s="326">
        <v>0.15</v>
      </c>
      <c r="H12120" s="62">
        <v>186000</v>
      </c>
      <c r="I12120" s="203">
        <f t="shared" si="424"/>
        <v>27900</v>
      </c>
    </row>
    <row r="12121" spans="3:9" ht="15" customHeight="1">
      <c r="C12121" s="199">
        <v>3</v>
      </c>
      <c r="D12121" s="195" t="s">
        <v>119</v>
      </c>
      <c r="E12121" s="195"/>
      <c r="F12121" s="200" t="s">
        <v>10</v>
      </c>
      <c r="G12121" s="326">
        <v>1.4999999999999999E-2</v>
      </c>
      <c r="H12121" s="62">
        <v>196000</v>
      </c>
      <c r="I12121" s="203">
        <f t="shared" si="424"/>
        <v>2940</v>
      </c>
    </row>
    <row r="12122" spans="3:9" ht="15" customHeight="1">
      <c r="C12122" s="199">
        <v>4</v>
      </c>
      <c r="D12122" s="195" t="s">
        <v>31</v>
      </c>
      <c r="E12122" s="195"/>
      <c r="F12122" s="200" t="s">
        <v>10</v>
      </c>
      <c r="G12122" s="326">
        <v>5.0000000000000001E-3</v>
      </c>
      <c r="H12122" s="62">
        <v>206000</v>
      </c>
      <c r="I12122" s="203">
        <f t="shared" si="424"/>
        <v>1030</v>
      </c>
    </row>
    <row r="12123" spans="3:9" ht="15" customHeight="1">
      <c r="C12123" s="204" t="s">
        <v>708</v>
      </c>
      <c r="D12123" s="215"/>
      <c r="E12123" s="215"/>
      <c r="F12123" s="216"/>
      <c r="G12123" s="653"/>
      <c r="H12123" s="654"/>
      <c r="I12123" s="208">
        <f>SUM(I12119:I12122)</f>
        <v>34510</v>
      </c>
    </row>
    <row r="12124" spans="3:9" ht="15" customHeight="1">
      <c r="C12124" s="193" t="s">
        <v>72</v>
      </c>
      <c r="D12124" s="194" t="s">
        <v>73</v>
      </c>
      <c r="E12124" s="194"/>
      <c r="F12124" s="196"/>
      <c r="G12124" s="196"/>
      <c r="H12124" s="196"/>
      <c r="I12124" s="464"/>
    </row>
    <row r="12125" spans="3:9" ht="15" customHeight="1">
      <c r="C12125" s="199">
        <v>1</v>
      </c>
      <c r="D12125" s="195" t="s">
        <v>2743</v>
      </c>
      <c r="E12125" s="195"/>
      <c r="F12125" s="200" t="s">
        <v>115</v>
      </c>
      <c r="G12125" s="674">
        <v>1.1000000000000001</v>
      </c>
      <c r="H12125" s="202">
        <f>BAHAN!G136</f>
        <v>2375400</v>
      </c>
      <c r="I12125" s="203">
        <f t="shared" ref="I12125" si="425">G12125*H12125</f>
        <v>2612940</v>
      </c>
    </row>
    <row r="12126" spans="3:9" ht="15" customHeight="1">
      <c r="C12126" s="204" t="s">
        <v>85</v>
      </c>
      <c r="D12126" s="215"/>
      <c r="E12126" s="215"/>
      <c r="F12126" s="216"/>
      <c r="G12126" s="216"/>
      <c r="H12126" s="466"/>
      <c r="I12126" s="208">
        <f>SUM(I12125)</f>
        <v>2612940</v>
      </c>
    </row>
    <row r="12127" spans="3:9" ht="15" customHeight="1">
      <c r="C12127" s="193" t="s">
        <v>86</v>
      </c>
      <c r="D12127" s="194" t="s">
        <v>87</v>
      </c>
      <c r="E12127" s="194"/>
      <c r="F12127" s="196"/>
      <c r="G12127" s="196"/>
      <c r="H12127" s="196"/>
      <c r="I12127" s="464"/>
    </row>
    <row r="12128" spans="3:9" ht="15" customHeight="1">
      <c r="C12128" s="204" t="s">
        <v>88</v>
      </c>
      <c r="D12128" s="215"/>
      <c r="E12128" s="215"/>
      <c r="F12128" s="216"/>
      <c r="G12128" s="216"/>
      <c r="H12128" s="466"/>
      <c r="I12128" s="467">
        <v>0</v>
      </c>
    </row>
    <row r="12129" spans="3:9" ht="15" customHeight="1">
      <c r="C12129" s="220" t="s">
        <v>89</v>
      </c>
      <c r="D12129" s="221" t="s">
        <v>90</v>
      </c>
      <c r="E12129" s="682"/>
      <c r="F12129" s="222"/>
      <c r="G12129" s="222"/>
      <c r="H12129" s="776"/>
      <c r="I12129" s="777">
        <f>I12128+I12126+I12123</f>
        <v>2647450</v>
      </c>
    </row>
    <row r="12130" spans="3:9" ht="15" customHeight="1">
      <c r="C12130" s="227" t="s">
        <v>91</v>
      </c>
      <c r="D12130" s="228" t="s">
        <v>977</v>
      </c>
      <c r="E12130" s="684"/>
      <c r="F12130" s="229"/>
      <c r="G12130" s="313"/>
      <c r="H12130" s="226">
        <f>$L$5</f>
        <v>0</v>
      </c>
      <c r="I12130" s="224">
        <f>I12129*H12130</f>
        <v>0</v>
      </c>
    </row>
    <row r="12131" spans="3:9" ht="15" customHeight="1">
      <c r="C12131" s="316" t="s">
        <v>93</v>
      </c>
      <c r="D12131" s="317" t="s">
        <v>94</v>
      </c>
      <c r="E12131" s="323"/>
      <c r="F12131" s="244"/>
      <c r="G12131" s="244"/>
      <c r="H12131" s="399"/>
      <c r="I12131" s="303">
        <f>SUM(I12129:I12130)</f>
        <v>2647450</v>
      </c>
    </row>
    <row r="12132" spans="3:9" ht="15" customHeight="1">
      <c r="C12132" s="1071"/>
      <c r="D12132" s="555"/>
      <c r="E12132" s="555"/>
      <c r="F12132" s="555"/>
      <c r="G12132" s="555"/>
      <c r="H12132" s="555"/>
      <c r="I12132" s="556"/>
    </row>
    <row r="12133" spans="3:9" ht="15" customHeight="1">
      <c r="C12133" s="574" t="s">
        <v>2744</v>
      </c>
      <c r="D12133" s="675" t="s">
        <v>400</v>
      </c>
      <c r="E12133" s="675"/>
      <c r="F12133" s="668"/>
      <c r="G12133" s="668"/>
      <c r="H12133" s="668"/>
      <c r="I12133" s="188">
        <f>ROUNDDOWN(I12149,-2)</f>
        <v>5625000</v>
      </c>
    </row>
    <row r="12134" spans="3:9" ht="15" customHeight="1">
      <c r="C12134" s="189" t="s">
        <v>65</v>
      </c>
      <c r="D12134" s="190" t="s">
        <v>66</v>
      </c>
      <c r="E12134" s="190"/>
      <c r="F12134" s="190" t="s">
        <v>669</v>
      </c>
      <c r="G12134" s="190" t="s">
        <v>67</v>
      </c>
      <c r="H12134" s="190" t="s">
        <v>670</v>
      </c>
      <c r="I12134" s="482" t="s">
        <v>671</v>
      </c>
    </row>
    <row r="12135" spans="3:9" ht="15" customHeight="1">
      <c r="C12135" s="193" t="s">
        <v>69</v>
      </c>
      <c r="D12135" s="194" t="s">
        <v>672</v>
      </c>
      <c r="E12135" s="194"/>
      <c r="F12135" s="717"/>
      <c r="G12135" s="717"/>
      <c r="H12135" s="717"/>
      <c r="I12135" s="591"/>
    </row>
    <row r="12136" spans="3:9" ht="15" customHeight="1">
      <c r="C12136" s="199">
        <v>1</v>
      </c>
      <c r="D12136" s="195" t="s">
        <v>8</v>
      </c>
      <c r="E12136" s="195"/>
      <c r="F12136" s="200" t="s">
        <v>10</v>
      </c>
      <c r="G12136" s="326">
        <v>7.4999999999999997E-2</v>
      </c>
      <c r="H12136" s="62">
        <v>176000</v>
      </c>
      <c r="I12136" s="203">
        <f>G12136*H12136</f>
        <v>13200</v>
      </c>
    </row>
    <row r="12137" spans="3:9" ht="15" customHeight="1">
      <c r="C12137" s="199">
        <v>2</v>
      </c>
      <c r="D12137" s="195" t="s">
        <v>159</v>
      </c>
      <c r="E12137" s="195"/>
      <c r="F12137" s="200" t="s">
        <v>10</v>
      </c>
      <c r="G12137" s="326">
        <v>0.15</v>
      </c>
      <c r="H12137" s="62">
        <v>186000</v>
      </c>
      <c r="I12137" s="203">
        <f t="shared" ref="I12137:I12139" si="426">G12137*H12137</f>
        <v>27900</v>
      </c>
    </row>
    <row r="12138" spans="3:9" ht="15" customHeight="1">
      <c r="C12138" s="199">
        <v>3</v>
      </c>
      <c r="D12138" s="195" t="s">
        <v>119</v>
      </c>
      <c r="E12138" s="195"/>
      <c r="F12138" s="200" t="s">
        <v>10</v>
      </c>
      <c r="G12138" s="326">
        <v>1.4999999999999999E-2</v>
      </c>
      <c r="H12138" s="62">
        <v>196000</v>
      </c>
      <c r="I12138" s="203">
        <f t="shared" si="426"/>
        <v>2940</v>
      </c>
    </row>
    <row r="12139" spans="3:9" ht="15" customHeight="1">
      <c r="C12139" s="199">
        <v>4</v>
      </c>
      <c r="D12139" s="195" t="s">
        <v>31</v>
      </c>
      <c r="E12139" s="195"/>
      <c r="F12139" s="200" t="s">
        <v>10</v>
      </c>
      <c r="G12139" s="326">
        <v>5.0000000000000001E-3</v>
      </c>
      <c r="H12139" s="62">
        <v>206000</v>
      </c>
      <c r="I12139" s="203">
        <f t="shared" si="426"/>
        <v>1030</v>
      </c>
    </row>
    <row r="12140" spans="3:9" ht="15" customHeight="1">
      <c r="C12140" s="204" t="s">
        <v>708</v>
      </c>
      <c r="D12140" s="215"/>
      <c r="E12140" s="215"/>
      <c r="F12140" s="216"/>
      <c r="G12140" s="653"/>
      <c r="H12140" s="654"/>
      <c r="I12140" s="208">
        <f>SUM(I12136:I12139)</f>
        <v>45070</v>
      </c>
    </row>
    <row r="12141" spans="3:9" ht="15" customHeight="1">
      <c r="C12141" s="193" t="s">
        <v>72</v>
      </c>
      <c r="D12141" s="194" t="s">
        <v>73</v>
      </c>
      <c r="E12141" s="194"/>
      <c r="F12141" s="196"/>
      <c r="G12141" s="196"/>
      <c r="H12141" s="196"/>
      <c r="I12141" s="464"/>
    </row>
    <row r="12142" spans="3:9" ht="15" customHeight="1">
      <c r="C12142" s="209" t="s">
        <v>674</v>
      </c>
      <c r="D12142" s="213" t="s">
        <v>2745</v>
      </c>
      <c r="E12142" s="213"/>
      <c r="F12142" s="210" t="s">
        <v>115</v>
      </c>
      <c r="G12142" s="212">
        <v>1.1000000000000001</v>
      </c>
      <c r="H12142" s="202">
        <f>BAHAN!G140</f>
        <v>4606800</v>
      </c>
      <c r="I12142" s="203">
        <f t="shared" ref="I12142:I12143" si="427">G12142*H12142</f>
        <v>5067480</v>
      </c>
    </row>
    <row r="12143" spans="3:9" ht="15" customHeight="1">
      <c r="C12143" s="209" t="s">
        <v>676</v>
      </c>
      <c r="D12143" s="213" t="s">
        <v>194</v>
      </c>
      <c r="E12143" s="213"/>
      <c r="F12143" s="200" t="s">
        <v>1870</v>
      </c>
      <c r="G12143" s="326">
        <v>0.05</v>
      </c>
      <c r="H12143" s="202">
        <f>BAHAN!$G$442</f>
        <v>23180</v>
      </c>
      <c r="I12143" s="203">
        <f t="shared" si="427"/>
        <v>1159</v>
      </c>
    </row>
    <row r="12144" spans="3:9" ht="15" customHeight="1">
      <c r="C12144" s="204" t="s">
        <v>85</v>
      </c>
      <c r="D12144" s="215"/>
      <c r="E12144" s="215"/>
      <c r="F12144" s="216"/>
      <c r="G12144" s="216"/>
      <c r="H12144" s="466"/>
      <c r="I12144" s="208">
        <f>SUM(I12142:I12143)</f>
        <v>5068639</v>
      </c>
    </row>
    <row r="12145" spans="3:9" ht="15" customHeight="1">
      <c r="C12145" s="193" t="s">
        <v>86</v>
      </c>
      <c r="D12145" s="194" t="s">
        <v>87</v>
      </c>
      <c r="E12145" s="194"/>
      <c r="F12145" s="196"/>
      <c r="G12145" s="196"/>
      <c r="H12145" s="196"/>
      <c r="I12145" s="464"/>
    </row>
    <row r="12146" spans="3:9" ht="15" customHeight="1">
      <c r="C12146" s="204" t="s">
        <v>88</v>
      </c>
      <c r="D12146" s="215"/>
      <c r="E12146" s="215"/>
      <c r="F12146" s="216"/>
      <c r="G12146" s="216"/>
      <c r="H12146" s="466"/>
      <c r="I12146" s="467">
        <v>0</v>
      </c>
    </row>
    <row r="12147" spans="3:9" ht="15" customHeight="1">
      <c r="C12147" s="220" t="s">
        <v>89</v>
      </c>
      <c r="D12147" s="221" t="s">
        <v>90</v>
      </c>
      <c r="E12147" s="682"/>
      <c r="F12147" s="222"/>
      <c r="G12147" s="222"/>
      <c r="H12147" s="776"/>
      <c r="I12147" s="777">
        <f>I12146+I12144+I12140</f>
        <v>5113709</v>
      </c>
    </row>
    <row r="12148" spans="3:9" ht="15" customHeight="1">
      <c r="C12148" s="227" t="s">
        <v>91</v>
      </c>
      <c r="D12148" s="228" t="s">
        <v>977</v>
      </c>
      <c r="E12148" s="684"/>
      <c r="F12148" s="229"/>
      <c r="G12148" s="313"/>
      <c r="H12148" s="226">
        <f>$M$3</f>
        <v>0.1</v>
      </c>
      <c r="I12148" s="224">
        <f>I12147*H12148</f>
        <v>511370.9</v>
      </c>
    </row>
    <row r="12149" spans="3:9" ht="15" customHeight="1">
      <c r="C12149" s="316" t="s">
        <v>93</v>
      </c>
      <c r="D12149" s="317" t="s">
        <v>94</v>
      </c>
      <c r="E12149" s="323"/>
      <c r="F12149" s="244"/>
      <c r="G12149" s="244"/>
      <c r="H12149" s="399"/>
      <c r="I12149" s="303">
        <f>SUM(I12147:I12148)</f>
        <v>5625079.9000000004</v>
      </c>
    </row>
    <row r="12150" spans="3:9" ht="15" customHeight="1">
      <c r="C12150" s="1071"/>
      <c r="D12150" s="555"/>
      <c r="E12150" s="555"/>
      <c r="F12150" s="555"/>
      <c r="G12150" s="555"/>
      <c r="H12150" s="555"/>
      <c r="I12150" s="556"/>
    </row>
    <row r="12151" spans="3:9" ht="15" customHeight="1">
      <c r="C12151" s="574" t="s">
        <v>2746</v>
      </c>
      <c r="D12151" s="1320" t="s">
        <v>2747</v>
      </c>
      <c r="E12151" s="1321"/>
      <c r="F12151" s="1321"/>
      <c r="G12151" s="1321"/>
      <c r="H12151" s="1322"/>
      <c r="I12151" s="1191">
        <f>ROUNDDOWN(I12167,-2)</f>
        <v>77600</v>
      </c>
    </row>
    <row r="12152" spans="3:9" ht="15" customHeight="1">
      <c r="C12152" s="189" t="s">
        <v>65</v>
      </c>
      <c r="D12152" s="190" t="s">
        <v>66</v>
      </c>
      <c r="E12152" s="190"/>
      <c r="F12152" s="190" t="s">
        <v>669</v>
      </c>
      <c r="G12152" s="190" t="s">
        <v>67</v>
      </c>
      <c r="H12152" s="190" t="s">
        <v>670</v>
      </c>
      <c r="I12152" s="482" t="s">
        <v>671</v>
      </c>
    </row>
    <row r="12153" spans="3:9" ht="15" customHeight="1">
      <c r="C12153" s="193" t="s">
        <v>69</v>
      </c>
      <c r="D12153" s="194" t="s">
        <v>672</v>
      </c>
      <c r="E12153" s="194"/>
      <c r="F12153" s="717"/>
      <c r="G12153" s="717"/>
      <c r="H12153" s="717"/>
      <c r="I12153" s="591"/>
    </row>
    <row r="12154" spans="3:9" ht="15" customHeight="1">
      <c r="C12154" s="199">
        <v>1</v>
      </c>
      <c r="D12154" s="195" t="s">
        <v>8</v>
      </c>
      <c r="E12154" s="195"/>
      <c r="F12154" s="200" t="s">
        <v>10</v>
      </c>
      <c r="G12154" s="326">
        <v>0.25</v>
      </c>
      <c r="H12154" s="62">
        <v>176000</v>
      </c>
      <c r="I12154" s="203">
        <f t="shared" ref="I12154:I12157" si="428">G12154*H12154</f>
        <v>44000</v>
      </c>
    </row>
    <row r="12155" spans="3:9" ht="15" customHeight="1">
      <c r="C12155" s="199">
        <v>2</v>
      </c>
      <c r="D12155" s="195" t="s">
        <v>159</v>
      </c>
      <c r="E12155" s="195"/>
      <c r="F12155" s="200" t="s">
        <v>10</v>
      </c>
      <c r="G12155" s="326">
        <v>0.125</v>
      </c>
      <c r="H12155" s="62">
        <v>186000</v>
      </c>
      <c r="I12155" s="203">
        <f t="shared" si="428"/>
        <v>23250</v>
      </c>
    </row>
    <row r="12156" spans="3:9" ht="15" customHeight="1">
      <c r="C12156" s="199">
        <v>3</v>
      </c>
      <c r="D12156" s="195" t="s">
        <v>119</v>
      </c>
      <c r="E12156" s="195"/>
      <c r="F12156" s="200" t="s">
        <v>10</v>
      </c>
      <c r="G12156" s="326">
        <v>1.2999999999999999E-2</v>
      </c>
      <c r="H12156" s="62">
        <v>196000</v>
      </c>
      <c r="I12156" s="203">
        <f t="shared" si="428"/>
        <v>2548</v>
      </c>
    </row>
    <row r="12157" spans="3:9" ht="15" customHeight="1">
      <c r="C12157" s="199">
        <v>4</v>
      </c>
      <c r="D12157" s="195" t="s">
        <v>31</v>
      </c>
      <c r="E12157" s="195"/>
      <c r="F12157" s="200" t="s">
        <v>10</v>
      </c>
      <c r="G12157" s="326">
        <v>4.0000000000000001E-3</v>
      </c>
      <c r="H12157" s="62">
        <v>206000</v>
      </c>
      <c r="I12157" s="203">
        <f t="shared" si="428"/>
        <v>824</v>
      </c>
    </row>
    <row r="12158" spans="3:9" ht="15" customHeight="1">
      <c r="C12158" s="204" t="s">
        <v>708</v>
      </c>
      <c r="D12158" s="215"/>
      <c r="E12158" s="215"/>
      <c r="F12158" s="216"/>
      <c r="G12158" s="653"/>
      <c r="H12158" s="654"/>
      <c r="I12158" s="208">
        <f>SUM(I12154:I12157)</f>
        <v>70622</v>
      </c>
    </row>
    <row r="12159" spans="3:9" ht="15" customHeight="1">
      <c r="C12159" s="193" t="s">
        <v>72</v>
      </c>
      <c r="D12159" s="194" t="s">
        <v>73</v>
      </c>
      <c r="E12159" s="194"/>
      <c r="F12159" s="196"/>
      <c r="G12159" s="196"/>
      <c r="H12159" s="196"/>
      <c r="I12159" s="464"/>
    </row>
    <row r="12160" spans="3:9" ht="15" customHeight="1">
      <c r="C12160" s="209" t="s">
        <v>674</v>
      </c>
      <c r="D12160" s="213" t="s">
        <v>2748</v>
      </c>
      <c r="E12160" s="213"/>
      <c r="F12160" s="210" t="s">
        <v>115</v>
      </c>
      <c r="G12160" s="212">
        <v>2.1</v>
      </c>
      <c r="H12160" s="202">
        <v>1</v>
      </c>
      <c r="I12160" s="203">
        <f t="shared" ref="I12160:I12161" si="429">G12160*H12160</f>
        <v>2.1</v>
      </c>
    </row>
    <row r="12161" spans="3:9" ht="15" customHeight="1">
      <c r="C12161" s="209" t="s">
        <v>676</v>
      </c>
      <c r="D12161" s="213" t="s">
        <v>194</v>
      </c>
      <c r="E12161" s="213"/>
      <c r="F12161" s="200" t="s">
        <v>1870</v>
      </c>
      <c r="G12161" s="326">
        <v>0.14299999999999999</v>
      </c>
      <c r="H12161" s="202">
        <v>1</v>
      </c>
      <c r="I12161" s="203">
        <f t="shared" si="429"/>
        <v>0.14299999999999999</v>
      </c>
    </row>
    <row r="12162" spans="3:9" ht="15" customHeight="1">
      <c r="C12162" s="204" t="s">
        <v>85</v>
      </c>
      <c r="D12162" s="215"/>
      <c r="E12162" s="215"/>
      <c r="F12162" s="216"/>
      <c r="G12162" s="216"/>
      <c r="H12162" s="466"/>
      <c r="I12162" s="208">
        <f>SUM(I12160:I12161)</f>
        <v>2.2429999999999999</v>
      </c>
    </row>
    <row r="12163" spans="3:9" ht="15" customHeight="1">
      <c r="C12163" s="193" t="s">
        <v>86</v>
      </c>
      <c r="D12163" s="194" t="s">
        <v>87</v>
      </c>
      <c r="E12163" s="194"/>
      <c r="F12163" s="196"/>
      <c r="G12163" s="196"/>
      <c r="H12163" s="196"/>
      <c r="I12163" s="464"/>
    </row>
    <row r="12164" spans="3:9" ht="15" customHeight="1">
      <c r="C12164" s="204" t="s">
        <v>88</v>
      </c>
      <c r="D12164" s="215"/>
      <c r="E12164" s="215"/>
      <c r="F12164" s="216"/>
      <c r="G12164" s="216"/>
      <c r="H12164" s="466"/>
      <c r="I12164" s="467">
        <v>0</v>
      </c>
    </row>
    <row r="12165" spans="3:9" ht="15" customHeight="1">
      <c r="C12165" s="220" t="s">
        <v>89</v>
      </c>
      <c r="D12165" s="221" t="s">
        <v>90</v>
      </c>
      <c r="E12165" s="682"/>
      <c r="F12165" s="222"/>
      <c r="G12165" s="222"/>
      <c r="H12165" s="776"/>
      <c r="I12165" s="777">
        <f>I12164+I12162+I12158</f>
        <v>70624.243000000002</v>
      </c>
    </row>
    <row r="12166" spans="3:9" ht="15" customHeight="1">
      <c r="C12166" s="227" t="s">
        <v>91</v>
      </c>
      <c r="D12166" s="228" t="s">
        <v>977</v>
      </c>
      <c r="E12166" s="684"/>
      <c r="F12166" s="229"/>
      <c r="G12166" s="313"/>
      <c r="H12166" s="226">
        <f>$M$3</f>
        <v>0.1</v>
      </c>
      <c r="I12166" s="224">
        <f>I12165*H12166</f>
        <v>7062.4243000000006</v>
      </c>
    </row>
    <row r="12167" spans="3:9" ht="15" customHeight="1">
      <c r="C12167" s="316" t="s">
        <v>93</v>
      </c>
      <c r="D12167" s="317" t="s">
        <v>94</v>
      </c>
      <c r="E12167" s="323"/>
      <c r="F12167" s="244"/>
      <c r="G12167" s="244"/>
      <c r="H12167" s="399"/>
      <c r="I12167" s="303">
        <f>SUM(I12165:I12166)</f>
        <v>77686.667300000001</v>
      </c>
    </row>
    <row r="12168" spans="3:9" ht="15" customHeight="1">
      <c r="C12168" s="1071"/>
      <c r="D12168" s="555"/>
      <c r="E12168" s="555"/>
      <c r="F12168" s="555"/>
      <c r="G12168" s="555"/>
      <c r="H12168" s="555"/>
      <c r="I12168" s="556"/>
    </row>
    <row r="12169" spans="3:9" ht="15" customHeight="1">
      <c r="C12169" s="574" t="s">
        <v>2749</v>
      </c>
      <c r="D12169" s="1317" t="s">
        <v>2750</v>
      </c>
      <c r="E12169" s="1318"/>
      <c r="F12169" s="1318"/>
      <c r="G12169" s="1318"/>
      <c r="H12169" s="1319"/>
      <c r="I12169" s="188">
        <f>ROUNDDOWN(I12187,-2)</f>
        <v>98100</v>
      </c>
    </row>
    <row r="12170" spans="3:9" ht="15" customHeight="1">
      <c r="C12170" s="189" t="s">
        <v>65</v>
      </c>
      <c r="D12170" s="190" t="s">
        <v>66</v>
      </c>
      <c r="E12170" s="190"/>
      <c r="F12170" s="190" t="s">
        <v>669</v>
      </c>
      <c r="G12170" s="190" t="s">
        <v>67</v>
      </c>
      <c r="H12170" s="190" t="s">
        <v>670</v>
      </c>
      <c r="I12170" s="482" t="s">
        <v>671</v>
      </c>
    </row>
    <row r="12171" spans="3:9" ht="15" customHeight="1">
      <c r="C12171" s="193" t="s">
        <v>69</v>
      </c>
      <c r="D12171" s="194" t="s">
        <v>672</v>
      </c>
      <c r="E12171" s="194"/>
      <c r="F12171" s="717"/>
      <c r="G12171" s="717"/>
      <c r="H12171" s="717"/>
      <c r="I12171" s="591"/>
    </row>
    <row r="12172" spans="3:9" ht="15" customHeight="1">
      <c r="C12172" s="700" t="s">
        <v>674</v>
      </c>
      <c r="D12172" s="195" t="s">
        <v>8</v>
      </c>
      <c r="E12172" s="195"/>
      <c r="F12172" s="200" t="s">
        <v>10</v>
      </c>
      <c r="G12172" s="326">
        <v>0.25</v>
      </c>
      <c r="H12172" s="62">
        <v>176000</v>
      </c>
      <c r="I12172" s="203">
        <f t="shared" ref="I12172:I12176" si="430">G12172*H12172</f>
        <v>44000</v>
      </c>
    </row>
    <row r="12173" spans="3:9" ht="15" customHeight="1">
      <c r="C12173" s="700" t="s">
        <v>676</v>
      </c>
      <c r="D12173" s="195" t="s">
        <v>159</v>
      </c>
      <c r="E12173" s="195"/>
      <c r="F12173" s="200" t="s">
        <v>10</v>
      </c>
      <c r="G12173" s="326">
        <v>0.125</v>
      </c>
      <c r="H12173" s="62">
        <v>186000</v>
      </c>
      <c r="I12173" s="203">
        <f t="shared" si="430"/>
        <v>23250</v>
      </c>
    </row>
    <row r="12174" spans="3:9" ht="15" customHeight="1">
      <c r="C12174" s="700" t="s">
        <v>679</v>
      </c>
      <c r="D12174" s="195" t="s">
        <v>2580</v>
      </c>
      <c r="E12174" s="195"/>
      <c r="F12174" s="200" t="s">
        <v>10</v>
      </c>
      <c r="G12174" s="326">
        <v>0.1</v>
      </c>
      <c r="H12174" s="62">
        <v>186000</v>
      </c>
      <c r="I12174" s="203">
        <f t="shared" si="430"/>
        <v>18600</v>
      </c>
    </row>
    <row r="12175" spans="3:9" ht="15" customHeight="1">
      <c r="C12175" s="700" t="s">
        <v>680</v>
      </c>
      <c r="D12175" s="195" t="s">
        <v>119</v>
      </c>
      <c r="E12175" s="195"/>
      <c r="F12175" s="200" t="s">
        <v>10</v>
      </c>
      <c r="G12175" s="326">
        <v>1.2999999999999999E-2</v>
      </c>
      <c r="H12175" s="62">
        <v>196000</v>
      </c>
      <c r="I12175" s="203">
        <f t="shared" si="430"/>
        <v>2548</v>
      </c>
    </row>
    <row r="12176" spans="3:9" ht="15" customHeight="1">
      <c r="C12176" s="700" t="s">
        <v>681</v>
      </c>
      <c r="D12176" s="195" t="s">
        <v>31</v>
      </c>
      <c r="E12176" s="195"/>
      <c r="F12176" s="200" t="s">
        <v>10</v>
      </c>
      <c r="G12176" s="326">
        <v>4.0000000000000001E-3</v>
      </c>
      <c r="H12176" s="62">
        <v>206000</v>
      </c>
      <c r="I12176" s="203">
        <f t="shared" si="430"/>
        <v>824</v>
      </c>
    </row>
    <row r="12177" spans="3:9" ht="15" customHeight="1">
      <c r="C12177" s="204" t="s">
        <v>708</v>
      </c>
      <c r="D12177" s="215"/>
      <c r="E12177" s="215"/>
      <c r="F12177" s="216"/>
      <c r="G12177" s="653"/>
      <c r="H12177" s="654"/>
      <c r="I12177" s="208">
        <f>SUM(I12172:I12176)</f>
        <v>89222</v>
      </c>
    </row>
    <row r="12178" spans="3:9" ht="15" customHeight="1">
      <c r="C12178" s="193" t="s">
        <v>72</v>
      </c>
      <c r="D12178" s="194" t="s">
        <v>73</v>
      </c>
      <c r="E12178" s="194"/>
      <c r="F12178" s="196"/>
      <c r="G12178" s="196"/>
      <c r="H12178" s="196"/>
      <c r="I12178" s="464"/>
    </row>
    <row r="12179" spans="3:9" ht="15" customHeight="1">
      <c r="C12179" s="209" t="s">
        <v>674</v>
      </c>
      <c r="D12179" s="213" t="s">
        <v>2748</v>
      </c>
      <c r="E12179" s="213"/>
      <c r="F12179" s="210" t="s">
        <v>115</v>
      </c>
      <c r="G12179" s="212">
        <v>2.1</v>
      </c>
      <c r="H12179" s="202">
        <v>1</v>
      </c>
      <c r="I12179" s="203">
        <f t="shared" ref="I12179:I12181" si="431">G12179*H12179</f>
        <v>2.1</v>
      </c>
    </row>
    <row r="12180" spans="3:9" ht="15" customHeight="1">
      <c r="C12180" s="209" t="s">
        <v>676</v>
      </c>
      <c r="D12180" s="213" t="s">
        <v>194</v>
      </c>
      <c r="E12180" s="213"/>
      <c r="F12180" s="200" t="s">
        <v>1870</v>
      </c>
      <c r="G12180" s="326">
        <v>0.14299999999999999</v>
      </c>
      <c r="H12180" s="202">
        <v>1</v>
      </c>
      <c r="I12180" s="203">
        <f t="shared" si="431"/>
        <v>0.14299999999999999</v>
      </c>
    </row>
    <row r="12181" spans="3:9" ht="15" customHeight="1">
      <c r="C12181" s="209" t="s">
        <v>679</v>
      </c>
      <c r="D12181" s="213" t="s">
        <v>2751</v>
      </c>
      <c r="E12181" s="213"/>
      <c r="F12181" s="200" t="s">
        <v>710</v>
      </c>
      <c r="G12181" s="326">
        <v>4</v>
      </c>
      <c r="H12181" s="202">
        <v>1</v>
      </c>
      <c r="I12181" s="203">
        <f t="shared" si="431"/>
        <v>4</v>
      </c>
    </row>
    <row r="12182" spans="3:9" ht="15" customHeight="1">
      <c r="C12182" s="204" t="s">
        <v>85</v>
      </c>
      <c r="D12182" s="215"/>
      <c r="E12182" s="215"/>
      <c r="F12182" s="216"/>
      <c r="G12182" s="216"/>
      <c r="H12182" s="466"/>
      <c r="I12182" s="208">
        <f>SUM(I12179:I12181)</f>
        <v>6.2430000000000003</v>
      </c>
    </row>
    <row r="12183" spans="3:9" ht="15" customHeight="1">
      <c r="C12183" s="193" t="s">
        <v>86</v>
      </c>
      <c r="D12183" s="194" t="s">
        <v>87</v>
      </c>
      <c r="E12183" s="194"/>
      <c r="F12183" s="196"/>
      <c r="G12183" s="196"/>
      <c r="H12183" s="196"/>
      <c r="I12183" s="464"/>
    </row>
    <row r="12184" spans="3:9" ht="15" customHeight="1">
      <c r="C12184" s="204" t="s">
        <v>88</v>
      </c>
      <c r="D12184" s="215"/>
      <c r="E12184" s="215"/>
      <c r="F12184" s="216"/>
      <c r="G12184" s="216"/>
      <c r="H12184" s="466"/>
      <c r="I12184" s="467">
        <v>0</v>
      </c>
    </row>
    <row r="12185" spans="3:9" ht="15" customHeight="1">
      <c r="C12185" s="220" t="s">
        <v>89</v>
      </c>
      <c r="D12185" s="221" t="s">
        <v>90</v>
      </c>
      <c r="E12185" s="682"/>
      <c r="F12185" s="222"/>
      <c r="G12185" s="222"/>
      <c r="H12185" s="776"/>
      <c r="I12185" s="777">
        <f>I12184+I12182+I12177</f>
        <v>89228.243000000002</v>
      </c>
    </row>
    <row r="12186" spans="3:9" ht="15" customHeight="1">
      <c r="C12186" s="227" t="s">
        <v>91</v>
      </c>
      <c r="D12186" s="228" t="s">
        <v>977</v>
      </c>
      <c r="E12186" s="684"/>
      <c r="F12186" s="229"/>
      <c r="G12186" s="313"/>
      <c r="H12186" s="226">
        <f>$M$3</f>
        <v>0.1</v>
      </c>
      <c r="I12186" s="224">
        <f>I12185*H12186</f>
        <v>8922.8243000000002</v>
      </c>
    </row>
    <row r="12187" spans="3:9" ht="15" customHeight="1">
      <c r="C12187" s="316" t="s">
        <v>93</v>
      </c>
      <c r="D12187" s="317" t="s">
        <v>94</v>
      </c>
      <c r="E12187" s="323"/>
      <c r="F12187" s="244"/>
      <c r="G12187" s="244"/>
      <c r="H12187" s="399"/>
      <c r="I12187" s="303">
        <f>SUM(I12185:I12186)</f>
        <v>98151.067299999995</v>
      </c>
    </row>
    <row r="12188" spans="3:9" ht="15" customHeight="1">
      <c r="C12188" s="1071"/>
      <c r="D12188" s="555"/>
      <c r="E12188" s="555"/>
      <c r="F12188" s="555"/>
      <c r="G12188" s="555"/>
      <c r="H12188" s="555"/>
      <c r="I12188" s="556"/>
    </row>
    <row r="12189" spans="3:9" ht="15" customHeight="1">
      <c r="C12189" s="590" t="s">
        <v>2752</v>
      </c>
      <c r="D12189" s="670" t="s">
        <v>2753</v>
      </c>
      <c r="E12189" s="675"/>
      <c r="F12189" s="675"/>
      <c r="G12189" s="675"/>
      <c r="H12189" s="1081"/>
      <c r="I12189" s="188">
        <f>ROUNDDOWN(I12205,-2)</f>
        <v>62000</v>
      </c>
    </row>
    <row r="12190" spans="3:9" ht="15" customHeight="1">
      <c r="C12190" s="189" t="s">
        <v>65</v>
      </c>
      <c r="D12190" s="190" t="s">
        <v>66</v>
      </c>
      <c r="E12190" s="190"/>
      <c r="F12190" s="190" t="s">
        <v>669</v>
      </c>
      <c r="G12190" s="190" t="s">
        <v>67</v>
      </c>
      <c r="H12190" s="190" t="s">
        <v>670</v>
      </c>
      <c r="I12190" s="482" t="s">
        <v>671</v>
      </c>
    </row>
    <row r="12191" spans="3:9" ht="15" customHeight="1">
      <c r="C12191" s="193" t="s">
        <v>69</v>
      </c>
      <c r="D12191" s="194" t="s">
        <v>672</v>
      </c>
      <c r="E12191" s="194"/>
      <c r="F12191" s="717"/>
      <c r="G12191" s="717"/>
      <c r="H12191" s="717"/>
      <c r="I12191" s="591"/>
    </row>
    <row r="12192" spans="3:9" ht="15" customHeight="1">
      <c r="C12192" s="700" t="s">
        <v>674</v>
      </c>
      <c r="D12192" s="195" t="s">
        <v>8</v>
      </c>
      <c r="E12192" s="195"/>
      <c r="F12192" s="200" t="s">
        <v>10</v>
      </c>
      <c r="G12192" s="201">
        <v>0.2</v>
      </c>
      <c r="H12192" s="62">
        <v>176000</v>
      </c>
      <c r="I12192" s="203">
        <f>G12192*H12192</f>
        <v>35200</v>
      </c>
    </row>
    <row r="12193" spans="3:9" ht="15" customHeight="1">
      <c r="C12193" s="700" t="s">
        <v>676</v>
      </c>
      <c r="D12193" s="195" t="s">
        <v>2580</v>
      </c>
      <c r="E12193" s="195"/>
      <c r="F12193" s="200" t="s">
        <v>10</v>
      </c>
      <c r="G12193" s="201">
        <v>0.1</v>
      </c>
      <c r="H12193" s="62">
        <v>186000</v>
      </c>
      <c r="I12193" s="203">
        <f t="shared" ref="I12193:I12195" si="432">G12193*H12193</f>
        <v>18600</v>
      </c>
    </row>
    <row r="12194" spans="3:9" ht="15" customHeight="1">
      <c r="C12194" s="700" t="s">
        <v>679</v>
      </c>
      <c r="D12194" s="195" t="s">
        <v>119</v>
      </c>
      <c r="E12194" s="195"/>
      <c r="F12194" s="200" t="s">
        <v>10</v>
      </c>
      <c r="G12194" s="201">
        <v>0.01</v>
      </c>
      <c r="H12194" s="62">
        <v>196000</v>
      </c>
      <c r="I12194" s="203">
        <f t="shared" si="432"/>
        <v>1960</v>
      </c>
    </row>
    <row r="12195" spans="3:9" ht="15" customHeight="1">
      <c r="C12195" s="700" t="s">
        <v>680</v>
      </c>
      <c r="D12195" s="195" t="s">
        <v>31</v>
      </c>
      <c r="E12195" s="195"/>
      <c r="F12195" s="200" t="s">
        <v>10</v>
      </c>
      <c r="G12195" s="201">
        <v>3.3E-3</v>
      </c>
      <c r="H12195" s="62">
        <v>206000</v>
      </c>
      <c r="I12195" s="203">
        <f t="shared" si="432"/>
        <v>679.8</v>
      </c>
    </row>
    <row r="12196" spans="3:9" ht="15" customHeight="1">
      <c r="C12196" s="204" t="s">
        <v>708</v>
      </c>
      <c r="D12196" s="215"/>
      <c r="E12196" s="215"/>
      <c r="F12196" s="216"/>
      <c r="G12196" s="653"/>
      <c r="H12196" s="654"/>
      <c r="I12196" s="208">
        <f>SUM(I12192:I12195)</f>
        <v>56439.8</v>
      </c>
    </row>
    <row r="12197" spans="3:9" ht="15" customHeight="1">
      <c r="C12197" s="193" t="s">
        <v>72</v>
      </c>
      <c r="D12197" s="194" t="s">
        <v>73</v>
      </c>
      <c r="E12197" s="194"/>
      <c r="F12197" s="196"/>
      <c r="G12197" s="196"/>
      <c r="H12197" s="196"/>
      <c r="I12197" s="464"/>
    </row>
    <row r="12198" spans="3:9" ht="15" customHeight="1">
      <c r="C12198" s="209" t="s">
        <v>674</v>
      </c>
      <c r="D12198" s="213" t="s">
        <v>1869</v>
      </c>
      <c r="E12198" s="213"/>
      <c r="F12198" s="210" t="s">
        <v>115</v>
      </c>
      <c r="G12198" s="212">
        <v>1.1000000000000001</v>
      </c>
      <c r="H12198" s="202">
        <v>1</v>
      </c>
      <c r="I12198" s="203">
        <f t="shared" ref="I12198:I12199" si="433">G12198*H12198</f>
        <v>1.1000000000000001</v>
      </c>
    </row>
    <row r="12199" spans="3:9" ht="15" customHeight="1">
      <c r="C12199" s="209" t="s">
        <v>676</v>
      </c>
      <c r="D12199" s="213" t="s">
        <v>194</v>
      </c>
      <c r="E12199" s="213"/>
      <c r="F12199" s="200" t="s">
        <v>1870</v>
      </c>
      <c r="G12199" s="326">
        <v>0.14299999999999999</v>
      </c>
      <c r="H12199" s="202">
        <v>1</v>
      </c>
      <c r="I12199" s="203">
        <f t="shared" si="433"/>
        <v>0.14299999999999999</v>
      </c>
    </row>
    <row r="12200" spans="3:9" ht="15" customHeight="1">
      <c r="C12200" s="204" t="s">
        <v>85</v>
      </c>
      <c r="D12200" s="215"/>
      <c r="E12200" s="215"/>
      <c r="F12200" s="216"/>
      <c r="G12200" s="216"/>
      <c r="H12200" s="466"/>
      <c r="I12200" s="208">
        <f>SUM(I12198:I12199)</f>
        <v>1.2430000000000001</v>
      </c>
    </row>
    <row r="12201" spans="3:9" ht="15" customHeight="1">
      <c r="C12201" s="193" t="s">
        <v>86</v>
      </c>
      <c r="D12201" s="194" t="s">
        <v>87</v>
      </c>
      <c r="E12201" s="194"/>
      <c r="F12201" s="196"/>
      <c r="G12201" s="196"/>
      <c r="H12201" s="196"/>
      <c r="I12201" s="464"/>
    </row>
    <row r="12202" spans="3:9" ht="15" customHeight="1">
      <c r="C12202" s="204" t="s">
        <v>88</v>
      </c>
      <c r="D12202" s="215"/>
      <c r="E12202" s="215"/>
      <c r="F12202" s="216"/>
      <c r="G12202" s="216"/>
      <c r="H12202" s="466"/>
      <c r="I12202" s="467">
        <v>0</v>
      </c>
    </row>
    <row r="12203" spans="3:9" ht="15" customHeight="1">
      <c r="C12203" s="220" t="s">
        <v>89</v>
      </c>
      <c r="D12203" s="221" t="s">
        <v>90</v>
      </c>
      <c r="E12203" s="682"/>
      <c r="F12203" s="222"/>
      <c r="G12203" s="222"/>
      <c r="H12203" s="776"/>
      <c r="I12203" s="777">
        <f>I12202+I12200+I12196</f>
        <v>56441.043000000005</v>
      </c>
    </row>
    <row r="12204" spans="3:9" ht="15" customHeight="1">
      <c r="C12204" s="227" t="s">
        <v>91</v>
      </c>
      <c r="D12204" s="228" t="s">
        <v>977</v>
      </c>
      <c r="E12204" s="684"/>
      <c r="F12204" s="229"/>
      <c r="G12204" s="313"/>
      <c r="H12204" s="226">
        <f>$M$3</f>
        <v>0.1</v>
      </c>
      <c r="I12204" s="224">
        <f>I12203*H12204</f>
        <v>5644.1043000000009</v>
      </c>
    </row>
    <row r="12205" spans="3:9" ht="15" customHeight="1">
      <c r="C12205" s="316" t="s">
        <v>93</v>
      </c>
      <c r="D12205" s="317" t="s">
        <v>94</v>
      </c>
      <c r="E12205" s="323"/>
      <c r="F12205" s="244"/>
      <c r="G12205" s="244"/>
      <c r="H12205" s="399"/>
      <c r="I12205" s="303">
        <f>SUM(I12203:I12204)</f>
        <v>62085.147300000004</v>
      </c>
    </row>
    <row r="12206" spans="3:9" ht="15" customHeight="1">
      <c r="C12206" s="1071"/>
      <c r="D12206" s="555"/>
      <c r="E12206" s="555"/>
      <c r="F12206" s="555"/>
      <c r="G12206" s="555"/>
      <c r="H12206" s="555"/>
      <c r="I12206" s="556"/>
    </row>
    <row r="12207" spans="3:9" ht="15" customHeight="1">
      <c r="C12207" s="574" t="s">
        <v>2754</v>
      </c>
      <c r="D12207" s="675" t="s">
        <v>2755</v>
      </c>
      <c r="E12207" s="675"/>
      <c r="F12207" s="675"/>
      <c r="G12207" s="675"/>
      <c r="H12207" s="1081"/>
      <c r="I12207" s="188">
        <f>ROUNDDOWN(I12225,-2)</f>
        <v>98100</v>
      </c>
    </row>
    <row r="12208" spans="3:9" ht="15" customHeight="1">
      <c r="C12208" s="189" t="s">
        <v>65</v>
      </c>
      <c r="D12208" s="190" t="s">
        <v>66</v>
      </c>
      <c r="E12208" s="190"/>
      <c r="F12208" s="190" t="s">
        <v>669</v>
      </c>
      <c r="G12208" s="190" t="s">
        <v>67</v>
      </c>
      <c r="H12208" s="715" t="s">
        <v>670</v>
      </c>
      <c r="I12208" s="563" t="s">
        <v>671</v>
      </c>
    </row>
    <row r="12209" spans="3:9" ht="15" customHeight="1">
      <c r="C12209" s="193" t="s">
        <v>69</v>
      </c>
      <c r="D12209" s="194" t="s">
        <v>672</v>
      </c>
      <c r="E12209" s="194"/>
      <c r="F12209" s="717"/>
      <c r="G12209" s="717"/>
      <c r="H12209" s="717"/>
      <c r="I12209" s="591"/>
    </row>
    <row r="12210" spans="3:9" ht="15" customHeight="1">
      <c r="C12210" s="700" t="s">
        <v>674</v>
      </c>
      <c r="D12210" s="195" t="s">
        <v>8</v>
      </c>
      <c r="E12210" s="195"/>
      <c r="F12210" s="200" t="s">
        <v>10</v>
      </c>
      <c r="G12210" s="326">
        <v>0.25</v>
      </c>
      <c r="H12210" s="62">
        <v>176000</v>
      </c>
      <c r="I12210" s="203">
        <f t="shared" ref="I12210:I12214" si="434">G12210*H12210</f>
        <v>44000</v>
      </c>
    </row>
    <row r="12211" spans="3:9" ht="15" customHeight="1">
      <c r="C12211" s="700" t="s">
        <v>676</v>
      </c>
      <c r="D12211" s="195" t="s">
        <v>159</v>
      </c>
      <c r="E12211" s="195"/>
      <c r="F12211" s="200" t="s">
        <v>10</v>
      </c>
      <c r="G12211" s="326">
        <v>0.125</v>
      </c>
      <c r="H12211" s="62">
        <v>186000</v>
      </c>
      <c r="I12211" s="203">
        <f t="shared" si="434"/>
        <v>23250</v>
      </c>
    </row>
    <row r="12212" spans="3:9" ht="15" customHeight="1">
      <c r="C12212" s="700" t="s">
        <v>679</v>
      </c>
      <c r="D12212" s="195" t="s">
        <v>2580</v>
      </c>
      <c r="E12212" s="195"/>
      <c r="F12212" s="200" t="s">
        <v>10</v>
      </c>
      <c r="G12212" s="326">
        <v>0.1</v>
      </c>
      <c r="H12212" s="62">
        <v>186000</v>
      </c>
      <c r="I12212" s="203">
        <f t="shared" si="434"/>
        <v>18600</v>
      </c>
    </row>
    <row r="12213" spans="3:9" ht="15" customHeight="1">
      <c r="C12213" s="700" t="s">
        <v>680</v>
      </c>
      <c r="D12213" s="195" t="s">
        <v>119</v>
      </c>
      <c r="E12213" s="195"/>
      <c r="F12213" s="200" t="s">
        <v>10</v>
      </c>
      <c r="G12213" s="326">
        <v>1.2999999999999999E-2</v>
      </c>
      <c r="H12213" s="62">
        <v>196000</v>
      </c>
      <c r="I12213" s="203">
        <f t="shared" si="434"/>
        <v>2548</v>
      </c>
    </row>
    <row r="12214" spans="3:9" ht="15" customHeight="1">
      <c r="C12214" s="700" t="s">
        <v>681</v>
      </c>
      <c r="D12214" s="195" t="s">
        <v>31</v>
      </c>
      <c r="E12214" s="195"/>
      <c r="F12214" s="200" t="s">
        <v>10</v>
      </c>
      <c r="G12214" s="326">
        <v>4.0000000000000001E-3</v>
      </c>
      <c r="H12214" s="62">
        <v>206000</v>
      </c>
      <c r="I12214" s="203">
        <f t="shared" si="434"/>
        <v>824</v>
      </c>
    </row>
    <row r="12215" spans="3:9" ht="15" customHeight="1">
      <c r="C12215" s="204" t="s">
        <v>708</v>
      </c>
      <c r="D12215" s="215"/>
      <c r="E12215" s="215"/>
      <c r="F12215" s="216"/>
      <c r="G12215" s="653"/>
      <c r="H12215" s="654"/>
      <c r="I12215" s="208">
        <f>SUM(I12210:I12214)</f>
        <v>89222</v>
      </c>
    </row>
    <row r="12216" spans="3:9" ht="15" customHeight="1">
      <c r="C12216" s="193" t="s">
        <v>72</v>
      </c>
      <c r="D12216" s="194" t="s">
        <v>73</v>
      </c>
      <c r="E12216" s="194"/>
      <c r="F12216" s="196"/>
      <c r="G12216" s="196"/>
      <c r="H12216" s="196"/>
      <c r="I12216" s="464"/>
    </row>
    <row r="12217" spans="3:9" ht="15" customHeight="1">
      <c r="C12217" s="209" t="s">
        <v>674</v>
      </c>
      <c r="D12217" s="213" t="s">
        <v>2756</v>
      </c>
      <c r="E12217" s="213"/>
      <c r="F12217" s="210" t="s">
        <v>115</v>
      </c>
      <c r="G12217" s="212">
        <v>1.1000000000000001</v>
      </c>
      <c r="H12217" s="202">
        <v>1</v>
      </c>
      <c r="I12217" s="203">
        <f t="shared" ref="I12217:I12219" si="435">G12217*H12217</f>
        <v>1.1000000000000001</v>
      </c>
    </row>
    <row r="12218" spans="3:9" ht="15" customHeight="1">
      <c r="C12218" s="209" t="s">
        <v>676</v>
      </c>
      <c r="D12218" s="213" t="s">
        <v>194</v>
      </c>
      <c r="E12218" s="213"/>
      <c r="F12218" s="200" t="s">
        <v>1870</v>
      </c>
      <c r="G12218" s="326">
        <v>0.14299999999999999</v>
      </c>
      <c r="H12218" s="202">
        <v>1</v>
      </c>
      <c r="I12218" s="203">
        <f t="shared" si="435"/>
        <v>0.14299999999999999</v>
      </c>
    </row>
    <row r="12219" spans="3:9" ht="15" customHeight="1">
      <c r="C12219" s="209" t="s">
        <v>679</v>
      </c>
      <c r="D12219" s="213" t="s">
        <v>2751</v>
      </c>
      <c r="E12219" s="213"/>
      <c r="F12219" s="200" t="s">
        <v>710</v>
      </c>
      <c r="G12219" s="326">
        <v>4</v>
      </c>
      <c r="H12219" s="202">
        <v>1</v>
      </c>
      <c r="I12219" s="203">
        <f t="shared" si="435"/>
        <v>4</v>
      </c>
    </row>
    <row r="12220" spans="3:9" ht="15" customHeight="1">
      <c r="C12220" s="204" t="s">
        <v>85</v>
      </c>
      <c r="D12220" s="215"/>
      <c r="E12220" s="215"/>
      <c r="F12220" s="216"/>
      <c r="G12220" s="216"/>
      <c r="H12220" s="466"/>
      <c r="I12220" s="208">
        <f>SUM(I12217:I12219)</f>
        <v>5.2430000000000003</v>
      </c>
    </row>
    <row r="12221" spans="3:9" ht="15" customHeight="1">
      <c r="C12221" s="193" t="s">
        <v>86</v>
      </c>
      <c r="D12221" s="194" t="s">
        <v>87</v>
      </c>
      <c r="E12221" s="194"/>
      <c r="F12221" s="196"/>
      <c r="G12221" s="196"/>
      <c r="H12221" s="196"/>
      <c r="I12221" s="464"/>
    </row>
    <row r="12222" spans="3:9" ht="15" customHeight="1">
      <c r="C12222" s="204" t="s">
        <v>88</v>
      </c>
      <c r="D12222" s="215"/>
      <c r="E12222" s="215"/>
      <c r="F12222" s="216"/>
      <c r="G12222" s="216"/>
      <c r="H12222" s="466"/>
      <c r="I12222" s="467">
        <v>0</v>
      </c>
    </row>
    <row r="12223" spans="3:9" ht="15" customHeight="1">
      <c r="C12223" s="220" t="s">
        <v>89</v>
      </c>
      <c r="D12223" s="221" t="s">
        <v>90</v>
      </c>
      <c r="E12223" s="682"/>
      <c r="F12223" s="222"/>
      <c r="G12223" s="222"/>
      <c r="H12223" s="776"/>
      <c r="I12223" s="777">
        <f>I12222+I12220+I12215</f>
        <v>89227.243000000002</v>
      </c>
    </row>
    <row r="12224" spans="3:9" ht="15" customHeight="1">
      <c r="C12224" s="220" t="s">
        <v>91</v>
      </c>
      <c r="D12224" s="221" t="s">
        <v>977</v>
      </c>
      <c r="E12224" s="682"/>
      <c r="F12224" s="222"/>
      <c r="G12224" s="225"/>
      <c r="H12224" s="226">
        <f>$M$3</f>
        <v>0.1</v>
      </c>
      <c r="I12224" s="224">
        <f>I12223*H12224</f>
        <v>8922.7242999999999</v>
      </c>
    </row>
    <row r="12225" spans="3:9" ht="15" customHeight="1" thickBot="1">
      <c r="C12225" s="231" t="s">
        <v>93</v>
      </c>
      <c r="D12225" s="232" t="s">
        <v>94</v>
      </c>
      <c r="E12225" s="741"/>
      <c r="F12225" s="233"/>
      <c r="G12225" s="233"/>
      <c r="H12225" s="458"/>
      <c r="I12225" s="235">
        <f>SUM(I12223:I12224)</f>
        <v>98149.967300000004</v>
      </c>
    </row>
    <row r="12227" spans="3:9" ht="15" customHeight="1" thickBot="1">
      <c r="C12227" s="605" t="s">
        <v>2757</v>
      </c>
      <c r="D12227" s="606" t="s">
        <v>2758</v>
      </c>
      <c r="E12227" s="606"/>
      <c r="F12227" s="460"/>
      <c r="G12227" s="460"/>
      <c r="H12227" s="460"/>
      <c r="I12227" s="460"/>
    </row>
    <row r="12228" spans="3:9" ht="15" customHeight="1">
      <c r="C12228" s="596" t="s">
        <v>2759</v>
      </c>
      <c r="D12228" s="646" t="s">
        <v>2760</v>
      </c>
      <c r="E12228" s="647"/>
      <c r="F12228" s="1192"/>
      <c r="G12228" s="1192"/>
      <c r="H12228" s="1193"/>
      <c r="I12228" s="241">
        <f>ROUNDDOWN(I12244,-2)</f>
        <v>18300</v>
      </c>
    </row>
    <row r="12229" spans="3:9" ht="15" customHeight="1">
      <c r="C12229" s="189" t="s">
        <v>65</v>
      </c>
      <c r="D12229" s="190" t="s">
        <v>66</v>
      </c>
      <c r="E12229" s="190"/>
      <c r="F12229" s="190" t="s">
        <v>669</v>
      </c>
      <c r="G12229" s="190" t="s">
        <v>67</v>
      </c>
      <c r="H12229" s="190" t="s">
        <v>670</v>
      </c>
      <c r="I12229" s="482" t="s">
        <v>671</v>
      </c>
    </row>
    <row r="12230" spans="3:9" ht="15" customHeight="1">
      <c r="C12230" s="193" t="s">
        <v>69</v>
      </c>
      <c r="D12230" s="194" t="s">
        <v>672</v>
      </c>
      <c r="E12230" s="194"/>
      <c r="F12230" s="717"/>
      <c r="G12230" s="717"/>
      <c r="H12230" s="717"/>
      <c r="I12230" s="591"/>
    </row>
    <row r="12231" spans="3:9" ht="15" customHeight="1">
      <c r="C12231" s="199">
        <v>1</v>
      </c>
      <c r="D12231" s="655" t="s">
        <v>8</v>
      </c>
      <c r="E12231" s="945"/>
      <c r="F12231" s="200" t="s">
        <v>10</v>
      </c>
      <c r="G12231" s="201">
        <v>4.2999999999999997E-2</v>
      </c>
      <c r="H12231" s="62">
        <v>176000</v>
      </c>
      <c r="I12231" s="203">
        <f t="shared" ref="I12231:I12234" si="436">G12231*H12231</f>
        <v>7567.9999999999991</v>
      </c>
    </row>
    <row r="12232" spans="3:9" ht="15" customHeight="1">
      <c r="C12232" s="199">
        <v>2</v>
      </c>
      <c r="D12232" s="1194" t="s">
        <v>2580</v>
      </c>
      <c r="E12232" s="282"/>
      <c r="F12232" s="200" t="s">
        <v>10</v>
      </c>
      <c r="G12232" s="201">
        <v>4.2999999999999997E-2</v>
      </c>
      <c r="H12232" s="62">
        <v>186000</v>
      </c>
      <c r="I12232" s="203">
        <f t="shared" si="436"/>
        <v>7997.9999999999991</v>
      </c>
    </row>
    <row r="12233" spans="3:9" ht="15" customHeight="1">
      <c r="C12233" s="199">
        <v>3</v>
      </c>
      <c r="D12233" s="195" t="s">
        <v>119</v>
      </c>
      <c r="E12233" s="195"/>
      <c r="F12233" s="200" t="s">
        <v>10</v>
      </c>
      <c r="G12233" s="201">
        <v>4.3E-3</v>
      </c>
      <c r="H12233" s="62">
        <v>196000</v>
      </c>
      <c r="I12233" s="203">
        <f t="shared" si="436"/>
        <v>842.8</v>
      </c>
    </row>
    <row r="12234" spans="3:9" ht="15" customHeight="1">
      <c r="C12234" s="199">
        <v>4</v>
      </c>
      <c r="D12234" s="195" t="s">
        <v>31</v>
      </c>
      <c r="E12234" s="195"/>
      <c r="F12234" s="200" t="s">
        <v>10</v>
      </c>
      <c r="G12234" s="201">
        <v>1.4E-3</v>
      </c>
      <c r="H12234" s="62">
        <v>206000</v>
      </c>
      <c r="I12234" s="203">
        <f t="shared" si="436"/>
        <v>288.39999999999998</v>
      </c>
    </row>
    <row r="12235" spans="3:9" ht="15" customHeight="1">
      <c r="C12235" s="204" t="s">
        <v>708</v>
      </c>
      <c r="D12235" s="215"/>
      <c r="E12235" s="215"/>
      <c r="F12235" s="216"/>
      <c r="G12235" s="653"/>
      <c r="H12235" s="654"/>
      <c r="I12235" s="208">
        <f>SUM(I12231:I12234)</f>
        <v>16697.2</v>
      </c>
    </row>
    <row r="12236" spans="3:9" ht="15" customHeight="1">
      <c r="C12236" s="1195" t="s">
        <v>72</v>
      </c>
      <c r="D12236" s="1196" t="s">
        <v>73</v>
      </c>
      <c r="E12236" s="1196"/>
      <c r="F12236" s="196"/>
      <c r="G12236" s="555"/>
      <c r="H12236" s="196"/>
      <c r="I12236" s="1197"/>
    </row>
    <row r="12237" spans="3:9" ht="15" customHeight="1">
      <c r="C12237" s="1198">
        <v>1</v>
      </c>
      <c r="D12237" s="655" t="s">
        <v>2761</v>
      </c>
      <c r="E12237" s="655"/>
      <c r="F12237" s="210" t="s">
        <v>710</v>
      </c>
      <c r="G12237" s="417">
        <v>1.1000000000000001</v>
      </c>
      <c r="H12237" s="202">
        <v>1</v>
      </c>
      <c r="I12237" s="203">
        <f>G12237*H12237</f>
        <v>1.1000000000000001</v>
      </c>
    </row>
    <row r="12238" spans="3:9" ht="15" customHeight="1">
      <c r="C12238" s="199">
        <v>2</v>
      </c>
      <c r="D12238" s="195" t="s">
        <v>192</v>
      </c>
      <c r="E12238" s="195"/>
      <c r="F12238" s="200" t="s">
        <v>193</v>
      </c>
      <c r="G12238" s="1199">
        <v>2</v>
      </c>
      <c r="H12238" s="202">
        <v>1</v>
      </c>
      <c r="I12238" s="203">
        <f t="shared" ref="I12238" si="437">G12238*H12238</f>
        <v>2</v>
      </c>
    </row>
    <row r="12239" spans="3:9" ht="15" customHeight="1">
      <c r="C12239" s="204" t="s">
        <v>85</v>
      </c>
      <c r="D12239" s="215"/>
      <c r="E12239" s="215"/>
      <c r="F12239" s="216"/>
      <c r="G12239" s="216"/>
      <c r="H12239" s="466"/>
      <c r="I12239" s="208">
        <f>SUM(I12237:I12238)</f>
        <v>3.1</v>
      </c>
    </row>
    <row r="12240" spans="3:9" ht="15" customHeight="1">
      <c r="C12240" s="193" t="s">
        <v>86</v>
      </c>
      <c r="D12240" s="194" t="s">
        <v>87</v>
      </c>
      <c r="E12240" s="194"/>
      <c r="F12240" s="196"/>
      <c r="G12240" s="196"/>
      <c r="H12240" s="196"/>
      <c r="I12240" s="464"/>
    </row>
    <row r="12241" spans="3:9" ht="15" customHeight="1">
      <c r="C12241" s="204" t="s">
        <v>88</v>
      </c>
      <c r="D12241" s="215"/>
      <c r="E12241" s="215"/>
      <c r="F12241" s="216"/>
      <c r="G12241" s="216"/>
      <c r="H12241" s="466"/>
      <c r="I12241" s="467">
        <v>0</v>
      </c>
    </row>
    <row r="12242" spans="3:9" ht="15" customHeight="1">
      <c r="C12242" s="220" t="s">
        <v>89</v>
      </c>
      <c r="D12242" s="221" t="s">
        <v>90</v>
      </c>
      <c r="E12242" s="682"/>
      <c r="F12242" s="222"/>
      <c r="G12242" s="222"/>
      <c r="H12242" s="776"/>
      <c r="I12242" s="777">
        <f>I12241+I12239+I12235</f>
        <v>16700.3</v>
      </c>
    </row>
    <row r="12243" spans="3:9" ht="15" customHeight="1">
      <c r="C12243" s="227" t="s">
        <v>91</v>
      </c>
      <c r="D12243" s="228" t="s">
        <v>977</v>
      </c>
      <c r="E12243" s="684"/>
      <c r="F12243" s="229"/>
      <c r="G12243" s="313"/>
      <c r="H12243" s="226">
        <f>$M$3</f>
        <v>0.1</v>
      </c>
      <c r="I12243" s="224">
        <f>I12242*H12243</f>
        <v>1670.03</v>
      </c>
    </row>
    <row r="12244" spans="3:9" ht="15" customHeight="1">
      <c r="C12244" s="316" t="s">
        <v>93</v>
      </c>
      <c r="D12244" s="317" t="s">
        <v>94</v>
      </c>
      <c r="E12244" s="323"/>
      <c r="F12244" s="244"/>
      <c r="G12244" s="244"/>
      <c r="H12244" s="399"/>
      <c r="I12244" s="303">
        <f>SUM(I12242:I12243)</f>
        <v>18370.329999999998</v>
      </c>
    </row>
    <row r="12245" spans="3:9" ht="15" customHeight="1">
      <c r="C12245" s="1200"/>
      <c r="D12245" s="493"/>
      <c r="E12245" s="493"/>
      <c r="F12245" s="493"/>
      <c r="G12245" s="493"/>
      <c r="H12245" s="493"/>
      <c r="I12245" s="517"/>
    </row>
    <row r="12246" spans="3:9" ht="15" customHeight="1">
      <c r="C12246" s="574" t="s">
        <v>2762</v>
      </c>
      <c r="D12246" s="670" t="s">
        <v>2763</v>
      </c>
      <c r="E12246" s="675"/>
      <c r="F12246" s="1201"/>
      <c r="G12246" s="1201"/>
      <c r="H12246" s="1202"/>
      <c r="I12246" s="188">
        <f>ROUNDDOWN(I12262,-2)</f>
        <v>16600</v>
      </c>
    </row>
    <row r="12247" spans="3:9" ht="15" customHeight="1">
      <c r="C12247" s="189" t="s">
        <v>65</v>
      </c>
      <c r="D12247" s="190" t="s">
        <v>66</v>
      </c>
      <c r="E12247" s="190"/>
      <c r="F12247" s="190" t="s">
        <v>669</v>
      </c>
      <c r="G12247" s="190" t="s">
        <v>67</v>
      </c>
      <c r="H12247" s="190" t="s">
        <v>670</v>
      </c>
      <c r="I12247" s="482" t="s">
        <v>671</v>
      </c>
    </row>
    <row r="12248" spans="3:9" ht="15" customHeight="1">
      <c r="C12248" s="193" t="s">
        <v>69</v>
      </c>
      <c r="D12248" s="194" t="s">
        <v>672</v>
      </c>
      <c r="E12248" s="194"/>
      <c r="F12248" s="717"/>
      <c r="G12248" s="717"/>
      <c r="H12248" s="717"/>
      <c r="I12248" s="591"/>
    </row>
    <row r="12249" spans="3:9" ht="15" customHeight="1">
      <c r="C12249" s="199">
        <v>1</v>
      </c>
      <c r="D12249" s="195" t="s">
        <v>8</v>
      </c>
      <c r="E12249" s="195"/>
      <c r="F12249" s="200" t="s">
        <v>10</v>
      </c>
      <c r="G12249" s="201">
        <v>4.2999999999999997E-2</v>
      </c>
      <c r="H12249" s="62">
        <v>176000</v>
      </c>
      <c r="I12249" s="203">
        <f t="shared" ref="I12249:I12252" si="438">G12249*H12249</f>
        <v>7567.9999999999991</v>
      </c>
    </row>
    <row r="12250" spans="3:9" ht="15" customHeight="1">
      <c r="C12250" s="199">
        <v>2</v>
      </c>
      <c r="D12250" s="195" t="s">
        <v>2580</v>
      </c>
      <c r="E12250" s="195"/>
      <c r="F12250" s="200" t="s">
        <v>10</v>
      </c>
      <c r="G12250" s="201">
        <v>4.2999999999999997E-2</v>
      </c>
      <c r="H12250" s="62">
        <v>186000</v>
      </c>
      <c r="I12250" s="203">
        <f t="shared" si="438"/>
        <v>7997.9999999999991</v>
      </c>
    </row>
    <row r="12251" spans="3:9" ht="15" customHeight="1">
      <c r="C12251" s="199">
        <v>3</v>
      </c>
      <c r="D12251" s="195" t="s">
        <v>119</v>
      </c>
      <c r="E12251" s="195"/>
      <c r="F12251" s="200" t="s">
        <v>10</v>
      </c>
      <c r="G12251" s="201">
        <v>4.3E-3</v>
      </c>
      <c r="H12251" s="62">
        <v>196000</v>
      </c>
      <c r="I12251" s="203">
        <f t="shared" si="438"/>
        <v>842.8</v>
      </c>
    </row>
    <row r="12252" spans="3:9" ht="15" customHeight="1">
      <c r="C12252" s="199">
        <v>4</v>
      </c>
      <c r="D12252" s="195" t="s">
        <v>31</v>
      </c>
      <c r="E12252" s="195"/>
      <c r="F12252" s="200" t="s">
        <v>10</v>
      </c>
      <c r="G12252" s="201">
        <v>1.4E-3</v>
      </c>
      <c r="H12252" s="62">
        <v>206000</v>
      </c>
      <c r="I12252" s="203">
        <f t="shared" si="438"/>
        <v>288.39999999999998</v>
      </c>
    </row>
    <row r="12253" spans="3:9" ht="15" customHeight="1">
      <c r="C12253" s="204" t="s">
        <v>708</v>
      </c>
      <c r="D12253" s="215"/>
      <c r="E12253" s="215"/>
      <c r="F12253" s="216"/>
      <c r="G12253" s="653"/>
      <c r="H12253" s="62"/>
      <c r="I12253" s="208">
        <f>SUM(I12249:I12252)</f>
        <v>16697.2</v>
      </c>
    </row>
    <row r="12254" spans="3:9" ht="15" customHeight="1">
      <c r="C12254" s="1195" t="s">
        <v>72</v>
      </c>
      <c r="D12254" s="1196" t="s">
        <v>73</v>
      </c>
      <c r="E12254" s="1196"/>
      <c r="F12254" s="196"/>
      <c r="G12254" s="555"/>
      <c r="H12254" s="196"/>
      <c r="I12254" s="1197"/>
    </row>
    <row r="12255" spans="3:9" ht="15" customHeight="1">
      <c r="C12255" s="1198">
        <v>1</v>
      </c>
      <c r="D12255" s="655" t="s">
        <v>2764</v>
      </c>
      <c r="E12255" s="655"/>
      <c r="F12255" s="210" t="s">
        <v>115</v>
      </c>
      <c r="G12255" s="417">
        <v>1.1000000000000001</v>
      </c>
      <c r="H12255" s="202">
        <v>1</v>
      </c>
      <c r="I12255" s="203">
        <f t="shared" ref="I12255:I12256" si="439">G12255*H12255</f>
        <v>1.1000000000000001</v>
      </c>
    </row>
    <row r="12256" spans="3:9" ht="15" customHeight="1">
      <c r="C12256" s="199">
        <v>2</v>
      </c>
      <c r="D12256" s="195" t="s">
        <v>194</v>
      </c>
      <c r="E12256" s="195"/>
      <c r="F12256" s="200" t="s">
        <v>1870</v>
      </c>
      <c r="G12256" s="1199">
        <v>0.05</v>
      </c>
      <c r="H12256" s="202">
        <v>1</v>
      </c>
      <c r="I12256" s="203">
        <f t="shared" si="439"/>
        <v>0.05</v>
      </c>
    </row>
    <row r="12257" spans="3:9" ht="15" customHeight="1">
      <c r="C12257" s="204" t="s">
        <v>85</v>
      </c>
      <c r="D12257" s="215"/>
      <c r="E12257" s="215"/>
      <c r="F12257" s="216"/>
      <c r="G12257" s="216"/>
      <c r="H12257" s="466"/>
      <c r="I12257" s="208">
        <f>SUM(I12255:I12256)</f>
        <v>1.1500000000000001</v>
      </c>
    </row>
    <row r="12258" spans="3:9" ht="15" customHeight="1">
      <c r="C12258" s="193" t="s">
        <v>86</v>
      </c>
      <c r="D12258" s="194" t="s">
        <v>87</v>
      </c>
      <c r="E12258" s="194"/>
      <c r="F12258" s="196"/>
      <c r="G12258" s="196"/>
      <c r="H12258" s="196"/>
      <c r="I12258" s="464"/>
    </row>
    <row r="12259" spans="3:9" ht="15" customHeight="1">
      <c r="C12259" s="204" t="s">
        <v>88</v>
      </c>
      <c r="D12259" s="215"/>
      <c r="E12259" s="215"/>
      <c r="F12259" s="216"/>
      <c r="G12259" s="216"/>
      <c r="H12259" s="466"/>
      <c r="I12259" s="467">
        <v>0</v>
      </c>
    </row>
    <row r="12260" spans="3:9" ht="15" customHeight="1">
      <c r="C12260" s="220" t="s">
        <v>89</v>
      </c>
      <c r="D12260" s="221" t="s">
        <v>90</v>
      </c>
      <c r="E12260" s="682"/>
      <c r="F12260" s="222"/>
      <c r="G12260" s="222"/>
      <c r="H12260" s="776"/>
      <c r="I12260" s="777">
        <f>I12259+I12257+I12253</f>
        <v>16698.350000000002</v>
      </c>
    </row>
    <row r="12261" spans="3:9" ht="15" customHeight="1">
      <c r="C12261" s="227" t="s">
        <v>91</v>
      </c>
      <c r="D12261" s="228" t="s">
        <v>977</v>
      </c>
      <c r="E12261" s="684"/>
      <c r="F12261" s="229"/>
      <c r="G12261" s="313"/>
      <c r="H12261" s="226">
        <f>$M$5</f>
        <v>0</v>
      </c>
      <c r="I12261" s="224">
        <f>I12260*H12261</f>
        <v>0</v>
      </c>
    </row>
    <row r="12262" spans="3:9" ht="15" customHeight="1">
      <c r="C12262" s="316" t="s">
        <v>93</v>
      </c>
      <c r="D12262" s="317" t="s">
        <v>94</v>
      </c>
      <c r="E12262" s="323"/>
      <c r="F12262" s="244"/>
      <c r="G12262" s="244"/>
      <c r="H12262" s="399"/>
      <c r="I12262" s="303">
        <f>SUM(I12260:I12261)</f>
        <v>16698.350000000002</v>
      </c>
    </row>
    <row r="12263" spans="3:9" ht="15" customHeight="1">
      <c r="C12263" s="1203"/>
      <c r="D12263" s="493"/>
      <c r="E12263" s="493"/>
      <c r="F12263" s="493"/>
      <c r="G12263" s="493"/>
      <c r="H12263" s="493"/>
      <c r="I12263" s="517"/>
    </row>
    <row r="12264" spans="3:9" ht="15" customHeight="1">
      <c r="C12264" s="574" t="s">
        <v>2765</v>
      </c>
      <c r="D12264" s="377" t="s">
        <v>2766</v>
      </c>
      <c r="E12264" s="185"/>
      <c r="F12264" s="1130"/>
      <c r="G12264" s="1130"/>
      <c r="H12264" s="1131"/>
      <c r="I12264" s="188">
        <f>ROUNDDOWN(I12279,-2)</f>
        <v>6800</v>
      </c>
    </row>
    <row r="12265" spans="3:9" ht="15" customHeight="1">
      <c r="C12265" s="189" t="s">
        <v>65</v>
      </c>
      <c r="D12265" s="190" t="s">
        <v>66</v>
      </c>
      <c r="E12265" s="190"/>
      <c r="F12265" s="190" t="s">
        <v>669</v>
      </c>
      <c r="G12265" s="190" t="s">
        <v>67</v>
      </c>
      <c r="H12265" s="190" t="s">
        <v>670</v>
      </c>
      <c r="I12265" s="482" t="s">
        <v>671</v>
      </c>
    </row>
    <row r="12266" spans="3:9" ht="15" customHeight="1">
      <c r="C12266" s="193" t="s">
        <v>69</v>
      </c>
      <c r="D12266" s="194" t="s">
        <v>672</v>
      </c>
      <c r="E12266" s="194"/>
      <c r="F12266" s="717"/>
      <c r="G12266" s="717"/>
      <c r="H12266" s="717"/>
      <c r="I12266" s="591"/>
    </row>
    <row r="12267" spans="3:9" ht="15" customHeight="1">
      <c r="C12267" s="199">
        <v>1</v>
      </c>
      <c r="D12267" s="195" t="s">
        <v>8</v>
      </c>
      <c r="E12267" s="195"/>
      <c r="F12267" s="200" t="s">
        <v>10</v>
      </c>
      <c r="G12267" s="201">
        <v>1.6400000000000001E-2</v>
      </c>
      <c r="H12267" s="62">
        <v>176000</v>
      </c>
      <c r="I12267" s="203">
        <f t="shared" ref="I12267:I12269" si="440">G12267*H12267</f>
        <v>2886.4</v>
      </c>
    </row>
    <row r="12268" spans="3:9" ht="15" customHeight="1">
      <c r="C12268" s="199">
        <v>2</v>
      </c>
      <c r="D12268" s="195" t="s">
        <v>160</v>
      </c>
      <c r="E12268" s="195"/>
      <c r="F12268" s="200" t="s">
        <v>10</v>
      </c>
      <c r="G12268" s="201">
        <v>1.6400000000000001E-2</v>
      </c>
      <c r="H12268" s="62">
        <v>186000</v>
      </c>
      <c r="I12268" s="203">
        <f t="shared" si="440"/>
        <v>3050.4</v>
      </c>
    </row>
    <row r="12269" spans="3:9" ht="15" customHeight="1">
      <c r="C12269" s="199">
        <v>4</v>
      </c>
      <c r="D12269" s="195" t="s">
        <v>31</v>
      </c>
      <c r="E12269" s="195"/>
      <c r="F12269" s="200" t="s">
        <v>10</v>
      </c>
      <c r="G12269" s="201">
        <v>1.6000000000000001E-3</v>
      </c>
      <c r="H12269" s="62">
        <v>206000</v>
      </c>
      <c r="I12269" s="203">
        <f t="shared" si="440"/>
        <v>329.6</v>
      </c>
    </row>
    <row r="12270" spans="3:9" ht="15" customHeight="1">
      <c r="C12270" s="204" t="s">
        <v>708</v>
      </c>
      <c r="D12270" s="215"/>
      <c r="E12270" s="215"/>
      <c r="F12270" s="216"/>
      <c r="G12270" s="653"/>
      <c r="H12270" s="654"/>
      <c r="I12270" s="208">
        <f>SUM(I12267:I12269)</f>
        <v>6266.4000000000005</v>
      </c>
    </row>
    <row r="12271" spans="3:9" ht="15" customHeight="1">
      <c r="C12271" s="193" t="s">
        <v>72</v>
      </c>
      <c r="D12271" s="194" t="s">
        <v>73</v>
      </c>
      <c r="E12271" s="194"/>
      <c r="F12271" s="196"/>
      <c r="G12271" s="196"/>
      <c r="H12271" s="196"/>
      <c r="I12271" s="464"/>
    </row>
    <row r="12272" spans="3:9" ht="15" customHeight="1">
      <c r="C12272" s="199">
        <v>1</v>
      </c>
      <c r="D12272" s="195" t="s">
        <v>180</v>
      </c>
      <c r="E12272" s="195"/>
      <c r="F12272" s="200" t="s">
        <v>120</v>
      </c>
      <c r="G12272" s="326">
        <v>0.24</v>
      </c>
      <c r="H12272" s="202">
        <v>1</v>
      </c>
      <c r="I12272" s="203">
        <f t="shared" ref="I12272" si="441">G12272*H12272</f>
        <v>0.24</v>
      </c>
    </row>
    <row r="12273" spans="3:9" ht="15" customHeight="1">
      <c r="C12273" s="204" t="s">
        <v>85</v>
      </c>
      <c r="D12273" s="215"/>
      <c r="E12273" s="215"/>
      <c r="F12273" s="216"/>
      <c r="G12273" s="216"/>
      <c r="H12273" s="466"/>
      <c r="I12273" s="208">
        <f>SUM(I12272)</f>
        <v>0.24</v>
      </c>
    </row>
    <row r="12274" spans="3:9" ht="15" customHeight="1">
      <c r="C12274" s="193" t="s">
        <v>86</v>
      </c>
      <c r="D12274" s="194" t="s">
        <v>87</v>
      </c>
      <c r="E12274" s="194"/>
      <c r="F12274" s="196"/>
      <c r="G12274" s="196"/>
      <c r="H12274" s="196"/>
      <c r="I12274" s="464"/>
    </row>
    <row r="12275" spans="3:9" ht="15" customHeight="1">
      <c r="C12275" s="199">
        <v>1</v>
      </c>
      <c r="D12275" s="195" t="s">
        <v>2698</v>
      </c>
      <c r="E12275" s="195"/>
      <c r="F12275" s="200" t="s">
        <v>778</v>
      </c>
      <c r="G12275" s="326">
        <v>1.6400000000000001E-2</v>
      </c>
      <c r="H12275" s="202">
        <v>1</v>
      </c>
      <c r="I12275" s="203">
        <f t="shared" ref="I12275" si="442">G12275*H12275</f>
        <v>1.6400000000000001E-2</v>
      </c>
    </row>
    <row r="12276" spans="3:9" ht="15" customHeight="1">
      <c r="C12276" s="1163" t="s">
        <v>88</v>
      </c>
      <c r="D12276" s="1164"/>
      <c r="E12276" s="1164"/>
      <c r="F12276" s="1204"/>
      <c r="G12276" s="1204"/>
      <c r="H12276" s="1205"/>
      <c r="I12276" s="208">
        <f>SUM(I12275)</f>
        <v>1.6400000000000001E-2</v>
      </c>
    </row>
    <row r="12277" spans="3:9" ht="15" customHeight="1">
      <c r="C12277" s="400" t="s">
        <v>89</v>
      </c>
      <c r="D12277" s="1206" t="s">
        <v>2767</v>
      </c>
      <c r="E12277" s="1207"/>
      <c r="F12277" s="1208"/>
      <c r="G12277" s="1208"/>
      <c r="H12277" s="776"/>
      <c r="I12277" s="777">
        <f>I12270+I12273+I12276</f>
        <v>6266.6564000000008</v>
      </c>
    </row>
    <row r="12278" spans="3:9" ht="15" customHeight="1">
      <c r="C12278" s="220" t="s">
        <v>91</v>
      </c>
      <c r="D12278" s="221" t="s">
        <v>977</v>
      </c>
      <c r="E12278" s="682"/>
      <c r="F12278" s="222"/>
      <c r="G12278" s="225"/>
      <c r="H12278" s="226">
        <f>$M$3</f>
        <v>0.1</v>
      </c>
      <c r="I12278" s="224">
        <f>I12277*H12278</f>
        <v>626.66564000000017</v>
      </c>
    </row>
    <row r="12279" spans="3:9" ht="15" customHeight="1">
      <c r="C12279" s="329" t="s">
        <v>93</v>
      </c>
      <c r="D12279" s="330" t="s">
        <v>94</v>
      </c>
      <c r="E12279" s="688"/>
      <c r="F12279" s="247"/>
      <c r="G12279" s="247"/>
      <c r="H12279" s="399"/>
      <c r="I12279" s="303">
        <f>SUM(I12277:I12278)</f>
        <v>6893.3220400000009</v>
      </c>
    </row>
    <row r="12280" spans="3:9" ht="15" customHeight="1">
      <c r="C12280" s="1203"/>
      <c r="D12280" s="493"/>
      <c r="E12280" s="493"/>
      <c r="F12280" s="493"/>
      <c r="G12280" s="493"/>
      <c r="H12280" s="493"/>
      <c r="I12280" s="517"/>
    </row>
    <row r="12281" spans="3:9" ht="15" customHeight="1">
      <c r="C12281" s="574" t="s">
        <v>2768</v>
      </c>
      <c r="D12281" s="185" t="s">
        <v>2769</v>
      </c>
      <c r="E12281" s="185"/>
      <c r="F12281" s="1130"/>
      <c r="G12281" s="1130"/>
      <c r="H12281" s="1131"/>
      <c r="I12281" s="188">
        <f>ROUNDDOWN(I12300,-2)</f>
        <v>141300</v>
      </c>
    </row>
    <row r="12282" spans="3:9" ht="15" customHeight="1">
      <c r="C12282" s="189" t="s">
        <v>65</v>
      </c>
      <c r="D12282" s="190" t="s">
        <v>66</v>
      </c>
      <c r="E12282" s="190"/>
      <c r="F12282" s="190" t="s">
        <v>669</v>
      </c>
      <c r="G12282" s="190" t="s">
        <v>67</v>
      </c>
      <c r="H12282" s="190" t="s">
        <v>670</v>
      </c>
      <c r="I12282" s="482" t="s">
        <v>671</v>
      </c>
    </row>
    <row r="12283" spans="3:9" ht="15" customHeight="1">
      <c r="C12283" s="193" t="s">
        <v>69</v>
      </c>
      <c r="D12283" s="194" t="s">
        <v>672</v>
      </c>
      <c r="E12283" s="194"/>
      <c r="F12283" s="717"/>
      <c r="G12283" s="717"/>
      <c r="H12283" s="717"/>
      <c r="I12283" s="591"/>
    </row>
    <row r="12284" spans="3:9" ht="15" customHeight="1">
      <c r="C12284" s="199">
        <v>1</v>
      </c>
      <c r="D12284" s="195" t="s">
        <v>8</v>
      </c>
      <c r="E12284" s="195"/>
      <c r="F12284" s="200" t="s">
        <v>10</v>
      </c>
      <c r="G12284" s="201">
        <v>0.4551</v>
      </c>
      <c r="H12284" s="62">
        <v>176000</v>
      </c>
      <c r="I12284" s="203">
        <f t="shared" ref="I12284:I12287" si="443">G12284*H12284</f>
        <v>80097.600000000006</v>
      </c>
    </row>
    <row r="12285" spans="3:9" ht="15" customHeight="1">
      <c r="C12285" s="199">
        <v>2</v>
      </c>
      <c r="D12285" s="195" t="s">
        <v>1576</v>
      </c>
      <c r="E12285" s="195"/>
      <c r="F12285" s="200" t="s">
        <v>10</v>
      </c>
      <c r="G12285" s="201">
        <v>0.22750000000000001</v>
      </c>
      <c r="H12285" s="62">
        <v>186000</v>
      </c>
      <c r="I12285" s="203">
        <f t="shared" si="443"/>
        <v>42315</v>
      </c>
    </row>
    <row r="12286" spans="3:9" ht="15" customHeight="1">
      <c r="C12286" s="199">
        <v>3</v>
      </c>
      <c r="D12286" s="195" t="s">
        <v>119</v>
      </c>
      <c r="E12286" s="195"/>
      <c r="F12286" s="200" t="s">
        <v>10</v>
      </c>
      <c r="G12286" s="201">
        <v>2.2800000000000001E-2</v>
      </c>
      <c r="H12286" s="62">
        <v>196000</v>
      </c>
      <c r="I12286" s="203">
        <f t="shared" si="443"/>
        <v>4468.8</v>
      </c>
    </row>
    <row r="12287" spans="3:9" ht="15" customHeight="1">
      <c r="C12287" s="199">
        <v>4</v>
      </c>
      <c r="D12287" s="195" t="s">
        <v>31</v>
      </c>
      <c r="E12287" s="195"/>
      <c r="F12287" s="200" t="s">
        <v>10</v>
      </c>
      <c r="G12287" s="201">
        <v>7.6E-3</v>
      </c>
      <c r="H12287" s="62">
        <v>206000</v>
      </c>
      <c r="I12287" s="203">
        <f t="shared" si="443"/>
        <v>1565.6</v>
      </c>
    </row>
    <row r="12288" spans="3:9" ht="15" customHeight="1">
      <c r="C12288" s="204" t="s">
        <v>708</v>
      </c>
      <c r="D12288" s="215"/>
      <c r="E12288" s="215"/>
      <c r="F12288" s="216"/>
      <c r="G12288" s="653"/>
      <c r="H12288" s="654"/>
      <c r="I12288" s="208">
        <f>SUM(I12284:I12287)</f>
        <v>128447.00000000001</v>
      </c>
    </row>
    <row r="12289" spans="3:9" ht="15" customHeight="1">
      <c r="C12289" s="193" t="s">
        <v>72</v>
      </c>
      <c r="D12289" s="194" t="s">
        <v>73</v>
      </c>
      <c r="E12289" s="194"/>
      <c r="F12289" s="196"/>
      <c r="G12289" s="196"/>
      <c r="H12289" s="196"/>
      <c r="I12289" s="464"/>
    </row>
    <row r="12290" spans="3:9" ht="15" customHeight="1">
      <c r="C12290" s="209" t="s">
        <v>674</v>
      </c>
      <c r="D12290" s="195" t="s">
        <v>2770</v>
      </c>
      <c r="E12290" s="195"/>
      <c r="F12290" s="210" t="s">
        <v>710</v>
      </c>
      <c r="G12290" s="212">
        <v>4.8</v>
      </c>
      <c r="H12290" s="202">
        <v>1</v>
      </c>
      <c r="I12290" s="203">
        <f t="shared" ref="I12290:I12293" si="444">G12290*H12290</f>
        <v>4.8</v>
      </c>
    </row>
    <row r="12291" spans="3:9" ht="15" customHeight="1">
      <c r="C12291" s="209" t="s">
        <v>676</v>
      </c>
      <c r="D12291" s="195" t="s">
        <v>2771</v>
      </c>
      <c r="E12291" s="195"/>
      <c r="F12291" s="210" t="s">
        <v>710</v>
      </c>
      <c r="G12291" s="212">
        <v>9.9</v>
      </c>
      <c r="H12291" s="202">
        <v>1</v>
      </c>
      <c r="I12291" s="203">
        <f t="shared" si="444"/>
        <v>9.9</v>
      </c>
    </row>
    <row r="12292" spans="3:9" ht="15" customHeight="1">
      <c r="C12292" s="209" t="s">
        <v>679</v>
      </c>
      <c r="D12292" s="195" t="s">
        <v>2772</v>
      </c>
      <c r="E12292" s="195"/>
      <c r="F12292" s="210" t="s">
        <v>120</v>
      </c>
      <c r="G12292" s="212">
        <v>0.1</v>
      </c>
      <c r="H12292" s="202">
        <v>1</v>
      </c>
      <c r="I12292" s="203">
        <f t="shared" si="444"/>
        <v>0.1</v>
      </c>
    </row>
    <row r="12293" spans="3:9" ht="15" customHeight="1">
      <c r="C12293" s="209" t="s">
        <v>680</v>
      </c>
      <c r="D12293" s="195" t="s">
        <v>180</v>
      </c>
      <c r="E12293" s="195"/>
      <c r="F12293" s="200" t="s">
        <v>120</v>
      </c>
      <c r="G12293" s="326">
        <v>9.8000000000000004E-2</v>
      </c>
      <c r="H12293" s="202">
        <v>1</v>
      </c>
      <c r="I12293" s="203">
        <f t="shared" si="444"/>
        <v>9.8000000000000004E-2</v>
      </c>
    </row>
    <row r="12294" spans="3:9" ht="15" customHeight="1">
      <c r="C12294" s="204" t="s">
        <v>85</v>
      </c>
      <c r="D12294" s="215"/>
      <c r="E12294" s="215"/>
      <c r="F12294" s="216"/>
      <c r="G12294" s="216"/>
      <c r="H12294" s="466"/>
      <c r="I12294" s="208">
        <f>SUM(I12290:I12293)</f>
        <v>14.898</v>
      </c>
    </row>
    <row r="12295" spans="3:9" ht="15" customHeight="1">
      <c r="C12295" s="193" t="s">
        <v>86</v>
      </c>
      <c r="D12295" s="194" t="s">
        <v>87</v>
      </c>
      <c r="E12295" s="194"/>
      <c r="F12295" s="196"/>
      <c r="G12295" s="196"/>
      <c r="H12295" s="196"/>
      <c r="I12295" s="464"/>
    </row>
    <row r="12296" spans="3:9" ht="15" customHeight="1">
      <c r="C12296" s="209">
        <v>1</v>
      </c>
      <c r="D12296" s="195" t="s">
        <v>1572</v>
      </c>
      <c r="E12296" s="195"/>
      <c r="F12296" s="200" t="s">
        <v>778</v>
      </c>
      <c r="G12296" s="201">
        <v>0.22750000000000001</v>
      </c>
      <c r="H12296" s="202">
        <v>1</v>
      </c>
      <c r="I12296" s="203">
        <f t="shared" ref="I12296" si="445">G12296*H12296</f>
        <v>0.22750000000000001</v>
      </c>
    </row>
    <row r="12297" spans="3:9" ht="15" customHeight="1">
      <c r="C12297" s="204" t="s">
        <v>88</v>
      </c>
      <c r="D12297" s="215"/>
      <c r="E12297" s="215"/>
      <c r="F12297" s="216"/>
      <c r="G12297" s="216"/>
      <c r="H12297" s="466"/>
      <c r="I12297" s="208">
        <f>SUM(I12296)</f>
        <v>0.22750000000000001</v>
      </c>
    </row>
    <row r="12298" spans="3:9" ht="15" customHeight="1">
      <c r="C12298" s="227" t="s">
        <v>89</v>
      </c>
      <c r="D12298" s="228" t="s">
        <v>90</v>
      </c>
      <c r="E12298" s="684"/>
      <c r="F12298" s="229"/>
      <c r="G12298" s="229"/>
      <c r="H12298" s="776"/>
      <c r="I12298" s="777">
        <f>I12297+I12294+I12288</f>
        <v>128462.12550000001</v>
      </c>
    </row>
    <row r="12299" spans="3:9" ht="15" customHeight="1">
      <c r="C12299" s="690" t="s">
        <v>91</v>
      </c>
      <c r="D12299" s="691" t="s">
        <v>977</v>
      </c>
      <c r="E12299" s="692"/>
      <c r="F12299" s="693"/>
      <c r="G12299" s="694"/>
      <c r="H12299" s="226">
        <f>$M$3</f>
        <v>0.1</v>
      </c>
      <c r="I12299" s="224">
        <f>I12298*H12299</f>
        <v>12846.212550000002</v>
      </c>
    </row>
    <row r="12300" spans="3:9" ht="15" customHeight="1">
      <c r="C12300" s="329" t="s">
        <v>93</v>
      </c>
      <c r="D12300" s="330" t="s">
        <v>94</v>
      </c>
      <c r="E12300" s="688"/>
      <c r="F12300" s="247"/>
      <c r="G12300" s="247"/>
      <c r="H12300" s="399"/>
      <c r="I12300" s="303">
        <f>SUM(I12298:I12299)</f>
        <v>141308.33805000002</v>
      </c>
    </row>
    <row r="12301" spans="3:9" ht="15" customHeight="1">
      <c r="C12301" s="1203"/>
      <c r="D12301" s="493"/>
      <c r="E12301" s="493"/>
      <c r="F12301" s="493"/>
      <c r="G12301" s="493"/>
      <c r="H12301" s="493"/>
      <c r="I12301" s="517"/>
    </row>
    <row r="12302" spans="3:9" ht="15" customHeight="1">
      <c r="C12302" s="574" t="s">
        <v>2773</v>
      </c>
      <c r="D12302" s="1311" t="s">
        <v>2774</v>
      </c>
      <c r="E12302" s="1312"/>
      <c r="F12302" s="1312"/>
      <c r="G12302" s="1312"/>
      <c r="H12302" s="1313"/>
      <c r="I12302" s="188">
        <f>ROUNDDOWN(I12322,-2)</f>
        <v>62000</v>
      </c>
    </row>
    <row r="12303" spans="3:9" ht="15" customHeight="1">
      <c r="C12303" s="189" t="s">
        <v>65</v>
      </c>
      <c r="D12303" s="190" t="s">
        <v>66</v>
      </c>
      <c r="E12303" s="190"/>
      <c r="F12303" s="190" t="s">
        <v>669</v>
      </c>
      <c r="G12303" s="190" t="s">
        <v>67</v>
      </c>
      <c r="H12303" s="190" t="s">
        <v>670</v>
      </c>
      <c r="I12303" s="482" t="s">
        <v>671</v>
      </c>
    </row>
    <row r="12304" spans="3:9" ht="15" customHeight="1">
      <c r="C12304" s="193" t="s">
        <v>69</v>
      </c>
      <c r="D12304" s="194" t="s">
        <v>672</v>
      </c>
      <c r="E12304" s="194"/>
      <c r="F12304" s="717"/>
      <c r="G12304" s="717"/>
      <c r="H12304" s="717"/>
      <c r="I12304" s="591"/>
    </row>
    <row r="12305" spans="3:9" ht="15" customHeight="1">
      <c r="C12305" s="199">
        <v>1</v>
      </c>
      <c r="D12305" s="195" t="s">
        <v>8</v>
      </c>
      <c r="E12305" s="195"/>
      <c r="F12305" s="200" t="s">
        <v>10</v>
      </c>
      <c r="G12305" s="201">
        <v>0.2</v>
      </c>
      <c r="H12305" s="62">
        <v>176000</v>
      </c>
      <c r="I12305" s="203">
        <f>G12305*H12305</f>
        <v>35200</v>
      </c>
    </row>
    <row r="12306" spans="3:9" ht="15" customHeight="1">
      <c r="C12306" s="199">
        <v>2</v>
      </c>
      <c r="D12306" s="195" t="s">
        <v>1576</v>
      </c>
      <c r="E12306" s="195"/>
      <c r="F12306" s="200" t="s">
        <v>10</v>
      </c>
      <c r="G12306" s="201">
        <v>0.1</v>
      </c>
      <c r="H12306" s="62">
        <v>186000</v>
      </c>
      <c r="I12306" s="203">
        <f t="shared" ref="I12306:I12308" si="446">G12306*H12306</f>
        <v>18600</v>
      </c>
    </row>
    <row r="12307" spans="3:9" ht="15" customHeight="1">
      <c r="C12307" s="199">
        <v>3</v>
      </c>
      <c r="D12307" s="195" t="s">
        <v>119</v>
      </c>
      <c r="E12307" s="195"/>
      <c r="F12307" s="200" t="s">
        <v>10</v>
      </c>
      <c r="G12307" s="201">
        <v>0.01</v>
      </c>
      <c r="H12307" s="62">
        <v>196000</v>
      </c>
      <c r="I12307" s="203">
        <f t="shared" si="446"/>
        <v>1960</v>
      </c>
    </row>
    <row r="12308" spans="3:9" ht="15" customHeight="1">
      <c r="C12308" s="199">
        <v>4</v>
      </c>
      <c r="D12308" s="195" t="s">
        <v>31</v>
      </c>
      <c r="E12308" s="195"/>
      <c r="F12308" s="200" t="s">
        <v>10</v>
      </c>
      <c r="G12308" s="201">
        <v>3.3E-3</v>
      </c>
      <c r="H12308" s="62">
        <v>206000</v>
      </c>
      <c r="I12308" s="203">
        <f t="shared" si="446"/>
        <v>679.8</v>
      </c>
    </row>
    <row r="12309" spans="3:9" ht="15" customHeight="1">
      <c r="C12309" s="204" t="s">
        <v>708</v>
      </c>
      <c r="D12309" s="215"/>
      <c r="E12309" s="215"/>
      <c r="F12309" s="216"/>
      <c r="G12309" s="653"/>
      <c r="H12309" s="654"/>
      <c r="I12309" s="208">
        <f>SUM(I12305:I12308)</f>
        <v>56439.8</v>
      </c>
    </row>
    <row r="12310" spans="3:9" ht="15" customHeight="1">
      <c r="C12310" s="193" t="s">
        <v>72</v>
      </c>
      <c r="D12310" s="194" t="s">
        <v>73</v>
      </c>
      <c r="E12310" s="194"/>
      <c r="F12310" s="196"/>
      <c r="G12310" s="196"/>
      <c r="H12310" s="196"/>
      <c r="I12310" s="464"/>
    </row>
    <row r="12311" spans="3:9" ht="15" customHeight="1">
      <c r="C12311" s="209" t="s">
        <v>674</v>
      </c>
      <c r="D12311" s="195" t="s">
        <v>2770</v>
      </c>
      <c r="E12311" s="195"/>
      <c r="F12311" s="210" t="s">
        <v>710</v>
      </c>
      <c r="G12311" s="212">
        <v>3</v>
      </c>
      <c r="H12311" s="202">
        <v>1</v>
      </c>
      <c r="I12311" s="203">
        <f t="shared" ref="I12311:I12315" si="447">G12311*H12311</f>
        <v>3</v>
      </c>
    </row>
    <row r="12312" spans="3:9" ht="15" customHeight="1">
      <c r="C12312" s="209" t="s">
        <v>676</v>
      </c>
      <c r="D12312" s="195" t="s">
        <v>2775</v>
      </c>
      <c r="E12312" s="195"/>
      <c r="F12312" s="210" t="s">
        <v>710</v>
      </c>
      <c r="G12312" s="212">
        <v>2</v>
      </c>
      <c r="H12312" s="202">
        <v>1</v>
      </c>
      <c r="I12312" s="203">
        <f t="shared" si="447"/>
        <v>2</v>
      </c>
    </row>
    <row r="12313" spans="3:9" ht="15" customHeight="1">
      <c r="C12313" s="209" t="s">
        <v>679</v>
      </c>
      <c r="D12313" s="195" t="s">
        <v>2776</v>
      </c>
      <c r="E12313" s="195"/>
      <c r="F12313" s="210" t="s">
        <v>710</v>
      </c>
      <c r="G12313" s="212">
        <v>2</v>
      </c>
      <c r="H12313" s="202">
        <v>1</v>
      </c>
      <c r="I12313" s="203">
        <f t="shared" si="447"/>
        <v>2</v>
      </c>
    </row>
    <row r="12314" spans="3:9" ht="15" customHeight="1">
      <c r="C12314" s="209" t="s">
        <v>680</v>
      </c>
      <c r="D12314" s="195" t="s">
        <v>2772</v>
      </c>
      <c r="E12314" s="195"/>
      <c r="F12314" s="210" t="s">
        <v>120</v>
      </c>
      <c r="G12314" s="212">
        <v>0.1</v>
      </c>
      <c r="H12314" s="202">
        <v>1</v>
      </c>
      <c r="I12314" s="203">
        <f t="shared" si="447"/>
        <v>0.1</v>
      </c>
    </row>
    <row r="12315" spans="3:9" ht="15" customHeight="1">
      <c r="C12315" s="209" t="s">
        <v>681</v>
      </c>
      <c r="D12315" s="195" t="s">
        <v>180</v>
      </c>
      <c r="E12315" s="195"/>
      <c r="F12315" s="200" t="s">
        <v>120</v>
      </c>
      <c r="G12315" s="326">
        <v>0.05</v>
      </c>
      <c r="H12315" s="202">
        <v>1</v>
      </c>
      <c r="I12315" s="203">
        <f t="shared" si="447"/>
        <v>0.05</v>
      </c>
    </row>
    <row r="12316" spans="3:9" ht="15" customHeight="1">
      <c r="C12316" s="204" t="s">
        <v>85</v>
      </c>
      <c r="D12316" s="215"/>
      <c r="E12316" s="215"/>
      <c r="F12316" s="216"/>
      <c r="G12316" s="216"/>
      <c r="H12316" s="466"/>
      <c r="I12316" s="208">
        <f>SUM(I12311:I12315)</f>
        <v>7.1499999999999995</v>
      </c>
    </row>
    <row r="12317" spans="3:9" ht="15" customHeight="1">
      <c r="C12317" s="193" t="s">
        <v>86</v>
      </c>
      <c r="D12317" s="194" t="s">
        <v>87</v>
      </c>
      <c r="E12317" s="194"/>
      <c r="F12317" s="196"/>
      <c r="G12317" s="196"/>
      <c r="H12317" s="196"/>
      <c r="I12317" s="464"/>
    </row>
    <row r="12318" spans="3:9" ht="15" customHeight="1">
      <c r="C12318" s="209">
        <v>1</v>
      </c>
      <c r="D12318" s="195" t="s">
        <v>1572</v>
      </c>
      <c r="E12318" s="195"/>
      <c r="F12318" s="200" t="s">
        <v>778</v>
      </c>
      <c r="G12318" s="326">
        <v>0.1</v>
      </c>
      <c r="H12318" s="202">
        <v>1</v>
      </c>
      <c r="I12318" s="203">
        <f t="shared" ref="I12318" si="448">G12318*H12318</f>
        <v>0.1</v>
      </c>
    </row>
    <row r="12319" spans="3:9" ht="15" customHeight="1">
      <c r="C12319" s="204" t="s">
        <v>88</v>
      </c>
      <c r="D12319" s="215"/>
      <c r="E12319" s="215"/>
      <c r="F12319" s="216"/>
      <c r="G12319" s="216"/>
      <c r="H12319" s="466"/>
      <c r="I12319" s="208">
        <f>SUM(I12318)</f>
        <v>0.1</v>
      </c>
    </row>
    <row r="12320" spans="3:9" ht="15" customHeight="1">
      <c r="C12320" s="220" t="s">
        <v>89</v>
      </c>
      <c r="D12320" s="221" t="s">
        <v>90</v>
      </c>
      <c r="E12320" s="682"/>
      <c r="F12320" s="222"/>
      <c r="G12320" s="222"/>
      <c r="H12320" s="776"/>
      <c r="I12320" s="777">
        <f>I12319+I12316+I12309</f>
        <v>56447.05</v>
      </c>
    </row>
    <row r="12321" spans="3:9" ht="15" customHeight="1">
      <c r="C12321" s="220" t="s">
        <v>91</v>
      </c>
      <c r="D12321" s="221" t="s">
        <v>977</v>
      </c>
      <c r="E12321" s="682"/>
      <c r="F12321" s="222"/>
      <c r="G12321" s="225"/>
      <c r="H12321" s="226">
        <f>$M$3</f>
        <v>0.1</v>
      </c>
      <c r="I12321" s="224">
        <f>I12320*H12321</f>
        <v>5644.7050000000008</v>
      </c>
    </row>
    <row r="12322" spans="3:9" ht="15" customHeight="1">
      <c r="C12322" s="329" t="s">
        <v>93</v>
      </c>
      <c r="D12322" s="330" t="s">
        <v>94</v>
      </c>
      <c r="E12322" s="688"/>
      <c r="F12322" s="247"/>
      <c r="G12322" s="247"/>
      <c r="H12322" s="399"/>
      <c r="I12322" s="303">
        <f>SUM(I12320:I12321)</f>
        <v>62091.755000000005</v>
      </c>
    </row>
    <row r="12323" spans="3:9" ht="15" customHeight="1">
      <c r="C12323" s="1203"/>
      <c r="D12323" s="493"/>
      <c r="E12323" s="493"/>
      <c r="F12323" s="493"/>
      <c r="G12323" s="493"/>
      <c r="H12323" s="493"/>
      <c r="I12323" s="517"/>
    </row>
    <row r="12324" spans="3:9" ht="15" customHeight="1">
      <c r="C12324" s="942"/>
      <c r="D12324" s="555"/>
      <c r="E12324" s="555"/>
      <c r="F12324" s="555"/>
      <c r="G12324" s="555"/>
      <c r="H12324" s="555"/>
      <c r="I12324" s="556"/>
    </row>
    <row r="12325" spans="3:9" ht="15" customHeight="1">
      <c r="C12325" s="574" t="s">
        <v>2777</v>
      </c>
      <c r="D12325" s="291" t="s">
        <v>2778</v>
      </c>
      <c r="E12325" s="727"/>
      <c r="F12325" s="255"/>
      <c r="G12325" s="255"/>
      <c r="H12325" s="1209"/>
      <c r="I12325" s="188">
        <f>ROUNDDOWN(I12341,-2)</f>
        <v>310400</v>
      </c>
    </row>
    <row r="12326" spans="3:9" ht="15" customHeight="1">
      <c r="C12326" s="189" t="s">
        <v>65</v>
      </c>
      <c r="D12326" s="190" t="s">
        <v>66</v>
      </c>
      <c r="E12326" s="190"/>
      <c r="F12326" s="190" t="s">
        <v>669</v>
      </c>
      <c r="G12326" s="190" t="s">
        <v>67</v>
      </c>
      <c r="H12326" s="190" t="s">
        <v>670</v>
      </c>
      <c r="I12326" s="482" t="s">
        <v>671</v>
      </c>
    </row>
    <row r="12327" spans="3:9" ht="15" customHeight="1">
      <c r="C12327" s="193" t="s">
        <v>69</v>
      </c>
      <c r="D12327" s="194" t="s">
        <v>672</v>
      </c>
      <c r="E12327" s="194"/>
      <c r="F12327" s="717"/>
      <c r="G12327" s="717"/>
      <c r="H12327" s="717"/>
      <c r="I12327" s="591"/>
    </row>
    <row r="12328" spans="3:9" ht="15" customHeight="1">
      <c r="C12328" s="199">
        <v>1</v>
      </c>
      <c r="D12328" s="195" t="s">
        <v>8</v>
      </c>
      <c r="E12328" s="195"/>
      <c r="F12328" s="200" t="s">
        <v>10</v>
      </c>
      <c r="G12328" s="201">
        <v>1</v>
      </c>
      <c r="H12328" s="62">
        <v>176000</v>
      </c>
      <c r="I12328" s="203">
        <f>G12328*H12328</f>
        <v>176000</v>
      </c>
    </row>
    <row r="12329" spans="3:9" ht="15" customHeight="1">
      <c r="C12329" s="199">
        <v>2</v>
      </c>
      <c r="D12329" s="195" t="s">
        <v>2580</v>
      </c>
      <c r="E12329" s="195"/>
      <c r="F12329" s="200" t="s">
        <v>10</v>
      </c>
      <c r="G12329" s="201">
        <v>0.5</v>
      </c>
      <c r="H12329" s="62">
        <v>186000</v>
      </c>
      <c r="I12329" s="203">
        <f t="shared" ref="I12329:I12331" si="449">G12329*H12329</f>
        <v>93000</v>
      </c>
    </row>
    <row r="12330" spans="3:9" ht="15" customHeight="1">
      <c r="C12330" s="199">
        <v>3</v>
      </c>
      <c r="D12330" s="195" t="s">
        <v>119</v>
      </c>
      <c r="E12330" s="195"/>
      <c r="F12330" s="200" t="s">
        <v>10</v>
      </c>
      <c r="G12330" s="201">
        <v>0.05</v>
      </c>
      <c r="H12330" s="62">
        <v>196000</v>
      </c>
      <c r="I12330" s="203">
        <f t="shared" si="449"/>
        <v>9800</v>
      </c>
    </row>
    <row r="12331" spans="3:9" ht="15" customHeight="1">
      <c r="C12331" s="199">
        <v>4</v>
      </c>
      <c r="D12331" s="195" t="s">
        <v>31</v>
      </c>
      <c r="E12331" s="195"/>
      <c r="F12331" s="200" t="s">
        <v>10</v>
      </c>
      <c r="G12331" s="201">
        <v>1.67E-2</v>
      </c>
      <c r="H12331" s="62">
        <v>206000</v>
      </c>
      <c r="I12331" s="203">
        <f t="shared" si="449"/>
        <v>3440.2</v>
      </c>
    </row>
    <row r="12332" spans="3:9" ht="15" customHeight="1">
      <c r="C12332" s="204" t="s">
        <v>708</v>
      </c>
      <c r="D12332" s="215"/>
      <c r="E12332" s="215"/>
      <c r="F12332" s="216"/>
      <c r="G12332" s="653"/>
      <c r="H12332" s="654"/>
      <c r="I12332" s="208">
        <f>SUM(I12328:I12331)</f>
        <v>282240.2</v>
      </c>
    </row>
    <row r="12333" spans="3:9" ht="15" customHeight="1">
      <c r="C12333" s="193" t="s">
        <v>72</v>
      </c>
      <c r="D12333" s="194" t="s">
        <v>73</v>
      </c>
      <c r="E12333" s="194"/>
      <c r="F12333" s="196"/>
      <c r="G12333" s="196"/>
      <c r="H12333" s="196"/>
      <c r="I12333" s="464"/>
    </row>
    <row r="12334" spans="3:9" ht="15" customHeight="1">
      <c r="C12334" s="209" t="s">
        <v>674</v>
      </c>
      <c r="D12334" s="195" t="s">
        <v>2779</v>
      </c>
      <c r="E12334" s="195"/>
      <c r="F12334" s="210" t="s">
        <v>193</v>
      </c>
      <c r="G12334" s="212">
        <v>1</v>
      </c>
      <c r="H12334" s="202">
        <v>1</v>
      </c>
      <c r="I12334" s="203">
        <f t="shared" ref="I12334:I12335" si="450">G12334*H12334</f>
        <v>1</v>
      </c>
    </row>
    <row r="12335" spans="3:9" ht="15" customHeight="1">
      <c r="C12335" s="209" t="s">
        <v>676</v>
      </c>
      <c r="D12335" s="195" t="s">
        <v>2780</v>
      </c>
      <c r="E12335" s="195"/>
      <c r="F12335" s="210" t="s">
        <v>193</v>
      </c>
      <c r="G12335" s="212">
        <v>16</v>
      </c>
      <c r="H12335" s="202">
        <v>1</v>
      </c>
      <c r="I12335" s="203">
        <f t="shared" si="450"/>
        <v>16</v>
      </c>
    </row>
    <row r="12336" spans="3:9" ht="15" customHeight="1">
      <c r="C12336" s="204" t="s">
        <v>85</v>
      </c>
      <c r="D12336" s="215"/>
      <c r="E12336" s="215"/>
      <c r="F12336" s="216"/>
      <c r="G12336" s="216"/>
      <c r="H12336" s="466"/>
      <c r="I12336" s="208">
        <f>SUM(I12334:I12335)</f>
        <v>17</v>
      </c>
    </row>
    <row r="12337" spans="3:9" ht="15" customHeight="1">
      <c r="C12337" s="193" t="s">
        <v>86</v>
      </c>
      <c r="D12337" s="194" t="s">
        <v>87</v>
      </c>
      <c r="E12337" s="194"/>
      <c r="F12337" s="196"/>
      <c r="G12337" s="196"/>
      <c r="H12337" s="196"/>
      <c r="I12337" s="464"/>
    </row>
    <row r="12338" spans="3:9" ht="15" customHeight="1">
      <c r="C12338" s="204" t="s">
        <v>88</v>
      </c>
      <c r="D12338" s="215"/>
      <c r="E12338" s="215"/>
      <c r="F12338" s="216"/>
      <c r="G12338" s="216"/>
      <c r="H12338" s="466"/>
      <c r="I12338" s="467">
        <v>0</v>
      </c>
    </row>
    <row r="12339" spans="3:9" ht="15" customHeight="1">
      <c r="C12339" s="220" t="s">
        <v>89</v>
      </c>
      <c r="D12339" s="221" t="s">
        <v>90</v>
      </c>
      <c r="E12339" s="682"/>
      <c r="F12339" s="222"/>
      <c r="G12339" s="222"/>
      <c r="H12339" s="776"/>
      <c r="I12339" s="777">
        <f>I12338+I12336+I12332</f>
        <v>282257.2</v>
      </c>
    </row>
    <row r="12340" spans="3:9" ht="15" customHeight="1">
      <c r="C12340" s="220" t="s">
        <v>91</v>
      </c>
      <c r="D12340" s="221" t="s">
        <v>977</v>
      </c>
      <c r="E12340" s="682"/>
      <c r="F12340" s="222"/>
      <c r="G12340" s="225"/>
      <c r="H12340" s="226">
        <f>$M$3</f>
        <v>0.1</v>
      </c>
      <c r="I12340" s="224">
        <f>I12339*H12340</f>
        <v>28225.72</v>
      </c>
    </row>
    <row r="12341" spans="3:9" ht="15" customHeight="1" thickBot="1">
      <c r="C12341" s="231" t="s">
        <v>93</v>
      </c>
      <c r="D12341" s="232" t="s">
        <v>94</v>
      </c>
      <c r="E12341" s="741"/>
      <c r="F12341" s="233"/>
      <c r="G12341" s="233"/>
      <c r="H12341" s="458"/>
      <c r="I12341" s="235">
        <f>SUM(I12339:I12340)</f>
        <v>310482.92000000004</v>
      </c>
    </row>
    <row r="12343" spans="3:9" ht="15" customHeight="1" thickBot="1">
      <c r="C12343" s="459" t="s">
        <v>2781</v>
      </c>
      <c r="D12343" s="460" t="s">
        <v>2782</v>
      </c>
      <c r="E12343" s="460"/>
      <c r="F12343" s="461"/>
      <c r="G12343" s="461"/>
      <c r="H12343" s="461"/>
      <c r="I12343" s="461"/>
    </row>
    <row r="12344" spans="3:9" ht="15" customHeight="1">
      <c r="C12344" s="596" t="s">
        <v>2783</v>
      </c>
      <c r="D12344" s="1210" t="s">
        <v>2784</v>
      </c>
      <c r="E12344" s="600"/>
      <c r="F12344" s="1211"/>
      <c r="G12344" s="1211"/>
      <c r="H12344" s="1212"/>
      <c r="I12344" s="1213">
        <f>ROUNDDOWN(I12362,-2)</f>
        <v>462200</v>
      </c>
    </row>
    <row r="12345" spans="3:9" ht="15" customHeight="1">
      <c r="C12345" s="189" t="s">
        <v>65</v>
      </c>
      <c r="D12345" s="190" t="s">
        <v>66</v>
      </c>
      <c r="E12345" s="190"/>
      <c r="F12345" s="190" t="s">
        <v>669</v>
      </c>
      <c r="G12345" s="190" t="s">
        <v>67</v>
      </c>
      <c r="H12345" s="190" t="s">
        <v>670</v>
      </c>
      <c r="I12345" s="482" t="s">
        <v>671</v>
      </c>
    </row>
    <row r="12346" spans="3:9" ht="15" customHeight="1">
      <c r="C12346" s="193" t="s">
        <v>69</v>
      </c>
      <c r="D12346" s="194" t="s">
        <v>672</v>
      </c>
      <c r="E12346" s="194"/>
      <c r="F12346" s="717"/>
      <c r="G12346" s="717"/>
      <c r="H12346" s="717"/>
      <c r="I12346" s="591"/>
    </row>
    <row r="12347" spans="3:9" ht="15" customHeight="1">
      <c r="C12347" s="199">
        <v>1</v>
      </c>
      <c r="D12347" s="195" t="s">
        <v>8</v>
      </c>
      <c r="E12347" s="195"/>
      <c r="F12347" s="200" t="s">
        <v>10</v>
      </c>
      <c r="G12347" s="201">
        <v>0.59519999999999995</v>
      </c>
      <c r="H12347" s="62">
        <v>176000</v>
      </c>
      <c r="I12347" s="203">
        <f>G12347*H12347</f>
        <v>104755.2</v>
      </c>
    </row>
    <row r="12348" spans="3:9" ht="15" customHeight="1">
      <c r="C12348" s="199">
        <v>2</v>
      </c>
      <c r="D12348" s="195" t="s">
        <v>159</v>
      </c>
      <c r="E12348" s="195"/>
      <c r="F12348" s="200" t="s">
        <v>10</v>
      </c>
      <c r="G12348" s="201">
        <v>0.29759999999999998</v>
      </c>
      <c r="H12348" s="62">
        <v>186000</v>
      </c>
      <c r="I12348" s="203">
        <f t="shared" ref="I12348:I12350" si="451">G12348*H12348</f>
        <v>55353.599999999999</v>
      </c>
    </row>
    <row r="12349" spans="3:9" ht="15" customHeight="1">
      <c r="C12349" s="199">
        <v>3</v>
      </c>
      <c r="D12349" s="195" t="s">
        <v>119</v>
      </c>
      <c r="E12349" s="195"/>
      <c r="F12349" s="200" t="s">
        <v>10</v>
      </c>
      <c r="G12349" s="201">
        <v>2.98E-2</v>
      </c>
      <c r="H12349" s="62">
        <v>196000</v>
      </c>
      <c r="I12349" s="203">
        <f t="shared" si="451"/>
        <v>5840.8</v>
      </c>
    </row>
    <row r="12350" spans="3:9" ht="15" customHeight="1">
      <c r="C12350" s="199">
        <v>4</v>
      </c>
      <c r="D12350" s="195" t="s">
        <v>31</v>
      </c>
      <c r="E12350" s="195"/>
      <c r="F12350" s="200" t="s">
        <v>10</v>
      </c>
      <c r="G12350" s="201">
        <v>9.9000000000000008E-3</v>
      </c>
      <c r="H12350" s="62">
        <v>206000</v>
      </c>
      <c r="I12350" s="203">
        <f t="shared" si="451"/>
        <v>2039.4</v>
      </c>
    </row>
    <row r="12351" spans="3:9" ht="15" customHeight="1">
      <c r="C12351" s="204" t="s">
        <v>708</v>
      </c>
      <c r="D12351" s="215"/>
      <c r="E12351" s="215"/>
      <c r="F12351" s="216"/>
      <c r="G12351" s="653"/>
      <c r="H12351" s="654"/>
      <c r="I12351" s="208">
        <f>SUM(I12347:I12350)</f>
        <v>167988.99999999997</v>
      </c>
    </row>
    <row r="12352" spans="3:9" ht="15" customHeight="1">
      <c r="C12352" s="193" t="s">
        <v>72</v>
      </c>
      <c r="D12352" s="194" t="s">
        <v>73</v>
      </c>
      <c r="E12352" s="194"/>
      <c r="F12352" s="196"/>
      <c r="G12352" s="196"/>
      <c r="H12352" s="196"/>
      <c r="I12352" s="464"/>
    </row>
    <row r="12353" spans="3:9" ht="15" customHeight="1">
      <c r="C12353" s="209" t="s">
        <v>674</v>
      </c>
      <c r="D12353" s="195" t="s">
        <v>2455</v>
      </c>
      <c r="E12353" s="195"/>
      <c r="F12353" s="210" t="s">
        <v>79</v>
      </c>
      <c r="G12353" s="212">
        <v>2.5000000000000001E-2</v>
      </c>
      <c r="H12353" s="202">
        <f>BAHAN!G175</f>
        <v>6436800</v>
      </c>
      <c r="I12353" s="203">
        <f t="shared" ref="I12353:I12356" si="452">G12353*H12353</f>
        <v>160920</v>
      </c>
    </row>
    <row r="12354" spans="3:9" ht="15" customHeight="1">
      <c r="C12354" s="209">
        <v>2</v>
      </c>
      <c r="D12354" s="195" t="s">
        <v>1766</v>
      </c>
      <c r="E12354" s="195"/>
      <c r="F12354" s="210" t="s">
        <v>1541</v>
      </c>
      <c r="G12354" s="212">
        <v>0.03</v>
      </c>
      <c r="H12354" s="202">
        <f>BAHAN!G249</f>
        <v>22000</v>
      </c>
      <c r="I12354" s="203">
        <f t="shared" si="452"/>
        <v>660</v>
      </c>
    </row>
    <row r="12355" spans="3:9" ht="15" customHeight="1">
      <c r="C12355" s="209">
        <v>3</v>
      </c>
      <c r="D12355" s="195" t="s">
        <v>2449</v>
      </c>
      <c r="E12355" s="195"/>
      <c r="F12355" s="210" t="s">
        <v>1541</v>
      </c>
      <c r="G12355" s="212">
        <v>0.3</v>
      </c>
      <c r="H12355" s="202">
        <f>BAHAN!G213</f>
        <v>19000</v>
      </c>
      <c r="I12355" s="203">
        <f t="shared" si="452"/>
        <v>5700</v>
      </c>
    </row>
    <row r="12356" spans="3:9" ht="15" customHeight="1">
      <c r="C12356" s="209">
        <v>4</v>
      </c>
      <c r="D12356" s="195" t="s">
        <v>117</v>
      </c>
      <c r="E12356" s="195"/>
      <c r="F12356" s="210" t="s">
        <v>664</v>
      </c>
      <c r="G12356" s="212">
        <v>1</v>
      </c>
      <c r="H12356" s="202">
        <f>BAHAN!$G$412</f>
        <v>85000</v>
      </c>
      <c r="I12356" s="203">
        <f t="shared" si="452"/>
        <v>85000</v>
      </c>
    </row>
    <row r="12357" spans="3:9" ht="15" customHeight="1">
      <c r="C12357" s="204" t="s">
        <v>85</v>
      </c>
      <c r="D12357" s="215"/>
      <c r="E12357" s="215"/>
      <c r="F12357" s="216"/>
      <c r="G12357" s="216"/>
      <c r="H12357" s="466"/>
      <c r="I12357" s="208">
        <f>SUM(I12353:I12356)</f>
        <v>252280</v>
      </c>
    </row>
    <row r="12358" spans="3:9" ht="15" customHeight="1">
      <c r="C12358" s="193" t="s">
        <v>86</v>
      </c>
      <c r="D12358" s="194" t="s">
        <v>87</v>
      </c>
      <c r="E12358" s="194"/>
      <c r="F12358" s="196"/>
      <c r="G12358" s="196"/>
      <c r="H12358" s="196"/>
      <c r="I12358" s="464"/>
    </row>
    <row r="12359" spans="3:9" ht="15" customHeight="1">
      <c r="C12359" s="204" t="s">
        <v>88</v>
      </c>
      <c r="D12359" s="215"/>
      <c r="E12359" s="215"/>
      <c r="F12359" s="216"/>
      <c r="G12359" s="216"/>
      <c r="H12359" s="466"/>
      <c r="I12359" s="467">
        <v>0</v>
      </c>
    </row>
    <row r="12360" spans="3:9" ht="15" customHeight="1">
      <c r="C12360" s="220" t="s">
        <v>89</v>
      </c>
      <c r="D12360" s="221" t="s">
        <v>90</v>
      </c>
      <c r="E12360" s="682"/>
      <c r="F12360" s="222"/>
      <c r="G12360" s="222"/>
      <c r="H12360" s="776"/>
      <c r="I12360" s="777">
        <f>I12359+I12357+I12351</f>
        <v>420269</v>
      </c>
    </row>
    <row r="12361" spans="3:9" ht="15" customHeight="1">
      <c r="C12361" s="227" t="s">
        <v>91</v>
      </c>
      <c r="D12361" s="228" t="s">
        <v>977</v>
      </c>
      <c r="E12361" s="684"/>
      <c r="F12361" s="229"/>
      <c r="G12361" s="313"/>
      <c r="H12361" s="270">
        <f>$M$3</f>
        <v>0.1</v>
      </c>
      <c r="I12361" s="224">
        <f>I12360*H12361</f>
        <v>42026.9</v>
      </c>
    </row>
    <row r="12362" spans="3:9" ht="15" customHeight="1">
      <c r="C12362" s="316" t="s">
        <v>93</v>
      </c>
      <c r="D12362" s="317" t="s">
        <v>94</v>
      </c>
      <c r="E12362" s="323"/>
      <c r="F12362" s="244"/>
      <c r="G12362" s="244"/>
      <c r="H12362" s="399"/>
      <c r="I12362" s="303">
        <f>SUM(I12360:I12361)</f>
        <v>462295.9</v>
      </c>
    </row>
    <row r="12363" spans="3:9" ht="15" customHeight="1">
      <c r="C12363" s="920"/>
      <c r="D12363" s="461"/>
      <c r="E12363" s="461"/>
      <c r="F12363" s="461"/>
      <c r="G12363" s="461"/>
      <c r="H12363" s="461"/>
      <c r="I12363" s="921"/>
    </row>
    <row r="12364" spans="3:9" ht="15" customHeight="1">
      <c r="C12364" s="574" t="s">
        <v>2785</v>
      </c>
      <c r="D12364" s="1311" t="s">
        <v>2786</v>
      </c>
      <c r="E12364" s="1312"/>
      <c r="F12364" s="1312"/>
      <c r="G12364" s="1312"/>
      <c r="H12364" s="1313"/>
      <c r="I12364" s="1214">
        <f>ROUNDDOWN(I12383,-2)</f>
        <v>413700</v>
      </c>
    </row>
    <row r="12365" spans="3:9" ht="15" customHeight="1">
      <c r="C12365" s="189" t="s">
        <v>65</v>
      </c>
      <c r="D12365" s="190" t="s">
        <v>66</v>
      </c>
      <c r="E12365" s="190"/>
      <c r="F12365" s="190" t="s">
        <v>669</v>
      </c>
      <c r="G12365" s="190" t="s">
        <v>67</v>
      </c>
      <c r="H12365" s="190" t="s">
        <v>670</v>
      </c>
      <c r="I12365" s="482" t="s">
        <v>671</v>
      </c>
    </row>
    <row r="12366" spans="3:9" ht="15" customHeight="1">
      <c r="C12366" s="193" t="s">
        <v>69</v>
      </c>
      <c r="D12366" s="194" t="s">
        <v>672</v>
      </c>
      <c r="E12366" s="194"/>
      <c r="F12366" s="717"/>
      <c r="G12366" s="717"/>
      <c r="H12366" s="717"/>
      <c r="I12366" s="591"/>
    </row>
    <row r="12367" spans="3:9" ht="15" customHeight="1">
      <c r="C12367" s="199">
        <v>1</v>
      </c>
      <c r="D12367" s="195" t="s">
        <v>8</v>
      </c>
      <c r="E12367" s="195"/>
      <c r="F12367" s="200" t="s">
        <v>10</v>
      </c>
      <c r="G12367" s="201">
        <v>0.59519999999999995</v>
      </c>
      <c r="H12367" s="62">
        <v>176000</v>
      </c>
      <c r="I12367" s="203">
        <f>G12367*H12367</f>
        <v>104755.2</v>
      </c>
    </row>
    <row r="12368" spans="3:9" ht="15" customHeight="1">
      <c r="C12368" s="199">
        <v>2</v>
      </c>
      <c r="D12368" s="195" t="s">
        <v>159</v>
      </c>
      <c r="E12368" s="195"/>
      <c r="F12368" s="200" t="s">
        <v>10</v>
      </c>
      <c r="G12368" s="201">
        <v>0.29759999999999998</v>
      </c>
      <c r="H12368" s="62">
        <v>186000</v>
      </c>
      <c r="I12368" s="203">
        <f t="shared" ref="I12368:I12370" si="453">G12368*H12368</f>
        <v>55353.599999999999</v>
      </c>
    </row>
    <row r="12369" spans="3:9" ht="15" customHeight="1">
      <c r="C12369" s="199">
        <v>3</v>
      </c>
      <c r="D12369" s="195" t="s">
        <v>119</v>
      </c>
      <c r="E12369" s="195"/>
      <c r="F12369" s="200" t="s">
        <v>10</v>
      </c>
      <c r="G12369" s="201">
        <v>2.98E-2</v>
      </c>
      <c r="H12369" s="62">
        <v>196000</v>
      </c>
      <c r="I12369" s="203">
        <f t="shared" si="453"/>
        <v>5840.8</v>
      </c>
    </row>
    <row r="12370" spans="3:9" ht="15" customHeight="1">
      <c r="C12370" s="199">
        <v>4</v>
      </c>
      <c r="D12370" s="195" t="s">
        <v>31</v>
      </c>
      <c r="E12370" s="195"/>
      <c r="F12370" s="200" t="s">
        <v>10</v>
      </c>
      <c r="G12370" s="201">
        <v>9.9000000000000008E-3</v>
      </c>
      <c r="H12370" s="62">
        <v>206000</v>
      </c>
      <c r="I12370" s="203">
        <f t="shared" si="453"/>
        <v>2039.4</v>
      </c>
    </row>
    <row r="12371" spans="3:9" ht="15" customHeight="1">
      <c r="C12371" s="204" t="s">
        <v>708</v>
      </c>
      <c r="D12371" s="215"/>
      <c r="E12371" s="215"/>
      <c r="F12371" s="216"/>
      <c r="G12371" s="653"/>
      <c r="H12371" s="654"/>
      <c r="I12371" s="208">
        <f>SUM(I12367:I12370)</f>
        <v>167988.99999999997</v>
      </c>
    </row>
    <row r="12372" spans="3:9" ht="15" customHeight="1">
      <c r="C12372" s="193" t="s">
        <v>72</v>
      </c>
      <c r="D12372" s="194" t="s">
        <v>73</v>
      </c>
      <c r="E12372" s="194"/>
      <c r="F12372" s="196"/>
      <c r="G12372" s="196"/>
      <c r="H12372" s="196"/>
      <c r="I12372" s="464"/>
    </row>
    <row r="12373" spans="3:9" ht="15" customHeight="1">
      <c r="C12373" s="209" t="s">
        <v>674</v>
      </c>
      <c r="D12373" s="195" t="s">
        <v>1912</v>
      </c>
      <c r="E12373" s="195"/>
      <c r="F12373" s="210" t="s">
        <v>131</v>
      </c>
      <c r="G12373" s="212">
        <v>2.5000000000000001E-2</v>
      </c>
      <c r="H12373" s="202">
        <f>BAHAN!G176</f>
        <v>4291200</v>
      </c>
      <c r="I12373" s="203">
        <f t="shared" ref="I12373:I12377" si="454">G12373*H12373</f>
        <v>107280</v>
      </c>
    </row>
    <row r="12374" spans="3:9" ht="15" customHeight="1">
      <c r="C12374" s="209">
        <v>2</v>
      </c>
      <c r="D12374" s="195" t="s">
        <v>1766</v>
      </c>
      <c r="E12374" s="195"/>
      <c r="F12374" s="210" t="s">
        <v>1541</v>
      </c>
      <c r="G12374" s="212">
        <v>0.03</v>
      </c>
      <c r="H12374" s="202">
        <f>BAHAN!G249</f>
        <v>22000</v>
      </c>
      <c r="I12374" s="203">
        <f t="shared" si="454"/>
        <v>660</v>
      </c>
    </row>
    <row r="12375" spans="3:9" ht="15" customHeight="1">
      <c r="C12375" s="209">
        <v>3</v>
      </c>
      <c r="D12375" s="195" t="s">
        <v>2449</v>
      </c>
      <c r="E12375" s="195"/>
      <c r="F12375" s="210" t="s">
        <v>1541</v>
      </c>
      <c r="G12375" s="212">
        <v>0.8</v>
      </c>
      <c r="H12375" s="202">
        <f>BAHAN!G213</f>
        <v>19000</v>
      </c>
      <c r="I12375" s="203">
        <f t="shared" si="454"/>
        <v>15200</v>
      </c>
    </row>
    <row r="12376" spans="3:9" ht="15" customHeight="1">
      <c r="C12376" s="209">
        <v>4</v>
      </c>
      <c r="D12376" s="195" t="s">
        <v>117</v>
      </c>
      <c r="E12376" s="195"/>
      <c r="F12376" s="210" t="s">
        <v>664</v>
      </c>
      <c r="G12376" s="212">
        <v>1</v>
      </c>
      <c r="H12376" s="202">
        <f>BAHAN!$G$412</f>
        <v>85000</v>
      </c>
      <c r="I12376" s="203">
        <f t="shared" si="454"/>
        <v>85000</v>
      </c>
    </row>
    <row r="12377" spans="3:9" ht="15" customHeight="1">
      <c r="C12377" s="209">
        <v>4</v>
      </c>
      <c r="D12377" s="195" t="s">
        <v>354</v>
      </c>
      <c r="E12377" s="195"/>
      <c r="F12377" s="210" t="s">
        <v>664</v>
      </c>
      <c r="G12377" s="212">
        <v>0.5</v>
      </c>
      <c r="H12377" s="202">
        <v>1</v>
      </c>
      <c r="I12377" s="203">
        <f t="shared" si="454"/>
        <v>0.5</v>
      </c>
    </row>
    <row r="12378" spans="3:9" ht="15" customHeight="1">
      <c r="C12378" s="204" t="s">
        <v>85</v>
      </c>
      <c r="D12378" s="215"/>
      <c r="E12378" s="215"/>
      <c r="F12378" s="216"/>
      <c r="G12378" s="216"/>
      <c r="H12378" s="466"/>
      <c r="I12378" s="208">
        <f>SUM(I12373:I12377)</f>
        <v>208140.5</v>
      </c>
    </row>
    <row r="12379" spans="3:9" ht="15" customHeight="1">
      <c r="C12379" s="193" t="s">
        <v>86</v>
      </c>
      <c r="D12379" s="194" t="s">
        <v>87</v>
      </c>
      <c r="E12379" s="194"/>
      <c r="F12379" s="196"/>
      <c r="G12379" s="196"/>
      <c r="H12379" s="196"/>
      <c r="I12379" s="464"/>
    </row>
    <row r="12380" spans="3:9" ht="15" customHeight="1">
      <c r="C12380" s="204" t="s">
        <v>88</v>
      </c>
      <c r="D12380" s="215"/>
      <c r="E12380" s="215"/>
      <c r="F12380" s="216"/>
      <c r="G12380" s="216"/>
      <c r="H12380" s="466"/>
      <c r="I12380" s="467">
        <v>0</v>
      </c>
    </row>
    <row r="12381" spans="3:9" ht="15" customHeight="1">
      <c r="C12381" s="220" t="s">
        <v>89</v>
      </c>
      <c r="D12381" s="221" t="s">
        <v>90</v>
      </c>
      <c r="E12381" s="682"/>
      <c r="F12381" s="222"/>
      <c r="G12381" s="222"/>
      <c r="H12381" s="776"/>
      <c r="I12381" s="777">
        <f>I12380+I12378+I12371</f>
        <v>376129.5</v>
      </c>
    </row>
    <row r="12382" spans="3:9" ht="15" customHeight="1">
      <c r="C12382" s="220" t="s">
        <v>91</v>
      </c>
      <c r="D12382" s="221" t="s">
        <v>977</v>
      </c>
      <c r="E12382" s="682"/>
      <c r="F12382" s="222"/>
      <c r="G12382" s="225"/>
      <c r="H12382" s="226">
        <f>$M$3</f>
        <v>0.1</v>
      </c>
      <c r="I12382" s="224">
        <f>I12381*H12382</f>
        <v>37612.950000000004</v>
      </c>
    </row>
    <row r="12383" spans="3:9" ht="15" customHeight="1" thickBot="1">
      <c r="C12383" s="231" t="s">
        <v>93</v>
      </c>
      <c r="D12383" s="232" t="s">
        <v>94</v>
      </c>
      <c r="E12383" s="741"/>
      <c r="F12383" s="233"/>
      <c r="G12383" s="233"/>
      <c r="H12383" s="458"/>
      <c r="I12383" s="235">
        <f>SUM(I12381:I12382)</f>
        <v>413742.45</v>
      </c>
    </row>
    <row r="12385" spans="3:9" ht="15" customHeight="1" thickBot="1">
      <c r="C12385" s="459" t="s">
        <v>2787</v>
      </c>
      <c r="D12385" s="460" t="s">
        <v>2788</v>
      </c>
      <c r="E12385" s="460"/>
      <c r="F12385" s="461"/>
      <c r="G12385" s="461"/>
      <c r="H12385" s="461"/>
      <c r="I12385" s="461"/>
    </row>
    <row r="12386" spans="3:9" ht="15" customHeight="1">
      <c r="C12386" s="596" t="s">
        <v>2789</v>
      </c>
      <c r="D12386" s="600" t="s">
        <v>2790</v>
      </c>
      <c r="E12386" s="600"/>
      <c r="F12386" s="1211"/>
      <c r="G12386" s="1211"/>
      <c r="H12386" s="1212"/>
      <c r="I12386" s="241">
        <f>ROUNDDOWN(I12402,-2)</f>
        <v>103500</v>
      </c>
    </row>
    <row r="12387" spans="3:9" ht="15" customHeight="1">
      <c r="C12387" s="189" t="s">
        <v>65</v>
      </c>
      <c r="D12387" s="190" t="s">
        <v>66</v>
      </c>
      <c r="E12387" s="190"/>
      <c r="F12387" s="190" t="s">
        <v>669</v>
      </c>
      <c r="G12387" s="190" t="s">
        <v>67</v>
      </c>
      <c r="H12387" s="190" t="s">
        <v>670</v>
      </c>
      <c r="I12387" s="482" t="s">
        <v>671</v>
      </c>
    </row>
    <row r="12388" spans="3:9" ht="15" customHeight="1">
      <c r="C12388" s="193" t="s">
        <v>69</v>
      </c>
      <c r="D12388" s="194" t="s">
        <v>672</v>
      </c>
      <c r="E12388" s="194"/>
      <c r="F12388" s="717"/>
      <c r="G12388" s="717"/>
      <c r="H12388" s="717"/>
      <c r="I12388" s="591"/>
    </row>
    <row r="12389" spans="3:9" ht="15" customHeight="1">
      <c r="C12389" s="199">
        <v>1</v>
      </c>
      <c r="D12389" s="195" t="s">
        <v>8</v>
      </c>
      <c r="E12389" s="195"/>
      <c r="F12389" s="200" t="s">
        <v>10</v>
      </c>
      <c r="G12389" s="201">
        <v>0.33300000000000002</v>
      </c>
      <c r="H12389" s="62">
        <v>176000</v>
      </c>
      <c r="I12389" s="203">
        <f>G12389*H12389</f>
        <v>58608</v>
      </c>
    </row>
    <row r="12390" spans="3:9" ht="15" customHeight="1">
      <c r="C12390" s="199">
        <v>2</v>
      </c>
      <c r="D12390" s="195" t="s">
        <v>159</v>
      </c>
      <c r="E12390" s="195"/>
      <c r="F12390" s="200" t="s">
        <v>10</v>
      </c>
      <c r="G12390" s="201">
        <v>0.16700000000000001</v>
      </c>
      <c r="H12390" s="62">
        <v>186000</v>
      </c>
      <c r="I12390" s="203">
        <f t="shared" ref="I12390:I12392" si="455">G12390*H12390</f>
        <v>31062</v>
      </c>
    </row>
    <row r="12391" spans="3:9" ht="15" customHeight="1">
      <c r="C12391" s="199">
        <v>3</v>
      </c>
      <c r="D12391" s="195" t="s">
        <v>119</v>
      </c>
      <c r="E12391" s="195"/>
      <c r="F12391" s="200" t="s">
        <v>10</v>
      </c>
      <c r="G12391" s="201">
        <v>1.67E-2</v>
      </c>
      <c r="H12391" s="62">
        <v>196000</v>
      </c>
      <c r="I12391" s="203">
        <f t="shared" si="455"/>
        <v>3273.2</v>
      </c>
    </row>
    <row r="12392" spans="3:9" ht="15" customHeight="1">
      <c r="C12392" s="199">
        <v>4</v>
      </c>
      <c r="D12392" s="195" t="s">
        <v>31</v>
      </c>
      <c r="E12392" s="195"/>
      <c r="F12392" s="200" t="s">
        <v>10</v>
      </c>
      <c r="G12392" s="201">
        <v>5.5999999999999999E-3</v>
      </c>
      <c r="H12392" s="62">
        <v>206000</v>
      </c>
      <c r="I12392" s="203">
        <f t="shared" si="455"/>
        <v>1153.5999999999999</v>
      </c>
    </row>
    <row r="12393" spans="3:9" ht="15" customHeight="1">
      <c r="C12393" s="204" t="s">
        <v>708</v>
      </c>
      <c r="D12393" s="215"/>
      <c r="E12393" s="215"/>
      <c r="F12393" s="216"/>
      <c r="G12393" s="653"/>
      <c r="H12393" s="654"/>
      <c r="I12393" s="208">
        <f>SUM(I12389:I12392)</f>
        <v>94096.8</v>
      </c>
    </row>
    <row r="12394" spans="3:9" ht="15" customHeight="1">
      <c r="C12394" s="193" t="s">
        <v>72</v>
      </c>
      <c r="D12394" s="194" t="s">
        <v>73</v>
      </c>
      <c r="E12394" s="194"/>
      <c r="F12394" s="196"/>
      <c r="G12394" s="196"/>
      <c r="H12394" s="196"/>
      <c r="I12394" s="464"/>
    </row>
    <row r="12395" spans="3:9" ht="15" customHeight="1">
      <c r="C12395" s="209" t="s">
        <v>674</v>
      </c>
      <c r="D12395" s="195" t="s">
        <v>2791</v>
      </c>
      <c r="E12395" s="195"/>
      <c r="F12395" s="210" t="s">
        <v>79</v>
      </c>
      <c r="G12395" s="212">
        <v>1</v>
      </c>
      <c r="H12395" s="202">
        <v>1</v>
      </c>
      <c r="I12395" s="203">
        <f t="shared" ref="I12395:I12396" si="456">G12395*H12395</f>
        <v>1</v>
      </c>
    </row>
    <row r="12396" spans="3:9" ht="15" customHeight="1">
      <c r="C12396" s="209">
        <v>2</v>
      </c>
      <c r="D12396" s="195" t="s">
        <v>2792</v>
      </c>
      <c r="E12396" s="195"/>
      <c r="F12396" s="210" t="s">
        <v>193</v>
      </c>
      <c r="G12396" s="212">
        <v>8</v>
      </c>
      <c r="H12396" s="202">
        <v>1</v>
      </c>
      <c r="I12396" s="203">
        <f t="shared" si="456"/>
        <v>8</v>
      </c>
    </row>
    <row r="12397" spans="3:9" ht="15" customHeight="1">
      <c r="C12397" s="204" t="s">
        <v>85</v>
      </c>
      <c r="D12397" s="215"/>
      <c r="E12397" s="215"/>
      <c r="F12397" s="216"/>
      <c r="G12397" s="216"/>
      <c r="H12397" s="466"/>
      <c r="I12397" s="208">
        <f>SUM(I12395:I12396)</f>
        <v>9</v>
      </c>
    </row>
    <row r="12398" spans="3:9" ht="15" customHeight="1">
      <c r="C12398" s="193" t="s">
        <v>86</v>
      </c>
      <c r="D12398" s="194" t="s">
        <v>87</v>
      </c>
      <c r="E12398" s="194"/>
      <c r="F12398" s="196"/>
      <c r="G12398" s="196"/>
      <c r="H12398" s="196"/>
      <c r="I12398" s="464"/>
    </row>
    <row r="12399" spans="3:9" ht="15" customHeight="1">
      <c r="C12399" s="204" t="s">
        <v>88</v>
      </c>
      <c r="D12399" s="215"/>
      <c r="E12399" s="215"/>
      <c r="F12399" s="216"/>
      <c r="G12399" s="216"/>
      <c r="H12399" s="466"/>
      <c r="I12399" s="467">
        <v>0</v>
      </c>
    </row>
    <row r="12400" spans="3:9" ht="15" customHeight="1">
      <c r="C12400" s="220" t="s">
        <v>89</v>
      </c>
      <c r="D12400" s="221" t="s">
        <v>90</v>
      </c>
      <c r="E12400" s="682"/>
      <c r="F12400" s="222"/>
      <c r="G12400" s="222"/>
      <c r="H12400" s="776"/>
      <c r="I12400" s="777">
        <f>I12399+I12397+I12393</f>
        <v>94105.8</v>
      </c>
    </row>
    <row r="12401" spans="3:9" ht="15" customHeight="1">
      <c r="C12401" s="220" t="s">
        <v>91</v>
      </c>
      <c r="D12401" s="221" t="s">
        <v>977</v>
      </c>
      <c r="E12401" s="682"/>
      <c r="F12401" s="222"/>
      <c r="G12401" s="225"/>
      <c r="H12401" s="226">
        <f>$M$3</f>
        <v>0.1</v>
      </c>
      <c r="I12401" s="224">
        <f>I12400*H12401</f>
        <v>9410.58</v>
      </c>
    </row>
    <row r="12402" spans="3:9" ht="15" customHeight="1" thickBot="1">
      <c r="C12402" s="231" t="s">
        <v>93</v>
      </c>
      <c r="D12402" s="232" t="s">
        <v>94</v>
      </c>
      <c r="E12402" s="741"/>
      <c r="F12402" s="233"/>
      <c r="G12402" s="233"/>
      <c r="H12402" s="458"/>
      <c r="I12402" s="235">
        <f>SUM(I12400:I12401)</f>
        <v>103516.38</v>
      </c>
    </row>
    <row r="12404" spans="3:9" ht="15" customHeight="1">
      <c r="C12404" s="605" t="s">
        <v>2793</v>
      </c>
      <c r="D12404" s="606" t="s">
        <v>2794</v>
      </c>
      <c r="E12404" s="606"/>
      <c r="F12404" s="460"/>
      <c r="G12404" s="460"/>
      <c r="H12404" s="460"/>
      <c r="I12404" s="460"/>
    </row>
    <row r="12405" spans="3:9" ht="15" customHeight="1" thickBot="1">
      <c r="C12405" s="605" t="s">
        <v>2795</v>
      </c>
      <c r="D12405" s="606" t="s">
        <v>2796</v>
      </c>
      <c r="E12405" s="606"/>
      <c r="F12405" s="460"/>
      <c r="G12405" s="460"/>
      <c r="H12405" s="460"/>
      <c r="I12405" s="460"/>
    </row>
    <row r="12406" spans="3:9" ht="15" customHeight="1">
      <c r="C12406" s="596" t="s">
        <v>2797</v>
      </c>
      <c r="D12406" s="1314" t="s">
        <v>2798</v>
      </c>
      <c r="E12406" s="1315"/>
      <c r="F12406" s="1315"/>
      <c r="G12406" s="1315"/>
      <c r="H12406" s="1316"/>
      <c r="I12406" s="241">
        <f>ROUNDDOWN(I12423,-2)</f>
        <v>620800</v>
      </c>
    </row>
    <row r="12407" spans="3:9" ht="15" customHeight="1">
      <c r="C12407" s="189" t="s">
        <v>65</v>
      </c>
      <c r="D12407" s="190" t="s">
        <v>66</v>
      </c>
      <c r="E12407" s="190"/>
      <c r="F12407" s="190" t="s">
        <v>669</v>
      </c>
      <c r="G12407" s="190" t="s">
        <v>67</v>
      </c>
      <c r="H12407" s="190" t="s">
        <v>670</v>
      </c>
      <c r="I12407" s="482" t="s">
        <v>671</v>
      </c>
    </row>
    <row r="12408" spans="3:9" ht="15" customHeight="1">
      <c r="C12408" s="193" t="s">
        <v>69</v>
      </c>
      <c r="D12408" s="194" t="s">
        <v>672</v>
      </c>
      <c r="E12408" s="194"/>
      <c r="F12408" s="717"/>
      <c r="G12408" s="717"/>
      <c r="H12408" s="717"/>
      <c r="I12408" s="591"/>
    </row>
    <row r="12409" spans="3:9" ht="15" customHeight="1">
      <c r="C12409" s="700" t="s">
        <v>674</v>
      </c>
      <c r="D12409" s="195" t="s">
        <v>8</v>
      </c>
      <c r="E12409" s="195"/>
      <c r="F12409" s="200" t="s">
        <v>10</v>
      </c>
      <c r="G12409" s="326">
        <v>2</v>
      </c>
      <c r="H12409" s="62">
        <v>176000</v>
      </c>
      <c r="I12409" s="203">
        <f>G12409*H12409</f>
        <v>352000</v>
      </c>
    </row>
    <row r="12410" spans="3:9" ht="15" customHeight="1">
      <c r="C12410" s="700" t="s">
        <v>676</v>
      </c>
      <c r="D12410" s="195" t="s">
        <v>160</v>
      </c>
      <c r="E12410" s="195"/>
      <c r="F12410" s="200" t="s">
        <v>10</v>
      </c>
      <c r="G12410" s="326">
        <v>1</v>
      </c>
      <c r="H12410" s="62">
        <v>186000</v>
      </c>
      <c r="I12410" s="203">
        <f t="shared" ref="I12410:I12412" si="457">G12410*H12410</f>
        <v>186000</v>
      </c>
    </row>
    <row r="12411" spans="3:9" ht="15" customHeight="1">
      <c r="C12411" s="700" t="s">
        <v>680</v>
      </c>
      <c r="D12411" s="195" t="s">
        <v>119</v>
      </c>
      <c r="E12411" s="195"/>
      <c r="F12411" s="200" t="s">
        <v>10</v>
      </c>
      <c r="G12411" s="326">
        <v>0.1</v>
      </c>
      <c r="H12411" s="62">
        <v>196000</v>
      </c>
      <c r="I12411" s="203">
        <f t="shared" si="457"/>
        <v>19600</v>
      </c>
    </row>
    <row r="12412" spans="3:9" ht="15" customHeight="1">
      <c r="C12412" s="700" t="s">
        <v>681</v>
      </c>
      <c r="D12412" s="195" t="s">
        <v>31</v>
      </c>
      <c r="E12412" s="195"/>
      <c r="F12412" s="200" t="s">
        <v>10</v>
      </c>
      <c r="G12412" s="326">
        <v>3.3000000000000002E-2</v>
      </c>
      <c r="H12412" s="62">
        <v>206000</v>
      </c>
      <c r="I12412" s="203">
        <f t="shared" si="457"/>
        <v>6798</v>
      </c>
    </row>
    <row r="12413" spans="3:9" ht="15" customHeight="1">
      <c r="C12413" s="204" t="s">
        <v>708</v>
      </c>
      <c r="D12413" s="215"/>
      <c r="E12413" s="215"/>
      <c r="F12413" s="216"/>
      <c r="G12413" s="653"/>
      <c r="H12413" s="62"/>
      <c r="I12413" s="208">
        <f>SUM(I12409:I12412)</f>
        <v>564398</v>
      </c>
    </row>
    <row r="12414" spans="3:9" ht="15" customHeight="1">
      <c r="C12414" s="1195" t="s">
        <v>72</v>
      </c>
      <c r="D12414" s="1196" t="s">
        <v>73</v>
      </c>
      <c r="E12414" s="1196"/>
      <c r="F12414" s="196"/>
      <c r="G12414" s="555"/>
      <c r="H12414" s="196"/>
      <c r="I12414" s="1197"/>
    </row>
    <row r="12415" spans="3:9" ht="15" customHeight="1">
      <c r="C12415" s="1215" t="s">
        <v>674</v>
      </c>
      <c r="D12415" s="655" t="s">
        <v>2799</v>
      </c>
      <c r="E12415" s="655"/>
      <c r="F12415" s="210" t="s">
        <v>157</v>
      </c>
      <c r="G12415" s="417">
        <v>1</v>
      </c>
      <c r="H12415" s="202">
        <v>1</v>
      </c>
      <c r="I12415" s="203">
        <f t="shared" ref="I12415:I12416" si="458">G12415*H12415</f>
        <v>1</v>
      </c>
    </row>
    <row r="12416" spans="3:9" ht="15" customHeight="1">
      <c r="C12416" s="1215">
        <v>2</v>
      </c>
      <c r="D12416" s="655" t="s">
        <v>1605</v>
      </c>
      <c r="E12416" s="655"/>
      <c r="F12416" s="210" t="s">
        <v>193</v>
      </c>
      <c r="G12416" s="1216">
        <v>6</v>
      </c>
      <c r="H12416" s="202">
        <v>1</v>
      </c>
      <c r="I12416" s="203">
        <f t="shared" si="458"/>
        <v>6</v>
      </c>
    </row>
    <row r="12417" spans="3:9" ht="15" customHeight="1">
      <c r="C12417" s="204" t="s">
        <v>85</v>
      </c>
      <c r="D12417" s="215"/>
      <c r="E12417" s="215"/>
      <c r="F12417" s="216"/>
      <c r="G12417" s="216"/>
      <c r="H12417" s="466"/>
      <c r="I12417" s="208">
        <f>SUM(I12415:I12416)</f>
        <v>7</v>
      </c>
    </row>
    <row r="12418" spans="3:9" ht="15" customHeight="1">
      <c r="C12418" s="193" t="s">
        <v>86</v>
      </c>
      <c r="D12418" s="194" t="s">
        <v>87</v>
      </c>
      <c r="E12418" s="194"/>
      <c r="F12418" s="196"/>
      <c r="G12418" s="196"/>
      <c r="H12418" s="196"/>
      <c r="I12418" s="464"/>
    </row>
    <row r="12419" spans="3:9" ht="15" customHeight="1">
      <c r="C12419" s="250">
        <v>1</v>
      </c>
      <c r="D12419" s="195" t="s">
        <v>2800</v>
      </c>
      <c r="E12419" s="195"/>
      <c r="F12419" s="200" t="s">
        <v>778</v>
      </c>
      <c r="G12419" s="259">
        <v>1</v>
      </c>
      <c r="H12419" s="202">
        <v>1</v>
      </c>
      <c r="I12419" s="203">
        <f t="shared" ref="I12419" si="459">G12419*H12419</f>
        <v>1</v>
      </c>
    </row>
    <row r="12420" spans="3:9" ht="15" customHeight="1">
      <c r="C12420" s="204" t="s">
        <v>88</v>
      </c>
      <c r="D12420" s="215"/>
      <c r="E12420" s="215"/>
      <c r="F12420" s="216"/>
      <c r="G12420" s="216"/>
      <c r="H12420" s="466"/>
      <c r="I12420" s="208">
        <f>SUM(I12419)</f>
        <v>1</v>
      </c>
    </row>
    <row r="12421" spans="3:9" ht="15" customHeight="1">
      <c r="C12421" s="220" t="s">
        <v>89</v>
      </c>
      <c r="D12421" s="221" t="s">
        <v>90</v>
      </c>
      <c r="E12421" s="682"/>
      <c r="F12421" s="222"/>
      <c r="G12421" s="222"/>
      <c r="H12421" s="776"/>
      <c r="I12421" s="777">
        <f>I12420+I12417+I12413</f>
        <v>564406</v>
      </c>
    </row>
    <row r="12422" spans="3:9" ht="15" customHeight="1">
      <c r="C12422" s="227" t="s">
        <v>91</v>
      </c>
      <c r="D12422" s="228" t="s">
        <v>977</v>
      </c>
      <c r="E12422" s="684"/>
      <c r="F12422" s="229"/>
      <c r="G12422" s="313"/>
      <c r="H12422" s="226">
        <f>$M$3</f>
        <v>0.1</v>
      </c>
      <c r="I12422" s="224">
        <f>I12421*H12422</f>
        <v>56440.600000000006</v>
      </c>
    </row>
    <row r="12423" spans="3:9" ht="15" customHeight="1">
      <c r="C12423" s="316" t="s">
        <v>93</v>
      </c>
      <c r="D12423" s="317" t="s">
        <v>94</v>
      </c>
      <c r="E12423" s="323"/>
      <c r="F12423" s="244"/>
      <c r="G12423" s="244"/>
      <c r="H12423" s="399"/>
      <c r="I12423" s="303">
        <f>SUM(I12421:I12422)</f>
        <v>620846.6</v>
      </c>
    </row>
    <row r="12424" spans="3:9" ht="15" customHeight="1">
      <c r="C12424" s="1203"/>
      <c r="D12424" s="493"/>
      <c r="E12424" s="493"/>
      <c r="F12424" s="493"/>
      <c r="G12424" s="493"/>
      <c r="H12424" s="493"/>
      <c r="I12424" s="517"/>
    </row>
    <row r="12425" spans="3:9" ht="15" customHeight="1">
      <c r="C12425" s="574" t="s">
        <v>2801</v>
      </c>
      <c r="D12425" s="1317" t="s">
        <v>2802</v>
      </c>
      <c r="E12425" s="1318"/>
      <c r="F12425" s="1318"/>
      <c r="G12425" s="1318"/>
      <c r="H12425" s="1319"/>
      <c r="I12425" s="188">
        <f>ROUNDDOWN(I12442,-2)</f>
        <v>620800</v>
      </c>
    </row>
    <row r="12426" spans="3:9" ht="15" customHeight="1">
      <c r="C12426" s="189" t="s">
        <v>65</v>
      </c>
      <c r="D12426" s="190" t="s">
        <v>66</v>
      </c>
      <c r="E12426" s="190"/>
      <c r="F12426" s="190" t="s">
        <v>669</v>
      </c>
      <c r="G12426" s="190" t="s">
        <v>67</v>
      </c>
      <c r="H12426" s="257" t="s">
        <v>670</v>
      </c>
      <c r="I12426" s="1134" t="s">
        <v>671</v>
      </c>
    </row>
    <row r="12427" spans="3:9" ht="15" customHeight="1">
      <c r="C12427" s="193" t="s">
        <v>69</v>
      </c>
      <c r="D12427" s="194" t="s">
        <v>672</v>
      </c>
      <c r="E12427" s="194"/>
      <c r="F12427" s="717"/>
      <c r="G12427" s="717"/>
      <c r="H12427" s="717"/>
      <c r="I12427" s="941"/>
    </row>
    <row r="12428" spans="3:9" ht="15" customHeight="1">
      <c r="C12428" s="700" t="s">
        <v>674</v>
      </c>
      <c r="D12428" s="195" t="s">
        <v>8</v>
      </c>
      <c r="E12428" s="195"/>
      <c r="F12428" s="200" t="s">
        <v>10</v>
      </c>
      <c r="G12428" s="326">
        <v>2</v>
      </c>
      <c r="H12428" s="62">
        <v>176000</v>
      </c>
      <c r="I12428" s="203">
        <f>G12428*H12428</f>
        <v>352000</v>
      </c>
    </row>
    <row r="12429" spans="3:9" ht="15" customHeight="1">
      <c r="C12429" s="700" t="s">
        <v>676</v>
      </c>
      <c r="D12429" s="195" t="s">
        <v>160</v>
      </c>
      <c r="E12429" s="195"/>
      <c r="F12429" s="200" t="s">
        <v>10</v>
      </c>
      <c r="G12429" s="326">
        <v>1</v>
      </c>
      <c r="H12429" s="62">
        <v>186000</v>
      </c>
      <c r="I12429" s="203">
        <f t="shared" ref="I12429:I12431" si="460">G12429*H12429</f>
        <v>186000</v>
      </c>
    </row>
    <row r="12430" spans="3:9" ht="15" customHeight="1">
      <c r="C12430" s="700" t="s">
        <v>680</v>
      </c>
      <c r="D12430" s="195" t="s">
        <v>119</v>
      </c>
      <c r="E12430" s="195"/>
      <c r="F12430" s="200" t="s">
        <v>10</v>
      </c>
      <c r="G12430" s="326">
        <v>0.1</v>
      </c>
      <c r="H12430" s="62">
        <v>196000</v>
      </c>
      <c r="I12430" s="203">
        <f t="shared" si="460"/>
        <v>19600</v>
      </c>
    </row>
    <row r="12431" spans="3:9" ht="15" customHeight="1">
      <c r="C12431" s="700" t="s">
        <v>681</v>
      </c>
      <c r="D12431" s="195" t="s">
        <v>31</v>
      </c>
      <c r="E12431" s="195"/>
      <c r="F12431" s="200" t="s">
        <v>10</v>
      </c>
      <c r="G12431" s="326">
        <v>3.3000000000000002E-2</v>
      </c>
      <c r="H12431" s="62">
        <v>206000</v>
      </c>
      <c r="I12431" s="203">
        <f t="shared" si="460"/>
        <v>6798</v>
      </c>
    </row>
    <row r="12432" spans="3:9" ht="15" customHeight="1">
      <c r="C12432" s="204" t="s">
        <v>708</v>
      </c>
      <c r="D12432" s="215"/>
      <c r="E12432" s="215"/>
      <c r="F12432" s="216"/>
      <c r="G12432" s="653"/>
      <c r="H12432" s="654"/>
      <c r="I12432" s="208">
        <f>SUM(I12428:I12431)</f>
        <v>564398</v>
      </c>
    </row>
    <row r="12433" spans="3:9" ht="15" customHeight="1">
      <c r="C12433" s="1195" t="s">
        <v>72</v>
      </c>
      <c r="D12433" s="1196" t="s">
        <v>73</v>
      </c>
      <c r="E12433" s="1196"/>
      <c r="F12433" s="196"/>
      <c r="G12433" s="555"/>
      <c r="H12433" s="196"/>
      <c r="I12433" s="1197"/>
    </row>
    <row r="12434" spans="3:9" ht="15" customHeight="1">
      <c r="C12434" s="1215" t="s">
        <v>674</v>
      </c>
      <c r="D12434" s="655" t="s">
        <v>2799</v>
      </c>
      <c r="E12434" s="655"/>
      <c r="F12434" s="210" t="s">
        <v>193</v>
      </c>
      <c r="G12434" s="417">
        <v>1</v>
      </c>
      <c r="H12434" s="202">
        <v>1</v>
      </c>
      <c r="I12434" s="203">
        <f t="shared" ref="I12434:I12435" si="461">G12434*H12434</f>
        <v>1</v>
      </c>
    </row>
    <row r="12435" spans="3:9" ht="15" customHeight="1">
      <c r="C12435" s="1215">
        <v>2</v>
      </c>
      <c r="D12435" s="655" t="s">
        <v>1605</v>
      </c>
      <c r="E12435" s="655"/>
      <c r="F12435" s="210" t="s">
        <v>193</v>
      </c>
      <c r="G12435" s="1216">
        <v>6</v>
      </c>
      <c r="H12435" s="202">
        <v>1</v>
      </c>
      <c r="I12435" s="203">
        <f t="shared" si="461"/>
        <v>6</v>
      </c>
    </row>
    <row r="12436" spans="3:9" ht="15" customHeight="1">
      <c r="C12436" s="204" t="s">
        <v>85</v>
      </c>
      <c r="D12436" s="215"/>
      <c r="E12436" s="215"/>
      <c r="F12436" s="216"/>
      <c r="G12436" s="216"/>
      <c r="H12436" s="466"/>
      <c r="I12436" s="208">
        <f>SUM(I12434:I12435)</f>
        <v>7</v>
      </c>
    </row>
    <row r="12437" spans="3:9" ht="15" customHeight="1">
      <c r="C12437" s="193" t="s">
        <v>86</v>
      </c>
      <c r="D12437" s="194" t="s">
        <v>87</v>
      </c>
      <c r="E12437" s="194"/>
      <c r="F12437" s="196"/>
      <c r="G12437" s="196"/>
      <c r="H12437" s="196"/>
      <c r="I12437" s="464"/>
    </row>
    <row r="12438" spans="3:9" ht="15" customHeight="1">
      <c r="C12438" s="250">
        <v>1</v>
      </c>
      <c r="D12438" s="195" t="s">
        <v>2803</v>
      </c>
      <c r="E12438" s="195"/>
      <c r="F12438" s="200" t="s">
        <v>778</v>
      </c>
      <c r="G12438" s="259">
        <v>1</v>
      </c>
      <c r="H12438" s="202">
        <v>1</v>
      </c>
      <c r="I12438" s="203">
        <f t="shared" ref="I12438" si="462">G12438*H12438</f>
        <v>1</v>
      </c>
    </row>
    <row r="12439" spans="3:9" ht="15" customHeight="1">
      <c r="C12439" s="204" t="s">
        <v>88</v>
      </c>
      <c r="D12439" s="215"/>
      <c r="E12439" s="215"/>
      <c r="F12439" s="216"/>
      <c r="G12439" s="216"/>
      <c r="H12439" s="466"/>
      <c r="I12439" s="208">
        <f>SUM(I12438)</f>
        <v>1</v>
      </c>
    </row>
    <row r="12440" spans="3:9" ht="15" customHeight="1">
      <c r="C12440" s="220" t="s">
        <v>89</v>
      </c>
      <c r="D12440" s="221" t="s">
        <v>90</v>
      </c>
      <c r="E12440" s="682"/>
      <c r="F12440" s="222"/>
      <c r="G12440" s="222"/>
      <c r="H12440" s="776"/>
      <c r="I12440" s="777">
        <f>I12439+I12436+I12432</f>
        <v>564406</v>
      </c>
    </row>
    <row r="12441" spans="3:9" ht="15" customHeight="1">
      <c r="C12441" s="227" t="s">
        <v>91</v>
      </c>
      <c r="D12441" s="228" t="s">
        <v>977</v>
      </c>
      <c r="E12441" s="684"/>
      <c r="F12441" s="229"/>
      <c r="G12441" s="313"/>
      <c r="H12441" s="226">
        <f>$M$3</f>
        <v>0.1</v>
      </c>
      <c r="I12441" s="224">
        <f>I12440*H12441</f>
        <v>56440.600000000006</v>
      </c>
    </row>
    <row r="12442" spans="3:9" ht="15" customHeight="1">
      <c r="C12442" s="316" t="s">
        <v>93</v>
      </c>
      <c r="D12442" s="317" t="s">
        <v>94</v>
      </c>
      <c r="E12442" s="323"/>
      <c r="F12442" s="244"/>
      <c r="G12442" s="244"/>
      <c r="H12442" s="399"/>
      <c r="I12442" s="303">
        <f>SUM(I12440:I12441)</f>
        <v>620846.6</v>
      </c>
    </row>
    <row r="12443" spans="3:9" ht="15" customHeight="1">
      <c r="C12443" s="1203"/>
      <c r="D12443" s="493"/>
      <c r="E12443" s="493"/>
      <c r="F12443" s="493"/>
      <c r="G12443" s="493"/>
      <c r="H12443" s="493"/>
      <c r="I12443" s="517"/>
    </row>
    <row r="12444" spans="3:9" ht="15" customHeight="1">
      <c r="C12444" s="1089" t="s">
        <v>2804</v>
      </c>
      <c r="D12444" s="675" t="s">
        <v>2805</v>
      </c>
      <c r="E12444" s="675"/>
      <c r="F12444" s="1201"/>
      <c r="G12444" s="1201"/>
      <c r="H12444" s="1201"/>
      <c r="I12444" s="188">
        <f>ROUNDDOWN(I12459,-2)</f>
        <v>124100</v>
      </c>
    </row>
    <row r="12445" spans="3:9" ht="15" customHeight="1">
      <c r="C12445" s="189" t="s">
        <v>65</v>
      </c>
      <c r="D12445" s="190" t="s">
        <v>66</v>
      </c>
      <c r="E12445" s="190"/>
      <c r="F12445" s="190" t="s">
        <v>669</v>
      </c>
      <c r="G12445" s="190" t="s">
        <v>67</v>
      </c>
      <c r="H12445" s="190" t="s">
        <v>670</v>
      </c>
      <c r="I12445" s="482" t="s">
        <v>671</v>
      </c>
    </row>
    <row r="12446" spans="3:9" ht="15" customHeight="1">
      <c r="C12446" s="193" t="s">
        <v>69</v>
      </c>
      <c r="D12446" s="194" t="s">
        <v>672</v>
      </c>
      <c r="E12446" s="194"/>
      <c r="F12446" s="717"/>
      <c r="G12446" s="717"/>
      <c r="H12446" s="717"/>
      <c r="I12446" s="591"/>
    </row>
    <row r="12447" spans="3:9" ht="15" customHeight="1">
      <c r="C12447" s="700" t="s">
        <v>674</v>
      </c>
      <c r="D12447" s="195" t="s">
        <v>8</v>
      </c>
      <c r="E12447" s="195"/>
      <c r="F12447" s="200" t="s">
        <v>10</v>
      </c>
      <c r="G12447" s="201">
        <v>0.4</v>
      </c>
      <c r="H12447" s="62">
        <v>176000</v>
      </c>
      <c r="I12447" s="203">
        <f t="shared" ref="I12447:I12450" si="463">G12447*H12447</f>
        <v>70400</v>
      </c>
    </row>
    <row r="12448" spans="3:9" ht="15" customHeight="1">
      <c r="C12448" s="700" t="s">
        <v>676</v>
      </c>
      <c r="D12448" s="195" t="s">
        <v>1576</v>
      </c>
      <c r="E12448" s="195"/>
      <c r="F12448" s="200" t="s">
        <v>10</v>
      </c>
      <c r="G12448" s="201">
        <v>0.2</v>
      </c>
      <c r="H12448" s="62">
        <v>186000</v>
      </c>
      <c r="I12448" s="203">
        <f t="shared" si="463"/>
        <v>37200</v>
      </c>
    </row>
    <row r="12449" spans="3:9" ht="15" customHeight="1">
      <c r="C12449" s="700" t="s">
        <v>679</v>
      </c>
      <c r="D12449" s="195" t="s">
        <v>119</v>
      </c>
      <c r="E12449" s="195"/>
      <c r="F12449" s="200" t="s">
        <v>10</v>
      </c>
      <c r="G12449" s="201">
        <v>0.02</v>
      </c>
      <c r="H12449" s="62">
        <v>196000</v>
      </c>
      <c r="I12449" s="203">
        <f t="shared" si="463"/>
        <v>3920</v>
      </c>
    </row>
    <row r="12450" spans="3:9" ht="15" customHeight="1">
      <c r="C12450" s="700" t="s">
        <v>680</v>
      </c>
      <c r="D12450" s="195" t="s">
        <v>31</v>
      </c>
      <c r="E12450" s="195"/>
      <c r="F12450" s="200" t="s">
        <v>10</v>
      </c>
      <c r="G12450" s="201">
        <v>6.7000000000000002E-3</v>
      </c>
      <c r="H12450" s="62">
        <v>206000</v>
      </c>
      <c r="I12450" s="203">
        <f t="shared" si="463"/>
        <v>1380.2</v>
      </c>
    </row>
    <row r="12451" spans="3:9" ht="15" customHeight="1">
      <c r="C12451" s="204" t="s">
        <v>708</v>
      </c>
      <c r="D12451" s="215"/>
      <c r="E12451" s="215"/>
      <c r="F12451" s="216"/>
      <c r="G12451" s="653"/>
      <c r="H12451" s="654"/>
      <c r="I12451" s="208">
        <f>SUM(I12447:I12450)</f>
        <v>112900.2</v>
      </c>
    </row>
    <row r="12452" spans="3:9" ht="15" customHeight="1">
      <c r="C12452" s="1195" t="s">
        <v>72</v>
      </c>
      <c r="D12452" s="1196" t="s">
        <v>73</v>
      </c>
      <c r="E12452" s="1196"/>
      <c r="F12452" s="196"/>
      <c r="G12452" s="555"/>
      <c r="H12452" s="196"/>
      <c r="I12452" s="1197"/>
    </row>
    <row r="12453" spans="3:9" ht="15" customHeight="1">
      <c r="C12453" s="700">
        <v>1</v>
      </c>
      <c r="D12453" s="195" t="s">
        <v>2806</v>
      </c>
      <c r="E12453" s="195"/>
      <c r="F12453" s="200" t="s">
        <v>1497</v>
      </c>
      <c r="G12453" s="201">
        <v>1</v>
      </c>
      <c r="H12453" s="202">
        <v>1</v>
      </c>
      <c r="I12453" s="203">
        <f t="shared" ref="I12453" si="464">G12453*H12453</f>
        <v>1</v>
      </c>
    </row>
    <row r="12454" spans="3:9" ht="15" customHeight="1">
      <c r="C12454" s="204" t="s">
        <v>85</v>
      </c>
      <c r="D12454" s="215"/>
      <c r="E12454" s="215"/>
      <c r="F12454" s="216"/>
      <c r="G12454" s="216"/>
      <c r="H12454" s="466"/>
      <c r="I12454" s="208">
        <f>SUM(I12453)</f>
        <v>1</v>
      </c>
    </row>
    <row r="12455" spans="3:9" ht="15" customHeight="1">
      <c r="C12455" s="193" t="s">
        <v>86</v>
      </c>
      <c r="D12455" s="194" t="s">
        <v>87</v>
      </c>
      <c r="E12455" s="194"/>
      <c r="F12455" s="196"/>
      <c r="G12455" s="196"/>
      <c r="H12455" s="196"/>
      <c r="I12455" s="464"/>
    </row>
    <row r="12456" spans="3:9" ht="15" customHeight="1">
      <c r="C12456" s="204" t="s">
        <v>88</v>
      </c>
      <c r="D12456" s="215"/>
      <c r="E12456" s="215"/>
      <c r="F12456" s="216"/>
      <c r="G12456" s="216"/>
      <c r="H12456" s="466"/>
      <c r="I12456" s="467">
        <v>0</v>
      </c>
    </row>
    <row r="12457" spans="3:9" ht="15" customHeight="1">
      <c r="C12457" s="227" t="s">
        <v>89</v>
      </c>
      <c r="D12457" s="228" t="s">
        <v>90</v>
      </c>
      <c r="E12457" s="684"/>
      <c r="F12457" s="229"/>
      <c r="G12457" s="229"/>
      <c r="H12457" s="776"/>
      <c r="I12457" s="777">
        <f>I12456+I12454+I12451</f>
        <v>112901.2</v>
      </c>
    </row>
    <row r="12458" spans="3:9" ht="15" customHeight="1">
      <c r="C12458" s="690" t="s">
        <v>91</v>
      </c>
      <c r="D12458" s="691" t="s">
        <v>977</v>
      </c>
      <c r="E12458" s="692"/>
      <c r="F12458" s="693"/>
      <c r="G12458" s="694"/>
      <c r="H12458" s="226">
        <f>$M$3</f>
        <v>0.1</v>
      </c>
      <c r="I12458" s="224">
        <f>I12457*H12458</f>
        <v>11290.12</v>
      </c>
    </row>
    <row r="12459" spans="3:9" ht="15" customHeight="1">
      <c r="C12459" s="329" t="s">
        <v>93</v>
      </c>
      <c r="D12459" s="330" t="s">
        <v>94</v>
      </c>
      <c r="E12459" s="688"/>
      <c r="F12459" s="247"/>
      <c r="G12459" s="247"/>
      <c r="H12459" s="399"/>
      <c r="I12459" s="303">
        <f>SUM(I12457:I12458)</f>
        <v>124191.31999999999</v>
      </c>
    </row>
    <row r="12460" spans="3:9" ht="15" customHeight="1">
      <c r="C12460" s="1203"/>
      <c r="D12460" s="493"/>
      <c r="E12460" s="493"/>
      <c r="F12460" s="493"/>
      <c r="G12460" s="493"/>
      <c r="H12460" s="493"/>
      <c r="I12460" s="517"/>
    </row>
    <row r="12461" spans="3:9" ht="15" customHeight="1">
      <c r="C12461" s="1089" t="s">
        <v>2807</v>
      </c>
      <c r="D12461" s="1320" t="s">
        <v>2808</v>
      </c>
      <c r="E12461" s="1321"/>
      <c r="F12461" s="1321"/>
      <c r="G12461" s="1321"/>
      <c r="H12461" s="1322"/>
      <c r="I12461" s="714">
        <f>ROUNDDOWN(I12476,-2)</f>
        <v>42700</v>
      </c>
    </row>
    <row r="12462" spans="3:9" ht="15" customHeight="1">
      <c r="C12462" s="189" t="s">
        <v>65</v>
      </c>
      <c r="D12462" s="190" t="s">
        <v>66</v>
      </c>
      <c r="E12462" s="190"/>
      <c r="F12462" s="190" t="s">
        <v>669</v>
      </c>
      <c r="G12462" s="190" t="s">
        <v>67</v>
      </c>
      <c r="H12462" s="190" t="s">
        <v>670</v>
      </c>
      <c r="I12462" s="482" t="s">
        <v>671</v>
      </c>
    </row>
    <row r="12463" spans="3:9" ht="15" customHeight="1">
      <c r="C12463" s="193" t="s">
        <v>69</v>
      </c>
      <c r="D12463" s="194" t="s">
        <v>672</v>
      </c>
      <c r="E12463" s="194"/>
      <c r="F12463" s="717"/>
      <c r="G12463" s="717"/>
      <c r="H12463" s="717"/>
      <c r="I12463" s="591"/>
    </row>
    <row r="12464" spans="3:9" ht="15" customHeight="1">
      <c r="C12464" s="700" t="s">
        <v>674</v>
      </c>
      <c r="D12464" s="195" t="s">
        <v>8</v>
      </c>
      <c r="E12464" s="195"/>
      <c r="F12464" s="200" t="s">
        <v>10</v>
      </c>
      <c r="G12464" s="201">
        <v>0.1</v>
      </c>
      <c r="H12464" s="62">
        <v>176000</v>
      </c>
      <c r="I12464" s="203">
        <f t="shared" ref="I12464:I12467" si="465">G12464*H12464</f>
        <v>17600</v>
      </c>
    </row>
    <row r="12465" spans="3:9" ht="15" customHeight="1">
      <c r="C12465" s="700" t="s">
        <v>676</v>
      </c>
      <c r="D12465" s="195" t="s">
        <v>1576</v>
      </c>
      <c r="E12465" s="195"/>
      <c r="F12465" s="200" t="s">
        <v>10</v>
      </c>
      <c r="G12465" s="201">
        <v>0.1</v>
      </c>
      <c r="H12465" s="62">
        <v>186000</v>
      </c>
      <c r="I12465" s="203">
        <f t="shared" si="465"/>
        <v>18600</v>
      </c>
    </row>
    <row r="12466" spans="3:9" ht="15" customHeight="1">
      <c r="C12466" s="700" t="s">
        <v>679</v>
      </c>
      <c r="D12466" s="195" t="s">
        <v>119</v>
      </c>
      <c r="E12466" s="195"/>
      <c r="F12466" s="200" t="s">
        <v>10</v>
      </c>
      <c r="G12466" s="201">
        <v>0.01</v>
      </c>
      <c r="H12466" s="62">
        <v>196000</v>
      </c>
      <c r="I12466" s="203">
        <f t="shared" si="465"/>
        <v>1960</v>
      </c>
    </row>
    <row r="12467" spans="3:9" ht="15" customHeight="1">
      <c r="C12467" s="700" t="s">
        <v>680</v>
      </c>
      <c r="D12467" s="195" t="s">
        <v>31</v>
      </c>
      <c r="E12467" s="195"/>
      <c r="F12467" s="200" t="s">
        <v>10</v>
      </c>
      <c r="G12467" s="201">
        <v>3.3E-3</v>
      </c>
      <c r="H12467" s="62">
        <v>206000</v>
      </c>
      <c r="I12467" s="203">
        <f t="shared" si="465"/>
        <v>679.8</v>
      </c>
    </row>
    <row r="12468" spans="3:9" ht="15" customHeight="1">
      <c r="C12468" s="204" t="s">
        <v>708</v>
      </c>
      <c r="D12468" s="215"/>
      <c r="E12468" s="215"/>
      <c r="F12468" s="216"/>
      <c r="G12468" s="653"/>
      <c r="H12468" s="654"/>
      <c r="I12468" s="208">
        <f>SUM(I12464:I12467)</f>
        <v>38839.800000000003</v>
      </c>
    </row>
    <row r="12469" spans="3:9" ht="15" customHeight="1">
      <c r="C12469" s="1195" t="s">
        <v>72</v>
      </c>
      <c r="D12469" s="1196" t="s">
        <v>73</v>
      </c>
      <c r="E12469" s="1196"/>
      <c r="F12469" s="196"/>
      <c r="G12469" s="555"/>
      <c r="H12469" s="196"/>
      <c r="I12469" s="1197"/>
    </row>
    <row r="12470" spans="3:9" ht="15" customHeight="1">
      <c r="C12470" s="700">
        <v>1</v>
      </c>
      <c r="D12470" s="195" t="s">
        <v>2806</v>
      </c>
      <c r="E12470" s="195"/>
      <c r="F12470" s="200" t="s">
        <v>1497</v>
      </c>
      <c r="G12470" s="201">
        <v>1</v>
      </c>
      <c r="H12470" s="202">
        <v>1</v>
      </c>
      <c r="I12470" s="203">
        <f t="shared" ref="I12470" si="466">G12470*H12470</f>
        <v>1</v>
      </c>
    </row>
    <row r="12471" spans="3:9" ht="15" customHeight="1">
      <c r="C12471" s="204" t="s">
        <v>85</v>
      </c>
      <c r="D12471" s="215"/>
      <c r="E12471" s="215"/>
      <c r="F12471" s="216"/>
      <c r="G12471" s="216"/>
      <c r="H12471" s="466"/>
      <c r="I12471" s="208">
        <f>SUM(I12470)</f>
        <v>1</v>
      </c>
    </row>
    <row r="12472" spans="3:9" ht="15" customHeight="1">
      <c r="C12472" s="193" t="s">
        <v>86</v>
      </c>
      <c r="D12472" s="194" t="s">
        <v>87</v>
      </c>
      <c r="E12472" s="194"/>
      <c r="F12472" s="196"/>
      <c r="G12472" s="196"/>
      <c r="H12472" s="196"/>
      <c r="I12472" s="464"/>
    </row>
    <row r="12473" spans="3:9" ht="15" customHeight="1">
      <c r="C12473" s="204" t="s">
        <v>88</v>
      </c>
      <c r="D12473" s="215"/>
      <c r="E12473" s="215"/>
      <c r="F12473" s="216"/>
      <c r="G12473" s="216"/>
      <c r="H12473" s="466"/>
      <c r="I12473" s="467">
        <v>0</v>
      </c>
    </row>
    <row r="12474" spans="3:9" ht="15" customHeight="1">
      <c r="C12474" s="220" t="s">
        <v>89</v>
      </c>
      <c r="D12474" s="221" t="s">
        <v>90</v>
      </c>
      <c r="E12474" s="682"/>
      <c r="F12474" s="222"/>
      <c r="G12474" s="222"/>
      <c r="H12474" s="776"/>
      <c r="I12474" s="777">
        <f>I12473+I12471+I12468</f>
        <v>38840.800000000003</v>
      </c>
    </row>
    <row r="12475" spans="3:9" ht="15" customHeight="1">
      <c r="C12475" s="227" t="s">
        <v>91</v>
      </c>
      <c r="D12475" s="228" t="s">
        <v>977</v>
      </c>
      <c r="E12475" s="684"/>
      <c r="F12475" s="229"/>
      <c r="G12475" s="313"/>
      <c r="H12475" s="226">
        <f>$M$3</f>
        <v>0.1</v>
      </c>
      <c r="I12475" s="224">
        <f>I12474*H12475</f>
        <v>3884.0800000000004</v>
      </c>
    </row>
    <row r="12476" spans="3:9" ht="15" customHeight="1">
      <c r="C12476" s="316" t="s">
        <v>93</v>
      </c>
      <c r="D12476" s="317" t="s">
        <v>94</v>
      </c>
      <c r="E12476" s="323"/>
      <c r="F12476" s="244"/>
      <c r="G12476" s="244"/>
      <c r="H12476" s="399"/>
      <c r="I12476" s="303">
        <f>SUM(I12474:I12475)</f>
        <v>42724.880000000005</v>
      </c>
    </row>
    <row r="12477" spans="3:9" ht="15" customHeight="1">
      <c r="C12477" s="1203"/>
      <c r="D12477" s="493"/>
      <c r="E12477" s="493"/>
      <c r="F12477" s="493"/>
      <c r="G12477" s="493"/>
      <c r="H12477" s="493"/>
      <c r="I12477" s="517"/>
    </row>
    <row r="12478" spans="3:9" ht="15" customHeight="1">
      <c r="C12478" s="1089" t="s">
        <v>2809</v>
      </c>
      <c r="D12478" s="670" t="s">
        <v>2810</v>
      </c>
      <c r="E12478" s="675"/>
      <c r="F12478" s="1201"/>
      <c r="G12478" s="1201"/>
      <c r="H12478" s="1202"/>
      <c r="I12478" s="188">
        <f>ROUNDDOWN(I12495,-2)</f>
        <v>15300</v>
      </c>
    </row>
    <row r="12479" spans="3:9" ht="15" customHeight="1">
      <c r="C12479" s="189" t="s">
        <v>65</v>
      </c>
      <c r="D12479" s="190" t="s">
        <v>66</v>
      </c>
      <c r="E12479" s="190"/>
      <c r="F12479" s="190" t="s">
        <v>669</v>
      </c>
      <c r="G12479" s="190" t="s">
        <v>67</v>
      </c>
      <c r="H12479" s="190" t="s">
        <v>670</v>
      </c>
      <c r="I12479" s="482" t="s">
        <v>671</v>
      </c>
    </row>
    <row r="12480" spans="3:9" ht="15" customHeight="1">
      <c r="C12480" s="193" t="s">
        <v>69</v>
      </c>
      <c r="D12480" s="194" t="s">
        <v>672</v>
      </c>
      <c r="E12480" s="194"/>
      <c r="F12480" s="717"/>
      <c r="G12480" s="717"/>
      <c r="H12480" s="717"/>
      <c r="I12480" s="591"/>
    </row>
    <row r="12481" spans="3:9" ht="15" customHeight="1">
      <c r="C12481" s="700" t="s">
        <v>674</v>
      </c>
      <c r="D12481" s="195" t="s">
        <v>8</v>
      </c>
      <c r="E12481" s="195"/>
      <c r="F12481" s="200" t="s">
        <v>10</v>
      </c>
      <c r="G12481" s="201">
        <v>3.5999999999999997E-2</v>
      </c>
      <c r="H12481" s="62">
        <v>176000</v>
      </c>
      <c r="I12481" s="203">
        <f t="shared" ref="I12481:I12484" si="467">G12481*H12481</f>
        <v>6335.9999999999991</v>
      </c>
    </row>
    <row r="12482" spans="3:9" ht="15" customHeight="1">
      <c r="C12482" s="700" t="s">
        <v>676</v>
      </c>
      <c r="D12482" s="195" t="s">
        <v>160</v>
      </c>
      <c r="E12482" s="195"/>
      <c r="F12482" s="200" t="s">
        <v>10</v>
      </c>
      <c r="G12482" s="201">
        <v>3.5999999999999997E-2</v>
      </c>
      <c r="H12482" s="62">
        <v>186000</v>
      </c>
      <c r="I12482" s="203">
        <f t="shared" si="467"/>
        <v>6695.9999999999991</v>
      </c>
    </row>
    <row r="12483" spans="3:9" ht="15" customHeight="1">
      <c r="C12483" s="700" t="s">
        <v>679</v>
      </c>
      <c r="D12483" s="195" t="s">
        <v>119</v>
      </c>
      <c r="E12483" s="195"/>
      <c r="F12483" s="200" t="s">
        <v>10</v>
      </c>
      <c r="G12483" s="201">
        <v>3.5999999999999999E-3</v>
      </c>
      <c r="H12483" s="62">
        <v>196000</v>
      </c>
      <c r="I12483" s="203">
        <f t="shared" si="467"/>
        <v>705.6</v>
      </c>
    </row>
    <row r="12484" spans="3:9" ht="15" customHeight="1">
      <c r="C12484" s="700" t="s">
        <v>680</v>
      </c>
      <c r="D12484" s="195" t="s">
        <v>31</v>
      </c>
      <c r="E12484" s="195"/>
      <c r="F12484" s="200" t="s">
        <v>10</v>
      </c>
      <c r="G12484" s="201">
        <v>1.1999999999999999E-3</v>
      </c>
      <c r="H12484" s="62">
        <v>206000</v>
      </c>
      <c r="I12484" s="203">
        <f t="shared" si="467"/>
        <v>247.2</v>
      </c>
    </row>
    <row r="12485" spans="3:9" ht="15" customHeight="1">
      <c r="C12485" s="204" t="s">
        <v>708</v>
      </c>
      <c r="D12485" s="215"/>
      <c r="E12485" s="215"/>
      <c r="F12485" s="216"/>
      <c r="G12485" s="653"/>
      <c r="H12485" s="654"/>
      <c r="I12485" s="208">
        <f>SUM(I12481:I12484)</f>
        <v>13984.8</v>
      </c>
    </row>
    <row r="12486" spans="3:9" ht="15" customHeight="1">
      <c r="C12486" s="1195" t="s">
        <v>72</v>
      </c>
      <c r="D12486" s="1196" t="s">
        <v>73</v>
      </c>
      <c r="E12486" s="1196"/>
      <c r="F12486" s="196"/>
      <c r="G12486" s="555"/>
      <c r="H12486" s="196"/>
      <c r="I12486" s="1197"/>
    </row>
    <row r="12487" spans="3:9" ht="15" customHeight="1">
      <c r="C12487" s="1215" t="s">
        <v>674</v>
      </c>
      <c r="D12487" s="655" t="s">
        <v>2811</v>
      </c>
      <c r="E12487" s="655"/>
      <c r="F12487" s="210" t="s">
        <v>115</v>
      </c>
      <c r="G12487" s="417">
        <v>0.09</v>
      </c>
      <c r="H12487" s="202">
        <v>1</v>
      </c>
      <c r="I12487" s="203">
        <f t="shared" ref="I12487:I12489" si="468">G12487*H12487</f>
        <v>0.09</v>
      </c>
    </row>
    <row r="12488" spans="3:9" ht="15" customHeight="1">
      <c r="C12488" s="1215" t="s">
        <v>676</v>
      </c>
      <c r="D12488" s="655" t="s">
        <v>2812</v>
      </c>
      <c r="E12488" s="655"/>
      <c r="F12488" s="210" t="s">
        <v>193</v>
      </c>
      <c r="G12488" s="1216">
        <v>4</v>
      </c>
      <c r="H12488" s="202">
        <v>1</v>
      </c>
      <c r="I12488" s="203">
        <f t="shared" si="468"/>
        <v>4</v>
      </c>
    </row>
    <row r="12489" spans="3:9" ht="15" customHeight="1">
      <c r="C12489" s="1215" t="s">
        <v>679</v>
      </c>
      <c r="D12489" s="655" t="s">
        <v>2813</v>
      </c>
      <c r="E12489" s="655"/>
      <c r="F12489" s="210" t="s">
        <v>115</v>
      </c>
      <c r="G12489" s="1216">
        <v>1</v>
      </c>
      <c r="H12489" s="202">
        <v>1</v>
      </c>
      <c r="I12489" s="203">
        <f t="shared" si="468"/>
        <v>1</v>
      </c>
    </row>
    <row r="12490" spans="3:9" ht="15" customHeight="1">
      <c r="C12490" s="204" t="s">
        <v>85</v>
      </c>
      <c r="D12490" s="215"/>
      <c r="E12490" s="215"/>
      <c r="F12490" s="216"/>
      <c r="G12490" s="216"/>
      <c r="H12490" s="466"/>
      <c r="I12490" s="208">
        <f>SUM(I12487:I12489)</f>
        <v>5.09</v>
      </c>
    </row>
    <row r="12491" spans="3:9" ht="15" customHeight="1">
      <c r="C12491" s="193" t="s">
        <v>86</v>
      </c>
      <c r="D12491" s="194" t="s">
        <v>87</v>
      </c>
      <c r="E12491" s="194"/>
      <c r="F12491" s="196"/>
      <c r="G12491" s="196"/>
      <c r="H12491" s="196"/>
      <c r="I12491" s="464"/>
    </row>
    <row r="12492" spans="3:9" ht="15" customHeight="1">
      <c r="C12492" s="204" t="s">
        <v>88</v>
      </c>
      <c r="D12492" s="215"/>
      <c r="E12492" s="215"/>
      <c r="F12492" s="216"/>
      <c r="G12492" s="216"/>
      <c r="H12492" s="466"/>
      <c r="I12492" s="467">
        <v>0</v>
      </c>
    </row>
    <row r="12493" spans="3:9" ht="15" customHeight="1">
      <c r="C12493" s="220" t="s">
        <v>89</v>
      </c>
      <c r="D12493" s="221" t="s">
        <v>90</v>
      </c>
      <c r="E12493" s="682"/>
      <c r="F12493" s="222"/>
      <c r="G12493" s="222"/>
      <c r="H12493" s="776"/>
      <c r="I12493" s="777">
        <f>I12492+I12490+I12485</f>
        <v>13989.89</v>
      </c>
    </row>
    <row r="12494" spans="3:9" ht="15" customHeight="1">
      <c r="C12494" s="227" t="s">
        <v>91</v>
      </c>
      <c r="D12494" s="228" t="s">
        <v>977</v>
      </c>
      <c r="E12494" s="684"/>
      <c r="F12494" s="229"/>
      <c r="G12494" s="313"/>
      <c r="H12494" s="226">
        <f>$M$3</f>
        <v>0.1</v>
      </c>
      <c r="I12494" s="224">
        <f>I12493*H12494</f>
        <v>1398.989</v>
      </c>
    </row>
    <row r="12495" spans="3:9" ht="15" customHeight="1">
      <c r="C12495" s="316" t="s">
        <v>93</v>
      </c>
      <c r="D12495" s="317" t="s">
        <v>94</v>
      </c>
      <c r="E12495" s="323"/>
      <c r="F12495" s="244"/>
      <c r="G12495" s="244"/>
      <c r="H12495" s="399"/>
      <c r="I12495" s="303">
        <f>SUM(I12493:I12494)</f>
        <v>15388.878999999999</v>
      </c>
    </row>
    <row r="12496" spans="3:9" ht="15" customHeight="1">
      <c r="C12496" s="1203"/>
      <c r="D12496" s="493"/>
      <c r="E12496" s="493"/>
      <c r="F12496" s="493"/>
      <c r="G12496" s="493"/>
      <c r="H12496" s="493"/>
      <c r="I12496" s="517"/>
    </row>
    <row r="12497" spans="3:9" ht="15" customHeight="1">
      <c r="C12497" s="184" t="s">
        <v>2814</v>
      </c>
      <c r="D12497" s="670" t="s">
        <v>2815</v>
      </c>
      <c r="E12497" s="675"/>
      <c r="F12497" s="1201"/>
      <c r="G12497" s="1201"/>
      <c r="H12497" s="1202"/>
      <c r="I12497" s="518">
        <f>ROUNDDOWN(I12512,-2)</f>
        <v>21600</v>
      </c>
    </row>
    <row r="12498" spans="3:9" ht="15" customHeight="1">
      <c r="C12498" s="189" t="s">
        <v>65</v>
      </c>
      <c r="D12498" s="190" t="s">
        <v>66</v>
      </c>
      <c r="E12498" s="190"/>
      <c r="F12498" s="190" t="s">
        <v>669</v>
      </c>
      <c r="G12498" s="190" t="s">
        <v>67</v>
      </c>
      <c r="H12498" s="190" t="s">
        <v>670</v>
      </c>
      <c r="I12498" s="482" t="s">
        <v>671</v>
      </c>
    </row>
    <row r="12499" spans="3:9" ht="15" customHeight="1">
      <c r="C12499" s="193" t="s">
        <v>69</v>
      </c>
      <c r="D12499" s="194" t="s">
        <v>672</v>
      </c>
      <c r="E12499" s="194"/>
      <c r="F12499" s="717"/>
      <c r="G12499" s="717"/>
      <c r="H12499" s="717"/>
      <c r="I12499" s="591"/>
    </row>
    <row r="12500" spans="3:9" ht="15" customHeight="1">
      <c r="C12500" s="700" t="s">
        <v>674</v>
      </c>
      <c r="D12500" s="195" t="s">
        <v>8</v>
      </c>
      <c r="E12500" s="195"/>
      <c r="F12500" s="200" t="s">
        <v>10</v>
      </c>
      <c r="G12500" s="201">
        <v>0.09</v>
      </c>
      <c r="H12500" s="62">
        <v>176000</v>
      </c>
      <c r="I12500" s="203">
        <f t="shared" ref="I12500:I12503" si="469">G12500*H12500</f>
        <v>15840</v>
      </c>
    </row>
    <row r="12501" spans="3:9" ht="15" customHeight="1">
      <c r="C12501" s="700" t="s">
        <v>676</v>
      </c>
      <c r="D12501" s="195" t="s">
        <v>160</v>
      </c>
      <c r="E12501" s="195"/>
      <c r="F12501" s="200" t="s">
        <v>10</v>
      </c>
      <c r="G12501" s="201">
        <v>1.7999999999999999E-2</v>
      </c>
      <c r="H12501" s="62">
        <v>186000</v>
      </c>
      <c r="I12501" s="203">
        <f t="shared" si="469"/>
        <v>3347.9999999999995</v>
      </c>
    </row>
    <row r="12502" spans="3:9" ht="15" customHeight="1">
      <c r="C12502" s="700" t="s">
        <v>679</v>
      </c>
      <c r="D12502" s="195" t="s">
        <v>119</v>
      </c>
      <c r="E12502" s="195"/>
      <c r="F12502" s="200" t="s">
        <v>10</v>
      </c>
      <c r="G12502" s="201">
        <v>1.8E-3</v>
      </c>
      <c r="H12502" s="62">
        <v>196000</v>
      </c>
      <c r="I12502" s="203">
        <f t="shared" si="469"/>
        <v>352.8</v>
      </c>
    </row>
    <row r="12503" spans="3:9" ht="15" customHeight="1">
      <c r="C12503" s="700" t="s">
        <v>680</v>
      </c>
      <c r="D12503" s="195" t="s">
        <v>31</v>
      </c>
      <c r="E12503" s="195"/>
      <c r="F12503" s="200" t="s">
        <v>10</v>
      </c>
      <c r="G12503" s="201">
        <v>5.9999999999999995E-4</v>
      </c>
      <c r="H12503" s="62">
        <v>206000</v>
      </c>
      <c r="I12503" s="203">
        <f t="shared" si="469"/>
        <v>123.6</v>
      </c>
    </row>
    <row r="12504" spans="3:9" ht="15" customHeight="1">
      <c r="C12504" s="204" t="s">
        <v>708</v>
      </c>
      <c r="D12504" s="215"/>
      <c r="E12504" s="215"/>
      <c r="F12504" s="216"/>
      <c r="G12504" s="653"/>
      <c r="H12504" s="654"/>
      <c r="I12504" s="208">
        <f>SUM(I12500:I12503)</f>
        <v>19664.399999999998</v>
      </c>
    </row>
    <row r="12505" spans="3:9" ht="15" customHeight="1">
      <c r="C12505" s="1195" t="s">
        <v>72</v>
      </c>
      <c r="D12505" s="1196" t="s">
        <v>73</v>
      </c>
      <c r="E12505" s="1196"/>
      <c r="F12505" s="196"/>
      <c r="G12505" s="555"/>
      <c r="H12505" s="196"/>
      <c r="I12505" s="1197"/>
    </row>
    <row r="12506" spans="3:9" ht="15" customHeight="1">
      <c r="C12506" s="1215">
        <v>1</v>
      </c>
      <c r="D12506" s="655" t="s">
        <v>2813</v>
      </c>
      <c r="E12506" s="655"/>
      <c r="F12506" s="210" t="s">
        <v>115</v>
      </c>
      <c r="G12506" s="1216">
        <v>1</v>
      </c>
      <c r="H12506" s="202">
        <v>1</v>
      </c>
      <c r="I12506" s="203">
        <f t="shared" ref="I12506" si="470">G12506*H12506</f>
        <v>1</v>
      </c>
    </row>
    <row r="12507" spans="3:9" ht="15" customHeight="1">
      <c r="C12507" s="204" t="s">
        <v>85</v>
      </c>
      <c r="D12507" s="215"/>
      <c r="E12507" s="215"/>
      <c r="F12507" s="216"/>
      <c r="G12507" s="216"/>
      <c r="H12507" s="466"/>
      <c r="I12507" s="208">
        <f>SUM(I12506:I12506)</f>
        <v>1</v>
      </c>
    </row>
    <row r="12508" spans="3:9" ht="15" customHeight="1">
      <c r="C12508" s="193" t="s">
        <v>86</v>
      </c>
      <c r="D12508" s="194" t="s">
        <v>87</v>
      </c>
      <c r="E12508" s="194"/>
      <c r="F12508" s="196"/>
      <c r="G12508" s="196"/>
      <c r="H12508" s="196"/>
      <c r="I12508" s="464"/>
    </row>
    <row r="12509" spans="3:9" ht="15" customHeight="1">
      <c r="C12509" s="204" t="s">
        <v>88</v>
      </c>
      <c r="D12509" s="215"/>
      <c r="E12509" s="215"/>
      <c r="F12509" s="216"/>
      <c r="G12509" s="216"/>
      <c r="H12509" s="466"/>
      <c r="I12509" s="467">
        <v>0</v>
      </c>
    </row>
    <row r="12510" spans="3:9" ht="15" customHeight="1">
      <c r="C12510" s="220" t="s">
        <v>89</v>
      </c>
      <c r="D12510" s="221" t="s">
        <v>90</v>
      </c>
      <c r="E12510" s="682"/>
      <c r="F12510" s="222"/>
      <c r="G12510" s="222"/>
      <c r="H12510" s="776"/>
      <c r="I12510" s="777">
        <f>I12509+I12507+I12504</f>
        <v>19665.399999999998</v>
      </c>
    </row>
    <row r="12511" spans="3:9" ht="15" customHeight="1">
      <c r="C12511" s="227" t="s">
        <v>91</v>
      </c>
      <c r="D12511" s="228" t="s">
        <v>977</v>
      </c>
      <c r="E12511" s="684"/>
      <c r="F12511" s="229"/>
      <c r="G12511" s="313"/>
      <c r="H12511" s="226">
        <f>$M$3</f>
        <v>0.1</v>
      </c>
      <c r="I12511" s="224">
        <f>I12510*H12511</f>
        <v>1966.54</v>
      </c>
    </row>
    <row r="12512" spans="3:9" ht="15" customHeight="1">
      <c r="C12512" s="316" t="s">
        <v>93</v>
      </c>
      <c r="D12512" s="317" t="s">
        <v>94</v>
      </c>
      <c r="E12512" s="323"/>
      <c r="F12512" s="244"/>
      <c r="G12512" s="244"/>
      <c r="H12512" s="399"/>
      <c r="I12512" s="303">
        <f>SUM(I12510:I12511)</f>
        <v>21631.94</v>
      </c>
    </row>
    <row r="12513" spans="3:9" ht="15" customHeight="1">
      <c r="C12513" s="1203"/>
      <c r="D12513" s="493"/>
      <c r="E12513" s="493"/>
      <c r="F12513" s="493"/>
      <c r="G12513" s="493"/>
      <c r="H12513" s="493"/>
      <c r="I12513" s="517"/>
    </row>
    <row r="12514" spans="3:9" ht="15" customHeight="1">
      <c r="C12514" s="942"/>
      <c r="D12514" s="555"/>
      <c r="E12514" s="555"/>
      <c r="F12514" s="555"/>
      <c r="G12514" s="555"/>
      <c r="H12514" s="555"/>
      <c r="I12514" s="707"/>
    </row>
    <row r="12515" spans="3:9" ht="15" customHeight="1">
      <c r="C12515" s="184" t="s">
        <v>2816</v>
      </c>
      <c r="D12515" s="670" t="s">
        <v>2817</v>
      </c>
      <c r="E12515" s="675"/>
      <c r="F12515" s="1201"/>
      <c r="G12515" s="1201"/>
      <c r="H12515" s="1202"/>
      <c r="I12515" s="188">
        <f>ROUNDDOWN(I12532,-2)</f>
        <v>25200</v>
      </c>
    </row>
    <row r="12516" spans="3:9" ht="15" customHeight="1">
      <c r="C12516" s="189" t="s">
        <v>65</v>
      </c>
      <c r="D12516" s="190" t="s">
        <v>66</v>
      </c>
      <c r="E12516" s="190"/>
      <c r="F12516" s="190" t="s">
        <v>669</v>
      </c>
      <c r="G12516" s="190" t="s">
        <v>67</v>
      </c>
      <c r="H12516" s="190" t="s">
        <v>670</v>
      </c>
      <c r="I12516" s="482" t="s">
        <v>671</v>
      </c>
    </row>
    <row r="12517" spans="3:9" ht="15" customHeight="1">
      <c r="C12517" s="193" t="s">
        <v>69</v>
      </c>
      <c r="D12517" s="194" t="s">
        <v>672</v>
      </c>
      <c r="E12517" s="194"/>
      <c r="F12517" s="717"/>
      <c r="G12517" s="717"/>
      <c r="H12517" s="717"/>
      <c r="I12517" s="591"/>
    </row>
    <row r="12518" spans="3:9" ht="15" customHeight="1">
      <c r="C12518" s="700" t="s">
        <v>674</v>
      </c>
      <c r="D12518" s="195" t="s">
        <v>8</v>
      </c>
      <c r="E12518" s="195"/>
      <c r="F12518" s="200" t="s">
        <v>10</v>
      </c>
      <c r="G12518" s="201">
        <v>0.04</v>
      </c>
      <c r="H12518" s="62">
        <v>176000</v>
      </c>
      <c r="I12518" s="203">
        <f t="shared" ref="I12518:I12521" si="471">G12518*H12518</f>
        <v>7040</v>
      </c>
    </row>
    <row r="12519" spans="3:9" ht="15" customHeight="1">
      <c r="C12519" s="700" t="s">
        <v>676</v>
      </c>
      <c r="D12519" s="195" t="s">
        <v>404</v>
      </c>
      <c r="E12519" s="195"/>
      <c r="F12519" s="200" t="s">
        <v>10</v>
      </c>
      <c r="G12519" s="201">
        <v>0.08</v>
      </c>
      <c r="H12519" s="62">
        <v>186000</v>
      </c>
      <c r="I12519" s="203">
        <f t="shared" si="471"/>
        <v>14880</v>
      </c>
    </row>
    <row r="12520" spans="3:9" ht="15" customHeight="1">
      <c r="C12520" s="700" t="s">
        <v>679</v>
      </c>
      <c r="D12520" s="195" t="s">
        <v>119</v>
      </c>
      <c r="E12520" s="195"/>
      <c r="F12520" s="200" t="s">
        <v>10</v>
      </c>
      <c r="G12520" s="201">
        <v>4.0000000000000001E-3</v>
      </c>
      <c r="H12520" s="62">
        <v>196000</v>
      </c>
      <c r="I12520" s="203">
        <f t="shared" si="471"/>
        <v>784</v>
      </c>
    </row>
    <row r="12521" spans="3:9" ht="15" customHeight="1">
      <c r="C12521" s="700" t="s">
        <v>680</v>
      </c>
      <c r="D12521" s="195" t="s">
        <v>31</v>
      </c>
      <c r="E12521" s="195"/>
      <c r="F12521" s="200" t="s">
        <v>10</v>
      </c>
      <c r="G12521" s="201">
        <v>1.2999999999999999E-3</v>
      </c>
      <c r="H12521" s="62">
        <v>206000</v>
      </c>
      <c r="I12521" s="203">
        <f t="shared" si="471"/>
        <v>267.8</v>
      </c>
    </row>
    <row r="12522" spans="3:9" ht="15" customHeight="1">
      <c r="C12522" s="204" t="s">
        <v>708</v>
      </c>
      <c r="D12522" s="215"/>
      <c r="E12522" s="215"/>
      <c r="F12522" s="216"/>
      <c r="G12522" s="653"/>
      <c r="H12522" s="654"/>
      <c r="I12522" s="208">
        <f>SUM(I12518:I12521)</f>
        <v>22971.8</v>
      </c>
    </row>
    <row r="12523" spans="3:9" ht="15" customHeight="1">
      <c r="C12523" s="1195" t="s">
        <v>72</v>
      </c>
      <c r="D12523" s="1196" t="s">
        <v>73</v>
      </c>
      <c r="E12523" s="1196"/>
      <c r="F12523" s="196"/>
      <c r="G12523" s="555"/>
      <c r="H12523" s="196"/>
      <c r="I12523" s="1197"/>
    </row>
    <row r="12524" spans="3:9" ht="15" customHeight="1">
      <c r="C12524" s="1198">
        <v>1</v>
      </c>
      <c r="D12524" s="655" t="s">
        <v>2818</v>
      </c>
      <c r="E12524" s="655"/>
      <c r="F12524" s="210" t="s">
        <v>120</v>
      </c>
      <c r="G12524" s="266">
        <v>3.29</v>
      </c>
      <c r="H12524" s="202">
        <v>1</v>
      </c>
      <c r="I12524" s="203">
        <f t="shared" ref="I12524:I12525" si="472">G12524*H12524</f>
        <v>3.29</v>
      </c>
    </row>
    <row r="12525" spans="3:9" ht="15" customHeight="1">
      <c r="C12525" s="1215">
        <v>2</v>
      </c>
      <c r="D12525" s="655" t="s">
        <v>2819</v>
      </c>
      <c r="E12525" s="655"/>
      <c r="F12525" s="210" t="s">
        <v>120</v>
      </c>
      <c r="G12525" s="1217">
        <v>0.45900000000000002</v>
      </c>
      <c r="H12525" s="202">
        <v>1</v>
      </c>
      <c r="I12525" s="203">
        <f t="shared" si="472"/>
        <v>0.45900000000000002</v>
      </c>
    </row>
    <row r="12526" spans="3:9" ht="15" customHeight="1">
      <c r="C12526" s="204" t="s">
        <v>85</v>
      </c>
      <c r="D12526" s="215"/>
      <c r="E12526" s="215"/>
      <c r="F12526" s="473"/>
      <c r="G12526" s="216"/>
      <c r="H12526" s="466"/>
      <c r="I12526" s="208">
        <f>SUM(I12524:I12525)</f>
        <v>3.7490000000000001</v>
      </c>
    </row>
    <row r="12527" spans="3:9" ht="15" customHeight="1">
      <c r="C12527" s="193" t="s">
        <v>86</v>
      </c>
      <c r="D12527" s="194" t="s">
        <v>87</v>
      </c>
      <c r="E12527" s="194"/>
      <c r="F12527" s="210"/>
      <c r="G12527" s="196"/>
      <c r="H12527" s="196"/>
      <c r="I12527" s="464"/>
    </row>
    <row r="12528" spans="3:9" ht="15" customHeight="1">
      <c r="C12528" s="509">
        <v>1</v>
      </c>
      <c r="D12528" s="195" t="s">
        <v>2820</v>
      </c>
      <c r="E12528" s="195"/>
      <c r="F12528" s="210" t="s">
        <v>1500</v>
      </c>
      <c r="G12528" s="210">
        <v>5.4899999999999997E-2</v>
      </c>
      <c r="H12528" s="202">
        <v>1</v>
      </c>
      <c r="I12528" s="203">
        <f>G12528*H12528</f>
        <v>5.4899999999999997E-2</v>
      </c>
    </row>
    <row r="12529" spans="3:9" ht="15" customHeight="1">
      <c r="C12529" s="204" t="s">
        <v>88</v>
      </c>
      <c r="D12529" s="215"/>
      <c r="E12529" s="215"/>
      <c r="F12529" s="216"/>
      <c r="G12529" s="216"/>
      <c r="H12529" s="466"/>
      <c r="I12529" s="208">
        <f>SUM(I12528)</f>
        <v>5.4899999999999997E-2</v>
      </c>
    </row>
    <row r="12530" spans="3:9" ht="15" customHeight="1">
      <c r="C12530" s="220" t="s">
        <v>89</v>
      </c>
      <c r="D12530" s="221" t="s">
        <v>90</v>
      </c>
      <c r="E12530" s="682"/>
      <c r="F12530" s="222"/>
      <c r="G12530" s="222"/>
      <c r="H12530" s="776"/>
      <c r="I12530" s="777">
        <f>I12529+I12526+I12522</f>
        <v>22975.603899999998</v>
      </c>
    </row>
    <row r="12531" spans="3:9" ht="15" customHeight="1">
      <c r="C12531" s="227" t="s">
        <v>91</v>
      </c>
      <c r="D12531" s="228" t="s">
        <v>977</v>
      </c>
      <c r="E12531" s="684"/>
      <c r="F12531" s="229"/>
      <c r="G12531" s="313"/>
      <c r="H12531" s="226">
        <f>$M$3</f>
        <v>0.1</v>
      </c>
      <c r="I12531" s="224">
        <f>I12530*H12531</f>
        <v>2297.5603900000001</v>
      </c>
    </row>
    <row r="12532" spans="3:9" ht="15" customHeight="1">
      <c r="C12532" s="316" t="s">
        <v>93</v>
      </c>
      <c r="D12532" s="317" t="s">
        <v>94</v>
      </c>
      <c r="E12532" s="323"/>
      <c r="F12532" s="244"/>
      <c r="G12532" s="244"/>
      <c r="H12532" s="399"/>
      <c r="I12532" s="303">
        <f>SUM(I12530:I12531)</f>
        <v>25273.164289999997</v>
      </c>
    </row>
    <row r="12533" spans="3:9" ht="15" customHeight="1">
      <c r="C12533" s="292"/>
      <c r="D12533" s="492"/>
      <c r="E12533" s="492"/>
      <c r="F12533" s="493"/>
      <c r="G12533" s="493"/>
      <c r="H12533" s="493"/>
      <c r="I12533" s="517"/>
    </row>
    <row r="12534" spans="3:9" ht="15" customHeight="1">
      <c r="C12534" s="942"/>
      <c r="D12534" s="555"/>
      <c r="E12534" s="555"/>
      <c r="F12534" s="555"/>
      <c r="G12534" s="555"/>
      <c r="H12534" s="555"/>
      <c r="I12534" s="556"/>
    </row>
    <row r="12535" spans="3:9" ht="15" customHeight="1">
      <c r="C12535" s="184" t="s">
        <v>2821</v>
      </c>
      <c r="D12535" s="1320" t="s">
        <v>2822</v>
      </c>
      <c r="E12535" s="1321"/>
      <c r="F12535" s="1321"/>
      <c r="G12535" s="1321"/>
      <c r="H12535" s="1322"/>
      <c r="I12535" s="188">
        <f>ROUNDDOWN(I12551,-2)</f>
        <v>21400</v>
      </c>
    </row>
    <row r="12536" spans="3:9" ht="15" customHeight="1">
      <c r="C12536" s="189" t="s">
        <v>65</v>
      </c>
      <c r="D12536" s="190" t="s">
        <v>66</v>
      </c>
      <c r="E12536" s="190"/>
      <c r="F12536" s="190" t="s">
        <v>669</v>
      </c>
      <c r="G12536" s="190" t="s">
        <v>67</v>
      </c>
      <c r="H12536" s="190" t="s">
        <v>670</v>
      </c>
      <c r="I12536" s="482" t="s">
        <v>671</v>
      </c>
    </row>
    <row r="12537" spans="3:9" ht="15" customHeight="1">
      <c r="C12537" s="193" t="s">
        <v>69</v>
      </c>
      <c r="D12537" s="194" t="s">
        <v>672</v>
      </c>
      <c r="E12537" s="194"/>
      <c r="F12537" s="717"/>
      <c r="G12537" s="717"/>
      <c r="H12537" s="717"/>
      <c r="I12537" s="591"/>
    </row>
    <row r="12538" spans="3:9" ht="15" customHeight="1">
      <c r="C12538" s="700" t="s">
        <v>674</v>
      </c>
      <c r="D12538" s="195" t="s">
        <v>8</v>
      </c>
      <c r="E12538" s="195"/>
      <c r="F12538" s="200" t="s">
        <v>10</v>
      </c>
      <c r="G12538" s="201">
        <v>0.05</v>
      </c>
      <c r="H12538" s="62">
        <v>176000</v>
      </c>
      <c r="I12538" s="203">
        <f>G12538*H12538</f>
        <v>8800</v>
      </c>
    </row>
    <row r="12539" spans="3:9" ht="15" customHeight="1">
      <c r="C12539" s="700" t="s">
        <v>676</v>
      </c>
      <c r="D12539" s="195" t="s">
        <v>160</v>
      </c>
      <c r="E12539" s="195"/>
      <c r="F12539" s="200" t="s">
        <v>10</v>
      </c>
      <c r="G12539" s="201">
        <v>0.05</v>
      </c>
      <c r="H12539" s="62">
        <v>186000</v>
      </c>
      <c r="I12539" s="203">
        <f t="shared" ref="I12539:I12541" si="473">G12539*H12539</f>
        <v>9300</v>
      </c>
    </row>
    <row r="12540" spans="3:9" ht="15" customHeight="1">
      <c r="C12540" s="700" t="s">
        <v>679</v>
      </c>
      <c r="D12540" s="195" t="s">
        <v>119</v>
      </c>
      <c r="E12540" s="195"/>
      <c r="F12540" s="200" t="s">
        <v>10</v>
      </c>
      <c r="G12540" s="201">
        <v>5.0000000000000001E-3</v>
      </c>
      <c r="H12540" s="62">
        <v>196000</v>
      </c>
      <c r="I12540" s="203">
        <f t="shared" si="473"/>
        <v>980</v>
      </c>
    </row>
    <row r="12541" spans="3:9" ht="15" customHeight="1">
      <c r="C12541" s="700" t="s">
        <v>680</v>
      </c>
      <c r="D12541" s="195" t="s">
        <v>31</v>
      </c>
      <c r="E12541" s="195"/>
      <c r="F12541" s="200" t="s">
        <v>10</v>
      </c>
      <c r="G12541" s="201">
        <v>2E-3</v>
      </c>
      <c r="H12541" s="62">
        <v>206000</v>
      </c>
      <c r="I12541" s="203">
        <f t="shared" si="473"/>
        <v>412</v>
      </c>
    </row>
    <row r="12542" spans="3:9" ht="15" customHeight="1">
      <c r="C12542" s="204" t="s">
        <v>708</v>
      </c>
      <c r="D12542" s="215"/>
      <c r="E12542" s="215"/>
      <c r="F12542" s="216"/>
      <c r="G12542" s="653"/>
      <c r="H12542" s="654"/>
      <c r="I12542" s="208">
        <f>SUM(I12538:I12541)</f>
        <v>19492</v>
      </c>
    </row>
    <row r="12543" spans="3:9" ht="15" customHeight="1">
      <c r="C12543" s="1195" t="s">
        <v>72</v>
      </c>
      <c r="D12543" s="1196" t="s">
        <v>73</v>
      </c>
      <c r="E12543" s="1196"/>
      <c r="F12543" s="196"/>
      <c r="G12543" s="555"/>
      <c r="H12543" s="196"/>
      <c r="I12543" s="1197"/>
    </row>
    <row r="12544" spans="3:9" ht="15" customHeight="1">
      <c r="C12544" s="1198">
        <v>1</v>
      </c>
      <c r="D12544" s="655" t="s">
        <v>2823</v>
      </c>
      <c r="E12544" s="655"/>
      <c r="F12544" s="210" t="s">
        <v>193</v>
      </c>
      <c r="G12544" s="1218">
        <v>1</v>
      </c>
      <c r="H12544" s="202">
        <v>1</v>
      </c>
      <c r="I12544" s="203">
        <f t="shared" ref="I12544:I12545" si="474">G12544*H12544</f>
        <v>1</v>
      </c>
    </row>
    <row r="12545" spans="3:9" ht="15" customHeight="1">
      <c r="C12545" s="1215">
        <v>2</v>
      </c>
      <c r="D12545" s="655" t="s">
        <v>2824</v>
      </c>
      <c r="E12545" s="655"/>
      <c r="F12545" s="210" t="s">
        <v>193</v>
      </c>
      <c r="G12545" s="1217">
        <v>4</v>
      </c>
      <c r="H12545" s="202">
        <v>1</v>
      </c>
      <c r="I12545" s="203">
        <f t="shared" si="474"/>
        <v>4</v>
      </c>
    </row>
    <row r="12546" spans="3:9" ht="15" customHeight="1">
      <c r="C12546" s="204" t="s">
        <v>85</v>
      </c>
      <c r="D12546" s="215"/>
      <c r="E12546" s="215"/>
      <c r="F12546" s="473"/>
      <c r="G12546" s="216"/>
      <c r="H12546" s="466"/>
      <c r="I12546" s="208">
        <f>SUM(I12544:I12545)</f>
        <v>5</v>
      </c>
    </row>
    <row r="12547" spans="3:9" ht="15" customHeight="1">
      <c r="C12547" s="193" t="s">
        <v>86</v>
      </c>
      <c r="D12547" s="194" t="s">
        <v>87</v>
      </c>
      <c r="E12547" s="194"/>
      <c r="F12547" s="210"/>
      <c r="G12547" s="196"/>
      <c r="H12547" s="196"/>
      <c r="I12547" s="464"/>
    </row>
    <row r="12548" spans="3:9" ht="15" customHeight="1">
      <c r="C12548" s="204" t="s">
        <v>88</v>
      </c>
      <c r="D12548" s="215"/>
      <c r="E12548" s="215"/>
      <c r="F12548" s="216"/>
      <c r="G12548" s="216"/>
      <c r="H12548" s="466"/>
      <c r="I12548" s="1167">
        <f>SUM(I12547)</f>
        <v>0</v>
      </c>
    </row>
    <row r="12549" spans="3:9" ht="15" customHeight="1">
      <c r="C12549" s="220" t="s">
        <v>89</v>
      </c>
      <c r="D12549" s="221" t="s">
        <v>90</v>
      </c>
      <c r="E12549" s="682"/>
      <c r="F12549" s="222"/>
      <c r="G12549" s="222"/>
      <c r="H12549" s="776"/>
      <c r="I12549" s="777">
        <f>I12548+I12546+I12542</f>
        <v>19497</v>
      </c>
    </row>
    <row r="12550" spans="3:9" ht="15" customHeight="1">
      <c r="C12550" s="227" t="s">
        <v>91</v>
      </c>
      <c r="D12550" s="228" t="s">
        <v>977</v>
      </c>
      <c r="E12550" s="684"/>
      <c r="F12550" s="229"/>
      <c r="G12550" s="313"/>
      <c r="H12550" s="226">
        <f>$M$3</f>
        <v>0.1</v>
      </c>
      <c r="I12550" s="224">
        <f>I12549*H12550</f>
        <v>1949.7</v>
      </c>
    </row>
    <row r="12551" spans="3:9" ht="15" customHeight="1">
      <c r="C12551" s="316" t="s">
        <v>93</v>
      </c>
      <c r="D12551" s="317" t="s">
        <v>94</v>
      </c>
      <c r="E12551" s="323"/>
      <c r="F12551" s="244"/>
      <c r="G12551" s="244"/>
      <c r="H12551" s="399"/>
      <c r="I12551" s="303">
        <f>SUM(I12549:I12550)</f>
        <v>21446.7</v>
      </c>
    </row>
    <row r="12552" spans="3:9" ht="15" customHeight="1">
      <c r="C12552" s="1203"/>
      <c r="D12552" s="493"/>
      <c r="E12552" s="493"/>
      <c r="F12552" s="493"/>
      <c r="G12552" s="493"/>
      <c r="H12552" s="493"/>
      <c r="I12552" s="517"/>
    </row>
    <row r="12553" spans="3:9" ht="15" customHeight="1">
      <c r="C12553" s="942"/>
      <c r="D12553" s="555"/>
      <c r="E12553" s="555"/>
      <c r="F12553" s="555"/>
      <c r="G12553" s="555"/>
      <c r="H12553" s="555"/>
      <c r="I12553" s="556"/>
    </row>
    <row r="12554" spans="3:9" ht="15" customHeight="1">
      <c r="C12554" s="1089" t="s">
        <v>2825</v>
      </c>
      <c r="D12554" s="670" t="s">
        <v>2826</v>
      </c>
      <c r="E12554" s="675"/>
      <c r="F12554" s="1201"/>
      <c r="G12554" s="1201"/>
      <c r="H12554" s="1202"/>
      <c r="I12554" s="188">
        <f>ROUNDDOWN(I12570,-2)</f>
        <v>21400</v>
      </c>
    </row>
    <row r="12555" spans="3:9" ht="15" customHeight="1">
      <c r="C12555" s="189" t="s">
        <v>65</v>
      </c>
      <c r="D12555" s="190" t="s">
        <v>66</v>
      </c>
      <c r="E12555" s="190"/>
      <c r="F12555" s="190" t="s">
        <v>669</v>
      </c>
      <c r="G12555" s="190" t="s">
        <v>67</v>
      </c>
      <c r="H12555" s="190" t="s">
        <v>670</v>
      </c>
      <c r="I12555" s="482" t="s">
        <v>671</v>
      </c>
    </row>
    <row r="12556" spans="3:9" ht="15" customHeight="1">
      <c r="C12556" s="193" t="s">
        <v>69</v>
      </c>
      <c r="D12556" s="194" t="s">
        <v>672</v>
      </c>
      <c r="E12556" s="194"/>
      <c r="F12556" s="717"/>
      <c r="G12556" s="717"/>
      <c r="H12556" s="717"/>
      <c r="I12556" s="591"/>
    </row>
    <row r="12557" spans="3:9" ht="15" customHeight="1">
      <c r="C12557" s="700" t="s">
        <v>674</v>
      </c>
      <c r="D12557" s="195" t="s">
        <v>8</v>
      </c>
      <c r="E12557" s="195"/>
      <c r="F12557" s="200" t="s">
        <v>10</v>
      </c>
      <c r="G12557" s="201">
        <v>0.05</v>
      </c>
      <c r="H12557" s="62">
        <v>176000</v>
      </c>
      <c r="I12557" s="203">
        <f>G12557*H12557</f>
        <v>8800</v>
      </c>
    </row>
    <row r="12558" spans="3:9" ht="15" customHeight="1">
      <c r="C12558" s="700" t="s">
        <v>676</v>
      </c>
      <c r="D12558" s="195" t="s">
        <v>160</v>
      </c>
      <c r="E12558" s="195"/>
      <c r="F12558" s="200" t="s">
        <v>10</v>
      </c>
      <c r="G12558" s="201">
        <v>0.05</v>
      </c>
      <c r="H12558" s="62">
        <v>186000</v>
      </c>
      <c r="I12558" s="203">
        <f t="shared" ref="I12558:I12560" si="475">G12558*H12558</f>
        <v>9300</v>
      </c>
    </row>
    <row r="12559" spans="3:9" ht="15" customHeight="1">
      <c r="C12559" s="700" t="s">
        <v>679</v>
      </c>
      <c r="D12559" s="195" t="s">
        <v>119</v>
      </c>
      <c r="E12559" s="195"/>
      <c r="F12559" s="200" t="s">
        <v>10</v>
      </c>
      <c r="G12559" s="201">
        <v>5.0000000000000001E-3</v>
      </c>
      <c r="H12559" s="62">
        <v>196000</v>
      </c>
      <c r="I12559" s="203">
        <f t="shared" si="475"/>
        <v>980</v>
      </c>
    </row>
    <row r="12560" spans="3:9" ht="15" customHeight="1">
      <c r="C12560" s="700" t="s">
        <v>680</v>
      </c>
      <c r="D12560" s="195" t="s">
        <v>31</v>
      </c>
      <c r="E12560" s="195"/>
      <c r="F12560" s="200" t="s">
        <v>10</v>
      </c>
      <c r="G12560" s="201">
        <v>2E-3</v>
      </c>
      <c r="H12560" s="62">
        <v>206000</v>
      </c>
      <c r="I12560" s="203">
        <f t="shared" si="475"/>
        <v>412</v>
      </c>
    </row>
    <row r="12561" spans="3:9" ht="15" customHeight="1">
      <c r="C12561" s="204" t="s">
        <v>708</v>
      </c>
      <c r="D12561" s="215"/>
      <c r="E12561" s="215"/>
      <c r="F12561" s="216"/>
      <c r="G12561" s="653"/>
      <c r="H12561" s="654"/>
      <c r="I12561" s="208">
        <f>SUM(I12557:I12560)</f>
        <v>19492</v>
      </c>
    </row>
    <row r="12562" spans="3:9" ht="15" customHeight="1">
      <c r="C12562" s="1195" t="s">
        <v>72</v>
      </c>
      <c r="D12562" s="1196" t="s">
        <v>73</v>
      </c>
      <c r="E12562" s="1196"/>
      <c r="F12562" s="196"/>
      <c r="G12562" s="555"/>
      <c r="H12562" s="196"/>
      <c r="I12562" s="1197"/>
    </row>
    <row r="12563" spans="3:9" ht="15" customHeight="1">
      <c r="C12563" s="1198">
        <v>1</v>
      </c>
      <c r="D12563" s="655" t="s">
        <v>2827</v>
      </c>
      <c r="E12563" s="655"/>
      <c r="F12563" s="210" t="s">
        <v>1497</v>
      </c>
      <c r="G12563" s="1218">
        <v>1</v>
      </c>
      <c r="H12563" s="202">
        <v>1</v>
      </c>
      <c r="I12563" s="203">
        <f t="shared" ref="I12563:I12564" si="476">G12563*H12563</f>
        <v>1</v>
      </c>
    </row>
    <row r="12564" spans="3:9" ht="15" customHeight="1">
      <c r="C12564" s="1215">
        <v>2</v>
      </c>
      <c r="D12564" s="655" t="s">
        <v>2828</v>
      </c>
      <c r="E12564" s="655"/>
      <c r="F12564" s="210" t="s">
        <v>1497</v>
      </c>
      <c r="G12564" s="1217">
        <v>4</v>
      </c>
      <c r="H12564" s="202">
        <v>1</v>
      </c>
      <c r="I12564" s="203">
        <f t="shared" si="476"/>
        <v>4</v>
      </c>
    </row>
    <row r="12565" spans="3:9" ht="15" customHeight="1">
      <c r="C12565" s="204" t="s">
        <v>85</v>
      </c>
      <c r="D12565" s="215"/>
      <c r="E12565" s="215"/>
      <c r="F12565" s="473"/>
      <c r="G12565" s="216"/>
      <c r="H12565" s="466"/>
      <c r="I12565" s="208">
        <f>SUM(I12563:I12564)</f>
        <v>5</v>
      </c>
    </row>
    <row r="12566" spans="3:9" ht="15" customHeight="1">
      <c r="C12566" s="193" t="s">
        <v>86</v>
      </c>
      <c r="D12566" s="194" t="s">
        <v>87</v>
      </c>
      <c r="E12566" s="194"/>
      <c r="F12566" s="210"/>
      <c r="G12566" s="196"/>
      <c r="H12566" s="196"/>
      <c r="I12566" s="464"/>
    </row>
    <row r="12567" spans="3:9" ht="15" customHeight="1">
      <c r="C12567" s="204" t="s">
        <v>88</v>
      </c>
      <c r="D12567" s="215"/>
      <c r="E12567" s="215"/>
      <c r="F12567" s="216"/>
      <c r="G12567" s="216"/>
      <c r="H12567" s="466"/>
      <c r="I12567" s="1167">
        <f>SUM(I12566)</f>
        <v>0</v>
      </c>
    </row>
    <row r="12568" spans="3:9" ht="15" customHeight="1">
      <c r="C12568" s="220" t="s">
        <v>89</v>
      </c>
      <c r="D12568" s="221" t="s">
        <v>90</v>
      </c>
      <c r="E12568" s="682"/>
      <c r="F12568" s="222"/>
      <c r="G12568" s="222"/>
      <c r="H12568" s="776"/>
      <c r="I12568" s="777">
        <f>I12567+I12565+I12561</f>
        <v>19497</v>
      </c>
    </row>
    <row r="12569" spans="3:9" ht="15" customHeight="1">
      <c r="C12569" s="220" t="s">
        <v>91</v>
      </c>
      <c r="D12569" s="221" t="s">
        <v>977</v>
      </c>
      <c r="E12569" s="682"/>
      <c r="F12569" s="222"/>
      <c r="G12569" s="225"/>
      <c r="H12569" s="226">
        <f>$M$3</f>
        <v>0.1</v>
      </c>
      <c r="I12569" s="224">
        <f>I12568*H12569</f>
        <v>1949.7</v>
      </c>
    </row>
    <row r="12570" spans="3:9" ht="15" customHeight="1" thickBot="1">
      <c r="C12570" s="231" t="s">
        <v>93</v>
      </c>
      <c r="D12570" s="232" t="s">
        <v>94</v>
      </c>
      <c r="E12570" s="741"/>
      <c r="F12570" s="233"/>
      <c r="G12570" s="233"/>
      <c r="H12570" s="458"/>
      <c r="I12570" s="235">
        <f>SUM(I12568:I12569)</f>
        <v>21446.7</v>
      </c>
    </row>
    <row r="12572" spans="3:9" ht="15" customHeight="1">
      <c r="C12572" s="459" t="s">
        <v>2829</v>
      </c>
      <c r="D12572" s="460" t="s">
        <v>2830</v>
      </c>
      <c r="E12572" s="460"/>
      <c r="F12572" s="460"/>
      <c r="G12572" s="460"/>
      <c r="H12572" s="460"/>
      <c r="I12572" s="460"/>
    </row>
    <row r="12573" spans="3:9" ht="15" customHeight="1" thickBot="1">
      <c r="C12573" s="459" t="s">
        <v>2831</v>
      </c>
      <c r="D12573" s="460" t="s">
        <v>2832</v>
      </c>
      <c r="E12573" s="460"/>
      <c r="F12573" s="460"/>
      <c r="G12573" s="460"/>
      <c r="H12573" s="460"/>
      <c r="I12573" s="460"/>
    </row>
    <row r="12574" spans="3:9" ht="15" customHeight="1">
      <c r="C12574" s="236" t="s">
        <v>2833</v>
      </c>
      <c r="D12574" s="647" t="s">
        <v>2834</v>
      </c>
      <c r="E12574" s="647"/>
      <c r="F12574" s="1219"/>
      <c r="G12574" s="1219"/>
      <c r="H12574" s="1220"/>
      <c r="I12574" s="1221">
        <f>ROUNDDOWN(I12591,-2)</f>
        <v>825600</v>
      </c>
    </row>
    <row r="12575" spans="3:9" ht="15" customHeight="1">
      <c r="C12575" s="189" t="s">
        <v>65</v>
      </c>
      <c r="D12575" s="190" t="s">
        <v>66</v>
      </c>
      <c r="E12575" s="190"/>
      <c r="F12575" s="190" t="s">
        <v>669</v>
      </c>
      <c r="G12575" s="190" t="s">
        <v>67</v>
      </c>
      <c r="H12575" s="190" t="s">
        <v>670</v>
      </c>
      <c r="I12575" s="482" t="s">
        <v>671</v>
      </c>
    </row>
    <row r="12576" spans="3:9" ht="15" customHeight="1">
      <c r="C12576" s="193" t="s">
        <v>69</v>
      </c>
      <c r="D12576" s="194" t="s">
        <v>672</v>
      </c>
      <c r="E12576" s="194"/>
      <c r="F12576" s="717"/>
      <c r="G12576" s="717"/>
      <c r="H12576" s="717"/>
      <c r="I12576" s="591"/>
    </row>
    <row r="12577" spans="3:9" ht="15" customHeight="1">
      <c r="C12577" s="199">
        <v>1</v>
      </c>
      <c r="D12577" s="195" t="s">
        <v>8</v>
      </c>
      <c r="E12577" s="195"/>
      <c r="F12577" s="200" t="s">
        <v>10</v>
      </c>
      <c r="G12577" s="201">
        <v>1</v>
      </c>
      <c r="H12577" s="62">
        <v>176000</v>
      </c>
      <c r="I12577" s="203">
        <f t="shared" ref="I12577:I12580" si="477">G12577*H12577</f>
        <v>176000</v>
      </c>
    </row>
    <row r="12578" spans="3:9" ht="15" customHeight="1">
      <c r="C12578" s="199">
        <v>2</v>
      </c>
      <c r="D12578" s="195" t="s">
        <v>106</v>
      </c>
      <c r="E12578" s="195"/>
      <c r="F12578" s="200" t="s">
        <v>10</v>
      </c>
      <c r="G12578" s="201">
        <v>0.5</v>
      </c>
      <c r="H12578" s="62">
        <v>186000</v>
      </c>
      <c r="I12578" s="203">
        <f t="shared" si="477"/>
        <v>93000</v>
      </c>
    </row>
    <row r="12579" spans="3:9" ht="15" customHeight="1">
      <c r="C12579" s="199">
        <v>3</v>
      </c>
      <c r="D12579" s="195" t="s">
        <v>119</v>
      </c>
      <c r="E12579" s="195"/>
      <c r="F12579" s="200" t="s">
        <v>10</v>
      </c>
      <c r="G12579" s="201">
        <v>0.05</v>
      </c>
      <c r="H12579" s="62">
        <v>196000</v>
      </c>
      <c r="I12579" s="203">
        <f t="shared" si="477"/>
        <v>9800</v>
      </c>
    </row>
    <row r="12580" spans="3:9" ht="15" customHeight="1">
      <c r="C12580" s="199">
        <v>4</v>
      </c>
      <c r="D12580" s="195" t="s">
        <v>31</v>
      </c>
      <c r="E12580" s="195"/>
      <c r="F12580" s="200" t="s">
        <v>10</v>
      </c>
      <c r="G12580" s="201">
        <v>1.67E-2</v>
      </c>
      <c r="H12580" s="62">
        <v>206000</v>
      </c>
      <c r="I12580" s="203">
        <f t="shared" si="477"/>
        <v>3440.2</v>
      </c>
    </row>
    <row r="12581" spans="3:9" ht="15" customHeight="1">
      <c r="C12581" s="204" t="s">
        <v>708</v>
      </c>
      <c r="D12581" s="215"/>
      <c r="E12581" s="215"/>
      <c r="F12581" s="216"/>
      <c r="G12581" s="653"/>
      <c r="H12581" s="654"/>
      <c r="I12581" s="208">
        <f>SUM(I12577:I12580)</f>
        <v>282240.2</v>
      </c>
    </row>
    <row r="12582" spans="3:9" ht="15" customHeight="1">
      <c r="C12582" s="193" t="s">
        <v>72</v>
      </c>
      <c r="D12582" s="194" t="s">
        <v>73</v>
      </c>
      <c r="E12582" s="194"/>
      <c r="F12582" s="196"/>
      <c r="G12582" s="196"/>
      <c r="H12582" s="196"/>
      <c r="I12582" s="464"/>
    </row>
    <row r="12583" spans="3:9" ht="15" customHeight="1">
      <c r="C12583" s="199">
        <v>1</v>
      </c>
      <c r="D12583" s="195" t="s">
        <v>2835</v>
      </c>
      <c r="E12583" s="195"/>
      <c r="F12583" s="200" t="s">
        <v>437</v>
      </c>
      <c r="G12583" s="674">
        <v>1.2</v>
      </c>
      <c r="H12583" s="202">
        <f>BAHAN!G532</f>
        <v>380000</v>
      </c>
      <c r="I12583" s="203">
        <f t="shared" ref="I12583:I12585" si="478">G12583*H12583</f>
        <v>456000</v>
      </c>
    </row>
    <row r="12584" spans="3:9" ht="15" customHeight="1">
      <c r="C12584" s="199">
        <v>2</v>
      </c>
      <c r="D12584" s="195" t="s">
        <v>1382</v>
      </c>
      <c r="E12584" s="195"/>
      <c r="F12584" s="200" t="s">
        <v>120</v>
      </c>
      <c r="G12584" s="674">
        <v>6</v>
      </c>
      <c r="H12584" s="202">
        <f>BAHAN!G449</f>
        <v>1820</v>
      </c>
      <c r="I12584" s="203">
        <f t="shared" si="478"/>
        <v>10920</v>
      </c>
    </row>
    <row r="12585" spans="3:9" ht="15" customHeight="1">
      <c r="C12585" s="199">
        <v>3</v>
      </c>
      <c r="D12585" s="213" t="s">
        <v>1405</v>
      </c>
      <c r="E12585" s="213"/>
      <c r="F12585" s="200" t="s">
        <v>79</v>
      </c>
      <c r="G12585" s="674">
        <v>0.01</v>
      </c>
      <c r="H12585" s="202">
        <f>BAHAN!G261</f>
        <v>139100</v>
      </c>
      <c r="I12585" s="203">
        <f t="shared" si="478"/>
        <v>1391</v>
      </c>
    </row>
    <row r="12586" spans="3:9" ht="15" customHeight="1">
      <c r="C12586" s="204" t="s">
        <v>85</v>
      </c>
      <c r="D12586" s="215"/>
      <c r="E12586" s="215"/>
      <c r="F12586" s="216"/>
      <c r="G12586" s="216"/>
      <c r="H12586" s="466"/>
      <c r="I12586" s="208">
        <f>SUM(I12583:I12585)</f>
        <v>468311</v>
      </c>
    </row>
    <row r="12587" spans="3:9" ht="15" customHeight="1">
      <c r="C12587" s="193" t="s">
        <v>86</v>
      </c>
      <c r="D12587" s="194" t="s">
        <v>87</v>
      </c>
      <c r="E12587" s="194"/>
      <c r="F12587" s="196"/>
      <c r="G12587" s="196"/>
      <c r="H12587" s="196"/>
      <c r="I12587" s="464"/>
    </row>
    <row r="12588" spans="3:9" ht="15" customHeight="1">
      <c r="C12588" s="204" t="s">
        <v>88</v>
      </c>
      <c r="D12588" s="215"/>
      <c r="E12588" s="215"/>
      <c r="F12588" s="216"/>
      <c r="G12588" s="216"/>
      <c r="H12588" s="466"/>
      <c r="I12588" s="467">
        <v>0</v>
      </c>
    </row>
    <row r="12589" spans="3:9" ht="15" customHeight="1">
      <c r="C12589" s="220" t="s">
        <v>89</v>
      </c>
      <c r="D12589" s="221" t="s">
        <v>90</v>
      </c>
      <c r="E12589" s="682"/>
      <c r="F12589" s="222"/>
      <c r="G12589" s="222"/>
      <c r="H12589" s="776"/>
      <c r="I12589" s="777">
        <f>I12588+I12586+I12581</f>
        <v>750551.2</v>
      </c>
    </row>
    <row r="12590" spans="3:9" ht="15" customHeight="1">
      <c r="C12590" s="227" t="s">
        <v>91</v>
      </c>
      <c r="D12590" s="228" t="s">
        <v>977</v>
      </c>
      <c r="E12590" s="684"/>
      <c r="F12590" s="229"/>
      <c r="G12590" s="313"/>
      <c r="H12590" s="226">
        <f>$M$3</f>
        <v>0.1</v>
      </c>
      <c r="I12590" s="224">
        <f>I12589*H12590</f>
        <v>75055.12</v>
      </c>
    </row>
    <row r="12591" spans="3:9" ht="15" customHeight="1">
      <c r="C12591" s="316" t="s">
        <v>93</v>
      </c>
      <c r="D12591" s="317" t="s">
        <v>94</v>
      </c>
      <c r="E12591" s="323"/>
      <c r="F12591" s="244"/>
      <c r="G12591" s="244"/>
      <c r="H12591" s="399"/>
      <c r="I12591" s="303">
        <f>SUM(I12589:I12590)</f>
        <v>825606.32</v>
      </c>
    </row>
    <row r="12592" spans="3:9" ht="15" customHeight="1">
      <c r="C12592" s="519"/>
      <c r="D12592" s="460"/>
      <c r="E12592" s="460"/>
      <c r="F12592" s="460"/>
      <c r="G12592" s="460"/>
      <c r="H12592" s="460"/>
      <c r="I12592" s="561"/>
    </row>
    <row r="12593" spans="3:9" ht="15" customHeight="1">
      <c r="C12593" s="519" t="s">
        <v>2836</v>
      </c>
      <c r="D12593" s="460" t="s">
        <v>2837</v>
      </c>
      <c r="E12593" s="460"/>
      <c r="F12593" s="460"/>
      <c r="G12593" s="460"/>
      <c r="H12593" s="460"/>
      <c r="I12593" s="561"/>
    </row>
    <row r="12594" spans="3:9" ht="15" customHeight="1">
      <c r="C12594" s="184" t="s">
        <v>2838</v>
      </c>
      <c r="D12594" s="727" t="s">
        <v>2839</v>
      </c>
      <c r="E12594" s="727"/>
      <c r="F12594" s="727"/>
      <c r="G12594" s="727"/>
      <c r="H12594" s="727"/>
      <c r="I12594" s="1222">
        <f>ROUNDDOWN(I12610,-2)</f>
        <v>667000</v>
      </c>
    </row>
    <row r="12595" spans="3:9" ht="15" customHeight="1">
      <c r="C12595" s="189" t="s">
        <v>65</v>
      </c>
      <c r="D12595" s="190" t="s">
        <v>66</v>
      </c>
      <c r="E12595" s="190"/>
      <c r="F12595" s="190" t="s">
        <v>669</v>
      </c>
      <c r="G12595" s="190" t="s">
        <v>67</v>
      </c>
      <c r="H12595" s="190" t="s">
        <v>670</v>
      </c>
      <c r="I12595" s="482" t="s">
        <v>671</v>
      </c>
    </row>
    <row r="12596" spans="3:9" ht="15" customHeight="1">
      <c r="C12596" s="193" t="s">
        <v>69</v>
      </c>
      <c r="D12596" s="194" t="s">
        <v>672</v>
      </c>
      <c r="E12596" s="194"/>
      <c r="F12596" s="717"/>
      <c r="G12596" s="717"/>
      <c r="H12596" s="717"/>
      <c r="I12596" s="591"/>
    </row>
    <row r="12597" spans="3:9" ht="15" customHeight="1">
      <c r="C12597" s="199">
        <v>1</v>
      </c>
      <c r="D12597" s="195" t="s">
        <v>8</v>
      </c>
      <c r="E12597" s="195"/>
      <c r="F12597" s="200" t="s">
        <v>10</v>
      </c>
      <c r="G12597" s="326">
        <v>0.03</v>
      </c>
      <c r="H12597" s="62">
        <v>176000</v>
      </c>
      <c r="I12597" s="203">
        <f>G12597*H12597</f>
        <v>5280</v>
      </c>
    </row>
    <row r="12598" spans="3:9" ht="15" customHeight="1">
      <c r="C12598" s="199">
        <v>2</v>
      </c>
      <c r="D12598" s="195" t="s">
        <v>106</v>
      </c>
      <c r="E12598" s="195"/>
      <c r="F12598" s="200" t="s">
        <v>10</v>
      </c>
      <c r="G12598" s="326">
        <v>0.3</v>
      </c>
      <c r="H12598" s="62">
        <v>186000</v>
      </c>
      <c r="I12598" s="203">
        <f t="shared" ref="I12598:I12600" si="479">G12598*H12598</f>
        <v>55800</v>
      </c>
    </row>
    <row r="12599" spans="3:9" ht="15" customHeight="1">
      <c r="C12599" s="199">
        <v>3</v>
      </c>
      <c r="D12599" s="195" t="s">
        <v>119</v>
      </c>
      <c r="E12599" s="195"/>
      <c r="F12599" s="200" t="s">
        <v>10</v>
      </c>
      <c r="G12599" s="326">
        <v>0.03</v>
      </c>
      <c r="H12599" s="62">
        <v>196000</v>
      </c>
      <c r="I12599" s="203">
        <f t="shared" si="479"/>
        <v>5880</v>
      </c>
    </row>
    <row r="12600" spans="3:9" ht="15" customHeight="1">
      <c r="C12600" s="199">
        <v>4</v>
      </c>
      <c r="D12600" s="195" t="s">
        <v>31</v>
      </c>
      <c r="E12600" s="195"/>
      <c r="F12600" s="200" t="s">
        <v>10</v>
      </c>
      <c r="G12600" s="326">
        <v>0.01</v>
      </c>
      <c r="H12600" s="62">
        <v>206000</v>
      </c>
      <c r="I12600" s="203">
        <f t="shared" si="479"/>
        <v>2060</v>
      </c>
    </row>
    <row r="12601" spans="3:9" ht="15" customHeight="1">
      <c r="C12601" s="204" t="s">
        <v>708</v>
      </c>
      <c r="D12601" s="215"/>
      <c r="E12601" s="215"/>
      <c r="F12601" s="216"/>
      <c r="G12601" s="653"/>
      <c r="H12601" s="654"/>
      <c r="I12601" s="208">
        <f>SUM(I12597:I12600)</f>
        <v>69020</v>
      </c>
    </row>
    <row r="12602" spans="3:9" ht="15" customHeight="1">
      <c r="C12602" s="193" t="s">
        <v>72</v>
      </c>
      <c r="D12602" s="194" t="s">
        <v>73</v>
      </c>
      <c r="E12602" s="194"/>
      <c r="F12602" s="196"/>
      <c r="G12602" s="196"/>
      <c r="H12602" s="202"/>
      <c r="I12602" s="464"/>
    </row>
    <row r="12603" spans="3:9" ht="15" customHeight="1">
      <c r="C12603" s="199">
        <v>1</v>
      </c>
      <c r="D12603" s="195" t="s">
        <v>2840</v>
      </c>
      <c r="E12603" s="195"/>
      <c r="F12603" s="200" t="s">
        <v>2611</v>
      </c>
      <c r="G12603" s="674">
        <v>1</v>
      </c>
      <c r="H12603" s="202">
        <f>BAHAN!G31</f>
        <v>450000</v>
      </c>
      <c r="I12603" s="203">
        <f t="shared" ref="I12603:I12604" si="480">G12603*H12603</f>
        <v>450000</v>
      </c>
    </row>
    <row r="12604" spans="3:9" ht="15" customHeight="1">
      <c r="C12604" s="199">
        <v>2</v>
      </c>
      <c r="D12604" s="195" t="s">
        <v>2841</v>
      </c>
      <c r="E12604" s="195"/>
      <c r="F12604" s="200" t="s">
        <v>1497</v>
      </c>
      <c r="G12604" s="674">
        <v>1</v>
      </c>
      <c r="H12604" s="202">
        <f>BAHAN!G533</f>
        <v>87400</v>
      </c>
      <c r="I12604" s="203">
        <f t="shared" si="480"/>
        <v>87400</v>
      </c>
    </row>
    <row r="12605" spans="3:9" ht="15" customHeight="1">
      <c r="C12605" s="204" t="s">
        <v>85</v>
      </c>
      <c r="D12605" s="215"/>
      <c r="E12605" s="215"/>
      <c r="F12605" s="216"/>
      <c r="G12605" s="216"/>
      <c r="H12605" s="466"/>
      <c r="I12605" s="208">
        <f>SUM(I12603:I12604)</f>
        <v>537400</v>
      </c>
    </row>
    <row r="12606" spans="3:9" ht="15" customHeight="1">
      <c r="C12606" s="193" t="s">
        <v>86</v>
      </c>
      <c r="D12606" s="194" t="s">
        <v>87</v>
      </c>
      <c r="E12606" s="194"/>
      <c r="F12606" s="196"/>
      <c r="G12606" s="196"/>
      <c r="H12606" s="196"/>
      <c r="I12606" s="464"/>
    </row>
    <row r="12607" spans="3:9" ht="15" customHeight="1">
      <c r="C12607" s="204" t="s">
        <v>88</v>
      </c>
      <c r="D12607" s="215"/>
      <c r="E12607" s="215"/>
      <c r="F12607" s="216"/>
      <c r="G12607" s="216"/>
      <c r="H12607" s="466"/>
      <c r="I12607" s="467">
        <v>0</v>
      </c>
    </row>
    <row r="12608" spans="3:9" ht="15" customHeight="1">
      <c r="C12608" s="220" t="s">
        <v>89</v>
      </c>
      <c r="D12608" s="221" t="s">
        <v>90</v>
      </c>
      <c r="E12608" s="682"/>
      <c r="F12608" s="222"/>
      <c r="G12608" s="222"/>
      <c r="H12608" s="776"/>
      <c r="I12608" s="777">
        <f>I12607+I12605+I12601</f>
        <v>606420</v>
      </c>
    </row>
    <row r="12609" spans="3:9" ht="15" customHeight="1">
      <c r="C12609" s="227" t="s">
        <v>91</v>
      </c>
      <c r="D12609" s="228" t="s">
        <v>977</v>
      </c>
      <c r="E12609" s="684"/>
      <c r="F12609" s="229"/>
      <c r="G12609" s="313"/>
      <c r="H12609" s="226">
        <f>$M$3</f>
        <v>0.1</v>
      </c>
      <c r="I12609" s="224">
        <f>I12608*H12609</f>
        <v>60642</v>
      </c>
    </row>
    <row r="12610" spans="3:9" ht="15" customHeight="1">
      <c r="C12610" s="316" t="s">
        <v>93</v>
      </c>
      <c r="D12610" s="317" t="s">
        <v>94</v>
      </c>
      <c r="E12610" s="323"/>
      <c r="F12610" s="244"/>
      <c r="G12610" s="244"/>
      <c r="H12610" s="399"/>
      <c r="I12610" s="303">
        <f>SUM(I12608:I12609)</f>
        <v>667062</v>
      </c>
    </row>
    <row r="12611" spans="3:9" ht="15" customHeight="1">
      <c r="C12611" s="1070"/>
      <c r="D12611" s="493"/>
      <c r="E12611" s="493"/>
      <c r="F12611" s="1223"/>
      <c r="G12611" s="1223"/>
      <c r="H12611" s="1223"/>
      <c r="I12611" s="1224"/>
    </row>
    <row r="12612" spans="3:9" ht="15" customHeight="1">
      <c r="C12612" s="184" t="s">
        <v>2842</v>
      </c>
      <c r="D12612" s="731" t="s">
        <v>2843</v>
      </c>
      <c r="E12612" s="727"/>
      <c r="F12612" s="291"/>
      <c r="G12612" s="727"/>
      <c r="H12612" s="727"/>
      <c r="I12612" s="374">
        <f>ROUNDDOWN(I12630,-2)</f>
        <v>126500</v>
      </c>
    </row>
    <row r="12613" spans="3:9" ht="15" customHeight="1">
      <c r="C12613" s="189" t="s">
        <v>65</v>
      </c>
      <c r="D12613" s="190" t="s">
        <v>66</v>
      </c>
      <c r="E12613" s="190"/>
      <c r="F12613" s="190" t="s">
        <v>669</v>
      </c>
      <c r="G12613" s="190" t="s">
        <v>67</v>
      </c>
      <c r="H12613" s="190" t="s">
        <v>670</v>
      </c>
      <c r="I12613" s="482" t="s">
        <v>671</v>
      </c>
    </row>
    <row r="12614" spans="3:9" ht="15" customHeight="1">
      <c r="C12614" s="193" t="s">
        <v>69</v>
      </c>
      <c r="D12614" s="194" t="s">
        <v>672</v>
      </c>
      <c r="E12614" s="194"/>
      <c r="F12614" s="717"/>
      <c r="G12614" s="717"/>
      <c r="H12614" s="717"/>
      <c r="I12614" s="591"/>
    </row>
    <row r="12615" spans="3:9" ht="15" customHeight="1">
      <c r="C12615" s="199">
        <v>1</v>
      </c>
      <c r="D12615" s="195" t="s">
        <v>8</v>
      </c>
      <c r="E12615" s="195"/>
      <c r="F12615" s="200" t="s">
        <v>10</v>
      </c>
      <c r="G12615" s="201">
        <v>0.05</v>
      </c>
      <c r="H12615" s="62">
        <v>176000</v>
      </c>
      <c r="I12615" s="203">
        <f>G12615*H12615</f>
        <v>8800</v>
      </c>
    </row>
    <row r="12616" spans="3:9" ht="15" customHeight="1">
      <c r="C12616" s="199">
        <v>2</v>
      </c>
      <c r="D12616" s="195" t="s">
        <v>106</v>
      </c>
      <c r="E12616" s="195"/>
      <c r="F12616" s="200" t="s">
        <v>10</v>
      </c>
      <c r="G12616" s="201">
        <v>0.5</v>
      </c>
      <c r="H12616" s="62">
        <v>186000</v>
      </c>
      <c r="I12616" s="203">
        <f t="shared" ref="I12616:I12618" si="481">G12616*H12616</f>
        <v>93000</v>
      </c>
    </row>
    <row r="12617" spans="3:9" ht="15" customHeight="1">
      <c r="C12617" s="199">
        <v>3</v>
      </c>
      <c r="D12617" s="195" t="s">
        <v>119</v>
      </c>
      <c r="E12617" s="195"/>
      <c r="F12617" s="200" t="s">
        <v>10</v>
      </c>
      <c r="G12617" s="201">
        <v>0.05</v>
      </c>
      <c r="H12617" s="62">
        <v>196000</v>
      </c>
      <c r="I12617" s="203">
        <f t="shared" si="481"/>
        <v>9800</v>
      </c>
    </row>
    <row r="12618" spans="3:9" ht="15" customHeight="1">
      <c r="C12618" s="199">
        <v>4</v>
      </c>
      <c r="D12618" s="195" t="s">
        <v>31</v>
      </c>
      <c r="E12618" s="195"/>
      <c r="F12618" s="200" t="s">
        <v>10</v>
      </c>
      <c r="G12618" s="201">
        <v>1.67E-2</v>
      </c>
      <c r="H12618" s="62">
        <v>206000</v>
      </c>
      <c r="I12618" s="203">
        <f t="shared" si="481"/>
        <v>3440.2</v>
      </c>
    </row>
    <row r="12619" spans="3:9" ht="15" customHeight="1">
      <c r="C12619" s="204" t="s">
        <v>708</v>
      </c>
      <c r="D12619" s="215"/>
      <c r="E12619" s="215"/>
      <c r="F12619" s="216"/>
      <c r="G12619" s="653"/>
      <c r="H12619" s="654"/>
      <c r="I12619" s="208">
        <f>SUM(I12615:I12618)</f>
        <v>115040.2</v>
      </c>
    </row>
    <row r="12620" spans="3:9" ht="15" customHeight="1">
      <c r="C12620" s="193" t="s">
        <v>72</v>
      </c>
      <c r="D12620" s="194" t="s">
        <v>73</v>
      </c>
      <c r="E12620" s="194"/>
      <c r="F12620" s="196"/>
      <c r="G12620" s="196"/>
      <c r="H12620" s="202"/>
      <c r="I12620" s="464"/>
    </row>
    <row r="12621" spans="3:9" ht="15" customHeight="1">
      <c r="C12621" s="199">
        <v>1</v>
      </c>
      <c r="D12621" s="195" t="s">
        <v>2844</v>
      </c>
      <c r="E12621" s="195"/>
      <c r="F12621" s="200" t="s">
        <v>2611</v>
      </c>
      <c r="G12621" s="674">
        <v>1</v>
      </c>
      <c r="H12621" s="202">
        <v>1</v>
      </c>
      <c r="I12621" s="203">
        <f t="shared" ref="I12621:I12624" si="482">G12621*H12621</f>
        <v>1</v>
      </c>
    </row>
    <row r="12622" spans="3:9" ht="15" customHeight="1">
      <c r="C12622" s="199">
        <v>2</v>
      </c>
      <c r="D12622" s="195" t="s">
        <v>2845</v>
      </c>
      <c r="E12622" s="195"/>
      <c r="F12622" s="200" t="s">
        <v>1497</v>
      </c>
      <c r="G12622" s="674">
        <v>1</v>
      </c>
      <c r="H12622" s="202">
        <v>1</v>
      </c>
      <c r="I12622" s="203">
        <f t="shared" si="482"/>
        <v>1</v>
      </c>
    </row>
    <row r="12623" spans="3:9" ht="15" customHeight="1">
      <c r="C12623" s="199">
        <v>3</v>
      </c>
      <c r="D12623" s="195" t="s">
        <v>659</v>
      </c>
      <c r="E12623" s="195"/>
      <c r="F12623" s="200" t="s">
        <v>120</v>
      </c>
      <c r="G12623" s="674">
        <v>20</v>
      </c>
      <c r="H12623" s="202">
        <v>1</v>
      </c>
      <c r="I12623" s="203">
        <f t="shared" si="482"/>
        <v>20</v>
      </c>
    </row>
    <row r="12624" spans="3:9" ht="15" customHeight="1">
      <c r="C12624" s="199">
        <v>4</v>
      </c>
      <c r="D12624" s="195" t="s">
        <v>133</v>
      </c>
      <c r="E12624" s="195"/>
      <c r="F12624" s="200" t="s">
        <v>79</v>
      </c>
      <c r="G12624" s="674">
        <v>0.05</v>
      </c>
      <c r="H12624" s="202">
        <v>1</v>
      </c>
      <c r="I12624" s="203">
        <f t="shared" si="482"/>
        <v>0.05</v>
      </c>
    </row>
    <row r="12625" spans="3:9" ht="15" customHeight="1">
      <c r="C12625" s="204" t="s">
        <v>85</v>
      </c>
      <c r="D12625" s="215"/>
      <c r="E12625" s="215"/>
      <c r="F12625" s="216"/>
      <c r="G12625" s="216"/>
      <c r="H12625" s="466"/>
      <c r="I12625" s="208">
        <f>SUM(I12621:I12624)</f>
        <v>22.05</v>
      </c>
    </row>
    <row r="12626" spans="3:9" ht="15" customHeight="1">
      <c r="C12626" s="193" t="s">
        <v>86</v>
      </c>
      <c r="D12626" s="194" t="s">
        <v>87</v>
      </c>
      <c r="E12626" s="194"/>
      <c r="F12626" s="196"/>
      <c r="G12626" s="196"/>
      <c r="H12626" s="196"/>
      <c r="I12626" s="464"/>
    </row>
    <row r="12627" spans="3:9" ht="15" customHeight="1">
      <c r="C12627" s="204" t="s">
        <v>88</v>
      </c>
      <c r="D12627" s="215"/>
      <c r="E12627" s="215"/>
      <c r="F12627" s="216"/>
      <c r="G12627" s="216"/>
      <c r="H12627" s="466"/>
      <c r="I12627" s="467">
        <v>0</v>
      </c>
    </row>
    <row r="12628" spans="3:9" ht="15" customHeight="1">
      <c r="C12628" s="220" t="s">
        <v>89</v>
      </c>
      <c r="D12628" s="221" t="s">
        <v>90</v>
      </c>
      <c r="E12628" s="682"/>
      <c r="F12628" s="222"/>
      <c r="G12628" s="222"/>
      <c r="H12628" s="776"/>
      <c r="I12628" s="777">
        <f>I12627+I12625+I12619</f>
        <v>115062.25</v>
      </c>
    </row>
    <row r="12629" spans="3:9" ht="15" customHeight="1">
      <c r="C12629" s="227" t="s">
        <v>91</v>
      </c>
      <c r="D12629" s="228" t="s">
        <v>977</v>
      </c>
      <c r="E12629" s="684"/>
      <c r="F12629" s="229"/>
      <c r="G12629" s="313"/>
      <c r="H12629" s="226">
        <f>$M$3</f>
        <v>0.1</v>
      </c>
      <c r="I12629" s="224">
        <f>I12628*H12629</f>
        <v>11506.225</v>
      </c>
    </row>
    <row r="12630" spans="3:9" ht="15" customHeight="1">
      <c r="C12630" s="316" t="s">
        <v>93</v>
      </c>
      <c r="D12630" s="317" t="s">
        <v>94</v>
      </c>
      <c r="E12630" s="323"/>
      <c r="F12630" s="244"/>
      <c r="G12630" s="244"/>
      <c r="H12630" s="399"/>
      <c r="I12630" s="303">
        <f>SUM(I12628:I12629)</f>
        <v>126568.47500000001</v>
      </c>
    </row>
    <row r="12631" spans="3:9" ht="15" customHeight="1">
      <c r="C12631" s="1070"/>
      <c r="D12631" s="493"/>
      <c r="E12631" s="493"/>
      <c r="F12631" s="493"/>
      <c r="G12631" s="493"/>
      <c r="H12631" s="493"/>
      <c r="I12631" s="517"/>
    </row>
    <row r="12632" spans="3:9" ht="15" customHeight="1">
      <c r="C12632" s="519" t="s">
        <v>2846</v>
      </c>
      <c r="D12632" s="460" t="s">
        <v>2847</v>
      </c>
      <c r="E12632" s="460"/>
      <c r="F12632" s="460"/>
      <c r="G12632" s="460"/>
      <c r="H12632" s="460"/>
      <c r="I12632" s="561"/>
    </row>
    <row r="12633" spans="3:9" ht="15" customHeight="1">
      <c r="C12633" s="184" t="s">
        <v>2848</v>
      </c>
      <c r="D12633" s="675" t="s">
        <v>2849</v>
      </c>
      <c r="E12633" s="675"/>
      <c r="F12633" s="668"/>
      <c r="G12633" s="668"/>
      <c r="H12633" s="668"/>
      <c r="I12633" s="1222">
        <f>ROUNDDOWN(I12649,-2)</f>
        <v>3159400</v>
      </c>
    </row>
    <row r="12634" spans="3:9" ht="15" customHeight="1">
      <c r="C12634" s="189" t="s">
        <v>65</v>
      </c>
      <c r="D12634" s="190" t="s">
        <v>66</v>
      </c>
      <c r="E12634" s="190"/>
      <c r="F12634" s="190" t="s">
        <v>669</v>
      </c>
      <c r="G12634" s="190" t="s">
        <v>67</v>
      </c>
      <c r="H12634" s="190" t="s">
        <v>670</v>
      </c>
      <c r="I12634" s="482" t="s">
        <v>671</v>
      </c>
    </row>
    <row r="12635" spans="3:9" ht="15" customHeight="1">
      <c r="C12635" s="193" t="s">
        <v>69</v>
      </c>
      <c r="D12635" s="194" t="s">
        <v>672</v>
      </c>
      <c r="E12635" s="194"/>
      <c r="F12635" s="717"/>
      <c r="G12635" s="717"/>
      <c r="H12635" s="717"/>
      <c r="I12635" s="591"/>
    </row>
    <row r="12636" spans="3:9" ht="15" customHeight="1">
      <c r="C12636" s="199">
        <v>1</v>
      </c>
      <c r="D12636" s="195" t="s">
        <v>8</v>
      </c>
      <c r="E12636" s="195"/>
      <c r="F12636" s="200" t="s">
        <v>10</v>
      </c>
      <c r="G12636" s="326">
        <v>0.5</v>
      </c>
      <c r="H12636" s="62">
        <v>176000</v>
      </c>
      <c r="I12636" s="203">
        <f>G12636*H12636</f>
        <v>88000</v>
      </c>
    </row>
    <row r="12637" spans="3:9" ht="15" customHeight="1">
      <c r="C12637" s="199">
        <v>2</v>
      </c>
      <c r="D12637" s="195" t="s">
        <v>106</v>
      </c>
      <c r="E12637" s="195"/>
      <c r="F12637" s="200" t="s">
        <v>10</v>
      </c>
      <c r="G12637" s="326">
        <v>1.2</v>
      </c>
      <c r="H12637" s="62">
        <v>186000</v>
      </c>
      <c r="I12637" s="203">
        <f t="shared" ref="I12637:I12639" si="483">G12637*H12637</f>
        <v>223200</v>
      </c>
    </row>
    <row r="12638" spans="3:9" ht="15" customHeight="1">
      <c r="C12638" s="199">
        <v>3</v>
      </c>
      <c r="D12638" s="195" t="s">
        <v>119</v>
      </c>
      <c r="E12638" s="195"/>
      <c r="F12638" s="200" t="s">
        <v>10</v>
      </c>
      <c r="G12638" s="326">
        <v>0.12</v>
      </c>
      <c r="H12638" s="62">
        <v>196000</v>
      </c>
      <c r="I12638" s="203">
        <f t="shared" si="483"/>
        <v>23520</v>
      </c>
    </row>
    <row r="12639" spans="3:9" ht="15" customHeight="1">
      <c r="C12639" s="199">
        <v>4</v>
      </c>
      <c r="D12639" s="195" t="s">
        <v>31</v>
      </c>
      <c r="E12639" s="195"/>
      <c r="F12639" s="200" t="s">
        <v>10</v>
      </c>
      <c r="G12639" s="326">
        <v>0.04</v>
      </c>
      <c r="H12639" s="62">
        <v>206000</v>
      </c>
      <c r="I12639" s="203">
        <f t="shared" si="483"/>
        <v>8240</v>
      </c>
    </row>
    <row r="12640" spans="3:9" ht="15" customHeight="1">
      <c r="C12640" s="204" t="s">
        <v>708</v>
      </c>
      <c r="D12640" s="215"/>
      <c r="E12640" s="215"/>
      <c r="F12640" s="216"/>
      <c r="G12640" s="653"/>
      <c r="H12640" s="654"/>
      <c r="I12640" s="208">
        <f>SUM(I12636:I12639)</f>
        <v>342960</v>
      </c>
    </row>
    <row r="12641" spans="3:9" ht="15" customHeight="1">
      <c r="C12641" s="193" t="s">
        <v>72</v>
      </c>
      <c r="D12641" s="194" t="s">
        <v>73</v>
      </c>
      <c r="E12641" s="194"/>
      <c r="F12641" s="196"/>
      <c r="G12641" s="196"/>
      <c r="H12641" s="196"/>
      <c r="I12641" s="464"/>
    </row>
    <row r="12642" spans="3:9" ht="15" customHeight="1">
      <c r="C12642" s="199">
        <v>1</v>
      </c>
      <c r="D12642" s="195" t="s">
        <v>2850</v>
      </c>
      <c r="E12642" s="195"/>
      <c r="F12642" s="200" t="s">
        <v>193</v>
      </c>
      <c r="G12642" s="674">
        <v>1</v>
      </c>
      <c r="H12642" s="202">
        <f>BAHAN!G89</f>
        <v>2386100</v>
      </c>
      <c r="I12642" s="203">
        <f t="shared" ref="I12642" si="484">G12642*H12642</f>
        <v>2386100</v>
      </c>
    </row>
    <row r="12643" spans="3:9" ht="15" customHeight="1">
      <c r="C12643" s="199">
        <v>2</v>
      </c>
      <c r="D12643" s="213" t="s">
        <v>2851</v>
      </c>
      <c r="E12643" s="213"/>
      <c r="F12643" s="200" t="s">
        <v>193</v>
      </c>
      <c r="G12643" s="1225">
        <v>1</v>
      </c>
      <c r="H12643" s="202">
        <f>BAHAN!G107</f>
        <v>50000</v>
      </c>
      <c r="I12643" s="203">
        <f>I12642*6%</f>
        <v>143166</v>
      </c>
    </row>
    <row r="12644" spans="3:9" ht="15" customHeight="1">
      <c r="C12644" s="204" t="s">
        <v>85</v>
      </c>
      <c r="D12644" s="215"/>
      <c r="E12644" s="215"/>
      <c r="F12644" s="216"/>
      <c r="G12644" s="216"/>
      <c r="H12644" s="466"/>
      <c r="I12644" s="208">
        <f>SUM(I12642:I12643)</f>
        <v>2529266</v>
      </c>
    </row>
    <row r="12645" spans="3:9" ht="15" customHeight="1">
      <c r="C12645" s="193" t="s">
        <v>86</v>
      </c>
      <c r="D12645" s="194" t="s">
        <v>87</v>
      </c>
      <c r="E12645" s="194"/>
      <c r="F12645" s="196"/>
      <c r="G12645" s="196"/>
      <c r="H12645" s="196"/>
      <c r="I12645" s="464"/>
    </row>
    <row r="12646" spans="3:9" ht="15" customHeight="1">
      <c r="C12646" s="204" t="s">
        <v>88</v>
      </c>
      <c r="D12646" s="215"/>
      <c r="E12646" s="215"/>
      <c r="F12646" s="216"/>
      <c r="G12646" s="216"/>
      <c r="H12646" s="466"/>
      <c r="I12646" s="467">
        <v>0</v>
      </c>
    </row>
    <row r="12647" spans="3:9" ht="15" customHeight="1">
      <c r="C12647" s="220" t="s">
        <v>89</v>
      </c>
      <c r="D12647" s="221" t="s">
        <v>90</v>
      </c>
      <c r="E12647" s="682"/>
      <c r="F12647" s="222"/>
      <c r="G12647" s="222"/>
      <c r="H12647" s="776"/>
      <c r="I12647" s="777">
        <f>I12646+I12644+I12640</f>
        <v>2872226</v>
      </c>
    </row>
    <row r="12648" spans="3:9" ht="15" customHeight="1">
      <c r="C12648" s="227" t="s">
        <v>91</v>
      </c>
      <c r="D12648" s="228" t="s">
        <v>977</v>
      </c>
      <c r="E12648" s="684"/>
      <c r="F12648" s="229"/>
      <c r="G12648" s="313"/>
      <c r="H12648" s="226">
        <f>$M$3</f>
        <v>0.1</v>
      </c>
      <c r="I12648" s="224">
        <f>I12647*H12648</f>
        <v>287222.60000000003</v>
      </c>
    </row>
    <row r="12649" spans="3:9" ht="15" customHeight="1">
      <c r="C12649" s="316" t="s">
        <v>93</v>
      </c>
      <c r="D12649" s="317" t="s">
        <v>94</v>
      </c>
      <c r="E12649" s="323"/>
      <c r="F12649" s="244"/>
      <c r="G12649" s="244"/>
      <c r="H12649" s="399"/>
      <c r="I12649" s="303">
        <f>SUM(I12647:I12648)</f>
        <v>3159448.6</v>
      </c>
    </row>
    <row r="12650" spans="3:9" ht="15" customHeight="1">
      <c r="C12650" s="1070"/>
      <c r="D12650" s="493"/>
      <c r="E12650" s="493"/>
      <c r="F12650" s="493"/>
      <c r="G12650" s="493"/>
      <c r="H12650" s="493"/>
      <c r="I12650" s="517"/>
    </row>
    <row r="12651" spans="3:9" ht="15" customHeight="1">
      <c r="C12651" s="184" t="s">
        <v>2852</v>
      </c>
      <c r="D12651" s="670" t="s">
        <v>2853</v>
      </c>
      <c r="E12651" s="675"/>
      <c r="F12651" s="668"/>
      <c r="G12651" s="668"/>
      <c r="H12651" s="669"/>
      <c r="I12651" s="374">
        <f>ROUNDDOWN(I12667,-2)</f>
        <v>890000</v>
      </c>
    </row>
    <row r="12652" spans="3:9" ht="15" customHeight="1">
      <c r="C12652" s="189" t="s">
        <v>65</v>
      </c>
      <c r="D12652" s="190" t="s">
        <v>66</v>
      </c>
      <c r="E12652" s="190"/>
      <c r="F12652" s="190" t="s">
        <v>669</v>
      </c>
      <c r="G12652" s="190" t="s">
        <v>67</v>
      </c>
      <c r="H12652" s="190" t="s">
        <v>670</v>
      </c>
      <c r="I12652" s="482" t="s">
        <v>671</v>
      </c>
    </row>
    <row r="12653" spans="3:9" ht="15" customHeight="1">
      <c r="C12653" s="193" t="s">
        <v>69</v>
      </c>
      <c r="D12653" s="194" t="s">
        <v>672</v>
      </c>
      <c r="E12653" s="194"/>
      <c r="F12653" s="717"/>
      <c r="G12653" s="717"/>
      <c r="H12653" s="717"/>
      <c r="I12653" s="591"/>
    </row>
    <row r="12654" spans="3:9" ht="15" customHeight="1">
      <c r="C12654" s="199">
        <v>1</v>
      </c>
      <c r="D12654" s="195" t="s">
        <v>8</v>
      </c>
      <c r="E12654" s="195"/>
      <c r="F12654" s="200" t="s">
        <v>10</v>
      </c>
      <c r="G12654" s="201">
        <v>0.5</v>
      </c>
      <c r="H12654" s="62">
        <v>176000</v>
      </c>
      <c r="I12654" s="203">
        <f>G12654*H12654</f>
        <v>88000</v>
      </c>
    </row>
    <row r="12655" spans="3:9" ht="15" customHeight="1">
      <c r="C12655" s="199">
        <v>2</v>
      </c>
      <c r="D12655" s="195" t="s">
        <v>106</v>
      </c>
      <c r="E12655" s="195"/>
      <c r="F12655" s="200" t="s">
        <v>10</v>
      </c>
      <c r="G12655" s="201">
        <v>0.5</v>
      </c>
      <c r="H12655" s="62">
        <v>186000</v>
      </c>
      <c r="I12655" s="203">
        <f t="shared" ref="I12655:I12657" si="485">G12655*H12655</f>
        <v>93000</v>
      </c>
    </row>
    <row r="12656" spans="3:9" ht="15" customHeight="1">
      <c r="C12656" s="199">
        <v>3</v>
      </c>
      <c r="D12656" s="195" t="s">
        <v>119</v>
      </c>
      <c r="E12656" s="195"/>
      <c r="F12656" s="200" t="s">
        <v>10</v>
      </c>
      <c r="G12656" s="201">
        <v>0.05</v>
      </c>
      <c r="H12656" s="62">
        <v>196000</v>
      </c>
      <c r="I12656" s="203">
        <f t="shared" si="485"/>
        <v>9800</v>
      </c>
    </row>
    <row r="12657" spans="3:9" ht="15" customHeight="1">
      <c r="C12657" s="199">
        <v>4</v>
      </c>
      <c r="D12657" s="195" t="s">
        <v>31</v>
      </c>
      <c r="E12657" s="195"/>
      <c r="F12657" s="200" t="s">
        <v>10</v>
      </c>
      <c r="G12657" s="201">
        <v>1.67E-2</v>
      </c>
      <c r="H12657" s="62">
        <v>206000</v>
      </c>
      <c r="I12657" s="203">
        <f t="shared" si="485"/>
        <v>3440.2</v>
      </c>
    </row>
    <row r="12658" spans="3:9" ht="15" customHeight="1">
      <c r="C12658" s="204" t="s">
        <v>708</v>
      </c>
      <c r="D12658" s="215"/>
      <c r="E12658" s="215"/>
      <c r="F12658" s="216"/>
      <c r="G12658" s="653"/>
      <c r="H12658" s="654"/>
      <c r="I12658" s="208">
        <f>SUM(I12654:I12657)</f>
        <v>194240.2</v>
      </c>
    </row>
    <row r="12659" spans="3:9" ht="15" customHeight="1">
      <c r="C12659" s="193" t="s">
        <v>72</v>
      </c>
      <c r="D12659" s="194" t="s">
        <v>73</v>
      </c>
      <c r="E12659" s="194"/>
      <c r="F12659" s="196"/>
      <c r="G12659" s="196"/>
      <c r="H12659" s="196"/>
      <c r="I12659" s="464"/>
    </row>
    <row r="12660" spans="3:9" ht="15" customHeight="1">
      <c r="C12660" s="199">
        <v>1</v>
      </c>
      <c r="D12660" s="195" t="s">
        <v>2854</v>
      </c>
      <c r="E12660" s="195"/>
      <c r="F12660" s="200" t="s">
        <v>193</v>
      </c>
      <c r="G12660" s="326">
        <v>1</v>
      </c>
      <c r="H12660" s="202">
        <f>BAHAN!G90</f>
        <v>612000</v>
      </c>
      <c r="I12660" s="203">
        <f t="shared" ref="I12660:I12661" si="486">G12660*H12660</f>
        <v>612000</v>
      </c>
    </row>
    <row r="12661" spans="3:9" ht="15" customHeight="1">
      <c r="C12661" s="199">
        <v>2</v>
      </c>
      <c r="D12661" s="1226" t="s">
        <v>2855</v>
      </c>
      <c r="E12661" s="1226"/>
      <c r="F12661" s="200" t="s">
        <v>115</v>
      </c>
      <c r="G12661" s="1227">
        <v>3.5999999999999997E-2</v>
      </c>
      <c r="H12661" s="388">
        <f>BAHAN!G239</f>
        <v>80000</v>
      </c>
      <c r="I12661" s="524">
        <f t="shared" si="486"/>
        <v>2880</v>
      </c>
    </row>
    <row r="12662" spans="3:9" ht="15" customHeight="1">
      <c r="C12662" s="204" t="s">
        <v>85</v>
      </c>
      <c r="D12662" s="215"/>
      <c r="E12662" s="215"/>
      <c r="F12662" s="216"/>
      <c r="G12662" s="216"/>
      <c r="H12662" s="466"/>
      <c r="I12662" s="208">
        <f>SUM(I12660:I12661)</f>
        <v>614880</v>
      </c>
    </row>
    <row r="12663" spans="3:9" ht="15" customHeight="1">
      <c r="C12663" s="193" t="s">
        <v>86</v>
      </c>
      <c r="D12663" s="194" t="s">
        <v>87</v>
      </c>
      <c r="E12663" s="194"/>
      <c r="F12663" s="196"/>
      <c r="G12663" s="196"/>
      <c r="H12663" s="196"/>
      <c r="I12663" s="464"/>
    </row>
    <row r="12664" spans="3:9" ht="15" customHeight="1">
      <c r="C12664" s="204" t="s">
        <v>88</v>
      </c>
      <c r="D12664" s="215"/>
      <c r="E12664" s="215"/>
      <c r="F12664" s="216"/>
      <c r="G12664" s="216"/>
      <c r="H12664" s="466"/>
      <c r="I12664" s="467">
        <v>0</v>
      </c>
    </row>
    <row r="12665" spans="3:9" ht="15" customHeight="1">
      <c r="C12665" s="220" t="s">
        <v>89</v>
      </c>
      <c r="D12665" s="221" t="s">
        <v>90</v>
      </c>
      <c r="E12665" s="682"/>
      <c r="F12665" s="222"/>
      <c r="G12665" s="222"/>
      <c r="H12665" s="776"/>
      <c r="I12665" s="777">
        <f>I12664+I12662+I12658</f>
        <v>809120.2</v>
      </c>
    </row>
    <row r="12666" spans="3:9" ht="15" customHeight="1">
      <c r="C12666" s="220" t="s">
        <v>91</v>
      </c>
      <c r="D12666" s="221" t="s">
        <v>977</v>
      </c>
      <c r="E12666" s="682"/>
      <c r="F12666" s="222"/>
      <c r="G12666" s="225"/>
      <c r="H12666" s="226">
        <f>$M$3</f>
        <v>0.1</v>
      </c>
      <c r="I12666" s="224">
        <f>I12665*H12666</f>
        <v>80912.02</v>
      </c>
    </row>
    <row r="12667" spans="3:9" ht="15" customHeight="1">
      <c r="C12667" s="329" t="s">
        <v>93</v>
      </c>
      <c r="D12667" s="330" t="s">
        <v>94</v>
      </c>
      <c r="E12667" s="688"/>
      <c r="F12667" s="247"/>
      <c r="G12667" s="247"/>
      <c r="H12667" s="399"/>
      <c r="I12667" s="303">
        <f>SUM(I12665:I12666)</f>
        <v>890032.22</v>
      </c>
    </row>
    <row r="12668" spans="3:9" ht="15" customHeight="1">
      <c r="C12668" s="1075"/>
      <c r="D12668" s="404"/>
      <c r="E12668" s="404"/>
      <c r="F12668" s="404"/>
      <c r="G12668" s="404"/>
      <c r="H12668" s="404"/>
      <c r="I12668" s="405"/>
    </row>
    <row r="12669" spans="3:9" ht="15" customHeight="1">
      <c r="C12669" s="1089" t="s">
        <v>2856</v>
      </c>
      <c r="D12669" s="675" t="s">
        <v>2857</v>
      </c>
      <c r="E12669" s="675"/>
      <c r="F12669" s="668"/>
      <c r="G12669" s="668"/>
      <c r="H12669" s="668"/>
      <c r="I12669" s="374">
        <f>ROUNDDOWN(I12685,-2)</f>
        <v>31000</v>
      </c>
    </row>
    <row r="12670" spans="3:9" ht="15" customHeight="1">
      <c r="C12670" s="189" t="s">
        <v>65</v>
      </c>
      <c r="D12670" s="190" t="s">
        <v>66</v>
      </c>
      <c r="E12670" s="190"/>
      <c r="F12670" s="190" t="s">
        <v>669</v>
      </c>
      <c r="G12670" s="190" t="s">
        <v>67</v>
      </c>
      <c r="H12670" s="190" t="s">
        <v>670</v>
      </c>
      <c r="I12670" s="482" t="s">
        <v>671</v>
      </c>
    </row>
    <row r="12671" spans="3:9" ht="15" customHeight="1">
      <c r="C12671" s="193" t="s">
        <v>69</v>
      </c>
      <c r="D12671" s="194" t="s">
        <v>672</v>
      </c>
      <c r="E12671" s="194"/>
      <c r="F12671" s="717"/>
      <c r="G12671" s="717"/>
      <c r="H12671" s="717"/>
      <c r="I12671" s="591"/>
    </row>
    <row r="12672" spans="3:9" ht="15" customHeight="1">
      <c r="C12672" s="199">
        <v>1</v>
      </c>
      <c r="D12672" s="195" t="s">
        <v>8</v>
      </c>
      <c r="E12672" s="195"/>
      <c r="F12672" s="200" t="s">
        <v>10</v>
      </c>
      <c r="G12672" s="201">
        <v>0.1</v>
      </c>
      <c r="H12672" s="62">
        <v>176000</v>
      </c>
      <c r="I12672" s="203">
        <f>G12672*H12672</f>
        <v>17600</v>
      </c>
    </row>
    <row r="12673" spans="3:9" ht="15" customHeight="1">
      <c r="C12673" s="199">
        <v>2</v>
      </c>
      <c r="D12673" s="195" t="s">
        <v>106</v>
      </c>
      <c r="E12673" s="195"/>
      <c r="F12673" s="200" t="s">
        <v>10</v>
      </c>
      <c r="G12673" s="201">
        <v>0.05</v>
      </c>
      <c r="H12673" s="62">
        <v>186000</v>
      </c>
      <c r="I12673" s="203">
        <f t="shared" ref="I12673:I12675" si="487">G12673*H12673</f>
        <v>9300</v>
      </c>
    </row>
    <row r="12674" spans="3:9" ht="15" customHeight="1">
      <c r="C12674" s="199">
        <v>3</v>
      </c>
      <c r="D12674" s="195" t="s">
        <v>119</v>
      </c>
      <c r="E12674" s="195"/>
      <c r="F12674" s="200" t="s">
        <v>10</v>
      </c>
      <c r="G12674" s="201">
        <v>5.0000000000000001E-3</v>
      </c>
      <c r="H12674" s="62">
        <v>196000</v>
      </c>
      <c r="I12674" s="203">
        <f t="shared" si="487"/>
        <v>980</v>
      </c>
    </row>
    <row r="12675" spans="3:9" ht="15" customHeight="1">
      <c r="C12675" s="199">
        <v>4</v>
      </c>
      <c r="D12675" s="195" t="s">
        <v>31</v>
      </c>
      <c r="E12675" s="195"/>
      <c r="F12675" s="200" t="s">
        <v>10</v>
      </c>
      <c r="G12675" s="201">
        <v>1.6999999999999999E-3</v>
      </c>
      <c r="H12675" s="62">
        <v>206000</v>
      </c>
      <c r="I12675" s="203">
        <f t="shared" si="487"/>
        <v>350.2</v>
      </c>
    </row>
    <row r="12676" spans="3:9" ht="15" customHeight="1">
      <c r="C12676" s="204" t="s">
        <v>708</v>
      </c>
      <c r="D12676" s="215"/>
      <c r="E12676" s="215"/>
      <c r="F12676" s="216"/>
      <c r="G12676" s="653"/>
      <c r="H12676" s="654"/>
      <c r="I12676" s="208">
        <f>SUM(I12672:I12675)</f>
        <v>28230.2</v>
      </c>
    </row>
    <row r="12677" spans="3:9" ht="15" customHeight="1">
      <c r="C12677" s="193" t="s">
        <v>72</v>
      </c>
      <c r="D12677" s="194" t="s">
        <v>73</v>
      </c>
      <c r="E12677" s="194"/>
      <c r="F12677" s="196"/>
      <c r="G12677" s="196"/>
      <c r="H12677" s="196"/>
      <c r="I12677" s="464"/>
    </row>
    <row r="12678" spans="3:9" ht="15" customHeight="1">
      <c r="C12678" s="199">
        <v>1</v>
      </c>
      <c r="D12678" s="195" t="s">
        <v>2858</v>
      </c>
      <c r="E12678" s="195"/>
      <c r="F12678" s="200" t="s">
        <v>115</v>
      </c>
      <c r="G12678" s="326">
        <v>1.05</v>
      </c>
      <c r="H12678" s="202">
        <v>1</v>
      </c>
      <c r="I12678" s="203">
        <f>G12678*H12678</f>
        <v>1.05</v>
      </c>
    </row>
    <row r="12679" spans="3:9" ht="15" customHeight="1">
      <c r="C12679" s="199">
        <v>2</v>
      </c>
      <c r="D12679" s="1226" t="s">
        <v>2859</v>
      </c>
      <c r="E12679" s="1226"/>
      <c r="F12679" s="200" t="s">
        <v>382</v>
      </c>
      <c r="G12679" s="326">
        <v>0.79400000000000004</v>
      </c>
      <c r="H12679" s="202">
        <v>1</v>
      </c>
      <c r="I12679" s="203">
        <f t="shared" ref="I12679" si="488">G12679*H12679</f>
        <v>0.79400000000000004</v>
      </c>
    </row>
    <row r="12680" spans="3:9" ht="15" customHeight="1">
      <c r="C12680" s="204" t="s">
        <v>85</v>
      </c>
      <c r="D12680" s="215"/>
      <c r="E12680" s="215"/>
      <c r="F12680" s="216"/>
      <c r="G12680" s="216"/>
      <c r="H12680" s="466"/>
      <c r="I12680" s="208">
        <f>SUM(I12678:I12679)</f>
        <v>1.8440000000000001</v>
      </c>
    </row>
    <row r="12681" spans="3:9" ht="15" customHeight="1">
      <c r="C12681" s="193" t="s">
        <v>86</v>
      </c>
      <c r="D12681" s="194" t="s">
        <v>87</v>
      </c>
      <c r="E12681" s="194"/>
      <c r="F12681" s="196"/>
      <c r="G12681" s="196"/>
      <c r="H12681" s="196"/>
      <c r="I12681" s="464"/>
    </row>
    <row r="12682" spans="3:9" ht="15" customHeight="1">
      <c r="C12682" s="204" t="s">
        <v>88</v>
      </c>
      <c r="D12682" s="215"/>
      <c r="E12682" s="215"/>
      <c r="F12682" s="216"/>
      <c r="G12682" s="216"/>
      <c r="H12682" s="466"/>
      <c r="I12682" s="467">
        <v>0</v>
      </c>
    </row>
    <row r="12683" spans="3:9" ht="15" customHeight="1">
      <c r="C12683" s="220" t="s">
        <v>89</v>
      </c>
      <c r="D12683" s="221" t="s">
        <v>90</v>
      </c>
      <c r="E12683" s="682"/>
      <c r="F12683" s="222"/>
      <c r="G12683" s="222"/>
      <c r="H12683" s="776"/>
      <c r="I12683" s="777">
        <f>I12682+I12680+I12676</f>
        <v>28232.044000000002</v>
      </c>
    </row>
    <row r="12684" spans="3:9" ht="15" customHeight="1">
      <c r="C12684" s="227" t="s">
        <v>91</v>
      </c>
      <c r="D12684" s="228" t="s">
        <v>977</v>
      </c>
      <c r="E12684" s="684"/>
      <c r="F12684" s="229"/>
      <c r="G12684" s="313"/>
      <c r="H12684" s="226">
        <f>$M$3</f>
        <v>0.1</v>
      </c>
      <c r="I12684" s="224">
        <f>I12683*H12684</f>
        <v>2823.2044000000005</v>
      </c>
    </row>
    <row r="12685" spans="3:9" ht="15" customHeight="1">
      <c r="C12685" s="316" t="s">
        <v>93</v>
      </c>
      <c r="D12685" s="317" t="s">
        <v>94</v>
      </c>
      <c r="E12685" s="323"/>
      <c r="F12685" s="244"/>
      <c r="G12685" s="244"/>
      <c r="H12685" s="399"/>
      <c r="I12685" s="303">
        <f>SUM(I12683:I12684)</f>
        <v>31055.248400000004</v>
      </c>
    </row>
    <row r="12686" spans="3:9" ht="15" customHeight="1">
      <c r="C12686" s="1070"/>
      <c r="D12686" s="493"/>
      <c r="E12686" s="493"/>
      <c r="F12686" s="493"/>
      <c r="G12686" s="493"/>
      <c r="H12686" s="493"/>
      <c r="I12686" s="517"/>
    </row>
    <row r="12687" spans="3:9" ht="15" customHeight="1">
      <c r="C12687" s="1105" t="s">
        <v>2860</v>
      </c>
      <c r="D12687" s="492" t="s">
        <v>2861</v>
      </c>
      <c r="E12687" s="492"/>
      <c r="F12687" s="493"/>
      <c r="G12687" s="493"/>
      <c r="H12687" s="493"/>
      <c r="I12687" s="517"/>
    </row>
    <row r="12688" spans="3:9" ht="15" customHeight="1">
      <c r="C12688" s="1228" t="s">
        <v>2862</v>
      </c>
      <c r="D12688" s="670" t="s">
        <v>2863</v>
      </c>
      <c r="E12688" s="675"/>
      <c r="F12688" s="668"/>
      <c r="G12688" s="668"/>
      <c r="H12688" s="669"/>
      <c r="I12688" s="374">
        <f>ROUNDDOWN(I12705,-2)</f>
        <v>2258000</v>
      </c>
    </row>
    <row r="12689" spans="3:9" ht="15" customHeight="1">
      <c r="C12689" s="189" t="s">
        <v>65</v>
      </c>
      <c r="D12689" s="190" t="s">
        <v>66</v>
      </c>
      <c r="E12689" s="190"/>
      <c r="F12689" s="190" t="s">
        <v>669</v>
      </c>
      <c r="G12689" s="190" t="s">
        <v>67</v>
      </c>
      <c r="H12689" s="190" t="s">
        <v>670</v>
      </c>
      <c r="I12689" s="482" t="s">
        <v>671</v>
      </c>
    </row>
    <row r="12690" spans="3:9" ht="15" customHeight="1">
      <c r="C12690" s="193" t="s">
        <v>69</v>
      </c>
      <c r="D12690" s="194" t="s">
        <v>672</v>
      </c>
      <c r="E12690" s="194"/>
      <c r="F12690" s="717"/>
      <c r="G12690" s="717"/>
      <c r="H12690" s="717"/>
      <c r="I12690" s="591"/>
    </row>
    <row r="12691" spans="3:9" ht="15" customHeight="1">
      <c r="C12691" s="199">
        <v>1</v>
      </c>
      <c r="D12691" s="195" t="s">
        <v>8</v>
      </c>
      <c r="E12691" s="195"/>
      <c r="F12691" s="200" t="s">
        <v>10</v>
      </c>
      <c r="G12691" s="201">
        <v>1</v>
      </c>
      <c r="H12691" s="62">
        <v>176000</v>
      </c>
      <c r="I12691" s="203">
        <f>G12691*H12691</f>
        <v>176000</v>
      </c>
    </row>
    <row r="12692" spans="3:9" ht="15" customHeight="1">
      <c r="C12692" s="199">
        <v>2</v>
      </c>
      <c r="D12692" s="195" t="s">
        <v>106</v>
      </c>
      <c r="E12692" s="195"/>
      <c r="F12692" s="200" t="s">
        <v>10</v>
      </c>
      <c r="G12692" s="201">
        <v>1</v>
      </c>
      <c r="H12692" s="62">
        <v>186000</v>
      </c>
      <c r="I12692" s="203">
        <f t="shared" ref="I12692:I12694" si="489">G12692*H12692</f>
        <v>186000</v>
      </c>
    </row>
    <row r="12693" spans="3:9" ht="15" customHeight="1">
      <c r="C12693" s="199">
        <v>3</v>
      </c>
      <c r="D12693" s="195" t="s">
        <v>119</v>
      </c>
      <c r="E12693" s="195"/>
      <c r="F12693" s="200" t="s">
        <v>10</v>
      </c>
      <c r="G12693" s="201">
        <v>0.1</v>
      </c>
      <c r="H12693" s="62">
        <v>196000</v>
      </c>
      <c r="I12693" s="203">
        <f t="shared" si="489"/>
        <v>19600</v>
      </c>
    </row>
    <row r="12694" spans="3:9" ht="15" customHeight="1">
      <c r="C12694" s="199">
        <v>4</v>
      </c>
      <c r="D12694" s="195" t="s">
        <v>31</v>
      </c>
      <c r="E12694" s="195"/>
      <c r="F12694" s="200" t="s">
        <v>10</v>
      </c>
      <c r="G12694" s="201">
        <v>3.3300000000000003E-2</v>
      </c>
      <c r="H12694" s="62">
        <v>206000</v>
      </c>
      <c r="I12694" s="203">
        <f t="shared" si="489"/>
        <v>6859.8000000000011</v>
      </c>
    </row>
    <row r="12695" spans="3:9" ht="15" customHeight="1">
      <c r="C12695" s="204" t="s">
        <v>708</v>
      </c>
      <c r="D12695" s="215"/>
      <c r="E12695" s="215"/>
      <c r="F12695" s="216"/>
      <c r="G12695" s="653"/>
      <c r="H12695" s="654"/>
      <c r="I12695" s="208">
        <f>SUM(I12691:I12694)</f>
        <v>388459.8</v>
      </c>
    </row>
    <row r="12696" spans="3:9" ht="15" customHeight="1">
      <c r="C12696" s="193" t="s">
        <v>72</v>
      </c>
      <c r="D12696" s="194" t="s">
        <v>73</v>
      </c>
      <c r="E12696" s="194"/>
      <c r="F12696" s="196"/>
      <c r="G12696" s="196"/>
      <c r="H12696" s="196"/>
      <c r="I12696" s="464"/>
    </row>
    <row r="12697" spans="3:9" ht="15" customHeight="1">
      <c r="C12697" s="199">
        <v>1</v>
      </c>
      <c r="D12697" s="195" t="s">
        <v>2864</v>
      </c>
      <c r="E12697" s="195"/>
      <c r="F12697" s="200" t="s">
        <v>193</v>
      </c>
      <c r="G12697" s="674">
        <v>1</v>
      </c>
      <c r="H12697" s="202">
        <f>BAHAN!G510</f>
        <v>1652000</v>
      </c>
      <c r="I12697" s="203">
        <f t="shared" ref="I12697:I12699" si="490">G12697*H12697</f>
        <v>1652000</v>
      </c>
    </row>
    <row r="12698" spans="3:9" ht="15" customHeight="1">
      <c r="C12698" s="199">
        <v>2</v>
      </c>
      <c r="D12698" s="195" t="s">
        <v>1382</v>
      </c>
      <c r="E12698" s="195"/>
      <c r="F12698" s="200" t="s">
        <v>120</v>
      </c>
      <c r="G12698" s="674">
        <v>6</v>
      </c>
      <c r="H12698" s="202">
        <f>BAHAN!G449</f>
        <v>1820</v>
      </c>
      <c r="I12698" s="203">
        <f t="shared" si="490"/>
        <v>10920</v>
      </c>
    </row>
    <row r="12699" spans="3:9" ht="15" customHeight="1">
      <c r="C12699" s="199">
        <v>3</v>
      </c>
      <c r="D12699" s="213" t="s">
        <v>1405</v>
      </c>
      <c r="E12699" s="213"/>
      <c r="F12699" s="200" t="s">
        <v>79</v>
      </c>
      <c r="G12699" s="674">
        <v>0.01</v>
      </c>
      <c r="H12699" s="202">
        <f>BAHAN!G261</f>
        <v>139100</v>
      </c>
      <c r="I12699" s="203">
        <f t="shared" si="490"/>
        <v>1391</v>
      </c>
    </row>
    <row r="12700" spans="3:9" ht="15" customHeight="1">
      <c r="C12700" s="204" t="s">
        <v>85</v>
      </c>
      <c r="D12700" s="215"/>
      <c r="E12700" s="215"/>
      <c r="F12700" s="216"/>
      <c r="G12700" s="216"/>
      <c r="H12700" s="466"/>
      <c r="I12700" s="208">
        <f>SUM(I12697:I12699)</f>
        <v>1664311</v>
      </c>
    </row>
    <row r="12701" spans="3:9" ht="15" customHeight="1">
      <c r="C12701" s="193" t="s">
        <v>86</v>
      </c>
      <c r="D12701" s="194" t="s">
        <v>87</v>
      </c>
      <c r="E12701" s="194"/>
      <c r="F12701" s="196"/>
      <c r="G12701" s="196"/>
      <c r="H12701" s="196"/>
      <c r="I12701" s="464"/>
    </row>
    <row r="12702" spans="3:9" ht="15" customHeight="1">
      <c r="C12702" s="204" t="s">
        <v>88</v>
      </c>
      <c r="D12702" s="215"/>
      <c r="E12702" s="215"/>
      <c r="F12702" s="216"/>
      <c r="G12702" s="216"/>
      <c r="H12702" s="466"/>
      <c r="I12702" s="467">
        <v>0</v>
      </c>
    </row>
    <row r="12703" spans="3:9" ht="15" customHeight="1">
      <c r="C12703" s="220" t="s">
        <v>89</v>
      </c>
      <c r="D12703" s="221" t="s">
        <v>90</v>
      </c>
      <c r="E12703" s="682"/>
      <c r="F12703" s="222"/>
      <c r="G12703" s="222"/>
      <c r="H12703" s="776"/>
      <c r="I12703" s="777">
        <f>I12702+I12700+I12695</f>
        <v>2052770.8</v>
      </c>
    </row>
    <row r="12704" spans="3:9" ht="15" customHeight="1">
      <c r="C12704" s="227" t="s">
        <v>91</v>
      </c>
      <c r="D12704" s="228" t="s">
        <v>977</v>
      </c>
      <c r="E12704" s="684"/>
      <c r="F12704" s="229"/>
      <c r="G12704" s="313"/>
      <c r="H12704" s="226">
        <f>$M$3</f>
        <v>0.1</v>
      </c>
      <c r="I12704" s="224">
        <f>I12703*H12704</f>
        <v>205277.08000000002</v>
      </c>
    </row>
    <row r="12705" spans="3:9" ht="15" customHeight="1">
      <c r="C12705" s="316" t="s">
        <v>93</v>
      </c>
      <c r="D12705" s="317" t="s">
        <v>94</v>
      </c>
      <c r="E12705" s="323"/>
      <c r="F12705" s="244"/>
      <c r="G12705" s="244"/>
      <c r="H12705" s="399"/>
      <c r="I12705" s="303">
        <f>SUM(I12703:I12704)</f>
        <v>2258047.88</v>
      </c>
    </row>
    <row r="12706" spans="3:9" ht="15" customHeight="1">
      <c r="C12706" s="1070"/>
      <c r="D12706" s="493"/>
      <c r="E12706" s="493"/>
      <c r="F12706" s="493"/>
      <c r="G12706" s="493"/>
      <c r="H12706" s="493"/>
      <c r="I12706" s="517"/>
    </row>
    <row r="12707" spans="3:9" ht="15" customHeight="1">
      <c r="C12707" s="290" t="s">
        <v>2865</v>
      </c>
      <c r="D12707" s="670" t="s">
        <v>2866</v>
      </c>
      <c r="E12707" s="675"/>
      <c r="F12707" s="668"/>
      <c r="G12707" s="668"/>
      <c r="H12707" s="668"/>
      <c r="I12707" s="374">
        <f>ROUNDDOWN(I12723,-2)</f>
        <v>330500</v>
      </c>
    </row>
    <row r="12708" spans="3:9" ht="15" customHeight="1">
      <c r="C12708" s="189" t="s">
        <v>65</v>
      </c>
      <c r="D12708" s="190" t="s">
        <v>66</v>
      </c>
      <c r="E12708" s="190"/>
      <c r="F12708" s="190" t="s">
        <v>669</v>
      </c>
      <c r="G12708" s="190" t="s">
        <v>67</v>
      </c>
      <c r="H12708" s="190" t="s">
        <v>670</v>
      </c>
      <c r="I12708" s="482" t="s">
        <v>671</v>
      </c>
    </row>
    <row r="12709" spans="3:9" ht="15" customHeight="1">
      <c r="C12709" s="193" t="s">
        <v>69</v>
      </c>
      <c r="D12709" s="194" t="s">
        <v>672</v>
      </c>
      <c r="E12709" s="194"/>
      <c r="F12709" s="717"/>
      <c r="G12709" s="717"/>
      <c r="H12709" s="717"/>
      <c r="I12709" s="591"/>
    </row>
    <row r="12710" spans="3:9" ht="15" customHeight="1">
      <c r="C12710" s="199">
        <v>1</v>
      </c>
      <c r="D12710" s="195" t="s">
        <v>8</v>
      </c>
      <c r="E12710" s="195"/>
      <c r="F12710" s="200" t="s">
        <v>10</v>
      </c>
      <c r="G12710" s="201">
        <v>0.5</v>
      </c>
      <c r="H12710" s="62">
        <v>176000</v>
      </c>
      <c r="I12710" s="203">
        <f>G12710*H12710</f>
        <v>88000</v>
      </c>
    </row>
    <row r="12711" spans="3:9" ht="15" customHeight="1">
      <c r="C12711" s="199">
        <v>2</v>
      </c>
      <c r="D12711" s="195" t="s">
        <v>106</v>
      </c>
      <c r="E12711" s="195"/>
      <c r="F12711" s="200" t="s">
        <v>10</v>
      </c>
      <c r="G12711" s="201">
        <v>1</v>
      </c>
      <c r="H12711" s="62">
        <v>186000</v>
      </c>
      <c r="I12711" s="203">
        <f t="shared" ref="I12711:I12713" si="491">G12711*H12711</f>
        <v>186000</v>
      </c>
    </row>
    <row r="12712" spans="3:9" ht="15" customHeight="1">
      <c r="C12712" s="199">
        <v>3</v>
      </c>
      <c r="D12712" s="195" t="s">
        <v>119</v>
      </c>
      <c r="E12712" s="195"/>
      <c r="F12712" s="200" t="s">
        <v>10</v>
      </c>
      <c r="G12712" s="201">
        <v>0.1</v>
      </c>
      <c r="H12712" s="62">
        <v>196000</v>
      </c>
      <c r="I12712" s="203">
        <f t="shared" si="491"/>
        <v>19600</v>
      </c>
    </row>
    <row r="12713" spans="3:9" ht="15" customHeight="1">
      <c r="C12713" s="199">
        <v>4</v>
      </c>
      <c r="D12713" s="195" t="s">
        <v>31</v>
      </c>
      <c r="E12713" s="195"/>
      <c r="F12713" s="200" t="s">
        <v>10</v>
      </c>
      <c r="G12713" s="201">
        <v>3.3300000000000003E-2</v>
      </c>
      <c r="H12713" s="62">
        <v>206000</v>
      </c>
      <c r="I12713" s="203">
        <f t="shared" si="491"/>
        <v>6859.8000000000011</v>
      </c>
    </row>
    <row r="12714" spans="3:9" ht="15" customHeight="1">
      <c r="C12714" s="204" t="s">
        <v>708</v>
      </c>
      <c r="D12714" s="215"/>
      <c r="E12714" s="215"/>
      <c r="F12714" s="216"/>
      <c r="G12714" s="653"/>
      <c r="H12714" s="654"/>
      <c r="I12714" s="208">
        <f>SUM(I12710:I12713)</f>
        <v>300459.8</v>
      </c>
    </row>
    <row r="12715" spans="3:9" ht="15" customHeight="1">
      <c r="C12715" s="193" t="s">
        <v>72</v>
      </c>
      <c r="D12715" s="194" t="s">
        <v>73</v>
      </c>
      <c r="E12715" s="194"/>
      <c r="F12715" s="196"/>
      <c r="G12715" s="196"/>
      <c r="H12715" s="196"/>
      <c r="I12715" s="464"/>
    </row>
    <row r="12716" spans="3:9" ht="15" customHeight="1">
      <c r="C12716" s="199">
        <v>1</v>
      </c>
      <c r="D12716" s="195" t="s">
        <v>2867</v>
      </c>
      <c r="E12716" s="195"/>
      <c r="F12716" s="200" t="s">
        <v>193</v>
      </c>
      <c r="G12716" s="326">
        <v>1</v>
      </c>
      <c r="H12716" s="202">
        <v>1</v>
      </c>
      <c r="I12716" s="203">
        <f t="shared" ref="I12716:I12717" si="492">G12716*H12716</f>
        <v>1</v>
      </c>
    </row>
    <row r="12717" spans="3:9" ht="15" customHeight="1">
      <c r="C12717" s="199">
        <v>2</v>
      </c>
      <c r="D12717" s="195" t="s">
        <v>454</v>
      </c>
      <c r="E12717" s="195"/>
      <c r="F12717" s="200" t="s">
        <v>193</v>
      </c>
      <c r="G12717" s="326">
        <v>2.5000000000000001E-2</v>
      </c>
      <c r="H12717" s="202">
        <v>1</v>
      </c>
      <c r="I12717" s="203">
        <f t="shared" si="492"/>
        <v>2.5000000000000001E-2</v>
      </c>
    </row>
    <row r="12718" spans="3:9" ht="15" customHeight="1">
      <c r="C12718" s="204" t="s">
        <v>85</v>
      </c>
      <c r="D12718" s="215"/>
      <c r="E12718" s="215"/>
      <c r="F12718" s="216"/>
      <c r="G12718" s="216"/>
      <c r="H12718" s="466"/>
      <c r="I12718" s="208">
        <f>SUM(I12716:I12717)</f>
        <v>1.0249999999999999</v>
      </c>
    </row>
    <row r="12719" spans="3:9" ht="15" customHeight="1">
      <c r="C12719" s="193" t="s">
        <v>86</v>
      </c>
      <c r="D12719" s="194" t="s">
        <v>87</v>
      </c>
      <c r="E12719" s="194"/>
      <c r="F12719" s="196"/>
      <c r="G12719" s="196"/>
      <c r="H12719" s="196"/>
      <c r="I12719" s="464"/>
    </row>
    <row r="12720" spans="3:9" ht="15" customHeight="1">
      <c r="C12720" s="204" t="s">
        <v>88</v>
      </c>
      <c r="D12720" s="215"/>
      <c r="E12720" s="215"/>
      <c r="F12720" s="216"/>
      <c r="G12720" s="216"/>
      <c r="H12720" s="466"/>
      <c r="I12720" s="467">
        <v>0</v>
      </c>
    </row>
    <row r="12721" spans="3:9" ht="15" customHeight="1">
      <c r="C12721" s="220" t="s">
        <v>89</v>
      </c>
      <c r="D12721" s="221" t="s">
        <v>90</v>
      </c>
      <c r="E12721" s="682"/>
      <c r="F12721" s="222"/>
      <c r="G12721" s="222"/>
      <c r="H12721" s="776"/>
      <c r="I12721" s="777">
        <f>I12720+I12718+I12714</f>
        <v>300460.82500000001</v>
      </c>
    </row>
    <row r="12722" spans="3:9" ht="15" customHeight="1">
      <c r="C12722" s="227" t="s">
        <v>91</v>
      </c>
      <c r="D12722" s="228" t="s">
        <v>977</v>
      </c>
      <c r="E12722" s="684"/>
      <c r="F12722" s="229"/>
      <c r="G12722" s="313"/>
      <c r="H12722" s="226">
        <f>$M$3</f>
        <v>0.1</v>
      </c>
      <c r="I12722" s="224">
        <f>I12721*H12722</f>
        <v>30046.082500000004</v>
      </c>
    </row>
    <row r="12723" spans="3:9" ht="15" customHeight="1">
      <c r="C12723" s="316" t="s">
        <v>93</v>
      </c>
      <c r="D12723" s="317" t="s">
        <v>94</v>
      </c>
      <c r="E12723" s="323"/>
      <c r="F12723" s="244"/>
      <c r="G12723" s="244"/>
      <c r="H12723" s="399"/>
      <c r="I12723" s="303">
        <f>SUM(I12721:I12722)</f>
        <v>330506.90750000003</v>
      </c>
    </row>
    <row r="12724" spans="3:9" ht="15" customHeight="1">
      <c r="C12724" s="1070"/>
      <c r="D12724" s="493"/>
      <c r="E12724" s="493"/>
      <c r="F12724" s="493"/>
      <c r="G12724" s="493"/>
      <c r="H12724" s="493"/>
      <c r="I12724" s="517"/>
    </row>
    <row r="12725" spans="3:9" ht="15" customHeight="1">
      <c r="C12725" s="1105" t="s">
        <v>2868</v>
      </c>
      <c r="D12725" s="492" t="s">
        <v>2869</v>
      </c>
      <c r="E12725" s="492"/>
      <c r="F12725" s="493"/>
      <c r="G12725" s="493"/>
      <c r="H12725" s="493"/>
      <c r="I12725" s="517"/>
    </row>
    <row r="12726" spans="3:9" ht="15" customHeight="1">
      <c r="C12726" s="184" t="s">
        <v>2870</v>
      </c>
      <c r="D12726" s="670" t="s">
        <v>2871</v>
      </c>
      <c r="E12726" s="675"/>
      <c r="F12726" s="1090"/>
      <c r="G12726" s="1090"/>
      <c r="H12726" s="1093"/>
      <c r="I12726" s="374">
        <f>ROUNDDOWN(I12742,-2)</f>
        <v>1632500</v>
      </c>
    </row>
    <row r="12727" spans="3:9" ht="15" customHeight="1">
      <c r="C12727" s="189" t="s">
        <v>65</v>
      </c>
      <c r="D12727" s="190" t="s">
        <v>66</v>
      </c>
      <c r="E12727" s="190"/>
      <c r="F12727" s="190" t="s">
        <v>669</v>
      </c>
      <c r="G12727" s="190" t="s">
        <v>67</v>
      </c>
      <c r="H12727" s="190" t="s">
        <v>670</v>
      </c>
      <c r="I12727" s="482" t="s">
        <v>671</v>
      </c>
    </row>
    <row r="12728" spans="3:9" ht="15" customHeight="1">
      <c r="C12728" s="193" t="s">
        <v>69</v>
      </c>
      <c r="D12728" s="194" t="s">
        <v>672</v>
      </c>
      <c r="E12728" s="194"/>
      <c r="F12728" s="717"/>
      <c r="G12728" s="717"/>
      <c r="H12728" s="717"/>
      <c r="I12728" s="591"/>
    </row>
    <row r="12729" spans="3:9" ht="15" customHeight="1">
      <c r="C12729" s="199">
        <v>1</v>
      </c>
      <c r="D12729" s="195" t="s">
        <v>8</v>
      </c>
      <c r="E12729" s="195"/>
      <c r="F12729" s="200" t="s">
        <v>10</v>
      </c>
      <c r="G12729" s="326">
        <v>3</v>
      </c>
      <c r="H12729" s="62">
        <v>176000</v>
      </c>
      <c r="I12729" s="203">
        <f>G12729*H12729</f>
        <v>528000</v>
      </c>
    </row>
    <row r="12730" spans="3:9" ht="15" customHeight="1">
      <c r="C12730" s="199">
        <v>2</v>
      </c>
      <c r="D12730" s="195" t="s">
        <v>106</v>
      </c>
      <c r="E12730" s="195"/>
      <c r="F12730" s="200" t="s">
        <v>10</v>
      </c>
      <c r="G12730" s="326">
        <v>4.5</v>
      </c>
      <c r="H12730" s="62">
        <v>186000</v>
      </c>
      <c r="I12730" s="203">
        <f t="shared" ref="I12730:I12732" si="493">G12730*H12730</f>
        <v>837000</v>
      </c>
    </row>
    <row r="12731" spans="3:9" ht="15" customHeight="1">
      <c r="C12731" s="199">
        <v>3</v>
      </c>
      <c r="D12731" s="195" t="s">
        <v>119</v>
      </c>
      <c r="E12731" s="195"/>
      <c r="F12731" s="200" t="s">
        <v>10</v>
      </c>
      <c r="G12731" s="326">
        <v>0.45</v>
      </c>
      <c r="H12731" s="62">
        <v>196000</v>
      </c>
      <c r="I12731" s="203">
        <f t="shared" si="493"/>
        <v>88200</v>
      </c>
    </row>
    <row r="12732" spans="3:9" ht="15" customHeight="1">
      <c r="C12732" s="199">
        <v>4</v>
      </c>
      <c r="D12732" s="195" t="s">
        <v>31</v>
      </c>
      <c r="E12732" s="195"/>
      <c r="F12732" s="200" t="s">
        <v>10</v>
      </c>
      <c r="G12732" s="326">
        <v>0.15</v>
      </c>
      <c r="H12732" s="62">
        <v>206000</v>
      </c>
      <c r="I12732" s="203">
        <f t="shared" si="493"/>
        <v>30900</v>
      </c>
    </row>
    <row r="12733" spans="3:9" ht="15" customHeight="1">
      <c r="C12733" s="204" t="s">
        <v>708</v>
      </c>
      <c r="D12733" s="215"/>
      <c r="E12733" s="215"/>
      <c r="F12733" s="216"/>
      <c r="G12733" s="653"/>
      <c r="H12733" s="654"/>
      <c r="I12733" s="208">
        <f>SUM(I12729:I12732)</f>
        <v>1484100</v>
      </c>
    </row>
    <row r="12734" spans="3:9" ht="15" customHeight="1">
      <c r="C12734" s="193" t="s">
        <v>72</v>
      </c>
      <c r="D12734" s="194" t="s">
        <v>73</v>
      </c>
      <c r="E12734" s="194"/>
      <c r="F12734" s="196"/>
      <c r="G12734" s="196"/>
      <c r="H12734" s="196"/>
      <c r="I12734" s="464"/>
    </row>
    <row r="12735" spans="3:9" ht="15" customHeight="1">
      <c r="C12735" s="199">
        <v>1</v>
      </c>
      <c r="D12735" s="195" t="s">
        <v>2872</v>
      </c>
      <c r="E12735" s="195"/>
      <c r="F12735" s="200" t="s">
        <v>2873</v>
      </c>
      <c r="G12735" s="674">
        <v>1</v>
      </c>
      <c r="H12735" s="202">
        <v>1</v>
      </c>
      <c r="I12735" s="203">
        <f>G12735*H12735</f>
        <v>1</v>
      </c>
    </row>
    <row r="12736" spans="3:9" ht="15" customHeight="1">
      <c r="C12736" s="199">
        <v>2</v>
      </c>
      <c r="D12736" s="195" t="s">
        <v>2851</v>
      </c>
      <c r="E12736" s="195"/>
      <c r="F12736" s="200" t="s">
        <v>2873</v>
      </c>
      <c r="G12736" s="674">
        <v>1</v>
      </c>
      <c r="H12736" s="202">
        <v>1</v>
      </c>
      <c r="I12736" s="203">
        <f>G12736*H12736</f>
        <v>1</v>
      </c>
    </row>
    <row r="12737" spans="3:9" ht="15" customHeight="1">
      <c r="C12737" s="204" t="s">
        <v>85</v>
      </c>
      <c r="D12737" s="215"/>
      <c r="E12737" s="215"/>
      <c r="F12737" s="216"/>
      <c r="G12737" s="216"/>
      <c r="H12737" s="466"/>
      <c r="I12737" s="208">
        <f>SUM(I12735:I12736)</f>
        <v>2</v>
      </c>
    </row>
    <row r="12738" spans="3:9" ht="15" customHeight="1">
      <c r="C12738" s="193" t="s">
        <v>86</v>
      </c>
      <c r="D12738" s="194" t="s">
        <v>87</v>
      </c>
      <c r="E12738" s="194"/>
      <c r="F12738" s="196"/>
      <c r="G12738" s="196"/>
      <c r="H12738" s="196"/>
      <c r="I12738" s="464"/>
    </row>
    <row r="12739" spans="3:9" ht="15" customHeight="1">
      <c r="C12739" s="204" t="s">
        <v>88</v>
      </c>
      <c r="D12739" s="215"/>
      <c r="E12739" s="215"/>
      <c r="F12739" s="216"/>
      <c r="G12739" s="216"/>
      <c r="H12739" s="466"/>
      <c r="I12739" s="467">
        <v>0</v>
      </c>
    </row>
    <row r="12740" spans="3:9" ht="15" customHeight="1">
      <c r="C12740" s="220" t="s">
        <v>89</v>
      </c>
      <c r="D12740" s="221" t="s">
        <v>90</v>
      </c>
      <c r="E12740" s="682"/>
      <c r="F12740" s="222"/>
      <c r="G12740" s="222"/>
      <c r="H12740" s="776"/>
      <c r="I12740" s="777">
        <f>I12739+I12737+I12733</f>
        <v>1484102</v>
      </c>
    </row>
    <row r="12741" spans="3:9" ht="15" customHeight="1">
      <c r="C12741" s="227" t="s">
        <v>91</v>
      </c>
      <c r="D12741" s="228" t="s">
        <v>977</v>
      </c>
      <c r="E12741" s="684"/>
      <c r="F12741" s="229"/>
      <c r="G12741" s="313"/>
      <c r="H12741" s="226">
        <f>$M$3</f>
        <v>0.1</v>
      </c>
      <c r="I12741" s="224">
        <f>I12740*H12741</f>
        <v>148410.20000000001</v>
      </c>
    </row>
    <row r="12742" spans="3:9" ht="15" customHeight="1">
      <c r="C12742" s="316" t="s">
        <v>93</v>
      </c>
      <c r="D12742" s="317" t="s">
        <v>94</v>
      </c>
      <c r="E12742" s="323"/>
      <c r="F12742" s="244"/>
      <c r="G12742" s="244"/>
      <c r="H12742" s="399"/>
      <c r="I12742" s="303">
        <f>SUM(I12740:I12741)</f>
        <v>1632512.2</v>
      </c>
    </row>
    <row r="12743" spans="3:9" ht="15" customHeight="1">
      <c r="C12743" s="1070"/>
      <c r="D12743" s="493"/>
      <c r="E12743" s="493"/>
      <c r="F12743" s="493"/>
      <c r="G12743" s="493"/>
      <c r="H12743" s="493"/>
      <c r="I12743" s="517"/>
    </row>
    <row r="12744" spans="3:9" ht="15" customHeight="1">
      <c r="C12744" s="1089" t="s">
        <v>2874</v>
      </c>
      <c r="D12744" s="675" t="s">
        <v>2875</v>
      </c>
      <c r="E12744" s="675"/>
      <c r="F12744" s="1090"/>
      <c r="G12744" s="1090"/>
      <c r="H12744" s="1090"/>
      <c r="I12744" s="374">
        <f>ROUNDDOWN(I12762,-2)</f>
        <v>1863400</v>
      </c>
    </row>
    <row r="12745" spans="3:9" ht="15" customHeight="1">
      <c r="C12745" s="189" t="s">
        <v>65</v>
      </c>
      <c r="D12745" s="190" t="s">
        <v>66</v>
      </c>
      <c r="E12745" s="190"/>
      <c r="F12745" s="190" t="s">
        <v>669</v>
      </c>
      <c r="G12745" s="190" t="s">
        <v>67</v>
      </c>
      <c r="H12745" s="190" t="s">
        <v>670</v>
      </c>
      <c r="I12745" s="482" t="s">
        <v>671</v>
      </c>
    </row>
    <row r="12746" spans="3:9" ht="15" customHeight="1">
      <c r="C12746" s="193" t="s">
        <v>69</v>
      </c>
      <c r="D12746" s="194" t="s">
        <v>672</v>
      </c>
      <c r="E12746" s="194"/>
      <c r="F12746" s="717"/>
      <c r="G12746" s="717"/>
      <c r="H12746" s="717"/>
      <c r="I12746" s="591"/>
    </row>
    <row r="12747" spans="3:9" ht="15" customHeight="1">
      <c r="C12747" s="199">
        <v>1</v>
      </c>
      <c r="D12747" s="195" t="s">
        <v>8</v>
      </c>
      <c r="E12747" s="195"/>
      <c r="F12747" s="200" t="s">
        <v>10</v>
      </c>
      <c r="G12747" s="326">
        <v>6</v>
      </c>
      <c r="H12747" s="62">
        <v>176000</v>
      </c>
      <c r="I12747" s="203">
        <f>G12747*H12747</f>
        <v>1056000</v>
      </c>
    </row>
    <row r="12748" spans="3:9" ht="15" customHeight="1">
      <c r="C12748" s="199">
        <v>2</v>
      </c>
      <c r="D12748" s="195" t="s">
        <v>106</v>
      </c>
      <c r="E12748" s="195"/>
      <c r="F12748" s="200" t="s">
        <v>10</v>
      </c>
      <c r="G12748" s="326">
        <v>3</v>
      </c>
      <c r="H12748" s="62">
        <v>186000</v>
      </c>
      <c r="I12748" s="203">
        <f t="shared" ref="I12748:I12750" si="494">G12748*H12748</f>
        <v>558000</v>
      </c>
    </row>
    <row r="12749" spans="3:9" ht="15" customHeight="1">
      <c r="C12749" s="199">
        <v>3</v>
      </c>
      <c r="D12749" s="195" t="s">
        <v>119</v>
      </c>
      <c r="E12749" s="195"/>
      <c r="F12749" s="200" t="s">
        <v>10</v>
      </c>
      <c r="G12749" s="326">
        <v>0.3</v>
      </c>
      <c r="H12749" s="62">
        <v>196000</v>
      </c>
      <c r="I12749" s="203">
        <f t="shared" si="494"/>
        <v>58800</v>
      </c>
    </row>
    <row r="12750" spans="3:9" ht="15" customHeight="1">
      <c r="C12750" s="199">
        <v>4</v>
      </c>
      <c r="D12750" s="195" t="s">
        <v>31</v>
      </c>
      <c r="E12750" s="195"/>
      <c r="F12750" s="200" t="s">
        <v>10</v>
      </c>
      <c r="G12750" s="326">
        <v>0.1</v>
      </c>
      <c r="H12750" s="62">
        <v>206000</v>
      </c>
      <c r="I12750" s="203">
        <f t="shared" si="494"/>
        <v>20600</v>
      </c>
    </row>
    <row r="12751" spans="3:9" ht="15" customHeight="1">
      <c r="C12751" s="204" t="s">
        <v>708</v>
      </c>
      <c r="D12751" s="215"/>
      <c r="E12751" s="215"/>
      <c r="F12751" s="216"/>
      <c r="G12751" s="653"/>
      <c r="H12751" s="654"/>
      <c r="I12751" s="208">
        <f>SUM(I12747:I12750)</f>
        <v>1693400</v>
      </c>
    </row>
    <row r="12752" spans="3:9" ht="15" customHeight="1">
      <c r="C12752" s="193" t="s">
        <v>72</v>
      </c>
      <c r="D12752" s="194" t="s">
        <v>73</v>
      </c>
      <c r="E12752" s="194"/>
      <c r="F12752" s="196"/>
      <c r="G12752" s="196"/>
      <c r="H12752" s="196"/>
      <c r="I12752" s="464"/>
    </row>
    <row r="12753" spans="3:9" ht="15" customHeight="1">
      <c r="C12753" s="700" t="s">
        <v>674</v>
      </c>
      <c r="D12753" s="195" t="s">
        <v>110</v>
      </c>
      <c r="E12753" s="195"/>
      <c r="F12753" s="200" t="s">
        <v>193</v>
      </c>
      <c r="G12753" s="674">
        <v>150</v>
      </c>
      <c r="H12753" s="202">
        <v>1</v>
      </c>
      <c r="I12753" s="203">
        <f t="shared" ref="I12753:I12756" si="495">G12753*H12753</f>
        <v>150</v>
      </c>
    </row>
    <row r="12754" spans="3:9" ht="15" customHeight="1">
      <c r="C12754" s="700" t="s">
        <v>676</v>
      </c>
      <c r="D12754" s="195" t="s">
        <v>1387</v>
      </c>
      <c r="E12754" s="195"/>
      <c r="F12754" s="200" t="s">
        <v>120</v>
      </c>
      <c r="G12754" s="674">
        <v>120</v>
      </c>
      <c r="H12754" s="202">
        <v>1</v>
      </c>
      <c r="I12754" s="203">
        <f t="shared" si="495"/>
        <v>120</v>
      </c>
    </row>
    <row r="12755" spans="3:9" ht="15" customHeight="1">
      <c r="C12755" s="700" t="s">
        <v>679</v>
      </c>
      <c r="D12755" s="213" t="s">
        <v>1405</v>
      </c>
      <c r="E12755" s="213"/>
      <c r="F12755" s="200" t="s">
        <v>79</v>
      </c>
      <c r="G12755" s="674">
        <v>0.3</v>
      </c>
      <c r="H12755" s="202">
        <v>1</v>
      </c>
      <c r="I12755" s="203">
        <f t="shared" si="495"/>
        <v>0.3</v>
      </c>
    </row>
    <row r="12756" spans="3:9" ht="15" customHeight="1">
      <c r="C12756" s="700" t="s">
        <v>680</v>
      </c>
      <c r="D12756" s="195" t="s">
        <v>2876</v>
      </c>
      <c r="E12756" s="195"/>
      <c r="F12756" s="200" t="s">
        <v>193</v>
      </c>
      <c r="G12756" s="674">
        <v>360</v>
      </c>
      <c r="H12756" s="202">
        <v>1</v>
      </c>
      <c r="I12756" s="203">
        <f t="shared" si="495"/>
        <v>360</v>
      </c>
    </row>
    <row r="12757" spans="3:9" ht="15" customHeight="1">
      <c r="C12757" s="204" t="s">
        <v>85</v>
      </c>
      <c r="D12757" s="215"/>
      <c r="E12757" s="215"/>
      <c r="F12757" s="216"/>
      <c r="G12757" s="216"/>
      <c r="H12757" s="466"/>
      <c r="I12757" s="208">
        <f>SUM(I12753:I12756)</f>
        <v>630.29999999999995</v>
      </c>
    </row>
    <row r="12758" spans="3:9" ht="15" customHeight="1">
      <c r="C12758" s="193" t="s">
        <v>86</v>
      </c>
      <c r="D12758" s="194" t="s">
        <v>87</v>
      </c>
      <c r="E12758" s="194"/>
      <c r="F12758" s="196"/>
      <c r="G12758" s="196"/>
      <c r="H12758" s="196"/>
      <c r="I12758" s="464"/>
    </row>
    <row r="12759" spans="3:9" ht="15" customHeight="1">
      <c r="C12759" s="204" t="s">
        <v>88</v>
      </c>
      <c r="D12759" s="215"/>
      <c r="E12759" s="215"/>
      <c r="F12759" s="216"/>
      <c r="G12759" s="216"/>
      <c r="H12759" s="466"/>
      <c r="I12759" s="467">
        <v>0</v>
      </c>
    </row>
    <row r="12760" spans="3:9" ht="15" customHeight="1">
      <c r="C12760" s="220" t="s">
        <v>89</v>
      </c>
      <c r="D12760" s="221" t="s">
        <v>90</v>
      </c>
      <c r="E12760" s="682"/>
      <c r="F12760" s="222"/>
      <c r="G12760" s="222"/>
      <c r="H12760" s="776"/>
      <c r="I12760" s="777">
        <f>I12759+I12757+I12751</f>
        <v>1694030.3</v>
      </c>
    </row>
    <row r="12761" spans="3:9" ht="15" customHeight="1">
      <c r="C12761" s="227" t="s">
        <v>91</v>
      </c>
      <c r="D12761" s="228" t="s">
        <v>977</v>
      </c>
      <c r="E12761" s="684"/>
      <c r="F12761" s="229"/>
      <c r="G12761" s="313"/>
      <c r="H12761" s="226">
        <f>$M$3</f>
        <v>0.1</v>
      </c>
      <c r="I12761" s="224">
        <f>I12760*H12761</f>
        <v>169403.03000000003</v>
      </c>
    </row>
    <row r="12762" spans="3:9" ht="15" customHeight="1">
      <c r="C12762" s="316" t="s">
        <v>93</v>
      </c>
      <c r="D12762" s="317" t="s">
        <v>94</v>
      </c>
      <c r="E12762" s="323"/>
      <c r="F12762" s="244"/>
      <c r="G12762" s="244"/>
      <c r="H12762" s="399"/>
      <c r="I12762" s="303">
        <f>SUM(I12760:I12761)</f>
        <v>1863433.33</v>
      </c>
    </row>
    <row r="12763" spans="3:9" ht="15" customHeight="1">
      <c r="C12763" s="1070"/>
      <c r="D12763" s="493"/>
      <c r="E12763" s="493"/>
      <c r="F12763" s="493"/>
      <c r="G12763" s="493"/>
      <c r="H12763" s="493"/>
      <c r="I12763" s="517"/>
    </row>
    <row r="12764" spans="3:9" ht="15" customHeight="1">
      <c r="C12764" s="290" t="s">
        <v>2877</v>
      </c>
      <c r="D12764" s="667" t="s">
        <v>2878</v>
      </c>
      <c r="E12764" s="675"/>
      <c r="F12764" s="668"/>
      <c r="G12764" s="668"/>
      <c r="H12764" s="669"/>
      <c r="I12764" s="374">
        <f>ROUNDDOWN(I12781,-2)</f>
        <v>299200</v>
      </c>
    </row>
    <row r="12765" spans="3:9" ht="15" customHeight="1">
      <c r="C12765" s="189" t="s">
        <v>65</v>
      </c>
      <c r="D12765" s="190" t="s">
        <v>66</v>
      </c>
      <c r="E12765" s="190"/>
      <c r="F12765" s="190" t="s">
        <v>669</v>
      </c>
      <c r="G12765" s="190" t="s">
        <v>67</v>
      </c>
      <c r="H12765" s="190" t="s">
        <v>670</v>
      </c>
      <c r="I12765" s="482" t="s">
        <v>671</v>
      </c>
    </row>
    <row r="12766" spans="3:9" ht="15" customHeight="1">
      <c r="C12766" s="193" t="s">
        <v>69</v>
      </c>
      <c r="D12766" s="194" t="s">
        <v>672</v>
      </c>
      <c r="E12766" s="194"/>
      <c r="F12766" s="717"/>
      <c r="G12766" s="717"/>
      <c r="H12766" s="717"/>
      <c r="I12766" s="591"/>
    </row>
    <row r="12767" spans="3:9" ht="15" customHeight="1">
      <c r="C12767" s="199">
        <v>1</v>
      </c>
      <c r="D12767" s="195" t="s">
        <v>8</v>
      </c>
      <c r="E12767" s="195"/>
      <c r="F12767" s="200" t="s">
        <v>10</v>
      </c>
      <c r="G12767" s="201">
        <v>0.28570000000000001</v>
      </c>
      <c r="H12767" s="62">
        <v>176000</v>
      </c>
      <c r="I12767" s="203">
        <f t="shared" ref="I12767:I12770" si="496">G12767*H12767</f>
        <v>50283.200000000004</v>
      </c>
    </row>
    <row r="12768" spans="3:9" ht="15" customHeight="1">
      <c r="C12768" s="199">
        <v>2</v>
      </c>
      <c r="D12768" s="195" t="s">
        <v>106</v>
      </c>
      <c r="E12768" s="195"/>
      <c r="F12768" s="200" t="s">
        <v>10</v>
      </c>
      <c r="G12768" s="201">
        <v>0.1429</v>
      </c>
      <c r="H12768" s="62">
        <v>186000</v>
      </c>
      <c r="I12768" s="203">
        <f t="shared" si="496"/>
        <v>26579.4</v>
      </c>
    </row>
    <row r="12769" spans="3:9" ht="15" customHeight="1">
      <c r="C12769" s="199">
        <v>3</v>
      </c>
      <c r="D12769" s="195" t="s">
        <v>119</v>
      </c>
      <c r="E12769" s="195"/>
      <c r="F12769" s="200" t="s">
        <v>10</v>
      </c>
      <c r="G12769" s="201">
        <v>0.05</v>
      </c>
      <c r="H12769" s="62">
        <v>196000</v>
      </c>
      <c r="I12769" s="203">
        <f t="shared" si="496"/>
        <v>9800</v>
      </c>
    </row>
    <row r="12770" spans="3:9" ht="15" customHeight="1">
      <c r="C12770" s="199">
        <v>4</v>
      </c>
      <c r="D12770" s="195" t="s">
        <v>31</v>
      </c>
      <c r="E12770" s="195"/>
      <c r="F12770" s="200" t="s">
        <v>10</v>
      </c>
      <c r="G12770" s="201">
        <v>0.9</v>
      </c>
      <c r="H12770" s="62">
        <v>206000</v>
      </c>
      <c r="I12770" s="203">
        <f t="shared" si="496"/>
        <v>185400</v>
      </c>
    </row>
    <row r="12771" spans="3:9" ht="15" customHeight="1">
      <c r="C12771" s="204" t="s">
        <v>708</v>
      </c>
      <c r="D12771" s="215"/>
      <c r="E12771" s="215"/>
      <c r="F12771" s="216"/>
      <c r="G12771" s="653"/>
      <c r="H12771" s="654"/>
      <c r="I12771" s="208">
        <f>SUM(I12767:I12770)</f>
        <v>272062.59999999998</v>
      </c>
    </row>
    <row r="12772" spans="3:9" ht="15" customHeight="1">
      <c r="C12772" s="193" t="s">
        <v>72</v>
      </c>
      <c r="D12772" s="194" t="s">
        <v>73</v>
      </c>
      <c r="E12772" s="194"/>
      <c r="F12772" s="196"/>
      <c r="G12772" s="196"/>
      <c r="H12772" s="196"/>
      <c r="I12772" s="464"/>
    </row>
    <row r="12773" spans="3:9" ht="15" customHeight="1">
      <c r="C12773" s="700" t="s">
        <v>674</v>
      </c>
      <c r="D12773" s="213" t="s">
        <v>2879</v>
      </c>
      <c r="E12773" s="213"/>
      <c r="F12773" s="200" t="s">
        <v>2611</v>
      </c>
      <c r="G12773" s="326">
        <v>1</v>
      </c>
      <c r="H12773" s="202">
        <v>1</v>
      </c>
      <c r="I12773" s="203">
        <f t="shared" ref="I12773:I12775" si="497">G12773*H12773</f>
        <v>1</v>
      </c>
    </row>
    <row r="12774" spans="3:9" ht="15" customHeight="1">
      <c r="C12774" s="700" t="s">
        <v>676</v>
      </c>
      <c r="D12774" s="195" t="s">
        <v>2880</v>
      </c>
      <c r="E12774" s="195"/>
      <c r="F12774" s="200" t="s">
        <v>710</v>
      </c>
      <c r="G12774" s="326">
        <v>2</v>
      </c>
      <c r="H12774" s="202">
        <v>1</v>
      </c>
      <c r="I12774" s="203">
        <f t="shared" si="497"/>
        <v>2</v>
      </c>
    </row>
    <row r="12775" spans="3:9" ht="15" customHeight="1">
      <c r="C12775" s="700" t="s">
        <v>679</v>
      </c>
      <c r="D12775" s="195" t="s">
        <v>2881</v>
      </c>
      <c r="E12775" s="195"/>
      <c r="F12775" s="200" t="s">
        <v>193</v>
      </c>
      <c r="G12775" s="326">
        <v>1</v>
      </c>
      <c r="H12775" s="202">
        <v>1</v>
      </c>
      <c r="I12775" s="203">
        <f t="shared" si="497"/>
        <v>1</v>
      </c>
    </row>
    <row r="12776" spans="3:9" ht="15" customHeight="1">
      <c r="C12776" s="204" t="s">
        <v>85</v>
      </c>
      <c r="D12776" s="215"/>
      <c r="E12776" s="215"/>
      <c r="F12776" s="216"/>
      <c r="G12776" s="216"/>
      <c r="H12776" s="466"/>
      <c r="I12776" s="208">
        <f>SUM(I12773:I12775)</f>
        <v>4</v>
      </c>
    </row>
    <row r="12777" spans="3:9" ht="15" customHeight="1">
      <c r="C12777" s="193" t="s">
        <v>86</v>
      </c>
      <c r="D12777" s="194" t="s">
        <v>87</v>
      </c>
      <c r="E12777" s="194"/>
      <c r="F12777" s="196"/>
      <c r="G12777" s="196"/>
      <c r="H12777" s="196"/>
      <c r="I12777" s="464"/>
    </row>
    <row r="12778" spans="3:9" ht="15" customHeight="1">
      <c r="C12778" s="204" t="s">
        <v>88</v>
      </c>
      <c r="D12778" s="215"/>
      <c r="E12778" s="215"/>
      <c r="F12778" s="216"/>
      <c r="G12778" s="216"/>
      <c r="H12778" s="466"/>
      <c r="I12778" s="467">
        <v>0</v>
      </c>
    </row>
    <row r="12779" spans="3:9" ht="15" customHeight="1">
      <c r="C12779" s="220" t="s">
        <v>89</v>
      </c>
      <c r="D12779" s="221" t="s">
        <v>90</v>
      </c>
      <c r="E12779" s="682"/>
      <c r="F12779" s="222"/>
      <c r="G12779" s="222"/>
      <c r="H12779" s="776"/>
      <c r="I12779" s="777">
        <f>I12778+I12776+I12771</f>
        <v>272066.59999999998</v>
      </c>
    </row>
    <row r="12780" spans="3:9" ht="15" customHeight="1">
      <c r="C12780" s="227" t="s">
        <v>91</v>
      </c>
      <c r="D12780" s="228" t="s">
        <v>977</v>
      </c>
      <c r="E12780" s="684"/>
      <c r="F12780" s="229"/>
      <c r="G12780" s="313"/>
      <c r="H12780" s="226">
        <f>$M$3</f>
        <v>0.1</v>
      </c>
      <c r="I12780" s="224">
        <f>I12779*H12780</f>
        <v>27206.66</v>
      </c>
    </row>
    <row r="12781" spans="3:9" ht="15" customHeight="1">
      <c r="C12781" s="316" t="s">
        <v>93</v>
      </c>
      <c r="D12781" s="317" t="s">
        <v>94</v>
      </c>
      <c r="E12781" s="323"/>
      <c r="F12781" s="244"/>
      <c r="G12781" s="244"/>
      <c r="H12781" s="399"/>
      <c r="I12781" s="303">
        <f>SUM(I12779:I12780)</f>
        <v>299273.25999999995</v>
      </c>
    </row>
    <row r="12782" spans="3:9" ht="15" customHeight="1">
      <c r="C12782" s="1070"/>
      <c r="D12782" s="493"/>
      <c r="E12782" s="493"/>
      <c r="F12782" s="493"/>
      <c r="G12782" s="493"/>
      <c r="H12782" s="493"/>
      <c r="I12782" s="1107"/>
    </row>
    <row r="12783" spans="3:9" ht="15" customHeight="1">
      <c r="C12783" s="1089" t="s">
        <v>2882</v>
      </c>
      <c r="D12783" s="675" t="s">
        <v>2883</v>
      </c>
      <c r="E12783" s="675"/>
      <c r="F12783" s="668"/>
      <c r="G12783" s="668"/>
      <c r="H12783" s="669"/>
      <c r="I12783" s="349">
        <f>ROUNDDOWN(I12800,-2)</f>
        <v>299300</v>
      </c>
    </row>
    <row r="12784" spans="3:9" ht="15" customHeight="1">
      <c r="C12784" s="189" t="s">
        <v>65</v>
      </c>
      <c r="D12784" s="190" t="s">
        <v>66</v>
      </c>
      <c r="E12784" s="190"/>
      <c r="F12784" s="190" t="s">
        <v>669</v>
      </c>
      <c r="G12784" s="190" t="s">
        <v>67</v>
      </c>
      <c r="H12784" s="190" t="s">
        <v>670</v>
      </c>
      <c r="I12784" s="482" t="s">
        <v>671</v>
      </c>
    </row>
    <row r="12785" spans="3:9" ht="15" customHeight="1">
      <c r="C12785" s="193" t="s">
        <v>69</v>
      </c>
      <c r="D12785" s="194" t="s">
        <v>672</v>
      </c>
      <c r="E12785" s="194"/>
      <c r="F12785" s="717"/>
      <c r="G12785" s="717"/>
      <c r="H12785" s="717"/>
      <c r="I12785" s="591"/>
    </row>
    <row r="12786" spans="3:9" ht="15" customHeight="1">
      <c r="C12786" s="199">
        <v>1</v>
      </c>
      <c r="D12786" s="195" t="s">
        <v>8</v>
      </c>
      <c r="E12786" s="195"/>
      <c r="F12786" s="200" t="s">
        <v>10</v>
      </c>
      <c r="G12786" s="201">
        <v>0.28599999999999998</v>
      </c>
      <c r="H12786" s="62">
        <v>176000</v>
      </c>
      <c r="I12786" s="203">
        <f>G12786*H12786</f>
        <v>50335.999999999993</v>
      </c>
    </row>
    <row r="12787" spans="3:9" ht="15" customHeight="1">
      <c r="C12787" s="199">
        <v>2</v>
      </c>
      <c r="D12787" s="195" t="s">
        <v>106</v>
      </c>
      <c r="E12787" s="195"/>
      <c r="F12787" s="200" t="s">
        <v>10</v>
      </c>
      <c r="G12787" s="201">
        <v>0.14299999999999999</v>
      </c>
      <c r="H12787" s="62">
        <v>186000</v>
      </c>
      <c r="I12787" s="203">
        <f t="shared" ref="I12787:I12789" si="498">G12787*H12787</f>
        <v>26597.999999999996</v>
      </c>
    </row>
    <row r="12788" spans="3:9" ht="15" customHeight="1">
      <c r="C12788" s="199">
        <v>3</v>
      </c>
      <c r="D12788" s="195" t="s">
        <v>119</v>
      </c>
      <c r="E12788" s="195"/>
      <c r="F12788" s="200" t="s">
        <v>10</v>
      </c>
      <c r="G12788" s="201">
        <v>0.05</v>
      </c>
      <c r="H12788" s="62">
        <v>196000</v>
      </c>
      <c r="I12788" s="203">
        <f t="shared" si="498"/>
        <v>9800</v>
      </c>
    </row>
    <row r="12789" spans="3:9" ht="15" customHeight="1">
      <c r="C12789" s="199">
        <v>4</v>
      </c>
      <c r="D12789" s="195" t="s">
        <v>31</v>
      </c>
      <c r="E12789" s="195"/>
      <c r="F12789" s="200" t="s">
        <v>10</v>
      </c>
      <c r="G12789" s="201">
        <v>0.9</v>
      </c>
      <c r="H12789" s="62">
        <v>206000</v>
      </c>
      <c r="I12789" s="203">
        <f t="shared" si="498"/>
        <v>185400</v>
      </c>
    </row>
    <row r="12790" spans="3:9" ht="15" customHeight="1">
      <c r="C12790" s="204" t="s">
        <v>708</v>
      </c>
      <c r="D12790" s="215"/>
      <c r="E12790" s="215"/>
      <c r="F12790" s="216"/>
      <c r="G12790" s="653"/>
      <c r="H12790" s="654"/>
      <c r="I12790" s="208">
        <f>SUM(I12786:I12789)</f>
        <v>272134</v>
      </c>
    </row>
    <row r="12791" spans="3:9" ht="15" customHeight="1">
      <c r="C12791" s="193" t="s">
        <v>72</v>
      </c>
      <c r="D12791" s="194" t="s">
        <v>73</v>
      </c>
      <c r="E12791" s="194"/>
      <c r="F12791" s="196"/>
      <c r="G12791" s="196"/>
      <c r="H12791" s="196"/>
      <c r="I12791" s="464"/>
    </row>
    <row r="12792" spans="3:9" ht="15" customHeight="1">
      <c r="C12792" s="700" t="s">
        <v>674</v>
      </c>
      <c r="D12792" s="213" t="s">
        <v>2884</v>
      </c>
      <c r="E12792" s="213"/>
      <c r="F12792" s="200" t="s">
        <v>2611</v>
      </c>
      <c r="G12792" s="326">
        <v>1</v>
      </c>
      <c r="H12792" s="202">
        <v>1</v>
      </c>
      <c r="I12792" s="203">
        <f>G12792*H12792</f>
        <v>1</v>
      </c>
    </row>
    <row r="12793" spans="3:9" ht="15" customHeight="1">
      <c r="C12793" s="700" t="s">
        <v>676</v>
      </c>
      <c r="D12793" s="195" t="s">
        <v>2880</v>
      </c>
      <c r="E12793" s="195"/>
      <c r="F12793" s="200" t="s">
        <v>710</v>
      </c>
      <c r="G12793" s="326">
        <v>2</v>
      </c>
      <c r="H12793" s="202">
        <v>1</v>
      </c>
      <c r="I12793" s="203">
        <f t="shared" ref="I12793:I12794" si="499">G12793*H12793</f>
        <v>2</v>
      </c>
    </row>
    <row r="12794" spans="3:9" ht="15" customHeight="1">
      <c r="C12794" s="700" t="s">
        <v>679</v>
      </c>
      <c r="D12794" s="195" t="s">
        <v>2881</v>
      </c>
      <c r="E12794" s="195"/>
      <c r="F12794" s="200" t="s">
        <v>193</v>
      </c>
      <c r="G12794" s="326">
        <v>1</v>
      </c>
      <c r="H12794" s="202">
        <v>1</v>
      </c>
      <c r="I12794" s="203">
        <f t="shared" si="499"/>
        <v>1</v>
      </c>
    </row>
    <row r="12795" spans="3:9" ht="15" customHeight="1">
      <c r="C12795" s="204" t="s">
        <v>85</v>
      </c>
      <c r="D12795" s="215"/>
      <c r="E12795" s="215"/>
      <c r="F12795" s="216"/>
      <c r="G12795" s="216"/>
      <c r="H12795" s="466"/>
      <c r="I12795" s="208">
        <f>SUM(I12792:I12794)</f>
        <v>4</v>
      </c>
    </row>
    <row r="12796" spans="3:9" ht="15" customHeight="1">
      <c r="C12796" s="193" t="s">
        <v>86</v>
      </c>
      <c r="D12796" s="194" t="s">
        <v>87</v>
      </c>
      <c r="E12796" s="194"/>
      <c r="F12796" s="196"/>
      <c r="G12796" s="196"/>
      <c r="H12796" s="196"/>
      <c r="I12796" s="464"/>
    </row>
    <row r="12797" spans="3:9" ht="15" customHeight="1">
      <c r="C12797" s="204" t="s">
        <v>88</v>
      </c>
      <c r="D12797" s="215"/>
      <c r="E12797" s="215"/>
      <c r="F12797" s="216"/>
      <c r="G12797" s="216"/>
      <c r="H12797" s="466"/>
      <c r="I12797" s="467">
        <v>0</v>
      </c>
    </row>
    <row r="12798" spans="3:9" ht="15" customHeight="1">
      <c r="C12798" s="220" t="s">
        <v>89</v>
      </c>
      <c r="D12798" s="221" t="s">
        <v>90</v>
      </c>
      <c r="E12798" s="682"/>
      <c r="F12798" s="222"/>
      <c r="G12798" s="222"/>
      <c r="H12798" s="776"/>
      <c r="I12798" s="777">
        <f>I12797+I12795+I12790</f>
        <v>272138</v>
      </c>
    </row>
    <row r="12799" spans="3:9" ht="15" customHeight="1">
      <c r="C12799" s="227" t="s">
        <v>91</v>
      </c>
      <c r="D12799" s="228" t="s">
        <v>977</v>
      </c>
      <c r="E12799" s="684"/>
      <c r="F12799" s="229"/>
      <c r="G12799" s="313"/>
      <c r="H12799" s="226">
        <f>$M$3</f>
        <v>0.1</v>
      </c>
      <c r="I12799" s="224">
        <f>I12798*H12799</f>
        <v>27213.800000000003</v>
      </c>
    </row>
    <row r="12800" spans="3:9" ht="15" customHeight="1">
      <c r="C12800" s="316" t="s">
        <v>93</v>
      </c>
      <c r="D12800" s="317" t="s">
        <v>94</v>
      </c>
      <c r="E12800" s="323"/>
      <c r="F12800" s="244"/>
      <c r="G12800" s="244"/>
      <c r="H12800" s="399"/>
      <c r="I12800" s="303">
        <f>SUM(I12798:I12799)</f>
        <v>299351.8</v>
      </c>
    </row>
    <row r="12801" spans="3:9" ht="15" customHeight="1">
      <c r="C12801" s="1070"/>
      <c r="D12801" s="493"/>
      <c r="E12801" s="493"/>
      <c r="F12801" s="493"/>
      <c r="G12801" s="493"/>
      <c r="H12801" s="493"/>
      <c r="I12801" s="1107"/>
    </row>
    <row r="12802" spans="3:9" ht="15" customHeight="1">
      <c r="C12802" s="1089" t="s">
        <v>2885</v>
      </c>
      <c r="D12802" s="567" t="s">
        <v>2886</v>
      </c>
      <c r="E12802" s="568"/>
      <c r="F12802" s="668"/>
      <c r="G12802" s="668"/>
      <c r="H12802" s="669"/>
      <c r="I12802" s="374">
        <f>ROUNDDOWN(I12822,-2)</f>
        <v>1729800</v>
      </c>
    </row>
    <row r="12803" spans="3:9" ht="15" customHeight="1">
      <c r="C12803" s="189" t="s">
        <v>65</v>
      </c>
      <c r="D12803" s="190" t="s">
        <v>66</v>
      </c>
      <c r="E12803" s="190"/>
      <c r="F12803" s="190" t="s">
        <v>669</v>
      </c>
      <c r="G12803" s="190" t="s">
        <v>67</v>
      </c>
      <c r="H12803" s="190" t="s">
        <v>670</v>
      </c>
      <c r="I12803" s="482" t="s">
        <v>671</v>
      </c>
    </row>
    <row r="12804" spans="3:9" ht="15" customHeight="1">
      <c r="C12804" s="193" t="s">
        <v>69</v>
      </c>
      <c r="D12804" s="194" t="s">
        <v>672</v>
      </c>
      <c r="E12804" s="194"/>
      <c r="F12804" s="717"/>
      <c r="G12804" s="717"/>
      <c r="H12804" s="717"/>
      <c r="I12804" s="591"/>
    </row>
    <row r="12805" spans="3:9" ht="15" customHeight="1">
      <c r="C12805" s="199">
        <v>1</v>
      </c>
      <c r="D12805" s="195" t="s">
        <v>8</v>
      </c>
      <c r="E12805" s="195"/>
      <c r="F12805" s="200" t="s">
        <v>10</v>
      </c>
      <c r="G12805" s="326">
        <v>3.5</v>
      </c>
      <c r="H12805" s="62">
        <v>176000</v>
      </c>
      <c r="I12805" s="203">
        <f>G12805*H12805</f>
        <v>616000</v>
      </c>
    </row>
    <row r="12806" spans="3:9" ht="15" customHeight="1">
      <c r="C12806" s="199">
        <v>2</v>
      </c>
      <c r="D12806" s="195" t="s">
        <v>106</v>
      </c>
      <c r="E12806" s="195"/>
      <c r="F12806" s="200" t="s">
        <v>10</v>
      </c>
      <c r="G12806" s="326">
        <v>4.5</v>
      </c>
      <c r="H12806" s="62">
        <v>186000</v>
      </c>
      <c r="I12806" s="203">
        <f t="shared" ref="I12806:I12808" si="500">G12806*H12806</f>
        <v>837000</v>
      </c>
    </row>
    <row r="12807" spans="3:9" ht="15" customHeight="1">
      <c r="C12807" s="199">
        <v>3</v>
      </c>
      <c r="D12807" s="195" t="s">
        <v>119</v>
      </c>
      <c r="E12807" s="195"/>
      <c r="F12807" s="200" t="s">
        <v>10</v>
      </c>
      <c r="G12807" s="326">
        <v>0.45</v>
      </c>
      <c r="H12807" s="62">
        <v>196000</v>
      </c>
      <c r="I12807" s="203">
        <f t="shared" si="500"/>
        <v>88200</v>
      </c>
    </row>
    <row r="12808" spans="3:9" ht="15" customHeight="1">
      <c r="C12808" s="199">
        <v>4</v>
      </c>
      <c r="D12808" s="195" t="s">
        <v>31</v>
      </c>
      <c r="E12808" s="195"/>
      <c r="F12808" s="200" t="s">
        <v>10</v>
      </c>
      <c r="G12808" s="326">
        <v>0.15</v>
      </c>
      <c r="H12808" s="62">
        <v>206000</v>
      </c>
      <c r="I12808" s="203">
        <f t="shared" si="500"/>
        <v>30900</v>
      </c>
    </row>
    <row r="12809" spans="3:9" ht="15" customHeight="1">
      <c r="C12809" s="204" t="s">
        <v>708</v>
      </c>
      <c r="D12809" s="215"/>
      <c r="E12809" s="215"/>
      <c r="F12809" s="216"/>
      <c r="G12809" s="653"/>
      <c r="H12809" s="654"/>
      <c r="I12809" s="208">
        <f>SUM(I12805:I12808)</f>
        <v>1572100</v>
      </c>
    </row>
    <row r="12810" spans="3:9" ht="15" customHeight="1">
      <c r="C12810" s="193" t="s">
        <v>72</v>
      </c>
      <c r="D12810" s="194" t="s">
        <v>73</v>
      </c>
      <c r="E12810" s="194"/>
      <c r="F12810" s="196"/>
      <c r="G12810" s="196"/>
      <c r="H12810" s="196"/>
      <c r="I12810" s="464"/>
    </row>
    <row r="12811" spans="3:9" ht="15" customHeight="1">
      <c r="C12811" s="700" t="s">
        <v>674</v>
      </c>
      <c r="D12811" s="213" t="s">
        <v>444</v>
      </c>
      <c r="E12811" s="213"/>
      <c r="F12811" s="200" t="s">
        <v>79</v>
      </c>
      <c r="G12811" s="326">
        <v>0.9</v>
      </c>
      <c r="H12811" s="202">
        <v>0</v>
      </c>
      <c r="I12811" s="203">
        <f t="shared" ref="I12811:I12816" si="501">G12811*H12811</f>
        <v>0</v>
      </c>
    </row>
    <row r="12812" spans="3:9" ht="15" customHeight="1">
      <c r="C12812" s="700" t="s">
        <v>676</v>
      </c>
      <c r="D12812" s="195" t="s">
        <v>844</v>
      </c>
      <c r="E12812" s="195"/>
      <c r="F12812" s="200" t="s">
        <v>120</v>
      </c>
      <c r="G12812" s="326">
        <v>180</v>
      </c>
      <c r="H12812" s="202">
        <v>1</v>
      </c>
      <c r="I12812" s="203">
        <f t="shared" si="501"/>
        <v>180</v>
      </c>
    </row>
    <row r="12813" spans="3:9" ht="15" customHeight="1">
      <c r="C12813" s="700" t="s">
        <v>679</v>
      </c>
      <c r="D12813" s="195" t="s">
        <v>2887</v>
      </c>
      <c r="E12813" s="195"/>
      <c r="F12813" s="200" t="s">
        <v>115</v>
      </c>
      <c r="G12813" s="326">
        <v>8</v>
      </c>
      <c r="H12813" s="202">
        <v>1</v>
      </c>
      <c r="I12813" s="203">
        <f t="shared" si="501"/>
        <v>8</v>
      </c>
    </row>
    <row r="12814" spans="3:9" ht="15" customHeight="1">
      <c r="C12814" s="700" t="s">
        <v>680</v>
      </c>
      <c r="D12814" s="195" t="s">
        <v>2524</v>
      </c>
      <c r="E12814" s="195"/>
      <c r="F12814" s="200" t="s">
        <v>193</v>
      </c>
      <c r="G12814" s="326">
        <v>270</v>
      </c>
      <c r="H12814" s="202">
        <v>1</v>
      </c>
      <c r="I12814" s="203">
        <f t="shared" si="501"/>
        <v>270</v>
      </c>
    </row>
    <row r="12815" spans="3:9" ht="15" customHeight="1">
      <c r="C12815" s="700" t="s">
        <v>681</v>
      </c>
      <c r="D12815" s="195" t="s">
        <v>2880</v>
      </c>
      <c r="E12815" s="195"/>
      <c r="F12815" s="200" t="s">
        <v>710</v>
      </c>
      <c r="G12815" s="326">
        <v>2</v>
      </c>
      <c r="H12815" s="202">
        <v>1</v>
      </c>
      <c r="I12815" s="203">
        <f t="shared" si="501"/>
        <v>2</v>
      </c>
    </row>
    <row r="12816" spans="3:9" ht="15" customHeight="1">
      <c r="C12816" s="700" t="s">
        <v>705</v>
      </c>
      <c r="D12816" s="195" t="s">
        <v>2881</v>
      </c>
      <c r="E12816" s="195"/>
      <c r="F12816" s="200" t="s">
        <v>193</v>
      </c>
      <c r="G12816" s="326">
        <v>1</v>
      </c>
      <c r="H12816" s="202">
        <v>1</v>
      </c>
      <c r="I12816" s="203">
        <f t="shared" si="501"/>
        <v>1</v>
      </c>
    </row>
    <row r="12817" spans="3:9" ht="15" customHeight="1">
      <c r="C12817" s="204" t="s">
        <v>85</v>
      </c>
      <c r="D12817" s="215"/>
      <c r="E12817" s="215"/>
      <c r="F12817" s="216"/>
      <c r="G12817" s="216"/>
      <c r="H12817" s="466"/>
      <c r="I12817" s="208">
        <f>SUM(I12811:I12816)</f>
        <v>461</v>
      </c>
    </row>
    <row r="12818" spans="3:9" ht="15" customHeight="1">
      <c r="C12818" s="193" t="s">
        <v>86</v>
      </c>
      <c r="D12818" s="194" t="s">
        <v>87</v>
      </c>
      <c r="E12818" s="194"/>
      <c r="F12818" s="196"/>
      <c r="G12818" s="196"/>
      <c r="H12818" s="196"/>
      <c r="I12818" s="464"/>
    </row>
    <row r="12819" spans="3:9" ht="15" customHeight="1">
      <c r="C12819" s="204" t="s">
        <v>88</v>
      </c>
      <c r="D12819" s="215"/>
      <c r="E12819" s="215"/>
      <c r="F12819" s="216"/>
      <c r="G12819" s="216"/>
      <c r="H12819" s="466"/>
      <c r="I12819" s="467">
        <v>0</v>
      </c>
    </row>
    <row r="12820" spans="3:9" ht="15" customHeight="1">
      <c r="C12820" s="220" t="s">
        <v>89</v>
      </c>
      <c r="D12820" s="221" t="s">
        <v>90</v>
      </c>
      <c r="E12820" s="682"/>
      <c r="F12820" s="222"/>
      <c r="G12820" s="222"/>
      <c r="H12820" s="776"/>
      <c r="I12820" s="777">
        <f>I12819+I12817+I12809</f>
        <v>1572561</v>
      </c>
    </row>
    <row r="12821" spans="3:9" ht="15" customHeight="1">
      <c r="C12821" s="227" t="s">
        <v>91</v>
      </c>
      <c r="D12821" s="228" t="s">
        <v>977</v>
      </c>
      <c r="E12821" s="684"/>
      <c r="F12821" s="229"/>
      <c r="G12821" s="313"/>
      <c r="H12821" s="226">
        <f>$M$3</f>
        <v>0.1</v>
      </c>
      <c r="I12821" s="224">
        <f>I12820*H12821</f>
        <v>157256.1</v>
      </c>
    </row>
    <row r="12822" spans="3:9" ht="15" customHeight="1">
      <c r="C12822" s="316" t="s">
        <v>93</v>
      </c>
      <c r="D12822" s="317" t="s">
        <v>94</v>
      </c>
      <c r="E12822" s="323"/>
      <c r="F12822" s="244"/>
      <c r="G12822" s="244"/>
      <c r="H12822" s="399"/>
      <c r="I12822" s="303">
        <f>SUM(I12820:I12821)</f>
        <v>1729817.1</v>
      </c>
    </row>
    <row r="12823" spans="3:9" ht="15" customHeight="1">
      <c r="C12823" s="1070"/>
      <c r="D12823" s="493"/>
      <c r="E12823" s="493"/>
      <c r="F12823" s="493"/>
      <c r="G12823" s="493"/>
      <c r="H12823" s="493"/>
      <c r="I12823" s="1107"/>
    </row>
    <row r="12824" spans="3:9" ht="15" customHeight="1">
      <c r="C12824" s="1089" t="s">
        <v>2888</v>
      </c>
      <c r="D12824" s="567" t="s">
        <v>2889</v>
      </c>
      <c r="E12824" s="568"/>
      <c r="F12824" s="668"/>
      <c r="G12824" s="668"/>
      <c r="H12824" s="669"/>
      <c r="I12824" s="374">
        <f>ROUNDDOWN(I12841,-2)</f>
        <v>3066300</v>
      </c>
    </row>
    <row r="12825" spans="3:9" ht="15" customHeight="1">
      <c r="C12825" s="189" t="s">
        <v>65</v>
      </c>
      <c r="D12825" s="190" t="s">
        <v>66</v>
      </c>
      <c r="E12825" s="190"/>
      <c r="F12825" s="190" t="s">
        <v>669</v>
      </c>
      <c r="G12825" s="190" t="s">
        <v>67</v>
      </c>
      <c r="H12825" s="190" t="s">
        <v>670</v>
      </c>
      <c r="I12825" s="482" t="s">
        <v>671</v>
      </c>
    </row>
    <row r="12826" spans="3:9" ht="15" customHeight="1">
      <c r="C12826" s="193" t="s">
        <v>69</v>
      </c>
      <c r="D12826" s="194" t="s">
        <v>672</v>
      </c>
      <c r="E12826" s="194"/>
      <c r="F12826" s="717"/>
      <c r="G12826" s="717"/>
      <c r="H12826" s="717"/>
      <c r="I12826" s="591"/>
    </row>
    <row r="12827" spans="3:9" ht="15" customHeight="1">
      <c r="C12827" s="199">
        <v>1</v>
      </c>
      <c r="D12827" s="195" t="s">
        <v>8</v>
      </c>
      <c r="E12827" s="195"/>
      <c r="F12827" s="200" t="s">
        <v>10</v>
      </c>
      <c r="G12827" s="326">
        <v>7.4999999999999997E-2</v>
      </c>
      <c r="H12827" s="62">
        <v>176000</v>
      </c>
      <c r="I12827" s="203">
        <f>G12827*H12827</f>
        <v>13200</v>
      </c>
    </row>
    <row r="12828" spans="3:9" ht="15" customHeight="1">
      <c r="C12828" s="199">
        <v>2</v>
      </c>
      <c r="D12828" s="195" t="s">
        <v>106</v>
      </c>
      <c r="E12828" s="195"/>
      <c r="F12828" s="200" t="s">
        <v>10</v>
      </c>
      <c r="G12828" s="326">
        <v>0.75</v>
      </c>
      <c r="H12828" s="62">
        <v>186000</v>
      </c>
      <c r="I12828" s="203">
        <f t="shared" ref="I12828:I12830" si="502">G12828*H12828</f>
        <v>139500</v>
      </c>
    </row>
    <row r="12829" spans="3:9" ht="15" customHeight="1">
      <c r="C12829" s="199">
        <v>3</v>
      </c>
      <c r="D12829" s="195" t="s">
        <v>119</v>
      </c>
      <c r="E12829" s="195"/>
      <c r="F12829" s="200" t="s">
        <v>10</v>
      </c>
      <c r="G12829" s="326">
        <v>7.4999999999999997E-2</v>
      </c>
      <c r="H12829" s="62">
        <v>196000</v>
      </c>
      <c r="I12829" s="203">
        <f t="shared" si="502"/>
        <v>14700</v>
      </c>
    </row>
    <row r="12830" spans="3:9" ht="15" customHeight="1">
      <c r="C12830" s="199">
        <v>4</v>
      </c>
      <c r="D12830" s="195" t="s">
        <v>31</v>
      </c>
      <c r="E12830" s="195"/>
      <c r="F12830" s="200" t="s">
        <v>10</v>
      </c>
      <c r="G12830" s="326">
        <v>2.5000000000000001E-2</v>
      </c>
      <c r="H12830" s="62">
        <v>206000</v>
      </c>
      <c r="I12830" s="203">
        <f t="shared" si="502"/>
        <v>5150</v>
      </c>
    </row>
    <row r="12831" spans="3:9" ht="15" customHeight="1">
      <c r="C12831" s="204" t="s">
        <v>708</v>
      </c>
      <c r="D12831" s="215"/>
      <c r="E12831" s="215"/>
      <c r="F12831" s="216"/>
      <c r="G12831" s="653"/>
      <c r="H12831" s="654"/>
      <c r="I12831" s="208">
        <f>SUM(I12827:I12830)</f>
        <v>172550</v>
      </c>
    </row>
    <row r="12832" spans="3:9" ht="15" customHeight="1">
      <c r="C12832" s="193" t="s">
        <v>72</v>
      </c>
      <c r="D12832" s="194" t="s">
        <v>73</v>
      </c>
      <c r="E12832" s="194"/>
      <c r="F12832" s="196"/>
      <c r="G12832" s="196"/>
      <c r="H12832" s="196"/>
      <c r="I12832" s="464"/>
    </row>
    <row r="12833" spans="3:9" ht="15" customHeight="1">
      <c r="C12833" s="700" t="s">
        <v>674</v>
      </c>
      <c r="D12833" s="213" t="s">
        <v>2890</v>
      </c>
      <c r="E12833" s="213"/>
      <c r="F12833" s="200" t="s">
        <v>2611</v>
      </c>
      <c r="G12833" s="326">
        <v>1</v>
      </c>
      <c r="H12833" s="202">
        <f>BAHAN!G43</f>
        <v>2500000</v>
      </c>
      <c r="I12833" s="203">
        <f>G12833*H12833</f>
        <v>2500000</v>
      </c>
    </row>
    <row r="12834" spans="3:9" ht="15" customHeight="1">
      <c r="C12834" s="700" t="s">
        <v>676</v>
      </c>
      <c r="D12834" s="195" t="s">
        <v>2851</v>
      </c>
      <c r="E12834" s="195"/>
      <c r="F12834" s="200" t="s">
        <v>710</v>
      </c>
      <c r="G12834" s="326">
        <v>1</v>
      </c>
      <c r="H12834" s="202">
        <f>BAHAN!G107</f>
        <v>50000</v>
      </c>
      <c r="I12834" s="203">
        <f t="shared" ref="I12834:I12835" si="503">G12834*H12834</f>
        <v>50000</v>
      </c>
    </row>
    <row r="12835" spans="3:9" ht="15" customHeight="1">
      <c r="C12835" s="700" t="s">
        <v>679</v>
      </c>
      <c r="D12835" s="195" t="s">
        <v>2891</v>
      </c>
      <c r="E12835" s="195"/>
      <c r="F12835" s="200" t="s">
        <v>193</v>
      </c>
      <c r="G12835" s="326">
        <v>1</v>
      </c>
      <c r="H12835" s="202">
        <f>BAHAN!G460</f>
        <v>65000</v>
      </c>
      <c r="I12835" s="203">
        <f t="shared" si="503"/>
        <v>65000</v>
      </c>
    </row>
    <row r="12836" spans="3:9" ht="15" customHeight="1">
      <c r="C12836" s="204" t="s">
        <v>85</v>
      </c>
      <c r="D12836" s="215"/>
      <c r="E12836" s="215"/>
      <c r="F12836" s="216"/>
      <c r="G12836" s="216"/>
      <c r="H12836" s="466"/>
      <c r="I12836" s="208">
        <f>SUM(I12833:I12835)</f>
        <v>2615000</v>
      </c>
    </row>
    <row r="12837" spans="3:9" ht="15" customHeight="1">
      <c r="C12837" s="193" t="s">
        <v>86</v>
      </c>
      <c r="D12837" s="194" t="s">
        <v>87</v>
      </c>
      <c r="E12837" s="194"/>
      <c r="F12837" s="196"/>
      <c r="G12837" s="196"/>
      <c r="H12837" s="196"/>
      <c r="I12837" s="464"/>
    </row>
    <row r="12838" spans="3:9" ht="15" customHeight="1">
      <c r="C12838" s="204" t="s">
        <v>88</v>
      </c>
      <c r="D12838" s="215"/>
      <c r="E12838" s="215"/>
      <c r="F12838" s="216"/>
      <c r="G12838" s="216"/>
      <c r="H12838" s="466"/>
      <c r="I12838" s="467">
        <v>0</v>
      </c>
    </row>
    <row r="12839" spans="3:9" ht="15" customHeight="1">
      <c r="C12839" s="220" t="s">
        <v>89</v>
      </c>
      <c r="D12839" s="221" t="s">
        <v>90</v>
      </c>
      <c r="E12839" s="682"/>
      <c r="F12839" s="222"/>
      <c r="G12839" s="222"/>
      <c r="H12839" s="776"/>
      <c r="I12839" s="777">
        <f>I12838+I12836+I12831</f>
        <v>2787550</v>
      </c>
    </row>
    <row r="12840" spans="3:9" ht="15" customHeight="1">
      <c r="C12840" s="227" t="s">
        <v>91</v>
      </c>
      <c r="D12840" s="228" t="s">
        <v>977</v>
      </c>
      <c r="E12840" s="684"/>
      <c r="F12840" s="229"/>
      <c r="G12840" s="313"/>
      <c r="H12840" s="226">
        <f>$M$3</f>
        <v>0.1</v>
      </c>
      <c r="I12840" s="224">
        <f>I12839*H12840</f>
        <v>278755</v>
      </c>
    </row>
    <row r="12841" spans="3:9" ht="15" customHeight="1">
      <c r="C12841" s="316" t="s">
        <v>93</v>
      </c>
      <c r="D12841" s="317" t="s">
        <v>94</v>
      </c>
      <c r="E12841" s="323"/>
      <c r="F12841" s="244"/>
      <c r="G12841" s="244"/>
      <c r="H12841" s="399"/>
      <c r="I12841" s="303">
        <f>SUM(I12839:I12840)</f>
        <v>3066305</v>
      </c>
    </row>
    <row r="12842" spans="3:9" ht="15" customHeight="1">
      <c r="C12842" s="1070"/>
      <c r="D12842" s="493"/>
      <c r="E12842" s="493"/>
      <c r="F12842" s="493"/>
      <c r="G12842" s="493"/>
      <c r="H12842" s="493"/>
      <c r="I12842" s="1107"/>
    </row>
    <row r="12843" spans="3:9" ht="15" customHeight="1">
      <c r="C12843" s="292" t="s">
        <v>2892</v>
      </c>
      <c r="D12843" s="492" t="s">
        <v>2893</v>
      </c>
      <c r="E12843" s="492"/>
      <c r="F12843" s="493"/>
      <c r="G12843" s="493"/>
      <c r="H12843" s="493"/>
      <c r="I12843" s="1107"/>
    </row>
    <row r="12844" spans="3:9" ht="15" customHeight="1">
      <c r="C12844" s="184" t="s">
        <v>2894</v>
      </c>
      <c r="D12844" s="670" t="s">
        <v>2895</v>
      </c>
      <c r="E12844" s="675"/>
      <c r="F12844" s="668"/>
      <c r="G12844" s="668"/>
      <c r="H12844" s="669"/>
      <c r="I12844" s="374">
        <f>ROUNDDOWN(I12859,-2)</f>
        <v>488800</v>
      </c>
    </row>
    <row r="12845" spans="3:9" ht="15" customHeight="1">
      <c r="C12845" s="189" t="s">
        <v>65</v>
      </c>
      <c r="D12845" s="190" t="s">
        <v>66</v>
      </c>
      <c r="E12845" s="190"/>
      <c r="F12845" s="190" t="s">
        <v>669</v>
      </c>
      <c r="G12845" s="190" t="s">
        <v>67</v>
      </c>
      <c r="H12845" s="190" t="s">
        <v>670</v>
      </c>
      <c r="I12845" s="482" t="s">
        <v>671</v>
      </c>
    </row>
    <row r="12846" spans="3:9" ht="15" customHeight="1">
      <c r="C12846" s="193" t="s">
        <v>69</v>
      </c>
      <c r="D12846" s="194" t="s">
        <v>672</v>
      </c>
      <c r="E12846" s="194"/>
      <c r="F12846" s="717"/>
      <c r="G12846" s="717"/>
      <c r="H12846" s="717"/>
      <c r="I12846" s="591"/>
    </row>
    <row r="12847" spans="3:9" ht="15" customHeight="1">
      <c r="C12847" s="199">
        <v>1</v>
      </c>
      <c r="D12847" s="195" t="s">
        <v>8</v>
      </c>
      <c r="E12847" s="195"/>
      <c r="F12847" s="200" t="s">
        <v>10</v>
      </c>
      <c r="G12847" s="201">
        <v>0.01</v>
      </c>
      <c r="H12847" s="62">
        <v>176000</v>
      </c>
      <c r="I12847" s="203">
        <f t="shared" ref="I12847:I12850" si="504">G12847*H12847</f>
        <v>1760</v>
      </c>
    </row>
    <row r="12848" spans="3:9" ht="15" customHeight="1">
      <c r="C12848" s="199">
        <v>2</v>
      </c>
      <c r="D12848" s="195" t="s">
        <v>106</v>
      </c>
      <c r="E12848" s="195"/>
      <c r="F12848" s="200" t="s">
        <v>10</v>
      </c>
      <c r="G12848" s="201">
        <v>0.1</v>
      </c>
      <c r="H12848" s="62">
        <v>186000</v>
      </c>
      <c r="I12848" s="203">
        <f t="shared" si="504"/>
        <v>18600</v>
      </c>
    </row>
    <row r="12849" spans="3:9" ht="15" customHeight="1">
      <c r="C12849" s="199">
        <v>3</v>
      </c>
      <c r="D12849" s="195" t="s">
        <v>119</v>
      </c>
      <c r="E12849" s="195"/>
      <c r="F12849" s="200" t="s">
        <v>10</v>
      </c>
      <c r="G12849" s="201">
        <v>0.01</v>
      </c>
      <c r="H12849" s="62">
        <v>196000</v>
      </c>
      <c r="I12849" s="203">
        <f t="shared" si="504"/>
        <v>1960</v>
      </c>
    </row>
    <row r="12850" spans="3:9" ht="15" customHeight="1">
      <c r="C12850" s="199">
        <v>4</v>
      </c>
      <c r="D12850" s="195" t="s">
        <v>31</v>
      </c>
      <c r="E12850" s="195"/>
      <c r="F12850" s="200" t="s">
        <v>10</v>
      </c>
      <c r="G12850" s="201">
        <v>3.3E-3</v>
      </c>
      <c r="H12850" s="62">
        <v>206000</v>
      </c>
      <c r="I12850" s="203">
        <f t="shared" si="504"/>
        <v>679.8</v>
      </c>
    </row>
    <row r="12851" spans="3:9" ht="15" customHeight="1">
      <c r="C12851" s="204" t="s">
        <v>708</v>
      </c>
      <c r="D12851" s="215"/>
      <c r="E12851" s="215"/>
      <c r="F12851" s="216"/>
      <c r="G12851" s="653"/>
      <c r="H12851" s="654"/>
      <c r="I12851" s="208">
        <f>SUM(I12847:I12850)</f>
        <v>22999.8</v>
      </c>
    </row>
    <row r="12852" spans="3:9" ht="15" customHeight="1">
      <c r="C12852" s="193" t="s">
        <v>72</v>
      </c>
      <c r="D12852" s="194" t="s">
        <v>73</v>
      </c>
      <c r="E12852" s="194"/>
      <c r="F12852" s="196"/>
      <c r="G12852" s="196"/>
      <c r="H12852" s="196"/>
      <c r="I12852" s="464"/>
    </row>
    <row r="12853" spans="3:9" ht="15" customHeight="1">
      <c r="C12853" s="199">
        <v>1</v>
      </c>
      <c r="D12853" s="195" t="s">
        <v>2896</v>
      </c>
      <c r="E12853" s="195"/>
      <c r="F12853" s="200" t="s">
        <v>193</v>
      </c>
      <c r="G12853" s="674">
        <v>1</v>
      </c>
      <c r="H12853" s="202">
        <f>BAHAN!G104</f>
        <v>421440</v>
      </c>
      <c r="I12853" s="203">
        <f t="shared" ref="I12853" si="505">G12853*H12853</f>
        <v>421440</v>
      </c>
    </row>
    <row r="12854" spans="3:9" ht="15" customHeight="1">
      <c r="C12854" s="204" t="s">
        <v>85</v>
      </c>
      <c r="D12854" s="215"/>
      <c r="E12854" s="215"/>
      <c r="F12854" s="216"/>
      <c r="G12854" s="216"/>
      <c r="H12854" s="466"/>
      <c r="I12854" s="208">
        <f>SUM(I12853)</f>
        <v>421440</v>
      </c>
    </row>
    <row r="12855" spans="3:9" ht="15" customHeight="1">
      <c r="C12855" s="193" t="s">
        <v>86</v>
      </c>
      <c r="D12855" s="194" t="s">
        <v>87</v>
      </c>
      <c r="E12855" s="194"/>
      <c r="F12855" s="196"/>
      <c r="G12855" s="196"/>
      <c r="H12855" s="196"/>
      <c r="I12855" s="464"/>
    </row>
    <row r="12856" spans="3:9" ht="15" customHeight="1">
      <c r="C12856" s="204" t="s">
        <v>88</v>
      </c>
      <c r="D12856" s="215"/>
      <c r="E12856" s="215"/>
      <c r="F12856" s="216"/>
      <c r="G12856" s="216"/>
      <c r="H12856" s="466"/>
      <c r="I12856" s="467">
        <v>0</v>
      </c>
    </row>
    <row r="12857" spans="3:9" ht="15" customHeight="1">
      <c r="C12857" s="220" t="s">
        <v>89</v>
      </c>
      <c r="D12857" s="221" t="s">
        <v>90</v>
      </c>
      <c r="E12857" s="682"/>
      <c r="F12857" s="222"/>
      <c r="G12857" s="222"/>
      <c r="H12857" s="776"/>
      <c r="I12857" s="777">
        <f>I12856+I12854+I12851</f>
        <v>444439.8</v>
      </c>
    </row>
    <row r="12858" spans="3:9" ht="15" customHeight="1">
      <c r="C12858" s="227" t="s">
        <v>91</v>
      </c>
      <c r="D12858" s="228" t="s">
        <v>977</v>
      </c>
      <c r="E12858" s="684"/>
      <c r="F12858" s="229"/>
      <c r="G12858" s="313"/>
      <c r="H12858" s="226">
        <f>$M$3</f>
        <v>0.1</v>
      </c>
      <c r="I12858" s="224">
        <f>I12857*H12858</f>
        <v>44443.98</v>
      </c>
    </row>
    <row r="12859" spans="3:9" ht="15" customHeight="1">
      <c r="C12859" s="316" t="s">
        <v>93</v>
      </c>
      <c r="D12859" s="317" t="s">
        <v>94</v>
      </c>
      <c r="E12859" s="323"/>
      <c r="F12859" s="244"/>
      <c r="G12859" s="244"/>
      <c r="H12859" s="399"/>
      <c r="I12859" s="303">
        <f>SUM(I12857:I12858)</f>
        <v>488883.77999999997</v>
      </c>
    </row>
    <row r="12860" spans="3:9" ht="15" customHeight="1">
      <c r="C12860" s="1070"/>
      <c r="D12860" s="493"/>
      <c r="E12860" s="493"/>
      <c r="F12860" s="493"/>
      <c r="G12860" s="493"/>
      <c r="H12860" s="493"/>
      <c r="I12860" s="517"/>
    </row>
    <row r="12861" spans="3:9" ht="15" customHeight="1">
      <c r="C12861" s="1105" t="s">
        <v>2897</v>
      </c>
      <c r="D12861" s="492" t="s">
        <v>2898</v>
      </c>
      <c r="E12861" s="492"/>
      <c r="F12861" s="493"/>
      <c r="G12861" s="493"/>
      <c r="H12861" s="493"/>
      <c r="I12861" s="517"/>
    </row>
    <row r="12862" spans="3:9" ht="15" customHeight="1">
      <c r="C12862" s="1089" t="s">
        <v>2899</v>
      </c>
      <c r="D12862" s="675" t="s">
        <v>2900</v>
      </c>
      <c r="E12862" s="675"/>
      <c r="F12862" s="668"/>
      <c r="G12862" s="668"/>
      <c r="H12862" s="668"/>
      <c r="I12862" s="374">
        <f>ROUNDDOWN(I12878,-2)</f>
        <v>488100</v>
      </c>
    </row>
    <row r="12863" spans="3:9" ht="15" customHeight="1">
      <c r="C12863" s="189" t="s">
        <v>65</v>
      </c>
      <c r="D12863" s="190" t="s">
        <v>66</v>
      </c>
      <c r="E12863" s="190"/>
      <c r="F12863" s="190" t="s">
        <v>669</v>
      </c>
      <c r="G12863" s="190" t="s">
        <v>67</v>
      </c>
      <c r="H12863" s="190" t="s">
        <v>670</v>
      </c>
      <c r="I12863" s="482" t="s">
        <v>671</v>
      </c>
    </row>
    <row r="12864" spans="3:9" ht="15" customHeight="1">
      <c r="C12864" s="193" t="s">
        <v>69</v>
      </c>
      <c r="D12864" s="194" t="s">
        <v>672</v>
      </c>
      <c r="E12864" s="194"/>
      <c r="F12864" s="717"/>
      <c r="G12864" s="717"/>
      <c r="H12864" s="717"/>
      <c r="I12864" s="591"/>
    </row>
    <row r="12865" spans="3:9" ht="15" customHeight="1">
      <c r="C12865" s="199">
        <v>1</v>
      </c>
      <c r="D12865" s="195" t="s">
        <v>8</v>
      </c>
      <c r="E12865" s="195"/>
      <c r="F12865" s="195" t="s">
        <v>10</v>
      </c>
      <c r="G12865" s="201">
        <v>0.01</v>
      </c>
      <c r="H12865" s="62">
        <v>176000</v>
      </c>
      <c r="I12865" s="203">
        <f t="shared" ref="I12865:I12868" si="506">G12865*H12865</f>
        <v>1760</v>
      </c>
    </row>
    <row r="12866" spans="3:9" ht="15" customHeight="1">
      <c r="C12866" s="199">
        <v>2</v>
      </c>
      <c r="D12866" s="195" t="s">
        <v>106</v>
      </c>
      <c r="E12866" s="195"/>
      <c r="F12866" s="195" t="s">
        <v>10</v>
      </c>
      <c r="G12866" s="201">
        <v>0.4</v>
      </c>
      <c r="H12866" s="62">
        <v>186000</v>
      </c>
      <c r="I12866" s="203">
        <f t="shared" si="506"/>
        <v>74400</v>
      </c>
    </row>
    <row r="12867" spans="3:9" ht="15" customHeight="1">
      <c r="C12867" s="199">
        <v>3</v>
      </c>
      <c r="D12867" s="195" t="s">
        <v>119</v>
      </c>
      <c r="E12867" s="195"/>
      <c r="F12867" s="195" t="s">
        <v>10</v>
      </c>
      <c r="G12867" s="201">
        <v>0.04</v>
      </c>
      <c r="H12867" s="62">
        <v>196000</v>
      </c>
      <c r="I12867" s="203">
        <f t="shared" si="506"/>
        <v>7840</v>
      </c>
    </row>
    <row r="12868" spans="3:9" ht="15" customHeight="1">
      <c r="C12868" s="199">
        <v>4</v>
      </c>
      <c r="D12868" s="195" t="s">
        <v>31</v>
      </c>
      <c r="E12868" s="195"/>
      <c r="F12868" s="195" t="s">
        <v>10</v>
      </c>
      <c r="G12868" s="201">
        <v>1.3299999999999999E-2</v>
      </c>
      <c r="H12868" s="62">
        <v>206000</v>
      </c>
      <c r="I12868" s="203">
        <f t="shared" si="506"/>
        <v>2739.7999999999997</v>
      </c>
    </row>
    <row r="12869" spans="3:9" ht="15" customHeight="1">
      <c r="C12869" s="204" t="s">
        <v>708</v>
      </c>
      <c r="D12869" s="215"/>
      <c r="E12869" s="215"/>
      <c r="F12869" s="216"/>
      <c r="G12869" s="653"/>
      <c r="H12869" s="654"/>
      <c r="I12869" s="208">
        <f>SUM(I12865:I12868)</f>
        <v>86739.8</v>
      </c>
    </row>
    <row r="12870" spans="3:9" ht="15" customHeight="1">
      <c r="C12870" s="193" t="s">
        <v>72</v>
      </c>
      <c r="D12870" s="194" t="s">
        <v>73</v>
      </c>
      <c r="E12870" s="194"/>
      <c r="F12870" s="196"/>
      <c r="G12870" s="196"/>
      <c r="H12870" s="196"/>
      <c r="I12870" s="464"/>
    </row>
    <row r="12871" spans="3:9" ht="15" customHeight="1">
      <c r="C12871" s="199">
        <v>1</v>
      </c>
      <c r="D12871" s="195" t="s">
        <v>453</v>
      </c>
      <c r="E12871" s="195"/>
      <c r="F12871" s="213" t="s">
        <v>193</v>
      </c>
      <c r="G12871" s="326">
        <v>1</v>
      </c>
      <c r="H12871" s="202">
        <f>BAHAN!G200</f>
        <v>356900</v>
      </c>
      <c r="I12871" s="203">
        <f>G12871*H12871</f>
        <v>356900</v>
      </c>
    </row>
    <row r="12872" spans="3:9" ht="15" customHeight="1">
      <c r="C12872" s="199">
        <v>2</v>
      </c>
      <c r="D12872" s="195" t="s">
        <v>454</v>
      </c>
      <c r="E12872" s="195"/>
      <c r="F12872" s="213" t="s">
        <v>193</v>
      </c>
      <c r="G12872" s="326">
        <v>2.5000000000000001E-2</v>
      </c>
      <c r="H12872" s="202">
        <f>BAHAN!G443</f>
        <v>4060</v>
      </c>
      <c r="I12872" s="203">
        <f>G12872*H12872</f>
        <v>101.5</v>
      </c>
    </row>
    <row r="12873" spans="3:9" ht="15" customHeight="1">
      <c r="C12873" s="204" t="s">
        <v>85</v>
      </c>
      <c r="D12873" s="215"/>
      <c r="E12873" s="215"/>
      <c r="F12873" s="216"/>
      <c r="G12873" s="216"/>
      <c r="H12873" s="466"/>
      <c r="I12873" s="208">
        <f>SUM(I12871:I12872)</f>
        <v>357001.5</v>
      </c>
    </row>
    <row r="12874" spans="3:9" ht="15" customHeight="1">
      <c r="C12874" s="193" t="s">
        <v>86</v>
      </c>
      <c r="D12874" s="194" t="s">
        <v>87</v>
      </c>
      <c r="E12874" s="194"/>
      <c r="F12874" s="196"/>
      <c r="G12874" s="196"/>
      <c r="H12874" s="196"/>
      <c r="I12874" s="464"/>
    </row>
    <row r="12875" spans="3:9" ht="15" customHeight="1">
      <c r="C12875" s="204" t="s">
        <v>88</v>
      </c>
      <c r="D12875" s="215"/>
      <c r="E12875" s="215"/>
      <c r="F12875" s="216"/>
      <c r="G12875" s="216"/>
      <c r="H12875" s="466"/>
      <c r="I12875" s="467">
        <v>0</v>
      </c>
    </row>
    <row r="12876" spans="3:9" ht="15" customHeight="1">
      <c r="C12876" s="220" t="s">
        <v>89</v>
      </c>
      <c r="D12876" s="221" t="s">
        <v>90</v>
      </c>
      <c r="E12876" s="682"/>
      <c r="F12876" s="222"/>
      <c r="G12876" s="222"/>
      <c r="H12876" s="776"/>
      <c r="I12876" s="777">
        <f>I12875+I12873+I12869</f>
        <v>443741.3</v>
      </c>
    </row>
    <row r="12877" spans="3:9" ht="15" customHeight="1">
      <c r="C12877" s="227" t="s">
        <v>91</v>
      </c>
      <c r="D12877" s="228" t="s">
        <v>977</v>
      </c>
      <c r="E12877" s="684"/>
      <c r="F12877" s="229"/>
      <c r="G12877" s="313"/>
      <c r="H12877" s="226">
        <f>$M$3</f>
        <v>0.1</v>
      </c>
      <c r="I12877" s="224">
        <f>I12876*H12877</f>
        <v>44374.130000000005</v>
      </c>
    </row>
    <row r="12878" spans="3:9" ht="15" customHeight="1">
      <c r="C12878" s="316" t="s">
        <v>93</v>
      </c>
      <c r="D12878" s="317" t="s">
        <v>94</v>
      </c>
      <c r="E12878" s="323"/>
      <c r="F12878" s="244"/>
      <c r="G12878" s="244"/>
      <c r="H12878" s="399"/>
      <c r="I12878" s="303">
        <f>SUM(I12876:I12877)</f>
        <v>488115.43</v>
      </c>
    </row>
    <row r="12879" spans="3:9" ht="15" customHeight="1">
      <c r="C12879" s="1070"/>
      <c r="D12879" s="493"/>
      <c r="E12879" s="493"/>
      <c r="F12879" s="493"/>
      <c r="G12879" s="493"/>
      <c r="H12879" s="493"/>
      <c r="I12879" s="517"/>
    </row>
    <row r="12880" spans="3:9" ht="15" customHeight="1">
      <c r="C12880" s="1089" t="s">
        <v>2901</v>
      </c>
      <c r="D12880" s="675" t="s">
        <v>2902</v>
      </c>
      <c r="E12880" s="675"/>
      <c r="F12880" s="668"/>
      <c r="G12880" s="668"/>
      <c r="H12880" s="669"/>
      <c r="I12880" s="374">
        <f>ROUNDDOWN(I12896,-2)</f>
        <v>315500</v>
      </c>
    </row>
    <row r="12881" spans="3:9" ht="15" customHeight="1">
      <c r="C12881" s="189" t="s">
        <v>65</v>
      </c>
      <c r="D12881" s="190" t="s">
        <v>66</v>
      </c>
      <c r="E12881" s="190"/>
      <c r="F12881" s="190" t="s">
        <v>669</v>
      </c>
      <c r="G12881" s="190" t="s">
        <v>67</v>
      </c>
      <c r="H12881" s="190" t="s">
        <v>670</v>
      </c>
      <c r="I12881" s="482" t="s">
        <v>671</v>
      </c>
    </row>
    <row r="12882" spans="3:9" ht="15" customHeight="1">
      <c r="C12882" s="193" t="s">
        <v>69</v>
      </c>
      <c r="D12882" s="194" t="s">
        <v>672</v>
      </c>
      <c r="E12882" s="194"/>
      <c r="F12882" s="717"/>
      <c r="G12882" s="717"/>
      <c r="H12882" s="717"/>
      <c r="I12882" s="591"/>
    </row>
    <row r="12883" spans="3:9" ht="15" customHeight="1">
      <c r="C12883" s="199">
        <v>1</v>
      </c>
      <c r="D12883" s="195" t="s">
        <v>8</v>
      </c>
      <c r="E12883" s="195"/>
      <c r="F12883" s="195" t="s">
        <v>10</v>
      </c>
      <c r="G12883" s="201">
        <v>0.01</v>
      </c>
      <c r="H12883" s="62">
        <v>176000</v>
      </c>
      <c r="I12883" s="203">
        <f t="shared" ref="I12883:I12886" si="507">G12883*H12883</f>
        <v>1760</v>
      </c>
    </row>
    <row r="12884" spans="3:9" ht="15" customHeight="1">
      <c r="C12884" s="199">
        <v>2</v>
      </c>
      <c r="D12884" s="195" t="s">
        <v>106</v>
      </c>
      <c r="E12884" s="195"/>
      <c r="F12884" s="195" t="s">
        <v>10</v>
      </c>
      <c r="G12884" s="201">
        <v>0.4</v>
      </c>
      <c r="H12884" s="62">
        <v>186000</v>
      </c>
      <c r="I12884" s="203">
        <f t="shared" si="507"/>
        <v>74400</v>
      </c>
    </row>
    <row r="12885" spans="3:9" ht="15" customHeight="1">
      <c r="C12885" s="199">
        <v>3</v>
      </c>
      <c r="D12885" s="195" t="s">
        <v>119</v>
      </c>
      <c r="E12885" s="195"/>
      <c r="F12885" s="195" t="s">
        <v>10</v>
      </c>
      <c r="G12885" s="201">
        <v>0.04</v>
      </c>
      <c r="H12885" s="62">
        <v>196000</v>
      </c>
      <c r="I12885" s="203">
        <f t="shared" si="507"/>
        <v>7840</v>
      </c>
    </row>
    <row r="12886" spans="3:9" ht="15" customHeight="1">
      <c r="C12886" s="199">
        <v>4</v>
      </c>
      <c r="D12886" s="195" t="s">
        <v>31</v>
      </c>
      <c r="E12886" s="195"/>
      <c r="F12886" s="195" t="s">
        <v>10</v>
      </c>
      <c r="G12886" s="201">
        <v>1.3299999999999999E-2</v>
      </c>
      <c r="H12886" s="62">
        <v>206000</v>
      </c>
      <c r="I12886" s="203">
        <f t="shared" si="507"/>
        <v>2739.7999999999997</v>
      </c>
    </row>
    <row r="12887" spans="3:9" ht="15" customHeight="1">
      <c r="C12887" s="204" t="s">
        <v>708</v>
      </c>
      <c r="D12887" s="215"/>
      <c r="E12887" s="215"/>
      <c r="F12887" s="216"/>
      <c r="G12887" s="653"/>
      <c r="H12887" s="654"/>
      <c r="I12887" s="208">
        <f>SUM(I12883:I12886)</f>
        <v>86739.8</v>
      </c>
    </row>
    <row r="12888" spans="3:9" ht="15" customHeight="1">
      <c r="C12888" s="193" t="s">
        <v>72</v>
      </c>
      <c r="D12888" s="194" t="s">
        <v>73</v>
      </c>
      <c r="E12888" s="194"/>
      <c r="F12888" s="196"/>
      <c r="G12888" s="196"/>
      <c r="H12888" s="196"/>
      <c r="I12888" s="464"/>
    </row>
    <row r="12889" spans="3:9" ht="15" customHeight="1">
      <c r="C12889" s="199">
        <v>1</v>
      </c>
      <c r="D12889" s="195" t="s">
        <v>2903</v>
      </c>
      <c r="E12889" s="195"/>
      <c r="F12889" s="213" t="s">
        <v>193</v>
      </c>
      <c r="G12889" s="326">
        <v>1</v>
      </c>
      <c r="H12889" s="202">
        <f>BAHAN!G133</f>
        <v>200000</v>
      </c>
      <c r="I12889" s="203">
        <f>G12889*H12889</f>
        <v>200000</v>
      </c>
    </row>
    <row r="12890" spans="3:9" ht="15" customHeight="1">
      <c r="C12890" s="199">
        <v>2</v>
      </c>
      <c r="D12890" s="195" t="s">
        <v>454</v>
      </c>
      <c r="E12890" s="195"/>
      <c r="F12890" s="213" t="s">
        <v>193</v>
      </c>
      <c r="G12890" s="326">
        <v>2.5000000000000001E-2</v>
      </c>
      <c r="H12890" s="202">
        <f>BAHAN!G443</f>
        <v>4060</v>
      </c>
      <c r="I12890" s="203">
        <f t="shared" ref="I12890" si="508">G12890*H12890</f>
        <v>101.5</v>
      </c>
    </row>
    <row r="12891" spans="3:9" ht="15" customHeight="1">
      <c r="C12891" s="204" t="s">
        <v>85</v>
      </c>
      <c r="D12891" s="215"/>
      <c r="E12891" s="215"/>
      <c r="F12891" s="216"/>
      <c r="G12891" s="216"/>
      <c r="H12891" s="466"/>
      <c r="I12891" s="208">
        <f>SUM(I12889:I12890)</f>
        <v>200101.5</v>
      </c>
    </row>
    <row r="12892" spans="3:9" ht="15" customHeight="1">
      <c r="C12892" s="193" t="s">
        <v>86</v>
      </c>
      <c r="D12892" s="194" t="s">
        <v>87</v>
      </c>
      <c r="E12892" s="194"/>
      <c r="F12892" s="196"/>
      <c r="G12892" s="196"/>
      <c r="H12892" s="196"/>
      <c r="I12892" s="464"/>
    </row>
    <row r="12893" spans="3:9" ht="15" customHeight="1">
      <c r="C12893" s="204" t="s">
        <v>88</v>
      </c>
      <c r="D12893" s="215"/>
      <c r="E12893" s="215"/>
      <c r="F12893" s="216"/>
      <c r="G12893" s="216"/>
      <c r="H12893" s="466"/>
      <c r="I12893" s="467">
        <v>0</v>
      </c>
    </row>
    <row r="12894" spans="3:9" ht="15" customHeight="1">
      <c r="C12894" s="227" t="s">
        <v>89</v>
      </c>
      <c r="D12894" s="228" t="s">
        <v>90</v>
      </c>
      <c r="E12894" s="684"/>
      <c r="F12894" s="229"/>
      <c r="G12894" s="229"/>
      <c r="H12894" s="776"/>
      <c r="I12894" s="777">
        <f>I12893+I12891+I12887</f>
        <v>286841.3</v>
      </c>
    </row>
    <row r="12895" spans="3:9" ht="15" customHeight="1">
      <c r="C12895" s="690" t="s">
        <v>91</v>
      </c>
      <c r="D12895" s="691" t="s">
        <v>977</v>
      </c>
      <c r="E12895" s="692"/>
      <c r="F12895" s="693"/>
      <c r="G12895" s="694"/>
      <c r="H12895" s="226">
        <f>$M$3</f>
        <v>0.1</v>
      </c>
      <c r="I12895" s="224">
        <f>I12894*H12895</f>
        <v>28684.13</v>
      </c>
    </row>
    <row r="12896" spans="3:9" ht="15" customHeight="1">
      <c r="C12896" s="329" t="s">
        <v>93</v>
      </c>
      <c r="D12896" s="330" t="s">
        <v>94</v>
      </c>
      <c r="E12896" s="688"/>
      <c r="F12896" s="247"/>
      <c r="G12896" s="247"/>
      <c r="H12896" s="399"/>
      <c r="I12896" s="303">
        <f>SUM(I12894:I12895)</f>
        <v>315525.43</v>
      </c>
    </row>
    <row r="12897" spans="3:9" ht="15" customHeight="1">
      <c r="C12897" s="1070"/>
      <c r="D12897" s="493"/>
      <c r="E12897" s="493"/>
      <c r="F12897" s="493"/>
      <c r="G12897" s="493"/>
      <c r="H12897" s="493"/>
      <c r="I12897" s="517"/>
    </row>
    <row r="12898" spans="3:9" ht="15" customHeight="1">
      <c r="C12898" s="184" t="s">
        <v>2904</v>
      </c>
      <c r="D12898" s="670" t="s">
        <v>2905</v>
      </c>
      <c r="E12898" s="675"/>
      <c r="F12898" s="668"/>
      <c r="G12898" s="668"/>
      <c r="H12898" s="669"/>
      <c r="I12898" s="374">
        <f>ROUNDDOWN(I12913,-2)</f>
        <v>25300</v>
      </c>
    </row>
    <row r="12899" spans="3:9" ht="15" customHeight="1">
      <c r="C12899" s="189" t="s">
        <v>65</v>
      </c>
      <c r="D12899" s="190" t="s">
        <v>66</v>
      </c>
      <c r="E12899" s="190"/>
      <c r="F12899" s="190" t="s">
        <v>669</v>
      </c>
      <c r="G12899" s="190" t="s">
        <v>67</v>
      </c>
      <c r="H12899" s="190" t="s">
        <v>670</v>
      </c>
      <c r="I12899" s="482" t="s">
        <v>671</v>
      </c>
    </row>
    <row r="12900" spans="3:9" ht="15" customHeight="1">
      <c r="C12900" s="193" t="s">
        <v>69</v>
      </c>
      <c r="D12900" s="194" t="s">
        <v>672</v>
      </c>
      <c r="E12900" s="194"/>
      <c r="F12900" s="717"/>
      <c r="G12900" s="717"/>
      <c r="H12900" s="717"/>
      <c r="I12900" s="591"/>
    </row>
    <row r="12901" spans="3:9" ht="15" customHeight="1">
      <c r="C12901" s="199">
        <v>1</v>
      </c>
      <c r="D12901" s="195" t="s">
        <v>8</v>
      </c>
      <c r="E12901" s="195"/>
      <c r="F12901" s="195" t="s">
        <v>10</v>
      </c>
      <c r="G12901" s="201">
        <v>0.01</v>
      </c>
      <c r="H12901" s="62">
        <v>176000</v>
      </c>
      <c r="I12901" s="203">
        <f>G12901*H12901</f>
        <v>1760</v>
      </c>
    </row>
    <row r="12902" spans="3:9" ht="15" customHeight="1">
      <c r="C12902" s="199">
        <v>2</v>
      </c>
      <c r="D12902" s="195" t="s">
        <v>106</v>
      </c>
      <c r="E12902" s="195"/>
      <c r="F12902" s="195" t="s">
        <v>10</v>
      </c>
      <c r="G12902" s="201">
        <v>0.1</v>
      </c>
      <c r="H12902" s="62">
        <v>186000</v>
      </c>
      <c r="I12902" s="203">
        <f t="shared" ref="I12902:I12904" si="509">G12902*H12902</f>
        <v>18600</v>
      </c>
    </row>
    <row r="12903" spans="3:9" ht="15" customHeight="1">
      <c r="C12903" s="199">
        <v>3</v>
      </c>
      <c r="D12903" s="195" t="s">
        <v>119</v>
      </c>
      <c r="E12903" s="195"/>
      <c r="F12903" s="195" t="s">
        <v>10</v>
      </c>
      <c r="G12903" s="201">
        <v>0.01</v>
      </c>
      <c r="H12903" s="62">
        <v>196000</v>
      </c>
      <c r="I12903" s="203">
        <f t="shared" si="509"/>
        <v>1960</v>
      </c>
    </row>
    <row r="12904" spans="3:9" ht="15" customHeight="1">
      <c r="C12904" s="199">
        <v>4</v>
      </c>
      <c r="D12904" s="195" t="s">
        <v>31</v>
      </c>
      <c r="E12904" s="195"/>
      <c r="F12904" s="195" t="s">
        <v>10</v>
      </c>
      <c r="G12904" s="201">
        <v>3.3E-3</v>
      </c>
      <c r="H12904" s="62">
        <v>206000</v>
      </c>
      <c r="I12904" s="203">
        <f t="shared" si="509"/>
        <v>679.8</v>
      </c>
    </row>
    <row r="12905" spans="3:9" ht="15" customHeight="1">
      <c r="C12905" s="204" t="s">
        <v>708</v>
      </c>
      <c r="D12905" s="215"/>
      <c r="E12905" s="215"/>
      <c r="F12905" s="216"/>
      <c r="G12905" s="653"/>
      <c r="H12905" s="654"/>
      <c r="I12905" s="208">
        <f>SUM(I12901:I12904)</f>
        <v>22999.8</v>
      </c>
    </row>
    <row r="12906" spans="3:9" ht="15" customHeight="1">
      <c r="C12906" s="193" t="s">
        <v>72</v>
      </c>
      <c r="D12906" s="194" t="s">
        <v>73</v>
      </c>
      <c r="E12906" s="194"/>
      <c r="F12906" s="196"/>
      <c r="G12906" s="196"/>
      <c r="H12906" s="196"/>
      <c r="I12906" s="464"/>
    </row>
    <row r="12907" spans="3:9" ht="15" customHeight="1">
      <c r="C12907" s="199">
        <v>1</v>
      </c>
      <c r="D12907" s="195" t="s">
        <v>2906</v>
      </c>
      <c r="E12907" s="195"/>
      <c r="F12907" s="213" t="s">
        <v>2611</v>
      </c>
      <c r="G12907" s="326">
        <v>1</v>
      </c>
      <c r="H12907" s="202">
        <v>1</v>
      </c>
      <c r="I12907" s="203">
        <f t="shared" ref="I12907" si="510">G12907*H12907</f>
        <v>1</v>
      </c>
    </row>
    <row r="12908" spans="3:9" ht="15" customHeight="1">
      <c r="C12908" s="204" t="s">
        <v>85</v>
      </c>
      <c r="D12908" s="215"/>
      <c r="E12908" s="215"/>
      <c r="F12908" s="216"/>
      <c r="G12908" s="216"/>
      <c r="H12908" s="466"/>
      <c r="I12908" s="208">
        <f>SUM(I12907:I12907)</f>
        <v>1</v>
      </c>
    </row>
    <row r="12909" spans="3:9" ht="15" customHeight="1">
      <c r="C12909" s="193" t="s">
        <v>86</v>
      </c>
      <c r="D12909" s="194" t="s">
        <v>87</v>
      </c>
      <c r="E12909" s="194"/>
      <c r="F12909" s="196"/>
      <c r="G12909" s="196"/>
      <c r="H12909" s="196"/>
      <c r="I12909" s="464"/>
    </row>
    <row r="12910" spans="3:9" ht="15" customHeight="1">
      <c r="C12910" s="204" t="s">
        <v>88</v>
      </c>
      <c r="D12910" s="215"/>
      <c r="E12910" s="215"/>
      <c r="F12910" s="216"/>
      <c r="G12910" s="216"/>
      <c r="H12910" s="466"/>
      <c r="I12910" s="467">
        <v>0</v>
      </c>
    </row>
    <row r="12911" spans="3:9" ht="15" customHeight="1">
      <c r="C12911" s="220" t="s">
        <v>89</v>
      </c>
      <c r="D12911" s="221" t="s">
        <v>90</v>
      </c>
      <c r="E12911" s="682"/>
      <c r="F12911" s="222"/>
      <c r="G12911" s="222"/>
      <c r="H12911" s="776"/>
      <c r="I12911" s="777">
        <f>I12910+I12908+I12905</f>
        <v>23000.799999999999</v>
      </c>
    </row>
    <row r="12912" spans="3:9" ht="15" customHeight="1">
      <c r="C12912" s="227" t="s">
        <v>91</v>
      </c>
      <c r="D12912" s="228" t="s">
        <v>977</v>
      </c>
      <c r="E12912" s="684"/>
      <c r="F12912" s="229"/>
      <c r="G12912" s="313"/>
      <c r="H12912" s="226">
        <f>$M$3</f>
        <v>0.1</v>
      </c>
      <c r="I12912" s="224">
        <f>I12911*H12912</f>
        <v>2300.08</v>
      </c>
    </row>
    <row r="12913" spans="3:9" ht="15" customHeight="1">
      <c r="C12913" s="316" t="s">
        <v>93</v>
      </c>
      <c r="D12913" s="317" t="s">
        <v>94</v>
      </c>
      <c r="E12913" s="323"/>
      <c r="F12913" s="244"/>
      <c r="G12913" s="244"/>
      <c r="H12913" s="399"/>
      <c r="I12913" s="303">
        <f>SUM(I12911:I12912)</f>
        <v>25300.879999999997</v>
      </c>
    </row>
    <row r="12914" spans="3:9" ht="15" customHeight="1">
      <c r="C12914" s="1070"/>
      <c r="D12914" s="493"/>
      <c r="E12914" s="493"/>
      <c r="F12914" s="493"/>
      <c r="G12914" s="493"/>
      <c r="H12914" s="493"/>
      <c r="I12914" s="517"/>
    </row>
    <row r="12915" spans="3:9" ht="15" customHeight="1">
      <c r="C12915" s="1089" t="s">
        <v>2907</v>
      </c>
      <c r="D12915" s="670" t="s">
        <v>2908</v>
      </c>
      <c r="E12915" s="675"/>
      <c r="F12915" s="668"/>
      <c r="G12915" s="668"/>
      <c r="H12915" s="669"/>
      <c r="I12915" s="374">
        <f>ROUNDDOWN(I12930,-2)</f>
        <v>25300</v>
      </c>
    </row>
    <row r="12916" spans="3:9" ht="15" customHeight="1">
      <c r="C12916" s="189" t="s">
        <v>65</v>
      </c>
      <c r="D12916" s="190" t="s">
        <v>66</v>
      </c>
      <c r="E12916" s="190"/>
      <c r="F12916" s="190" t="s">
        <v>669</v>
      </c>
      <c r="G12916" s="190" t="s">
        <v>67</v>
      </c>
      <c r="H12916" s="190" t="s">
        <v>670</v>
      </c>
      <c r="I12916" s="482" t="s">
        <v>671</v>
      </c>
    </row>
    <row r="12917" spans="3:9" ht="15" customHeight="1">
      <c r="C12917" s="193" t="s">
        <v>69</v>
      </c>
      <c r="D12917" s="194" t="s">
        <v>672</v>
      </c>
      <c r="E12917" s="194"/>
      <c r="F12917" s="717"/>
      <c r="G12917" s="717"/>
      <c r="H12917" s="717"/>
      <c r="I12917" s="591"/>
    </row>
    <row r="12918" spans="3:9" ht="15" customHeight="1">
      <c r="C12918" s="199">
        <v>1</v>
      </c>
      <c r="D12918" s="195" t="s">
        <v>8</v>
      </c>
      <c r="E12918" s="195"/>
      <c r="F12918" s="195" t="s">
        <v>10</v>
      </c>
      <c r="G12918" s="201">
        <v>0.01</v>
      </c>
      <c r="H12918" s="62">
        <v>176000</v>
      </c>
      <c r="I12918" s="203">
        <f>G12918*H12918</f>
        <v>1760</v>
      </c>
    </row>
    <row r="12919" spans="3:9" ht="15" customHeight="1">
      <c r="C12919" s="199">
        <v>2</v>
      </c>
      <c r="D12919" s="195" t="s">
        <v>106</v>
      </c>
      <c r="E12919" s="195"/>
      <c r="F12919" s="195" t="s">
        <v>10</v>
      </c>
      <c r="G12919" s="201">
        <v>0.1</v>
      </c>
      <c r="H12919" s="62">
        <v>186000</v>
      </c>
      <c r="I12919" s="203">
        <f t="shared" ref="I12919:I12921" si="511">G12919*H12919</f>
        <v>18600</v>
      </c>
    </row>
    <row r="12920" spans="3:9" ht="15" customHeight="1">
      <c r="C12920" s="199">
        <v>3</v>
      </c>
      <c r="D12920" s="195" t="s">
        <v>119</v>
      </c>
      <c r="E12920" s="195"/>
      <c r="F12920" s="195" t="s">
        <v>10</v>
      </c>
      <c r="G12920" s="201">
        <v>0.01</v>
      </c>
      <c r="H12920" s="62">
        <v>196000</v>
      </c>
      <c r="I12920" s="203">
        <f t="shared" si="511"/>
        <v>1960</v>
      </c>
    </row>
    <row r="12921" spans="3:9" ht="15" customHeight="1">
      <c r="C12921" s="199">
        <v>4</v>
      </c>
      <c r="D12921" s="195" t="s">
        <v>31</v>
      </c>
      <c r="E12921" s="195"/>
      <c r="F12921" s="195" t="s">
        <v>10</v>
      </c>
      <c r="G12921" s="201">
        <v>3.3E-3</v>
      </c>
      <c r="H12921" s="62">
        <v>206000</v>
      </c>
      <c r="I12921" s="203">
        <f t="shared" si="511"/>
        <v>679.8</v>
      </c>
    </row>
    <row r="12922" spans="3:9" ht="15" customHeight="1">
      <c r="C12922" s="204" t="s">
        <v>708</v>
      </c>
      <c r="D12922" s="215"/>
      <c r="E12922" s="215"/>
      <c r="F12922" s="216"/>
      <c r="G12922" s="653"/>
      <c r="H12922" s="654"/>
      <c r="I12922" s="208">
        <f>SUM(I12918:I12921)</f>
        <v>22999.8</v>
      </c>
    </row>
    <row r="12923" spans="3:9" ht="15" customHeight="1">
      <c r="C12923" s="193" t="s">
        <v>72</v>
      </c>
      <c r="D12923" s="194" t="s">
        <v>73</v>
      </c>
      <c r="E12923" s="194"/>
      <c r="F12923" s="196"/>
      <c r="G12923" s="196"/>
      <c r="H12923" s="196"/>
      <c r="I12923" s="464"/>
    </row>
    <row r="12924" spans="3:9" ht="15" customHeight="1">
      <c r="C12924" s="199">
        <v>1</v>
      </c>
      <c r="D12924" s="195" t="s">
        <v>2909</v>
      </c>
      <c r="E12924" s="195"/>
      <c r="F12924" s="213" t="s">
        <v>2611</v>
      </c>
      <c r="G12924" s="326">
        <v>1</v>
      </c>
      <c r="H12924" s="202">
        <v>1</v>
      </c>
      <c r="I12924" s="203">
        <f>G12924*H12924</f>
        <v>1</v>
      </c>
    </row>
    <row r="12925" spans="3:9" ht="15" customHeight="1">
      <c r="C12925" s="204" t="s">
        <v>85</v>
      </c>
      <c r="D12925" s="215"/>
      <c r="E12925" s="215"/>
      <c r="F12925" s="216"/>
      <c r="G12925" s="216"/>
      <c r="H12925" s="466"/>
      <c r="I12925" s="208">
        <f>SUM(I12924:I12924)</f>
        <v>1</v>
      </c>
    </row>
    <row r="12926" spans="3:9" ht="15" customHeight="1">
      <c r="C12926" s="193" t="s">
        <v>86</v>
      </c>
      <c r="D12926" s="194" t="s">
        <v>87</v>
      </c>
      <c r="E12926" s="194"/>
      <c r="F12926" s="196"/>
      <c r="G12926" s="196"/>
      <c r="H12926" s="196"/>
      <c r="I12926" s="464"/>
    </row>
    <row r="12927" spans="3:9" ht="15" customHeight="1">
      <c r="C12927" s="204" t="s">
        <v>88</v>
      </c>
      <c r="D12927" s="215"/>
      <c r="E12927" s="215"/>
      <c r="F12927" s="216"/>
      <c r="G12927" s="216"/>
      <c r="H12927" s="466"/>
      <c r="I12927" s="467">
        <v>0</v>
      </c>
    </row>
    <row r="12928" spans="3:9" ht="15" customHeight="1">
      <c r="C12928" s="220" t="s">
        <v>89</v>
      </c>
      <c r="D12928" s="221" t="s">
        <v>90</v>
      </c>
      <c r="E12928" s="682"/>
      <c r="F12928" s="222"/>
      <c r="G12928" s="222"/>
      <c r="H12928" s="776"/>
      <c r="I12928" s="777">
        <f>I12927+I12925+I12922</f>
        <v>23000.799999999999</v>
      </c>
    </row>
    <row r="12929" spans="3:9" ht="15" customHeight="1">
      <c r="C12929" s="227" t="s">
        <v>91</v>
      </c>
      <c r="D12929" s="228" t="s">
        <v>977</v>
      </c>
      <c r="E12929" s="684"/>
      <c r="F12929" s="229"/>
      <c r="G12929" s="313"/>
      <c r="H12929" s="226">
        <f>$M$3</f>
        <v>0.1</v>
      </c>
      <c r="I12929" s="224">
        <f>I12928*H12929</f>
        <v>2300.08</v>
      </c>
    </row>
    <row r="12930" spans="3:9" ht="15" customHeight="1">
      <c r="C12930" s="316" t="s">
        <v>93</v>
      </c>
      <c r="D12930" s="317" t="s">
        <v>94</v>
      </c>
      <c r="E12930" s="323"/>
      <c r="F12930" s="244"/>
      <c r="G12930" s="244"/>
      <c r="H12930" s="399"/>
      <c r="I12930" s="303">
        <f>SUM(I12928:I12929)</f>
        <v>25300.879999999997</v>
      </c>
    </row>
    <row r="12931" spans="3:9" ht="15" customHeight="1">
      <c r="C12931" s="1070"/>
      <c r="D12931" s="493"/>
      <c r="E12931" s="493"/>
      <c r="F12931" s="493"/>
      <c r="G12931" s="493"/>
      <c r="H12931" s="493"/>
      <c r="I12931" s="517"/>
    </row>
    <row r="12932" spans="3:9" ht="15" customHeight="1">
      <c r="C12932" s="1089" t="s">
        <v>2910</v>
      </c>
      <c r="D12932" s="670" t="s">
        <v>2911</v>
      </c>
      <c r="E12932" s="675"/>
      <c r="F12932" s="668"/>
      <c r="G12932" s="668"/>
      <c r="H12932" s="669"/>
      <c r="I12932" s="374">
        <f>ROUNDDOWN(I12947,-2)</f>
        <v>25300</v>
      </c>
    </row>
    <row r="12933" spans="3:9" ht="15" customHeight="1">
      <c r="C12933" s="189" t="s">
        <v>65</v>
      </c>
      <c r="D12933" s="190" t="s">
        <v>66</v>
      </c>
      <c r="E12933" s="190"/>
      <c r="F12933" s="190" t="s">
        <v>669</v>
      </c>
      <c r="G12933" s="190" t="s">
        <v>67</v>
      </c>
      <c r="H12933" s="190" t="s">
        <v>670</v>
      </c>
      <c r="I12933" s="482" t="s">
        <v>671</v>
      </c>
    </row>
    <row r="12934" spans="3:9" ht="15" customHeight="1">
      <c r="C12934" s="193" t="s">
        <v>69</v>
      </c>
      <c r="D12934" s="194" t="s">
        <v>672</v>
      </c>
      <c r="E12934" s="194"/>
      <c r="F12934" s="717"/>
      <c r="G12934" s="717"/>
      <c r="H12934" s="717"/>
      <c r="I12934" s="591"/>
    </row>
    <row r="12935" spans="3:9" ht="15" customHeight="1">
      <c r="C12935" s="199">
        <v>1</v>
      </c>
      <c r="D12935" s="195" t="s">
        <v>8</v>
      </c>
      <c r="E12935" s="195"/>
      <c r="F12935" s="195" t="s">
        <v>10</v>
      </c>
      <c r="G12935" s="201">
        <v>0.01</v>
      </c>
      <c r="H12935" s="62">
        <v>176000</v>
      </c>
      <c r="I12935" s="203">
        <f t="shared" ref="I12935:I12938" si="512">G12935*H12935</f>
        <v>1760</v>
      </c>
    </row>
    <row r="12936" spans="3:9" ht="15" customHeight="1">
      <c r="C12936" s="199">
        <v>2</v>
      </c>
      <c r="D12936" s="195" t="s">
        <v>106</v>
      </c>
      <c r="E12936" s="195"/>
      <c r="F12936" s="195" t="s">
        <v>10</v>
      </c>
      <c r="G12936" s="201">
        <v>0.1</v>
      </c>
      <c r="H12936" s="62">
        <v>186000</v>
      </c>
      <c r="I12936" s="203">
        <f t="shared" si="512"/>
        <v>18600</v>
      </c>
    </row>
    <row r="12937" spans="3:9" ht="15" customHeight="1">
      <c r="C12937" s="199">
        <v>3</v>
      </c>
      <c r="D12937" s="195" t="s">
        <v>119</v>
      </c>
      <c r="E12937" s="195"/>
      <c r="F12937" s="195" t="s">
        <v>10</v>
      </c>
      <c r="G12937" s="201">
        <v>0.01</v>
      </c>
      <c r="H12937" s="62">
        <v>196000</v>
      </c>
      <c r="I12937" s="203">
        <f t="shared" si="512"/>
        <v>1960</v>
      </c>
    </row>
    <row r="12938" spans="3:9" ht="15" customHeight="1">
      <c r="C12938" s="199">
        <v>4</v>
      </c>
      <c r="D12938" s="195" t="s">
        <v>31</v>
      </c>
      <c r="E12938" s="195"/>
      <c r="F12938" s="195" t="s">
        <v>10</v>
      </c>
      <c r="G12938" s="201">
        <v>3.3E-3</v>
      </c>
      <c r="H12938" s="62">
        <v>206000</v>
      </c>
      <c r="I12938" s="203">
        <f t="shared" si="512"/>
        <v>679.8</v>
      </c>
    </row>
    <row r="12939" spans="3:9" ht="15" customHeight="1">
      <c r="C12939" s="204" t="s">
        <v>708</v>
      </c>
      <c r="D12939" s="215"/>
      <c r="E12939" s="215"/>
      <c r="F12939" s="216"/>
      <c r="G12939" s="653"/>
      <c r="H12939" s="654"/>
      <c r="I12939" s="208">
        <f>SUM(I12935:I12938)</f>
        <v>22999.8</v>
      </c>
    </row>
    <row r="12940" spans="3:9" ht="15" customHeight="1">
      <c r="C12940" s="193" t="s">
        <v>72</v>
      </c>
      <c r="D12940" s="194" t="s">
        <v>73</v>
      </c>
      <c r="E12940" s="194"/>
      <c r="F12940" s="196"/>
      <c r="G12940" s="196"/>
      <c r="H12940" s="196"/>
      <c r="I12940" s="464"/>
    </row>
    <row r="12941" spans="3:9" ht="15" customHeight="1">
      <c r="C12941" s="199">
        <v>1</v>
      </c>
      <c r="D12941" s="195" t="s">
        <v>2912</v>
      </c>
      <c r="E12941" s="195"/>
      <c r="F12941" s="213" t="s">
        <v>193</v>
      </c>
      <c r="G12941" s="326">
        <v>1</v>
      </c>
      <c r="H12941" s="202">
        <v>1</v>
      </c>
      <c r="I12941" s="203">
        <f t="shared" ref="I12941" si="513">G12941*H12941</f>
        <v>1</v>
      </c>
    </row>
    <row r="12942" spans="3:9" ht="15" customHeight="1">
      <c r="C12942" s="204" t="s">
        <v>85</v>
      </c>
      <c r="D12942" s="215"/>
      <c r="E12942" s="215"/>
      <c r="F12942" s="216"/>
      <c r="G12942" s="216"/>
      <c r="H12942" s="466"/>
      <c r="I12942" s="208">
        <f>SUM(I12941:I12941)</f>
        <v>1</v>
      </c>
    </row>
    <row r="12943" spans="3:9" ht="15" customHeight="1">
      <c r="C12943" s="193" t="s">
        <v>86</v>
      </c>
      <c r="D12943" s="194" t="s">
        <v>87</v>
      </c>
      <c r="E12943" s="194"/>
      <c r="F12943" s="196"/>
      <c r="G12943" s="196"/>
      <c r="H12943" s="196"/>
      <c r="I12943" s="464"/>
    </row>
    <row r="12944" spans="3:9" ht="15" customHeight="1">
      <c r="C12944" s="204" t="s">
        <v>88</v>
      </c>
      <c r="D12944" s="215"/>
      <c r="E12944" s="215"/>
      <c r="F12944" s="216"/>
      <c r="G12944" s="216"/>
      <c r="H12944" s="466"/>
      <c r="I12944" s="467">
        <v>0</v>
      </c>
    </row>
    <row r="12945" spans="3:9" ht="15" customHeight="1">
      <c r="C12945" s="220" t="s">
        <v>89</v>
      </c>
      <c r="D12945" s="221" t="s">
        <v>90</v>
      </c>
      <c r="E12945" s="682"/>
      <c r="F12945" s="222"/>
      <c r="G12945" s="222"/>
      <c r="H12945" s="776"/>
      <c r="I12945" s="777">
        <f>I12944+I12942+I12939</f>
        <v>23000.799999999999</v>
      </c>
    </row>
    <row r="12946" spans="3:9" ht="15" customHeight="1">
      <c r="C12946" s="227" t="s">
        <v>91</v>
      </c>
      <c r="D12946" s="228" t="s">
        <v>977</v>
      </c>
      <c r="E12946" s="684"/>
      <c r="F12946" s="229"/>
      <c r="G12946" s="313"/>
      <c r="H12946" s="226">
        <f>$M$3</f>
        <v>0.1</v>
      </c>
      <c r="I12946" s="224">
        <f>I12945*H12946</f>
        <v>2300.08</v>
      </c>
    </row>
    <row r="12947" spans="3:9" ht="15" customHeight="1">
      <c r="C12947" s="316" t="s">
        <v>93</v>
      </c>
      <c r="D12947" s="317" t="s">
        <v>94</v>
      </c>
      <c r="E12947" s="323"/>
      <c r="F12947" s="244"/>
      <c r="G12947" s="244"/>
      <c r="H12947" s="399"/>
      <c r="I12947" s="303">
        <f>SUM(I12945:I12946)</f>
        <v>25300.879999999997</v>
      </c>
    </row>
    <row r="12948" spans="3:9" ht="15" customHeight="1">
      <c r="C12948" s="1070"/>
      <c r="D12948" s="493"/>
      <c r="E12948" s="493"/>
      <c r="F12948" s="493"/>
      <c r="G12948" s="493"/>
      <c r="H12948" s="493"/>
      <c r="I12948" s="517"/>
    </row>
    <row r="12949" spans="3:9" ht="15" customHeight="1">
      <c r="C12949" s="184" t="s">
        <v>2913</v>
      </c>
      <c r="D12949" s="675" t="s">
        <v>2914</v>
      </c>
      <c r="E12949" s="675"/>
      <c r="F12949" s="668"/>
      <c r="G12949" s="668"/>
      <c r="H12949" s="668"/>
      <c r="I12949" s="374">
        <f>ROUNDDOWN(I12964,-2)</f>
        <v>25300</v>
      </c>
    </row>
    <row r="12950" spans="3:9" ht="15" customHeight="1">
      <c r="C12950" s="189" t="s">
        <v>65</v>
      </c>
      <c r="D12950" s="190" t="s">
        <v>66</v>
      </c>
      <c r="E12950" s="190"/>
      <c r="F12950" s="190" t="s">
        <v>669</v>
      </c>
      <c r="G12950" s="190" t="s">
        <v>67</v>
      </c>
      <c r="H12950" s="190" t="s">
        <v>670</v>
      </c>
      <c r="I12950" s="482" t="s">
        <v>671</v>
      </c>
    </row>
    <row r="12951" spans="3:9" ht="15" customHeight="1">
      <c r="C12951" s="193" t="s">
        <v>69</v>
      </c>
      <c r="D12951" s="194" t="s">
        <v>672</v>
      </c>
      <c r="E12951" s="194"/>
      <c r="F12951" s="717"/>
      <c r="G12951" s="717"/>
      <c r="H12951" s="717"/>
      <c r="I12951" s="591"/>
    </row>
    <row r="12952" spans="3:9" ht="15" customHeight="1">
      <c r="C12952" s="199">
        <v>1</v>
      </c>
      <c r="D12952" s="195" t="s">
        <v>8</v>
      </c>
      <c r="E12952" s="195"/>
      <c r="F12952" s="195" t="s">
        <v>10</v>
      </c>
      <c r="G12952" s="201">
        <v>0.01</v>
      </c>
      <c r="H12952" s="62">
        <v>176000</v>
      </c>
      <c r="I12952" s="203">
        <f t="shared" ref="I12952:I12955" si="514">G12952*H12952</f>
        <v>1760</v>
      </c>
    </row>
    <row r="12953" spans="3:9" ht="15" customHeight="1">
      <c r="C12953" s="199">
        <v>2</v>
      </c>
      <c r="D12953" s="195" t="s">
        <v>106</v>
      </c>
      <c r="E12953" s="195"/>
      <c r="F12953" s="195" t="s">
        <v>10</v>
      </c>
      <c r="G12953" s="201">
        <v>0.1</v>
      </c>
      <c r="H12953" s="62">
        <v>186000</v>
      </c>
      <c r="I12953" s="203">
        <f t="shared" si="514"/>
        <v>18600</v>
      </c>
    </row>
    <row r="12954" spans="3:9" ht="15" customHeight="1">
      <c r="C12954" s="199">
        <v>3</v>
      </c>
      <c r="D12954" s="195" t="s">
        <v>119</v>
      </c>
      <c r="E12954" s="195"/>
      <c r="F12954" s="195" t="s">
        <v>10</v>
      </c>
      <c r="G12954" s="201">
        <v>0.01</v>
      </c>
      <c r="H12954" s="62">
        <v>196000</v>
      </c>
      <c r="I12954" s="203">
        <f t="shared" si="514"/>
        <v>1960</v>
      </c>
    </row>
    <row r="12955" spans="3:9" ht="15" customHeight="1">
      <c r="C12955" s="199">
        <v>4</v>
      </c>
      <c r="D12955" s="195" t="s">
        <v>31</v>
      </c>
      <c r="E12955" s="195"/>
      <c r="F12955" s="195" t="s">
        <v>10</v>
      </c>
      <c r="G12955" s="201">
        <v>3.3E-3</v>
      </c>
      <c r="H12955" s="62">
        <v>206000</v>
      </c>
      <c r="I12955" s="203">
        <f t="shared" si="514"/>
        <v>679.8</v>
      </c>
    </row>
    <row r="12956" spans="3:9" ht="15" customHeight="1">
      <c r="C12956" s="204" t="s">
        <v>708</v>
      </c>
      <c r="D12956" s="215"/>
      <c r="E12956" s="215"/>
      <c r="F12956" s="216"/>
      <c r="G12956" s="653"/>
      <c r="H12956" s="654"/>
      <c r="I12956" s="208">
        <f>SUM(I12952:I12955)</f>
        <v>22999.8</v>
      </c>
    </row>
    <row r="12957" spans="3:9" ht="15" customHeight="1">
      <c r="C12957" s="193" t="s">
        <v>72</v>
      </c>
      <c r="D12957" s="194" t="s">
        <v>73</v>
      </c>
      <c r="E12957" s="194"/>
      <c r="F12957" s="196"/>
      <c r="G12957" s="196"/>
      <c r="H12957" s="196"/>
      <c r="I12957" s="464"/>
    </row>
    <row r="12958" spans="3:9" ht="15" customHeight="1">
      <c r="C12958" s="199">
        <v>1</v>
      </c>
      <c r="D12958" s="195" t="s">
        <v>2915</v>
      </c>
      <c r="E12958" s="195"/>
      <c r="F12958" s="213" t="s">
        <v>193</v>
      </c>
      <c r="G12958" s="326">
        <v>1</v>
      </c>
      <c r="H12958" s="202">
        <v>1</v>
      </c>
      <c r="I12958" s="203">
        <f t="shared" ref="I12958" si="515">G12958*H12958</f>
        <v>1</v>
      </c>
    </row>
    <row r="12959" spans="3:9" ht="15" customHeight="1">
      <c r="C12959" s="204" t="s">
        <v>85</v>
      </c>
      <c r="D12959" s="215"/>
      <c r="E12959" s="215"/>
      <c r="F12959" s="216"/>
      <c r="G12959" s="216"/>
      <c r="H12959" s="466"/>
      <c r="I12959" s="208">
        <f>SUM(I12958:I12958)</f>
        <v>1</v>
      </c>
    </row>
    <row r="12960" spans="3:9" ht="15" customHeight="1">
      <c r="C12960" s="193" t="s">
        <v>86</v>
      </c>
      <c r="D12960" s="194" t="s">
        <v>87</v>
      </c>
      <c r="E12960" s="194"/>
      <c r="F12960" s="196"/>
      <c r="G12960" s="196"/>
      <c r="H12960" s="196"/>
      <c r="I12960" s="464"/>
    </row>
    <row r="12961" spans="3:9" ht="15" customHeight="1">
      <c r="C12961" s="204" t="s">
        <v>88</v>
      </c>
      <c r="D12961" s="215"/>
      <c r="E12961" s="215"/>
      <c r="F12961" s="216"/>
      <c r="G12961" s="216"/>
      <c r="H12961" s="466"/>
      <c r="I12961" s="467">
        <v>0</v>
      </c>
    </row>
    <row r="12962" spans="3:9" ht="15" customHeight="1">
      <c r="C12962" s="220" t="s">
        <v>89</v>
      </c>
      <c r="D12962" s="221" t="s">
        <v>90</v>
      </c>
      <c r="E12962" s="682"/>
      <c r="F12962" s="222"/>
      <c r="G12962" s="222"/>
      <c r="H12962" s="776"/>
      <c r="I12962" s="777">
        <f>I12961+I12959+I12956</f>
        <v>23000.799999999999</v>
      </c>
    </row>
    <row r="12963" spans="3:9" ht="15" customHeight="1">
      <c r="C12963" s="227" t="s">
        <v>91</v>
      </c>
      <c r="D12963" s="228" t="s">
        <v>977</v>
      </c>
      <c r="E12963" s="684"/>
      <c r="F12963" s="229"/>
      <c r="G12963" s="313"/>
      <c r="H12963" s="226">
        <f>$M$3</f>
        <v>0.1</v>
      </c>
      <c r="I12963" s="224">
        <f>I12962*H12963</f>
        <v>2300.08</v>
      </c>
    </row>
    <row r="12964" spans="3:9" ht="15" customHeight="1">
      <c r="C12964" s="316" t="s">
        <v>93</v>
      </c>
      <c r="D12964" s="317" t="s">
        <v>94</v>
      </c>
      <c r="E12964" s="323"/>
      <c r="F12964" s="244"/>
      <c r="G12964" s="244"/>
      <c r="H12964" s="399"/>
      <c r="I12964" s="303">
        <f>SUM(I12962:I12963)</f>
        <v>25300.879999999997</v>
      </c>
    </row>
    <row r="12965" spans="3:9" ht="15" customHeight="1">
      <c r="C12965" s="942"/>
      <c r="D12965" s="581"/>
      <c r="E12965" s="581"/>
      <c r="F12965" s="581"/>
      <c r="G12965" s="581"/>
      <c r="H12965" s="581"/>
      <c r="I12965" s="582"/>
    </row>
    <row r="12966" spans="3:9" ht="15" customHeight="1">
      <c r="C12966" s="1089" t="s">
        <v>2916</v>
      </c>
      <c r="D12966" s="670" t="s">
        <v>2917</v>
      </c>
      <c r="E12966" s="675"/>
      <c r="F12966" s="668"/>
      <c r="G12966" s="668"/>
      <c r="H12966" s="669"/>
      <c r="I12966" s="374">
        <f>ROUNDDOWN(I12981,-2)</f>
        <v>25300</v>
      </c>
    </row>
    <row r="12967" spans="3:9" ht="15" customHeight="1">
      <c r="C12967" s="189" t="s">
        <v>65</v>
      </c>
      <c r="D12967" s="190" t="s">
        <v>66</v>
      </c>
      <c r="E12967" s="190"/>
      <c r="F12967" s="190" t="s">
        <v>669</v>
      </c>
      <c r="G12967" s="190" t="s">
        <v>67</v>
      </c>
      <c r="H12967" s="190" t="s">
        <v>670</v>
      </c>
      <c r="I12967" s="482" t="s">
        <v>671</v>
      </c>
    </row>
    <row r="12968" spans="3:9" ht="15" customHeight="1">
      <c r="C12968" s="193" t="s">
        <v>69</v>
      </c>
      <c r="D12968" s="194" t="s">
        <v>672</v>
      </c>
      <c r="E12968" s="194"/>
      <c r="F12968" s="717"/>
      <c r="G12968" s="717"/>
      <c r="H12968" s="717"/>
      <c r="I12968" s="591"/>
    </row>
    <row r="12969" spans="3:9" ht="15" customHeight="1">
      <c r="C12969" s="199">
        <v>1</v>
      </c>
      <c r="D12969" s="195" t="s">
        <v>8</v>
      </c>
      <c r="E12969" s="195"/>
      <c r="F12969" s="195" t="s">
        <v>10</v>
      </c>
      <c r="G12969" s="201">
        <v>0.01</v>
      </c>
      <c r="H12969" s="62">
        <v>176000</v>
      </c>
      <c r="I12969" s="203">
        <f t="shared" ref="I12969:I12972" si="516">G12969*H12969</f>
        <v>1760</v>
      </c>
    </row>
    <row r="12970" spans="3:9" ht="15" customHeight="1">
      <c r="C12970" s="199">
        <v>2</v>
      </c>
      <c r="D12970" s="195" t="s">
        <v>106</v>
      </c>
      <c r="E12970" s="195"/>
      <c r="F12970" s="195" t="s">
        <v>10</v>
      </c>
      <c r="G12970" s="201">
        <v>0.1</v>
      </c>
      <c r="H12970" s="62">
        <v>186000</v>
      </c>
      <c r="I12970" s="203">
        <f t="shared" si="516"/>
        <v>18600</v>
      </c>
    </row>
    <row r="12971" spans="3:9" ht="15" customHeight="1">
      <c r="C12971" s="199">
        <v>3</v>
      </c>
      <c r="D12971" s="195" t="s">
        <v>119</v>
      </c>
      <c r="E12971" s="195"/>
      <c r="F12971" s="195" t="s">
        <v>10</v>
      </c>
      <c r="G12971" s="201">
        <v>0.01</v>
      </c>
      <c r="H12971" s="62">
        <v>196000</v>
      </c>
      <c r="I12971" s="203">
        <f t="shared" si="516"/>
        <v>1960</v>
      </c>
    </row>
    <row r="12972" spans="3:9" ht="15" customHeight="1">
      <c r="C12972" s="199">
        <v>4</v>
      </c>
      <c r="D12972" s="195" t="s">
        <v>31</v>
      </c>
      <c r="E12972" s="195"/>
      <c r="F12972" s="195" t="s">
        <v>10</v>
      </c>
      <c r="G12972" s="201">
        <v>3.3E-3</v>
      </c>
      <c r="H12972" s="62">
        <v>206000</v>
      </c>
      <c r="I12972" s="203">
        <f t="shared" si="516"/>
        <v>679.8</v>
      </c>
    </row>
    <row r="12973" spans="3:9" ht="15" customHeight="1">
      <c r="C12973" s="204" t="s">
        <v>708</v>
      </c>
      <c r="D12973" s="215"/>
      <c r="E12973" s="215"/>
      <c r="F12973" s="216"/>
      <c r="G12973" s="653"/>
      <c r="H12973" s="654"/>
      <c r="I12973" s="208">
        <f>SUM(I12969:I12972)</f>
        <v>22999.8</v>
      </c>
    </row>
    <row r="12974" spans="3:9" ht="15" customHeight="1">
      <c r="C12974" s="193" t="s">
        <v>72</v>
      </c>
      <c r="D12974" s="194" t="s">
        <v>73</v>
      </c>
      <c r="E12974" s="194"/>
      <c r="F12974" s="196"/>
      <c r="G12974" s="196"/>
      <c r="H12974" s="196"/>
      <c r="I12974" s="464"/>
    </row>
    <row r="12975" spans="3:9" ht="15" customHeight="1">
      <c r="C12975" s="199">
        <v>1</v>
      </c>
      <c r="D12975" s="195" t="s">
        <v>2918</v>
      </c>
      <c r="E12975" s="195"/>
      <c r="F12975" s="213" t="s">
        <v>193</v>
      </c>
      <c r="G12975" s="326">
        <v>1</v>
      </c>
      <c r="H12975" s="202">
        <v>1</v>
      </c>
      <c r="I12975" s="203">
        <f t="shared" ref="I12975" si="517">G12975*H12975</f>
        <v>1</v>
      </c>
    </row>
    <row r="12976" spans="3:9" ht="15" customHeight="1">
      <c r="C12976" s="204" t="s">
        <v>85</v>
      </c>
      <c r="D12976" s="215"/>
      <c r="E12976" s="215"/>
      <c r="F12976" s="216"/>
      <c r="G12976" s="216"/>
      <c r="H12976" s="466"/>
      <c r="I12976" s="208">
        <f>SUM(I12975:I12975)</f>
        <v>1</v>
      </c>
    </row>
    <row r="12977" spans="3:9" ht="15" customHeight="1">
      <c r="C12977" s="193" t="s">
        <v>86</v>
      </c>
      <c r="D12977" s="194" t="s">
        <v>87</v>
      </c>
      <c r="E12977" s="194"/>
      <c r="F12977" s="196"/>
      <c r="G12977" s="196"/>
      <c r="H12977" s="196"/>
      <c r="I12977" s="464"/>
    </row>
    <row r="12978" spans="3:9" ht="15" customHeight="1">
      <c r="C12978" s="204" t="s">
        <v>88</v>
      </c>
      <c r="D12978" s="215"/>
      <c r="E12978" s="215"/>
      <c r="F12978" s="216"/>
      <c r="G12978" s="216"/>
      <c r="H12978" s="466"/>
      <c r="I12978" s="467">
        <v>0</v>
      </c>
    </row>
    <row r="12979" spans="3:9" ht="15" customHeight="1">
      <c r="C12979" s="220" t="s">
        <v>89</v>
      </c>
      <c r="D12979" s="221" t="s">
        <v>90</v>
      </c>
      <c r="E12979" s="682"/>
      <c r="F12979" s="222"/>
      <c r="G12979" s="222"/>
      <c r="H12979" s="776"/>
      <c r="I12979" s="777">
        <f>I12978+I12976+I12973</f>
        <v>23000.799999999999</v>
      </c>
    </row>
    <row r="12980" spans="3:9" ht="15" customHeight="1">
      <c r="C12980" s="227" t="s">
        <v>91</v>
      </c>
      <c r="D12980" s="228" t="s">
        <v>977</v>
      </c>
      <c r="E12980" s="684"/>
      <c r="F12980" s="229"/>
      <c r="G12980" s="313"/>
      <c r="H12980" s="226">
        <f>$M$3</f>
        <v>0.1</v>
      </c>
      <c r="I12980" s="224">
        <f>I12979*H12980</f>
        <v>2300.08</v>
      </c>
    </row>
    <row r="12981" spans="3:9" ht="15" customHeight="1">
      <c r="C12981" s="316" t="s">
        <v>93</v>
      </c>
      <c r="D12981" s="317" t="s">
        <v>94</v>
      </c>
      <c r="E12981" s="323"/>
      <c r="F12981" s="244"/>
      <c r="G12981" s="244"/>
      <c r="H12981" s="399"/>
      <c r="I12981" s="303">
        <f>SUM(I12979:I12980)</f>
        <v>25300.879999999997</v>
      </c>
    </row>
    <row r="12982" spans="3:9" ht="15" customHeight="1">
      <c r="C12982" s="942"/>
      <c r="D12982" s="581"/>
      <c r="E12982" s="581"/>
      <c r="F12982" s="581"/>
      <c r="G12982" s="581"/>
      <c r="H12982" s="581"/>
      <c r="I12982" s="582"/>
    </row>
    <row r="12983" spans="3:9" ht="15" customHeight="1">
      <c r="C12983" s="184" t="s">
        <v>2919</v>
      </c>
      <c r="D12983" s="670" t="s">
        <v>2920</v>
      </c>
      <c r="E12983" s="675"/>
      <c r="F12983" s="668"/>
      <c r="G12983" s="668"/>
      <c r="H12983" s="668"/>
      <c r="I12983" s="374">
        <f>ROUNDDOWN(I12999,-2)</f>
        <v>95400</v>
      </c>
    </row>
    <row r="12984" spans="3:9" ht="15" customHeight="1">
      <c r="C12984" s="189" t="s">
        <v>65</v>
      </c>
      <c r="D12984" s="190" t="s">
        <v>66</v>
      </c>
      <c r="E12984" s="190"/>
      <c r="F12984" s="190" t="s">
        <v>669</v>
      </c>
      <c r="G12984" s="190" t="s">
        <v>67</v>
      </c>
      <c r="H12984" s="190" t="s">
        <v>670</v>
      </c>
      <c r="I12984" s="482" t="s">
        <v>671</v>
      </c>
    </row>
    <row r="12985" spans="3:9" ht="15" customHeight="1">
      <c r="C12985" s="193" t="s">
        <v>69</v>
      </c>
      <c r="D12985" s="194" t="s">
        <v>672</v>
      </c>
      <c r="E12985" s="194"/>
      <c r="F12985" s="717"/>
      <c r="G12985" s="717"/>
      <c r="H12985" s="717"/>
      <c r="I12985" s="591"/>
    </row>
    <row r="12986" spans="3:9" ht="15" customHeight="1">
      <c r="C12986" s="199">
        <v>1</v>
      </c>
      <c r="D12986" s="195" t="s">
        <v>8</v>
      </c>
      <c r="E12986" s="195"/>
      <c r="F12986" s="195" t="s">
        <v>10</v>
      </c>
      <c r="G12986" s="201">
        <v>0.01</v>
      </c>
      <c r="H12986" s="62">
        <v>176000</v>
      </c>
      <c r="I12986" s="203">
        <f t="shared" ref="I12986:I12989" si="518">G12986*H12986</f>
        <v>1760</v>
      </c>
    </row>
    <row r="12987" spans="3:9" ht="15" customHeight="1">
      <c r="C12987" s="199">
        <v>2</v>
      </c>
      <c r="D12987" s="195" t="s">
        <v>106</v>
      </c>
      <c r="E12987" s="195"/>
      <c r="F12987" s="195" t="s">
        <v>10</v>
      </c>
      <c r="G12987" s="201">
        <v>0.4</v>
      </c>
      <c r="H12987" s="62">
        <v>186000</v>
      </c>
      <c r="I12987" s="203">
        <f t="shared" si="518"/>
        <v>74400</v>
      </c>
    </row>
    <row r="12988" spans="3:9" ht="15" customHeight="1">
      <c r="C12988" s="199">
        <v>3</v>
      </c>
      <c r="D12988" s="195" t="s">
        <v>119</v>
      </c>
      <c r="E12988" s="195"/>
      <c r="F12988" s="195" t="s">
        <v>10</v>
      </c>
      <c r="G12988" s="201">
        <v>0.04</v>
      </c>
      <c r="H12988" s="62">
        <v>196000</v>
      </c>
      <c r="I12988" s="203">
        <f t="shared" si="518"/>
        <v>7840</v>
      </c>
    </row>
    <row r="12989" spans="3:9" ht="15" customHeight="1">
      <c r="C12989" s="199">
        <v>4</v>
      </c>
      <c r="D12989" s="195" t="s">
        <v>31</v>
      </c>
      <c r="E12989" s="195"/>
      <c r="F12989" s="195" t="s">
        <v>10</v>
      </c>
      <c r="G12989" s="201">
        <v>1.3299999999999999E-2</v>
      </c>
      <c r="H12989" s="62">
        <v>206000</v>
      </c>
      <c r="I12989" s="203">
        <f t="shared" si="518"/>
        <v>2739.7999999999997</v>
      </c>
    </row>
    <row r="12990" spans="3:9" ht="15" customHeight="1">
      <c r="C12990" s="204" t="s">
        <v>708</v>
      </c>
      <c r="D12990" s="215"/>
      <c r="E12990" s="215"/>
      <c r="F12990" s="216"/>
      <c r="G12990" s="653"/>
      <c r="H12990" s="654"/>
      <c r="I12990" s="208">
        <f>SUM(I12986:I12989)</f>
        <v>86739.8</v>
      </c>
    </row>
    <row r="12991" spans="3:9" ht="15" customHeight="1">
      <c r="C12991" s="193" t="s">
        <v>72</v>
      </c>
      <c r="D12991" s="194" t="s">
        <v>73</v>
      </c>
      <c r="E12991" s="194"/>
      <c r="F12991" s="196"/>
      <c r="G12991" s="196"/>
      <c r="H12991" s="196"/>
      <c r="I12991" s="464"/>
    </row>
    <row r="12992" spans="3:9" ht="15" customHeight="1">
      <c r="C12992" s="250">
        <v>1</v>
      </c>
      <c r="D12992" s="195" t="s">
        <v>2921</v>
      </c>
      <c r="E12992" s="195"/>
      <c r="F12992" s="196" t="s">
        <v>2873</v>
      </c>
      <c r="G12992" s="251">
        <v>1</v>
      </c>
      <c r="H12992" s="202">
        <v>1</v>
      </c>
      <c r="I12992" s="203">
        <f t="shared" ref="I12992:I12993" si="519">G12992*H12992</f>
        <v>1</v>
      </c>
    </row>
    <row r="12993" spans="3:9" ht="15" customHeight="1">
      <c r="C12993" s="199">
        <v>2</v>
      </c>
      <c r="D12993" s="195" t="s">
        <v>454</v>
      </c>
      <c r="E12993" s="195"/>
      <c r="F12993" s="213" t="s">
        <v>193</v>
      </c>
      <c r="G12993" s="326">
        <v>2.5000000000000001E-2</v>
      </c>
      <c r="H12993" s="202">
        <v>1</v>
      </c>
      <c r="I12993" s="203">
        <f t="shared" si="519"/>
        <v>2.5000000000000001E-2</v>
      </c>
    </row>
    <row r="12994" spans="3:9" ht="15" customHeight="1">
      <c r="C12994" s="204" t="s">
        <v>85</v>
      </c>
      <c r="D12994" s="215"/>
      <c r="E12994" s="215"/>
      <c r="F12994" s="216"/>
      <c r="G12994" s="216"/>
      <c r="H12994" s="466"/>
      <c r="I12994" s="208">
        <f>SUM(I12993:I12993)</f>
        <v>2.5000000000000001E-2</v>
      </c>
    </row>
    <row r="12995" spans="3:9" ht="15" customHeight="1">
      <c r="C12995" s="193" t="s">
        <v>86</v>
      </c>
      <c r="D12995" s="194" t="s">
        <v>87</v>
      </c>
      <c r="E12995" s="194"/>
      <c r="F12995" s="196"/>
      <c r="G12995" s="196"/>
      <c r="H12995" s="196"/>
      <c r="I12995" s="464"/>
    </row>
    <row r="12996" spans="3:9" ht="15" customHeight="1">
      <c r="C12996" s="204" t="s">
        <v>88</v>
      </c>
      <c r="D12996" s="215"/>
      <c r="E12996" s="215"/>
      <c r="F12996" s="216"/>
      <c r="G12996" s="216"/>
      <c r="H12996" s="466"/>
      <c r="I12996" s="467">
        <v>0</v>
      </c>
    </row>
    <row r="12997" spans="3:9" ht="15" customHeight="1">
      <c r="C12997" s="220" t="s">
        <v>89</v>
      </c>
      <c r="D12997" s="221" t="s">
        <v>90</v>
      </c>
      <c r="E12997" s="682"/>
      <c r="F12997" s="222"/>
      <c r="G12997" s="222"/>
      <c r="H12997" s="776"/>
      <c r="I12997" s="777">
        <f>I12996+I12994+I12990</f>
        <v>86739.824999999997</v>
      </c>
    </row>
    <row r="12998" spans="3:9" ht="15" customHeight="1">
      <c r="C12998" s="220" t="s">
        <v>91</v>
      </c>
      <c r="D12998" s="221" t="s">
        <v>977</v>
      </c>
      <c r="E12998" s="682"/>
      <c r="F12998" s="222"/>
      <c r="G12998" s="225"/>
      <c r="H12998" s="226">
        <f>$M$3</f>
        <v>0.1</v>
      </c>
      <c r="I12998" s="224">
        <f>I12997*H12998</f>
        <v>8673.9825000000001</v>
      </c>
    </row>
    <row r="12999" spans="3:9" ht="15" customHeight="1" thickBot="1">
      <c r="C12999" s="231" t="s">
        <v>93</v>
      </c>
      <c r="D12999" s="232" t="s">
        <v>94</v>
      </c>
      <c r="E12999" s="741"/>
      <c r="F12999" s="233"/>
      <c r="G12999" s="233"/>
      <c r="H12999" s="458"/>
      <c r="I12999" s="235">
        <f>SUM(I12997:I12998)</f>
        <v>95413.807499999995</v>
      </c>
    </row>
    <row r="13001" spans="3:9" ht="15" customHeight="1">
      <c r="C13001" s="459">
        <v>4</v>
      </c>
      <c r="D13001" s="460" t="s">
        <v>2922</v>
      </c>
      <c r="E13001" s="460"/>
      <c r="F13001" s="1229"/>
      <c r="G13001" s="460"/>
      <c r="H13001" s="460"/>
      <c r="I13001" s="885"/>
    </row>
    <row r="13002" spans="3:9" ht="15" customHeight="1">
      <c r="C13002" s="565" t="s">
        <v>2923</v>
      </c>
      <c r="D13002" s="460" t="s">
        <v>2924</v>
      </c>
      <c r="E13002" s="460"/>
      <c r="F13002" s="1229"/>
      <c r="G13002" s="460"/>
      <c r="H13002" s="460"/>
      <c r="I13002" s="491"/>
    </row>
    <row r="13003" spans="3:9" ht="15" customHeight="1">
      <c r="C13003" s="565" t="s">
        <v>2925</v>
      </c>
      <c r="D13003" s="460" t="s">
        <v>2926</v>
      </c>
      <c r="E13003" s="460"/>
      <c r="F13003" s="1229"/>
      <c r="G13003" s="460"/>
      <c r="H13003" s="460"/>
      <c r="I13003" s="491"/>
    </row>
    <row r="13004" spans="3:9" ht="15" customHeight="1" thickBot="1">
      <c r="C13004" s="565" t="s">
        <v>2927</v>
      </c>
      <c r="D13004" s="460" t="s">
        <v>2928</v>
      </c>
      <c r="E13004" s="460"/>
      <c r="F13004" s="1229"/>
      <c r="G13004" s="460"/>
      <c r="H13004" s="460"/>
      <c r="I13004" s="491"/>
    </row>
    <row r="13005" spans="3:9" ht="15" customHeight="1">
      <c r="C13005" s="596" t="s">
        <v>2929</v>
      </c>
      <c r="D13005" s="1231" t="s">
        <v>2930</v>
      </c>
      <c r="E13005" s="1231"/>
      <c r="F13005" s="1232"/>
      <c r="G13005" s="1231"/>
      <c r="H13005" s="1231"/>
      <c r="I13005" s="1230">
        <f>ROUNDUP(I13019,0)</f>
        <v>2</v>
      </c>
    </row>
    <row r="13006" spans="3:9" ht="15" customHeight="1">
      <c r="C13006" s="400" t="s">
        <v>65</v>
      </c>
      <c r="D13006" s="352" t="s">
        <v>66</v>
      </c>
      <c r="E13006" s="352" t="s">
        <v>3</v>
      </c>
      <c r="F13006" s="352" t="s">
        <v>669</v>
      </c>
      <c r="G13006" s="352" t="s">
        <v>67</v>
      </c>
      <c r="H13006" s="352" t="s">
        <v>670</v>
      </c>
      <c r="I13006" s="475" t="s">
        <v>671</v>
      </c>
    </row>
    <row r="13007" spans="3:9" ht="15" customHeight="1">
      <c r="C13007" s="400" t="s">
        <v>69</v>
      </c>
      <c r="D13007" s="355" t="s">
        <v>672</v>
      </c>
      <c r="E13007" s="355"/>
      <c r="F13007" s="1005"/>
      <c r="G13007" s="1005"/>
      <c r="H13007" s="1005"/>
      <c r="I13007" s="1006"/>
    </row>
    <row r="13008" spans="3:9" ht="15" customHeight="1">
      <c r="C13008" s="477">
        <v>1</v>
      </c>
      <c r="D13008" s="356" t="s">
        <v>738</v>
      </c>
      <c r="E13008" s="356"/>
      <c r="F13008" s="356" t="s">
        <v>739</v>
      </c>
      <c r="G13008" s="382">
        <v>2.5600000000000001E-2</v>
      </c>
      <c r="H13008" s="363">
        <v>1</v>
      </c>
      <c r="I13008" s="432">
        <f t="shared" ref="I13008:I13009" si="520">G13008*H13008</f>
        <v>2.5600000000000001E-2</v>
      </c>
    </row>
    <row r="13009" spans="3:9" ht="15" customHeight="1">
      <c r="C13009" s="477">
        <v>2</v>
      </c>
      <c r="D13009" s="356" t="s">
        <v>740</v>
      </c>
      <c r="E13009" s="356"/>
      <c r="F13009" s="356" t="s">
        <v>739</v>
      </c>
      <c r="G13009" s="382">
        <v>2.5999999999999999E-3</v>
      </c>
      <c r="H13009" s="363">
        <v>1</v>
      </c>
      <c r="I13009" s="432">
        <f t="shared" si="520"/>
        <v>2.5999999999999999E-3</v>
      </c>
    </row>
    <row r="13010" spans="3:9" ht="15" customHeight="1">
      <c r="C13010" s="433" t="s">
        <v>708</v>
      </c>
      <c r="D13010" s="392"/>
      <c r="E13010" s="364"/>
      <c r="F13010" s="364"/>
      <c r="G13010" s="678"/>
      <c r="H13010" s="678"/>
      <c r="I13010" s="480">
        <f>SUM(I13008:I13009)</f>
        <v>2.8200000000000003E-2</v>
      </c>
    </row>
    <row r="13011" spans="3:9" ht="15" customHeight="1">
      <c r="C13011" s="400" t="s">
        <v>72</v>
      </c>
      <c r="D13011" s="355" t="s">
        <v>73</v>
      </c>
      <c r="E13011" s="356"/>
      <c r="F13011" s="357"/>
      <c r="G13011" s="357"/>
      <c r="H13011" s="357"/>
      <c r="I13011" s="476"/>
    </row>
    <row r="13012" spans="3:9" ht="15" customHeight="1">
      <c r="C13012" s="477">
        <v>1</v>
      </c>
      <c r="D13012" s="454" t="s">
        <v>2931</v>
      </c>
      <c r="E13012" s="454"/>
      <c r="F13012" s="438" t="s">
        <v>2932</v>
      </c>
      <c r="G13012" s="362">
        <v>1</v>
      </c>
      <c r="H13012" s="363">
        <v>1</v>
      </c>
      <c r="I13012" s="432">
        <f t="shared" ref="I13012" si="521">G13012*H13012</f>
        <v>1</v>
      </c>
    </row>
    <row r="13013" spans="3:9" ht="15" customHeight="1">
      <c r="C13013" s="433" t="s">
        <v>85</v>
      </c>
      <c r="D13013" s="392"/>
      <c r="E13013" s="364"/>
      <c r="F13013" s="364"/>
      <c r="G13013" s="364"/>
      <c r="H13013" s="364"/>
      <c r="I13013" s="480">
        <f>SUM(I13012:I13012)</f>
        <v>1</v>
      </c>
    </row>
    <row r="13014" spans="3:9" ht="15" customHeight="1">
      <c r="C13014" s="400" t="s">
        <v>86</v>
      </c>
      <c r="D13014" s="355" t="s">
        <v>87</v>
      </c>
      <c r="E13014" s="356"/>
      <c r="F13014" s="357"/>
      <c r="G13014" s="357"/>
      <c r="H13014" s="357"/>
      <c r="I13014" s="476"/>
    </row>
    <row r="13015" spans="3:9" ht="15" customHeight="1">
      <c r="C13015" s="477">
        <v>1</v>
      </c>
      <c r="D13015" s="511" t="s">
        <v>2933</v>
      </c>
      <c r="E13015" s="454"/>
      <c r="F13015" s="438" t="s">
        <v>1589</v>
      </c>
      <c r="G13015" s="382">
        <v>2.53E-2</v>
      </c>
      <c r="H13015" s="363">
        <v>1</v>
      </c>
      <c r="I13015" s="432">
        <f t="shared" ref="I13015" si="522">G13015*H13015</f>
        <v>2.53E-2</v>
      </c>
    </row>
    <row r="13016" spans="3:9" ht="15" customHeight="1">
      <c r="C13016" s="433" t="s">
        <v>88</v>
      </c>
      <c r="D13016" s="392"/>
      <c r="E13016" s="364"/>
      <c r="F13016" s="364"/>
      <c r="G13016" s="364"/>
      <c r="H13016" s="364"/>
      <c r="I13016" s="480">
        <f>SUM(I13015)</f>
        <v>2.53E-2</v>
      </c>
    </row>
    <row r="13017" spans="3:9" ht="15" customHeight="1">
      <c r="C13017" s="322" t="s">
        <v>89</v>
      </c>
      <c r="D13017" s="369" t="s">
        <v>90</v>
      </c>
      <c r="E13017" s="370"/>
      <c r="F13017" s="370"/>
      <c r="G13017" s="370"/>
      <c r="H13017" s="819"/>
      <c r="I13017" s="820">
        <f>I13016+I13013+I13010</f>
        <v>1.0535000000000001</v>
      </c>
    </row>
    <row r="13018" spans="3:9" ht="15" customHeight="1">
      <c r="C13018" s="322" t="s">
        <v>91</v>
      </c>
      <c r="D13018" s="369" t="s">
        <v>977</v>
      </c>
      <c r="E13018" s="370"/>
      <c r="F13018" s="370"/>
      <c r="G13018" s="370"/>
      <c r="H13018" s="372">
        <f>$M$3</f>
        <v>0.1</v>
      </c>
      <c r="I13018" s="441">
        <f>I13017*H13018</f>
        <v>0.10535000000000001</v>
      </c>
    </row>
    <row r="13019" spans="3:9" ht="15" customHeight="1" thickBot="1">
      <c r="C13019" s="504" t="s">
        <v>93</v>
      </c>
      <c r="D13019" s="505" t="s">
        <v>94</v>
      </c>
      <c r="E13019" s="506"/>
      <c r="F13019" s="506"/>
      <c r="G13019" s="506"/>
      <c r="H13019" s="506"/>
      <c r="I13019" s="507">
        <f>SUM(I13017:I13018)</f>
        <v>1.1588500000000002</v>
      </c>
    </row>
    <row r="13021" spans="3:9" ht="15" customHeight="1">
      <c r="C13021" s="703" t="s">
        <v>2934</v>
      </c>
      <c r="D13021" s="554" t="s">
        <v>2935</v>
      </c>
      <c r="E13021" s="554"/>
      <c r="F13021" s="555"/>
      <c r="G13021" s="555"/>
      <c r="H13021" s="555"/>
      <c r="I13021" s="556"/>
    </row>
    <row r="13022" spans="3:9" ht="15" customHeight="1">
      <c r="C13022" s="1089" t="s">
        <v>2936</v>
      </c>
      <c r="D13022" s="670" t="s">
        <v>2937</v>
      </c>
      <c r="E13022" s="675"/>
      <c r="F13022" s="668"/>
      <c r="G13022" s="668"/>
      <c r="H13022" s="669"/>
      <c r="I13022" s="188">
        <f>ROUNDDOWN(I13037,-2)</f>
        <v>44900</v>
      </c>
    </row>
    <row r="13023" spans="3:9" ht="15" customHeight="1">
      <c r="C13023" s="189" t="s">
        <v>65</v>
      </c>
      <c r="D13023" s="190" t="s">
        <v>66</v>
      </c>
      <c r="E13023" s="190"/>
      <c r="F13023" s="190" t="s">
        <v>669</v>
      </c>
      <c r="G13023" s="190" t="s">
        <v>67</v>
      </c>
      <c r="H13023" s="190" t="s">
        <v>670</v>
      </c>
      <c r="I13023" s="482" t="s">
        <v>671</v>
      </c>
    </row>
    <row r="13024" spans="3:9" ht="15" customHeight="1">
      <c r="C13024" s="193" t="s">
        <v>69</v>
      </c>
      <c r="D13024" s="194" t="s">
        <v>672</v>
      </c>
      <c r="E13024" s="194"/>
      <c r="F13024" s="717"/>
      <c r="G13024" s="717"/>
      <c r="H13024" s="717"/>
      <c r="I13024" s="591"/>
    </row>
    <row r="13025" spans="3:9" ht="15" customHeight="1">
      <c r="C13025" s="199">
        <v>1</v>
      </c>
      <c r="D13025" s="195" t="s">
        <v>8</v>
      </c>
      <c r="E13025" s="195"/>
      <c r="F13025" s="195" t="s">
        <v>10</v>
      </c>
      <c r="G13025" s="326">
        <v>3.1E-2</v>
      </c>
      <c r="H13025" s="62">
        <v>176000</v>
      </c>
      <c r="I13025" s="203">
        <f t="shared" ref="I13025:I13028" si="523">G13025*H13025</f>
        <v>5456</v>
      </c>
    </row>
    <row r="13026" spans="3:9" ht="15" customHeight="1">
      <c r="C13026" s="199">
        <v>2</v>
      </c>
      <c r="D13026" s="195" t="s">
        <v>2938</v>
      </c>
      <c r="E13026" s="195"/>
      <c r="F13026" s="195" t="s">
        <v>10</v>
      </c>
      <c r="G13026" s="326">
        <v>5.1999999999999998E-2</v>
      </c>
      <c r="H13026" s="62">
        <f>UPAH!J22</f>
        <v>186000</v>
      </c>
      <c r="I13026" s="203">
        <f t="shared" si="523"/>
        <v>9672</v>
      </c>
    </row>
    <row r="13027" spans="3:9" ht="15" customHeight="1">
      <c r="C13027" s="199">
        <v>3</v>
      </c>
      <c r="D13027" s="195" t="s">
        <v>119</v>
      </c>
      <c r="E13027" s="195"/>
      <c r="F13027" s="195" t="s">
        <v>10</v>
      </c>
      <c r="G13027" s="326">
        <v>5.0000000000000001E-3</v>
      </c>
      <c r="H13027" s="62">
        <v>196000</v>
      </c>
      <c r="I13027" s="203">
        <f t="shared" si="523"/>
        <v>980</v>
      </c>
    </row>
    <row r="13028" spans="3:9" ht="15" customHeight="1">
      <c r="C13028" s="199">
        <v>4</v>
      </c>
      <c r="D13028" s="195" t="s">
        <v>31</v>
      </c>
      <c r="E13028" s="195"/>
      <c r="F13028" s="195" t="s">
        <v>10</v>
      </c>
      <c r="G13028" s="326">
        <v>2E-3</v>
      </c>
      <c r="H13028" s="62">
        <v>206000</v>
      </c>
      <c r="I13028" s="203">
        <f t="shared" si="523"/>
        <v>412</v>
      </c>
    </row>
    <row r="13029" spans="3:9" ht="15" customHeight="1">
      <c r="C13029" s="204" t="s">
        <v>708</v>
      </c>
      <c r="D13029" s="215"/>
      <c r="E13029" s="215"/>
      <c r="F13029" s="216"/>
      <c r="G13029" s="653"/>
      <c r="H13029" s="654"/>
      <c r="I13029" s="208">
        <f>SUM(I13025:I13028)</f>
        <v>16520</v>
      </c>
    </row>
    <row r="13030" spans="3:9" ht="15" customHeight="1">
      <c r="C13030" s="193" t="s">
        <v>72</v>
      </c>
      <c r="D13030" s="194" t="s">
        <v>73</v>
      </c>
      <c r="E13030" s="195"/>
      <c r="F13030" s="196"/>
      <c r="G13030" s="732"/>
      <c r="H13030" s="196"/>
      <c r="I13030" s="464"/>
    </row>
    <row r="13031" spans="3:9" ht="15" customHeight="1">
      <c r="C13031" s="1233" t="s">
        <v>674</v>
      </c>
      <c r="D13031" s="213" t="s">
        <v>2939</v>
      </c>
      <c r="E13031" s="213"/>
      <c r="F13031" s="213" t="s">
        <v>437</v>
      </c>
      <c r="G13031" s="1234">
        <v>1.1000000000000001</v>
      </c>
      <c r="H13031" s="388">
        <f>BAHAN!G438</f>
        <v>22100</v>
      </c>
      <c r="I13031" s="524">
        <f t="shared" ref="I13031" si="524">G13031*H13031</f>
        <v>24310.000000000004</v>
      </c>
    </row>
    <row r="13032" spans="3:9" ht="15" customHeight="1">
      <c r="C13032" s="204" t="s">
        <v>85</v>
      </c>
      <c r="D13032" s="215"/>
      <c r="E13032" s="215"/>
      <c r="F13032" s="216"/>
      <c r="G13032" s="216"/>
      <c r="H13032" s="466"/>
      <c r="I13032" s="208">
        <f>SUM(I13031:I13031)</f>
        <v>24310.000000000004</v>
      </c>
    </row>
    <row r="13033" spans="3:9" ht="15" customHeight="1">
      <c r="C13033" s="193" t="s">
        <v>86</v>
      </c>
      <c r="D13033" s="194" t="s">
        <v>87</v>
      </c>
      <c r="E13033" s="194"/>
      <c r="F13033" s="196"/>
      <c r="G13033" s="196"/>
      <c r="H13033" s="196"/>
      <c r="I13033" s="464"/>
    </row>
    <row r="13034" spans="3:9" ht="15" customHeight="1">
      <c r="C13034" s="204" t="s">
        <v>88</v>
      </c>
      <c r="D13034" s="215"/>
      <c r="E13034" s="215"/>
      <c r="F13034" s="216"/>
      <c r="G13034" s="216"/>
      <c r="H13034" s="466"/>
      <c r="I13034" s="467">
        <f>SUM(I13033)</f>
        <v>0</v>
      </c>
    </row>
    <row r="13035" spans="3:9" ht="15" customHeight="1">
      <c r="C13035" s="220" t="s">
        <v>89</v>
      </c>
      <c r="D13035" s="221" t="s">
        <v>90</v>
      </c>
      <c r="E13035" s="682"/>
      <c r="F13035" s="222"/>
      <c r="G13035" s="222"/>
      <c r="H13035" s="776"/>
      <c r="I13035" s="777">
        <f>I13034+I13032+I13029</f>
        <v>40830</v>
      </c>
    </row>
    <row r="13036" spans="3:9" ht="15" customHeight="1">
      <c r="C13036" s="220" t="s">
        <v>91</v>
      </c>
      <c r="D13036" s="221" t="s">
        <v>977</v>
      </c>
      <c r="E13036" s="682"/>
      <c r="F13036" s="222"/>
      <c r="G13036" s="225"/>
      <c r="H13036" s="226">
        <f>$M$3</f>
        <v>0.1</v>
      </c>
      <c r="I13036" s="224">
        <f>I13035*H13036</f>
        <v>4083</v>
      </c>
    </row>
    <row r="13037" spans="3:9" ht="15" customHeight="1">
      <c r="C13037" s="220" t="s">
        <v>93</v>
      </c>
      <c r="D13037" s="221" t="s">
        <v>94</v>
      </c>
      <c r="E13037" s="682"/>
      <c r="F13037" s="222"/>
      <c r="G13037" s="222"/>
      <c r="H13037" s="399"/>
      <c r="I13037" s="303">
        <f>SUM(I13035:I13036)</f>
        <v>44913</v>
      </c>
    </row>
    <row r="13039" spans="3:9" ht="15" customHeight="1">
      <c r="C13039" s="1089" t="s">
        <v>2940</v>
      </c>
      <c r="D13039" s="670" t="s">
        <v>2941</v>
      </c>
      <c r="E13039" s="675"/>
      <c r="F13039" s="668"/>
      <c r="G13039" s="668"/>
      <c r="H13039" s="669"/>
      <c r="I13039" s="188">
        <f>ROUNDDOWN(I13054,-2)</f>
        <v>48200</v>
      </c>
    </row>
    <row r="13040" spans="3:9" ht="15" customHeight="1">
      <c r="C13040" s="189" t="s">
        <v>65</v>
      </c>
      <c r="D13040" s="190" t="s">
        <v>66</v>
      </c>
      <c r="E13040" s="190"/>
      <c r="F13040" s="190" t="s">
        <v>669</v>
      </c>
      <c r="G13040" s="190" t="s">
        <v>67</v>
      </c>
      <c r="H13040" s="190" t="s">
        <v>670</v>
      </c>
      <c r="I13040" s="482" t="s">
        <v>671</v>
      </c>
    </row>
    <row r="13041" spans="3:9" ht="15" customHeight="1">
      <c r="C13041" s="193" t="s">
        <v>69</v>
      </c>
      <c r="D13041" s="194" t="s">
        <v>672</v>
      </c>
      <c r="E13041" s="194"/>
      <c r="F13041" s="717"/>
      <c r="G13041" s="717"/>
      <c r="H13041" s="717"/>
      <c r="I13041" s="591"/>
    </row>
    <row r="13042" spans="3:9" ht="15" customHeight="1">
      <c r="C13042" s="199">
        <v>1</v>
      </c>
      <c r="D13042" s="195" t="s">
        <v>8</v>
      </c>
      <c r="E13042" s="195"/>
      <c r="F13042" s="195" t="s">
        <v>10</v>
      </c>
      <c r="G13042" s="326">
        <v>3.1E-2</v>
      </c>
      <c r="H13042" s="62">
        <v>176000</v>
      </c>
      <c r="I13042" s="203">
        <f t="shared" ref="I13042:I13045" si="525">G13042*H13042</f>
        <v>5456</v>
      </c>
    </row>
    <row r="13043" spans="3:9" ht="15" customHeight="1">
      <c r="C13043" s="199">
        <v>2</v>
      </c>
      <c r="D13043" s="195" t="s">
        <v>2938</v>
      </c>
      <c r="E13043" s="195"/>
      <c r="F13043" s="195" t="s">
        <v>10</v>
      </c>
      <c r="G13043" s="326">
        <v>5.1999999999999998E-2</v>
      </c>
      <c r="H13043" s="62">
        <f>UPAH!J22</f>
        <v>186000</v>
      </c>
      <c r="I13043" s="203">
        <f t="shared" si="525"/>
        <v>9672</v>
      </c>
    </row>
    <row r="13044" spans="3:9" ht="15" customHeight="1">
      <c r="C13044" s="199">
        <v>3</v>
      </c>
      <c r="D13044" s="195" t="s">
        <v>119</v>
      </c>
      <c r="E13044" s="195"/>
      <c r="F13044" s="195" t="s">
        <v>10</v>
      </c>
      <c r="G13044" s="326">
        <v>5.0000000000000001E-3</v>
      </c>
      <c r="H13044" s="62">
        <v>196000</v>
      </c>
      <c r="I13044" s="203">
        <f t="shared" si="525"/>
        <v>980</v>
      </c>
    </row>
    <row r="13045" spans="3:9" ht="15" customHeight="1">
      <c r="C13045" s="199">
        <v>4</v>
      </c>
      <c r="D13045" s="195" t="s">
        <v>31</v>
      </c>
      <c r="E13045" s="195"/>
      <c r="F13045" s="195" t="s">
        <v>10</v>
      </c>
      <c r="G13045" s="326">
        <v>2E-3</v>
      </c>
      <c r="H13045" s="62">
        <v>206000</v>
      </c>
      <c r="I13045" s="203">
        <f t="shared" si="525"/>
        <v>412</v>
      </c>
    </row>
    <row r="13046" spans="3:9" ht="15" customHeight="1">
      <c r="C13046" s="204" t="s">
        <v>708</v>
      </c>
      <c r="D13046" s="215"/>
      <c r="E13046" s="215"/>
      <c r="F13046" s="216"/>
      <c r="G13046" s="653"/>
      <c r="H13046" s="654"/>
      <c r="I13046" s="208">
        <f>SUM(I13042:I13045)</f>
        <v>16520</v>
      </c>
    </row>
    <row r="13047" spans="3:9" ht="15" customHeight="1">
      <c r="C13047" s="193" t="s">
        <v>72</v>
      </c>
      <c r="D13047" s="194" t="s">
        <v>73</v>
      </c>
      <c r="E13047" s="195"/>
      <c r="F13047" s="196"/>
      <c r="G13047" s="732"/>
      <c r="H13047" s="196"/>
      <c r="I13047" s="464"/>
    </row>
    <row r="13048" spans="3:9" ht="15" customHeight="1">
      <c r="C13048" s="1233" t="s">
        <v>674</v>
      </c>
      <c r="D13048" s="213" t="s">
        <v>2942</v>
      </c>
      <c r="E13048" s="213"/>
      <c r="F13048" s="416" t="s">
        <v>1497</v>
      </c>
      <c r="G13048" s="1234">
        <v>1.1000000000000001</v>
      </c>
      <c r="H13048" s="388">
        <f>BAHAN!G437</f>
        <v>24840</v>
      </c>
      <c r="I13048" s="524">
        <f t="shared" ref="I13048" si="526">G13048*H13048</f>
        <v>27324.000000000004</v>
      </c>
    </row>
    <row r="13049" spans="3:9" ht="15" customHeight="1">
      <c r="C13049" s="204" t="s">
        <v>85</v>
      </c>
      <c r="D13049" s="215"/>
      <c r="E13049" s="215"/>
      <c r="F13049" s="216"/>
      <c r="G13049" s="216"/>
      <c r="H13049" s="466"/>
      <c r="I13049" s="208">
        <f>SUM(I13048:I13048)</f>
        <v>27324.000000000004</v>
      </c>
    </row>
    <row r="13050" spans="3:9" ht="15" customHeight="1">
      <c r="C13050" s="193" t="s">
        <v>86</v>
      </c>
      <c r="D13050" s="194" t="s">
        <v>87</v>
      </c>
      <c r="E13050" s="194"/>
      <c r="F13050" s="196"/>
      <c r="G13050" s="196"/>
      <c r="H13050" s="196"/>
      <c r="I13050" s="464"/>
    </row>
    <row r="13051" spans="3:9" ht="15" customHeight="1">
      <c r="C13051" s="204" t="s">
        <v>88</v>
      </c>
      <c r="D13051" s="215"/>
      <c r="E13051" s="215"/>
      <c r="F13051" s="216"/>
      <c r="G13051" s="216"/>
      <c r="H13051" s="466"/>
      <c r="I13051" s="467">
        <f>SUM(I13050)</f>
        <v>0</v>
      </c>
    </row>
    <row r="13052" spans="3:9" ht="15" customHeight="1">
      <c r="C13052" s="220" t="s">
        <v>89</v>
      </c>
      <c r="D13052" s="221" t="s">
        <v>90</v>
      </c>
      <c r="E13052" s="682"/>
      <c r="F13052" s="222"/>
      <c r="G13052" s="222"/>
      <c r="H13052" s="776"/>
      <c r="I13052" s="777">
        <f>I13051+I13049+I13046</f>
        <v>43844</v>
      </c>
    </row>
    <row r="13053" spans="3:9" ht="15" customHeight="1">
      <c r="C13053" s="220" t="s">
        <v>91</v>
      </c>
      <c r="D13053" s="221" t="s">
        <v>977</v>
      </c>
      <c r="E13053" s="682"/>
      <c r="F13053" s="222"/>
      <c r="G13053" s="225"/>
      <c r="H13053" s="226">
        <f>$M$3</f>
        <v>0.1</v>
      </c>
      <c r="I13053" s="224">
        <f>I13052*H13053</f>
        <v>4384.4000000000005</v>
      </c>
    </row>
    <row r="13054" spans="3:9" ht="15" customHeight="1">
      <c r="C13054" s="220" t="s">
        <v>93</v>
      </c>
      <c r="D13054" s="221" t="s">
        <v>94</v>
      </c>
      <c r="E13054" s="682"/>
      <c r="F13054" s="222"/>
      <c r="G13054" s="222"/>
      <c r="H13054" s="399"/>
      <c r="I13054" s="303">
        <f>SUM(I13052:I13053)</f>
        <v>48228.4</v>
      </c>
    </row>
    <row r="13056" spans="3:9" ht="15" customHeight="1">
      <c r="C13056" s="1089" t="s">
        <v>2943</v>
      </c>
      <c r="D13056" s="670" t="s">
        <v>2944</v>
      </c>
      <c r="E13056" s="675"/>
      <c r="F13056" s="668"/>
      <c r="G13056" s="668"/>
      <c r="H13056" s="669"/>
      <c r="I13056" s="518">
        <f>ROUNDDOWN(I13071,-2)</f>
        <v>48400</v>
      </c>
    </row>
    <row r="13057" spans="3:9" ht="15" customHeight="1">
      <c r="C13057" s="189" t="s">
        <v>65</v>
      </c>
      <c r="D13057" s="190" t="s">
        <v>66</v>
      </c>
      <c r="E13057" s="190"/>
      <c r="F13057" s="190" t="s">
        <v>669</v>
      </c>
      <c r="G13057" s="190" t="s">
        <v>67</v>
      </c>
      <c r="H13057" s="190" t="s">
        <v>670</v>
      </c>
      <c r="I13057" s="482" t="s">
        <v>671</v>
      </c>
    </row>
    <row r="13058" spans="3:9" ht="15" customHeight="1">
      <c r="C13058" s="193" t="s">
        <v>69</v>
      </c>
      <c r="D13058" s="194" t="s">
        <v>672</v>
      </c>
      <c r="E13058" s="194"/>
      <c r="F13058" s="717"/>
      <c r="G13058" s="717"/>
      <c r="H13058" s="717"/>
      <c r="I13058" s="591"/>
    </row>
    <row r="13059" spans="3:9" ht="15" customHeight="1">
      <c r="C13059" s="199">
        <v>1</v>
      </c>
      <c r="D13059" s="195" t="s">
        <v>8</v>
      </c>
      <c r="E13059" s="195"/>
      <c r="F13059" s="195" t="s">
        <v>10</v>
      </c>
      <c r="G13059" s="326">
        <v>3.1E-2</v>
      </c>
      <c r="H13059" s="62">
        <v>176000</v>
      </c>
      <c r="I13059" s="203">
        <f t="shared" ref="I13059:I13062" si="527">G13059*H13059</f>
        <v>5456</v>
      </c>
    </row>
    <row r="13060" spans="3:9" ht="15" customHeight="1">
      <c r="C13060" s="199">
        <v>2</v>
      </c>
      <c r="D13060" s="195" t="s">
        <v>2938</v>
      </c>
      <c r="E13060" s="195"/>
      <c r="F13060" s="195" t="s">
        <v>10</v>
      </c>
      <c r="G13060" s="326">
        <v>5.1999999999999998E-2</v>
      </c>
      <c r="H13060" s="62">
        <f>UPAH!J22</f>
        <v>186000</v>
      </c>
      <c r="I13060" s="203">
        <f t="shared" si="527"/>
        <v>9672</v>
      </c>
    </row>
    <row r="13061" spans="3:9" ht="15" customHeight="1">
      <c r="C13061" s="199">
        <v>3</v>
      </c>
      <c r="D13061" s="195" t="s">
        <v>119</v>
      </c>
      <c r="E13061" s="195"/>
      <c r="F13061" s="195" t="s">
        <v>10</v>
      </c>
      <c r="G13061" s="326">
        <v>5.0000000000000001E-3</v>
      </c>
      <c r="H13061" s="62">
        <v>196000</v>
      </c>
      <c r="I13061" s="203">
        <f t="shared" si="527"/>
        <v>980</v>
      </c>
    </row>
    <row r="13062" spans="3:9" ht="15" customHeight="1">
      <c r="C13062" s="199">
        <v>4</v>
      </c>
      <c r="D13062" s="195" t="s">
        <v>31</v>
      </c>
      <c r="E13062" s="195"/>
      <c r="F13062" s="195" t="s">
        <v>10</v>
      </c>
      <c r="G13062" s="326">
        <v>2E-3</v>
      </c>
      <c r="H13062" s="62">
        <v>206000</v>
      </c>
      <c r="I13062" s="203">
        <f t="shared" si="527"/>
        <v>412</v>
      </c>
    </row>
    <row r="13063" spans="3:9" ht="15" customHeight="1">
      <c r="C13063" s="204" t="s">
        <v>708</v>
      </c>
      <c r="D13063" s="215"/>
      <c r="E13063" s="215"/>
      <c r="F13063" s="216"/>
      <c r="G13063" s="653"/>
      <c r="H13063" s="654"/>
      <c r="I13063" s="208">
        <f>SUM(I13059:I13062)</f>
        <v>16520</v>
      </c>
    </row>
    <row r="13064" spans="3:9" ht="15" customHeight="1">
      <c r="C13064" s="193" t="s">
        <v>72</v>
      </c>
      <c r="D13064" s="194" t="s">
        <v>73</v>
      </c>
      <c r="E13064" s="195"/>
      <c r="F13064" s="196"/>
      <c r="G13064" s="732"/>
      <c r="H13064" s="196"/>
      <c r="I13064" s="464"/>
    </row>
    <row r="13065" spans="3:9" ht="15" customHeight="1">
      <c r="C13065" s="1233" t="s">
        <v>674</v>
      </c>
      <c r="D13065" s="213" t="s">
        <v>2945</v>
      </c>
      <c r="E13065" s="213"/>
      <c r="F13065" s="416" t="s">
        <v>1497</v>
      </c>
      <c r="G13065" s="1234">
        <v>1.1000000000000001</v>
      </c>
      <c r="H13065" s="388">
        <f>BAHAN!G439</f>
        <v>25000</v>
      </c>
      <c r="I13065" s="524">
        <f t="shared" ref="I13065" si="528">G13065*H13065</f>
        <v>27500.000000000004</v>
      </c>
    </row>
    <row r="13066" spans="3:9" ht="15" customHeight="1">
      <c r="C13066" s="204" t="s">
        <v>85</v>
      </c>
      <c r="D13066" s="215"/>
      <c r="E13066" s="215"/>
      <c r="F13066" s="216"/>
      <c r="G13066" s="216"/>
      <c r="H13066" s="466"/>
      <c r="I13066" s="208">
        <f>SUM(I13065:I13065)</f>
        <v>27500.000000000004</v>
      </c>
    </row>
    <row r="13067" spans="3:9" ht="15" customHeight="1">
      <c r="C13067" s="193" t="s">
        <v>86</v>
      </c>
      <c r="D13067" s="194" t="s">
        <v>87</v>
      </c>
      <c r="E13067" s="194"/>
      <c r="F13067" s="196"/>
      <c r="G13067" s="196"/>
      <c r="H13067" s="196"/>
      <c r="I13067" s="464"/>
    </row>
    <row r="13068" spans="3:9" ht="15" customHeight="1">
      <c r="C13068" s="204" t="s">
        <v>88</v>
      </c>
      <c r="D13068" s="215"/>
      <c r="E13068" s="215"/>
      <c r="F13068" s="216"/>
      <c r="G13068" s="216"/>
      <c r="H13068" s="466"/>
      <c r="I13068" s="467">
        <f>SUM(I13067)</f>
        <v>0</v>
      </c>
    </row>
    <row r="13069" spans="3:9" ht="15" customHeight="1">
      <c r="C13069" s="220" t="s">
        <v>89</v>
      </c>
      <c r="D13069" s="221" t="s">
        <v>90</v>
      </c>
      <c r="E13069" s="682"/>
      <c r="F13069" s="222"/>
      <c r="G13069" s="222"/>
      <c r="H13069" s="776"/>
      <c r="I13069" s="777">
        <f>I13068+I13066+I13063</f>
        <v>44020</v>
      </c>
    </row>
    <row r="13070" spans="3:9" ht="15" customHeight="1">
      <c r="C13070" s="220" t="s">
        <v>91</v>
      </c>
      <c r="D13070" s="221" t="s">
        <v>977</v>
      </c>
      <c r="E13070" s="682"/>
      <c r="F13070" s="222"/>
      <c r="G13070" s="225"/>
      <c r="H13070" s="226">
        <f>$M$3</f>
        <v>0.1</v>
      </c>
      <c r="I13070" s="224">
        <f>I13069*H13070</f>
        <v>4402</v>
      </c>
    </row>
    <row r="13071" spans="3:9" ht="15" customHeight="1">
      <c r="C13071" s="220" t="s">
        <v>93</v>
      </c>
      <c r="D13071" s="221" t="s">
        <v>94</v>
      </c>
      <c r="E13071" s="682"/>
      <c r="F13071" s="222"/>
      <c r="G13071" s="222"/>
      <c r="H13071" s="399"/>
      <c r="I13071" s="303">
        <f>SUM(I13069:I13070)</f>
        <v>48422</v>
      </c>
    </row>
    <row r="13073" spans="3:9" ht="15" customHeight="1">
      <c r="C13073" s="1089" t="s">
        <v>2946</v>
      </c>
      <c r="D13073" s="670" t="s">
        <v>2947</v>
      </c>
      <c r="E13073" s="675"/>
      <c r="F13073" s="668"/>
      <c r="G13073" s="668"/>
      <c r="H13073" s="669"/>
      <c r="I13073" s="518">
        <f>ROUNDDOWN(I13088,-2)</f>
        <v>41900</v>
      </c>
    </row>
    <row r="13074" spans="3:9" ht="15" customHeight="1">
      <c r="C13074" s="189" t="s">
        <v>65</v>
      </c>
      <c r="D13074" s="190" t="s">
        <v>66</v>
      </c>
      <c r="E13074" s="190"/>
      <c r="F13074" s="190" t="s">
        <v>669</v>
      </c>
      <c r="G13074" s="190" t="s">
        <v>67</v>
      </c>
      <c r="H13074" s="190" t="s">
        <v>670</v>
      </c>
      <c r="I13074" s="482" t="s">
        <v>671</v>
      </c>
    </row>
    <row r="13075" spans="3:9" ht="15" customHeight="1">
      <c r="C13075" s="193" t="s">
        <v>69</v>
      </c>
      <c r="D13075" s="194" t="s">
        <v>672</v>
      </c>
      <c r="E13075" s="194"/>
      <c r="F13075" s="717"/>
      <c r="G13075" s="717"/>
      <c r="H13075" s="717"/>
      <c r="I13075" s="591"/>
    </row>
    <row r="13076" spans="3:9" ht="15" customHeight="1">
      <c r="C13076" s="199">
        <v>1</v>
      </c>
      <c r="D13076" s="195" t="s">
        <v>8</v>
      </c>
      <c r="E13076" s="195"/>
      <c r="F13076" s="195" t="s">
        <v>10</v>
      </c>
      <c r="G13076" s="326">
        <v>2.5999999999999999E-2</v>
      </c>
      <c r="H13076" s="62">
        <v>176000</v>
      </c>
      <c r="I13076" s="203">
        <f t="shared" ref="I13076:I13079" si="529">G13076*H13076</f>
        <v>4576</v>
      </c>
    </row>
    <row r="13077" spans="3:9" ht="15" customHeight="1">
      <c r="C13077" s="199">
        <v>2</v>
      </c>
      <c r="D13077" s="195" t="s">
        <v>2938</v>
      </c>
      <c r="E13077" s="195"/>
      <c r="F13077" s="195" t="s">
        <v>10</v>
      </c>
      <c r="G13077" s="326">
        <v>4.3999999999999997E-2</v>
      </c>
      <c r="H13077" s="62">
        <f>UPAH!J22</f>
        <v>186000</v>
      </c>
      <c r="I13077" s="203">
        <f t="shared" si="529"/>
        <v>8183.9999999999991</v>
      </c>
    </row>
    <row r="13078" spans="3:9" ht="15" customHeight="1">
      <c r="C13078" s="199">
        <v>3</v>
      </c>
      <c r="D13078" s="195" t="s">
        <v>119</v>
      </c>
      <c r="E13078" s="195"/>
      <c r="F13078" s="195" t="s">
        <v>10</v>
      </c>
      <c r="G13078" s="326">
        <v>4.0000000000000001E-3</v>
      </c>
      <c r="H13078" s="62">
        <v>196000</v>
      </c>
      <c r="I13078" s="203">
        <f t="shared" si="529"/>
        <v>784</v>
      </c>
    </row>
    <row r="13079" spans="3:9" ht="15" customHeight="1">
      <c r="C13079" s="199">
        <v>4</v>
      </c>
      <c r="D13079" s="195" t="s">
        <v>31</v>
      </c>
      <c r="E13079" s="195"/>
      <c r="F13079" s="195" t="s">
        <v>10</v>
      </c>
      <c r="G13079" s="326">
        <v>1E-3</v>
      </c>
      <c r="H13079" s="62">
        <v>206000</v>
      </c>
      <c r="I13079" s="203">
        <f t="shared" si="529"/>
        <v>206</v>
      </c>
    </row>
    <row r="13080" spans="3:9" ht="15" customHeight="1">
      <c r="C13080" s="204" t="s">
        <v>708</v>
      </c>
      <c r="D13080" s="215"/>
      <c r="E13080" s="215"/>
      <c r="F13080" s="216"/>
      <c r="G13080" s="653"/>
      <c r="H13080" s="654"/>
      <c r="I13080" s="208">
        <f>SUM(I13076:I13079)</f>
        <v>13750</v>
      </c>
    </row>
    <row r="13081" spans="3:9" ht="15" customHeight="1">
      <c r="C13081" s="193" t="s">
        <v>72</v>
      </c>
      <c r="D13081" s="194" t="s">
        <v>73</v>
      </c>
      <c r="E13081" s="195"/>
      <c r="F13081" s="196"/>
      <c r="G13081" s="732"/>
      <c r="H13081" s="196"/>
      <c r="I13081" s="464"/>
    </row>
    <row r="13082" spans="3:9" ht="33.5" customHeight="1">
      <c r="C13082" s="1233" t="s">
        <v>674</v>
      </c>
      <c r="D13082" s="729" t="s">
        <v>2948</v>
      </c>
      <c r="E13082" s="213"/>
      <c r="F13082" s="416" t="s">
        <v>1497</v>
      </c>
      <c r="G13082" s="1234">
        <v>1.1000000000000001</v>
      </c>
      <c r="H13082" s="388">
        <f>BAHAN!G461</f>
        <v>22160</v>
      </c>
      <c r="I13082" s="524">
        <f t="shared" ref="I13082" si="530">G13082*H13082</f>
        <v>24376.000000000004</v>
      </c>
    </row>
    <row r="13083" spans="3:9" ht="15" customHeight="1">
      <c r="C13083" s="204" t="s">
        <v>85</v>
      </c>
      <c r="D13083" s="215"/>
      <c r="E13083" s="215"/>
      <c r="F13083" s="216"/>
      <c r="G13083" s="216"/>
      <c r="H13083" s="466"/>
      <c r="I13083" s="208">
        <f>SUM(I13082:I13082)</f>
        <v>24376.000000000004</v>
      </c>
    </row>
    <row r="13084" spans="3:9" ht="15" customHeight="1">
      <c r="C13084" s="193" t="s">
        <v>86</v>
      </c>
      <c r="D13084" s="194" t="s">
        <v>87</v>
      </c>
      <c r="E13084" s="194"/>
      <c r="F13084" s="196"/>
      <c r="G13084" s="196"/>
      <c r="H13084" s="196"/>
      <c r="I13084" s="464"/>
    </row>
    <row r="13085" spans="3:9" ht="15" customHeight="1">
      <c r="C13085" s="204" t="s">
        <v>88</v>
      </c>
      <c r="D13085" s="215"/>
      <c r="E13085" s="215"/>
      <c r="F13085" s="216"/>
      <c r="G13085" s="216"/>
      <c r="H13085" s="466"/>
      <c r="I13085" s="467">
        <f>SUM(I13084)</f>
        <v>0</v>
      </c>
    </row>
    <row r="13086" spans="3:9" ht="15" customHeight="1">
      <c r="C13086" s="220" t="s">
        <v>89</v>
      </c>
      <c r="D13086" s="221" t="s">
        <v>90</v>
      </c>
      <c r="E13086" s="682"/>
      <c r="F13086" s="222"/>
      <c r="G13086" s="222"/>
      <c r="H13086" s="776"/>
      <c r="I13086" s="777">
        <f>I13085+I13083+I13080</f>
        <v>38126</v>
      </c>
    </row>
    <row r="13087" spans="3:9" ht="15" customHeight="1">
      <c r="C13087" s="220" t="s">
        <v>91</v>
      </c>
      <c r="D13087" s="221" t="s">
        <v>977</v>
      </c>
      <c r="E13087" s="682"/>
      <c r="F13087" s="222"/>
      <c r="G13087" s="225"/>
      <c r="H13087" s="226">
        <f>$M$3</f>
        <v>0.1</v>
      </c>
      <c r="I13087" s="224">
        <f>I13086*H13087</f>
        <v>3812.6000000000004</v>
      </c>
    </row>
    <row r="13088" spans="3:9" ht="15" customHeight="1">
      <c r="C13088" s="220" t="s">
        <v>93</v>
      </c>
      <c r="D13088" s="221" t="s">
        <v>94</v>
      </c>
      <c r="E13088" s="682"/>
      <c r="F13088" s="222"/>
      <c r="G13088" s="222"/>
      <c r="H13088" s="399"/>
      <c r="I13088" s="303">
        <f>SUM(I13086:I13087)</f>
        <v>41938.6</v>
      </c>
    </row>
    <row r="13090" spans="3:9" ht="15" customHeight="1">
      <c r="C13090" s="1089" t="s">
        <v>2949</v>
      </c>
      <c r="D13090" s="670" t="s">
        <v>2950</v>
      </c>
      <c r="E13090" s="675"/>
      <c r="F13090" s="668"/>
      <c r="G13090" s="668"/>
      <c r="H13090" s="668"/>
      <c r="I13090" s="188">
        <f>ROUNDDOWN(I13105,-2)</f>
        <v>56000</v>
      </c>
    </row>
    <row r="13091" spans="3:9" ht="15" customHeight="1">
      <c r="C13091" s="189" t="s">
        <v>65</v>
      </c>
      <c r="D13091" s="190" t="s">
        <v>66</v>
      </c>
      <c r="E13091" s="190"/>
      <c r="F13091" s="190" t="s">
        <v>669</v>
      </c>
      <c r="G13091" s="190" t="s">
        <v>67</v>
      </c>
      <c r="H13091" s="190" t="s">
        <v>670</v>
      </c>
      <c r="I13091" s="482" t="s">
        <v>671</v>
      </c>
    </row>
    <row r="13092" spans="3:9" ht="15" customHeight="1">
      <c r="C13092" s="193" t="s">
        <v>69</v>
      </c>
      <c r="D13092" s="194" t="s">
        <v>672</v>
      </c>
      <c r="E13092" s="194"/>
      <c r="F13092" s="717"/>
      <c r="G13092" s="717"/>
      <c r="H13092" s="717"/>
      <c r="I13092" s="591"/>
    </row>
    <row r="13093" spans="3:9" ht="15" customHeight="1">
      <c r="C13093" s="199">
        <v>1</v>
      </c>
      <c r="D13093" s="195" t="s">
        <v>8</v>
      </c>
      <c r="E13093" s="195"/>
      <c r="F13093" s="195" t="s">
        <v>10</v>
      </c>
      <c r="G13093" s="326">
        <v>3.7999999999999999E-2</v>
      </c>
      <c r="H13093" s="62">
        <v>176000</v>
      </c>
      <c r="I13093" s="203">
        <f t="shared" ref="I13093:I13096" si="531">G13093*H13093</f>
        <v>6688</v>
      </c>
    </row>
    <row r="13094" spans="3:9" ht="15" customHeight="1">
      <c r="C13094" s="199">
        <v>2</v>
      </c>
      <c r="D13094" s="195" t="s">
        <v>2938</v>
      </c>
      <c r="E13094" s="195"/>
      <c r="F13094" s="195" t="s">
        <v>10</v>
      </c>
      <c r="G13094" s="326">
        <v>6.4000000000000001E-2</v>
      </c>
      <c r="H13094" s="62">
        <f>UPAH!J22</f>
        <v>186000</v>
      </c>
      <c r="I13094" s="203">
        <f t="shared" si="531"/>
        <v>11904</v>
      </c>
    </row>
    <row r="13095" spans="3:9" ht="15" customHeight="1">
      <c r="C13095" s="199">
        <v>3</v>
      </c>
      <c r="D13095" s="195" t="s">
        <v>119</v>
      </c>
      <c r="E13095" s="195"/>
      <c r="F13095" s="195" t="s">
        <v>10</v>
      </c>
      <c r="G13095" s="326">
        <v>6.0000000000000001E-3</v>
      </c>
      <c r="H13095" s="62">
        <v>196000</v>
      </c>
      <c r="I13095" s="203">
        <f t="shared" si="531"/>
        <v>1176</v>
      </c>
    </row>
    <row r="13096" spans="3:9" ht="15" customHeight="1">
      <c r="C13096" s="199">
        <v>4</v>
      </c>
      <c r="D13096" s="195" t="s">
        <v>31</v>
      </c>
      <c r="E13096" s="195"/>
      <c r="F13096" s="195" t="s">
        <v>10</v>
      </c>
      <c r="G13096" s="326">
        <v>2E-3</v>
      </c>
      <c r="H13096" s="62">
        <v>206000</v>
      </c>
      <c r="I13096" s="203">
        <f t="shared" si="531"/>
        <v>412</v>
      </c>
    </row>
    <row r="13097" spans="3:9" ht="15" customHeight="1">
      <c r="C13097" s="204" t="s">
        <v>708</v>
      </c>
      <c r="D13097" s="215"/>
      <c r="E13097" s="215"/>
      <c r="F13097" s="216"/>
      <c r="G13097" s="653"/>
      <c r="H13097" s="654"/>
      <c r="I13097" s="208">
        <f>SUM(I13093:I13096)</f>
        <v>20180</v>
      </c>
    </row>
    <row r="13098" spans="3:9" ht="15" customHeight="1">
      <c r="C13098" s="193" t="s">
        <v>72</v>
      </c>
      <c r="D13098" s="194" t="s">
        <v>73</v>
      </c>
      <c r="E13098" s="195"/>
      <c r="F13098" s="196"/>
      <c r="G13098" s="732"/>
      <c r="H13098" s="196"/>
      <c r="I13098" s="464"/>
    </row>
    <row r="13099" spans="3:9" ht="15" customHeight="1">
      <c r="C13099" s="1233" t="s">
        <v>674</v>
      </c>
      <c r="D13099" s="213" t="s">
        <v>2951</v>
      </c>
      <c r="E13099" s="213"/>
      <c r="F13099" s="416" t="s">
        <v>1497</v>
      </c>
      <c r="G13099" s="1234">
        <v>1.1000000000000001</v>
      </c>
      <c r="H13099" s="388">
        <f>BAHAN!G462</f>
        <v>28000</v>
      </c>
      <c r="I13099" s="524">
        <f t="shared" ref="I13099" si="532">G13099*H13099</f>
        <v>30800.000000000004</v>
      </c>
    </row>
    <row r="13100" spans="3:9" ht="15" customHeight="1">
      <c r="C13100" s="204" t="s">
        <v>85</v>
      </c>
      <c r="D13100" s="215"/>
      <c r="E13100" s="215"/>
      <c r="F13100" s="216"/>
      <c r="G13100" s="216"/>
      <c r="H13100" s="466"/>
      <c r="I13100" s="208">
        <f>SUM(I13099:I13099)</f>
        <v>30800.000000000004</v>
      </c>
    </row>
    <row r="13101" spans="3:9" ht="15" customHeight="1">
      <c r="C13101" s="193" t="s">
        <v>86</v>
      </c>
      <c r="D13101" s="194" t="s">
        <v>87</v>
      </c>
      <c r="E13101" s="194"/>
      <c r="F13101" s="196"/>
      <c r="G13101" s="196"/>
      <c r="H13101" s="196"/>
      <c r="I13101" s="464"/>
    </row>
    <row r="13102" spans="3:9" ht="15" customHeight="1">
      <c r="C13102" s="204" t="s">
        <v>88</v>
      </c>
      <c r="D13102" s="215"/>
      <c r="E13102" s="215"/>
      <c r="F13102" s="216"/>
      <c r="G13102" s="216"/>
      <c r="H13102" s="466"/>
      <c r="I13102" s="467">
        <f>SUM(I13101)</f>
        <v>0</v>
      </c>
    </row>
    <row r="13103" spans="3:9" ht="15" customHeight="1">
      <c r="C13103" s="220" t="s">
        <v>89</v>
      </c>
      <c r="D13103" s="221" t="s">
        <v>90</v>
      </c>
      <c r="E13103" s="682"/>
      <c r="F13103" s="222"/>
      <c r="G13103" s="222"/>
      <c r="H13103" s="776"/>
      <c r="I13103" s="777">
        <f>I13102+I13100+I13097</f>
        <v>50980</v>
      </c>
    </row>
    <row r="13104" spans="3:9" ht="15" customHeight="1">
      <c r="C13104" s="220" t="s">
        <v>91</v>
      </c>
      <c r="D13104" s="221" t="s">
        <v>977</v>
      </c>
      <c r="E13104" s="682"/>
      <c r="F13104" s="222"/>
      <c r="G13104" s="225"/>
      <c r="H13104" s="226">
        <f>$M$3</f>
        <v>0.1</v>
      </c>
      <c r="I13104" s="224">
        <f>I13103*H13104</f>
        <v>5098</v>
      </c>
    </row>
    <row r="13105" spans="3:9" ht="15" customHeight="1">
      <c r="C13105" s="220" t="s">
        <v>93</v>
      </c>
      <c r="D13105" s="221" t="s">
        <v>94</v>
      </c>
      <c r="E13105" s="682"/>
      <c r="F13105" s="222"/>
      <c r="G13105" s="222"/>
      <c r="H13105" s="399"/>
      <c r="I13105" s="303">
        <f>SUM(I13103:I13104)</f>
        <v>56078</v>
      </c>
    </row>
    <row r="13107" spans="3:9" ht="15" customHeight="1">
      <c r="C13107" s="1089" t="s">
        <v>2952</v>
      </c>
      <c r="D13107" s="670" t="s">
        <v>2953</v>
      </c>
      <c r="E13107" s="675"/>
      <c r="F13107" s="668"/>
      <c r="G13107" s="668"/>
      <c r="H13107" s="669"/>
      <c r="I13107" s="518">
        <f>ROUNDDOWN(I13130,-2)</f>
        <v>833200</v>
      </c>
    </row>
    <row r="13108" spans="3:9" ht="15" customHeight="1">
      <c r="C13108" s="189" t="s">
        <v>65</v>
      </c>
      <c r="D13108" s="190" t="s">
        <v>66</v>
      </c>
      <c r="E13108" s="190"/>
      <c r="F13108" s="190" t="s">
        <v>669</v>
      </c>
      <c r="G13108" s="190" t="s">
        <v>67</v>
      </c>
      <c r="H13108" s="190" t="s">
        <v>670</v>
      </c>
      <c r="I13108" s="482" t="s">
        <v>671</v>
      </c>
    </row>
    <row r="13109" spans="3:9" ht="15" customHeight="1">
      <c r="C13109" s="193" t="s">
        <v>69</v>
      </c>
      <c r="D13109" s="194" t="s">
        <v>672</v>
      </c>
      <c r="E13109" s="194"/>
      <c r="F13109" s="717"/>
      <c r="G13109" s="717"/>
      <c r="H13109" s="717"/>
      <c r="I13109" s="591"/>
    </row>
    <row r="13110" spans="3:9" ht="15" customHeight="1">
      <c r="C13110" s="199">
        <v>1</v>
      </c>
      <c r="D13110" s="195" t="s">
        <v>8</v>
      </c>
      <c r="E13110" s="195"/>
      <c r="F13110" s="195" t="s">
        <v>10</v>
      </c>
      <c r="G13110" s="326">
        <v>0.20499999999999999</v>
      </c>
      <c r="H13110" s="62">
        <v>176000</v>
      </c>
      <c r="I13110" s="203">
        <f t="shared" ref="I13110:I13113" si="533">G13110*H13110</f>
        <v>36080</v>
      </c>
    </row>
    <row r="13111" spans="3:9" ht="15" customHeight="1">
      <c r="C13111" s="199">
        <v>2</v>
      </c>
      <c r="D13111" s="195" t="s">
        <v>2938</v>
      </c>
      <c r="E13111" s="195"/>
      <c r="F13111" s="195" t="s">
        <v>10</v>
      </c>
      <c r="G13111" s="326">
        <v>0.34200000000000003</v>
      </c>
      <c r="H13111" s="62">
        <f>UPAH!J22</f>
        <v>186000</v>
      </c>
      <c r="I13111" s="203">
        <f t="shared" si="533"/>
        <v>63612.000000000007</v>
      </c>
    </row>
    <row r="13112" spans="3:9" ht="15" customHeight="1">
      <c r="C13112" s="199">
        <v>3</v>
      </c>
      <c r="D13112" s="195" t="s">
        <v>119</v>
      </c>
      <c r="E13112" s="195"/>
      <c r="F13112" s="195" t="s">
        <v>10</v>
      </c>
      <c r="G13112" s="326">
        <v>3.4000000000000002E-2</v>
      </c>
      <c r="H13112" s="62">
        <v>196000</v>
      </c>
      <c r="I13112" s="203">
        <f t="shared" si="533"/>
        <v>6664.0000000000009</v>
      </c>
    </row>
    <row r="13113" spans="3:9" ht="15" customHeight="1">
      <c r="C13113" s="199">
        <v>4</v>
      </c>
      <c r="D13113" s="195" t="s">
        <v>31</v>
      </c>
      <c r="E13113" s="195"/>
      <c r="F13113" s="195" t="s">
        <v>10</v>
      </c>
      <c r="G13113" s="326">
        <v>1.0999999999999999E-2</v>
      </c>
      <c r="H13113" s="62">
        <v>206000</v>
      </c>
      <c r="I13113" s="203">
        <f t="shared" si="533"/>
        <v>2266</v>
      </c>
    </row>
    <row r="13114" spans="3:9" ht="15" customHeight="1">
      <c r="C13114" s="204" t="s">
        <v>708</v>
      </c>
      <c r="D13114" s="215"/>
      <c r="E13114" s="216"/>
      <c r="F13114" s="216"/>
      <c r="G13114" s="681"/>
      <c r="H13114" s="654"/>
      <c r="I13114" s="208">
        <f>SUM(I13110:I13113)</f>
        <v>108622</v>
      </c>
    </row>
    <row r="13115" spans="3:9" ht="15" customHeight="1">
      <c r="C13115" s="193" t="s">
        <v>72</v>
      </c>
      <c r="D13115" s="194" t="s">
        <v>73</v>
      </c>
      <c r="E13115" s="195"/>
      <c r="F13115" s="196"/>
      <c r="G13115" s="732"/>
      <c r="H13115" s="196"/>
      <c r="I13115" s="464"/>
    </row>
    <row r="13116" spans="3:9" ht="15" customHeight="1">
      <c r="C13116" s="250">
        <v>1</v>
      </c>
      <c r="D13116" s="195" t="s">
        <v>2954</v>
      </c>
      <c r="E13116" s="195"/>
      <c r="F13116" s="210" t="s">
        <v>146</v>
      </c>
      <c r="G13116" s="1235">
        <v>14.3</v>
      </c>
      <c r="H13116" s="202">
        <f>BAHAN!$G$134</f>
        <v>27880</v>
      </c>
      <c r="I13116" s="203">
        <f t="shared" ref="I13116:I13124" si="534">G13116*H13116</f>
        <v>398684</v>
      </c>
    </row>
    <row r="13117" spans="3:9" ht="15" customHeight="1">
      <c r="C13117" s="250">
        <v>2</v>
      </c>
      <c r="D13117" s="195" t="s">
        <v>2955</v>
      </c>
      <c r="E13117" s="195"/>
      <c r="F13117" s="210" t="s">
        <v>146</v>
      </c>
      <c r="G13117" s="1235">
        <v>14.3</v>
      </c>
      <c r="H13117" s="202">
        <f>BAHAN!$G$294</f>
        <v>6140</v>
      </c>
      <c r="I13117" s="203">
        <f t="shared" si="534"/>
        <v>87802</v>
      </c>
    </row>
    <row r="13118" spans="3:9" ht="15" customHeight="1">
      <c r="C13118" s="250">
        <v>3</v>
      </c>
      <c r="D13118" s="195" t="s">
        <v>2956</v>
      </c>
      <c r="E13118" s="195"/>
      <c r="F13118" s="210" t="s">
        <v>1497</v>
      </c>
      <c r="G13118" s="1235">
        <v>1</v>
      </c>
      <c r="H13118" s="202">
        <f>BAHAN!$G$473</f>
        <v>1770</v>
      </c>
      <c r="I13118" s="203">
        <f t="shared" si="534"/>
        <v>1770</v>
      </c>
    </row>
    <row r="13119" spans="3:9" ht="15" customHeight="1">
      <c r="C13119" s="250">
        <v>4</v>
      </c>
      <c r="D13119" s="195" t="s">
        <v>2957</v>
      </c>
      <c r="E13119" s="195"/>
      <c r="F13119" s="210" t="s">
        <v>1497</v>
      </c>
      <c r="G13119" s="1235">
        <v>8</v>
      </c>
      <c r="H13119" s="202">
        <f>BAHAN!$G$456</f>
        <v>16520</v>
      </c>
      <c r="I13119" s="203">
        <f t="shared" si="534"/>
        <v>132160</v>
      </c>
    </row>
    <row r="13120" spans="3:9" ht="15" customHeight="1">
      <c r="C13120" s="250">
        <v>5</v>
      </c>
      <c r="D13120" s="195" t="s">
        <v>2958</v>
      </c>
      <c r="E13120" s="195"/>
      <c r="F13120" s="210" t="s">
        <v>1497</v>
      </c>
      <c r="G13120" s="1235">
        <v>8</v>
      </c>
      <c r="H13120" s="202">
        <f>BAHAN!$G$195</f>
        <v>500</v>
      </c>
      <c r="I13120" s="203">
        <f t="shared" si="534"/>
        <v>4000</v>
      </c>
    </row>
    <row r="13121" spans="3:9" ht="15" customHeight="1">
      <c r="C13121" s="250">
        <v>6</v>
      </c>
      <c r="D13121" s="195" t="s">
        <v>2959</v>
      </c>
      <c r="E13121" s="195"/>
      <c r="F13121" s="210" t="s">
        <v>1497</v>
      </c>
      <c r="G13121" s="1235">
        <v>12</v>
      </c>
      <c r="H13121" s="202">
        <f>BAHAN!$G$101</f>
        <v>500</v>
      </c>
      <c r="I13121" s="203">
        <f t="shared" si="534"/>
        <v>6000</v>
      </c>
    </row>
    <row r="13122" spans="3:9" ht="15" customHeight="1">
      <c r="C13122" s="250">
        <v>7</v>
      </c>
      <c r="D13122" s="195" t="s">
        <v>2960</v>
      </c>
      <c r="E13122" s="195"/>
      <c r="F13122" s="210" t="s">
        <v>1497</v>
      </c>
      <c r="G13122" s="1235">
        <v>4</v>
      </c>
      <c r="H13122" s="202">
        <f>BAHAN!$G$209</f>
        <v>4000</v>
      </c>
      <c r="I13122" s="203">
        <f t="shared" si="534"/>
        <v>16000</v>
      </c>
    </row>
    <row r="13123" spans="3:9" ht="15" customHeight="1">
      <c r="C13123" s="250">
        <v>8</v>
      </c>
      <c r="D13123" s="195" t="s">
        <v>2961</v>
      </c>
      <c r="E13123" s="195"/>
      <c r="F13123" s="210" t="s">
        <v>146</v>
      </c>
      <c r="G13123" s="1235">
        <v>0.5</v>
      </c>
      <c r="H13123" s="202">
        <f>BAHAN!$G$127</f>
        <v>1000</v>
      </c>
      <c r="I13123" s="203">
        <f t="shared" si="534"/>
        <v>500</v>
      </c>
    </row>
    <row r="13124" spans="3:9" ht="15" customHeight="1">
      <c r="C13124" s="250">
        <v>9</v>
      </c>
      <c r="D13124" s="195" t="s">
        <v>2962</v>
      </c>
      <c r="E13124" s="195"/>
      <c r="F13124" s="210" t="s">
        <v>1497</v>
      </c>
      <c r="G13124" s="1235">
        <v>4</v>
      </c>
      <c r="H13124" s="202">
        <f>BAHAN!$G$212</f>
        <v>500</v>
      </c>
      <c r="I13124" s="203">
        <f t="shared" si="534"/>
        <v>2000</v>
      </c>
    </row>
    <row r="13125" spans="3:9" ht="15" customHeight="1">
      <c r="C13125" s="204" t="s">
        <v>85</v>
      </c>
      <c r="D13125" s="215"/>
      <c r="E13125" s="216"/>
      <c r="F13125" s="216"/>
      <c r="G13125" s="216"/>
      <c r="H13125" s="466"/>
      <c r="I13125" s="208">
        <f>SUM(I13116:I13124)</f>
        <v>648916</v>
      </c>
    </row>
    <row r="13126" spans="3:9" ht="15" customHeight="1">
      <c r="C13126" s="193" t="s">
        <v>86</v>
      </c>
      <c r="D13126" s="194" t="s">
        <v>87</v>
      </c>
      <c r="E13126" s="195"/>
      <c r="F13126" s="196"/>
      <c r="G13126" s="196"/>
      <c r="H13126" s="196"/>
      <c r="I13126" s="464"/>
    </row>
    <row r="13127" spans="3:9" ht="15" customHeight="1">
      <c r="C13127" s="204" t="s">
        <v>88</v>
      </c>
      <c r="D13127" s="664"/>
      <c r="E13127" s="666"/>
      <c r="F13127" s="666"/>
      <c r="G13127" s="666"/>
      <c r="H13127" s="466"/>
      <c r="I13127" s="467">
        <f>SUM(I13126)</f>
        <v>0</v>
      </c>
    </row>
    <row r="13128" spans="3:9" ht="15" customHeight="1">
      <c r="C13128" s="220" t="s">
        <v>89</v>
      </c>
      <c r="D13128" s="221" t="s">
        <v>90</v>
      </c>
      <c r="E13128" s="222"/>
      <c r="F13128" s="222"/>
      <c r="G13128" s="222"/>
      <c r="H13128" s="776"/>
      <c r="I13128" s="777">
        <f>I13127+I13125+I13114</f>
        <v>757538</v>
      </c>
    </row>
    <row r="13129" spans="3:9" ht="15" customHeight="1">
      <c r="C13129" s="220" t="s">
        <v>91</v>
      </c>
      <c r="D13129" s="221" t="s">
        <v>977</v>
      </c>
      <c r="E13129" s="222"/>
      <c r="F13129" s="222"/>
      <c r="G13129" s="225"/>
      <c r="H13129" s="226">
        <f>$M$3</f>
        <v>0.1</v>
      </c>
      <c r="I13129" s="224">
        <f>I13128*H13129</f>
        <v>75753.8</v>
      </c>
    </row>
    <row r="13130" spans="3:9" ht="15" customHeight="1">
      <c r="C13130" s="220" t="s">
        <v>93</v>
      </c>
      <c r="D13130" s="221" t="s">
        <v>94</v>
      </c>
      <c r="E13130" s="222"/>
      <c r="F13130" s="222"/>
      <c r="G13130" s="222"/>
      <c r="H13130" s="399"/>
      <c r="I13130" s="303">
        <f>SUM(I13128:I13129)</f>
        <v>833291.8</v>
      </c>
    </row>
    <row r="13132" spans="3:9" ht="15" customHeight="1">
      <c r="C13132" s="554" t="s">
        <v>2967</v>
      </c>
      <c r="D13132" s="554" t="s">
        <v>2968</v>
      </c>
      <c r="E13132" s="554"/>
      <c r="F13132" s="555"/>
      <c r="G13132" s="555"/>
      <c r="H13132" s="555"/>
      <c r="I13132" s="555"/>
    </row>
    <row r="13133" spans="3:9" ht="15" customHeight="1">
      <c r="C13133" s="559" t="s">
        <v>2969</v>
      </c>
      <c r="D13133" s="559" t="s">
        <v>2970</v>
      </c>
      <c r="E13133" s="559"/>
      <c r="F13133" s="560"/>
      <c r="G13133" s="560"/>
      <c r="H13133" s="560"/>
      <c r="I13133" s="560"/>
    </row>
    <row r="13134" spans="3:9" ht="15" customHeight="1">
      <c r="C13134" s="1089" t="s">
        <v>2971</v>
      </c>
      <c r="D13134" s="670" t="s">
        <v>2972</v>
      </c>
      <c r="E13134" s="675"/>
      <c r="F13134" s="668"/>
      <c r="G13134" s="668"/>
      <c r="H13134" s="669"/>
      <c r="I13134" s="188">
        <f>ROUNDDOWN(I13158,-2)</f>
        <v>569600</v>
      </c>
    </row>
    <row r="13135" spans="3:9" ht="15" customHeight="1">
      <c r="C13135" s="189" t="s">
        <v>65</v>
      </c>
      <c r="D13135" s="190" t="s">
        <v>66</v>
      </c>
      <c r="E13135" s="190"/>
      <c r="F13135" s="190" t="s">
        <v>669</v>
      </c>
      <c r="G13135" s="190" t="s">
        <v>67</v>
      </c>
      <c r="H13135" s="190" t="s">
        <v>670</v>
      </c>
      <c r="I13135" s="482" t="s">
        <v>671</v>
      </c>
    </row>
    <row r="13136" spans="3:9" ht="15" customHeight="1">
      <c r="C13136" s="193" t="s">
        <v>69</v>
      </c>
      <c r="D13136" s="194" t="s">
        <v>672</v>
      </c>
      <c r="E13136" s="194"/>
      <c r="F13136" s="717"/>
      <c r="G13136" s="717"/>
      <c r="H13136" s="717"/>
      <c r="I13136" s="591"/>
    </row>
    <row r="13137" spans="3:9" ht="15" customHeight="1">
      <c r="C13137" s="199">
        <v>1</v>
      </c>
      <c r="D13137" s="195" t="s">
        <v>8</v>
      </c>
      <c r="E13137" s="195"/>
      <c r="F13137" s="195" t="s">
        <v>10</v>
      </c>
      <c r="G13137" s="326">
        <v>0.19</v>
      </c>
      <c r="H13137" s="62">
        <v>176000</v>
      </c>
      <c r="I13137" s="203">
        <f t="shared" ref="I13137:I13140" si="535">G13137*H13137</f>
        <v>33440</v>
      </c>
    </row>
    <row r="13138" spans="3:9" ht="15" customHeight="1">
      <c r="C13138" s="199">
        <v>2</v>
      </c>
      <c r="D13138" s="195" t="s">
        <v>2938</v>
      </c>
      <c r="E13138" s="195"/>
      <c r="F13138" s="195" t="s">
        <v>10</v>
      </c>
      <c r="G13138" s="326">
        <v>0.318</v>
      </c>
      <c r="H13138" s="62">
        <f>UPAH!J22</f>
        <v>186000</v>
      </c>
      <c r="I13138" s="203">
        <f t="shared" si="535"/>
        <v>59148</v>
      </c>
    </row>
    <row r="13139" spans="3:9" ht="15" customHeight="1">
      <c r="C13139" s="199">
        <v>3</v>
      </c>
      <c r="D13139" s="195" t="s">
        <v>119</v>
      </c>
      <c r="E13139" s="195"/>
      <c r="F13139" s="195" t="s">
        <v>10</v>
      </c>
      <c r="G13139" s="326">
        <v>3.2000000000000001E-2</v>
      </c>
      <c r="H13139" s="62">
        <v>196000</v>
      </c>
      <c r="I13139" s="203">
        <f t="shared" si="535"/>
        <v>6272</v>
      </c>
    </row>
    <row r="13140" spans="3:9" ht="15" customHeight="1">
      <c r="C13140" s="199">
        <v>4</v>
      </c>
      <c r="D13140" s="195" t="s">
        <v>31</v>
      </c>
      <c r="E13140" s="195"/>
      <c r="F13140" s="195" t="s">
        <v>10</v>
      </c>
      <c r="G13140" s="326">
        <v>1.0999999999999999E-2</v>
      </c>
      <c r="H13140" s="62">
        <v>206000</v>
      </c>
      <c r="I13140" s="203">
        <f t="shared" si="535"/>
        <v>2266</v>
      </c>
    </row>
    <row r="13141" spans="3:9" ht="15" customHeight="1">
      <c r="C13141" s="204" t="s">
        <v>708</v>
      </c>
      <c r="D13141" s="215"/>
      <c r="E13141" s="216"/>
      <c r="F13141" s="216"/>
      <c r="G13141" s="681"/>
      <c r="H13141" s="654"/>
      <c r="I13141" s="208">
        <f>SUM(I13137:I13140)</f>
        <v>101126</v>
      </c>
    </row>
    <row r="13142" spans="3:9" ht="15" customHeight="1">
      <c r="C13142" s="193" t="s">
        <v>72</v>
      </c>
      <c r="D13142" s="194" t="s">
        <v>73</v>
      </c>
      <c r="E13142" s="195"/>
      <c r="F13142" s="196"/>
      <c r="G13142" s="732"/>
      <c r="H13142" s="196"/>
      <c r="I13142" s="464"/>
    </row>
    <row r="13143" spans="3:9" ht="15" customHeight="1">
      <c r="C13143" s="250">
        <v>1</v>
      </c>
      <c r="D13143" s="195" t="s">
        <v>2954</v>
      </c>
      <c r="E13143" s="195"/>
      <c r="F13143" s="210" t="s">
        <v>146</v>
      </c>
      <c r="G13143" s="212">
        <v>8.8000000000000007</v>
      </c>
      <c r="H13143" s="202">
        <f>BAHAN!$G$134</f>
        <v>27880</v>
      </c>
      <c r="I13143" s="203">
        <f t="shared" ref="I13143:I13152" si="536">G13143*H13143</f>
        <v>245344.00000000003</v>
      </c>
    </row>
    <row r="13144" spans="3:9" ht="15" customHeight="1">
      <c r="C13144" s="250">
        <v>2</v>
      </c>
      <c r="D13144" s="195" t="s">
        <v>2955</v>
      </c>
      <c r="E13144" s="195"/>
      <c r="F13144" s="210" t="s">
        <v>146</v>
      </c>
      <c r="G13144" s="212">
        <v>8.8000000000000007</v>
      </c>
      <c r="H13144" s="202">
        <f>BAHAN!$G$294</f>
        <v>6140</v>
      </c>
      <c r="I13144" s="203">
        <f t="shared" si="536"/>
        <v>54032.000000000007</v>
      </c>
    </row>
    <row r="13145" spans="3:9" ht="15" customHeight="1">
      <c r="C13145" s="250">
        <v>3</v>
      </c>
      <c r="D13145" s="195" t="s">
        <v>2956</v>
      </c>
      <c r="E13145" s="195"/>
      <c r="F13145" s="210" t="s">
        <v>193</v>
      </c>
      <c r="G13145" s="212">
        <v>1</v>
      </c>
      <c r="H13145" s="202">
        <f>BAHAN!$G$473</f>
        <v>1770</v>
      </c>
      <c r="I13145" s="203">
        <f t="shared" si="536"/>
        <v>1770</v>
      </c>
    </row>
    <row r="13146" spans="3:9" ht="15" customHeight="1">
      <c r="C13146" s="250">
        <v>4</v>
      </c>
      <c r="D13146" s="195" t="s">
        <v>2957</v>
      </c>
      <c r="E13146" s="195"/>
      <c r="F13146" s="210" t="s">
        <v>193</v>
      </c>
      <c r="G13146" s="212">
        <v>5</v>
      </c>
      <c r="H13146" s="202">
        <f>BAHAN!$G$456</f>
        <v>16520</v>
      </c>
      <c r="I13146" s="203">
        <f t="shared" si="536"/>
        <v>82600</v>
      </c>
    </row>
    <row r="13147" spans="3:9" ht="15" customHeight="1">
      <c r="C13147" s="250">
        <v>5</v>
      </c>
      <c r="D13147" s="195" t="s">
        <v>2973</v>
      </c>
      <c r="E13147" s="195"/>
      <c r="F13147" s="210" t="s">
        <v>193</v>
      </c>
      <c r="G13147" s="212">
        <v>10</v>
      </c>
      <c r="H13147" s="202">
        <f>BAHAN!$G$195</f>
        <v>500</v>
      </c>
      <c r="I13147" s="203">
        <f t="shared" si="536"/>
        <v>5000</v>
      </c>
    </row>
    <row r="13148" spans="3:9" ht="15" customHeight="1">
      <c r="C13148" s="250">
        <v>6</v>
      </c>
      <c r="D13148" s="195" t="s">
        <v>2959</v>
      </c>
      <c r="E13148" s="195"/>
      <c r="F13148" s="210" t="s">
        <v>193</v>
      </c>
      <c r="G13148" s="212">
        <v>15</v>
      </c>
      <c r="H13148" s="202">
        <f>BAHAN!$G$101</f>
        <v>500</v>
      </c>
      <c r="I13148" s="203">
        <f t="shared" si="536"/>
        <v>7500</v>
      </c>
    </row>
    <row r="13149" spans="3:9" ht="15" customHeight="1">
      <c r="C13149" s="250">
        <v>7</v>
      </c>
      <c r="D13149" s="195" t="s">
        <v>2974</v>
      </c>
      <c r="E13149" s="195"/>
      <c r="F13149" s="210" t="s">
        <v>146</v>
      </c>
      <c r="G13149" s="212">
        <v>1</v>
      </c>
      <c r="H13149" s="202">
        <f>BAHAN!G108</f>
        <v>2000</v>
      </c>
      <c r="I13149" s="203">
        <f t="shared" si="536"/>
        <v>2000</v>
      </c>
    </row>
    <row r="13150" spans="3:9" ht="15" customHeight="1">
      <c r="C13150" s="250">
        <v>8</v>
      </c>
      <c r="D13150" s="195" t="s">
        <v>2960</v>
      </c>
      <c r="E13150" s="195"/>
      <c r="F13150" s="210" t="s">
        <v>193</v>
      </c>
      <c r="G13150" s="212">
        <v>4</v>
      </c>
      <c r="H13150" s="202">
        <f>BAHAN!$G$209</f>
        <v>4000</v>
      </c>
      <c r="I13150" s="203">
        <f t="shared" si="536"/>
        <v>16000</v>
      </c>
    </row>
    <row r="13151" spans="3:9" ht="15" customHeight="1">
      <c r="C13151" s="250">
        <v>9</v>
      </c>
      <c r="D13151" s="195" t="s">
        <v>2961</v>
      </c>
      <c r="E13151" s="195"/>
      <c r="F13151" s="210" t="s">
        <v>2975</v>
      </c>
      <c r="G13151" s="212">
        <v>0.5</v>
      </c>
      <c r="H13151" s="202">
        <f>BAHAN!$G$127</f>
        <v>1000</v>
      </c>
      <c r="I13151" s="203">
        <f t="shared" si="536"/>
        <v>500</v>
      </c>
    </row>
    <row r="13152" spans="3:9" ht="15" customHeight="1">
      <c r="C13152" s="250">
        <v>10</v>
      </c>
      <c r="D13152" s="195" t="s">
        <v>2976</v>
      </c>
      <c r="E13152" s="195"/>
      <c r="F13152" s="210" t="s">
        <v>193</v>
      </c>
      <c r="G13152" s="212">
        <v>4</v>
      </c>
      <c r="H13152" s="202">
        <f>BAHAN!$G$212</f>
        <v>500</v>
      </c>
      <c r="I13152" s="203">
        <f t="shared" si="536"/>
        <v>2000</v>
      </c>
    </row>
    <row r="13153" spans="3:9" ht="15" customHeight="1">
      <c r="C13153" s="204" t="s">
        <v>85</v>
      </c>
      <c r="D13153" s="215"/>
      <c r="E13153" s="216"/>
      <c r="F13153" s="216"/>
      <c r="G13153" s="216"/>
      <c r="H13153" s="466"/>
      <c r="I13153" s="208">
        <f>SUM(I13143:I13152)</f>
        <v>416746.00000000006</v>
      </c>
    </row>
    <row r="13154" spans="3:9" ht="15" customHeight="1">
      <c r="C13154" s="193" t="s">
        <v>86</v>
      </c>
      <c r="D13154" s="194" t="s">
        <v>87</v>
      </c>
      <c r="E13154" s="195"/>
      <c r="F13154" s="196"/>
      <c r="G13154" s="196"/>
      <c r="H13154" s="196"/>
      <c r="I13154" s="464"/>
    </row>
    <row r="13155" spans="3:9" ht="15" customHeight="1">
      <c r="C13155" s="204" t="s">
        <v>88</v>
      </c>
      <c r="D13155" s="664"/>
      <c r="E13155" s="666"/>
      <c r="F13155" s="666"/>
      <c r="G13155" s="666"/>
      <c r="H13155" s="466"/>
      <c r="I13155" s="467">
        <f>SUM(I13154)</f>
        <v>0</v>
      </c>
    </row>
    <row r="13156" spans="3:9" ht="15" customHeight="1">
      <c r="C13156" s="220" t="s">
        <v>89</v>
      </c>
      <c r="D13156" s="221" t="s">
        <v>90</v>
      </c>
      <c r="E13156" s="222"/>
      <c r="F13156" s="222"/>
      <c r="G13156" s="222"/>
      <c r="H13156" s="776"/>
      <c r="I13156" s="777">
        <f>I13155+I13153+I13141</f>
        <v>517872.00000000006</v>
      </c>
    </row>
    <row r="13157" spans="3:9" ht="15" customHeight="1">
      <c r="C13157" s="220" t="s">
        <v>91</v>
      </c>
      <c r="D13157" s="221" t="s">
        <v>977</v>
      </c>
      <c r="E13157" s="222"/>
      <c r="F13157" s="222"/>
      <c r="G13157" s="225"/>
      <c r="H13157" s="226">
        <f>$M$3</f>
        <v>0.1</v>
      </c>
      <c r="I13157" s="224">
        <f>I13156*H13157</f>
        <v>51787.200000000012</v>
      </c>
    </row>
    <row r="13158" spans="3:9" ht="15" customHeight="1">
      <c r="C13158" s="220" t="s">
        <v>93</v>
      </c>
      <c r="D13158" s="221" t="s">
        <v>94</v>
      </c>
      <c r="E13158" s="222"/>
      <c r="F13158" s="222"/>
      <c r="G13158" s="222"/>
      <c r="H13158" s="399"/>
      <c r="I13158" s="303">
        <f>SUM(I13156:I13157)</f>
        <v>569659.20000000007</v>
      </c>
    </row>
    <row r="13160" spans="3:9" ht="15" customHeight="1">
      <c r="C13160" s="1089" t="s">
        <v>2963</v>
      </c>
      <c r="D13160" s="670" t="s">
        <v>2964</v>
      </c>
      <c r="E13160" s="675"/>
      <c r="F13160" s="668"/>
      <c r="G13160" s="668"/>
      <c r="H13160" s="677"/>
      <c r="I13160" s="188">
        <f>ROUNDDOWN(I13176,-2)</f>
        <v>141200</v>
      </c>
    </row>
    <row r="13161" spans="3:9" ht="15" customHeight="1">
      <c r="C13161" s="189" t="s">
        <v>65</v>
      </c>
      <c r="D13161" s="190" t="s">
        <v>66</v>
      </c>
      <c r="E13161" s="190"/>
      <c r="F13161" s="190" t="s">
        <v>669</v>
      </c>
      <c r="G13161" s="190" t="s">
        <v>67</v>
      </c>
      <c r="H13161" s="190" t="s">
        <v>670</v>
      </c>
      <c r="I13161" s="482" t="s">
        <v>671</v>
      </c>
    </row>
    <row r="13162" spans="3:9" ht="15" customHeight="1">
      <c r="C13162" s="193" t="s">
        <v>69</v>
      </c>
      <c r="D13162" s="194" t="s">
        <v>672</v>
      </c>
      <c r="E13162" s="194"/>
      <c r="F13162" s="717"/>
      <c r="G13162" s="717"/>
      <c r="H13162" s="717"/>
      <c r="I13162" s="591"/>
    </row>
    <row r="13163" spans="3:9" ht="15" customHeight="1">
      <c r="C13163" s="199">
        <v>1</v>
      </c>
      <c r="D13163" s="195" t="s">
        <v>8</v>
      </c>
      <c r="E13163" s="195"/>
      <c r="F13163" s="195" t="s">
        <v>10</v>
      </c>
      <c r="G13163" s="326">
        <v>6.4000000000000001E-2</v>
      </c>
      <c r="H13163" s="62">
        <v>176000</v>
      </c>
      <c r="I13163" s="203">
        <f t="shared" ref="I13163:I13166" si="537">G13163*H13163</f>
        <v>11264</v>
      </c>
    </row>
    <row r="13164" spans="3:9" ht="15" customHeight="1">
      <c r="C13164" s="199">
        <v>2</v>
      </c>
      <c r="D13164" s="195" t="s">
        <v>2938</v>
      </c>
      <c r="E13164" s="195"/>
      <c r="F13164" s="195" t="s">
        <v>10</v>
      </c>
      <c r="G13164" s="326">
        <v>0.107</v>
      </c>
      <c r="H13164" s="62">
        <f>UPAH!J22</f>
        <v>186000</v>
      </c>
      <c r="I13164" s="203">
        <f t="shared" si="537"/>
        <v>19902</v>
      </c>
    </row>
    <row r="13165" spans="3:9" ht="15" customHeight="1">
      <c r="C13165" s="199">
        <v>3</v>
      </c>
      <c r="D13165" s="195" t="s">
        <v>119</v>
      </c>
      <c r="E13165" s="195"/>
      <c r="F13165" s="195" t="s">
        <v>10</v>
      </c>
      <c r="G13165" s="326">
        <v>1.0999999999999999E-2</v>
      </c>
      <c r="H13165" s="62">
        <v>196000</v>
      </c>
      <c r="I13165" s="203">
        <f t="shared" si="537"/>
        <v>2156</v>
      </c>
    </row>
    <row r="13166" spans="3:9" ht="15" customHeight="1">
      <c r="C13166" s="199">
        <v>4</v>
      </c>
      <c r="D13166" s="195" t="s">
        <v>31</v>
      </c>
      <c r="E13166" s="195"/>
      <c r="F13166" s="195" t="s">
        <v>10</v>
      </c>
      <c r="G13166" s="326">
        <v>4.0000000000000001E-3</v>
      </c>
      <c r="H13166" s="62">
        <v>206000</v>
      </c>
      <c r="I13166" s="203">
        <f t="shared" si="537"/>
        <v>824</v>
      </c>
    </row>
    <row r="13167" spans="3:9" ht="15" customHeight="1">
      <c r="C13167" s="204" t="s">
        <v>708</v>
      </c>
      <c r="D13167" s="215"/>
      <c r="E13167" s="216"/>
      <c r="F13167" s="216"/>
      <c r="G13167" s="681"/>
      <c r="H13167" s="654"/>
      <c r="I13167" s="208">
        <f>SUM(I13163:I13166)</f>
        <v>34146</v>
      </c>
    </row>
    <row r="13168" spans="3:9" ht="15" customHeight="1">
      <c r="C13168" s="193" t="s">
        <v>72</v>
      </c>
      <c r="D13168" s="194" t="s">
        <v>73</v>
      </c>
      <c r="E13168" s="195"/>
      <c r="F13168" s="196"/>
      <c r="G13168" s="732"/>
      <c r="H13168" s="196"/>
      <c r="I13168" s="464"/>
    </row>
    <row r="13169" spans="3:9" ht="15" customHeight="1">
      <c r="C13169" s="250">
        <v>1</v>
      </c>
      <c r="D13169" s="195" t="s">
        <v>2965</v>
      </c>
      <c r="E13169" s="195"/>
      <c r="F13169" s="210" t="s">
        <v>1497</v>
      </c>
      <c r="G13169" s="212">
        <v>1.1000000000000001</v>
      </c>
      <c r="H13169" s="202">
        <f>BAHAN!G215</f>
        <v>45000</v>
      </c>
      <c r="I13169" s="203">
        <f>G13169*H13169</f>
        <v>49500.000000000007</v>
      </c>
    </row>
    <row r="13170" spans="3:9" ht="15" customHeight="1">
      <c r="C13170" s="250">
        <v>2</v>
      </c>
      <c r="D13170" s="195" t="s">
        <v>2966</v>
      </c>
      <c r="E13170" s="195"/>
      <c r="F13170" s="210" t="s">
        <v>193</v>
      </c>
      <c r="G13170" s="212">
        <v>1.1000000000000001</v>
      </c>
      <c r="H13170" s="202">
        <f>BAHAN!G102</f>
        <v>40720</v>
      </c>
      <c r="I13170" s="203">
        <f>G13170*H13170</f>
        <v>44792</v>
      </c>
    </row>
    <row r="13171" spans="3:9" ht="15" customHeight="1">
      <c r="C13171" s="204" t="s">
        <v>85</v>
      </c>
      <c r="D13171" s="215"/>
      <c r="E13171" s="216"/>
      <c r="F13171" s="216"/>
      <c r="G13171" s="216"/>
      <c r="H13171" s="466"/>
      <c r="I13171" s="208">
        <f>SUM(I13169:I13170)</f>
        <v>94292</v>
      </c>
    </row>
    <row r="13172" spans="3:9" ht="15" customHeight="1">
      <c r="C13172" s="193" t="s">
        <v>86</v>
      </c>
      <c r="D13172" s="194" t="s">
        <v>87</v>
      </c>
      <c r="E13172" s="195"/>
      <c r="F13172" s="196"/>
      <c r="G13172" s="196"/>
      <c r="H13172" s="196"/>
      <c r="I13172" s="464"/>
    </row>
    <row r="13173" spans="3:9" ht="15" customHeight="1">
      <c r="C13173" s="204" t="s">
        <v>88</v>
      </c>
      <c r="D13173" s="664"/>
      <c r="E13173" s="666"/>
      <c r="F13173" s="666"/>
      <c r="G13173" s="666"/>
      <c r="H13173" s="466"/>
      <c r="I13173" s="467">
        <f>SUM(I13172)</f>
        <v>0</v>
      </c>
    </row>
    <row r="13174" spans="3:9" ht="15" customHeight="1">
      <c r="C13174" s="220" t="s">
        <v>89</v>
      </c>
      <c r="D13174" s="221" t="s">
        <v>90</v>
      </c>
      <c r="E13174" s="222"/>
      <c r="F13174" s="222"/>
      <c r="G13174" s="222"/>
      <c r="H13174" s="776"/>
      <c r="I13174" s="777">
        <f>I13173+I13171+I13167</f>
        <v>128438</v>
      </c>
    </row>
    <row r="13175" spans="3:9" ht="15" customHeight="1">
      <c r="C13175" s="220" t="s">
        <v>91</v>
      </c>
      <c r="D13175" s="221" t="s">
        <v>977</v>
      </c>
      <c r="E13175" s="222"/>
      <c r="F13175" s="222"/>
      <c r="G13175" s="225"/>
      <c r="H13175" s="226">
        <f>$M$3</f>
        <v>0.1</v>
      </c>
      <c r="I13175" s="224">
        <f>I13174*H13175</f>
        <v>12843.800000000001</v>
      </c>
    </row>
    <row r="13176" spans="3:9" ht="15" customHeight="1">
      <c r="C13176" s="220" t="s">
        <v>93</v>
      </c>
      <c r="D13176" s="221" t="s">
        <v>94</v>
      </c>
      <c r="E13176" s="222"/>
      <c r="F13176" s="222"/>
      <c r="G13176" s="222"/>
      <c r="H13176" s="399"/>
      <c r="I13176" s="303">
        <f>SUM(I13174:I13175)</f>
        <v>141281.79999999999</v>
      </c>
    </row>
    <row r="13178" spans="3:9" ht="15" customHeight="1">
      <c r="C13178" s="1089" t="s">
        <v>2977</v>
      </c>
      <c r="D13178" s="670" t="s">
        <v>2978</v>
      </c>
      <c r="E13178" s="675"/>
      <c r="F13178" s="668"/>
      <c r="G13178" s="668"/>
      <c r="H13178" s="669"/>
      <c r="I13178" s="188">
        <f>ROUNDDOWN(I13193,-2)</f>
        <v>396900</v>
      </c>
    </row>
    <row r="13179" spans="3:9" ht="15" customHeight="1">
      <c r="C13179" s="189" t="s">
        <v>65</v>
      </c>
      <c r="D13179" s="190" t="s">
        <v>66</v>
      </c>
      <c r="E13179" s="190"/>
      <c r="F13179" s="190" t="s">
        <v>669</v>
      </c>
      <c r="G13179" s="190" t="s">
        <v>67</v>
      </c>
      <c r="H13179" s="190" t="s">
        <v>670</v>
      </c>
      <c r="I13179" s="482" t="s">
        <v>671</v>
      </c>
    </row>
    <row r="13180" spans="3:9" ht="15" customHeight="1">
      <c r="C13180" s="193" t="s">
        <v>69</v>
      </c>
      <c r="D13180" s="194" t="s">
        <v>672</v>
      </c>
      <c r="E13180" s="194"/>
      <c r="F13180" s="717"/>
      <c r="G13180" s="717"/>
      <c r="H13180" s="717"/>
      <c r="I13180" s="591"/>
    </row>
    <row r="13181" spans="3:9" ht="15" customHeight="1">
      <c r="C13181" s="199">
        <v>1</v>
      </c>
      <c r="D13181" s="195" t="s">
        <v>8</v>
      </c>
      <c r="E13181" s="195"/>
      <c r="F13181" s="195" t="s">
        <v>10</v>
      </c>
      <c r="G13181" s="326">
        <v>0.42899999999999999</v>
      </c>
      <c r="H13181" s="62">
        <v>176000</v>
      </c>
      <c r="I13181" s="203">
        <f t="shared" ref="I13181:I13184" si="538">G13181*H13181</f>
        <v>75504</v>
      </c>
    </row>
    <row r="13182" spans="3:9" ht="15" customHeight="1">
      <c r="C13182" s="199">
        <v>2</v>
      </c>
      <c r="D13182" s="195" t="s">
        <v>2938</v>
      </c>
      <c r="E13182" s="195"/>
      <c r="F13182" s="195" t="s">
        <v>10</v>
      </c>
      <c r="G13182" s="326">
        <v>0.71599999999999997</v>
      </c>
      <c r="H13182" s="62">
        <f>UPAH!J22</f>
        <v>186000</v>
      </c>
      <c r="I13182" s="203">
        <f t="shared" si="538"/>
        <v>133176</v>
      </c>
    </row>
    <row r="13183" spans="3:9" ht="15" customHeight="1">
      <c r="C13183" s="199">
        <v>3</v>
      </c>
      <c r="D13183" s="195" t="s">
        <v>119</v>
      </c>
      <c r="E13183" s="195"/>
      <c r="F13183" s="195" t="s">
        <v>10</v>
      </c>
      <c r="G13183" s="326">
        <v>7.1999999999999995E-2</v>
      </c>
      <c r="H13183" s="62">
        <v>196000</v>
      </c>
      <c r="I13183" s="203">
        <f t="shared" si="538"/>
        <v>14111.999999999998</v>
      </c>
    </row>
    <row r="13184" spans="3:9" ht="15" customHeight="1">
      <c r="C13184" s="199">
        <v>4</v>
      </c>
      <c r="D13184" s="195" t="s">
        <v>31</v>
      </c>
      <c r="E13184" s="195"/>
      <c r="F13184" s="195" t="s">
        <v>10</v>
      </c>
      <c r="G13184" s="326">
        <v>2.4E-2</v>
      </c>
      <c r="H13184" s="62">
        <v>206000</v>
      </c>
      <c r="I13184" s="203">
        <f t="shared" si="538"/>
        <v>4944</v>
      </c>
    </row>
    <row r="13185" spans="3:9" ht="15" customHeight="1">
      <c r="C13185" s="204" t="s">
        <v>708</v>
      </c>
      <c r="D13185" s="215"/>
      <c r="E13185" s="216"/>
      <c r="F13185" s="216"/>
      <c r="G13185" s="681"/>
      <c r="H13185" s="654"/>
      <c r="I13185" s="208">
        <f>SUM(I13181:I13184)</f>
        <v>227736</v>
      </c>
    </row>
    <row r="13186" spans="3:9" ht="15" customHeight="1">
      <c r="C13186" s="193" t="s">
        <v>72</v>
      </c>
      <c r="D13186" s="194" t="s">
        <v>73</v>
      </c>
      <c r="E13186" s="195"/>
      <c r="F13186" s="196"/>
      <c r="G13186" s="732"/>
      <c r="H13186" s="196"/>
      <c r="I13186" s="464"/>
    </row>
    <row r="13187" spans="3:9" ht="24.5" customHeight="1">
      <c r="C13187" s="250">
        <v>1</v>
      </c>
      <c r="D13187" s="1236" t="s">
        <v>2979</v>
      </c>
      <c r="E13187" s="195"/>
      <c r="F13187" s="210" t="s">
        <v>1497</v>
      </c>
      <c r="G13187" s="212">
        <v>1</v>
      </c>
      <c r="H13187" s="202">
        <f>BAHAN!G221</f>
        <v>133100</v>
      </c>
      <c r="I13187" s="203">
        <f>G13187*H13187</f>
        <v>133100</v>
      </c>
    </row>
    <row r="13188" spans="3:9" ht="15" customHeight="1">
      <c r="C13188" s="204" t="s">
        <v>85</v>
      </c>
      <c r="D13188" s="215"/>
      <c r="E13188" s="216"/>
      <c r="F13188" s="216"/>
      <c r="G13188" s="216"/>
      <c r="H13188" s="466"/>
      <c r="I13188" s="208">
        <f>SUM(I13187:I13187)</f>
        <v>133100</v>
      </c>
    </row>
    <row r="13189" spans="3:9" ht="15" customHeight="1">
      <c r="C13189" s="193" t="s">
        <v>86</v>
      </c>
      <c r="D13189" s="194" t="s">
        <v>87</v>
      </c>
      <c r="E13189" s="195"/>
      <c r="F13189" s="196"/>
      <c r="G13189" s="196"/>
      <c r="H13189" s="196"/>
      <c r="I13189" s="464"/>
    </row>
    <row r="13190" spans="3:9" ht="15" customHeight="1">
      <c r="C13190" s="204" t="s">
        <v>88</v>
      </c>
      <c r="D13190" s="664"/>
      <c r="E13190" s="666"/>
      <c r="F13190" s="666"/>
      <c r="G13190" s="666"/>
      <c r="H13190" s="466"/>
      <c r="I13190" s="467">
        <f>SUM(I13189)</f>
        <v>0</v>
      </c>
    </row>
    <row r="13191" spans="3:9" ht="15" customHeight="1">
      <c r="C13191" s="220" t="s">
        <v>89</v>
      </c>
      <c r="D13191" s="221" t="s">
        <v>90</v>
      </c>
      <c r="E13191" s="222"/>
      <c r="F13191" s="222"/>
      <c r="G13191" s="222"/>
      <c r="H13191" s="776"/>
      <c r="I13191" s="777">
        <f>I13190+I13188+I13185</f>
        <v>360836</v>
      </c>
    </row>
    <row r="13192" spans="3:9" ht="15" customHeight="1">
      <c r="C13192" s="220" t="s">
        <v>91</v>
      </c>
      <c r="D13192" s="221" t="s">
        <v>977</v>
      </c>
      <c r="E13192" s="222"/>
      <c r="F13192" s="222"/>
      <c r="G13192" s="225"/>
      <c r="H13192" s="226">
        <f>$M$3</f>
        <v>0.1</v>
      </c>
      <c r="I13192" s="224">
        <f>I13191*H13192</f>
        <v>36083.599999999999</v>
      </c>
    </row>
    <row r="13193" spans="3:9" ht="15" customHeight="1">
      <c r="C13193" s="220" t="s">
        <v>93</v>
      </c>
      <c r="D13193" s="221" t="s">
        <v>94</v>
      </c>
      <c r="E13193" s="222"/>
      <c r="F13193" s="222"/>
      <c r="G13193" s="222"/>
      <c r="H13193" s="399"/>
      <c r="I13193" s="303">
        <f>SUM(I13191:I13192)</f>
        <v>396919.6</v>
      </c>
    </row>
  </sheetData>
  <protectedRanges>
    <protectedRange password="CF35" sqref="D7928:D7931 C7925 G7928:G7931 G7906 D7906 D7952:D7955 G7952:G7955 D7970:D7973 G7970:G7973 D7988:D7991 G7988:G7991 G8006:G8008 D8006:D8008" name="Range1"/>
  </protectedRanges>
  <mergeCells count="283">
    <mergeCell ref="D368:H368"/>
    <mergeCell ref="D383:H383"/>
    <mergeCell ref="D398:H398"/>
    <mergeCell ref="A1:J3"/>
    <mergeCell ref="F1897:G1897"/>
    <mergeCell ref="C4:I6"/>
    <mergeCell ref="D103:H103"/>
    <mergeCell ref="D126:H126"/>
    <mergeCell ref="D149:H149"/>
    <mergeCell ref="D181:H181"/>
    <mergeCell ref="D279:H279"/>
    <mergeCell ref="D323:H323"/>
    <mergeCell ref="D338:H338"/>
    <mergeCell ref="D353:H353"/>
    <mergeCell ref="D488:H488"/>
    <mergeCell ref="D626:H626"/>
    <mergeCell ref="D640:H640"/>
    <mergeCell ref="D783:H783"/>
    <mergeCell ref="D413:H413"/>
    <mergeCell ref="D428:H428"/>
    <mergeCell ref="D443:H443"/>
    <mergeCell ref="D458:H458"/>
    <mergeCell ref="D473:H473"/>
    <mergeCell ref="D1107:H1107"/>
    <mergeCell ref="D1167:H1167"/>
    <mergeCell ref="D1507:H1507"/>
    <mergeCell ref="D1520:H1520"/>
    <mergeCell ref="D1533:H1533"/>
    <mergeCell ref="D1037:H1037"/>
    <mergeCell ref="D1051:H1051"/>
    <mergeCell ref="D1065:H1065"/>
    <mergeCell ref="D1079:H1079"/>
    <mergeCell ref="D1093:H1093"/>
    <mergeCell ref="D1818:H1818"/>
    <mergeCell ref="D1834:H1834"/>
    <mergeCell ref="D1850:H1850"/>
    <mergeCell ref="D1882:H1882"/>
    <mergeCell ref="D1898:H1898"/>
    <mergeCell ref="D1732:H1732"/>
    <mergeCell ref="D1748:H1748"/>
    <mergeCell ref="D1766:H1766"/>
    <mergeCell ref="D1784:H1784"/>
    <mergeCell ref="D1801:H1801"/>
    <mergeCell ref="D1993:H1993"/>
    <mergeCell ref="D2009:H2009"/>
    <mergeCell ref="D2025:H2025"/>
    <mergeCell ref="D2041:H2041"/>
    <mergeCell ref="D2057:H2057"/>
    <mergeCell ref="D1914:H1914"/>
    <mergeCell ref="D1930:H1930"/>
    <mergeCell ref="D1945:H1945"/>
    <mergeCell ref="D1961:H1961"/>
    <mergeCell ref="D1977:H1977"/>
    <mergeCell ref="D2153:H2153"/>
    <mergeCell ref="D2169:H2169"/>
    <mergeCell ref="D2185:H2185"/>
    <mergeCell ref="D2201:H2201"/>
    <mergeCell ref="D2217:H2217"/>
    <mergeCell ref="D2073:H2073"/>
    <mergeCell ref="D2089:H2089"/>
    <mergeCell ref="D2105:H2105"/>
    <mergeCell ref="D2121:H2121"/>
    <mergeCell ref="D2137:H2137"/>
    <mergeCell ref="D2316:H2316"/>
    <mergeCell ref="D2332:H2332"/>
    <mergeCell ref="D2347:H2347"/>
    <mergeCell ref="D2362:H2362"/>
    <mergeCell ref="D2456:H2456"/>
    <mergeCell ref="D2233:H2233"/>
    <mergeCell ref="D2249:H2249"/>
    <mergeCell ref="D2265:H2265"/>
    <mergeCell ref="D2282:H2282"/>
    <mergeCell ref="D2299:H2299"/>
    <mergeCell ref="D2648:H2648"/>
    <mergeCell ref="D2666:H2666"/>
    <mergeCell ref="D2684:H2684"/>
    <mergeCell ref="D2704:H2704"/>
    <mergeCell ref="D2724:H2724"/>
    <mergeCell ref="D2572:H2572"/>
    <mergeCell ref="D2583:H2583"/>
    <mergeCell ref="D2590:H2590"/>
    <mergeCell ref="D2608:H2608"/>
    <mergeCell ref="D2628:H2628"/>
    <mergeCell ref="D2837:H2837"/>
    <mergeCell ref="D2851:H2851"/>
    <mergeCell ref="D2865:H2865"/>
    <mergeCell ref="D2899:H2899"/>
    <mergeCell ref="D2973:H2973"/>
    <mergeCell ref="D2742:H2742"/>
    <mergeCell ref="D2761:H2761"/>
    <mergeCell ref="D2780:H2780"/>
    <mergeCell ref="D2799:H2799"/>
    <mergeCell ref="D2818:H2818"/>
    <mergeCell ref="D3147:H3147"/>
    <mergeCell ref="D3167:H3167"/>
    <mergeCell ref="D3187:H3187"/>
    <mergeCell ref="D3207:H3207"/>
    <mergeCell ref="D3227:H3227"/>
    <mergeCell ref="D2994:H2994"/>
    <mergeCell ref="D3015:H3015"/>
    <mergeCell ref="D3098:H3098"/>
    <mergeCell ref="D3112:H3112"/>
    <mergeCell ref="D3127:H3127"/>
    <mergeCell ref="D3353:H3353"/>
    <mergeCell ref="D3374:H3374"/>
    <mergeCell ref="D3395:H3395"/>
    <mergeCell ref="D3416:H3416"/>
    <mergeCell ref="D3437:H3437"/>
    <mergeCell ref="D3248:H3248"/>
    <mergeCell ref="D3269:H3269"/>
    <mergeCell ref="D3290:H3290"/>
    <mergeCell ref="D3311:H3311"/>
    <mergeCell ref="D3332:H3332"/>
    <mergeCell ref="D3942:H3942"/>
    <mergeCell ref="D3979:H3979"/>
    <mergeCell ref="D4016:H4016"/>
    <mergeCell ref="D4035:H4035"/>
    <mergeCell ref="D4053:H4053"/>
    <mergeCell ref="D3681:H3681"/>
    <mergeCell ref="D3711:H3711"/>
    <mergeCell ref="D3756:H3756"/>
    <mergeCell ref="D3772:H3772"/>
    <mergeCell ref="D3788:H3788"/>
    <mergeCell ref="D4233:H4233"/>
    <mergeCell ref="D4267:H4267"/>
    <mergeCell ref="D4333:H4333"/>
    <mergeCell ref="D4399:H4399"/>
    <mergeCell ref="D4431:H4431"/>
    <mergeCell ref="D4110:H4110"/>
    <mergeCell ref="D4130:H4130"/>
    <mergeCell ref="D4150:H4150"/>
    <mergeCell ref="D4171:H4171"/>
    <mergeCell ref="D4191:H4191"/>
    <mergeCell ref="D5344:H5344"/>
    <mergeCell ref="D5416:H5416"/>
    <mergeCell ref="D5436:H5436"/>
    <mergeCell ref="D5549:H5549"/>
    <mergeCell ref="D5570:H5570"/>
    <mergeCell ref="D4465:H4465"/>
    <mergeCell ref="D4836:H4836"/>
    <mergeCell ref="D5016:H5016"/>
    <mergeCell ref="D5170:H5170"/>
    <mergeCell ref="D5193:H5193"/>
    <mergeCell ref="D5713:H5713"/>
    <mergeCell ref="D5732:H5732"/>
    <mergeCell ref="D5751:H5751"/>
    <mergeCell ref="D5767:H5767"/>
    <mergeCell ref="D5786:H5786"/>
    <mergeCell ref="D5591:H5591"/>
    <mergeCell ref="D5612:H5612"/>
    <mergeCell ref="D5655:H5655"/>
    <mergeCell ref="D5673:H5673"/>
    <mergeCell ref="D5692:H5692"/>
    <mergeCell ref="D5896:H5896"/>
    <mergeCell ref="D5914:H5914"/>
    <mergeCell ref="D5932:H5932"/>
    <mergeCell ref="D5950:H5950"/>
    <mergeCell ref="D5968:H5968"/>
    <mergeCell ref="D5805:H5805"/>
    <mergeCell ref="D5823:H5823"/>
    <mergeCell ref="D5842:H5842"/>
    <mergeCell ref="D5860:H5860"/>
    <mergeCell ref="D5879:H5879"/>
    <mergeCell ref="D7388:H7388"/>
    <mergeCell ref="D7406:H7406"/>
    <mergeCell ref="D7426:H7426"/>
    <mergeCell ref="D7445:H7445"/>
    <mergeCell ref="D7464:H7464"/>
    <mergeCell ref="D5986:H5986"/>
    <mergeCell ref="D6006:H6006"/>
    <mergeCell ref="D6023:H6023"/>
    <mergeCell ref="D6154:H6154"/>
    <mergeCell ref="D7242:I7242"/>
    <mergeCell ref="D7597:H7597"/>
    <mergeCell ref="D7615:I7615"/>
    <mergeCell ref="D7617:H7617"/>
    <mergeCell ref="D7637:H7637"/>
    <mergeCell ref="D7657:H7657"/>
    <mergeCell ref="D7483:H7483"/>
    <mergeCell ref="D7521:H7521"/>
    <mergeCell ref="D7540:H7540"/>
    <mergeCell ref="D7559:H7559"/>
    <mergeCell ref="D7578:H7578"/>
    <mergeCell ref="D7757:H7757"/>
    <mergeCell ref="D7775:F7775"/>
    <mergeCell ref="D7776:H7776"/>
    <mergeCell ref="D7814:H7814"/>
    <mergeCell ref="D7835:H7835"/>
    <mergeCell ref="D7677:H7677"/>
    <mergeCell ref="D7697:H7697"/>
    <mergeCell ref="D7717:H7717"/>
    <mergeCell ref="D7738:H7738"/>
    <mergeCell ref="D7756:F7756"/>
    <mergeCell ref="D7951:H7951"/>
    <mergeCell ref="D8284:H8284"/>
    <mergeCell ref="D8299:H8299"/>
    <mergeCell ref="C8315:H8315"/>
    <mergeCell ref="D8322:H8322"/>
    <mergeCell ref="D7853:H7853"/>
    <mergeCell ref="D7871:H7871"/>
    <mergeCell ref="D7890:H7890"/>
    <mergeCell ref="D7910:H7910"/>
    <mergeCell ref="D7931:H7931"/>
    <mergeCell ref="D8857:H8857"/>
    <mergeCell ref="D8977:H8977"/>
    <mergeCell ref="D8997:H8997"/>
    <mergeCell ref="D9017:H9017"/>
    <mergeCell ref="D9038:H9038"/>
    <mergeCell ref="D8434:H8434"/>
    <mergeCell ref="D8627:H8627"/>
    <mergeCell ref="D8800:H8800"/>
    <mergeCell ref="D8819:H8819"/>
    <mergeCell ref="D8838:H8838"/>
    <mergeCell ref="D9157:H9157"/>
    <mergeCell ref="D9177:H9177"/>
    <mergeCell ref="D9197:H9197"/>
    <mergeCell ref="D9217:H9217"/>
    <mergeCell ref="D9237:H9237"/>
    <mergeCell ref="D9058:H9058"/>
    <mergeCell ref="D9078:H9078"/>
    <mergeCell ref="D9096:H9096"/>
    <mergeCell ref="D9116:H9116"/>
    <mergeCell ref="D9137:H9137"/>
    <mergeCell ref="D9359:H9359"/>
    <mergeCell ref="D9381:H9381"/>
    <mergeCell ref="D9401:H9401"/>
    <mergeCell ref="D9421:H9421"/>
    <mergeCell ref="D9562:H9562"/>
    <mergeCell ref="D9258:H9258"/>
    <mergeCell ref="D9278:H9278"/>
    <mergeCell ref="D9298:H9298"/>
    <mergeCell ref="D9318:H9318"/>
    <mergeCell ref="D9339:H9339"/>
    <mergeCell ref="D9744:H9744"/>
    <mergeCell ref="D9764:H9764"/>
    <mergeCell ref="D10553:H10553"/>
    <mergeCell ref="D10572:H10572"/>
    <mergeCell ref="D10591:H10591"/>
    <mergeCell ref="D9582:H9582"/>
    <mergeCell ref="D9602:H9602"/>
    <mergeCell ref="D9622:H9622"/>
    <mergeCell ref="D9642:H9642"/>
    <mergeCell ref="D9662:H9662"/>
    <mergeCell ref="D10863:H10863"/>
    <mergeCell ref="D10925:H10925"/>
    <mergeCell ref="D10944:H10944"/>
    <mergeCell ref="D11004:H11004"/>
    <mergeCell ref="D11022:H11022"/>
    <mergeCell ref="D10610:H10610"/>
    <mergeCell ref="D10629:H10629"/>
    <mergeCell ref="D10648:H10648"/>
    <mergeCell ref="D10806:H10806"/>
    <mergeCell ref="D10845:H10845"/>
    <mergeCell ref="D11202:H11202"/>
    <mergeCell ref="D11222:H11222"/>
    <mergeCell ref="D11242:H11242"/>
    <mergeCell ref="D11259:H11259"/>
    <mergeCell ref="D11368:H11368"/>
    <mergeCell ref="D11039:H11039"/>
    <mergeCell ref="D11056:H11056"/>
    <mergeCell ref="D11074:H11074"/>
    <mergeCell ref="D11093:H11093"/>
    <mergeCell ref="D11130:H11130"/>
    <mergeCell ref="D11625:H11625"/>
    <mergeCell ref="D11659:H11659"/>
    <mergeCell ref="D11676:H11676"/>
    <mergeCell ref="D11693:H11693"/>
    <mergeCell ref="D11745:H11745"/>
    <mergeCell ref="D11442:H11442"/>
    <mergeCell ref="D11461:H11461"/>
    <mergeCell ref="D11480:H11480"/>
    <mergeCell ref="D11499:H11499"/>
    <mergeCell ref="D11537:H11537"/>
    <mergeCell ref="D12364:H12364"/>
    <mergeCell ref="D12406:H12406"/>
    <mergeCell ref="D12425:H12425"/>
    <mergeCell ref="D12461:H12461"/>
    <mergeCell ref="D12535:H12535"/>
    <mergeCell ref="D11801:H11801"/>
    <mergeCell ref="D11923:H11923"/>
    <mergeCell ref="D12151:H12151"/>
    <mergeCell ref="D12169:H12169"/>
    <mergeCell ref="D12302:H12302"/>
  </mergeCells>
  <phoneticPr fontId="17" type="noConversion"/>
  <dataValidations disablePrompts="1" count="1">
    <dataValidation type="list" allowBlank="1" showInputMessage="1" showErrorMessage="1" sqref="D212:D213 D1570:D1571 D5676:E5678 D5695:E5698 D12500:E12503 D12481:E12484 D12447:E12450 D12518:E12521 D12538:E12541 D12557:E12560 D12409:E12412 D12428:E12431 D12453:E12453 D12464:E12467 D12470:E12470 D12636:E12639 D12672:E12675 D12654:E12657 D13008:E13009" xr:uid="{C2C74148-B28E-4CAF-8292-64809F9F1946}">
      <formula1>TENAGA</formula1>
    </dataValidation>
  </dataValidations>
  <pageMargins left="0.7" right="0.7" top="0.75" bottom="0.75" header="0.3" footer="0.3"/>
  <pageSetup scale="57" orientation="portrait" r:id="rId1"/>
  <rowBreaks count="1" manualBreakCount="1">
    <brk id="291" max="16383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UPAH</vt:lpstr>
      <vt:lpstr>BAHAN</vt:lpstr>
      <vt:lpstr>Rekap HSP</vt:lpstr>
      <vt:lpstr>AHSP</vt:lpstr>
      <vt:lpstr>AHSP</vt:lpstr>
      <vt:lpstr>BAHAN!Bahan</vt:lpstr>
      <vt:lpstr>AHSP!Print_Area</vt:lpstr>
      <vt:lpstr>BAHAN!Print_Area</vt:lpstr>
      <vt:lpstr>'Rekap HSP'!Print_Area</vt:lpstr>
      <vt:lpstr>UPAH!Print_Area</vt:lpstr>
      <vt:lpstr>Upah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khairul ifan</dc:creator>
  <cp:lastModifiedBy>Dawam Kuncoro Jati</cp:lastModifiedBy>
  <cp:lastPrinted>2026-06-09T04:18:52Z</cp:lastPrinted>
  <dcterms:created xsi:type="dcterms:W3CDTF">2026-06-09T03:40:17Z</dcterms:created>
  <dcterms:modified xsi:type="dcterms:W3CDTF">2026-06-12T06:09:59Z</dcterms:modified>
</cp:coreProperties>
</file>